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showInkAnnotation="0" codeName="ThisWorkbook" autoCompressPictures="0"/>
  <mc:AlternateContent xmlns:mc="http://schemas.openxmlformats.org/markup-compatibility/2006">
    <mc:Choice Requires="x15">
      <x15ac:absPath xmlns:x15ac="http://schemas.microsoft.com/office/spreadsheetml/2010/11/ac" url="C:\Users\joeau\OneDrive\Desktop\references\planning_spreadsheet_examples\"/>
    </mc:Choice>
  </mc:AlternateContent>
  <xr:revisionPtr revIDLastSave="0" documentId="13_ncr:1_{7C8843F7-C3E3-4BDD-B5D1-867A253FFCDB}" xr6:coauthVersionLast="47" xr6:coauthVersionMax="47" xr10:uidLastSave="{00000000-0000-0000-0000-000000000000}"/>
  <bookViews>
    <workbookView xWindow="-105" yWindow="15120" windowWidth="24555" windowHeight="17385" tabRatio="500" firstSheet="4" activeTab="5" xr2:uid="{00000000-000D-0000-FFFF-FFFF00000000}"/>
  </bookViews>
  <sheets>
    <sheet name="SURVEY" sheetId="109" r:id="rId1"/>
    <sheet name="LISTS" sheetId="78" r:id="rId2"/>
    <sheet name="HOME" sheetId="101" r:id="rId3"/>
    <sheet name="E-IDEAS" sheetId="107" r:id="rId4"/>
    <sheet name="IDEAS" sheetId="11" r:id="rId5"/>
    <sheet name="LOG" sheetId="100" r:id="rId6"/>
    <sheet name="Music" sheetId="103" r:id="rId7"/>
    <sheet name="TV" sheetId="102" r:id="rId8"/>
    <sheet name="Games" sheetId="105" r:id="rId9"/>
    <sheet name="Food" sheetId="110" r:id="rId10"/>
    <sheet name="Movies" sheetId="111" r:id="rId11"/>
    <sheet name="!" sheetId="106" r:id="rId12"/>
    <sheet name="Comedy" sheetId="112" r:id="rId13"/>
    <sheet name="Books" sheetId="104" r:id="rId14"/>
    <sheet name="Biography" sheetId="113" r:id="rId15"/>
    <sheet name="Organizations" sheetId="116" r:id="rId16"/>
    <sheet name="Living Thing" sheetId="114" r:id="rId17"/>
    <sheet name="Geography" sheetId="115" r:id="rId18"/>
    <sheet name="Historical Events" sheetId="119" r:id="rId19"/>
    <sheet name="Product" sheetId="117" r:id="rId20"/>
    <sheet name="Art Piece" sheetId="118" r:id="rId21"/>
    <sheet name="GPT cache" sheetId="99" state="veryHidden" r:id="rId22"/>
  </sheets>
  <definedNames>
    <definedName name="_xlnm._FilterDatabase" localSheetId="11" hidden="1">'!'!$D$1:$M$376</definedName>
    <definedName name="_xlnm._FilterDatabase" localSheetId="3" hidden="1">'E-IDEAS'!$B$2:$B$504</definedName>
    <definedName name="_xlnm._FilterDatabase" localSheetId="9" hidden="1">Food!$K$1:$K$234</definedName>
    <definedName name="_xlnm._FilterDatabase" localSheetId="8" hidden="1">Games!$D$1:$D$629</definedName>
    <definedName name="_xlnm._FilterDatabase" localSheetId="17" hidden="1">Geography!$A$1:$A$24</definedName>
    <definedName name="_xlnm._FilterDatabase" localSheetId="2" hidden="1">HOME!$A$1:$J$2413</definedName>
    <definedName name="_xlnm._FilterDatabase" localSheetId="4" hidden="1">IDEAS!$B$2:$B$770</definedName>
    <definedName name="_xlnm._FilterDatabase" localSheetId="10" hidden="1">Movies!$J$1:$J$851</definedName>
    <definedName name="_xlnm._FilterDatabase" localSheetId="15" hidden="1">Organizations!$D$1:$D$16</definedName>
    <definedName name="_xlnm._FilterDatabase" localSheetId="7" hidden="1">TV!$E$1:$AG$110</definedName>
    <definedName name="BLak">#REF!</definedName>
    <definedName name="ColumnTitle1" localSheetId="11">#REF!</definedName>
    <definedName name="ColumnTitle1" localSheetId="13">#REF!</definedName>
    <definedName name="ColumnTitle1" localSheetId="3">#REF!</definedName>
    <definedName name="ColumnTitle1" localSheetId="9">#REF!</definedName>
    <definedName name="ColumnTitle1" localSheetId="8">#REF!</definedName>
    <definedName name="ColumnTitle1" localSheetId="18">#REF!</definedName>
    <definedName name="ColumnTitle1" localSheetId="2">#REF!</definedName>
    <definedName name="ColumnTitle1" localSheetId="1">#REF!</definedName>
    <definedName name="ColumnTitle1" localSheetId="6">#REF!</definedName>
    <definedName name="ColumnTitle1" localSheetId="0">#REF!</definedName>
    <definedName name="ColumnTitle1" localSheetId="7">#REF!</definedName>
    <definedName name="ColumnTitle1">#REF!</definedName>
    <definedName name="ColumnTitle2" localSheetId="11">#REF!</definedName>
    <definedName name="ColumnTitle2" localSheetId="13">#REF!</definedName>
    <definedName name="ColumnTitle2" localSheetId="3">#REF!</definedName>
    <definedName name="ColumnTitle2" localSheetId="9">#REF!</definedName>
    <definedName name="ColumnTitle2" localSheetId="8">#REF!</definedName>
    <definedName name="ColumnTitle2" localSheetId="18">#REF!</definedName>
    <definedName name="ColumnTitle2" localSheetId="2">#REF!</definedName>
    <definedName name="ColumnTitle2" localSheetId="1">#REF!</definedName>
    <definedName name="ColumnTitle2" localSheetId="6">#REF!</definedName>
    <definedName name="ColumnTitle2" localSheetId="0">#REF!</definedName>
    <definedName name="ColumnTitle2" localSheetId="7">#REF!</definedName>
    <definedName name="ColumnTitle2">#REF!</definedName>
    <definedName name="ColumnTitle3" localSheetId="11">#REF!</definedName>
    <definedName name="ColumnTitle3" localSheetId="13">#REF!</definedName>
    <definedName name="ColumnTitle3" localSheetId="3">#REF!</definedName>
    <definedName name="ColumnTitle3" localSheetId="9">#REF!</definedName>
    <definedName name="ColumnTitle3" localSheetId="8">#REF!</definedName>
    <definedName name="ColumnTitle3" localSheetId="18">#REF!</definedName>
    <definedName name="ColumnTitle3" localSheetId="2">#REF!</definedName>
    <definedName name="ColumnTitle3" localSheetId="1">#REF!</definedName>
    <definedName name="ColumnTitle3" localSheetId="6">#REF!</definedName>
    <definedName name="ColumnTitle3" localSheetId="0">#REF!</definedName>
    <definedName name="ColumnTitle3" localSheetId="7">#REF!</definedName>
    <definedName name="ColumnTitle3">#REF!</definedName>
    <definedName name="ColumnTitle4" localSheetId="11">#REF!</definedName>
    <definedName name="ColumnTitle4" localSheetId="13">#REF!</definedName>
    <definedName name="ColumnTitle4" localSheetId="3">#REF!</definedName>
    <definedName name="ColumnTitle4" localSheetId="9">#REF!</definedName>
    <definedName name="ColumnTitle4" localSheetId="8">#REF!</definedName>
    <definedName name="ColumnTitle4" localSheetId="18">#REF!</definedName>
    <definedName name="ColumnTitle4" localSheetId="2">#REF!</definedName>
    <definedName name="ColumnTitle4" localSheetId="1">#REF!</definedName>
    <definedName name="ColumnTitle4" localSheetId="6">#REF!</definedName>
    <definedName name="ColumnTitle4" localSheetId="0">#REF!</definedName>
    <definedName name="ColumnTitle4" localSheetId="7">#REF!</definedName>
    <definedName name="ColumnTitle4">#REF!</definedName>
    <definedName name="WorkBook_Title" localSheetId="11">#REF!</definedName>
    <definedName name="WorkBook_Title" localSheetId="13">#REF!</definedName>
    <definedName name="WorkBook_Title" localSheetId="3">#REF!</definedName>
    <definedName name="WorkBook_Title" localSheetId="9">#REF!</definedName>
    <definedName name="WorkBook_Title" localSheetId="8">#REF!</definedName>
    <definedName name="WorkBook_Title" localSheetId="18">#REF!</definedName>
    <definedName name="WorkBook_Title" localSheetId="2">#REF!</definedName>
    <definedName name="WorkBook_Title" localSheetId="1">#REF!</definedName>
    <definedName name="WorkBook_Title" localSheetId="6">#REF!</definedName>
    <definedName name="WorkBook_Title" localSheetId="0">#REF!</definedName>
    <definedName name="WorkBook_Title" localSheetId="7">#REF!</definedName>
    <definedName name="WorkBook_Tit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19" l="1"/>
  <c r="D3" i="119"/>
  <c r="D4" i="119"/>
  <c r="D5" i="119"/>
  <c r="D6" i="119"/>
  <c r="D7" i="119"/>
  <c r="G2" i="118"/>
  <c r="G3" i="118"/>
  <c r="G4" i="118"/>
  <c r="G5" i="118"/>
  <c r="G6" i="118"/>
  <c r="G7" i="118"/>
  <c r="G8" i="118"/>
  <c r="E2" i="117"/>
  <c r="E3" i="117"/>
  <c r="E4" i="117"/>
  <c r="E5" i="117"/>
  <c r="E6" i="117"/>
  <c r="D2" i="116"/>
  <c r="D3" i="116"/>
  <c r="D4" i="116"/>
  <c r="D5" i="116"/>
  <c r="D6" i="116"/>
  <c r="D7" i="116"/>
  <c r="D8" i="116"/>
  <c r="D9" i="116"/>
  <c r="D10" i="116"/>
  <c r="D11" i="116"/>
  <c r="D12" i="116"/>
  <c r="D13" i="116"/>
  <c r="D14" i="116"/>
  <c r="D15" i="116"/>
  <c r="D16" i="116"/>
  <c r="D17" i="116"/>
  <c r="D18" i="116"/>
  <c r="D19" i="116"/>
  <c r="D20" i="116"/>
  <c r="D21" i="116"/>
  <c r="D22" i="116"/>
  <c r="D23" i="116"/>
  <c r="D24" i="116"/>
  <c r="D25" i="116"/>
  <c r="D26" i="116"/>
  <c r="D27" i="116"/>
  <c r="D28" i="116"/>
  <c r="D2" i="115"/>
  <c r="D3" i="115"/>
  <c r="D4" i="115"/>
  <c r="D5" i="115"/>
  <c r="D6" i="115"/>
  <c r="D7" i="115"/>
  <c r="D8" i="115"/>
  <c r="D9" i="115"/>
  <c r="D10" i="115"/>
  <c r="D11" i="115"/>
  <c r="D12" i="115"/>
  <c r="D13" i="115"/>
  <c r="D2" i="114"/>
  <c r="D3" i="114"/>
  <c r="D4" i="114"/>
  <c r="D5" i="114"/>
  <c r="D6" i="114"/>
  <c r="D7" i="114"/>
  <c r="D8" i="114"/>
  <c r="D9" i="114"/>
  <c r="D10" i="114"/>
  <c r="D11" i="114"/>
  <c r="D12" i="114"/>
  <c r="D13" i="114"/>
  <c r="D14" i="114"/>
  <c r="D15" i="114"/>
  <c r="D16" i="114"/>
  <c r="D17" i="114"/>
  <c r="D18" i="114"/>
  <c r="D19" i="114"/>
  <c r="D20" i="114"/>
  <c r="D21" i="114"/>
  <c r="D22" i="114"/>
  <c r="C2" i="113"/>
  <c r="C3" i="113"/>
  <c r="C4" i="113"/>
  <c r="C5" i="113"/>
  <c r="C6" i="113"/>
  <c r="C7" i="113"/>
  <c r="C8" i="113"/>
  <c r="C9" i="113"/>
  <c r="C10" i="113"/>
  <c r="C11" i="113"/>
  <c r="C12" i="113"/>
  <c r="C13" i="113"/>
  <c r="C14" i="113"/>
  <c r="C15" i="113"/>
  <c r="C16" i="113"/>
  <c r="C17" i="113"/>
  <c r="C18" i="113"/>
  <c r="E19" i="113"/>
  <c r="C19" i="113" s="1"/>
  <c r="C20" i="113"/>
  <c r="C21" i="113"/>
  <c r="C22" i="113"/>
  <c r="C23" i="113"/>
  <c r="C24" i="113"/>
  <c r="C25" i="113"/>
  <c r="C26" i="113"/>
  <c r="C27" i="113"/>
  <c r="C28" i="113"/>
  <c r="C29" i="113"/>
  <c r="C30" i="113"/>
  <c r="C31" i="113"/>
  <c r="C32" i="113"/>
  <c r="C33" i="113"/>
  <c r="C34" i="113"/>
  <c r="C35" i="113"/>
  <c r="C36" i="113"/>
  <c r="C37" i="113"/>
  <c r="C38" i="113"/>
  <c r="C39" i="113"/>
  <c r="C40" i="113"/>
  <c r="C41" i="113"/>
  <c r="C42" i="113"/>
  <c r="C43" i="113"/>
  <c r="C44" i="113"/>
  <c r="E4" i="112"/>
  <c r="E5" i="112"/>
  <c r="E7" i="112"/>
  <c r="E8" i="112"/>
  <c r="E9" i="112"/>
  <c r="E10" i="112"/>
  <c r="E11" i="112"/>
  <c r="E16" i="112"/>
  <c r="E17" i="112"/>
  <c r="E18" i="112"/>
  <c r="E19" i="112"/>
  <c r="E20" i="112"/>
  <c r="E21" i="112"/>
  <c r="E25" i="112"/>
  <c r="E31" i="112"/>
  <c r="E32" i="112"/>
  <c r="E33" i="112"/>
  <c r="E34" i="112"/>
  <c r="E35" i="112"/>
  <c r="E36" i="112"/>
  <c r="E37" i="112"/>
  <c r="E38" i="112"/>
  <c r="E2" i="111"/>
  <c r="E3" i="111"/>
  <c r="E4" i="111"/>
  <c r="E5" i="111"/>
  <c r="E6" i="111"/>
  <c r="E7" i="111"/>
  <c r="E8" i="111"/>
  <c r="E9" i="111"/>
  <c r="E10" i="111"/>
  <c r="E11" i="111"/>
  <c r="E12" i="111"/>
  <c r="E13" i="111"/>
  <c r="E14" i="111"/>
  <c r="E15" i="111"/>
  <c r="E16" i="111"/>
  <c r="E17" i="111"/>
  <c r="E18" i="111"/>
  <c r="E19" i="111"/>
  <c r="E20" i="111"/>
  <c r="E21" i="111"/>
  <c r="E22" i="111"/>
  <c r="E23" i="111"/>
  <c r="E24" i="111"/>
  <c r="E25" i="111"/>
  <c r="E26" i="111"/>
  <c r="E27" i="111"/>
  <c r="E28" i="111"/>
  <c r="E29" i="111"/>
  <c r="E30" i="111"/>
  <c r="E31" i="111"/>
  <c r="E32" i="111"/>
  <c r="E33" i="111"/>
  <c r="E34" i="111"/>
  <c r="E35" i="111"/>
  <c r="E36" i="111"/>
  <c r="E37" i="111"/>
  <c r="E38" i="111"/>
  <c r="E39" i="111"/>
  <c r="E40" i="111"/>
  <c r="E41" i="111"/>
  <c r="E42" i="111"/>
  <c r="E43" i="111"/>
  <c r="E44" i="111"/>
  <c r="E45" i="111"/>
  <c r="E46" i="111"/>
  <c r="E47" i="111"/>
  <c r="E48" i="111"/>
  <c r="E49" i="111"/>
  <c r="E50" i="111"/>
  <c r="E51" i="111"/>
  <c r="E52" i="111"/>
  <c r="E53" i="111"/>
  <c r="E54" i="111"/>
  <c r="E55" i="111"/>
  <c r="E56" i="111"/>
  <c r="E57" i="111"/>
  <c r="E58" i="111"/>
  <c r="E59" i="111"/>
  <c r="E60" i="111"/>
  <c r="E61" i="111"/>
  <c r="E62" i="111"/>
  <c r="E63" i="111"/>
  <c r="E64" i="111"/>
  <c r="E65" i="111"/>
  <c r="E66" i="111"/>
  <c r="E67" i="111"/>
  <c r="E68" i="111"/>
  <c r="E69" i="111"/>
  <c r="E70" i="111"/>
  <c r="E71" i="111"/>
  <c r="E72" i="111"/>
  <c r="E73" i="111"/>
  <c r="E74" i="111"/>
  <c r="E75" i="111"/>
  <c r="E76" i="111"/>
  <c r="E77" i="111"/>
  <c r="E78" i="111"/>
  <c r="E79" i="111"/>
  <c r="E80" i="111"/>
  <c r="E81" i="111"/>
  <c r="E82" i="111"/>
  <c r="E83" i="111"/>
  <c r="E84" i="111"/>
  <c r="E85" i="111"/>
  <c r="E86" i="111"/>
  <c r="E87" i="111"/>
  <c r="E88" i="111"/>
  <c r="E89" i="111"/>
  <c r="E90" i="111"/>
  <c r="E91" i="111"/>
  <c r="E92" i="111"/>
  <c r="E93" i="111"/>
  <c r="E94" i="111"/>
  <c r="E95" i="111"/>
  <c r="E96" i="111"/>
  <c r="E97" i="111"/>
  <c r="E98" i="111"/>
  <c r="E99" i="111"/>
  <c r="E100" i="111"/>
  <c r="E101" i="111"/>
  <c r="E102" i="111"/>
  <c r="E103" i="111"/>
  <c r="E104" i="111"/>
  <c r="E105" i="111"/>
  <c r="E106" i="111"/>
  <c r="E107" i="111"/>
  <c r="E108" i="111"/>
  <c r="E109" i="111"/>
  <c r="E110" i="111"/>
  <c r="E111" i="111"/>
  <c r="E112" i="111"/>
  <c r="E113" i="111"/>
  <c r="E114" i="111"/>
  <c r="E115" i="111"/>
  <c r="E116" i="111"/>
  <c r="E117" i="111"/>
  <c r="E118" i="111"/>
  <c r="E119" i="111"/>
  <c r="E120" i="111"/>
  <c r="E121" i="111"/>
  <c r="E122" i="111"/>
  <c r="E123" i="111"/>
  <c r="E124" i="111"/>
  <c r="E125" i="111"/>
  <c r="E126" i="111"/>
  <c r="E127" i="111"/>
  <c r="E128" i="111"/>
  <c r="E129" i="111"/>
  <c r="E130" i="111"/>
  <c r="E131" i="111"/>
  <c r="E132" i="111"/>
  <c r="E133" i="111"/>
  <c r="E134" i="111"/>
  <c r="E135" i="111"/>
  <c r="E136" i="111"/>
  <c r="E137" i="111"/>
  <c r="E138" i="111"/>
  <c r="E139" i="111"/>
  <c r="E140" i="111"/>
  <c r="E141" i="111"/>
  <c r="E142" i="111"/>
  <c r="E143" i="111"/>
  <c r="E144" i="111"/>
  <c r="E145" i="111"/>
  <c r="E146" i="111"/>
  <c r="E147" i="111"/>
  <c r="E148" i="111"/>
  <c r="E149" i="111"/>
  <c r="E150" i="111"/>
  <c r="E151" i="111"/>
  <c r="E152" i="111"/>
  <c r="E153" i="111"/>
  <c r="E154" i="111"/>
  <c r="E155" i="111"/>
  <c r="E156" i="111"/>
  <c r="E157" i="111"/>
  <c r="E158" i="111"/>
  <c r="E159" i="111"/>
  <c r="E160" i="111"/>
  <c r="E161" i="111"/>
  <c r="E162" i="111"/>
  <c r="E163" i="111"/>
  <c r="E164" i="111"/>
  <c r="E165" i="111"/>
  <c r="E166" i="111"/>
  <c r="E167" i="111"/>
  <c r="E168" i="111"/>
  <c r="E169" i="111"/>
  <c r="E170" i="111"/>
  <c r="E171" i="111"/>
  <c r="E172" i="111"/>
  <c r="E173" i="111"/>
  <c r="E174" i="111"/>
  <c r="E175" i="111"/>
  <c r="E176" i="111"/>
  <c r="E177" i="111"/>
  <c r="E178" i="111"/>
  <c r="E179" i="111"/>
  <c r="E180" i="111"/>
  <c r="E181" i="111"/>
  <c r="E182" i="111"/>
  <c r="E183" i="111"/>
  <c r="E184" i="111"/>
  <c r="E185" i="111"/>
  <c r="E186" i="111"/>
  <c r="E187" i="111"/>
  <c r="E188" i="111"/>
  <c r="E189" i="111"/>
  <c r="E190" i="111"/>
  <c r="E191" i="111"/>
  <c r="E192" i="111"/>
  <c r="E193" i="111"/>
  <c r="E194" i="111"/>
  <c r="E195" i="111"/>
  <c r="E196" i="111"/>
  <c r="E197" i="111"/>
  <c r="E198" i="111"/>
  <c r="E199" i="111"/>
  <c r="E200" i="111"/>
  <c r="E201" i="111"/>
  <c r="E202" i="111"/>
  <c r="E203" i="111"/>
  <c r="E204" i="111"/>
  <c r="E205" i="111"/>
  <c r="E206" i="111"/>
  <c r="E207" i="111"/>
  <c r="E208" i="111"/>
  <c r="E209" i="111"/>
  <c r="E210" i="111"/>
  <c r="E211" i="111"/>
  <c r="E212" i="111"/>
  <c r="E213" i="111"/>
  <c r="E214" i="111"/>
  <c r="E215" i="111"/>
  <c r="E216" i="111"/>
  <c r="E217" i="111"/>
  <c r="E218" i="111"/>
  <c r="E219" i="111"/>
  <c r="E220" i="111"/>
  <c r="E221" i="111"/>
  <c r="E222" i="111"/>
  <c r="E223" i="111"/>
  <c r="E224" i="111"/>
  <c r="E225" i="111"/>
  <c r="E226" i="111"/>
  <c r="E227" i="111"/>
  <c r="E228" i="111"/>
  <c r="E229" i="111"/>
  <c r="E230" i="111"/>
  <c r="E231" i="111"/>
  <c r="E232" i="111"/>
  <c r="E233" i="111"/>
  <c r="E234" i="111"/>
  <c r="E235" i="111"/>
  <c r="E236" i="111"/>
  <c r="E237" i="111"/>
  <c r="E238" i="111"/>
  <c r="E239" i="111"/>
  <c r="E240" i="111"/>
  <c r="E241" i="111"/>
  <c r="E242" i="111"/>
  <c r="E243" i="111"/>
  <c r="E244" i="111"/>
  <c r="E245" i="111"/>
  <c r="E246" i="111"/>
  <c r="E247" i="111"/>
  <c r="E248" i="111"/>
  <c r="E249" i="111"/>
  <c r="E250" i="111"/>
  <c r="E251" i="111"/>
  <c r="E252" i="111"/>
  <c r="E253" i="111"/>
  <c r="E254" i="111"/>
  <c r="E255" i="111"/>
  <c r="E256" i="111"/>
  <c r="E257" i="111"/>
  <c r="E258" i="111"/>
  <c r="E259" i="111"/>
  <c r="E260" i="111"/>
  <c r="E261" i="111"/>
  <c r="E262" i="111"/>
  <c r="E263" i="111"/>
  <c r="E264" i="111"/>
  <c r="E265" i="111"/>
  <c r="E266" i="111"/>
  <c r="E267" i="111"/>
  <c r="E268" i="111"/>
  <c r="E269" i="111"/>
  <c r="E270" i="111"/>
  <c r="E271" i="111"/>
  <c r="E272" i="111"/>
  <c r="E273" i="111"/>
  <c r="E274" i="111"/>
  <c r="E275" i="111"/>
  <c r="E276" i="111"/>
  <c r="E277" i="111"/>
  <c r="E278" i="111"/>
  <c r="E279" i="111"/>
  <c r="E280" i="111"/>
  <c r="E281" i="111"/>
  <c r="E282" i="111"/>
  <c r="E283" i="111"/>
  <c r="E284" i="111"/>
  <c r="E285" i="111"/>
  <c r="E286" i="111"/>
  <c r="E287" i="111"/>
  <c r="E288" i="111"/>
  <c r="E289" i="111"/>
  <c r="E290" i="111"/>
  <c r="E291" i="111"/>
  <c r="E292" i="111"/>
  <c r="E293" i="111"/>
  <c r="E294" i="111"/>
  <c r="E295" i="111"/>
  <c r="E296" i="111"/>
  <c r="E297" i="111"/>
  <c r="E298" i="111"/>
  <c r="E299" i="111"/>
  <c r="E300" i="111"/>
  <c r="E301" i="111"/>
  <c r="E302" i="111"/>
  <c r="E303" i="111"/>
  <c r="E304" i="111"/>
  <c r="E305" i="111"/>
  <c r="E306" i="111"/>
  <c r="E307" i="111"/>
  <c r="E308" i="111"/>
  <c r="E309" i="111"/>
  <c r="E310" i="111"/>
  <c r="E311" i="111"/>
  <c r="E312" i="111"/>
  <c r="E313" i="111"/>
  <c r="E314" i="111"/>
  <c r="E315" i="111"/>
  <c r="E316" i="111"/>
  <c r="E317" i="111"/>
  <c r="E318" i="111"/>
  <c r="E319" i="111"/>
  <c r="E320" i="111"/>
  <c r="E321" i="111"/>
  <c r="E322" i="111"/>
  <c r="E323" i="111"/>
  <c r="E324" i="111"/>
  <c r="E325" i="111"/>
  <c r="E326" i="111"/>
  <c r="E327" i="111"/>
  <c r="E328" i="111"/>
  <c r="E329" i="111"/>
  <c r="E330" i="111"/>
  <c r="E331" i="111"/>
  <c r="E332" i="111"/>
  <c r="E333" i="111"/>
  <c r="E334" i="111"/>
  <c r="E335" i="111"/>
  <c r="E336" i="111"/>
  <c r="E337" i="111"/>
  <c r="E338" i="111"/>
  <c r="E339" i="111"/>
  <c r="E340" i="111"/>
  <c r="E341" i="111"/>
  <c r="E342" i="111"/>
  <c r="E343" i="111"/>
  <c r="E344" i="111"/>
  <c r="E345" i="111"/>
  <c r="E346" i="111"/>
  <c r="E347" i="111"/>
  <c r="E348" i="111"/>
  <c r="E349" i="111"/>
  <c r="E350" i="111"/>
  <c r="E351" i="111"/>
  <c r="E352" i="111"/>
  <c r="E353" i="111"/>
  <c r="E354" i="111"/>
  <c r="E355" i="111"/>
  <c r="E356" i="111"/>
  <c r="E357" i="111"/>
  <c r="E358" i="111"/>
  <c r="E359" i="111"/>
  <c r="E360" i="111"/>
  <c r="E361" i="111"/>
  <c r="E362" i="111"/>
  <c r="E363" i="111"/>
  <c r="E364" i="111"/>
  <c r="E365" i="111"/>
  <c r="E366" i="111"/>
  <c r="E367" i="111"/>
  <c r="E368" i="111"/>
  <c r="E369" i="111"/>
  <c r="E370" i="111"/>
  <c r="E371" i="111"/>
  <c r="E372" i="111"/>
  <c r="E373" i="111"/>
  <c r="E374" i="111"/>
  <c r="E375" i="111"/>
  <c r="E376" i="111"/>
  <c r="E377" i="111"/>
  <c r="E378" i="111"/>
  <c r="E379" i="111"/>
  <c r="E380" i="111"/>
  <c r="E381" i="111"/>
  <c r="E382" i="111"/>
  <c r="E383" i="111"/>
  <c r="E384" i="111"/>
  <c r="E385" i="111"/>
  <c r="E386" i="111"/>
  <c r="E387" i="111"/>
  <c r="E388" i="111"/>
  <c r="E389" i="111"/>
  <c r="E390" i="111"/>
  <c r="E391" i="111"/>
  <c r="E392" i="111"/>
  <c r="E393" i="111"/>
  <c r="E394" i="111"/>
  <c r="E395" i="111"/>
  <c r="E396" i="111"/>
  <c r="E397" i="111"/>
  <c r="E398" i="111"/>
  <c r="E399" i="111"/>
  <c r="E400" i="111"/>
  <c r="E401" i="111"/>
  <c r="E402" i="111"/>
  <c r="E403" i="111"/>
  <c r="E404" i="111"/>
  <c r="E405" i="111"/>
  <c r="E406" i="111"/>
  <c r="E407" i="111"/>
  <c r="E408" i="111"/>
  <c r="E409" i="111"/>
  <c r="E410" i="111"/>
  <c r="E411" i="111"/>
  <c r="E412" i="111"/>
  <c r="E413" i="111"/>
  <c r="E414" i="111"/>
  <c r="E415" i="111"/>
  <c r="E416" i="111"/>
  <c r="E417" i="111"/>
  <c r="E418" i="111"/>
  <c r="E419" i="111"/>
  <c r="E420" i="111"/>
  <c r="E421" i="111"/>
  <c r="E422" i="111"/>
  <c r="E423" i="111"/>
  <c r="E424" i="111"/>
  <c r="E425" i="111"/>
  <c r="E426" i="111"/>
  <c r="E427" i="111"/>
  <c r="E428" i="111"/>
  <c r="E429" i="111"/>
  <c r="E430" i="111"/>
  <c r="E431" i="111"/>
  <c r="E432" i="111"/>
  <c r="E433" i="111"/>
  <c r="E434" i="111"/>
  <c r="E435" i="111"/>
  <c r="E436" i="111"/>
  <c r="E437" i="111"/>
  <c r="E438" i="111"/>
  <c r="E439" i="111"/>
  <c r="E440" i="111"/>
  <c r="E441" i="111"/>
  <c r="E442" i="111"/>
  <c r="E443" i="111"/>
  <c r="E444" i="111"/>
  <c r="E445" i="111"/>
  <c r="E446" i="111"/>
  <c r="E447" i="111"/>
  <c r="E448" i="111"/>
  <c r="E449" i="111"/>
  <c r="E450" i="111"/>
  <c r="E451" i="111"/>
  <c r="E452" i="111"/>
  <c r="E453" i="111"/>
  <c r="E454" i="111"/>
  <c r="E455" i="111"/>
  <c r="E456" i="111"/>
  <c r="E457" i="111"/>
  <c r="E458" i="111"/>
  <c r="E459" i="111"/>
  <c r="E460" i="111"/>
  <c r="E461" i="111"/>
  <c r="E462" i="111"/>
  <c r="E463" i="111"/>
  <c r="E464" i="111"/>
  <c r="E465" i="111"/>
  <c r="E466" i="111"/>
  <c r="E467" i="111"/>
  <c r="E468" i="111"/>
  <c r="E469" i="111"/>
  <c r="E470" i="111"/>
  <c r="E471" i="111"/>
  <c r="E472" i="111"/>
  <c r="E474" i="111"/>
  <c r="E475" i="111"/>
  <c r="E476" i="111"/>
  <c r="E477" i="111"/>
  <c r="E478" i="111"/>
  <c r="E479" i="111"/>
  <c r="E480" i="111"/>
  <c r="E481" i="111"/>
  <c r="E482" i="111"/>
  <c r="E483" i="111"/>
  <c r="E484" i="111"/>
  <c r="E485" i="111"/>
  <c r="E486" i="111"/>
  <c r="E487" i="111"/>
  <c r="E488" i="111"/>
  <c r="E489" i="111"/>
  <c r="E490" i="111"/>
  <c r="E491" i="111"/>
  <c r="E492" i="111"/>
  <c r="E493" i="111"/>
  <c r="E494" i="111"/>
  <c r="E495" i="111"/>
  <c r="E496" i="111"/>
  <c r="E497" i="111"/>
  <c r="E498" i="111"/>
  <c r="E499" i="111"/>
  <c r="E500" i="111"/>
  <c r="E501" i="111"/>
  <c r="E502" i="111"/>
  <c r="E503" i="111"/>
  <c r="E504" i="111"/>
  <c r="E505" i="111"/>
  <c r="E506" i="111"/>
  <c r="E507" i="111"/>
  <c r="E508" i="111"/>
  <c r="E509" i="111"/>
  <c r="E510" i="111"/>
  <c r="E511" i="111"/>
  <c r="E512" i="111"/>
  <c r="E513" i="111"/>
  <c r="E514" i="111"/>
  <c r="E515" i="111"/>
  <c r="E516" i="111"/>
  <c r="E517" i="111"/>
  <c r="E518" i="111"/>
  <c r="E519" i="111"/>
  <c r="E520" i="111"/>
  <c r="E521" i="111"/>
  <c r="E522" i="111"/>
  <c r="E523" i="111"/>
  <c r="E524" i="111"/>
  <c r="E525" i="111"/>
  <c r="E526" i="111"/>
  <c r="E527" i="111"/>
  <c r="E528" i="111"/>
  <c r="E529" i="111"/>
  <c r="E530" i="111"/>
  <c r="E531" i="111"/>
  <c r="E532" i="111"/>
  <c r="E533" i="111"/>
  <c r="E534" i="111"/>
  <c r="E535" i="111"/>
  <c r="E536" i="111"/>
  <c r="E537" i="111"/>
  <c r="E538" i="111"/>
  <c r="E539" i="111"/>
  <c r="E540" i="111"/>
  <c r="E541" i="111"/>
  <c r="E542" i="111"/>
  <c r="E543" i="111"/>
  <c r="E544" i="111"/>
  <c r="E545" i="111"/>
  <c r="E546" i="111"/>
  <c r="E547" i="111"/>
  <c r="E548" i="111"/>
  <c r="E549" i="111"/>
  <c r="E550" i="111"/>
  <c r="E551" i="111"/>
  <c r="E552" i="111"/>
  <c r="E553" i="111"/>
  <c r="E554" i="111"/>
  <c r="E555" i="111"/>
  <c r="E556" i="111"/>
  <c r="E557" i="111"/>
  <c r="E558" i="111"/>
  <c r="E559" i="111"/>
  <c r="E560" i="111"/>
  <c r="E561" i="111"/>
  <c r="E562" i="111"/>
  <c r="E563" i="111"/>
  <c r="E564" i="111"/>
  <c r="E565" i="111"/>
  <c r="E566" i="111"/>
  <c r="E567" i="111"/>
  <c r="E568" i="111"/>
  <c r="E569" i="111"/>
  <c r="E570" i="111"/>
  <c r="E571" i="111"/>
  <c r="E572" i="111"/>
  <c r="E573" i="111"/>
  <c r="E574" i="111"/>
  <c r="E575" i="111"/>
  <c r="E576" i="111"/>
  <c r="E577" i="111"/>
  <c r="E578" i="111"/>
  <c r="E579" i="111"/>
  <c r="E580" i="111"/>
  <c r="E581" i="111"/>
  <c r="E582" i="111"/>
  <c r="E583" i="111"/>
  <c r="E584" i="111"/>
  <c r="E585" i="111"/>
  <c r="E586" i="111"/>
  <c r="E587" i="111"/>
  <c r="E588" i="111"/>
  <c r="E589" i="111"/>
  <c r="E590" i="111"/>
  <c r="E591" i="111"/>
  <c r="E592" i="111"/>
  <c r="E593" i="111"/>
  <c r="E594" i="111"/>
  <c r="E595" i="111"/>
  <c r="E596" i="111"/>
  <c r="E597" i="111"/>
  <c r="E598" i="111"/>
  <c r="E599" i="111"/>
  <c r="E600" i="111"/>
  <c r="E601" i="111"/>
  <c r="E602" i="111"/>
  <c r="E603" i="111"/>
  <c r="E604" i="111"/>
  <c r="E605" i="111"/>
  <c r="E606" i="111"/>
  <c r="E607" i="111"/>
  <c r="E608" i="111"/>
  <c r="E609" i="111"/>
  <c r="E610" i="111"/>
  <c r="E611" i="111"/>
  <c r="E612" i="111"/>
  <c r="E613" i="111"/>
  <c r="E614" i="111"/>
  <c r="E615" i="111"/>
  <c r="E616" i="111"/>
  <c r="E617" i="111"/>
  <c r="E618" i="111"/>
  <c r="E619" i="111"/>
  <c r="E620" i="111"/>
  <c r="E621" i="111"/>
  <c r="E622" i="111"/>
  <c r="E623" i="111"/>
  <c r="E624" i="111"/>
  <c r="E625" i="111"/>
  <c r="E626" i="111"/>
  <c r="E627" i="111"/>
  <c r="E628" i="111"/>
  <c r="E629" i="111"/>
  <c r="E630" i="111"/>
  <c r="E631" i="111"/>
  <c r="E632" i="111"/>
  <c r="E633" i="111"/>
  <c r="E634" i="111"/>
  <c r="E635" i="111"/>
  <c r="E636" i="111"/>
  <c r="E637" i="111"/>
  <c r="E638" i="111"/>
  <c r="E639" i="111"/>
  <c r="E640" i="111"/>
  <c r="E641" i="111"/>
  <c r="E642" i="111"/>
  <c r="E643" i="111"/>
  <c r="E644" i="111"/>
  <c r="E645" i="111"/>
  <c r="E646" i="111"/>
  <c r="E647" i="111"/>
  <c r="E648" i="111"/>
  <c r="E649" i="111"/>
  <c r="E650" i="111"/>
  <c r="E651" i="111"/>
  <c r="E652" i="111"/>
  <c r="E653" i="111"/>
  <c r="E654" i="111"/>
  <c r="E655" i="111"/>
  <c r="E656" i="111"/>
  <c r="E657" i="111"/>
  <c r="E658" i="111"/>
  <c r="E659" i="111"/>
  <c r="E660" i="111"/>
  <c r="E661" i="111"/>
  <c r="E662" i="111"/>
  <c r="E663" i="111"/>
  <c r="E664" i="111"/>
  <c r="E665" i="111"/>
  <c r="E666" i="111"/>
  <c r="E667" i="111"/>
  <c r="E668" i="111"/>
  <c r="E669" i="111"/>
  <c r="E670" i="111"/>
  <c r="E671" i="111"/>
  <c r="E672" i="111"/>
  <c r="E673" i="111"/>
  <c r="E674" i="111"/>
  <c r="E675" i="111"/>
  <c r="E676" i="111"/>
  <c r="E677" i="111"/>
  <c r="E678" i="111"/>
  <c r="E679" i="111"/>
  <c r="E680" i="111"/>
  <c r="E681" i="111"/>
  <c r="E682" i="111"/>
  <c r="E683" i="111"/>
  <c r="E684" i="111"/>
  <c r="E685" i="111"/>
  <c r="E686" i="111"/>
  <c r="E687" i="111"/>
  <c r="E688" i="111"/>
  <c r="E689" i="111"/>
  <c r="E690" i="111"/>
  <c r="E691" i="111"/>
  <c r="E692" i="111"/>
  <c r="E693" i="111"/>
  <c r="E694" i="111"/>
  <c r="E695" i="111"/>
  <c r="E696" i="111"/>
  <c r="E697" i="111"/>
  <c r="E698" i="111"/>
  <c r="E699" i="111"/>
  <c r="E700" i="111"/>
  <c r="E701" i="111"/>
  <c r="E702" i="111"/>
  <c r="E703" i="111"/>
  <c r="E704" i="111"/>
  <c r="E705" i="111"/>
  <c r="E706" i="111"/>
  <c r="E707" i="111"/>
  <c r="E708" i="111"/>
  <c r="E709" i="111"/>
  <c r="E710" i="111"/>
  <c r="E711" i="111"/>
  <c r="E712" i="111"/>
  <c r="E713" i="111"/>
  <c r="E714" i="111"/>
  <c r="E715" i="111"/>
  <c r="E716" i="111"/>
  <c r="E717" i="111"/>
  <c r="E718" i="111"/>
  <c r="E719" i="111"/>
  <c r="E720" i="111"/>
  <c r="E721" i="111"/>
  <c r="E722" i="111"/>
  <c r="E723" i="111"/>
  <c r="E724" i="111"/>
  <c r="E725" i="111"/>
  <c r="E726" i="111"/>
  <c r="E727" i="111"/>
  <c r="E728" i="111"/>
  <c r="E729" i="111"/>
  <c r="E730" i="111"/>
  <c r="E731" i="111"/>
  <c r="E732" i="111"/>
  <c r="E733" i="111"/>
  <c r="E734" i="111"/>
  <c r="E735" i="111"/>
  <c r="E736" i="111"/>
  <c r="E737" i="111"/>
  <c r="E738" i="111"/>
  <c r="E739" i="111"/>
  <c r="E740" i="111"/>
  <c r="E741" i="111"/>
  <c r="E742" i="111"/>
  <c r="E743" i="111"/>
  <c r="E744" i="111"/>
  <c r="E745" i="111"/>
  <c r="E746" i="111"/>
  <c r="E747" i="111"/>
  <c r="E748" i="111"/>
  <c r="E749" i="111"/>
  <c r="E750" i="111"/>
  <c r="E751" i="111"/>
  <c r="E752" i="111"/>
  <c r="E753" i="111"/>
  <c r="E754" i="111"/>
  <c r="E755" i="111"/>
  <c r="E756" i="111"/>
  <c r="E757" i="111"/>
  <c r="E758" i="111"/>
  <c r="E759" i="111"/>
  <c r="E760" i="111"/>
  <c r="E761" i="111"/>
  <c r="E762" i="111"/>
  <c r="E763" i="111"/>
  <c r="E764" i="111"/>
  <c r="E765" i="111"/>
  <c r="E766" i="111"/>
  <c r="E767" i="111"/>
  <c r="E768" i="111"/>
  <c r="E769" i="111"/>
  <c r="E770" i="111"/>
  <c r="E771" i="111"/>
  <c r="E772" i="111"/>
  <c r="E773" i="111"/>
  <c r="E774" i="111"/>
  <c r="E775" i="111"/>
  <c r="E776" i="111"/>
  <c r="E777" i="111"/>
  <c r="E778" i="111"/>
  <c r="E779" i="111"/>
  <c r="E780" i="111"/>
  <c r="E781" i="111"/>
  <c r="E782" i="111"/>
  <c r="E783" i="111"/>
  <c r="E784" i="111"/>
  <c r="E785" i="111"/>
  <c r="E786" i="111"/>
  <c r="E787" i="111"/>
  <c r="E788" i="111"/>
  <c r="E789" i="111"/>
  <c r="E790" i="111"/>
  <c r="E791" i="111"/>
  <c r="E792" i="111"/>
  <c r="E793" i="111"/>
  <c r="E794" i="111"/>
  <c r="E795" i="111"/>
  <c r="J2" i="110"/>
  <c r="K2" i="110" s="1"/>
  <c r="L2" i="110"/>
  <c r="I3" i="110"/>
  <c r="J3" i="110"/>
  <c r="K3" i="110"/>
  <c r="L3" i="110"/>
  <c r="J4" i="110"/>
  <c r="K4" i="110" s="1"/>
  <c r="L4" i="110"/>
  <c r="I5" i="110"/>
  <c r="J5" i="110"/>
  <c r="K5" i="110"/>
  <c r="L5" i="110"/>
  <c r="J6" i="110"/>
  <c r="K6" i="110"/>
  <c r="L6" i="110"/>
  <c r="I7" i="110"/>
  <c r="K7" i="110" s="1"/>
  <c r="J7" i="110"/>
  <c r="L7" i="110"/>
  <c r="I8" i="110"/>
  <c r="L8" i="110" s="1"/>
  <c r="J8" i="110"/>
  <c r="I9" i="110"/>
  <c r="K9" i="110" s="1"/>
  <c r="J9" i="110"/>
  <c r="L9" i="110"/>
  <c r="I10" i="110"/>
  <c r="L10" i="110" s="1"/>
  <c r="J10" i="110"/>
  <c r="I11" i="110"/>
  <c r="K11" i="110" s="1"/>
  <c r="J11" i="110"/>
  <c r="L11" i="110"/>
  <c r="I12" i="110"/>
  <c r="L12" i="110" s="1"/>
  <c r="J12" i="110"/>
  <c r="I13" i="110"/>
  <c r="K13" i="110" s="1"/>
  <c r="J13" i="110"/>
  <c r="L13" i="110"/>
  <c r="I14" i="110"/>
  <c r="L14" i="110" s="1"/>
  <c r="J14" i="110"/>
  <c r="I15" i="110"/>
  <c r="K15" i="110" s="1"/>
  <c r="J15" i="110"/>
  <c r="L15" i="110"/>
  <c r="I16" i="110"/>
  <c r="L16" i="110" s="1"/>
  <c r="J16" i="110"/>
  <c r="I17" i="110"/>
  <c r="K17" i="110" s="1"/>
  <c r="J17" i="110"/>
  <c r="L17" i="110"/>
  <c r="I18" i="110"/>
  <c r="L18" i="110" s="1"/>
  <c r="J18" i="110"/>
  <c r="I19" i="110"/>
  <c r="K19" i="110" s="1"/>
  <c r="J19" i="110"/>
  <c r="L19" i="110"/>
  <c r="I20" i="110"/>
  <c r="L20" i="110" s="1"/>
  <c r="J20" i="110"/>
  <c r="I21" i="110"/>
  <c r="K21" i="110" s="1"/>
  <c r="J21" i="110"/>
  <c r="L21" i="110"/>
  <c r="I22" i="110"/>
  <c r="L22" i="110" s="1"/>
  <c r="J22" i="110"/>
  <c r="I23" i="110"/>
  <c r="K23" i="110" s="1"/>
  <c r="J23" i="110"/>
  <c r="L23" i="110"/>
  <c r="I24" i="110"/>
  <c r="L24" i="110" s="1"/>
  <c r="J24" i="110"/>
  <c r="I25" i="110"/>
  <c r="K25" i="110" s="1"/>
  <c r="J25" i="110"/>
  <c r="L25" i="110"/>
  <c r="I26" i="110"/>
  <c r="L26" i="110" s="1"/>
  <c r="J26" i="110"/>
  <c r="I27" i="110"/>
  <c r="K27" i="110" s="1"/>
  <c r="J27" i="110"/>
  <c r="L27" i="110"/>
  <c r="I28" i="110"/>
  <c r="L28" i="110" s="1"/>
  <c r="J28" i="110"/>
  <c r="J29" i="110"/>
  <c r="K29" i="110"/>
  <c r="L29" i="110"/>
  <c r="I30" i="110"/>
  <c r="K30" i="110" s="1"/>
  <c r="J30" i="110"/>
  <c r="I31" i="110"/>
  <c r="L31" i="110" s="1"/>
  <c r="J31" i="110"/>
  <c r="K31" i="110"/>
  <c r="I32" i="110"/>
  <c r="K32" i="110" s="1"/>
  <c r="J32" i="110"/>
  <c r="I33" i="110"/>
  <c r="L33" i="110" s="1"/>
  <c r="J33" i="110"/>
  <c r="K33" i="110"/>
  <c r="J34" i="110"/>
  <c r="K34" i="110"/>
  <c r="L34" i="110"/>
  <c r="J35" i="110"/>
  <c r="K35" i="110" s="1"/>
  <c r="L35" i="110"/>
  <c r="J36" i="110"/>
  <c r="K36" i="110" s="1"/>
  <c r="L36" i="110"/>
  <c r="J37" i="110"/>
  <c r="K37" i="110" s="1"/>
  <c r="L37" i="110"/>
  <c r="I38" i="110"/>
  <c r="L38" i="110" s="1"/>
  <c r="J38" i="110"/>
  <c r="K38" i="110"/>
  <c r="I39" i="110"/>
  <c r="K39" i="110" s="1"/>
  <c r="J39" i="110"/>
  <c r="I40" i="110"/>
  <c r="L40" i="110" s="1"/>
  <c r="J40" i="110"/>
  <c r="K40" i="110"/>
  <c r="J41" i="110"/>
  <c r="K41" i="110"/>
  <c r="L41" i="110"/>
  <c r="I42" i="110"/>
  <c r="K42" i="110" s="1"/>
  <c r="J42" i="110"/>
  <c r="L42" i="110"/>
  <c r="I43" i="110"/>
  <c r="J43" i="110"/>
  <c r="K43" i="110"/>
  <c r="L43" i="110"/>
  <c r="I44" i="110"/>
  <c r="K44" i="110" s="1"/>
  <c r="J44" i="110"/>
  <c r="L44" i="110"/>
  <c r="I45" i="110"/>
  <c r="J45" i="110"/>
  <c r="K45" i="110"/>
  <c r="L45" i="110"/>
  <c r="I46" i="110"/>
  <c r="K46" i="110" s="1"/>
  <c r="J46" i="110"/>
  <c r="L46" i="110"/>
  <c r="I47" i="110"/>
  <c r="J47" i="110"/>
  <c r="K47" i="110"/>
  <c r="L47" i="110"/>
  <c r="I48" i="110"/>
  <c r="K48" i="110" s="1"/>
  <c r="J48" i="110"/>
  <c r="L48" i="110"/>
  <c r="I49" i="110"/>
  <c r="J49" i="110"/>
  <c r="K49" i="110"/>
  <c r="L49" i="110"/>
  <c r="I50" i="110"/>
  <c r="K50" i="110" s="1"/>
  <c r="J50" i="110"/>
  <c r="L50" i="110"/>
  <c r="I51" i="110"/>
  <c r="J51" i="110"/>
  <c r="K51" i="110"/>
  <c r="L51" i="110"/>
  <c r="J52" i="110"/>
  <c r="K52" i="110" s="1"/>
  <c r="L52" i="110"/>
  <c r="I53" i="110"/>
  <c r="J53" i="110"/>
  <c r="K53" i="110"/>
  <c r="L53" i="110"/>
  <c r="I54" i="110"/>
  <c r="K54" i="110" s="1"/>
  <c r="J54" i="110"/>
  <c r="J55" i="110"/>
  <c r="K55" i="110" s="1"/>
  <c r="L55" i="110"/>
  <c r="I56" i="110"/>
  <c r="L56" i="110" s="1"/>
  <c r="J56" i="110"/>
  <c r="I57" i="110"/>
  <c r="K57" i="110" s="1"/>
  <c r="J57" i="110"/>
  <c r="L57" i="110"/>
  <c r="I58" i="110"/>
  <c r="L58" i="110" s="1"/>
  <c r="J58" i="110"/>
  <c r="I59" i="110"/>
  <c r="K59" i="110" s="1"/>
  <c r="J59" i="110"/>
  <c r="L59" i="110"/>
  <c r="I60" i="110"/>
  <c r="L60" i="110" s="1"/>
  <c r="J60" i="110"/>
  <c r="I61" i="110"/>
  <c r="K61" i="110" s="1"/>
  <c r="J61" i="110"/>
  <c r="L61" i="110"/>
  <c r="I62" i="110"/>
  <c r="L62" i="110" s="1"/>
  <c r="J62" i="110"/>
  <c r="J63" i="110"/>
  <c r="K63" i="110"/>
  <c r="L63" i="110"/>
  <c r="J64" i="110"/>
  <c r="K64" i="110"/>
  <c r="L64" i="110"/>
  <c r="I65" i="110"/>
  <c r="K65" i="110" s="1"/>
  <c r="J65" i="110"/>
  <c r="L65" i="110"/>
  <c r="I66" i="110"/>
  <c r="J66" i="110"/>
  <c r="K66" i="110"/>
  <c r="L66" i="110"/>
  <c r="J67" i="110"/>
  <c r="K67" i="110" s="1"/>
  <c r="L67" i="110"/>
  <c r="I68" i="110"/>
  <c r="J68" i="110"/>
  <c r="K68" i="110"/>
  <c r="L68" i="110"/>
  <c r="I69" i="110"/>
  <c r="K69" i="110" s="1"/>
  <c r="J69" i="110"/>
  <c r="I70" i="110"/>
  <c r="J70" i="110"/>
  <c r="K70" i="110"/>
  <c r="L70" i="110"/>
  <c r="I71" i="110"/>
  <c r="K71" i="110" s="1"/>
  <c r="J71" i="110"/>
  <c r="I72" i="110"/>
  <c r="J72" i="110"/>
  <c r="K72" i="110"/>
  <c r="L72" i="110"/>
  <c r="I73" i="110"/>
  <c r="K73" i="110" s="1"/>
  <c r="J73" i="110"/>
  <c r="I74" i="110"/>
  <c r="J74" i="110"/>
  <c r="K74" i="110"/>
  <c r="L74" i="110"/>
  <c r="I75" i="110"/>
  <c r="K75" i="110" s="1"/>
  <c r="J75" i="110"/>
  <c r="J76" i="110"/>
  <c r="K76" i="110" s="1"/>
  <c r="L76" i="110"/>
  <c r="I77" i="110"/>
  <c r="L77" i="110" s="1"/>
  <c r="J77" i="110"/>
  <c r="J78" i="110"/>
  <c r="K78" i="110"/>
  <c r="L78" i="110"/>
  <c r="I79" i="110"/>
  <c r="K79" i="110" s="1"/>
  <c r="J79" i="110"/>
  <c r="I80" i="110"/>
  <c r="J80" i="110"/>
  <c r="K80" i="110"/>
  <c r="L80" i="110"/>
  <c r="I81" i="110"/>
  <c r="K81" i="110" s="1"/>
  <c r="J81" i="110"/>
  <c r="I82" i="110"/>
  <c r="J82" i="110"/>
  <c r="K82" i="110"/>
  <c r="L82" i="110"/>
  <c r="I83" i="110"/>
  <c r="K83" i="110" s="1"/>
  <c r="J83" i="110"/>
  <c r="I84" i="110"/>
  <c r="J84" i="110"/>
  <c r="K84" i="110"/>
  <c r="L84" i="110"/>
  <c r="I85" i="110"/>
  <c r="K85" i="110" s="1"/>
  <c r="J85" i="110"/>
  <c r="I86" i="110"/>
  <c r="J86" i="110"/>
  <c r="K86" i="110"/>
  <c r="L86" i="110"/>
  <c r="I87" i="110"/>
  <c r="K87" i="110" s="1"/>
  <c r="J87" i="110"/>
  <c r="I88" i="110"/>
  <c r="J88" i="110"/>
  <c r="K88" i="110"/>
  <c r="L88" i="110"/>
  <c r="I89" i="110"/>
  <c r="K89" i="110" s="1"/>
  <c r="J89" i="110"/>
  <c r="I90" i="110"/>
  <c r="J90" i="110"/>
  <c r="K90" i="110"/>
  <c r="L90" i="110"/>
  <c r="I91" i="110"/>
  <c r="K91" i="110" s="1"/>
  <c r="J91" i="110"/>
  <c r="I92" i="110"/>
  <c r="J92" i="110"/>
  <c r="K92" i="110"/>
  <c r="L92" i="110"/>
  <c r="I93" i="110"/>
  <c r="K93" i="110" s="1"/>
  <c r="J93" i="110"/>
  <c r="I94" i="110"/>
  <c r="J94" i="110"/>
  <c r="K94" i="110"/>
  <c r="L94" i="110"/>
  <c r="I95" i="110"/>
  <c r="K95" i="110" s="1"/>
  <c r="J95" i="110"/>
  <c r="I96" i="110"/>
  <c r="J96" i="110"/>
  <c r="K96" i="110"/>
  <c r="L96" i="110"/>
  <c r="I97" i="110"/>
  <c r="K97" i="110" s="1"/>
  <c r="J97" i="110"/>
  <c r="I98" i="110"/>
  <c r="J98" i="110"/>
  <c r="K98" i="110"/>
  <c r="L98" i="110"/>
  <c r="J99" i="110"/>
  <c r="K99" i="110"/>
  <c r="L99" i="110"/>
  <c r="I100" i="110"/>
  <c r="K100" i="110" s="1"/>
  <c r="J100" i="110"/>
  <c r="L100" i="110"/>
  <c r="I101" i="110"/>
  <c r="J101" i="110"/>
  <c r="K101" i="110"/>
  <c r="L101" i="110"/>
  <c r="I102" i="110"/>
  <c r="K102" i="110" s="1"/>
  <c r="J102" i="110"/>
  <c r="L102" i="110"/>
  <c r="I103" i="110"/>
  <c r="J103" i="110"/>
  <c r="K103" i="110"/>
  <c r="L103" i="110"/>
  <c r="I104" i="110"/>
  <c r="K104" i="110" s="1"/>
  <c r="J104" i="110"/>
  <c r="L104" i="110"/>
  <c r="I105" i="110"/>
  <c r="J105" i="110"/>
  <c r="K105" i="110"/>
  <c r="L105" i="110"/>
  <c r="I106" i="110"/>
  <c r="K106" i="110" s="1"/>
  <c r="J106" i="110"/>
  <c r="L106" i="110"/>
  <c r="I107" i="110"/>
  <c r="J107" i="110"/>
  <c r="K107" i="110"/>
  <c r="L107" i="110"/>
  <c r="J108" i="110"/>
  <c r="K108" i="110" s="1"/>
  <c r="L108" i="110"/>
  <c r="I109" i="110"/>
  <c r="J109" i="110"/>
  <c r="K109" i="110"/>
  <c r="L109" i="110"/>
  <c r="I110" i="110"/>
  <c r="K110" i="110" s="1"/>
  <c r="J110" i="110"/>
  <c r="J111" i="110"/>
  <c r="K111" i="110" s="1"/>
  <c r="L111" i="110"/>
  <c r="J112" i="110"/>
  <c r="K112" i="110" s="1"/>
  <c r="L112" i="110"/>
  <c r="J113" i="110"/>
  <c r="K113" i="110" s="1"/>
  <c r="L113" i="110"/>
  <c r="I114" i="110"/>
  <c r="J114" i="110"/>
  <c r="K114" i="110"/>
  <c r="L114" i="110"/>
  <c r="I115" i="110"/>
  <c r="K115" i="110" s="1"/>
  <c r="J115" i="110"/>
  <c r="L115" i="110"/>
  <c r="I116" i="110"/>
  <c r="J116" i="110"/>
  <c r="K116" i="110"/>
  <c r="L116" i="110"/>
  <c r="I117" i="110"/>
  <c r="K117" i="110" s="1"/>
  <c r="J117" i="110"/>
  <c r="L117" i="110"/>
  <c r="J118" i="110"/>
  <c r="K118" i="110"/>
  <c r="L118" i="110"/>
  <c r="I119" i="110"/>
  <c r="K119" i="110" s="1"/>
  <c r="J119" i="110"/>
  <c r="I120" i="110"/>
  <c r="J120" i="110"/>
  <c r="K120" i="110"/>
  <c r="L120" i="110"/>
  <c r="I121" i="110"/>
  <c r="K121" i="110" s="1"/>
  <c r="J121" i="110"/>
  <c r="I122" i="110"/>
  <c r="J122" i="110"/>
  <c r="K122" i="110"/>
  <c r="L122" i="110"/>
  <c r="I123" i="110"/>
  <c r="K123" i="110" s="1"/>
  <c r="J123" i="110"/>
  <c r="I124" i="110"/>
  <c r="J124" i="110"/>
  <c r="K124" i="110"/>
  <c r="L124" i="110"/>
  <c r="I125" i="110"/>
  <c r="K125" i="110" s="1"/>
  <c r="J125" i="110"/>
  <c r="I126" i="110"/>
  <c r="J126" i="110"/>
  <c r="K126" i="110"/>
  <c r="L126" i="110"/>
  <c r="I127" i="110"/>
  <c r="K127" i="110" s="1"/>
  <c r="J127" i="110"/>
  <c r="J128" i="110"/>
  <c r="K128" i="110" s="1"/>
  <c r="L128" i="110"/>
  <c r="I129" i="110"/>
  <c r="L129" i="110" s="1"/>
  <c r="J129" i="110"/>
  <c r="I130" i="110"/>
  <c r="J130" i="110"/>
  <c r="K130" i="110" s="1"/>
  <c r="L130" i="110"/>
  <c r="I131" i="110"/>
  <c r="L131" i="110" s="1"/>
  <c r="J131" i="110"/>
  <c r="J132" i="110"/>
  <c r="K132" i="110"/>
  <c r="L132" i="110"/>
  <c r="I133" i="110"/>
  <c r="K133" i="110" s="1"/>
  <c r="J133" i="110"/>
  <c r="I134" i="110"/>
  <c r="J134" i="110"/>
  <c r="K134" i="110"/>
  <c r="L134" i="110"/>
  <c r="I135" i="110"/>
  <c r="K135" i="110" s="1"/>
  <c r="J135" i="110"/>
  <c r="I136" i="110"/>
  <c r="J136" i="110"/>
  <c r="K136" i="110"/>
  <c r="L136" i="110"/>
  <c r="I137" i="110"/>
  <c r="K137" i="110" s="1"/>
  <c r="J137" i="110"/>
  <c r="I138" i="110"/>
  <c r="J138" i="110"/>
  <c r="K138" i="110"/>
  <c r="L138" i="110"/>
  <c r="I139" i="110"/>
  <c r="K139" i="110" s="1"/>
  <c r="J139" i="110"/>
  <c r="I140" i="110"/>
  <c r="J140" i="110"/>
  <c r="K140" i="110"/>
  <c r="L140" i="110"/>
  <c r="I141" i="110"/>
  <c r="K141" i="110" s="1"/>
  <c r="J141" i="110"/>
  <c r="I142" i="110"/>
  <c r="J142" i="110"/>
  <c r="K142" i="110"/>
  <c r="L142" i="110"/>
  <c r="I143" i="110"/>
  <c r="K143" i="110" s="1"/>
  <c r="J143" i="110"/>
  <c r="L143" i="110"/>
  <c r="I144" i="110"/>
  <c r="J144" i="110"/>
  <c r="K144" i="110"/>
  <c r="L144" i="110"/>
  <c r="J145" i="110"/>
  <c r="K145" i="110"/>
  <c r="L145" i="110"/>
  <c r="J146" i="110"/>
  <c r="K146" i="110" s="1"/>
  <c r="L146" i="110"/>
  <c r="I147" i="110"/>
  <c r="J147" i="110"/>
  <c r="K147" i="110"/>
  <c r="L147" i="110"/>
  <c r="I148" i="110"/>
  <c r="K148" i="110" s="1"/>
  <c r="J148" i="110"/>
  <c r="I149" i="110"/>
  <c r="J149" i="110"/>
  <c r="K149" i="110"/>
  <c r="L149" i="110"/>
  <c r="J150" i="110"/>
  <c r="K150" i="110"/>
  <c r="L150" i="110"/>
  <c r="I151" i="110"/>
  <c r="J151" i="110"/>
  <c r="K151" i="110" s="1"/>
  <c r="L151" i="110"/>
  <c r="I152" i="110"/>
  <c r="L152" i="110" s="1"/>
  <c r="J152" i="110"/>
  <c r="I153" i="110"/>
  <c r="J153" i="110"/>
  <c r="K153" i="110" s="1"/>
  <c r="L153" i="110"/>
  <c r="J154" i="110"/>
  <c r="K154" i="110" s="1"/>
  <c r="L154" i="110"/>
  <c r="I155" i="110"/>
  <c r="J155" i="110"/>
  <c r="K155" i="110"/>
  <c r="L155" i="110"/>
  <c r="I156" i="110"/>
  <c r="K156" i="110" s="1"/>
  <c r="J156" i="110"/>
  <c r="L156" i="110"/>
  <c r="I157" i="110"/>
  <c r="J157" i="110"/>
  <c r="K157" i="110"/>
  <c r="L157" i="110"/>
  <c r="I158" i="110"/>
  <c r="K158" i="110" s="1"/>
  <c r="J158" i="110"/>
  <c r="L158" i="110"/>
  <c r="I159" i="110"/>
  <c r="J159" i="110"/>
  <c r="K159" i="110"/>
  <c r="L159" i="110"/>
  <c r="I160" i="110"/>
  <c r="K160" i="110" s="1"/>
  <c r="J160" i="110"/>
  <c r="L160" i="110"/>
  <c r="I161" i="110"/>
  <c r="J161" i="110"/>
  <c r="K161" i="110"/>
  <c r="L161" i="110"/>
  <c r="I162" i="110"/>
  <c r="K162" i="110" s="1"/>
  <c r="J162" i="110"/>
  <c r="L162" i="110"/>
  <c r="I163" i="110"/>
  <c r="J163" i="110"/>
  <c r="K163" i="110"/>
  <c r="L163" i="110"/>
  <c r="I164" i="110"/>
  <c r="K164" i="110" s="1"/>
  <c r="J164" i="110"/>
  <c r="L164" i="110"/>
  <c r="I165" i="110"/>
  <c r="J165" i="110"/>
  <c r="K165" i="110"/>
  <c r="L165" i="110"/>
  <c r="I166" i="110"/>
  <c r="K166" i="110" s="1"/>
  <c r="J166" i="110"/>
  <c r="L166" i="110"/>
  <c r="I167" i="110"/>
  <c r="J167" i="110"/>
  <c r="K167" i="110"/>
  <c r="L167" i="110"/>
  <c r="I168" i="110"/>
  <c r="K168" i="110" s="1"/>
  <c r="J168" i="110"/>
  <c r="L168" i="110"/>
  <c r="I169" i="110"/>
  <c r="J169" i="110"/>
  <c r="K169" i="110"/>
  <c r="L169" i="110"/>
  <c r="I170" i="110"/>
  <c r="K170" i="110" s="1"/>
  <c r="J170" i="110"/>
  <c r="L170" i="110"/>
  <c r="I171" i="110"/>
  <c r="J171" i="110"/>
  <c r="K171" i="110"/>
  <c r="L171" i="110"/>
  <c r="I172" i="110"/>
  <c r="K172" i="110" s="1"/>
  <c r="J172" i="110"/>
  <c r="L172" i="110"/>
  <c r="I173" i="110"/>
  <c r="J173" i="110"/>
  <c r="K173" i="110"/>
  <c r="L173" i="110"/>
  <c r="I174" i="110"/>
  <c r="K174" i="110" s="1"/>
  <c r="J174" i="110"/>
  <c r="L174" i="110"/>
  <c r="I175" i="110"/>
  <c r="J175" i="110"/>
  <c r="K175" i="110"/>
  <c r="L175" i="110"/>
  <c r="I176" i="110"/>
  <c r="K176" i="110" s="1"/>
  <c r="J176" i="110"/>
  <c r="L176" i="110"/>
  <c r="I177" i="110"/>
  <c r="J177" i="110"/>
  <c r="K177" i="110"/>
  <c r="L177" i="110"/>
  <c r="I178" i="110"/>
  <c r="K178" i="110" s="1"/>
  <c r="J178" i="110"/>
  <c r="L178" i="110"/>
  <c r="J179" i="110"/>
  <c r="K179" i="110" s="1"/>
  <c r="L179" i="110"/>
  <c r="I180" i="110"/>
  <c r="J180" i="110"/>
  <c r="K180" i="110"/>
  <c r="L180" i="110"/>
  <c r="I181" i="110"/>
  <c r="K181" i="110" s="1"/>
  <c r="J181" i="110"/>
  <c r="I182" i="110"/>
  <c r="J182" i="110"/>
  <c r="K182" i="110"/>
  <c r="L182" i="110"/>
  <c r="J183" i="110"/>
  <c r="K183" i="110" s="1"/>
  <c r="L183" i="110"/>
  <c r="I184" i="110"/>
  <c r="J184" i="110"/>
  <c r="K184" i="110"/>
  <c r="L184" i="110"/>
  <c r="J185" i="110"/>
  <c r="K185" i="110"/>
  <c r="L185" i="110"/>
  <c r="I186" i="110"/>
  <c r="J186" i="110"/>
  <c r="K186" i="110" s="1"/>
  <c r="L186" i="110"/>
  <c r="I187" i="110"/>
  <c r="L187" i="110" s="1"/>
  <c r="J187" i="110"/>
  <c r="I188" i="110"/>
  <c r="J188" i="110"/>
  <c r="K188" i="110" s="1"/>
  <c r="L188" i="110"/>
  <c r="I189" i="110"/>
  <c r="L189" i="110" s="1"/>
  <c r="J189" i="110"/>
  <c r="I190" i="110"/>
  <c r="J190" i="110"/>
  <c r="K190" i="110" s="1"/>
  <c r="L190" i="110"/>
  <c r="I191" i="110"/>
  <c r="L191" i="110" s="1"/>
  <c r="J191" i="110"/>
  <c r="I192" i="110"/>
  <c r="J192" i="110"/>
  <c r="K192" i="110" s="1"/>
  <c r="L192" i="110"/>
  <c r="I193" i="110"/>
  <c r="L193" i="110" s="1"/>
  <c r="J193" i="110"/>
  <c r="I194" i="110"/>
  <c r="J194" i="110"/>
  <c r="K194" i="110" s="1"/>
  <c r="L194" i="110"/>
  <c r="I195" i="110"/>
  <c r="L195" i="110" s="1"/>
  <c r="J195" i="110"/>
  <c r="I196" i="110"/>
  <c r="J196" i="110"/>
  <c r="K196" i="110" s="1"/>
  <c r="L196" i="110"/>
  <c r="I197" i="110"/>
  <c r="L197" i="110" s="1"/>
  <c r="J197" i="110"/>
  <c r="I198" i="110"/>
  <c r="J198" i="110"/>
  <c r="K198" i="110" s="1"/>
  <c r="L198" i="110"/>
  <c r="I199" i="110"/>
  <c r="L199" i="110" s="1"/>
  <c r="J199" i="110"/>
  <c r="I200" i="110"/>
  <c r="J200" i="110"/>
  <c r="K200" i="110" s="1"/>
  <c r="L200" i="110"/>
  <c r="I201" i="110"/>
  <c r="L201" i="110" s="1"/>
  <c r="J201" i="110"/>
  <c r="I202" i="110"/>
  <c r="J202" i="110"/>
  <c r="K202" i="110" s="1"/>
  <c r="L202" i="110"/>
  <c r="I203" i="110"/>
  <c r="L203" i="110" s="1"/>
  <c r="J203" i="110"/>
  <c r="I204" i="110"/>
  <c r="J204" i="110"/>
  <c r="K204" i="110" s="1"/>
  <c r="L204" i="110"/>
  <c r="I205" i="110"/>
  <c r="L205" i="110" s="1"/>
  <c r="J205" i="110"/>
  <c r="I206" i="110"/>
  <c r="J206" i="110"/>
  <c r="K206" i="110" s="1"/>
  <c r="L206" i="110"/>
  <c r="I207" i="110"/>
  <c r="L207" i="110" s="1"/>
  <c r="J207" i="110"/>
  <c r="I208" i="110"/>
  <c r="J208" i="110"/>
  <c r="K208" i="110" s="1"/>
  <c r="L208" i="110"/>
  <c r="J209" i="110"/>
  <c r="K209" i="110" s="1"/>
  <c r="L209" i="110"/>
  <c r="I210" i="110"/>
  <c r="J210" i="110"/>
  <c r="K210" i="110"/>
  <c r="L210" i="110"/>
  <c r="J211" i="110"/>
  <c r="K211" i="110"/>
  <c r="L211" i="110"/>
  <c r="I212" i="110"/>
  <c r="K212" i="110" s="1"/>
  <c r="J212" i="110"/>
  <c r="I213" i="110"/>
  <c r="J213" i="110"/>
  <c r="K213" i="110"/>
  <c r="L213" i="110"/>
  <c r="I214" i="110"/>
  <c r="K214" i="110" s="1"/>
  <c r="J214" i="110"/>
  <c r="I215" i="110"/>
  <c r="J215" i="110"/>
  <c r="K215" i="110"/>
  <c r="L215" i="110"/>
  <c r="I216" i="110"/>
  <c r="K216" i="110" s="1"/>
  <c r="J216" i="110"/>
  <c r="J217" i="110"/>
  <c r="K217" i="110"/>
  <c r="L217" i="110"/>
  <c r="I218" i="110"/>
  <c r="K218" i="110" s="1"/>
  <c r="J218" i="110"/>
  <c r="I219" i="110"/>
  <c r="J219" i="110"/>
  <c r="K219" i="110"/>
  <c r="L219" i="110"/>
  <c r="I220" i="110"/>
  <c r="K220" i="110" s="1"/>
  <c r="J220" i="110"/>
  <c r="I221" i="110"/>
  <c r="J221" i="110"/>
  <c r="K221" i="110"/>
  <c r="L221" i="110"/>
  <c r="I222" i="110"/>
  <c r="K222" i="110" s="1"/>
  <c r="J222" i="110"/>
  <c r="I223" i="110"/>
  <c r="J223" i="110"/>
  <c r="K223" i="110"/>
  <c r="L223" i="110"/>
  <c r="I224" i="110"/>
  <c r="K224" i="110" s="1"/>
  <c r="J224" i="110"/>
  <c r="I225" i="110"/>
  <c r="J225" i="110"/>
  <c r="K225" i="110"/>
  <c r="L225" i="110"/>
  <c r="J226" i="110"/>
  <c r="K226" i="110"/>
  <c r="L226" i="110"/>
  <c r="I227" i="110"/>
  <c r="J227" i="110"/>
  <c r="K227" i="110" s="1"/>
  <c r="L227" i="110"/>
  <c r="I228" i="110"/>
  <c r="L228" i="110" s="1"/>
  <c r="J228" i="110"/>
  <c r="I229" i="110"/>
  <c r="J229" i="110"/>
  <c r="K229" i="110" s="1"/>
  <c r="L229" i="110"/>
  <c r="I230" i="110"/>
  <c r="L230" i="110" s="1"/>
  <c r="J230" i="110"/>
  <c r="I231" i="110"/>
  <c r="J231" i="110"/>
  <c r="K231" i="110" s="1"/>
  <c r="L231" i="110"/>
  <c r="I232" i="110"/>
  <c r="L232" i="110" s="1"/>
  <c r="J232" i="110"/>
  <c r="I233" i="110"/>
  <c r="J233" i="110"/>
  <c r="K233" i="110" s="1"/>
  <c r="L233" i="110"/>
  <c r="I234" i="110"/>
  <c r="L234" i="110" s="1"/>
  <c r="J234" i="110"/>
  <c r="I235" i="110"/>
  <c r="J235" i="110"/>
  <c r="K235" i="110" s="1"/>
  <c r="L235" i="110"/>
  <c r="D125" i="107"/>
  <c r="D340" i="107"/>
  <c r="D452" i="107"/>
  <c r="D453" i="107"/>
  <c r="D627" i="107"/>
  <c r="C874" i="107"/>
  <c r="C876" i="107"/>
  <c r="C877" i="107"/>
  <c r="C878" i="107"/>
  <c r="C879" i="107"/>
  <c r="C880" i="107"/>
  <c r="C881" i="107"/>
  <c r="C882" i="107"/>
  <c r="C883" i="107"/>
  <c r="C886" i="107"/>
  <c r="C887" i="107"/>
  <c r="C888" i="107"/>
  <c r="C889" i="107"/>
  <c r="C890" i="107"/>
  <c r="C891" i="107"/>
  <c r="C892" i="107"/>
  <c r="C893" i="107"/>
  <c r="C894" i="107"/>
  <c r="C895" i="107"/>
  <c r="C896" i="107"/>
  <c r="C897" i="107"/>
  <c r="C898" i="107"/>
  <c r="C899" i="107"/>
  <c r="C900" i="107"/>
  <c r="C901" i="107"/>
  <c r="C902" i="107"/>
  <c r="C903" i="107"/>
  <c r="C904" i="107"/>
  <c r="C905" i="107"/>
  <c r="C906" i="107"/>
  <c r="C907" i="107"/>
  <c r="C908" i="107"/>
  <c r="C909" i="107"/>
  <c r="C910" i="107"/>
  <c r="C911" i="107"/>
  <c r="C912" i="107"/>
  <c r="C913" i="107"/>
  <c r="C914" i="107"/>
  <c r="C915" i="107"/>
  <c r="C916" i="107"/>
  <c r="C917" i="107"/>
  <c r="C918" i="107"/>
  <c r="C919" i="107"/>
  <c r="C920" i="107"/>
  <c r="C921" i="107"/>
  <c r="C922" i="107"/>
  <c r="C923" i="107"/>
  <c r="C924" i="107"/>
  <c r="C925" i="107"/>
  <c r="C926" i="107"/>
  <c r="C927" i="107"/>
  <c r="C928" i="107"/>
  <c r="C929" i="107"/>
  <c r="C930" i="107"/>
  <c r="C931" i="107"/>
  <c r="C932" i="107"/>
  <c r="C933" i="107"/>
  <c r="C934" i="107"/>
  <c r="C935" i="107"/>
  <c r="C1144" i="107"/>
  <c r="C1145" i="107"/>
  <c r="C1146" i="107"/>
  <c r="C1147" i="107"/>
  <c r="C1148" i="107"/>
  <c r="C1149" i="107"/>
  <c r="C1150" i="107"/>
  <c r="C1151" i="107"/>
  <c r="C1152" i="107"/>
  <c r="C1153" i="107"/>
  <c r="C1154" i="107"/>
  <c r="C1155" i="107"/>
  <c r="C1156" i="107"/>
  <c r="C1157" i="107"/>
  <c r="C1158" i="107"/>
  <c r="C1159" i="107"/>
  <c r="C1160" i="107"/>
  <c r="C1161" i="107"/>
  <c r="C1162" i="107"/>
  <c r="C1163" i="107"/>
  <c r="C1164" i="107"/>
  <c r="C1165" i="107"/>
  <c r="C1166" i="107"/>
  <c r="C1167" i="107"/>
  <c r="C1168" i="107"/>
  <c r="C1169" i="107"/>
  <c r="C1184" i="107"/>
  <c r="C1185" i="107"/>
  <c r="C1186" i="107"/>
  <c r="C1187" i="107"/>
  <c r="C1188" i="107"/>
  <c r="C1189" i="107"/>
  <c r="C1191" i="107"/>
  <c r="C1192" i="107"/>
  <c r="C1193" i="107"/>
  <c r="C1194" i="107"/>
  <c r="C1195" i="107"/>
  <c r="C1196" i="107"/>
  <c r="C1197" i="107"/>
  <c r="C1198" i="107"/>
  <c r="C1199" i="107"/>
  <c r="C1200" i="107"/>
  <c r="C1201" i="107"/>
  <c r="C1202" i="107"/>
  <c r="C1203" i="107"/>
  <c r="C1204" i="107"/>
  <c r="C1205" i="107"/>
  <c r="C1206" i="107"/>
  <c r="C1207" i="107"/>
  <c r="C1208" i="107"/>
  <c r="C1209" i="107"/>
  <c r="C1210" i="107"/>
  <c r="C1211" i="107"/>
  <c r="C1212" i="107"/>
  <c r="C1213" i="107"/>
  <c r="C1214" i="107"/>
  <c r="C1215" i="107"/>
  <c r="C1216" i="107"/>
  <c r="C1217" i="107"/>
  <c r="C1218" i="107"/>
  <c r="C1219" i="107"/>
  <c r="C1220" i="107"/>
  <c r="C1221" i="107"/>
  <c r="C1222" i="107"/>
  <c r="C1223" i="107"/>
  <c r="C1224" i="107"/>
  <c r="C1225" i="107"/>
  <c r="C1226" i="107"/>
  <c r="C1227" i="107"/>
  <c r="C1228" i="107"/>
  <c r="C1229" i="107"/>
  <c r="C1230" i="107"/>
  <c r="C1231" i="107"/>
  <c r="C1232" i="107"/>
  <c r="C1233" i="107"/>
  <c r="C1234" i="107"/>
  <c r="C1235" i="107"/>
  <c r="C1236" i="107"/>
  <c r="C1237" i="107"/>
  <c r="C1238" i="107"/>
  <c r="C1239" i="107"/>
  <c r="C1240" i="107"/>
  <c r="C1241" i="107"/>
  <c r="C1242" i="107"/>
  <c r="C1243" i="107"/>
  <c r="C1244" i="107"/>
  <c r="C1245" i="107"/>
  <c r="C1246" i="107"/>
  <c r="C1247" i="107"/>
  <c r="C1248" i="107"/>
  <c r="C1249" i="107"/>
  <c r="C1250" i="107"/>
  <c r="C1251" i="107"/>
  <c r="C1252" i="107"/>
  <c r="C1253" i="107"/>
  <c r="C1254" i="107"/>
  <c r="C1255" i="107"/>
  <c r="C1256" i="107"/>
  <c r="C1257" i="107"/>
  <c r="C1258" i="107"/>
  <c r="C1259" i="107"/>
  <c r="C1260" i="107"/>
  <c r="C1261" i="107"/>
  <c r="C1262" i="107"/>
  <c r="C1263" i="107"/>
  <c r="C1264" i="107"/>
  <c r="C1265" i="107"/>
  <c r="C1266" i="107"/>
  <c r="C1267" i="107"/>
  <c r="C1268" i="107"/>
  <c r="C1269" i="107"/>
  <c r="C1270" i="107"/>
  <c r="C1271" i="107"/>
  <c r="C1272" i="107"/>
  <c r="C1273" i="107"/>
  <c r="C1274" i="107"/>
  <c r="C1275" i="107"/>
  <c r="C1276" i="107"/>
  <c r="C1277" i="107"/>
  <c r="C1278" i="107"/>
  <c r="C1279" i="107"/>
  <c r="C1280" i="107"/>
  <c r="C1281" i="107"/>
  <c r="C1282" i="107"/>
  <c r="C1283" i="107"/>
  <c r="C1284" i="107"/>
  <c r="C1285" i="107"/>
  <c r="C1286" i="107"/>
  <c r="C1287" i="107"/>
  <c r="C1288" i="107"/>
  <c r="C1289" i="107"/>
  <c r="C1290" i="107"/>
  <c r="C1291" i="107"/>
  <c r="C1292" i="107"/>
  <c r="C1293" i="107"/>
  <c r="C1294" i="107"/>
  <c r="C1295" i="107"/>
  <c r="C1296" i="107"/>
  <c r="C1297" i="107"/>
  <c r="C1298" i="107"/>
  <c r="C1299" i="107"/>
  <c r="C1300" i="107"/>
  <c r="C1301" i="107"/>
  <c r="C1302" i="107"/>
  <c r="C1303" i="107"/>
  <c r="C1304" i="107"/>
  <c r="C1305" i="107"/>
  <c r="C1306" i="107"/>
  <c r="C1307" i="107"/>
  <c r="C1308" i="107"/>
  <c r="C1309" i="107"/>
  <c r="C1310" i="107"/>
  <c r="C1311" i="107"/>
  <c r="C1312" i="107"/>
  <c r="C1313" i="107"/>
  <c r="C1314" i="107"/>
  <c r="C1315" i="107"/>
  <c r="C1316" i="107"/>
  <c r="C1317" i="107"/>
  <c r="C1318" i="107"/>
  <c r="C1319" i="107"/>
  <c r="C1320" i="107"/>
  <c r="C1321" i="107"/>
  <c r="C1322" i="107"/>
  <c r="C1323" i="107"/>
  <c r="C1324" i="107"/>
  <c r="C1325" i="107"/>
  <c r="C1326" i="107"/>
  <c r="C1327" i="107"/>
  <c r="C1328" i="107"/>
  <c r="C1329" i="107"/>
  <c r="C1330" i="107"/>
  <c r="C1331" i="107"/>
  <c r="C1332" i="107"/>
  <c r="C1333" i="107"/>
  <c r="C1334" i="107"/>
  <c r="C1335" i="107"/>
  <c r="C1336" i="107"/>
  <c r="C1337" i="107"/>
  <c r="C1338" i="107"/>
  <c r="C1339" i="107"/>
  <c r="C1340" i="107"/>
  <c r="C1341" i="107"/>
  <c r="C1342" i="107"/>
  <c r="C1343" i="107"/>
  <c r="C1344" i="107"/>
  <c r="C1345" i="107"/>
  <c r="C1346" i="107"/>
  <c r="C1347" i="107"/>
  <c r="C1348" i="107"/>
  <c r="C1349" i="107"/>
  <c r="C1350" i="107"/>
  <c r="C1351" i="107"/>
  <c r="C1352" i="107"/>
  <c r="C1353" i="107"/>
  <c r="C1354" i="107"/>
  <c r="C1355" i="107"/>
  <c r="C1356" i="107"/>
  <c r="C1357" i="107"/>
  <c r="C1358" i="107"/>
  <c r="C1359" i="107"/>
  <c r="C1360" i="107"/>
  <c r="C1361" i="107"/>
  <c r="C1362" i="107"/>
  <c r="C1363" i="107"/>
  <c r="C1364" i="107"/>
  <c r="C1365" i="107"/>
  <c r="C1366" i="107"/>
  <c r="C1367" i="107"/>
  <c r="C1368" i="107"/>
  <c r="C1369" i="107"/>
  <c r="C1370" i="107"/>
  <c r="C1371" i="107"/>
  <c r="C1372" i="107"/>
  <c r="C1373" i="107"/>
  <c r="C1374" i="107"/>
  <c r="C1376" i="107"/>
  <c r="C1377" i="107"/>
  <c r="C1378" i="107"/>
  <c r="C1379" i="107"/>
  <c r="C1380" i="107"/>
  <c r="C1381" i="107"/>
  <c r="C1382" i="107"/>
  <c r="C1383" i="107"/>
  <c r="C1384" i="107"/>
  <c r="C1385" i="107"/>
  <c r="C1386" i="107"/>
  <c r="C1387" i="107"/>
  <c r="C1388" i="107"/>
  <c r="C1389" i="107"/>
  <c r="C1390" i="107"/>
  <c r="C1391" i="107"/>
  <c r="C1392" i="107"/>
  <c r="C1393" i="107"/>
  <c r="C1394" i="107"/>
  <c r="C1395" i="107"/>
  <c r="C1396" i="107"/>
  <c r="C1397" i="107"/>
  <c r="C1398" i="107"/>
  <c r="C1399" i="107"/>
  <c r="C1400" i="107"/>
  <c r="C1401" i="107"/>
  <c r="C1402" i="107"/>
  <c r="C1403" i="107"/>
  <c r="C1404" i="107"/>
  <c r="C1405" i="107"/>
  <c r="C1406" i="107"/>
  <c r="C1407" i="107"/>
  <c r="C1408" i="107"/>
  <c r="C1409" i="107"/>
  <c r="C1410" i="107"/>
  <c r="C1411" i="107"/>
  <c r="C1412" i="107"/>
  <c r="C1413" i="107"/>
  <c r="C1414" i="107"/>
  <c r="C1415" i="107"/>
  <c r="C1416" i="107"/>
  <c r="C1417" i="107"/>
  <c r="C1418" i="107"/>
  <c r="C1419" i="107"/>
  <c r="C1420" i="107"/>
  <c r="C1421" i="107"/>
  <c r="C1422" i="107"/>
  <c r="C1423" i="107"/>
  <c r="C1424" i="107"/>
  <c r="C1425" i="107"/>
  <c r="C1426" i="107"/>
  <c r="C1427" i="107"/>
  <c r="C1428" i="107"/>
  <c r="C1429" i="107"/>
  <c r="C1465" i="107"/>
  <c r="C1466" i="107"/>
  <c r="C1467" i="107"/>
  <c r="C1468" i="107"/>
  <c r="C1469" i="107"/>
  <c r="C1470" i="107"/>
  <c r="C1471" i="107"/>
  <c r="C1472" i="107"/>
  <c r="C1473" i="107"/>
  <c r="C1474" i="107"/>
  <c r="C1475" i="107"/>
  <c r="C1476" i="107"/>
  <c r="C1477" i="107"/>
  <c r="C1478" i="107"/>
  <c r="C1479" i="107"/>
  <c r="C1480" i="107"/>
  <c r="C1481" i="107"/>
  <c r="C1482" i="107"/>
  <c r="C1483" i="107"/>
  <c r="C1484" i="107"/>
  <c r="C1485" i="107"/>
  <c r="C1486" i="107"/>
  <c r="C1487" i="107"/>
  <c r="C1488" i="107"/>
  <c r="C1489" i="107"/>
  <c r="C1490" i="107"/>
  <c r="C1491" i="107"/>
  <c r="C1492" i="107"/>
  <c r="C1493" i="107"/>
  <c r="C1494" i="107"/>
  <c r="C1495" i="107"/>
  <c r="C1496" i="107"/>
  <c r="C1497" i="107"/>
  <c r="C1498" i="107"/>
  <c r="C1499" i="107"/>
  <c r="C1500" i="107"/>
  <c r="C1501" i="107"/>
  <c r="C1502" i="107"/>
  <c r="C1503" i="107"/>
  <c r="C1504" i="107"/>
  <c r="C1505" i="107"/>
  <c r="C1506" i="107"/>
  <c r="C1507" i="107"/>
  <c r="C1508" i="107"/>
  <c r="C1509" i="107"/>
  <c r="C1510" i="107"/>
  <c r="C1511" i="107"/>
  <c r="C1512" i="107"/>
  <c r="C1513" i="107"/>
  <c r="C1514" i="107"/>
  <c r="C1515" i="107"/>
  <c r="C1516" i="107"/>
  <c r="C1517" i="107"/>
  <c r="C1518" i="107"/>
  <c r="C1519" i="107"/>
  <c r="C1520" i="107"/>
  <c r="C1521" i="107"/>
  <c r="C1522" i="107"/>
  <c r="C1523" i="107"/>
  <c r="C1524" i="107"/>
  <c r="C1525" i="107"/>
  <c r="C1526" i="107"/>
  <c r="C1527" i="107"/>
  <c r="C1528" i="107"/>
  <c r="C1529" i="107"/>
  <c r="C1530" i="107"/>
  <c r="C1531" i="107"/>
  <c r="C1532" i="107"/>
  <c r="C1533" i="107"/>
  <c r="C1534" i="107"/>
  <c r="C1535" i="107"/>
  <c r="C1536" i="107"/>
  <c r="C1537" i="107"/>
  <c r="C1538" i="107"/>
  <c r="C1539" i="107"/>
  <c r="C1540" i="107"/>
  <c r="C1541" i="107"/>
  <c r="C1542" i="107"/>
  <c r="C1543" i="107"/>
  <c r="C1544" i="107"/>
  <c r="C1545" i="107"/>
  <c r="C1546" i="107"/>
  <c r="C1547" i="107"/>
  <c r="C1548" i="107"/>
  <c r="C1549" i="107"/>
  <c r="C1550" i="107"/>
  <c r="C1551" i="107"/>
  <c r="C1552" i="107"/>
  <c r="C1553" i="107"/>
  <c r="C1554" i="107"/>
  <c r="C1555" i="107"/>
  <c r="C1556" i="107"/>
  <c r="C1557" i="107"/>
  <c r="C1558" i="107"/>
  <c r="C1559" i="107"/>
  <c r="C1560" i="107"/>
  <c r="C1561" i="107"/>
  <c r="C1562" i="107"/>
  <c r="C1563" i="107"/>
  <c r="C1564" i="107"/>
  <c r="C1565" i="107"/>
  <c r="C1566" i="107"/>
  <c r="C1567" i="107"/>
  <c r="C1568" i="107"/>
  <c r="C1569" i="107"/>
  <c r="C1570" i="107"/>
  <c r="C1571" i="107"/>
  <c r="C1572" i="107"/>
  <c r="C1573" i="107"/>
  <c r="C1574" i="107"/>
  <c r="C1575" i="107"/>
  <c r="C1576" i="107"/>
  <c r="C1577" i="107"/>
  <c r="C1578" i="107"/>
  <c r="C1579" i="107"/>
  <c r="C1580" i="107"/>
  <c r="C1581" i="107"/>
  <c r="C1582" i="107"/>
  <c r="C1583" i="107"/>
  <c r="C1584" i="107"/>
  <c r="C1585" i="107"/>
  <c r="C1586" i="107"/>
  <c r="C1587" i="107"/>
  <c r="C1588" i="107"/>
  <c r="C1589" i="107"/>
  <c r="C1590" i="107"/>
  <c r="C1591" i="107"/>
  <c r="C1592" i="107"/>
  <c r="C1593" i="107"/>
  <c r="C1594" i="107"/>
  <c r="C1595" i="107"/>
  <c r="C1596" i="107"/>
  <c r="C1597" i="107"/>
  <c r="C1765" i="107"/>
  <c r="C1766" i="107"/>
  <c r="C1767" i="107"/>
  <c r="C1768" i="107"/>
  <c r="C1769" i="107"/>
  <c r="C1770" i="107"/>
  <c r="C1771" i="107"/>
  <c r="C1772" i="107"/>
  <c r="C1773" i="107"/>
  <c r="C1774" i="107"/>
  <c r="C1775" i="107"/>
  <c r="C1776" i="107"/>
  <c r="C1777" i="107"/>
  <c r="C1778" i="107"/>
  <c r="C1779" i="107"/>
  <c r="C1780" i="107"/>
  <c r="C1781" i="107"/>
  <c r="C1782" i="107"/>
  <c r="C1783" i="107"/>
  <c r="C1784" i="107"/>
  <c r="C1785" i="107"/>
  <c r="C1786" i="107"/>
  <c r="C1787" i="107"/>
  <c r="C1788" i="107"/>
  <c r="C1789" i="107"/>
  <c r="C1790" i="107"/>
  <c r="C1791" i="107"/>
  <c r="C1792" i="107"/>
  <c r="C1793" i="107"/>
  <c r="C1794" i="107"/>
  <c r="C1795" i="107"/>
  <c r="C1796" i="107"/>
  <c r="C1797" i="107"/>
  <c r="C1798" i="107"/>
  <c r="C1799" i="107"/>
  <c r="C1800" i="107"/>
  <c r="C1801" i="107"/>
  <c r="C1802" i="107"/>
  <c r="C1803" i="107"/>
  <c r="C1833" i="107"/>
  <c r="C1834" i="107"/>
  <c r="C1835" i="107"/>
  <c r="C1836" i="107"/>
  <c r="C1837" i="107"/>
  <c r="C1838" i="107"/>
  <c r="C1839" i="107"/>
  <c r="C1840" i="107"/>
  <c r="C1841" i="107"/>
  <c r="C1842" i="107"/>
  <c r="C1843" i="107"/>
  <c r="C1844" i="107"/>
  <c r="C1845" i="107"/>
  <c r="C1846" i="107"/>
  <c r="C1847" i="107"/>
  <c r="C1848" i="107"/>
  <c r="C1849" i="107"/>
  <c r="C1850" i="107"/>
  <c r="C1851" i="107"/>
  <c r="C1852" i="107"/>
  <c r="C1853" i="107"/>
  <c r="C1854" i="107"/>
  <c r="C1855" i="107"/>
  <c r="C1856" i="107"/>
  <c r="C1857" i="107"/>
  <c r="C1858" i="107"/>
  <c r="C1859" i="107"/>
  <c r="C1860" i="107"/>
  <c r="C1861" i="107"/>
  <c r="C1862" i="107"/>
  <c r="C1863" i="107"/>
  <c r="C1864" i="107"/>
  <c r="C1865" i="107"/>
  <c r="C1866" i="107"/>
  <c r="C1867" i="107"/>
  <c r="C1868" i="107"/>
  <c r="C1869" i="107"/>
  <c r="C1870" i="107"/>
  <c r="C1871" i="107"/>
  <c r="C1872" i="107"/>
  <c r="C1873" i="107"/>
  <c r="C1874" i="107"/>
  <c r="C1875" i="107"/>
  <c r="C1876" i="107"/>
  <c r="C1877" i="107"/>
  <c r="C1878" i="107"/>
  <c r="C1879" i="107"/>
  <c r="C1880" i="107"/>
  <c r="C1881" i="107"/>
  <c r="C1882" i="107"/>
  <c r="C1883" i="107"/>
  <c r="C1884" i="107"/>
  <c r="C1885" i="107"/>
  <c r="C1886" i="107"/>
  <c r="C1887" i="107"/>
  <c r="C1888" i="107"/>
  <c r="C1889" i="107"/>
  <c r="C1890" i="107"/>
  <c r="C1891" i="107"/>
  <c r="C1892" i="107"/>
  <c r="C1893" i="107"/>
  <c r="C1894" i="107"/>
  <c r="C1895" i="107"/>
  <c r="C1896" i="107"/>
  <c r="C1897" i="107"/>
  <c r="C1898" i="107"/>
  <c r="C1899" i="107"/>
  <c r="C1900" i="107"/>
  <c r="C1901" i="107"/>
  <c r="C1902" i="107"/>
  <c r="C1903" i="107"/>
  <c r="C1904" i="107"/>
  <c r="C1905" i="107"/>
  <c r="C1906" i="107"/>
  <c r="C1907" i="107"/>
  <c r="C1908" i="107"/>
  <c r="C1909" i="107"/>
  <c r="C1910" i="107"/>
  <c r="C1911" i="107"/>
  <c r="C1912" i="107"/>
  <c r="C1913" i="107"/>
  <c r="C1914" i="107"/>
  <c r="C1915" i="107"/>
  <c r="C1916" i="107"/>
  <c r="C1917" i="107"/>
  <c r="C1918" i="107"/>
  <c r="C1919" i="107"/>
  <c r="C1920" i="107"/>
  <c r="C1921" i="107"/>
  <c r="C1922" i="107"/>
  <c r="C1923" i="107"/>
  <c r="C1924" i="107"/>
  <c r="C1925" i="107"/>
  <c r="C1926" i="107"/>
  <c r="C1927" i="107"/>
  <c r="C1928" i="107"/>
  <c r="C1929" i="107"/>
  <c r="C1930" i="107"/>
  <c r="C1931" i="107"/>
  <c r="C1932" i="107"/>
  <c r="C1933" i="107"/>
  <c r="C1934" i="107"/>
  <c r="C1935" i="107"/>
  <c r="C1936" i="107"/>
  <c r="C1937" i="107"/>
  <c r="C1938" i="107"/>
  <c r="C1939" i="107"/>
  <c r="C1940" i="107"/>
  <c r="C1941" i="107"/>
  <c r="C1942" i="107"/>
  <c r="C1943" i="107"/>
  <c r="C1944" i="107"/>
  <c r="C1945" i="107"/>
  <c r="C1946" i="107"/>
  <c r="C1947" i="107"/>
  <c r="C1948" i="107"/>
  <c r="D1955" i="107"/>
  <c r="C1963" i="107"/>
  <c r="C1964" i="107"/>
  <c r="C1965" i="107"/>
  <c r="C1966" i="107"/>
  <c r="C1967" i="107"/>
  <c r="C1968" i="107"/>
  <c r="C1969" i="107"/>
  <c r="C1970" i="107"/>
  <c r="C1971" i="107"/>
  <c r="C1972" i="107"/>
  <c r="C1973" i="107"/>
  <c r="C1974" i="107"/>
  <c r="C1975" i="107"/>
  <c r="C1976" i="107"/>
  <c r="C1977" i="107"/>
  <c r="C1978" i="107"/>
  <c r="C1979" i="107"/>
  <c r="C1980" i="107"/>
  <c r="C1981" i="107"/>
  <c r="C1982" i="107"/>
  <c r="C1983" i="107"/>
  <c r="C1984" i="107"/>
  <c r="C1985" i="107"/>
  <c r="C1986" i="107"/>
  <c r="C1987" i="107"/>
  <c r="C1988" i="107"/>
  <c r="C2005" i="107"/>
  <c r="C2006" i="107"/>
  <c r="C2007" i="107"/>
  <c r="C2021" i="107"/>
  <c r="C2022" i="107"/>
  <c r="C2023" i="107"/>
  <c r="C2024" i="107"/>
  <c r="C2025" i="107"/>
  <c r="C2026" i="107"/>
  <c r="C2027" i="107"/>
  <c r="C2028" i="107"/>
  <c r="C2029" i="107"/>
  <c r="C2030" i="107"/>
  <c r="C2031" i="107"/>
  <c r="C2032" i="107"/>
  <c r="C2033" i="107"/>
  <c r="C2034" i="107"/>
  <c r="C2035" i="107"/>
  <c r="C2036" i="107"/>
  <c r="C2037" i="107"/>
  <c r="C2038" i="107"/>
  <c r="C2039" i="107"/>
  <c r="C2040" i="107"/>
  <c r="C2041" i="107"/>
  <c r="C2042" i="107"/>
  <c r="C2043" i="107"/>
  <c r="C2044" i="107"/>
  <c r="C2045" i="107"/>
  <c r="C2046" i="107"/>
  <c r="C2047" i="107"/>
  <c r="C2048" i="107"/>
  <c r="C2049" i="107"/>
  <c r="C2050" i="107"/>
  <c r="C2051" i="107"/>
  <c r="C2052" i="107"/>
  <c r="C2053" i="107"/>
  <c r="C2054" i="107"/>
  <c r="C2055" i="107"/>
  <c r="C2056" i="107"/>
  <c r="C2057" i="107"/>
  <c r="C2058" i="107"/>
  <c r="C2059" i="107"/>
  <c r="C2060" i="107"/>
  <c r="C2061" i="107"/>
  <c r="C2062" i="107"/>
  <c r="C2063" i="107"/>
  <c r="C2064" i="107"/>
  <c r="C2065" i="107"/>
  <c r="C2066" i="107"/>
  <c r="C2067" i="107"/>
  <c r="C2068" i="107"/>
  <c r="C2069" i="107"/>
  <c r="C2070" i="107"/>
  <c r="C2071" i="107"/>
  <c r="C2072" i="107"/>
  <c r="C2073" i="107"/>
  <c r="C2074" i="107"/>
  <c r="C2075" i="107"/>
  <c r="C2076" i="107"/>
  <c r="C2077" i="107"/>
  <c r="C2078" i="107"/>
  <c r="C2079" i="107"/>
  <c r="C2080" i="107"/>
  <c r="C2081" i="107"/>
  <c r="C2082" i="107"/>
  <c r="C2083" i="107"/>
  <c r="C2084" i="107"/>
  <c r="C2085" i="107"/>
  <c r="C2086" i="107"/>
  <c r="C2087" i="107"/>
  <c r="C2088" i="107"/>
  <c r="C2089" i="107"/>
  <c r="C2090" i="107"/>
  <c r="C2091" i="107"/>
  <c r="C2092" i="107"/>
  <c r="C2093" i="107"/>
  <c r="C2094" i="107"/>
  <c r="C2095" i="107"/>
  <c r="C2096" i="107"/>
  <c r="C2097" i="107"/>
  <c r="C2098" i="107"/>
  <c r="C2099" i="107"/>
  <c r="C2100" i="107"/>
  <c r="C2101" i="107"/>
  <c r="C2103" i="107"/>
  <c r="C2104" i="107"/>
  <c r="C2105" i="107"/>
  <c r="C2106" i="107"/>
  <c r="C2107" i="107"/>
  <c r="C2108" i="107"/>
  <c r="C2109" i="107"/>
  <c r="C2110" i="107"/>
  <c r="C2111" i="107"/>
  <c r="C2112" i="107"/>
  <c r="C2113" i="107"/>
  <c r="C2114" i="107"/>
  <c r="C2115" i="107"/>
  <c r="C2116" i="107"/>
  <c r="C2117" i="107"/>
  <c r="C2118" i="107"/>
  <c r="C2119" i="107"/>
  <c r="C2120" i="107"/>
  <c r="C2121" i="107"/>
  <c r="C2122" i="107"/>
  <c r="C2123" i="107"/>
  <c r="C2124" i="107"/>
  <c r="C2125" i="107"/>
  <c r="C2126" i="107"/>
  <c r="C2127" i="107"/>
  <c r="C2128" i="107"/>
  <c r="C2129" i="107"/>
  <c r="C2139" i="107"/>
  <c r="C2140" i="107"/>
  <c r="C2141" i="107"/>
  <c r="C2142" i="107"/>
  <c r="C2143" i="107"/>
  <c r="C2144" i="107"/>
  <c r="C2145" i="107"/>
  <c r="C2146" i="107"/>
  <c r="C2147" i="107"/>
  <c r="C2148" i="107"/>
  <c r="C2149" i="107"/>
  <c r="C2150" i="107"/>
  <c r="C2151" i="107"/>
  <c r="C2152" i="107"/>
  <c r="C2153" i="107"/>
  <c r="C2154" i="107"/>
  <c r="C2164" i="107"/>
  <c r="C2165" i="107"/>
  <c r="C2166" i="107"/>
  <c r="C2167" i="107"/>
  <c r="C2168" i="107"/>
  <c r="C2169" i="107"/>
  <c r="C2170" i="107"/>
  <c r="C2171" i="107"/>
  <c r="C2172" i="107"/>
  <c r="C2173" i="107"/>
  <c r="C2174" i="107"/>
  <c r="C2175" i="107"/>
  <c r="C2176" i="107"/>
  <c r="C2180" i="107"/>
  <c r="E3" i="106"/>
  <c r="E4" i="106"/>
  <c r="E5" i="106"/>
  <c r="E6" i="106"/>
  <c r="E7" i="106"/>
  <c r="E8" i="106"/>
  <c r="E9" i="106"/>
  <c r="E10" i="106"/>
  <c r="E11" i="106"/>
  <c r="E12" i="106"/>
  <c r="E13" i="106"/>
  <c r="E14" i="106"/>
  <c r="E15" i="106"/>
  <c r="E16" i="106"/>
  <c r="E17" i="106"/>
  <c r="E18" i="106"/>
  <c r="E19" i="106"/>
  <c r="E20" i="106"/>
  <c r="E21" i="106"/>
  <c r="E22" i="106"/>
  <c r="E23" i="106"/>
  <c r="E24" i="106"/>
  <c r="E25" i="106"/>
  <c r="E26" i="106"/>
  <c r="E27" i="106"/>
  <c r="E28" i="106"/>
  <c r="E29" i="106"/>
  <c r="E30" i="106"/>
  <c r="E31" i="106"/>
  <c r="E32" i="106"/>
  <c r="E33" i="106"/>
  <c r="E34" i="106"/>
  <c r="E35" i="106"/>
  <c r="E36" i="106"/>
  <c r="E37" i="106"/>
  <c r="E38" i="106"/>
  <c r="E39" i="106"/>
  <c r="E40" i="106"/>
  <c r="E41" i="106"/>
  <c r="E42" i="106"/>
  <c r="E43" i="106"/>
  <c r="E44" i="106"/>
  <c r="E45" i="106"/>
  <c r="E46" i="106"/>
  <c r="E47" i="106"/>
  <c r="E48" i="106"/>
  <c r="E49" i="106"/>
  <c r="E50" i="106"/>
  <c r="E51" i="106"/>
  <c r="E52" i="106"/>
  <c r="E53" i="106"/>
  <c r="E54" i="106"/>
  <c r="E55" i="106"/>
  <c r="E56" i="106"/>
  <c r="E57" i="106"/>
  <c r="E58" i="106"/>
  <c r="E59" i="106"/>
  <c r="E60" i="106"/>
  <c r="E61" i="106"/>
  <c r="E62" i="106"/>
  <c r="E63" i="106"/>
  <c r="E64" i="106"/>
  <c r="E65" i="106"/>
  <c r="E66" i="106"/>
  <c r="E67" i="106"/>
  <c r="E68" i="106"/>
  <c r="E69" i="106"/>
  <c r="E70" i="106"/>
  <c r="E71" i="106"/>
  <c r="E72" i="106"/>
  <c r="E73" i="106"/>
  <c r="E74" i="106"/>
  <c r="E75" i="106"/>
  <c r="E76" i="106"/>
  <c r="E77" i="106"/>
  <c r="E78" i="106"/>
  <c r="E79" i="106"/>
  <c r="E80" i="106"/>
  <c r="E81" i="106"/>
  <c r="E82" i="106"/>
  <c r="E83" i="106"/>
  <c r="E84" i="106"/>
  <c r="E85" i="106"/>
  <c r="E86" i="106"/>
  <c r="E87" i="106"/>
  <c r="E88" i="106"/>
  <c r="E89" i="106"/>
  <c r="E90" i="106"/>
  <c r="E91" i="106"/>
  <c r="E92" i="106"/>
  <c r="E93" i="106"/>
  <c r="E96" i="106"/>
  <c r="E97" i="106"/>
  <c r="E98" i="106"/>
  <c r="E100" i="106"/>
  <c r="E101" i="106"/>
  <c r="E102" i="106"/>
  <c r="E103" i="106"/>
  <c r="E104" i="106"/>
  <c r="E105" i="106"/>
  <c r="E106" i="106"/>
  <c r="E107" i="106"/>
  <c r="E108" i="106"/>
  <c r="E109" i="106"/>
  <c r="E110" i="106"/>
  <c r="E111" i="106"/>
  <c r="E112" i="106"/>
  <c r="E113" i="106"/>
  <c r="E114" i="106"/>
  <c r="E115" i="106"/>
  <c r="E116" i="106"/>
  <c r="E117" i="106"/>
  <c r="E118" i="106"/>
  <c r="E119" i="106"/>
  <c r="E120" i="106"/>
  <c r="E121" i="106"/>
  <c r="E122" i="106"/>
  <c r="E123" i="106"/>
  <c r="E124" i="106"/>
  <c r="E125" i="106"/>
  <c r="E126" i="106"/>
  <c r="E127" i="106"/>
  <c r="E128" i="106"/>
  <c r="E129" i="106"/>
  <c r="E130" i="106"/>
  <c r="E131" i="106"/>
  <c r="E132" i="106"/>
  <c r="E133" i="106"/>
  <c r="E134" i="106"/>
  <c r="E135" i="106"/>
  <c r="E136" i="106"/>
  <c r="E137" i="106"/>
  <c r="E138" i="106"/>
  <c r="E139" i="106"/>
  <c r="E140" i="106"/>
  <c r="E141" i="106"/>
  <c r="E142" i="106"/>
  <c r="E143" i="106"/>
  <c r="E144" i="106"/>
  <c r="E145" i="106"/>
  <c r="E146" i="106"/>
  <c r="E147" i="106"/>
  <c r="E148" i="106"/>
  <c r="E149" i="106"/>
  <c r="E150" i="106"/>
  <c r="E151" i="106"/>
  <c r="E152" i="106"/>
  <c r="E153" i="106"/>
  <c r="E154" i="106"/>
  <c r="E155" i="106"/>
  <c r="E156" i="106"/>
  <c r="E157" i="106"/>
  <c r="E158" i="106"/>
  <c r="E159" i="106"/>
  <c r="E160" i="106"/>
  <c r="E161" i="106"/>
  <c r="E162" i="106"/>
  <c r="E163" i="106"/>
  <c r="E164" i="106"/>
  <c r="E165" i="106"/>
  <c r="E166" i="106"/>
  <c r="E167" i="106"/>
  <c r="E168" i="106"/>
  <c r="E169" i="106"/>
  <c r="E170" i="106"/>
  <c r="E173" i="106"/>
  <c r="E174" i="106"/>
  <c r="E175" i="106"/>
  <c r="E176" i="106"/>
  <c r="E177" i="106"/>
  <c r="E178" i="106"/>
  <c r="E179" i="106"/>
  <c r="E180" i="106"/>
  <c r="E181" i="106"/>
  <c r="E182" i="106"/>
  <c r="E183" i="106"/>
  <c r="E184" i="106"/>
  <c r="E185" i="106"/>
  <c r="E186" i="106"/>
  <c r="E187" i="106"/>
  <c r="E188" i="106"/>
  <c r="E189" i="106"/>
  <c r="E190" i="106"/>
  <c r="E191" i="106"/>
  <c r="E192" i="106"/>
  <c r="E193" i="106"/>
  <c r="E194" i="106"/>
  <c r="E195" i="106"/>
  <c r="E196" i="106"/>
  <c r="E197" i="106"/>
  <c r="E198" i="106"/>
  <c r="E199" i="106"/>
  <c r="E200" i="106"/>
  <c r="E201" i="106"/>
  <c r="E202" i="106"/>
  <c r="E203" i="106"/>
  <c r="E204" i="106"/>
  <c r="E205" i="106"/>
  <c r="E206" i="106"/>
  <c r="E207" i="106"/>
  <c r="E208" i="106"/>
  <c r="E209" i="106"/>
  <c r="E210" i="106"/>
  <c r="E211" i="106"/>
  <c r="E212" i="106"/>
  <c r="E213" i="106"/>
  <c r="E214" i="106"/>
  <c r="E215" i="106"/>
  <c r="E216" i="106"/>
  <c r="E217" i="106"/>
  <c r="E218" i="106"/>
  <c r="E219" i="106"/>
  <c r="E220" i="106"/>
  <c r="E221" i="106"/>
  <c r="E222" i="106"/>
  <c r="E223" i="106"/>
  <c r="E224" i="106"/>
  <c r="E225" i="106"/>
  <c r="E226" i="106"/>
  <c r="E227" i="106"/>
  <c r="E228" i="106"/>
  <c r="E229" i="106"/>
  <c r="E230" i="106"/>
  <c r="E231" i="106"/>
  <c r="E232" i="106"/>
  <c r="E233" i="106"/>
  <c r="E234" i="106"/>
  <c r="E235" i="106"/>
  <c r="E236" i="106"/>
  <c r="E237" i="106"/>
  <c r="E238" i="106"/>
  <c r="E239" i="106"/>
  <c r="E240" i="106"/>
  <c r="E241" i="106"/>
  <c r="E242" i="106"/>
  <c r="E243" i="106"/>
  <c r="E244" i="106"/>
  <c r="E245" i="106"/>
  <c r="E246" i="106"/>
  <c r="E247" i="106"/>
  <c r="E248" i="106"/>
  <c r="E249" i="106"/>
  <c r="E250" i="106"/>
  <c r="E251" i="106"/>
  <c r="E252" i="106"/>
  <c r="E253" i="106"/>
  <c r="E254" i="106"/>
  <c r="E255" i="106"/>
  <c r="E256" i="106"/>
  <c r="E257" i="106"/>
  <c r="E258" i="106"/>
  <c r="E259" i="106"/>
  <c r="E260" i="106"/>
  <c r="E261" i="106"/>
  <c r="E262" i="106"/>
  <c r="E263" i="106"/>
  <c r="E264" i="106"/>
  <c r="E265" i="106"/>
  <c r="E266" i="106"/>
  <c r="E267" i="106"/>
  <c r="E268" i="106"/>
  <c r="E269" i="106"/>
  <c r="E270" i="106"/>
  <c r="E272" i="106"/>
  <c r="E297" i="106"/>
  <c r="E299" i="106"/>
  <c r="E300" i="106"/>
  <c r="E302" i="106"/>
  <c r="E305" i="106"/>
  <c r="E306" i="106"/>
  <c r="E307" i="106"/>
  <c r="E308" i="106"/>
  <c r="E309" i="106"/>
  <c r="E310" i="106"/>
  <c r="E311" i="106"/>
  <c r="E312" i="106"/>
  <c r="E313" i="106"/>
  <c r="E314" i="106"/>
  <c r="E315" i="106"/>
  <c r="E316" i="106"/>
  <c r="E317" i="106"/>
  <c r="E318" i="106"/>
  <c r="E319" i="106"/>
  <c r="E320" i="106"/>
  <c r="E321" i="106"/>
  <c r="E322" i="106"/>
  <c r="E323" i="106"/>
  <c r="E324" i="106"/>
  <c r="E325" i="106"/>
  <c r="E326" i="106"/>
  <c r="E327" i="106"/>
  <c r="E328" i="106"/>
  <c r="E329" i="106"/>
  <c r="E330" i="106"/>
  <c r="E331" i="106"/>
  <c r="E332" i="106"/>
  <c r="E333" i="106"/>
  <c r="E334" i="106"/>
  <c r="E335" i="106"/>
  <c r="E336" i="106"/>
  <c r="E337" i="106"/>
  <c r="E338" i="106"/>
  <c r="E339" i="106"/>
  <c r="E340" i="106"/>
  <c r="E341" i="106"/>
  <c r="E342" i="106"/>
  <c r="E343" i="106"/>
  <c r="E344" i="106"/>
  <c r="E345" i="106"/>
  <c r="E346" i="106"/>
  <c r="E347" i="106"/>
  <c r="E348" i="106"/>
  <c r="E349" i="106"/>
  <c r="E350" i="106"/>
  <c r="E356" i="106"/>
  <c r="D2" i="105"/>
  <c r="D3" i="105"/>
  <c r="J3" i="105"/>
  <c r="D4" i="105"/>
  <c r="D5" i="105"/>
  <c r="D6" i="105"/>
  <c r="D7" i="105"/>
  <c r="D8" i="105"/>
  <c r="D9" i="105"/>
  <c r="D10" i="105"/>
  <c r="D11" i="105"/>
  <c r="D12" i="105"/>
  <c r="D13" i="105"/>
  <c r="D14" i="105"/>
  <c r="D15" i="105"/>
  <c r="D16" i="105"/>
  <c r="D17" i="105"/>
  <c r="J17" i="105"/>
  <c r="D18" i="105"/>
  <c r="J18" i="105"/>
  <c r="J19" i="105"/>
  <c r="D19" i="105" s="1"/>
  <c r="D20" i="105"/>
  <c r="D21" i="105"/>
  <c r="D22" i="105"/>
  <c r="D23" i="105"/>
  <c r="D24" i="105"/>
  <c r="D25" i="105"/>
  <c r="D26" i="105"/>
  <c r="D27" i="105"/>
  <c r="D28" i="105"/>
  <c r="D29" i="105"/>
  <c r="D30" i="105"/>
  <c r="D31" i="105"/>
  <c r="D32" i="105"/>
  <c r="D33" i="105"/>
  <c r="D34" i="105"/>
  <c r="D35" i="105"/>
  <c r="D36" i="105"/>
  <c r="D37" i="105"/>
  <c r="D38" i="105"/>
  <c r="D39" i="105"/>
  <c r="D40" i="105"/>
  <c r="D41" i="105"/>
  <c r="D42" i="105"/>
  <c r="D43" i="105"/>
  <c r="D44" i="105"/>
  <c r="D45" i="105"/>
  <c r="D46" i="105"/>
  <c r="D47" i="105"/>
  <c r="D48" i="105"/>
  <c r="D49" i="105"/>
  <c r="D50" i="105"/>
  <c r="D51" i="105"/>
  <c r="D52" i="105"/>
  <c r="D53" i="105"/>
  <c r="D54" i="105"/>
  <c r="D55" i="105"/>
  <c r="D56" i="105"/>
  <c r="J56" i="105"/>
  <c r="D57" i="105"/>
  <c r="D58" i="105"/>
  <c r="D59" i="105"/>
  <c r="D60" i="105"/>
  <c r="D61" i="105"/>
  <c r="D62" i="105"/>
  <c r="D63" i="105"/>
  <c r="D64" i="105"/>
  <c r="D65" i="105"/>
  <c r="D66" i="105"/>
  <c r="D67" i="105"/>
  <c r="D68" i="105"/>
  <c r="D69" i="105"/>
  <c r="D70" i="105"/>
  <c r="D71" i="105"/>
  <c r="J71" i="105"/>
  <c r="D72" i="105"/>
  <c r="D73" i="105"/>
  <c r="D74" i="105"/>
  <c r="D75" i="105"/>
  <c r="D76" i="105"/>
  <c r="D77" i="105"/>
  <c r="D78" i="105"/>
  <c r="D79" i="105"/>
  <c r="D80" i="105"/>
  <c r="D81" i="105"/>
  <c r="D82" i="105"/>
  <c r="D83" i="105"/>
  <c r="D84" i="105"/>
  <c r="D85" i="105"/>
  <c r="D86" i="105"/>
  <c r="D87" i="105"/>
  <c r="D88" i="105"/>
  <c r="D89" i="105"/>
  <c r="D90" i="105"/>
  <c r="D91" i="105"/>
  <c r="D92" i="105"/>
  <c r="D93" i="105"/>
  <c r="D94" i="105"/>
  <c r="D95" i="105"/>
  <c r="D96" i="105"/>
  <c r="D97" i="105"/>
  <c r="D98" i="105"/>
  <c r="D99" i="105"/>
  <c r="D100" i="105"/>
  <c r="J100" i="105"/>
  <c r="D101" i="105"/>
  <c r="D102" i="105"/>
  <c r="D103" i="105"/>
  <c r="D104" i="105"/>
  <c r="D105" i="105"/>
  <c r="D106" i="105"/>
  <c r="D107" i="105"/>
  <c r="D108" i="105"/>
  <c r="D109" i="105"/>
  <c r="D110" i="105"/>
  <c r="J110" i="105"/>
  <c r="D111" i="105"/>
  <c r="D112" i="105"/>
  <c r="D113" i="105"/>
  <c r="D114" i="105"/>
  <c r="D115" i="105"/>
  <c r="D116" i="105"/>
  <c r="D117" i="105"/>
  <c r="D118" i="105"/>
  <c r="D119" i="105"/>
  <c r="D120" i="105"/>
  <c r="D121" i="105"/>
  <c r="D122" i="105"/>
  <c r="D123" i="105"/>
  <c r="D124" i="105"/>
  <c r="D125" i="105"/>
  <c r="D126" i="105"/>
  <c r="D127" i="105"/>
  <c r="D128" i="105"/>
  <c r="D129" i="105"/>
  <c r="D130" i="105"/>
  <c r="D131" i="105"/>
  <c r="D132" i="105"/>
  <c r="D133" i="105"/>
  <c r="D134" i="105"/>
  <c r="D135" i="105"/>
  <c r="D136" i="105"/>
  <c r="D137" i="105"/>
  <c r="D138" i="105"/>
  <c r="D139" i="105"/>
  <c r="D140" i="105"/>
  <c r="D141" i="105"/>
  <c r="D142" i="105"/>
  <c r="D143" i="105"/>
  <c r="D144" i="105"/>
  <c r="D145" i="105"/>
  <c r="D146" i="105"/>
  <c r="D147" i="105"/>
  <c r="D148" i="105"/>
  <c r="D149" i="105"/>
  <c r="D150" i="105"/>
  <c r="D151" i="105"/>
  <c r="J151" i="105"/>
  <c r="D152" i="105"/>
  <c r="D153" i="105"/>
  <c r="D154" i="105"/>
  <c r="D155" i="105"/>
  <c r="D156" i="105"/>
  <c r="D157" i="105"/>
  <c r="D158" i="105"/>
  <c r="D159" i="105"/>
  <c r="J159" i="105"/>
  <c r="D160" i="105"/>
  <c r="D161" i="105"/>
  <c r="D162" i="105"/>
  <c r="D163" i="105"/>
  <c r="D164" i="105"/>
  <c r="D165" i="105"/>
  <c r="D166" i="105"/>
  <c r="D167" i="105"/>
  <c r="D168" i="105"/>
  <c r="J168" i="105"/>
  <c r="D169" i="105"/>
  <c r="D170" i="105"/>
  <c r="D171" i="105"/>
  <c r="D172" i="105"/>
  <c r="D173" i="105"/>
  <c r="D174" i="105"/>
  <c r="D175" i="105"/>
  <c r="D176" i="105"/>
  <c r="D177" i="105"/>
  <c r="D178" i="105"/>
  <c r="D179" i="105"/>
  <c r="D180" i="105"/>
  <c r="D181" i="105"/>
  <c r="D182" i="105"/>
  <c r="D183" i="105"/>
  <c r="D184" i="105"/>
  <c r="D185" i="105"/>
  <c r="D186" i="105"/>
  <c r="D187" i="105"/>
  <c r="D188" i="105"/>
  <c r="D189" i="105"/>
  <c r="D190" i="105"/>
  <c r="D191" i="105"/>
  <c r="D192" i="105"/>
  <c r="D193" i="105"/>
  <c r="D194" i="105"/>
  <c r="J194" i="105"/>
  <c r="D195" i="105"/>
  <c r="D196" i="105"/>
  <c r="D197" i="105"/>
  <c r="D198" i="105"/>
  <c r="D199" i="105"/>
  <c r="D200" i="105"/>
  <c r="D201" i="105"/>
  <c r="D202" i="105"/>
  <c r="D203" i="105"/>
  <c r="J203" i="105"/>
  <c r="D204" i="105"/>
  <c r="D205" i="105"/>
  <c r="D206" i="105"/>
  <c r="D207" i="105"/>
  <c r="D208" i="105"/>
  <c r="D209" i="105"/>
  <c r="D210" i="105"/>
  <c r="D211" i="105"/>
  <c r="J211" i="105"/>
  <c r="D212" i="105"/>
  <c r="D213" i="105"/>
  <c r="D214" i="105"/>
  <c r="D215" i="105"/>
  <c r="D216" i="105"/>
  <c r="D217" i="105"/>
  <c r="D218" i="105"/>
  <c r="D219" i="105"/>
  <c r="D220" i="105"/>
  <c r="D221" i="105"/>
  <c r="D222" i="105"/>
  <c r="D223" i="105"/>
  <c r="D224" i="105"/>
  <c r="D225" i="105"/>
  <c r="D226" i="105"/>
  <c r="D227" i="105"/>
  <c r="D228" i="105"/>
  <c r="D229" i="105"/>
  <c r="D230" i="105"/>
  <c r="D231" i="105"/>
  <c r="D232" i="105"/>
  <c r="D233" i="105"/>
  <c r="D234" i="105"/>
  <c r="D235" i="105"/>
  <c r="D236" i="105"/>
  <c r="D237" i="105"/>
  <c r="D238" i="105"/>
  <c r="D239" i="105"/>
  <c r="D240" i="105"/>
  <c r="D241" i="105"/>
  <c r="D242" i="105"/>
  <c r="D243" i="105"/>
  <c r="D244" i="105"/>
  <c r="D245" i="105"/>
  <c r="D246" i="105"/>
  <c r="D247" i="105"/>
  <c r="D248" i="105"/>
  <c r="D249" i="105"/>
  <c r="D250" i="105"/>
  <c r="D251" i="105"/>
  <c r="D252" i="105"/>
  <c r="D253" i="105"/>
  <c r="D254" i="105"/>
  <c r="D255" i="105"/>
  <c r="D256" i="105"/>
  <c r="D257" i="105"/>
  <c r="D258" i="105"/>
  <c r="D259" i="105"/>
  <c r="J259" i="105"/>
  <c r="D260" i="105"/>
  <c r="D261" i="105"/>
  <c r="D262" i="105"/>
  <c r="D263" i="105"/>
  <c r="D264" i="105"/>
  <c r="D265" i="105"/>
  <c r="D266" i="105"/>
  <c r="D267" i="105"/>
  <c r="D268" i="105"/>
  <c r="D269" i="105"/>
  <c r="D270" i="105"/>
  <c r="D271" i="105"/>
  <c r="D272" i="105"/>
  <c r="D273" i="105"/>
  <c r="D274" i="105"/>
  <c r="D275" i="105"/>
  <c r="D276" i="105"/>
  <c r="D277" i="105"/>
  <c r="D278" i="105"/>
  <c r="D279" i="105"/>
  <c r="D280" i="105"/>
  <c r="D281" i="105"/>
  <c r="D282" i="105"/>
  <c r="D283" i="105"/>
  <c r="D284" i="105"/>
  <c r="D285" i="105"/>
  <c r="D286" i="105"/>
  <c r="D287" i="105"/>
  <c r="D288" i="105"/>
  <c r="D289" i="105"/>
  <c r="D290" i="105"/>
  <c r="D291" i="105"/>
  <c r="D292" i="105"/>
  <c r="D293" i="105"/>
  <c r="D294" i="105"/>
  <c r="D295" i="105"/>
  <c r="D296" i="105"/>
  <c r="D297" i="105"/>
  <c r="D298" i="105"/>
  <c r="D299" i="105"/>
  <c r="D300" i="105"/>
  <c r="D301" i="105"/>
  <c r="D302" i="105"/>
  <c r="D303" i="105"/>
  <c r="D304" i="105"/>
  <c r="D305" i="105"/>
  <c r="D306" i="105"/>
  <c r="D307" i="105"/>
  <c r="D308" i="105"/>
  <c r="D309" i="105"/>
  <c r="D310" i="105"/>
  <c r="D311" i="105"/>
  <c r="D312" i="105"/>
  <c r="D313" i="105"/>
  <c r="D314" i="105"/>
  <c r="D315" i="105"/>
  <c r="D316" i="105"/>
  <c r="D317" i="105"/>
  <c r="D318" i="105"/>
  <c r="D319" i="105"/>
  <c r="D320" i="105"/>
  <c r="D321" i="105"/>
  <c r="D322" i="105"/>
  <c r="D323" i="105"/>
  <c r="D324" i="105"/>
  <c r="D325" i="105"/>
  <c r="D326" i="105"/>
  <c r="D327" i="105"/>
  <c r="D328" i="105"/>
  <c r="J328" i="105"/>
  <c r="D329" i="105"/>
  <c r="D330" i="105"/>
  <c r="D331" i="105"/>
  <c r="D332" i="105"/>
  <c r="D333" i="105"/>
  <c r="D334" i="105"/>
  <c r="D335" i="105"/>
  <c r="J335" i="105"/>
  <c r="D336" i="105"/>
  <c r="D337" i="105"/>
  <c r="D338" i="105"/>
  <c r="D339" i="105"/>
  <c r="D340" i="105"/>
  <c r="D341" i="105"/>
  <c r="D342" i="105"/>
  <c r="D343" i="105"/>
  <c r="J343" i="105"/>
  <c r="D344" i="105"/>
  <c r="D345" i="105"/>
  <c r="D346" i="105"/>
  <c r="D347" i="105"/>
  <c r="D348" i="105"/>
  <c r="D349" i="105"/>
  <c r="D350" i="105"/>
  <c r="D351" i="105"/>
  <c r="D352" i="105"/>
  <c r="D353" i="105"/>
  <c r="D354" i="105"/>
  <c r="D355" i="105"/>
  <c r="D356" i="105"/>
  <c r="D357" i="105"/>
  <c r="D358" i="105"/>
  <c r="D359" i="105"/>
  <c r="D360" i="105"/>
  <c r="D361" i="105"/>
  <c r="D362" i="105"/>
  <c r="D363" i="105"/>
  <c r="J363" i="105"/>
  <c r="D364" i="105"/>
  <c r="D365" i="105"/>
  <c r="D366" i="105"/>
  <c r="D367" i="105"/>
  <c r="D368" i="105"/>
  <c r="D369" i="105"/>
  <c r="J370" i="105"/>
  <c r="D370" i="105" s="1"/>
  <c r="D371" i="105"/>
  <c r="D372" i="105"/>
  <c r="D373" i="105"/>
  <c r="D374" i="105"/>
  <c r="D375" i="105"/>
  <c r="D376" i="105"/>
  <c r="D377" i="105"/>
  <c r="D378" i="105"/>
  <c r="D379" i="105"/>
  <c r="D380" i="105"/>
  <c r="D381" i="105"/>
  <c r="D382" i="105"/>
  <c r="D383" i="105"/>
  <c r="D384" i="105"/>
  <c r="D385" i="105"/>
  <c r="D386" i="105"/>
  <c r="D387" i="105"/>
  <c r="D388" i="105"/>
  <c r="D389" i="105"/>
  <c r="D390" i="105"/>
  <c r="D391" i="105"/>
  <c r="D392" i="105"/>
  <c r="D393" i="105"/>
  <c r="D394" i="105"/>
  <c r="D395" i="105"/>
  <c r="D396" i="105"/>
  <c r="D397" i="105"/>
  <c r="D398" i="105"/>
  <c r="D399" i="105"/>
  <c r="D400" i="105"/>
  <c r="D401" i="105"/>
  <c r="D402" i="105"/>
  <c r="D403" i="105"/>
  <c r="D404" i="105"/>
  <c r="D405" i="105"/>
  <c r="D406" i="105"/>
  <c r="D407" i="105"/>
  <c r="D408" i="105"/>
  <c r="D409" i="105"/>
  <c r="D410" i="105"/>
  <c r="J410" i="105"/>
  <c r="D411" i="105"/>
  <c r="D412" i="105"/>
  <c r="D413" i="105"/>
  <c r="D414" i="105"/>
  <c r="D415" i="105"/>
  <c r="D416" i="105"/>
  <c r="D417" i="105"/>
  <c r="D418" i="105"/>
  <c r="D419" i="105"/>
  <c r="D420" i="105"/>
  <c r="D421" i="105"/>
  <c r="D422" i="105"/>
  <c r="D423" i="105"/>
  <c r="D424" i="105"/>
  <c r="D425" i="105"/>
  <c r="D426" i="105"/>
  <c r="D427" i="105"/>
  <c r="D428" i="105"/>
  <c r="D429" i="105"/>
  <c r="D430" i="105"/>
  <c r="D431" i="105"/>
  <c r="D432" i="105"/>
  <c r="D433" i="105"/>
  <c r="D434" i="105"/>
  <c r="D435" i="105"/>
  <c r="D436" i="105"/>
  <c r="D437" i="105"/>
  <c r="D438" i="105"/>
  <c r="D439" i="105"/>
  <c r="D440" i="105"/>
  <c r="D441" i="105"/>
  <c r="D442" i="105"/>
  <c r="D443" i="105"/>
  <c r="D444" i="105"/>
  <c r="D445" i="105"/>
  <c r="D446" i="105"/>
  <c r="D447" i="105"/>
  <c r="D448" i="105"/>
  <c r="D449" i="105"/>
  <c r="D450" i="105"/>
  <c r="D451" i="105"/>
  <c r="D452" i="105"/>
  <c r="D453" i="105"/>
  <c r="D454" i="105"/>
  <c r="D455" i="105"/>
  <c r="D456" i="105"/>
  <c r="D457" i="105"/>
  <c r="D458" i="105"/>
  <c r="D459" i="105"/>
  <c r="D460" i="105"/>
  <c r="D461" i="105"/>
  <c r="D462" i="105"/>
  <c r="D463" i="105"/>
  <c r="D464" i="105"/>
  <c r="D465" i="105"/>
  <c r="D466" i="105"/>
  <c r="D467" i="105"/>
  <c r="D468" i="105"/>
  <c r="D469" i="105"/>
  <c r="D470" i="105"/>
  <c r="D471" i="105"/>
  <c r="D472" i="105"/>
  <c r="D473" i="105"/>
  <c r="D474" i="105"/>
  <c r="D475" i="105"/>
  <c r="D476" i="105"/>
  <c r="D477" i="105"/>
  <c r="D478" i="105"/>
  <c r="D479" i="105"/>
  <c r="D480" i="105"/>
  <c r="D481" i="105"/>
  <c r="D482" i="105"/>
  <c r="D483" i="105"/>
  <c r="D484" i="105"/>
  <c r="D485" i="105"/>
  <c r="D486" i="105"/>
  <c r="D487" i="105"/>
  <c r="D488" i="105"/>
  <c r="D489" i="105"/>
  <c r="D490" i="105"/>
  <c r="D491" i="105"/>
  <c r="D492" i="105"/>
  <c r="D493" i="105"/>
  <c r="D494" i="105"/>
  <c r="D495" i="105"/>
  <c r="D496" i="105"/>
  <c r="D497" i="105"/>
  <c r="D498" i="105"/>
  <c r="D499" i="105"/>
  <c r="J499" i="105"/>
  <c r="D500" i="105"/>
  <c r="D501" i="105"/>
  <c r="J501" i="105"/>
  <c r="D502" i="105"/>
  <c r="J502" i="105"/>
  <c r="D503" i="105"/>
  <c r="D504" i="105"/>
  <c r="D505" i="105"/>
  <c r="D506" i="105"/>
  <c r="D507" i="105"/>
  <c r="D508" i="105"/>
  <c r="D509" i="105"/>
  <c r="D510" i="105"/>
  <c r="D511" i="105"/>
  <c r="D512" i="105"/>
  <c r="D513" i="105"/>
  <c r="D514" i="105"/>
  <c r="D515" i="105"/>
  <c r="D516" i="105"/>
  <c r="D517" i="105"/>
  <c r="D518" i="105"/>
  <c r="D519" i="105"/>
  <c r="D520" i="105"/>
  <c r="D521" i="105"/>
  <c r="D522" i="105"/>
  <c r="D523" i="105"/>
  <c r="D524" i="105"/>
  <c r="D525" i="105"/>
  <c r="D526" i="105"/>
  <c r="D527" i="105"/>
  <c r="D528" i="105"/>
  <c r="D529" i="105"/>
  <c r="D530" i="105"/>
  <c r="D531" i="105"/>
  <c r="D532" i="105"/>
  <c r="D533" i="105"/>
  <c r="D534" i="105"/>
  <c r="D535" i="105"/>
  <c r="D536" i="105"/>
  <c r="D537" i="105"/>
  <c r="D538" i="105"/>
  <c r="D539" i="105"/>
  <c r="D540" i="105"/>
  <c r="D541" i="105"/>
  <c r="D542" i="105"/>
  <c r="D543" i="105"/>
  <c r="D544" i="105"/>
  <c r="D545" i="105"/>
  <c r="D546" i="105"/>
  <c r="D547" i="105"/>
  <c r="D548" i="105"/>
  <c r="D549" i="105"/>
  <c r="D550" i="105"/>
  <c r="D551" i="105"/>
  <c r="D552" i="105"/>
  <c r="D553" i="105"/>
  <c r="D554" i="105"/>
  <c r="D555" i="105"/>
  <c r="D556" i="105"/>
  <c r="D557" i="105"/>
  <c r="D558" i="105"/>
  <c r="D559" i="105"/>
  <c r="D560" i="105"/>
  <c r="D561" i="105"/>
  <c r="D562" i="105"/>
  <c r="D563" i="105"/>
  <c r="D564" i="105"/>
  <c r="D565" i="105"/>
  <c r="D566" i="105"/>
  <c r="D567" i="105"/>
  <c r="D568" i="105"/>
  <c r="D569" i="105"/>
  <c r="D570" i="105"/>
  <c r="D571" i="105"/>
  <c r="D572" i="105"/>
  <c r="D573" i="105"/>
  <c r="D574" i="105"/>
  <c r="D575" i="105"/>
  <c r="D576" i="105"/>
  <c r="D577" i="105"/>
  <c r="D578" i="105"/>
  <c r="D579" i="105"/>
  <c r="D580" i="105"/>
  <c r="D581" i="105"/>
  <c r="D582" i="105"/>
  <c r="D583" i="105"/>
  <c r="D584" i="105"/>
  <c r="D585" i="105"/>
  <c r="D586" i="105"/>
  <c r="D587" i="105"/>
  <c r="D588" i="105"/>
  <c r="D589" i="105"/>
  <c r="D590" i="105"/>
  <c r="D591" i="105"/>
  <c r="D592" i="105"/>
  <c r="D593" i="105"/>
  <c r="D594" i="105"/>
  <c r="D595" i="105"/>
  <c r="D596" i="105"/>
  <c r="D597" i="105"/>
  <c r="D598" i="105"/>
  <c r="D599" i="105"/>
  <c r="D600" i="105"/>
  <c r="D601" i="105"/>
  <c r="D602" i="105"/>
  <c r="D603" i="105"/>
  <c r="D604" i="105"/>
  <c r="D605" i="105"/>
  <c r="D606" i="105"/>
  <c r="D607" i="105"/>
  <c r="D608" i="105"/>
  <c r="D609" i="105"/>
  <c r="D610" i="105"/>
  <c r="D611" i="105"/>
  <c r="D612" i="105"/>
  <c r="D613" i="105"/>
  <c r="D614" i="105"/>
  <c r="D615" i="105"/>
  <c r="D616" i="105"/>
  <c r="D617" i="105"/>
  <c r="D618" i="105"/>
  <c r="D619" i="105"/>
  <c r="D620" i="105"/>
  <c r="D621" i="105"/>
  <c r="D622" i="105"/>
  <c r="D623" i="105"/>
  <c r="D624" i="105"/>
  <c r="D625" i="105"/>
  <c r="D626" i="105"/>
  <c r="J627" i="105"/>
  <c r="J628" i="105"/>
  <c r="G2" i="104"/>
  <c r="G3" i="104"/>
  <c r="G4" i="104"/>
  <c r="G5" i="104"/>
  <c r="G7" i="104"/>
  <c r="G8" i="104"/>
  <c r="G9" i="104"/>
  <c r="G10" i="104"/>
  <c r="G11" i="104"/>
  <c r="G12" i="104"/>
  <c r="G13" i="104"/>
  <c r="G14" i="104"/>
  <c r="G15" i="104"/>
  <c r="G16" i="104"/>
  <c r="G17" i="104"/>
  <c r="G18" i="104"/>
  <c r="G19" i="104"/>
  <c r="G20" i="104"/>
  <c r="G21" i="104"/>
  <c r="G22" i="104"/>
  <c r="G23" i="104"/>
  <c r="G24" i="104"/>
  <c r="G25" i="104"/>
  <c r="G26" i="104"/>
  <c r="G27" i="104"/>
  <c r="G28" i="104"/>
  <c r="G29" i="104"/>
  <c r="G30" i="104"/>
  <c r="G31" i="104"/>
  <c r="G32" i="104"/>
  <c r="G33" i="104"/>
  <c r="G34" i="104"/>
  <c r="G35" i="104"/>
  <c r="G36" i="104"/>
  <c r="G37" i="104"/>
  <c r="G38" i="104"/>
  <c r="G39" i="104"/>
  <c r="G40" i="104"/>
  <c r="G41" i="104"/>
  <c r="G42" i="104"/>
  <c r="G43" i="104"/>
  <c r="G44" i="104"/>
  <c r="G45" i="104"/>
  <c r="G46" i="104"/>
  <c r="G47" i="104"/>
  <c r="G48" i="104"/>
  <c r="G49" i="104"/>
  <c r="G50" i="104"/>
  <c r="G51" i="104"/>
  <c r="G52" i="104"/>
  <c r="G53" i="104"/>
  <c r="G54" i="104"/>
  <c r="G55" i="104"/>
  <c r="G56" i="104"/>
  <c r="G57" i="104"/>
  <c r="G58" i="104"/>
  <c r="G59" i="104"/>
  <c r="G60" i="104"/>
  <c r="G61" i="104"/>
  <c r="G29" i="103"/>
  <c r="H29" i="103"/>
  <c r="I29" i="103"/>
  <c r="J29" i="103"/>
  <c r="K29" i="103"/>
  <c r="L29" i="103"/>
  <c r="M29" i="103"/>
  <c r="N29" i="103"/>
  <c r="O29" i="103"/>
  <c r="P29" i="103"/>
  <c r="Q29" i="103"/>
  <c r="G40" i="103"/>
  <c r="H40" i="103"/>
  <c r="I40" i="103"/>
  <c r="J40" i="103"/>
  <c r="K40" i="103"/>
  <c r="L40" i="103"/>
  <c r="M40" i="103"/>
  <c r="N40" i="103"/>
  <c r="O40" i="103"/>
  <c r="P40" i="103"/>
  <c r="Q40" i="103"/>
  <c r="G52" i="103"/>
  <c r="H52" i="103"/>
  <c r="I52" i="103"/>
  <c r="J52" i="103"/>
  <c r="K52" i="103"/>
  <c r="L52" i="103"/>
  <c r="M52" i="103"/>
  <c r="N52" i="103"/>
  <c r="O52" i="103"/>
  <c r="P52" i="103"/>
  <c r="Q52" i="103"/>
  <c r="G63" i="103"/>
  <c r="H63" i="103"/>
  <c r="I63" i="103"/>
  <c r="J63" i="103"/>
  <c r="K63" i="103"/>
  <c r="L63" i="103"/>
  <c r="M63" i="103"/>
  <c r="N63" i="103"/>
  <c r="O63" i="103"/>
  <c r="P63" i="103"/>
  <c r="Q63" i="103"/>
  <c r="G75" i="103"/>
  <c r="H75" i="103"/>
  <c r="I75" i="103"/>
  <c r="J75" i="103"/>
  <c r="K75" i="103"/>
  <c r="L75" i="103"/>
  <c r="M75" i="103"/>
  <c r="N75" i="103"/>
  <c r="O75" i="103"/>
  <c r="P75" i="103"/>
  <c r="Q75" i="103"/>
  <c r="G88" i="103"/>
  <c r="H88" i="103"/>
  <c r="I88" i="103"/>
  <c r="J88" i="103"/>
  <c r="K88" i="103"/>
  <c r="L88" i="103"/>
  <c r="M88" i="103"/>
  <c r="N88" i="103"/>
  <c r="O88" i="103"/>
  <c r="P88" i="103"/>
  <c r="Q88" i="103"/>
  <c r="G96" i="103"/>
  <c r="H96" i="103"/>
  <c r="I96" i="103"/>
  <c r="J96" i="103"/>
  <c r="K96" i="103"/>
  <c r="L96" i="103"/>
  <c r="M96" i="103"/>
  <c r="N96" i="103"/>
  <c r="O96" i="103"/>
  <c r="P96" i="103"/>
  <c r="Q96" i="103"/>
  <c r="G113" i="103"/>
  <c r="H113" i="103"/>
  <c r="I113" i="103"/>
  <c r="J113" i="103"/>
  <c r="K113" i="103"/>
  <c r="L113" i="103"/>
  <c r="M113" i="103"/>
  <c r="N113" i="103"/>
  <c r="O113" i="103"/>
  <c r="P113" i="103"/>
  <c r="Q113" i="103"/>
  <c r="G125" i="103"/>
  <c r="H125" i="103"/>
  <c r="I125" i="103"/>
  <c r="J125" i="103"/>
  <c r="K125" i="103"/>
  <c r="L125" i="103"/>
  <c r="M125" i="103"/>
  <c r="N125" i="103"/>
  <c r="O125" i="103"/>
  <c r="P125" i="103"/>
  <c r="Q125" i="103"/>
  <c r="G136" i="103"/>
  <c r="H136" i="103"/>
  <c r="I136" i="103"/>
  <c r="J136" i="103"/>
  <c r="K136" i="103"/>
  <c r="L136" i="103"/>
  <c r="M136" i="103"/>
  <c r="N136" i="103"/>
  <c r="O136" i="103"/>
  <c r="P136" i="103"/>
  <c r="Q136" i="103"/>
  <c r="G148" i="103"/>
  <c r="H148" i="103"/>
  <c r="I148" i="103"/>
  <c r="J148" i="103"/>
  <c r="K148" i="103"/>
  <c r="L148" i="103"/>
  <c r="M148" i="103"/>
  <c r="N148" i="103"/>
  <c r="O148" i="103"/>
  <c r="P148" i="103"/>
  <c r="Q148" i="103"/>
  <c r="G161" i="103"/>
  <c r="H161" i="103"/>
  <c r="I161" i="103"/>
  <c r="J161" i="103"/>
  <c r="K161" i="103"/>
  <c r="L161" i="103"/>
  <c r="M161" i="103"/>
  <c r="N161" i="103"/>
  <c r="O161" i="103"/>
  <c r="P161" i="103"/>
  <c r="Q161" i="103"/>
  <c r="G173" i="103"/>
  <c r="H173" i="103"/>
  <c r="I173" i="103"/>
  <c r="J173" i="103"/>
  <c r="K173" i="103"/>
  <c r="L173" i="103"/>
  <c r="M173" i="103"/>
  <c r="N173" i="103"/>
  <c r="O173" i="103"/>
  <c r="P173" i="103"/>
  <c r="Q173" i="103"/>
  <c r="G185" i="103"/>
  <c r="H185" i="103"/>
  <c r="I185" i="103"/>
  <c r="J185" i="103"/>
  <c r="K185" i="103"/>
  <c r="L185" i="103"/>
  <c r="M185" i="103"/>
  <c r="N185" i="103"/>
  <c r="O185" i="103"/>
  <c r="P185" i="103"/>
  <c r="Q185" i="103"/>
  <c r="G197" i="103"/>
  <c r="H197" i="103"/>
  <c r="I197" i="103"/>
  <c r="J197" i="103"/>
  <c r="K197" i="103"/>
  <c r="L197" i="103"/>
  <c r="M197" i="103"/>
  <c r="N197" i="103"/>
  <c r="O197" i="103"/>
  <c r="P197" i="103"/>
  <c r="Q197" i="103"/>
  <c r="G210" i="103"/>
  <c r="H210" i="103"/>
  <c r="I210" i="103"/>
  <c r="J210" i="103"/>
  <c r="K210" i="103"/>
  <c r="L210" i="103"/>
  <c r="M210" i="103"/>
  <c r="N210" i="103"/>
  <c r="O210" i="103"/>
  <c r="P210" i="103"/>
  <c r="Q210" i="103"/>
  <c r="G220" i="103"/>
  <c r="H220" i="103"/>
  <c r="I220" i="103"/>
  <c r="J220" i="103"/>
  <c r="K220" i="103"/>
  <c r="L220" i="103"/>
  <c r="M220" i="103"/>
  <c r="N220" i="103"/>
  <c r="O220" i="103"/>
  <c r="P220" i="103"/>
  <c r="Q220" i="103"/>
  <c r="G231" i="103"/>
  <c r="H231" i="103"/>
  <c r="I231" i="103"/>
  <c r="J231" i="103"/>
  <c r="K231" i="103"/>
  <c r="L231" i="103"/>
  <c r="M231" i="103"/>
  <c r="N231" i="103"/>
  <c r="O231" i="103"/>
  <c r="P231" i="103"/>
  <c r="Q231" i="103"/>
  <c r="G242" i="103"/>
  <c r="H242" i="103"/>
  <c r="I242" i="103"/>
  <c r="J242" i="103"/>
  <c r="K242" i="103"/>
  <c r="L242" i="103"/>
  <c r="M242" i="103"/>
  <c r="N242" i="103"/>
  <c r="O242" i="103"/>
  <c r="P242" i="103"/>
  <c r="Q242" i="103"/>
  <c r="G251" i="103"/>
  <c r="H251" i="103"/>
  <c r="I251" i="103"/>
  <c r="J251" i="103"/>
  <c r="K251" i="103"/>
  <c r="L251" i="103"/>
  <c r="M251" i="103"/>
  <c r="N251" i="103"/>
  <c r="O251" i="103"/>
  <c r="P251" i="103"/>
  <c r="Q251" i="103"/>
  <c r="G261" i="103"/>
  <c r="H261" i="103"/>
  <c r="I261" i="103"/>
  <c r="J261" i="103"/>
  <c r="K261" i="103"/>
  <c r="L261" i="103"/>
  <c r="M261" i="103"/>
  <c r="N261" i="103"/>
  <c r="O261" i="103"/>
  <c r="P261" i="103"/>
  <c r="Q261" i="103"/>
  <c r="G270" i="103"/>
  <c r="H270" i="103"/>
  <c r="I270" i="103"/>
  <c r="J270" i="103"/>
  <c r="K270" i="103"/>
  <c r="L270" i="103"/>
  <c r="M270" i="103"/>
  <c r="N270" i="103"/>
  <c r="O270" i="103"/>
  <c r="P270" i="103"/>
  <c r="Q270" i="103"/>
  <c r="G284" i="103"/>
  <c r="H284" i="103"/>
  <c r="I284" i="103"/>
  <c r="J284" i="103"/>
  <c r="K284" i="103"/>
  <c r="L284" i="103"/>
  <c r="M284" i="103"/>
  <c r="N284" i="103"/>
  <c r="O284" i="103"/>
  <c r="P284" i="103"/>
  <c r="Q284" i="103"/>
  <c r="G297" i="103"/>
  <c r="H297" i="103"/>
  <c r="I297" i="103"/>
  <c r="J297" i="103"/>
  <c r="K297" i="103"/>
  <c r="L297" i="103"/>
  <c r="M297" i="103"/>
  <c r="N297" i="103"/>
  <c r="O297" i="103"/>
  <c r="P297" i="103"/>
  <c r="Q297" i="103"/>
  <c r="G305" i="103"/>
  <c r="H305" i="103"/>
  <c r="I305" i="103"/>
  <c r="J305" i="103"/>
  <c r="K305" i="103"/>
  <c r="L305" i="103"/>
  <c r="M305" i="103"/>
  <c r="N305" i="103"/>
  <c r="O305" i="103"/>
  <c r="P305" i="103"/>
  <c r="Q305" i="103"/>
  <c r="G314" i="103"/>
  <c r="H314" i="103"/>
  <c r="I314" i="103"/>
  <c r="J314" i="103"/>
  <c r="K314" i="103"/>
  <c r="L314" i="103"/>
  <c r="M314" i="103"/>
  <c r="N314" i="103"/>
  <c r="O314" i="103"/>
  <c r="P314" i="103"/>
  <c r="Q314" i="103"/>
  <c r="G338" i="103"/>
  <c r="H338" i="103"/>
  <c r="I338" i="103"/>
  <c r="J338" i="103"/>
  <c r="K338" i="103"/>
  <c r="L338" i="103"/>
  <c r="M338" i="103"/>
  <c r="N338" i="103"/>
  <c r="O338" i="103"/>
  <c r="P338" i="103"/>
  <c r="Q338" i="103"/>
  <c r="G351" i="103"/>
  <c r="H351" i="103"/>
  <c r="I351" i="103"/>
  <c r="J351" i="103"/>
  <c r="K351" i="103"/>
  <c r="L351" i="103"/>
  <c r="M351" i="103"/>
  <c r="N351" i="103"/>
  <c r="O351" i="103"/>
  <c r="P351" i="103"/>
  <c r="Q351" i="103"/>
  <c r="G360" i="103"/>
  <c r="H360" i="103"/>
  <c r="I360" i="103"/>
  <c r="J360" i="103"/>
  <c r="K360" i="103"/>
  <c r="L360" i="103"/>
  <c r="M360" i="103"/>
  <c r="N360" i="103"/>
  <c r="O360" i="103"/>
  <c r="P360" i="103"/>
  <c r="Q360" i="103"/>
  <c r="G372" i="103"/>
  <c r="H372" i="103"/>
  <c r="I372" i="103"/>
  <c r="J372" i="103"/>
  <c r="K372" i="103"/>
  <c r="L372" i="103"/>
  <c r="M372" i="103"/>
  <c r="N372" i="103"/>
  <c r="O372" i="103"/>
  <c r="P372" i="103"/>
  <c r="Q372" i="103"/>
  <c r="G385" i="103"/>
  <c r="H385" i="103"/>
  <c r="I385" i="103"/>
  <c r="J385" i="103"/>
  <c r="K385" i="103"/>
  <c r="L385" i="103"/>
  <c r="M385" i="103"/>
  <c r="N385" i="103"/>
  <c r="O385" i="103"/>
  <c r="P385" i="103"/>
  <c r="Q385" i="103"/>
  <c r="G393" i="103"/>
  <c r="H393" i="103"/>
  <c r="I393" i="103"/>
  <c r="J393" i="103"/>
  <c r="K393" i="103"/>
  <c r="L393" i="103"/>
  <c r="M393" i="103"/>
  <c r="N393" i="103"/>
  <c r="O393" i="103"/>
  <c r="P393" i="103"/>
  <c r="Q393" i="103"/>
  <c r="G400" i="103"/>
  <c r="H400" i="103"/>
  <c r="I400" i="103"/>
  <c r="J400" i="103"/>
  <c r="K400" i="103"/>
  <c r="L400" i="103"/>
  <c r="M400" i="103"/>
  <c r="N400" i="103"/>
  <c r="O400" i="103"/>
  <c r="P400" i="103"/>
  <c r="Q400" i="103"/>
  <c r="G412" i="103"/>
  <c r="H412" i="103"/>
  <c r="I412" i="103"/>
  <c r="J412" i="103"/>
  <c r="K412" i="103"/>
  <c r="L412" i="103"/>
  <c r="M412" i="103"/>
  <c r="N412" i="103"/>
  <c r="O412" i="103"/>
  <c r="P412" i="103"/>
  <c r="Q412" i="103"/>
  <c r="G422" i="103"/>
  <c r="H422" i="103"/>
  <c r="I422" i="103"/>
  <c r="J422" i="103"/>
  <c r="K422" i="103"/>
  <c r="L422" i="103"/>
  <c r="M422" i="103"/>
  <c r="N422" i="103"/>
  <c r="O422" i="103"/>
  <c r="P422" i="103"/>
  <c r="Q422" i="103"/>
  <c r="G435" i="103"/>
  <c r="H435" i="103"/>
  <c r="I435" i="103"/>
  <c r="J435" i="103"/>
  <c r="K435" i="103"/>
  <c r="L435" i="103"/>
  <c r="M435" i="103"/>
  <c r="N435" i="103"/>
  <c r="O435" i="103"/>
  <c r="P435" i="103"/>
  <c r="Q435" i="103"/>
  <c r="G446" i="103"/>
  <c r="H446" i="103"/>
  <c r="I446" i="103"/>
  <c r="J446" i="103"/>
  <c r="K446" i="103"/>
  <c r="L446" i="103"/>
  <c r="M446" i="103"/>
  <c r="N446" i="103"/>
  <c r="O446" i="103"/>
  <c r="P446" i="103"/>
  <c r="Q446" i="103"/>
  <c r="G459" i="103"/>
  <c r="H459" i="103"/>
  <c r="I459" i="103"/>
  <c r="J459" i="103"/>
  <c r="K459" i="103"/>
  <c r="L459" i="103"/>
  <c r="M459" i="103"/>
  <c r="N459" i="103"/>
  <c r="O459" i="103"/>
  <c r="P459" i="103"/>
  <c r="Q459" i="103"/>
  <c r="G472" i="103"/>
  <c r="H472" i="103"/>
  <c r="I472" i="103"/>
  <c r="J472" i="103"/>
  <c r="K472" i="103"/>
  <c r="L472" i="103"/>
  <c r="M472" i="103"/>
  <c r="N472" i="103"/>
  <c r="O472" i="103"/>
  <c r="P472" i="103"/>
  <c r="Q472" i="103"/>
  <c r="G485" i="103"/>
  <c r="H485" i="103"/>
  <c r="I485" i="103"/>
  <c r="J485" i="103"/>
  <c r="K485" i="103"/>
  <c r="L485" i="103"/>
  <c r="M485" i="103"/>
  <c r="N485" i="103"/>
  <c r="O485" i="103"/>
  <c r="P485" i="103"/>
  <c r="Q485" i="103"/>
  <c r="G500" i="103"/>
  <c r="H500" i="103"/>
  <c r="I500" i="103"/>
  <c r="J500" i="103"/>
  <c r="K500" i="103"/>
  <c r="L500" i="103"/>
  <c r="M500" i="103"/>
  <c r="N500" i="103"/>
  <c r="O500" i="103"/>
  <c r="P500" i="103"/>
  <c r="Q500" i="103"/>
  <c r="G506" i="103"/>
  <c r="H506" i="103"/>
  <c r="I506" i="103"/>
  <c r="J506" i="103"/>
  <c r="K506" i="103"/>
  <c r="L506" i="103"/>
  <c r="M506" i="103"/>
  <c r="N506" i="103"/>
  <c r="O506" i="103"/>
  <c r="P506" i="103"/>
  <c r="Q506" i="103"/>
  <c r="G517" i="103"/>
  <c r="H517" i="103"/>
  <c r="I517" i="103"/>
  <c r="J517" i="103"/>
  <c r="K517" i="103"/>
  <c r="L517" i="103"/>
  <c r="M517" i="103"/>
  <c r="N517" i="103"/>
  <c r="O517" i="103"/>
  <c r="P517" i="103"/>
  <c r="Q517" i="103"/>
  <c r="G531" i="103"/>
  <c r="H531" i="103"/>
  <c r="I531" i="103"/>
  <c r="J531" i="103"/>
  <c r="K531" i="103"/>
  <c r="L531" i="103"/>
  <c r="M531" i="103"/>
  <c r="N531" i="103"/>
  <c r="O531" i="103"/>
  <c r="P531" i="103"/>
  <c r="Q531" i="103"/>
  <c r="G542" i="103"/>
  <c r="H542" i="103"/>
  <c r="I542" i="103"/>
  <c r="J542" i="103"/>
  <c r="K542" i="103"/>
  <c r="L542" i="103"/>
  <c r="M542" i="103"/>
  <c r="N542" i="103"/>
  <c r="O542" i="103"/>
  <c r="P542" i="103"/>
  <c r="Q542" i="103"/>
  <c r="G554" i="103"/>
  <c r="H554" i="103"/>
  <c r="I554" i="103"/>
  <c r="J554" i="103"/>
  <c r="K554" i="103"/>
  <c r="L554" i="103"/>
  <c r="M554" i="103"/>
  <c r="N554" i="103"/>
  <c r="O554" i="103"/>
  <c r="P554" i="103"/>
  <c r="Q554" i="103"/>
  <c r="G572" i="103"/>
  <c r="H572" i="103"/>
  <c r="I572" i="103"/>
  <c r="J572" i="103"/>
  <c r="K572" i="103"/>
  <c r="L572" i="103"/>
  <c r="M572" i="103"/>
  <c r="N572" i="103"/>
  <c r="O572" i="103"/>
  <c r="P572" i="103"/>
  <c r="Q572" i="103"/>
  <c r="G582" i="103"/>
  <c r="H582" i="103"/>
  <c r="I582" i="103"/>
  <c r="J582" i="103"/>
  <c r="K582" i="103"/>
  <c r="L582" i="103"/>
  <c r="M582" i="103"/>
  <c r="N582" i="103"/>
  <c r="O582" i="103"/>
  <c r="P582" i="103"/>
  <c r="Q582" i="103"/>
  <c r="G599" i="103"/>
  <c r="H599" i="103"/>
  <c r="I599" i="103"/>
  <c r="J599" i="103"/>
  <c r="K599" i="103"/>
  <c r="L599" i="103"/>
  <c r="M599" i="103"/>
  <c r="N599" i="103"/>
  <c r="O599" i="103"/>
  <c r="P599" i="103"/>
  <c r="Q599" i="103"/>
  <c r="G614" i="103"/>
  <c r="H614" i="103"/>
  <c r="I614" i="103"/>
  <c r="J614" i="103"/>
  <c r="K614" i="103"/>
  <c r="L614" i="103"/>
  <c r="M614" i="103"/>
  <c r="N614" i="103"/>
  <c r="O614" i="103"/>
  <c r="P614" i="103"/>
  <c r="Q614" i="103"/>
  <c r="G629" i="103"/>
  <c r="H629" i="103"/>
  <c r="I629" i="103"/>
  <c r="J629" i="103"/>
  <c r="K629" i="103"/>
  <c r="L629" i="103"/>
  <c r="M629" i="103"/>
  <c r="N629" i="103"/>
  <c r="O629" i="103"/>
  <c r="P629" i="103"/>
  <c r="Q629" i="103"/>
  <c r="G646" i="103"/>
  <c r="H646" i="103"/>
  <c r="I646" i="103"/>
  <c r="J646" i="103"/>
  <c r="K646" i="103"/>
  <c r="L646" i="103"/>
  <c r="M646" i="103"/>
  <c r="N646" i="103"/>
  <c r="O646" i="103"/>
  <c r="P646" i="103"/>
  <c r="Q646" i="103"/>
  <c r="G659" i="103"/>
  <c r="H659" i="103"/>
  <c r="I659" i="103"/>
  <c r="J659" i="103"/>
  <c r="K659" i="103"/>
  <c r="L659" i="103"/>
  <c r="M659" i="103"/>
  <c r="N659" i="103"/>
  <c r="O659" i="103"/>
  <c r="P659" i="103"/>
  <c r="Q659" i="103"/>
  <c r="G688" i="103"/>
  <c r="H688" i="103"/>
  <c r="I688" i="103"/>
  <c r="J688" i="103"/>
  <c r="K688" i="103"/>
  <c r="L688" i="103"/>
  <c r="M688" i="103"/>
  <c r="N688" i="103"/>
  <c r="O688" i="103"/>
  <c r="P688" i="103"/>
  <c r="Q688" i="103"/>
  <c r="G703" i="103"/>
  <c r="H703" i="103"/>
  <c r="I703" i="103"/>
  <c r="J703" i="103"/>
  <c r="K703" i="103"/>
  <c r="L703" i="103"/>
  <c r="M703" i="103"/>
  <c r="N703" i="103"/>
  <c r="O703" i="103"/>
  <c r="P703" i="103"/>
  <c r="Q703" i="103"/>
  <c r="G717" i="103"/>
  <c r="H717" i="103"/>
  <c r="I717" i="103"/>
  <c r="J717" i="103"/>
  <c r="K717" i="103"/>
  <c r="L717" i="103"/>
  <c r="M717" i="103"/>
  <c r="N717" i="103"/>
  <c r="O717" i="103"/>
  <c r="P717" i="103"/>
  <c r="Q717" i="103"/>
  <c r="G731" i="103"/>
  <c r="H731" i="103"/>
  <c r="I731" i="103"/>
  <c r="J731" i="103"/>
  <c r="K731" i="103"/>
  <c r="L731" i="103"/>
  <c r="M731" i="103"/>
  <c r="N731" i="103"/>
  <c r="O731" i="103"/>
  <c r="P731" i="103"/>
  <c r="Q731" i="103"/>
  <c r="G746" i="103"/>
  <c r="H746" i="103"/>
  <c r="I746" i="103"/>
  <c r="J746" i="103"/>
  <c r="K746" i="103"/>
  <c r="L746" i="103"/>
  <c r="M746" i="103"/>
  <c r="N746" i="103"/>
  <c r="O746" i="103"/>
  <c r="P746" i="103"/>
  <c r="Q746" i="103"/>
  <c r="G758" i="103"/>
  <c r="H758" i="103"/>
  <c r="I758" i="103"/>
  <c r="J758" i="103"/>
  <c r="K758" i="103"/>
  <c r="L758" i="103"/>
  <c r="M758" i="103"/>
  <c r="N758" i="103"/>
  <c r="O758" i="103"/>
  <c r="P758" i="103"/>
  <c r="Q758" i="103"/>
  <c r="G780" i="103"/>
  <c r="H780" i="103"/>
  <c r="I780" i="103"/>
  <c r="J780" i="103"/>
  <c r="K780" i="103"/>
  <c r="L780" i="103"/>
  <c r="M780" i="103"/>
  <c r="N780" i="103"/>
  <c r="O780" i="103"/>
  <c r="P780" i="103"/>
  <c r="Q780" i="103"/>
  <c r="G795" i="103"/>
  <c r="H795" i="103"/>
  <c r="I795" i="103"/>
  <c r="J795" i="103"/>
  <c r="K795" i="103"/>
  <c r="L795" i="103"/>
  <c r="M795" i="103"/>
  <c r="N795" i="103"/>
  <c r="O795" i="103"/>
  <c r="P795" i="103"/>
  <c r="Q795" i="103"/>
  <c r="G809" i="103"/>
  <c r="H809" i="103"/>
  <c r="I809" i="103"/>
  <c r="J809" i="103"/>
  <c r="K809" i="103"/>
  <c r="L809" i="103"/>
  <c r="M809" i="103"/>
  <c r="N809" i="103"/>
  <c r="O809" i="103"/>
  <c r="P809" i="103"/>
  <c r="Q809" i="103"/>
  <c r="G823" i="103"/>
  <c r="H823" i="103"/>
  <c r="I823" i="103"/>
  <c r="J823" i="103"/>
  <c r="K823" i="103"/>
  <c r="L823" i="103"/>
  <c r="M823" i="103"/>
  <c r="N823" i="103"/>
  <c r="O823" i="103"/>
  <c r="P823" i="103"/>
  <c r="Q823" i="103"/>
  <c r="G837" i="103"/>
  <c r="H837" i="103"/>
  <c r="I837" i="103"/>
  <c r="J837" i="103"/>
  <c r="K837" i="103"/>
  <c r="L837" i="103"/>
  <c r="M837" i="103"/>
  <c r="N837" i="103"/>
  <c r="O837" i="103"/>
  <c r="P837" i="103"/>
  <c r="Q837" i="103"/>
  <c r="G848" i="103"/>
  <c r="H848" i="103"/>
  <c r="I848" i="103"/>
  <c r="J848" i="103"/>
  <c r="K848" i="103"/>
  <c r="L848" i="103"/>
  <c r="M848" i="103"/>
  <c r="N848" i="103"/>
  <c r="O848" i="103"/>
  <c r="P848" i="103"/>
  <c r="Q848" i="103"/>
  <c r="G862" i="103"/>
  <c r="H862" i="103"/>
  <c r="I862" i="103"/>
  <c r="J862" i="103"/>
  <c r="K862" i="103"/>
  <c r="L862" i="103"/>
  <c r="M862" i="103"/>
  <c r="N862" i="103"/>
  <c r="O862" i="103"/>
  <c r="P862" i="103"/>
  <c r="Q862" i="103"/>
  <c r="G875" i="103"/>
  <c r="H875" i="103"/>
  <c r="I875" i="103"/>
  <c r="J875" i="103"/>
  <c r="K875" i="103"/>
  <c r="L875" i="103"/>
  <c r="M875" i="103"/>
  <c r="N875" i="103"/>
  <c r="O875" i="103"/>
  <c r="P875" i="103"/>
  <c r="Q875" i="103"/>
  <c r="G889" i="103"/>
  <c r="H889" i="103"/>
  <c r="I889" i="103"/>
  <c r="J889" i="103"/>
  <c r="K889" i="103"/>
  <c r="L889" i="103"/>
  <c r="M889" i="103"/>
  <c r="N889" i="103"/>
  <c r="O889" i="103"/>
  <c r="P889" i="103"/>
  <c r="Q889" i="103"/>
  <c r="G901" i="103"/>
  <c r="H901" i="103"/>
  <c r="I901" i="103"/>
  <c r="J901" i="103"/>
  <c r="K901" i="103"/>
  <c r="L901" i="103"/>
  <c r="M901" i="103"/>
  <c r="N901" i="103"/>
  <c r="O901" i="103"/>
  <c r="P901" i="103"/>
  <c r="Q901" i="103"/>
  <c r="G915" i="103"/>
  <c r="H915" i="103"/>
  <c r="I915" i="103"/>
  <c r="J915" i="103"/>
  <c r="K915" i="103"/>
  <c r="L915" i="103"/>
  <c r="M915" i="103"/>
  <c r="N915" i="103"/>
  <c r="O915" i="103"/>
  <c r="P915" i="103"/>
  <c r="Q915" i="103"/>
  <c r="G925" i="103"/>
  <c r="H925" i="103"/>
  <c r="I925" i="103"/>
  <c r="J925" i="103"/>
  <c r="K925" i="103"/>
  <c r="L925" i="103"/>
  <c r="M925" i="103"/>
  <c r="N925" i="103"/>
  <c r="O925" i="103"/>
  <c r="P925" i="103"/>
  <c r="Q925" i="103"/>
  <c r="G938" i="103"/>
  <c r="H938" i="103"/>
  <c r="I938" i="103"/>
  <c r="J938" i="103"/>
  <c r="K938" i="103"/>
  <c r="L938" i="103"/>
  <c r="M938" i="103"/>
  <c r="N938" i="103"/>
  <c r="O938" i="103"/>
  <c r="P938" i="103"/>
  <c r="Q938" i="103"/>
  <c r="G951" i="103"/>
  <c r="H951" i="103"/>
  <c r="I951" i="103"/>
  <c r="J951" i="103"/>
  <c r="K951" i="103"/>
  <c r="L951" i="103"/>
  <c r="M951" i="103"/>
  <c r="N951" i="103"/>
  <c r="O951" i="103"/>
  <c r="P951" i="103"/>
  <c r="Q951" i="103"/>
  <c r="G965" i="103"/>
  <c r="H965" i="103"/>
  <c r="I965" i="103"/>
  <c r="J965" i="103"/>
  <c r="K965" i="103"/>
  <c r="L965" i="103"/>
  <c r="M965" i="103"/>
  <c r="N965" i="103"/>
  <c r="O965" i="103"/>
  <c r="P965" i="103"/>
  <c r="Q965" i="103"/>
  <c r="G977" i="103"/>
  <c r="H977" i="103"/>
  <c r="I977" i="103"/>
  <c r="J977" i="103"/>
  <c r="K977" i="103"/>
  <c r="L977" i="103"/>
  <c r="M977" i="103"/>
  <c r="N977" i="103"/>
  <c r="O977" i="103"/>
  <c r="P977" i="103"/>
  <c r="Q977" i="103"/>
  <c r="G990" i="103"/>
  <c r="H990" i="103"/>
  <c r="I990" i="103"/>
  <c r="J990" i="103"/>
  <c r="K990" i="103"/>
  <c r="L990" i="103"/>
  <c r="M990" i="103"/>
  <c r="N990" i="103"/>
  <c r="O990" i="103"/>
  <c r="P990" i="103"/>
  <c r="Q990" i="103"/>
  <c r="G1003" i="103"/>
  <c r="H1003" i="103"/>
  <c r="I1003" i="103"/>
  <c r="J1003" i="103"/>
  <c r="K1003" i="103"/>
  <c r="L1003" i="103"/>
  <c r="M1003" i="103"/>
  <c r="N1003" i="103"/>
  <c r="O1003" i="103"/>
  <c r="P1003" i="103"/>
  <c r="Q1003" i="103"/>
  <c r="G1017" i="103"/>
  <c r="H1017" i="103"/>
  <c r="I1017" i="103"/>
  <c r="J1017" i="103"/>
  <c r="K1017" i="103"/>
  <c r="L1017" i="103"/>
  <c r="M1017" i="103"/>
  <c r="N1017" i="103"/>
  <c r="O1017" i="103"/>
  <c r="P1017" i="103"/>
  <c r="Q1017" i="103"/>
  <c r="G1035" i="103"/>
  <c r="H1035" i="103"/>
  <c r="I1035" i="103"/>
  <c r="J1035" i="103"/>
  <c r="K1035" i="103"/>
  <c r="L1035" i="103"/>
  <c r="M1035" i="103"/>
  <c r="N1035" i="103"/>
  <c r="O1035" i="103"/>
  <c r="P1035" i="103"/>
  <c r="Q1035" i="103"/>
  <c r="G1046" i="103"/>
  <c r="H1046" i="103"/>
  <c r="I1046" i="103"/>
  <c r="J1046" i="103"/>
  <c r="K1046" i="103"/>
  <c r="L1046" i="103"/>
  <c r="M1046" i="103"/>
  <c r="N1046" i="103"/>
  <c r="O1046" i="103"/>
  <c r="P1046" i="103"/>
  <c r="Q1046" i="103"/>
  <c r="G1059" i="103"/>
  <c r="H1059" i="103"/>
  <c r="I1059" i="103"/>
  <c r="J1059" i="103"/>
  <c r="K1059" i="103"/>
  <c r="L1059" i="103"/>
  <c r="M1059" i="103"/>
  <c r="N1059" i="103"/>
  <c r="O1059" i="103"/>
  <c r="P1059" i="103"/>
  <c r="Q1059" i="103"/>
  <c r="G1068" i="103"/>
  <c r="H1068" i="103"/>
  <c r="I1068" i="103"/>
  <c r="J1068" i="103"/>
  <c r="K1068" i="103"/>
  <c r="L1068" i="103"/>
  <c r="M1068" i="103"/>
  <c r="N1068" i="103"/>
  <c r="O1068" i="103"/>
  <c r="P1068" i="103"/>
  <c r="Q1068" i="103"/>
  <c r="G1083" i="103"/>
  <c r="H1083" i="103"/>
  <c r="I1083" i="103"/>
  <c r="J1083" i="103"/>
  <c r="K1083" i="103"/>
  <c r="L1083" i="103"/>
  <c r="M1083" i="103"/>
  <c r="N1083" i="103"/>
  <c r="O1083" i="103"/>
  <c r="P1083" i="103"/>
  <c r="Q1083" i="103"/>
  <c r="G1094" i="103"/>
  <c r="H1094" i="103"/>
  <c r="I1094" i="103"/>
  <c r="J1094" i="103"/>
  <c r="K1094" i="103"/>
  <c r="L1094" i="103"/>
  <c r="M1094" i="103"/>
  <c r="N1094" i="103"/>
  <c r="O1094" i="103"/>
  <c r="P1094" i="103"/>
  <c r="Q1094" i="103"/>
  <c r="G1104" i="103"/>
  <c r="H1104" i="103"/>
  <c r="I1104" i="103"/>
  <c r="J1104" i="103"/>
  <c r="K1104" i="103"/>
  <c r="L1104" i="103"/>
  <c r="M1104" i="103"/>
  <c r="N1104" i="103"/>
  <c r="O1104" i="103"/>
  <c r="P1104" i="103"/>
  <c r="Q1104" i="103"/>
  <c r="G1116" i="103"/>
  <c r="H1116" i="103"/>
  <c r="I1116" i="103"/>
  <c r="J1116" i="103"/>
  <c r="K1116" i="103"/>
  <c r="L1116" i="103"/>
  <c r="M1116" i="103"/>
  <c r="N1116" i="103"/>
  <c r="O1116" i="103"/>
  <c r="P1116" i="103"/>
  <c r="Q1116" i="103"/>
  <c r="G1129" i="103"/>
  <c r="H1129" i="103"/>
  <c r="I1129" i="103"/>
  <c r="J1129" i="103"/>
  <c r="K1129" i="103"/>
  <c r="L1129" i="103"/>
  <c r="M1129" i="103"/>
  <c r="N1129" i="103"/>
  <c r="O1129" i="103"/>
  <c r="P1129" i="103"/>
  <c r="Q1129" i="103"/>
  <c r="G1135" i="103"/>
  <c r="H1135" i="103"/>
  <c r="I1135" i="103"/>
  <c r="J1135" i="103"/>
  <c r="K1135" i="103"/>
  <c r="L1135" i="103"/>
  <c r="M1135" i="103"/>
  <c r="N1135" i="103"/>
  <c r="O1135" i="103"/>
  <c r="P1135" i="103"/>
  <c r="Q1135" i="103"/>
  <c r="G1145" i="103"/>
  <c r="H1145" i="103"/>
  <c r="I1145" i="103"/>
  <c r="J1145" i="103"/>
  <c r="K1145" i="103"/>
  <c r="L1145" i="103"/>
  <c r="M1145" i="103"/>
  <c r="N1145" i="103"/>
  <c r="O1145" i="103"/>
  <c r="P1145" i="103"/>
  <c r="Q1145" i="103"/>
  <c r="G1160" i="103"/>
  <c r="H1160" i="103"/>
  <c r="I1160" i="103"/>
  <c r="J1160" i="103"/>
  <c r="K1160" i="103"/>
  <c r="L1160" i="103"/>
  <c r="M1160" i="103"/>
  <c r="N1160" i="103"/>
  <c r="O1160" i="103"/>
  <c r="P1160" i="103"/>
  <c r="Q1160" i="103"/>
  <c r="G1178" i="103"/>
  <c r="H1178" i="103"/>
  <c r="I1178" i="103"/>
  <c r="J1178" i="103"/>
  <c r="K1178" i="103"/>
  <c r="L1178" i="103"/>
  <c r="M1178" i="103"/>
  <c r="N1178" i="103"/>
  <c r="O1178" i="103"/>
  <c r="P1178" i="103"/>
  <c r="Q1178" i="103"/>
  <c r="G1191" i="103"/>
  <c r="H1191" i="103"/>
  <c r="I1191" i="103"/>
  <c r="J1191" i="103"/>
  <c r="K1191" i="103"/>
  <c r="L1191" i="103"/>
  <c r="M1191" i="103"/>
  <c r="N1191" i="103"/>
  <c r="O1191" i="103"/>
  <c r="P1191" i="103"/>
  <c r="Q1191" i="103"/>
  <c r="G1218" i="103"/>
  <c r="H1218" i="103"/>
  <c r="I1218" i="103"/>
  <c r="J1218" i="103"/>
  <c r="K1218" i="103"/>
  <c r="L1218" i="103"/>
  <c r="M1218" i="103"/>
  <c r="N1218" i="103"/>
  <c r="O1218" i="103"/>
  <c r="P1218" i="103"/>
  <c r="Q1218" i="103"/>
  <c r="G1234" i="103"/>
  <c r="H1234" i="103"/>
  <c r="I1234" i="103"/>
  <c r="J1234" i="103"/>
  <c r="K1234" i="103"/>
  <c r="L1234" i="103"/>
  <c r="M1234" i="103"/>
  <c r="N1234" i="103"/>
  <c r="O1234" i="103"/>
  <c r="P1234" i="103"/>
  <c r="Q1234" i="103"/>
  <c r="G1247" i="103"/>
  <c r="H1247" i="103"/>
  <c r="I1247" i="103"/>
  <c r="J1247" i="103"/>
  <c r="K1247" i="103"/>
  <c r="L1247" i="103"/>
  <c r="M1247" i="103"/>
  <c r="N1247" i="103"/>
  <c r="O1247" i="103"/>
  <c r="P1247" i="103"/>
  <c r="Q1247" i="103"/>
  <c r="G1259" i="103"/>
  <c r="H1259" i="103"/>
  <c r="I1259" i="103"/>
  <c r="J1259" i="103"/>
  <c r="K1259" i="103"/>
  <c r="L1259" i="103"/>
  <c r="M1259" i="103"/>
  <c r="N1259" i="103"/>
  <c r="O1259" i="103"/>
  <c r="P1259" i="103"/>
  <c r="Q1259" i="103"/>
  <c r="G1270" i="103"/>
  <c r="H1270" i="103"/>
  <c r="I1270" i="103"/>
  <c r="J1270" i="103"/>
  <c r="K1270" i="103"/>
  <c r="L1270" i="103"/>
  <c r="M1270" i="103"/>
  <c r="N1270" i="103"/>
  <c r="O1270" i="103"/>
  <c r="P1270" i="103"/>
  <c r="Q1270" i="103"/>
  <c r="G1280" i="103"/>
  <c r="H1280" i="103"/>
  <c r="I1280" i="103"/>
  <c r="J1280" i="103"/>
  <c r="K1280" i="103"/>
  <c r="L1280" i="103"/>
  <c r="M1280" i="103"/>
  <c r="N1280" i="103"/>
  <c r="O1280" i="103"/>
  <c r="P1280" i="103"/>
  <c r="Q1280" i="103"/>
  <c r="G1291" i="103"/>
  <c r="H1291" i="103"/>
  <c r="I1291" i="103"/>
  <c r="J1291" i="103"/>
  <c r="K1291" i="103"/>
  <c r="L1291" i="103"/>
  <c r="M1291" i="103"/>
  <c r="N1291" i="103"/>
  <c r="O1291" i="103"/>
  <c r="P1291" i="103"/>
  <c r="Q1291" i="103"/>
  <c r="G1310" i="103"/>
  <c r="H1310" i="103"/>
  <c r="I1310" i="103"/>
  <c r="J1310" i="103"/>
  <c r="K1310" i="103"/>
  <c r="L1310" i="103"/>
  <c r="M1310" i="103"/>
  <c r="N1310" i="103"/>
  <c r="O1310" i="103"/>
  <c r="P1310" i="103"/>
  <c r="Q1310" i="103"/>
  <c r="G1320" i="103"/>
  <c r="H1320" i="103"/>
  <c r="I1320" i="103"/>
  <c r="J1320" i="103"/>
  <c r="K1320" i="103"/>
  <c r="L1320" i="103"/>
  <c r="M1320" i="103"/>
  <c r="N1320" i="103"/>
  <c r="O1320" i="103"/>
  <c r="P1320" i="103"/>
  <c r="Q1320" i="103"/>
  <c r="G1331" i="103"/>
  <c r="H1331" i="103"/>
  <c r="I1331" i="103"/>
  <c r="J1331" i="103"/>
  <c r="K1331" i="103"/>
  <c r="L1331" i="103"/>
  <c r="M1331" i="103"/>
  <c r="N1331" i="103"/>
  <c r="O1331" i="103"/>
  <c r="P1331" i="103"/>
  <c r="Q1331" i="103"/>
  <c r="G1340" i="103"/>
  <c r="H1340" i="103"/>
  <c r="I1340" i="103"/>
  <c r="J1340" i="103"/>
  <c r="K1340" i="103"/>
  <c r="L1340" i="103"/>
  <c r="M1340" i="103"/>
  <c r="N1340" i="103"/>
  <c r="O1340" i="103"/>
  <c r="P1340" i="103"/>
  <c r="Q1340" i="103"/>
  <c r="G1350" i="103"/>
  <c r="H1350" i="103"/>
  <c r="I1350" i="103"/>
  <c r="J1350" i="103"/>
  <c r="K1350" i="103"/>
  <c r="L1350" i="103"/>
  <c r="M1350" i="103"/>
  <c r="N1350" i="103"/>
  <c r="O1350" i="103"/>
  <c r="P1350" i="103"/>
  <c r="Q1350" i="103"/>
  <c r="G1364" i="103"/>
  <c r="H1364" i="103"/>
  <c r="I1364" i="103"/>
  <c r="J1364" i="103"/>
  <c r="K1364" i="103"/>
  <c r="L1364" i="103"/>
  <c r="M1364" i="103"/>
  <c r="N1364" i="103"/>
  <c r="O1364" i="103"/>
  <c r="P1364" i="103"/>
  <c r="Q1364" i="103"/>
  <c r="G1373" i="103"/>
  <c r="H1373" i="103"/>
  <c r="I1373" i="103"/>
  <c r="J1373" i="103"/>
  <c r="K1373" i="103"/>
  <c r="L1373" i="103"/>
  <c r="M1373" i="103"/>
  <c r="N1373" i="103"/>
  <c r="O1373" i="103"/>
  <c r="P1373" i="103"/>
  <c r="Q1373" i="103"/>
  <c r="G1383" i="103"/>
  <c r="H1383" i="103"/>
  <c r="I1383" i="103"/>
  <c r="J1383" i="103"/>
  <c r="K1383" i="103"/>
  <c r="L1383" i="103"/>
  <c r="M1383" i="103"/>
  <c r="N1383" i="103"/>
  <c r="O1383" i="103"/>
  <c r="P1383" i="103"/>
  <c r="Q1383" i="103"/>
  <c r="G1398" i="103"/>
  <c r="H1398" i="103"/>
  <c r="I1398" i="103"/>
  <c r="J1398" i="103"/>
  <c r="K1398" i="103"/>
  <c r="L1398" i="103"/>
  <c r="M1398" i="103"/>
  <c r="N1398" i="103"/>
  <c r="O1398" i="103"/>
  <c r="P1398" i="103"/>
  <c r="Q1398" i="103"/>
  <c r="G1414" i="103"/>
  <c r="H1414" i="103"/>
  <c r="I1414" i="103"/>
  <c r="J1414" i="103"/>
  <c r="K1414" i="103"/>
  <c r="L1414" i="103"/>
  <c r="M1414" i="103"/>
  <c r="N1414" i="103"/>
  <c r="O1414" i="103"/>
  <c r="P1414" i="103"/>
  <c r="Q1414" i="103"/>
  <c r="G1427" i="103"/>
  <c r="H1427" i="103"/>
  <c r="I1427" i="103"/>
  <c r="J1427" i="103"/>
  <c r="K1427" i="103"/>
  <c r="L1427" i="103"/>
  <c r="M1427" i="103"/>
  <c r="N1427" i="103"/>
  <c r="O1427" i="103"/>
  <c r="P1427" i="103"/>
  <c r="Q1427" i="103"/>
  <c r="G1436" i="103"/>
  <c r="H1436" i="103"/>
  <c r="I1436" i="103"/>
  <c r="J1436" i="103"/>
  <c r="K1436" i="103"/>
  <c r="L1436" i="103"/>
  <c r="M1436" i="103"/>
  <c r="N1436" i="103"/>
  <c r="O1436" i="103"/>
  <c r="P1436" i="103"/>
  <c r="Q1436" i="103"/>
  <c r="G1444" i="103"/>
  <c r="H1444" i="103"/>
  <c r="I1444" i="103"/>
  <c r="J1444" i="103"/>
  <c r="K1444" i="103"/>
  <c r="L1444" i="103"/>
  <c r="M1444" i="103"/>
  <c r="N1444" i="103"/>
  <c r="O1444" i="103"/>
  <c r="P1444" i="103"/>
  <c r="Q1444" i="103"/>
  <c r="G1450" i="103"/>
  <c r="H1450" i="103"/>
  <c r="I1450" i="103"/>
  <c r="J1450" i="103"/>
  <c r="K1450" i="103"/>
  <c r="L1450" i="103"/>
  <c r="M1450" i="103"/>
  <c r="N1450" i="103"/>
  <c r="O1450" i="103"/>
  <c r="P1450" i="103"/>
  <c r="Q1450" i="103"/>
  <c r="G1458" i="103"/>
  <c r="H1458" i="103"/>
  <c r="I1458" i="103"/>
  <c r="J1458" i="103"/>
  <c r="K1458" i="103"/>
  <c r="L1458" i="103"/>
  <c r="M1458" i="103"/>
  <c r="N1458" i="103"/>
  <c r="O1458" i="103"/>
  <c r="P1458" i="103"/>
  <c r="Q1458" i="103"/>
  <c r="G1468" i="103"/>
  <c r="H1468" i="103"/>
  <c r="I1468" i="103"/>
  <c r="J1468" i="103"/>
  <c r="K1468" i="103"/>
  <c r="L1468" i="103"/>
  <c r="M1468" i="103"/>
  <c r="N1468" i="103"/>
  <c r="O1468" i="103"/>
  <c r="P1468" i="103"/>
  <c r="Q1468" i="103"/>
  <c r="G1477" i="103"/>
  <c r="H1477" i="103"/>
  <c r="I1477" i="103"/>
  <c r="J1477" i="103"/>
  <c r="K1477" i="103"/>
  <c r="L1477" i="103"/>
  <c r="M1477" i="103"/>
  <c r="N1477" i="103"/>
  <c r="O1477" i="103"/>
  <c r="P1477" i="103"/>
  <c r="Q1477" i="103"/>
  <c r="G1486" i="103"/>
  <c r="H1486" i="103"/>
  <c r="I1486" i="103"/>
  <c r="J1486" i="103"/>
  <c r="K1486" i="103"/>
  <c r="L1486" i="103"/>
  <c r="M1486" i="103"/>
  <c r="N1486" i="103"/>
  <c r="O1486" i="103"/>
  <c r="P1486" i="103"/>
  <c r="Q1486" i="103"/>
  <c r="G1495" i="103"/>
  <c r="H1495" i="103"/>
  <c r="I1495" i="103"/>
  <c r="J1495" i="103"/>
  <c r="K1495" i="103"/>
  <c r="L1495" i="103"/>
  <c r="M1495" i="103"/>
  <c r="N1495" i="103"/>
  <c r="O1495" i="103"/>
  <c r="P1495" i="103"/>
  <c r="Q1495" i="103"/>
  <c r="G1506" i="103"/>
  <c r="H1506" i="103"/>
  <c r="I1506" i="103"/>
  <c r="J1506" i="103"/>
  <c r="K1506" i="103"/>
  <c r="L1506" i="103"/>
  <c r="M1506" i="103"/>
  <c r="N1506" i="103"/>
  <c r="O1506" i="103"/>
  <c r="P1506" i="103"/>
  <c r="Q1506" i="103"/>
  <c r="G1520" i="103"/>
  <c r="H1520" i="103"/>
  <c r="I1520" i="103"/>
  <c r="J1520" i="103"/>
  <c r="K1520" i="103"/>
  <c r="L1520" i="103"/>
  <c r="M1520" i="103"/>
  <c r="N1520" i="103"/>
  <c r="O1520" i="103"/>
  <c r="P1520" i="103"/>
  <c r="Q1520" i="103"/>
  <c r="G1526" i="103"/>
  <c r="H1526" i="103"/>
  <c r="I1526" i="103"/>
  <c r="J1526" i="103"/>
  <c r="K1526" i="103"/>
  <c r="L1526" i="103"/>
  <c r="M1526" i="103"/>
  <c r="N1526" i="103"/>
  <c r="O1526" i="103"/>
  <c r="P1526" i="103"/>
  <c r="Q1526" i="103"/>
  <c r="G1537" i="103"/>
  <c r="H1537" i="103"/>
  <c r="I1537" i="103"/>
  <c r="J1537" i="103"/>
  <c r="K1537" i="103"/>
  <c r="L1537" i="103"/>
  <c r="M1537" i="103"/>
  <c r="N1537" i="103"/>
  <c r="O1537" i="103"/>
  <c r="P1537" i="103"/>
  <c r="Q1537" i="103"/>
  <c r="G1553" i="103"/>
  <c r="H1553" i="103"/>
  <c r="I1553" i="103"/>
  <c r="J1553" i="103"/>
  <c r="K1553" i="103"/>
  <c r="L1553" i="103"/>
  <c r="M1553" i="103"/>
  <c r="N1553" i="103"/>
  <c r="O1553" i="103"/>
  <c r="P1553" i="103"/>
  <c r="Q1553" i="103"/>
  <c r="G1564" i="103"/>
  <c r="H1564" i="103"/>
  <c r="I1564" i="103"/>
  <c r="J1564" i="103"/>
  <c r="K1564" i="103"/>
  <c r="L1564" i="103"/>
  <c r="M1564" i="103"/>
  <c r="N1564" i="103"/>
  <c r="O1564" i="103"/>
  <c r="P1564" i="103"/>
  <c r="Q1564" i="103"/>
  <c r="G1584" i="103"/>
  <c r="H1584" i="103"/>
  <c r="I1584" i="103"/>
  <c r="J1584" i="103"/>
  <c r="K1584" i="103"/>
  <c r="L1584" i="103"/>
  <c r="M1584" i="103"/>
  <c r="N1584" i="103"/>
  <c r="O1584" i="103"/>
  <c r="P1584" i="103"/>
  <c r="Q1584" i="103"/>
  <c r="G1595" i="103"/>
  <c r="H1595" i="103"/>
  <c r="I1595" i="103"/>
  <c r="J1595" i="103"/>
  <c r="K1595" i="103"/>
  <c r="L1595" i="103"/>
  <c r="M1595" i="103"/>
  <c r="N1595" i="103"/>
  <c r="O1595" i="103"/>
  <c r="P1595" i="103"/>
  <c r="Q1595" i="103"/>
  <c r="G1606" i="103"/>
  <c r="H1606" i="103"/>
  <c r="I1606" i="103"/>
  <c r="J1606" i="103"/>
  <c r="K1606" i="103"/>
  <c r="L1606" i="103"/>
  <c r="M1606" i="103"/>
  <c r="N1606" i="103"/>
  <c r="O1606" i="103"/>
  <c r="P1606" i="103"/>
  <c r="Q1606" i="103"/>
  <c r="G1613" i="103"/>
  <c r="H1613" i="103"/>
  <c r="I1613" i="103"/>
  <c r="J1613" i="103"/>
  <c r="K1613" i="103"/>
  <c r="L1613" i="103"/>
  <c r="M1613" i="103"/>
  <c r="N1613" i="103"/>
  <c r="O1613" i="103"/>
  <c r="P1613" i="103"/>
  <c r="Q1613" i="103"/>
  <c r="G1627" i="103"/>
  <c r="H1627" i="103"/>
  <c r="I1627" i="103"/>
  <c r="J1627" i="103"/>
  <c r="K1627" i="103"/>
  <c r="L1627" i="103"/>
  <c r="M1627" i="103"/>
  <c r="N1627" i="103"/>
  <c r="O1627" i="103"/>
  <c r="P1627" i="103"/>
  <c r="Q1627" i="103"/>
  <c r="G1640" i="103"/>
  <c r="H1640" i="103"/>
  <c r="I1640" i="103"/>
  <c r="J1640" i="103"/>
  <c r="K1640" i="103"/>
  <c r="L1640" i="103"/>
  <c r="M1640" i="103"/>
  <c r="N1640" i="103"/>
  <c r="O1640" i="103"/>
  <c r="P1640" i="103"/>
  <c r="Q1640" i="103"/>
  <c r="G1651" i="103"/>
  <c r="H1651" i="103"/>
  <c r="I1651" i="103"/>
  <c r="J1651" i="103"/>
  <c r="K1651" i="103"/>
  <c r="L1651" i="103"/>
  <c r="M1651" i="103"/>
  <c r="N1651" i="103"/>
  <c r="O1651" i="103"/>
  <c r="P1651" i="103"/>
  <c r="Q1651" i="103"/>
  <c r="G1663" i="103"/>
  <c r="H1663" i="103"/>
  <c r="I1663" i="103"/>
  <c r="J1663" i="103"/>
  <c r="K1663" i="103"/>
  <c r="L1663" i="103"/>
  <c r="M1663" i="103"/>
  <c r="N1663" i="103"/>
  <c r="O1663" i="103"/>
  <c r="P1663" i="103"/>
  <c r="Q1663" i="103"/>
  <c r="G1675" i="103"/>
  <c r="H1675" i="103"/>
  <c r="I1675" i="103"/>
  <c r="J1675" i="103"/>
  <c r="K1675" i="103"/>
  <c r="L1675" i="103"/>
  <c r="M1675" i="103"/>
  <c r="N1675" i="103"/>
  <c r="O1675" i="103"/>
  <c r="P1675" i="103"/>
  <c r="Q1675" i="103"/>
  <c r="G1686" i="103"/>
  <c r="H1686" i="103"/>
  <c r="I1686" i="103"/>
  <c r="J1686" i="103"/>
  <c r="K1686" i="103"/>
  <c r="L1686" i="103"/>
  <c r="M1686" i="103"/>
  <c r="N1686" i="103"/>
  <c r="O1686" i="103"/>
  <c r="P1686" i="103"/>
  <c r="Q1686" i="103"/>
  <c r="G1696" i="103"/>
  <c r="H1696" i="103"/>
  <c r="I1696" i="103"/>
  <c r="J1696" i="103"/>
  <c r="K1696" i="103"/>
  <c r="L1696" i="103"/>
  <c r="M1696" i="103"/>
  <c r="N1696" i="103"/>
  <c r="O1696" i="103"/>
  <c r="P1696" i="103"/>
  <c r="Q1696" i="103"/>
  <c r="G1707" i="103"/>
  <c r="H1707" i="103"/>
  <c r="I1707" i="103"/>
  <c r="J1707" i="103"/>
  <c r="K1707" i="103"/>
  <c r="L1707" i="103"/>
  <c r="M1707" i="103"/>
  <c r="N1707" i="103"/>
  <c r="O1707" i="103"/>
  <c r="P1707" i="103"/>
  <c r="Q1707" i="103"/>
  <c r="G1717" i="103"/>
  <c r="H1717" i="103"/>
  <c r="I1717" i="103"/>
  <c r="J1717" i="103"/>
  <c r="K1717" i="103"/>
  <c r="L1717" i="103"/>
  <c r="M1717" i="103"/>
  <c r="N1717" i="103"/>
  <c r="O1717" i="103"/>
  <c r="P1717" i="103"/>
  <c r="Q1717" i="103"/>
  <c r="G1730" i="103"/>
  <c r="H1730" i="103"/>
  <c r="I1730" i="103"/>
  <c r="J1730" i="103"/>
  <c r="K1730" i="103"/>
  <c r="L1730" i="103"/>
  <c r="M1730" i="103"/>
  <c r="N1730" i="103"/>
  <c r="O1730" i="103"/>
  <c r="P1730" i="103"/>
  <c r="Q1730" i="103"/>
  <c r="G1745" i="103"/>
  <c r="H1745" i="103"/>
  <c r="I1745" i="103"/>
  <c r="J1745" i="103"/>
  <c r="K1745" i="103"/>
  <c r="L1745" i="103"/>
  <c r="M1745" i="103"/>
  <c r="N1745" i="103"/>
  <c r="O1745" i="103"/>
  <c r="P1745" i="103"/>
  <c r="Q1745" i="103"/>
  <c r="G1755" i="103"/>
  <c r="H1755" i="103"/>
  <c r="I1755" i="103"/>
  <c r="J1755" i="103"/>
  <c r="K1755" i="103"/>
  <c r="L1755" i="103"/>
  <c r="M1755" i="103"/>
  <c r="N1755" i="103"/>
  <c r="O1755" i="103"/>
  <c r="P1755" i="103"/>
  <c r="Q1755" i="103"/>
  <c r="G1766" i="103"/>
  <c r="H1766" i="103"/>
  <c r="I1766" i="103"/>
  <c r="J1766" i="103"/>
  <c r="K1766" i="103"/>
  <c r="L1766" i="103"/>
  <c r="M1766" i="103"/>
  <c r="N1766" i="103"/>
  <c r="O1766" i="103"/>
  <c r="P1766" i="103"/>
  <c r="Q1766" i="103"/>
  <c r="G1779" i="103"/>
  <c r="H1779" i="103"/>
  <c r="I1779" i="103"/>
  <c r="J1779" i="103"/>
  <c r="K1779" i="103"/>
  <c r="L1779" i="103"/>
  <c r="M1779" i="103"/>
  <c r="N1779" i="103"/>
  <c r="O1779" i="103"/>
  <c r="P1779" i="103"/>
  <c r="Q1779" i="103"/>
  <c r="G1791" i="103"/>
  <c r="H1791" i="103"/>
  <c r="I1791" i="103"/>
  <c r="J1791" i="103"/>
  <c r="K1791" i="103"/>
  <c r="L1791" i="103"/>
  <c r="M1791" i="103"/>
  <c r="N1791" i="103"/>
  <c r="O1791" i="103"/>
  <c r="P1791" i="103"/>
  <c r="Q1791" i="103"/>
  <c r="G1800" i="103"/>
  <c r="H1800" i="103"/>
  <c r="I1800" i="103"/>
  <c r="J1800" i="103"/>
  <c r="K1800" i="103"/>
  <c r="L1800" i="103"/>
  <c r="M1800" i="103"/>
  <c r="N1800" i="103"/>
  <c r="O1800" i="103"/>
  <c r="P1800" i="103"/>
  <c r="Q1800" i="103"/>
  <c r="G1812" i="103"/>
  <c r="H1812" i="103"/>
  <c r="I1812" i="103"/>
  <c r="J1812" i="103"/>
  <c r="K1812" i="103"/>
  <c r="L1812" i="103"/>
  <c r="M1812" i="103"/>
  <c r="N1812" i="103"/>
  <c r="O1812" i="103"/>
  <c r="P1812" i="103"/>
  <c r="Q1812" i="103"/>
  <c r="G1823" i="103"/>
  <c r="H1823" i="103"/>
  <c r="I1823" i="103"/>
  <c r="J1823" i="103"/>
  <c r="K1823" i="103"/>
  <c r="L1823" i="103"/>
  <c r="M1823" i="103"/>
  <c r="N1823" i="103"/>
  <c r="O1823" i="103"/>
  <c r="P1823" i="103"/>
  <c r="Q1823" i="103"/>
  <c r="G1836" i="103"/>
  <c r="H1836" i="103"/>
  <c r="I1836" i="103"/>
  <c r="J1836" i="103"/>
  <c r="K1836" i="103"/>
  <c r="L1836" i="103"/>
  <c r="M1836" i="103"/>
  <c r="N1836" i="103"/>
  <c r="O1836" i="103"/>
  <c r="P1836" i="103"/>
  <c r="Q1836" i="103"/>
  <c r="G1844" i="103"/>
  <c r="H1844" i="103"/>
  <c r="I1844" i="103"/>
  <c r="J1844" i="103"/>
  <c r="K1844" i="103"/>
  <c r="L1844" i="103"/>
  <c r="M1844" i="103"/>
  <c r="N1844" i="103"/>
  <c r="O1844" i="103"/>
  <c r="P1844" i="103"/>
  <c r="Q1844" i="103"/>
  <c r="G1868" i="103"/>
  <c r="H1868" i="103"/>
  <c r="I1868" i="103"/>
  <c r="J1868" i="103"/>
  <c r="K1868" i="103"/>
  <c r="L1868" i="103"/>
  <c r="M1868" i="103"/>
  <c r="N1868" i="103"/>
  <c r="O1868" i="103"/>
  <c r="P1868" i="103"/>
  <c r="Q1868" i="103"/>
  <c r="G1886" i="103"/>
  <c r="H1886" i="103"/>
  <c r="I1886" i="103"/>
  <c r="J1886" i="103"/>
  <c r="K1886" i="103"/>
  <c r="L1886" i="103"/>
  <c r="M1886" i="103"/>
  <c r="N1886" i="103"/>
  <c r="O1886" i="103"/>
  <c r="P1886" i="103"/>
  <c r="Q1886" i="103"/>
  <c r="G1902" i="103"/>
  <c r="H1902" i="103"/>
  <c r="I1902" i="103"/>
  <c r="J1902" i="103"/>
  <c r="K1902" i="103"/>
  <c r="L1902" i="103"/>
  <c r="M1902" i="103"/>
  <c r="N1902" i="103"/>
  <c r="O1902" i="103"/>
  <c r="P1902" i="103"/>
  <c r="Q1902" i="103"/>
  <c r="G1909" i="103"/>
  <c r="H1909" i="103"/>
  <c r="I1909" i="103"/>
  <c r="J1909" i="103"/>
  <c r="K1909" i="103"/>
  <c r="L1909" i="103"/>
  <c r="M1909" i="103"/>
  <c r="N1909" i="103"/>
  <c r="O1909" i="103"/>
  <c r="P1909" i="103"/>
  <c r="Q1909" i="103"/>
  <c r="G1927" i="103"/>
  <c r="H1927" i="103"/>
  <c r="I1927" i="103"/>
  <c r="J1927" i="103"/>
  <c r="K1927" i="103"/>
  <c r="L1927" i="103"/>
  <c r="M1927" i="103"/>
  <c r="N1927" i="103"/>
  <c r="O1927" i="103"/>
  <c r="P1927" i="103"/>
  <c r="Q1927" i="103"/>
  <c r="G1941" i="103"/>
  <c r="H1941" i="103"/>
  <c r="I1941" i="103"/>
  <c r="J1941" i="103"/>
  <c r="K1941" i="103"/>
  <c r="L1941" i="103"/>
  <c r="M1941" i="103"/>
  <c r="N1941" i="103"/>
  <c r="O1941" i="103"/>
  <c r="P1941" i="103"/>
  <c r="Q1941" i="103"/>
  <c r="G1954" i="103"/>
  <c r="H1954" i="103"/>
  <c r="I1954" i="103"/>
  <c r="J1954" i="103"/>
  <c r="K1954" i="103"/>
  <c r="L1954" i="103"/>
  <c r="M1954" i="103"/>
  <c r="N1954" i="103"/>
  <c r="O1954" i="103"/>
  <c r="P1954" i="103"/>
  <c r="Q1954" i="103"/>
  <c r="G1965" i="103"/>
  <c r="H1965" i="103"/>
  <c r="I1965" i="103"/>
  <c r="J1965" i="103"/>
  <c r="K1965" i="103"/>
  <c r="L1965" i="103"/>
  <c r="M1965" i="103"/>
  <c r="N1965" i="103"/>
  <c r="O1965" i="103"/>
  <c r="P1965" i="103"/>
  <c r="Q1965" i="103"/>
  <c r="G1978" i="103"/>
  <c r="H1978" i="103"/>
  <c r="I1978" i="103"/>
  <c r="J1978" i="103"/>
  <c r="K1978" i="103"/>
  <c r="L1978" i="103"/>
  <c r="M1978" i="103"/>
  <c r="N1978" i="103"/>
  <c r="O1978" i="103"/>
  <c r="P1978" i="103"/>
  <c r="Q1978" i="103"/>
  <c r="G1990" i="103"/>
  <c r="H1990" i="103"/>
  <c r="I1990" i="103"/>
  <c r="J1990" i="103"/>
  <c r="K1990" i="103"/>
  <c r="L1990" i="103"/>
  <c r="M1990" i="103"/>
  <c r="N1990" i="103"/>
  <c r="O1990" i="103"/>
  <c r="P1990" i="103"/>
  <c r="Q1990" i="103"/>
  <c r="G2001" i="103"/>
  <c r="H2001" i="103"/>
  <c r="I2001" i="103"/>
  <c r="J2001" i="103"/>
  <c r="K2001" i="103"/>
  <c r="L2001" i="103"/>
  <c r="M2001" i="103"/>
  <c r="N2001" i="103"/>
  <c r="O2001" i="103"/>
  <c r="P2001" i="103"/>
  <c r="Q2001" i="103"/>
  <c r="G2010" i="103"/>
  <c r="H2010" i="103"/>
  <c r="I2010" i="103"/>
  <c r="J2010" i="103"/>
  <c r="K2010" i="103"/>
  <c r="L2010" i="103"/>
  <c r="M2010" i="103"/>
  <c r="N2010" i="103"/>
  <c r="O2010" i="103"/>
  <c r="P2010" i="103"/>
  <c r="Q2010" i="103"/>
  <c r="G2025" i="103"/>
  <c r="H2025" i="103"/>
  <c r="I2025" i="103"/>
  <c r="J2025" i="103"/>
  <c r="K2025" i="103"/>
  <c r="L2025" i="103"/>
  <c r="M2025" i="103"/>
  <c r="N2025" i="103"/>
  <c r="O2025" i="103"/>
  <c r="P2025" i="103"/>
  <c r="Q2025" i="103"/>
  <c r="G2035" i="103"/>
  <c r="H2035" i="103"/>
  <c r="I2035" i="103"/>
  <c r="J2035" i="103"/>
  <c r="K2035" i="103"/>
  <c r="L2035" i="103"/>
  <c r="M2035" i="103"/>
  <c r="N2035" i="103"/>
  <c r="O2035" i="103"/>
  <c r="P2035" i="103"/>
  <c r="Q2035" i="103"/>
  <c r="G2046" i="103"/>
  <c r="H2046" i="103"/>
  <c r="I2046" i="103"/>
  <c r="J2046" i="103"/>
  <c r="K2046" i="103"/>
  <c r="L2046" i="103"/>
  <c r="M2046" i="103"/>
  <c r="N2046" i="103"/>
  <c r="O2046" i="103"/>
  <c r="P2046" i="103"/>
  <c r="Q2046" i="103"/>
  <c r="G2057" i="103"/>
  <c r="H2057" i="103"/>
  <c r="I2057" i="103"/>
  <c r="J2057" i="103"/>
  <c r="K2057" i="103"/>
  <c r="L2057" i="103"/>
  <c r="M2057" i="103"/>
  <c r="N2057" i="103"/>
  <c r="O2057" i="103"/>
  <c r="P2057" i="103"/>
  <c r="Q2057" i="103"/>
  <c r="G2069" i="103"/>
  <c r="H2069" i="103"/>
  <c r="I2069" i="103"/>
  <c r="J2069" i="103"/>
  <c r="K2069" i="103"/>
  <c r="L2069" i="103"/>
  <c r="M2069" i="103"/>
  <c r="N2069" i="103"/>
  <c r="O2069" i="103"/>
  <c r="P2069" i="103"/>
  <c r="Q2069" i="103"/>
  <c r="G2084" i="103"/>
  <c r="H2084" i="103"/>
  <c r="I2084" i="103"/>
  <c r="J2084" i="103"/>
  <c r="K2084" i="103"/>
  <c r="L2084" i="103"/>
  <c r="M2084" i="103"/>
  <c r="N2084" i="103"/>
  <c r="O2084" i="103"/>
  <c r="P2084" i="103"/>
  <c r="Q2084" i="103"/>
  <c r="G2095" i="103"/>
  <c r="H2095" i="103"/>
  <c r="I2095" i="103"/>
  <c r="J2095" i="103"/>
  <c r="K2095" i="103"/>
  <c r="L2095" i="103"/>
  <c r="M2095" i="103"/>
  <c r="N2095" i="103"/>
  <c r="O2095" i="103"/>
  <c r="P2095" i="103"/>
  <c r="Q2095" i="103"/>
  <c r="G2104" i="103"/>
  <c r="H2104" i="103"/>
  <c r="I2104" i="103"/>
  <c r="J2104" i="103"/>
  <c r="K2104" i="103"/>
  <c r="L2104" i="103"/>
  <c r="M2104" i="103"/>
  <c r="N2104" i="103"/>
  <c r="O2104" i="103"/>
  <c r="P2104" i="103"/>
  <c r="Q2104" i="103"/>
  <c r="G2116" i="103"/>
  <c r="H2116" i="103"/>
  <c r="I2116" i="103"/>
  <c r="J2116" i="103"/>
  <c r="K2116" i="103"/>
  <c r="L2116" i="103"/>
  <c r="M2116" i="103"/>
  <c r="N2116" i="103"/>
  <c r="O2116" i="103"/>
  <c r="P2116" i="103"/>
  <c r="Q2116" i="103"/>
  <c r="G2127" i="103"/>
  <c r="H2127" i="103"/>
  <c r="I2127" i="103"/>
  <c r="J2127" i="103"/>
  <c r="K2127" i="103"/>
  <c r="L2127" i="103"/>
  <c r="M2127" i="103"/>
  <c r="N2127" i="103"/>
  <c r="O2127" i="103"/>
  <c r="P2127" i="103"/>
  <c r="Q2127" i="103"/>
  <c r="G2139" i="103"/>
  <c r="H2139" i="103"/>
  <c r="I2139" i="103"/>
  <c r="J2139" i="103"/>
  <c r="K2139" i="103"/>
  <c r="L2139" i="103"/>
  <c r="M2139" i="103"/>
  <c r="N2139" i="103"/>
  <c r="O2139" i="103"/>
  <c r="P2139" i="103"/>
  <c r="Q2139" i="103"/>
  <c r="G2151" i="103"/>
  <c r="H2151" i="103"/>
  <c r="I2151" i="103"/>
  <c r="J2151" i="103"/>
  <c r="K2151" i="103"/>
  <c r="L2151" i="103"/>
  <c r="M2151" i="103"/>
  <c r="N2151" i="103"/>
  <c r="O2151" i="103"/>
  <c r="P2151" i="103"/>
  <c r="Q2151" i="103"/>
  <c r="G2161" i="103"/>
  <c r="H2161" i="103"/>
  <c r="I2161" i="103"/>
  <c r="J2161" i="103"/>
  <c r="K2161" i="103"/>
  <c r="L2161" i="103"/>
  <c r="M2161" i="103"/>
  <c r="N2161" i="103"/>
  <c r="O2161" i="103"/>
  <c r="P2161" i="103"/>
  <c r="Q2161" i="103"/>
  <c r="G2176" i="103"/>
  <c r="H2176" i="103"/>
  <c r="I2176" i="103"/>
  <c r="J2176" i="103"/>
  <c r="K2176" i="103"/>
  <c r="L2176" i="103"/>
  <c r="M2176" i="103"/>
  <c r="N2176" i="103"/>
  <c r="O2176" i="103"/>
  <c r="P2176" i="103"/>
  <c r="Q2176" i="103"/>
  <c r="G2193" i="103"/>
  <c r="H2193" i="103"/>
  <c r="I2193" i="103"/>
  <c r="J2193" i="103"/>
  <c r="K2193" i="103"/>
  <c r="L2193" i="103"/>
  <c r="M2193" i="103"/>
  <c r="N2193" i="103"/>
  <c r="O2193" i="103"/>
  <c r="P2193" i="103"/>
  <c r="Q2193" i="103"/>
  <c r="G2204" i="103"/>
  <c r="H2204" i="103"/>
  <c r="I2204" i="103"/>
  <c r="J2204" i="103"/>
  <c r="K2204" i="103"/>
  <c r="L2204" i="103"/>
  <c r="M2204" i="103"/>
  <c r="N2204" i="103"/>
  <c r="O2204" i="103"/>
  <c r="P2204" i="103"/>
  <c r="Q2204" i="103"/>
  <c r="G2213" i="103"/>
  <c r="H2213" i="103"/>
  <c r="I2213" i="103"/>
  <c r="J2213" i="103"/>
  <c r="K2213" i="103"/>
  <c r="L2213" i="103"/>
  <c r="M2213" i="103"/>
  <c r="N2213" i="103"/>
  <c r="O2213" i="103"/>
  <c r="P2213" i="103"/>
  <c r="Q2213" i="103"/>
  <c r="G2225" i="103"/>
  <c r="H2225" i="103"/>
  <c r="I2225" i="103"/>
  <c r="J2225" i="103"/>
  <c r="K2225" i="103"/>
  <c r="L2225" i="103"/>
  <c r="M2225" i="103"/>
  <c r="N2225" i="103"/>
  <c r="O2225" i="103"/>
  <c r="P2225" i="103"/>
  <c r="Q2225" i="103"/>
  <c r="G2242" i="103"/>
  <c r="H2242" i="103"/>
  <c r="I2242" i="103"/>
  <c r="J2242" i="103"/>
  <c r="K2242" i="103"/>
  <c r="L2242" i="103"/>
  <c r="M2242" i="103"/>
  <c r="N2242" i="103"/>
  <c r="O2242" i="103"/>
  <c r="P2242" i="103"/>
  <c r="Q2242" i="103"/>
  <c r="G2252" i="103"/>
  <c r="H2252" i="103"/>
  <c r="I2252" i="103"/>
  <c r="J2252" i="103"/>
  <c r="K2252" i="103"/>
  <c r="L2252" i="103"/>
  <c r="M2252" i="103"/>
  <c r="N2252" i="103"/>
  <c r="O2252" i="103"/>
  <c r="P2252" i="103"/>
  <c r="Q2252" i="103"/>
  <c r="G2263" i="103"/>
  <c r="H2263" i="103"/>
  <c r="I2263" i="103"/>
  <c r="J2263" i="103"/>
  <c r="K2263" i="103"/>
  <c r="L2263" i="103"/>
  <c r="M2263" i="103"/>
  <c r="N2263" i="103"/>
  <c r="O2263" i="103"/>
  <c r="P2263" i="103"/>
  <c r="Q2263" i="103"/>
  <c r="G2281" i="103"/>
  <c r="H2281" i="103"/>
  <c r="I2281" i="103"/>
  <c r="J2281" i="103"/>
  <c r="K2281" i="103"/>
  <c r="L2281" i="103"/>
  <c r="M2281" i="103"/>
  <c r="N2281" i="103"/>
  <c r="O2281" i="103"/>
  <c r="P2281" i="103"/>
  <c r="Q2281" i="103"/>
  <c r="G2293" i="103"/>
  <c r="H2293" i="103"/>
  <c r="I2293" i="103"/>
  <c r="J2293" i="103"/>
  <c r="K2293" i="103"/>
  <c r="L2293" i="103"/>
  <c r="M2293" i="103"/>
  <c r="N2293" i="103"/>
  <c r="O2293" i="103"/>
  <c r="P2293" i="103"/>
  <c r="Q2293" i="103"/>
  <c r="G2302" i="103"/>
  <c r="H2302" i="103"/>
  <c r="I2302" i="103"/>
  <c r="J2302" i="103"/>
  <c r="K2302" i="103"/>
  <c r="L2302" i="103"/>
  <c r="M2302" i="103"/>
  <c r="N2302" i="103"/>
  <c r="O2302" i="103"/>
  <c r="P2302" i="103"/>
  <c r="Q2302" i="103"/>
  <c r="G2314" i="103"/>
  <c r="H2314" i="103"/>
  <c r="I2314" i="103"/>
  <c r="J2314" i="103"/>
  <c r="K2314" i="103"/>
  <c r="L2314" i="103"/>
  <c r="M2314" i="103"/>
  <c r="N2314" i="103"/>
  <c r="O2314" i="103"/>
  <c r="P2314" i="103"/>
  <c r="Q2314" i="103"/>
  <c r="G2325" i="103"/>
  <c r="H2325" i="103"/>
  <c r="I2325" i="103"/>
  <c r="J2325" i="103"/>
  <c r="K2325" i="103"/>
  <c r="L2325" i="103"/>
  <c r="M2325" i="103"/>
  <c r="N2325" i="103"/>
  <c r="O2325" i="103"/>
  <c r="P2325" i="103"/>
  <c r="Q2325" i="103"/>
  <c r="G2334" i="103"/>
  <c r="H2334" i="103"/>
  <c r="I2334" i="103"/>
  <c r="J2334" i="103"/>
  <c r="K2334" i="103"/>
  <c r="L2334" i="103"/>
  <c r="M2334" i="103"/>
  <c r="N2334" i="103"/>
  <c r="O2334" i="103"/>
  <c r="P2334" i="103"/>
  <c r="Q2334" i="103"/>
  <c r="G2345" i="103"/>
  <c r="H2345" i="103"/>
  <c r="I2345" i="103"/>
  <c r="J2345" i="103"/>
  <c r="K2345" i="103"/>
  <c r="L2345" i="103"/>
  <c r="M2345" i="103"/>
  <c r="N2345" i="103"/>
  <c r="O2345" i="103"/>
  <c r="P2345" i="103"/>
  <c r="Q2345" i="103"/>
  <c r="G2359" i="103"/>
  <c r="H2359" i="103"/>
  <c r="I2359" i="103"/>
  <c r="J2359" i="103"/>
  <c r="K2359" i="103"/>
  <c r="L2359" i="103"/>
  <c r="M2359" i="103"/>
  <c r="N2359" i="103"/>
  <c r="O2359" i="103"/>
  <c r="P2359" i="103"/>
  <c r="Q2359" i="103"/>
  <c r="G2369" i="103"/>
  <c r="H2369" i="103"/>
  <c r="I2369" i="103"/>
  <c r="J2369" i="103"/>
  <c r="K2369" i="103"/>
  <c r="L2369" i="103"/>
  <c r="M2369" i="103"/>
  <c r="N2369" i="103"/>
  <c r="O2369" i="103"/>
  <c r="P2369" i="103"/>
  <c r="Q2369" i="103"/>
  <c r="G2400" i="103"/>
  <c r="H2400" i="103"/>
  <c r="I2400" i="103"/>
  <c r="J2400" i="103"/>
  <c r="K2400" i="103"/>
  <c r="L2400" i="103"/>
  <c r="M2400" i="103"/>
  <c r="N2400" i="103"/>
  <c r="O2400" i="103"/>
  <c r="P2400" i="103"/>
  <c r="Q2400" i="103"/>
  <c r="G2420" i="103"/>
  <c r="H2420" i="103"/>
  <c r="I2420" i="103"/>
  <c r="J2420" i="103"/>
  <c r="K2420" i="103"/>
  <c r="L2420" i="103"/>
  <c r="M2420" i="103"/>
  <c r="N2420" i="103"/>
  <c r="O2420" i="103"/>
  <c r="P2420" i="103"/>
  <c r="Q2420" i="103"/>
  <c r="G2429" i="103"/>
  <c r="H2429" i="103"/>
  <c r="I2429" i="103"/>
  <c r="J2429" i="103"/>
  <c r="K2429" i="103"/>
  <c r="L2429" i="103"/>
  <c r="M2429" i="103"/>
  <c r="N2429" i="103"/>
  <c r="O2429" i="103"/>
  <c r="P2429" i="103"/>
  <c r="Q2429" i="103"/>
  <c r="E2430" i="103"/>
  <c r="E2431" i="103"/>
  <c r="E2432" i="103"/>
  <c r="E2433" i="103"/>
  <c r="E2435" i="103"/>
  <c r="E2436" i="103"/>
  <c r="E2437" i="103"/>
  <c r="E2438" i="103"/>
  <c r="E2439" i="103"/>
  <c r="E2440" i="103"/>
  <c r="G2441" i="103"/>
  <c r="H2441" i="103"/>
  <c r="I2441" i="103"/>
  <c r="J2441" i="103"/>
  <c r="K2441" i="103"/>
  <c r="L2441" i="103"/>
  <c r="M2441" i="103"/>
  <c r="N2441" i="103"/>
  <c r="O2441" i="103"/>
  <c r="P2441" i="103"/>
  <c r="Q2441" i="103"/>
  <c r="E2442" i="103"/>
  <c r="E2443" i="103"/>
  <c r="E2444" i="103"/>
  <c r="E2445" i="103"/>
  <c r="E2446" i="103"/>
  <c r="E2448" i="103"/>
  <c r="E2449" i="103"/>
  <c r="E2450" i="103"/>
  <c r="E2451" i="103"/>
  <c r="E2452" i="103"/>
  <c r="E2453" i="103"/>
  <c r="E2454" i="103"/>
  <c r="G2455" i="103"/>
  <c r="H2455" i="103"/>
  <c r="I2455" i="103"/>
  <c r="J2455" i="103"/>
  <c r="K2455" i="103"/>
  <c r="L2455" i="103"/>
  <c r="M2455" i="103"/>
  <c r="N2455" i="103"/>
  <c r="O2455" i="103"/>
  <c r="P2455" i="103"/>
  <c r="Q2455" i="103"/>
  <c r="E2456" i="103"/>
  <c r="E2457" i="103"/>
  <c r="E2458" i="103"/>
  <c r="E2459" i="103"/>
  <c r="E2460" i="103"/>
  <c r="E2461" i="103"/>
  <c r="E2462" i="103"/>
  <c r="E2463" i="103"/>
  <c r="E2464" i="103"/>
  <c r="E2465" i="103"/>
  <c r="E2466" i="103"/>
  <c r="E2467" i="103"/>
  <c r="E2468" i="103"/>
  <c r="E2469" i="103"/>
  <c r="G2470" i="103"/>
  <c r="H2470" i="103"/>
  <c r="I2470" i="103"/>
  <c r="J2470" i="103"/>
  <c r="K2470" i="103"/>
  <c r="L2470" i="103"/>
  <c r="M2470" i="103"/>
  <c r="N2470" i="103"/>
  <c r="O2470" i="103"/>
  <c r="P2470" i="103"/>
  <c r="Q2470" i="103"/>
  <c r="E2471" i="103"/>
  <c r="E2472" i="103"/>
  <c r="E2473" i="103"/>
  <c r="E2474" i="103"/>
  <c r="E2475" i="103"/>
  <c r="E2476" i="103"/>
  <c r="E2477" i="103"/>
  <c r="E2478" i="103"/>
  <c r="E2479" i="103"/>
  <c r="E2480" i="103"/>
  <c r="E2481" i="103"/>
  <c r="E2482" i="103"/>
  <c r="E2483" i="103"/>
  <c r="E2484" i="103"/>
  <c r="G2485" i="103"/>
  <c r="H2485" i="103"/>
  <c r="I2485" i="103"/>
  <c r="J2485" i="103"/>
  <c r="K2485" i="103"/>
  <c r="L2485" i="103"/>
  <c r="M2485" i="103"/>
  <c r="N2485" i="103"/>
  <c r="O2485" i="103"/>
  <c r="P2485" i="103"/>
  <c r="Q2485" i="103"/>
  <c r="E2486" i="103"/>
  <c r="E2487" i="103"/>
  <c r="E2488" i="103"/>
  <c r="E2489" i="103"/>
  <c r="E2490" i="103"/>
  <c r="E2491" i="103"/>
  <c r="E2492" i="103"/>
  <c r="E2493" i="103"/>
  <c r="E2494" i="103"/>
  <c r="E2495" i="103"/>
  <c r="E2496" i="103"/>
  <c r="E2497" i="103"/>
  <c r="E2498" i="103"/>
  <c r="G2499" i="103"/>
  <c r="H2499" i="103"/>
  <c r="I2499" i="103"/>
  <c r="J2499" i="103"/>
  <c r="K2499" i="103"/>
  <c r="L2499" i="103"/>
  <c r="M2499" i="103"/>
  <c r="N2499" i="103"/>
  <c r="O2499" i="103"/>
  <c r="P2499" i="103"/>
  <c r="Q2499" i="103"/>
  <c r="E2500" i="103"/>
  <c r="E2501" i="103"/>
  <c r="E2502" i="103"/>
  <c r="E2503" i="103"/>
  <c r="E2504" i="103"/>
  <c r="E2505" i="103"/>
  <c r="E2506" i="103"/>
  <c r="E2507" i="103"/>
  <c r="E2508" i="103"/>
  <c r="E2509" i="103"/>
  <c r="E2510" i="103"/>
  <c r="G2511" i="103"/>
  <c r="H2511" i="103"/>
  <c r="I2511" i="103"/>
  <c r="J2511" i="103"/>
  <c r="K2511" i="103"/>
  <c r="L2511" i="103"/>
  <c r="M2511" i="103"/>
  <c r="N2511" i="103"/>
  <c r="O2511" i="103"/>
  <c r="P2511" i="103"/>
  <c r="Q2511" i="103"/>
  <c r="E2512" i="103"/>
  <c r="E2513" i="103"/>
  <c r="E2514" i="103"/>
  <c r="E2515" i="103"/>
  <c r="E2516" i="103"/>
  <c r="E2517" i="103"/>
  <c r="E2518" i="103"/>
  <c r="E2519" i="103"/>
  <c r="E2520" i="103"/>
  <c r="E2521" i="103"/>
  <c r="G2522" i="103"/>
  <c r="H2522" i="103"/>
  <c r="I2522" i="103"/>
  <c r="J2522" i="103"/>
  <c r="K2522" i="103"/>
  <c r="L2522" i="103"/>
  <c r="M2522" i="103"/>
  <c r="N2522" i="103"/>
  <c r="O2522" i="103"/>
  <c r="P2522" i="103"/>
  <c r="Q2522" i="103"/>
  <c r="G2537" i="103"/>
  <c r="H2537" i="103"/>
  <c r="I2537" i="103"/>
  <c r="J2537" i="103"/>
  <c r="K2537" i="103"/>
  <c r="L2537" i="103"/>
  <c r="M2537" i="103"/>
  <c r="N2537" i="103"/>
  <c r="O2537" i="103"/>
  <c r="P2537" i="103"/>
  <c r="Q2537" i="103"/>
  <c r="E2538" i="103"/>
  <c r="G2546" i="103"/>
  <c r="H2546" i="103"/>
  <c r="I2546" i="103"/>
  <c r="J2546" i="103"/>
  <c r="K2546" i="103"/>
  <c r="L2546" i="103"/>
  <c r="M2546" i="103"/>
  <c r="N2546" i="103"/>
  <c r="O2546" i="103"/>
  <c r="P2546" i="103"/>
  <c r="Q2546" i="103"/>
  <c r="G2557" i="103"/>
  <c r="H2557" i="103"/>
  <c r="I2557" i="103"/>
  <c r="J2557" i="103"/>
  <c r="K2557" i="103"/>
  <c r="L2557" i="103"/>
  <c r="M2557" i="103"/>
  <c r="N2557" i="103"/>
  <c r="O2557" i="103"/>
  <c r="P2557" i="103"/>
  <c r="Q2557" i="103"/>
  <c r="E2571" i="103"/>
  <c r="E2570" i="103" s="1"/>
  <c r="E2569" i="103" s="1"/>
  <c r="E2568" i="103" s="1"/>
  <c r="E2567" i="103" s="1"/>
  <c r="E2566" i="103" s="1"/>
  <c r="E2565" i="103" s="1"/>
  <c r="E2564" i="103" s="1"/>
  <c r="E2563" i="103" s="1"/>
  <c r="E2562" i="103" s="1"/>
  <c r="E2561" i="103" s="1"/>
  <c r="E2560" i="103" s="1"/>
  <c r="E2559" i="103" s="1"/>
  <c r="G2573" i="103"/>
  <c r="H2573" i="103"/>
  <c r="I2573" i="103"/>
  <c r="J2573" i="103"/>
  <c r="K2573" i="103"/>
  <c r="L2573" i="103"/>
  <c r="M2573" i="103"/>
  <c r="N2573" i="103"/>
  <c r="O2573" i="103"/>
  <c r="P2573" i="103"/>
  <c r="Q2573" i="103"/>
  <c r="E2574" i="103"/>
  <c r="E2583" i="103"/>
  <c r="E2582" i="103" s="1"/>
  <c r="E2581" i="103" s="1"/>
  <c r="E2580" i="103" s="1"/>
  <c r="E2579" i="103" s="1"/>
  <c r="E2578" i="103" s="1"/>
  <c r="E2577" i="103" s="1"/>
  <c r="E2576" i="103" s="1"/>
  <c r="E2575" i="103" s="1"/>
  <c r="G2585" i="103"/>
  <c r="H2585" i="103"/>
  <c r="I2585" i="103"/>
  <c r="J2585" i="103"/>
  <c r="K2585" i="103"/>
  <c r="L2585" i="103"/>
  <c r="M2585" i="103"/>
  <c r="N2585" i="103"/>
  <c r="O2585" i="103"/>
  <c r="P2585" i="103"/>
  <c r="Q2585" i="103"/>
  <c r="G2599" i="103"/>
  <c r="H2599" i="103"/>
  <c r="I2599" i="103"/>
  <c r="J2599" i="103"/>
  <c r="K2599" i="103"/>
  <c r="L2599" i="103"/>
  <c r="M2599" i="103"/>
  <c r="N2599" i="103"/>
  <c r="O2599" i="103"/>
  <c r="P2599" i="103"/>
  <c r="Q2599" i="103"/>
  <c r="G2614" i="103"/>
  <c r="H2614" i="103"/>
  <c r="I2614" i="103"/>
  <c r="J2614" i="103"/>
  <c r="K2614" i="103"/>
  <c r="L2614" i="103"/>
  <c r="M2614" i="103"/>
  <c r="N2614" i="103"/>
  <c r="O2614" i="103"/>
  <c r="P2614" i="103"/>
  <c r="Q2614" i="103"/>
  <c r="G2625" i="103"/>
  <c r="H2625" i="103"/>
  <c r="I2625" i="103"/>
  <c r="J2625" i="103"/>
  <c r="K2625" i="103"/>
  <c r="L2625" i="103"/>
  <c r="M2625" i="103"/>
  <c r="N2625" i="103"/>
  <c r="O2625" i="103"/>
  <c r="P2625" i="103"/>
  <c r="Q2625" i="103"/>
  <c r="G2633" i="103"/>
  <c r="H2633" i="103"/>
  <c r="I2633" i="103"/>
  <c r="J2633" i="103"/>
  <c r="K2633" i="103"/>
  <c r="L2633" i="103"/>
  <c r="M2633" i="103"/>
  <c r="N2633" i="103"/>
  <c r="O2633" i="103"/>
  <c r="P2633" i="103"/>
  <c r="Q2633" i="103"/>
  <c r="G2644" i="103"/>
  <c r="H2644" i="103"/>
  <c r="I2644" i="103"/>
  <c r="J2644" i="103"/>
  <c r="K2644" i="103"/>
  <c r="L2644" i="103"/>
  <c r="M2644" i="103"/>
  <c r="N2644" i="103"/>
  <c r="O2644" i="103"/>
  <c r="P2644" i="103"/>
  <c r="Q2644" i="103"/>
  <c r="G2653" i="103"/>
  <c r="H2653" i="103"/>
  <c r="I2653" i="103"/>
  <c r="J2653" i="103"/>
  <c r="K2653" i="103"/>
  <c r="L2653" i="103"/>
  <c r="M2653" i="103"/>
  <c r="N2653" i="103"/>
  <c r="O2653" i="103"/>
  <c r="P2653" i="103"/>
  <c r="Q2653" i="103"/>
  <c r="G2669" i="103"/>
  <c r="H2669" i="103"/>
  <c r="I2669" i="103"/>
  <c r="J2669" i="103"/>
  <c r="K2669" i="103"/>
  <c r="L2669" i="103"/>
  <c r="M2669" i="103"/>
  <c r="N2669" i="103"/>
  <c r="O2669" i="103"/>
  <c r="P2669" i="103"/>
  <c r="Q2669" i="103"/>
  <c r="G2681" i="103"/>
  <c r="H2681" i="103"/>
  <c r="I2681" i="103"/>
  <c r="J2681" i="103"/>
  <c r="K2681" i="103"/>
  <c r="L2681" i="103"/>
  <c r="M2681" i="103"/>
  <c r="N2681" i="103"/>
  <c r="O2681" i="103"/>
  <c r="P2681" i="103"/>
  <c r="Q2681" i="103"/>
  <c r="G2692" i="103"/>
  <c r="H2692" i="103"/>
  <c r="I2692" i="103"/>
  <c r="J2692" i="103"/>
  <c r="K2692" i="103"/>
  <c r="L2692" i="103"/>
  <c r="M2692" i="103"/>
  <c r="N2692" i="103"/>
  <c r="O2692" i="103"/>
  <c r="P2692" i="103"/>
  <c r="Q2692" i="103"/>
  <c r="G2707" i="103"/>
  <c r="H2707" i="103"/>
  <c r="I2707" i="103"/>
  <c r="J2707" i="103"/>
  <c r="K2707" i="103"/>
  <c r="L2707" i="103"/>
  <c r="M2707" i="103"/>
  <c r="N2707" i="103"/>
  <c r="O2707" i="103"/>
  <c r="P2707" i="103"/>
  <c r="Q2707" i="103"/>
  <c r="G2725" i="103"/>
  <c r="H2725" i="103"/>
  <c r="I2725" i="103"/>
  <c r="J2725" i="103"/>
  <c r="K2725" i="103"/>
  <c r="L2725" i="103"/>
  <c r="M2725" i="103"/>
  <c r="N2725" i="103"/>
  <c r="O2725" i="103"/>
  <c r="P2725" i="103"/>
  <c r="Q2725" i="103"/>
  <c r="G2735" i="103"/>
  <c r="H2735" i="103"/>
  <c r="I2735" i="103"/>
  <c r="J2735" i="103"/>
  <c r="K2735" i="103"/>
  <c r="L2735" i="103"/>
  <c r="M2735" i="103"/>
  <c r="N2735" i="103"/>
  <c r="O2735" i="103"/>
  <c r="P2735" i="103"/>
  <c r="Q2735" i="103"/>
  <c r="G2747" i="103"/>
  <c r="H2747" i="103"/>
  <c r="I2747" i="103"/>
  <c r="J2747" i="103"/>
  <c r="K2747" i="103"/>
  <c r="L2747" i="103"/>
  <c r="M2747" i="103"/>
  <c r="N2747" i="103"/>
  <c r="O2747" i="103"/>
  <c r="P2747" i="103"/>
  <c r="Q2747" i="103"/>
  <c r="G2761" i="103"/>
  <c r="H2761" i="103"/>
  <c r="I2761" i="103"/>
  <c r="J2761" i="103"/>
  <c r="K2761" i="103"/>
  <c r="L2761" i="103"/>
  <c r="M2761" i="103"/>
  <c r="N2761" i="103"/>
  <c r="O2761" i="103"/>
  <c r="P2761" i="103"/>
  <c r="Q2761" i="103"/>
  <c r="G2771" i="103"/>
  <c r="H2771" i="103"/>
  <c r="I2771" i="103"/>
  <c r="J2771" i="103"/>
  <c r="K2771" i="103"/>
  <c r="L2771" i="103"/>
  <c r="M2771" i="103"/>
  <c r="N2771" i="103"/>
  <c r="O2771" i="103"/>
  <c r="P2771" i="103"/>
  <c r="Q2771" i="103"/>
  <c r="G2784" i="103"/>
  <c r="H2784" i="103"/>
  <c r="I2784" i="103"/>
  <c r="J2784" i="103"/>
  <c r="K2784" i="103"/>
  <c r="L2784" i="103"/>
  <c r="M2784" i="103"/>
  <c r="N2784" i="103"/>
  <c r="O2784" i="103"/>
  <c r="P2784" i="103"/>
  <c r="Q2784" i="103"/>
  <c r="G2795" i="103"/>
  <c r="H2795" i="103"/>
  <c r="I2795" i="103"/>
  <c r="J2795" i="103"/>
  <c r="K2795" i="103"/>
  <c r="L2795" i="103"/>
  <c r="M2795" i="103"/>
  <c r="N2795" i="103"/>
  <c r="O2795" i="103"/>
  <c r="P2795" i="103"/>
  <c r="Q2795" i="103"/>
  <c r="G2818" i="103"/>
  <c r="H2818" i="103"/>
  <c r="I2818" i="103"/>
  <c r="J2818" i="103"/>
  <c r="K2818" i="103"/>
  <c r="L2818" i="103"/>
  <c r="M2818" i="103"/>
  <c r="N2818" i="103"/>
  <c r="O2818" i="103"/>
  <c r="P2818" i="103"/>
  <c r="Q2818" i="103"/>
  <c r="E2819" i="103"/>
  <c r="E2820" i="103"/>
  <c r="E2821" i="103"/>
  <c r="E2822" i="103"/>
  <c r="E2823" i="103"/>
  <c r="E2824" i="103"/>
  <c r="E2825" i="103"/>
  <c r="E2828" i="103"/>
  <c r="E2829" i="103"/>
  <c r="E2830" i="103"/>
  <c r="G2831" i="103"/>
  <c r="H2831" i="103"/>
  <c r="I2831" i="103"/>
  <c r="J2831" i="103"/>
  <c r="K2831" i="103"/>
  <c r="L2831" i="103"/>
  <c r="M2831" i="103"/>
  <c r="N2831" i="103"/>
  <c r="O2831" i="103"/>
  <c r="P2831" i="103"/>
  <c r="Q2831" i="103"/>
  <c r="E2832" i="103"/>
  <c r="E2833" i="103"/>
  <c r="E2834" i="103"/>
  <c r="E2835" i="103"/>
  <c r="E2836" i="103"/>
  <c r="E2837" i="103"/>
  <c r="E2840" i="103"/>
  <c r="E2841" i="103"/>
  <c r="E2842" i="103"/>
  <c r="G2843" i="103"/>
  <c r="H2843" i="103"/>
  <c r="I2843" i="103"/>
  <c r="J2843" i="103"/>
  <c r="K2843" i="103"/>
  <c r="L2843" i="103"/>
  <c r="M2843" i="103"/>
  <c r="N2843" i="103"/>
  <c r="O2843" i="103"/>
  <c r="P2843" i="103"/>
  <c r="Q2843" i="103"/>
  <c r="E2844" i="103"/>
  <c r="E2845" i="103"/>
  <c r="E2846" i="103"/>
  <c r="E2847" i="103"/>
  <c r="E2848" i="103"/>
  <c r="E2849" i="103"/>
  <c r="E2850" i="103"/>
  <c r="E2851" i="103"/>
  <c r="E2852" i="103"/>
  <c r="E2853" i="103"/>
  <c r="E2854" i="103"/>
  <c r="E2855" i="103"/>
  <c r="E2856" i="103"/>
  <c r="E2857" i="103"/>
  <c r="E2858" i="103"/>
  <c r="E2859" i="103"/>
  <c r="E2860" i="103"/>
  <c r="G2861" i="103"/>
  <c r="H2861" i="103"/>
  <c r="I2861" i="103"/>
  <c r="J2861" i="103"/>
  <c r="K2861" i="103"/>
  <c r="L2861" i="103"/>
  <c r="M2861" i="103"/>
  <c r="N2861" i="103"/>
  <c r="O2861" i="103"/>
  <c r="P2861" i="103"/>
  <c r="Q2861" i="103"/>
  <c r="E2862" i="103"/>
  <c r="E2863" i="103"/>
  <c r="E2864" i="103"/>
  <c r="E2865" i="103"/>
  <c r="E2866" i="103"/>
  <c r="E2867" i="103"/>
  <c r="E2868" i="103"/>
  <c r="E2869" i="103"/>
  <c r="E2870" i="103"/>
  <c r="G2871" i="103"/>
  <c r="H2871" i="103"/>
  <c r="I2871" i="103"/>
  <c r="J2871" i="103"/>
  <c r="K2871" i="103"/>
  <c r="L2871" i="103"/>
  <c r="M2871" i="103"/>
  <c r="N2871" i="103"/>
  <c r="O2871" i="103"/>
  <c r="P2871" i="103"/>
  <c r="Q2871" i="103"/>
  <c r="E2872" i="103"/>
  <c r="E2873" i="103"/>
  <c r="E2874" i="103"/>
  <c r="E2875" i="103"/>
  <c r="E2876" i="103"/>
  <c r="E2877" i="103"/>
  <c r="E2878" i="103"/>
  <c r="E2879" i="103"/>
  <c r="E2880" i="103"/>
  <c r="E2881" i="103"/>
  <c r="G2882" i="103"/>
  <c r="H2882" i="103"/>
  <c r="I2882" i="103"/>
  <c r="J2882" i="103"/>
  <c r="K2882" i="103"/>
  <c r="L2882" i="103"/>
  <c r="M2882" i="103"/>
  <c r="N2882" i="103"/>
  <c r="O2882" i="103"/>
  <c r="P2882" i="103"/>
  <c r="Q2882" i="103"/>
  <c r="E2883" i="103"/>
  <c r="E2884" i="103"/>
  <c r="E2885" i="103"/>
  <c r="E2886" i="103"/>
  <c r="G2888" i="103"/>
  <c r="H2888" i="103"/>
  <c r="I2888" i="103"/>
  <c r="J2888" i="103"/>
  <c r="K2888" i="103"/>
  <c r="L2888" i="103"/>
  <c r="M2888" i="103"/>
  <c r="N2888" i="103"/>
  <c r="O2888" i="103"/>
  <c r="P2888" i="103"/>
  <c r="Q2888" i="103"/>
  <c r="E2891" i="103"/>
  <c r="E2892" i="103"/>
  <c r="E2893" i="103"/>
  <c r="E2894" i="103"/>
  <c r="E2895" i="103"/>
  <c r="E2896" i="103"/>
  <c r="G2897" i="103"/>
  <c r="H2897" i="103"/>
  <c r="I2897" i="103"/>
  <c r="J2897" i="103"/>
  <c r="K2897" i="103"/>
  <c r="L2897" i="103"/>
  <c r="M2897" i="103"/>
  <c r="N2897" i="103"/>
  <c r="O2897" i="103"/>
  <c r="P2897" i="103"/>
  <c r="Q2897" i="103"/>
  <c r="E2898" i="103"/>
  <c r="E2911" i="103"/>
  <c r="E2910" i="103" s="1"/>
  <c r="E2909" i="103" s="1"/>
  <c r="E2908" i="103" s="1"/>
  <c r="E2907" i="103" s="1"/>
  <c r="E2906" i="103" s="1"/>
  <c r="E2905" i="103" s="1"/>
  <c r="E2904" i="103" s="1"/>
  <c r="E2903" i="103" s="1"/>
  <c r="E2902" i="103" s="1"/>
  <c r="E2901" i="103" s="1"/>
  <c r="E2900" i="103" s="1"/>
  <c r="E2912" i="103"/>
  <c r="G2914" i="103"/>
  <c r="H2914" i="103"/>
  <c r="I2914" i="103"/>
  <c r="J2914" i="103"/>
  <c r="K2914" i="103"/>
  <c r="L2914" i="103"/>
  <c r="M2914" i="103"/>
  <c r="N2914" i="103"/>
  <c r="O2914" i="103"/>
  <c r="P2914" i="103"/>
  <c r="Q2914" i="103"/>
  <c r="G2943" i="103"/>
  <c r="H2943" i="103"/>
  <c r="I2943" i="103"/>
  <c r="J2943" i="103"/>
  <c r="K2943" i="103"/>
  <c r="L2943" i="103"/>
  <c r="M2943" i="103"/>
  <c r="N2943" i="103"/>
  <c r="O2943" i="103"/>
  <c r="P2943" i="103"/>
  <c r="Q2943" i="103"/>
  <c r="F2" i="102"/>
  <c r="F3" i="102"/>
  <c r="F4" i="102"/>
  <c r="F5" i="102"/>
  <c r="F6" i="102"/>
  <c r="F7" i="102"/>
  <c r="F8" i="102"/>
  <c r="F9" i="102"/>
  <c r="F10" i="102"/>
  <c r="F11" i="102"/>
  <c r="F12" i="102"/>
  <c r="F13" i="102"/>
  <c r="F14" i="102"/>
  <c r="F15" i="102"/>
  <c r="F16" i="102"/>
  <c r="F17" i="102"/>
  <c r="F18" i="102"/>
  <c r="F19" i="102"/>
  <c r="F20" i="102"/>
  <c r="F21" i="102"/>
  <c r="F22" i="102"/>
  <c r="F23" i="102"/>
  <c r="F24" i="102"/>
  <c r="F25" i="102"/>
  <c r="F26" i="102"/>
  <c r="F27" i="102"/>
  <c r="F28" i="102"/>
  <c r="F29" i="102"/>
  <c r="F30" i="102"/>
  <c r="F31" i="102"/>
  <c r="F32" i="102"/>
  <c r="F33" i="102"/>
  <c r="F34" i="102"/>
  <c r="F35" i="102"/>
  <c r="F36" i="102"/>
  <c r="F37" i="102"/>
  <c r="F38" i="102"/>
  <c r="F39" i="102"/>
  <c r="F40" i="102"/>
  <c r="F41" i="102"/>
  <c r="F42" i="102"/>
  <c r="F43" i="102"/>
  <c r="F44" i="102"/>
  <c r="F45" i="102"/>
  <c r="F46" i="102"/>
  <c r="F47" i="102"/>
  <c r="F48" i="102"/>
  <c r="F49" i="102"/>
  <c r="F50" i="102"/>
  <c r="F51" i="102"/>
  <c r="F52" i="102"/>
  <c r="F53" i="102"/>
  <c r="F54" i="102"/>
  <c r="F55" i="102"/>
  <c r="F56" i="102"/>
  <c r="F57" i="102"/>
  <c r="F58" i="102"/>
  <c r="F59" i="102"/>
  <c r="F60" i="102"/>
  <c r="F61" i="102"/>
  <c r="F62" i="102"/>
  <c r="F63" i="102"/>
  <c r="F64" i="102"/>
  <c r="F65" i="102"/>
  <c r="F66" i="102"/>
  <c r="F67" i="102"/>
  <c r="F68" i="102"/>
  <c r="F69" i="102"/>
  <c r="F70" i="102"/>
  <c r="F71" i="102"/>
  <c r="F72" i="102"/>
  <c r="F73" i="102"/>
  <c r="F74" i="102"/>
  <c r="F75" i="102"/>
  <c r="F76" i="102"/>
  <c r="F77" i="102"/>
  <c r="F78" i="102"/>
  <c r="F79" i="102"/>
  <c r="F80" i="102"/>
  <c r="F81" i="102"/>
  <c r="F82" i="102"/>
  <c r="F83" i="102"/>
  <c r="F84" i="102"/>
  <c r="F85" i="102"/>
  <c r="F86" i="102"/>
  <c r="F87" i="102"/>
  <c r="F88" i="102"/>
  <c r="F89" i="102"/>
  <c r="F90" i="102"/>
  <c r="F91" i="102"/>
  <c r="F92" i="102"/>
  <c r="F93" i="102"/>
  <c r="F94" i="102"/>
  <c r="F95" i="102"/>
  <c r="F96" i="102"/>
  <c r="F97" i="102"/>
  <c r="F98" i="102"/>
  <c r="F99" i="102"/>
  <c r="F100" i="102"/>
  <c r="F101" i="102"/>
  <c r="F102" i="102"/>
  <c r="F103" i="102"/>
  <c r="F104" i="102"/>
  <c r="F105" i="102"/>
  <c r="F106" i="102"/>
  <c r="F107" i="102"/>
  <c r="F108" i="102"/>
  <c r="F109" i="102"/>
  <c r="F110" i="102"/>
  <c r="D2" i="101"/>
  <c r="F2" i="101"/>
  <c r="L141" i="110" l="1"/>
  <c r="L139" i="110"/>
  <c r="L137" i="110"/>
  <c r="L135" i="110"/>
  <c r="L133" i="110"/>
  <c r="K131" i="110"/>
  <c r="K129" i="110"/>
  <c r="L97" i="110"/>
  <c r="L95" i="110"/>
  <c r="L93" i="110"/>
  <c r="L91" i="110"/>
  <c r="L89" i="110"/>
  <c r="L87" i="110"/>
  <c r="L85" i="110"/>
  <c r="L83" i="110"/>
  <c r="L81" i="110"/>
  <c r="L79" i="110"/>
  <c r="K77" i="110"/>
  <c r="K62" i="110"/>
  <c r="K60" i="110"/>
  <c r="K58" i="110"/>
  <c r="K56" i="110"/>
  <c r="L39" i="110"/>
  <c r="L32" i="110"/>
  <c r="L30" i="110"/>
  <c r="K28" i="110"/>
  <c r="K26" i="110"/>
  <c r="K24" i="110"/>
  <c r="K22" i="110"/>
  <c r="K20" i="110"/>
  <c r="K18" i="110"/>
  <c r="K16" i="110"/>
  <c r="K14" i="110"/>
  <c r="K12" i="110"/>
  <c r="K10" i="110"/>
  <c r="K8" i="110"/>
  <c r="K234" i="110"/>
  <c r="K232" i="110"/>
  <c r="K230" i="110"/>
  <c r="K228" i="110"/>
  <c r="K207" i="110"/>
  <c r="K205" i="110"/>
  <c r="K203" i="110"/>
  <c r="K201" i="110"/>
  <c r="K199" i="110"/>
  <c r="K197" i="110"/>
  <c r="K195" i="110"/>
  <c r="K193" i="110"/>
  <c r="K191" i="110"/>
  <c r="K189" i="110"/>
  <c r="K187" i="110"/>
  <c r="K152" i="110"/>
  <c r="L216" i="110"/>
  <c r="L214" i="110"/>
  <c r="L212" i="110"/>
  <c r="L181" i="110"/>
  <c r="L224" i="110"/>
  <c r="L222" i="110"/>
  <c r="L220" i="110"/>
  <c r="L218" i="110"/>
  <c r="L148" i="110"/>
  <c r="L127" i="110"/>
  <c r="L125" i="110"/>
  <c r="L123" i="110"/>
  <c r="L121" i="110"/>
  <c r="L119" i="110"/>
  <c r="L110" i="110"/>
  <c r="L75" i="110"/>
  <c r="L73" i="110"/>
  <c r="L71" i="110"/>
  <c r="L69" i="110"/>
  <c r="L54" i="110"/>
  <c r="A85" i="100" l="1"/>
  <c r="B85" i="100"/>
  <c r="C85" i="100"/>
  <c r="D85" i="100"/>
  <c r="E85" i="100"/>
  <c r="F85" i="100"/>
  <c r="G85" i="100"/>
  <c r="H85" i="100"/>
  <c r="I85" i="100"/>
  <c r="J85" i="100"/>
  <c r="K85" i="100"/>
  <c r="L85" i="100"/>
  <c r="M85" i="100"/>
  <c r="P85" i="100"/>
  <c r="C48" i="100"/>
  <c r="P10" i="100"/>
  <c r="G20" i="100" l="1"/>
  <c r="F20" i="100" l="1"/>
  <c r="D20" i="100"/>
  <c r="G81" i="100"/>
  <c r="P81" i="100"/>
  <c r="E81" i="100"/>
  <c r="F81" i="100"/>
  <c r="A81" i="100"/>
  <c r="B81" i="100"/>
  <c r="C81" i="100"/>
  <c r="G48" i="100" l="1"/>
  <c r="A48" i="100" l="1"/>
  <c r="B48" i="100" l="1"/>
  <c r="D48" i="100"/>
  <c r="P48" i="100"/>
  <c r="E48" i="100"/>
  <c r="D10" i="100"/>
  <c r="D9" i="100"/>
  <c r="F10" i="100" l="1"/>
  <c r="F9" i="100"/>
  <c r="G10" i="100" l="1"/>
  <c r="G9" i="100"/>
  <c r="P9" i="100"/>
  <c r="P88" i="100" l="1"/>
  <c r="M88" i="100"/>
  <c r="L88" i="100"/>
  <c r="K88" i="100"/>
  <c r="J88" i="100"/>
  <c r="I88" i="100"/>
  <c r="H88" i="100"/>
  <c r="G88" i="100"/>
  <c r="F88" i="100"/>
  <c r="E88" i="100"/>
  <c r="D88" i="100"/>
  <c r="C88" i="100"/>
  <c r="B88" i="100"/>
  <c r="A88" i="100"/>
  <c r="P87" i="100"/>
  <c r="M87" i="100"/>
  <c r="L87" i="100"/>
  <c r="K87" i="100"/>
  <c r="J87" i="100"/>
  <c r="I87" i="100"/>
  <c r="H87" i="100"/>
  <c r="G87" i="100"/>
  <c r="F87" i="100"/>
  <c r="E87" i="100"/>
  <c r="D87" i="100"/>
  <c r="C87" i="100"/>
  <c r="B87" i="100"/>
  <c r="A87" i="100"/>
  <c r="P86" i="100"/>
  <c r="M86" i="100"/>
  <c r="L86" i="100"/>
  <c r="K86" i="100"/>
  <c r="J86" i="100"/>
  <c r="I86" i="100"/>
  <c r="H86" i="100"/>
  <c r="G86" i="100"/>
  <c r="F86" i="100"/>
  <c r="E86" i="100"/>
  <c r="D86" i="100"/>
  <c r="C86" i="100"/>
  <c r="B86" i="100"/>
  <c r="A86" i="100"/>
  <c r="P84" i="100"/>
  <c r="S84" i="100" s="1"/>
  <c r="M84" i="100"/>
  <c r="L84" i="100"/>
  <c r="K84" i="100"/>
  <c r="J84" i="100"/>
  <c r="I84" i="100"/>
  <c r="H84" i="100"/>
  <c r="G84" i="100"/>
  <c r="F84" i="100"/>
  <c r="E84" i="100"/>
  <c r="D84" i="100"/>
  <c r="C84" i="100"/>
  <c r="B84" i="100"/>
  <c r="A84" i="100"/>
  <c r="P83" i="100"/>
  <c r="M83" i="100"/>
  <c r="L83" i="100"/>
  <c r="K83" i="100"/>
  <c r="J83" i="100"/>
  <c r="I83" i="100"/>
  <c r="H83" i="100"/>
  <c r="G83" i="100"/>
  <c r="F83" i="100"/>
  <c r="E83" i="100"/>
  <c r="D83" i="100"/>
  <c r="C83" i="100"/>
  <c r="B83" i="100"/>
  <c r="A83" i="100"/>
  <c r="P79" i="100"/>
  <c r="M79" i="100"/>
  <c r="L79" i="100"/>
  <c r="K79" i="100"/>
  <c r="J79" i="100"/>
  <c r="I79" i="100"/>
  <c r="H79" i="100"/>
  <c r="G79" i="100"/>
  <c r="F79" i="100"/>
  <c r="E79" i="100"/>
  <c r="D79" i="100"/>
  <c r="C79" i="100"/>
  <c r="B79" i="100"/>
  <c r="A79" i="100"/>
  <c r="P78" i="100"/>
  <c r="S78" i="100" s="1"/>
  <c r="M78" i="100"/>
  <c r="L78" i="100"/>
  <c r="K78" i="100"/>
  <c r="J78" i="100"/>
  <c r="I78" i="100"/>
  <c r="H78" i="100"/>
  <c r="G78" i="100"/>
  <c r="F78" i="100"/>
  <c r="E78" i="100"/>
  <c r="D78" i="100"/>
  <c r="C78" i="100"/>
  <c r="B78" i="100"/>
  <c r="A78" i="100"/>
  <c r="P77" i="100"/>
  <c r="G77" i="100"/>
  <c r="A77" i="100"/>
  <c r="G76" i="100"/>
  <c r="P75" i="100"/>
  <c r="S75" i="100" s="1"/>
  <c r="N75" i="100"/>
  <c r="Z3" i="100" s="1"/>
  <c r="P82" i="100"/>
  <c r="M82" i="100"/>
  <c r="L82" i="100"/>
  <c r="K82" i="100"/>
  <c r="J82" i="100"/>
  <c r="I82" i="100"/>
  <c r="H82" i="100"/>
  <c r="G82" i="100"/>
  <c r="F82" i="100"/>
  <c r="E82" i="100"/>
  <c r="D82" i="100"/>
  <c r="C82" i="100"/>
  <c r="B82" i="100"/>
  <c r="A82" i="100"/>
  <c r="P73" i="100"/>
  <c r="G73" i="100"/>
  <c r="F73" i="100"/>
  <c r="E73" i="100"/>
  <c r="D73" i="100"/>
  <c r="C73" i="100"/>
  <c r="B73" i="100"/>
  <c r="A73" i="100"/>
  <c r="Q72" i="100"/>
  <c r="P72" i="100"/>
  <c r="M72" i="100"/>
  <c r="L72" i="100"/>
  <c r="K72" i="100"/>
  <c r="J72" i="100"/>
  <c r="I72" i="100"/>
  <c r="H72" i="100"/>
  <c r="G72" i="100"/>
  <c r="F72" i="100"/>
  <c r="E72" i="100"/>
  <c r="D72" i="100"/>
  <c r="C72" i="100"/>
  <c r="B72" i="100"/>
  <c r="A72" i="100"/>
  <c r="P71" i="100"/>
  <c r="S71" i="100" s="1"/>
  <c r="M71" i="100"/>
  <c r="L71" i="100"/>
  <c r="K71" i="100"/>
  <c r="J71" i="100"/>
  <c r="I71" i="100"/>
  <c r="H71" i="100"/>
  <c r="G71" i="100"/>
  <c r="F71" i="100"/>
  <c r="E71" i="100"/>
  <c r="D71" i="100"/>
  <c r="C71" i="100"/>
  <c r="B71" i="100"/>
  <c r="A71" i="100"/>
  <c r="P70" i="100"/>
  <c r="S70" i="100" s="1"/>
  <c r="M70" i="100"/>
  <c r="L70" i="100"/>
  <c r="K70" i="100"/>
  <c r="J70" i="100"/>
  <c r="I70" i="100"/>
  <c r="H70" i="100"/>
  <c r="G70" i="100"/>
  <c r="F70" i="100"/>
  <c r="E70" i="100"/>
  <c r="D70" i="100"/>
  <c r="C70" i="100"/>
  <c r="B70" i="100"/>
  <c r="A70" i="100"/>
  <c r="P69" i="100"/>
  <c r="S69" i="100" s="1"/>
  <c r="M69" i="100"/>
  <c r="L69" i="100"/>
  <c r="K69" i="100"/>
  <c r="J69" i="100"/>
  <c r="I69" i="100"/>
  <c r="H69" i="100"/>
  <c r="G69" i="100"/>
  <c r="F69" i="100"/>
  <c r="E69" i="100"/>
  <c r="D69" i="100"/>
  <c r="C69" i="100"/>
  <c r="B69" i="100"/>
  <c r="A69" i="100"/>
  <c r="D2471" i="11"/>
  <c r="D2456" i="11"/>
  <c r="C2456" i="11"/>
  <c r="D2455" i="11"/>
  <c r="C2455" i="11"/>
  <c r="D2454" i="11"/>
  <c r="D2453" i="11"/>
  <c r="C2453" i="11"/>
  <c r="D2452" i="11"/>
  <c r="D2451" i="11"/>
  <c r="D2450" i="11"/>
  <c r="D2448" i="11"/>
  <c r="C2448" i="11"/>
  <c r="D2447" i="11"/>
  <c r="C2447" i="11"/>
  <c r="D2446" i="11"/>
  <c r="C2446" i="11"/>
  <c r="D2445" i="11"/>
  <c r="C2445" i="11"/>
  <c r="D2444" i="11"/>
  <c r="C2444" i="11"/>
  <c r="D2443" i="11"/>
  <c r="C2443" i="11"/>
  <c r="D2439" i="11"/>
  <c r="C2439" i="11"/>
  <c r="D2438" i="11"/>
  <c r="C2438" i="11"/>
  <c r="D2437" i="11"/>
  <c r="C2437" i="11"/>
  <c r="D2436" i="11"/>
  <c r="C2436" i="11"/>
  <c r="D2435" i="11"/>
  <c r="C2435" i="11"/>
  <c r="D2434" i="11"/>
  <c r="C2434" i="11"/>
  <c r="D2433" i="11"/>
  <c r="C2433" i="11"/>
  <c r="D2432" i="11"/>
  <c r="C2432" i="11"/>
  <c r="D2431" i="11"/>
  <c r="C2431" i="11"/>
  <c r="D2430" i="11"/>
  <c r="C2430" i="11"/>
  <c r="D2429" i="11"/>
  <c r="C2429" i="11"/>
  <c r="D2428" i="11"/>
  <c r="C2428" i="11"/>
  <c r="D2426" i="11"/>
  <c r="C2426" i="11"/>
  <c r="D2425" i="11"/>
  <c r="C2425" i="11"/>
  <c r="D2424" i="11"/>
  <c r="C2424" i="11"/>
  <c r="D2421" i="11"/>
  <c r="C2421" i="11"/>
  <c r="D2420" i="11"/>
  <c r="C2420" i="11"/>
  <c r="D2419" i="11"/>
  <c r="C2419" i="11"/>
  <c r="D2418" i="11"/>
  <c r="C2418" i="11"/>
  <c r="D2417" i="11"/>
  <c r="C2417" i="11"/>
  <c r="D2416" i="11"/>
  <c r="C2416" i="11"/>
  <c r="D2415" i="11"/>
  <c r="C2415" i="11"/>
  <c r="D2414" i="11"/>
  <c r="C2414" i="11"/>
  <c r="D2413" i="11"/>
  <c r="C2413" i="11"/>
  <c r="D2412" i="11"/>
  <c r="C2412" i="11"/>
  <c r="D2410" i="11"/>
  <c r="C2410" i="11"/>
  <c r="D2407" i="11"/>
  <c r="D2406" i="11"/>
  <c r="D2405" i="11"/>
  <c r="D2404" i="11"/>
  <c r="D2402" i="11"/>
  <c r="D2401" i="11"/>
  <c r="D2400" i="11"/>
  <c r="D2399" i="11"/>
  <c r="C2399" i="11"/>
  <c r="D2398" i="11"/>
  <c r="C2398" i="11"/>
  <c r="D2397" i="11"/>
  <c r="C2397" i="11"/>
  <c r="D2396" i="11"/>
  <c r="C2396" i="11"/>
  <c r="D2395" i="11"/>
  <c r="C2395" i="11"/>
  <c r="D2394" i="11"/>
  <c r="C2394" i="11"/>
  <c r="D2393" i="11"/>
  <c r="C2393" i="11"/>
  <c r="D2391" i="11"/>
  <c r="C2391" i="11"/>
  <c r="D2389" i="11"/>
  <c r="C2389" i="11"/>
  <c r="D2388" i="11"/>
  <c r="C2388" i="11"/>
  <c r="D2387" i="11"/>
  <c r="C2387" i="11"/>
  <c r="D2385" i="11"/>
  <c r="C2385" i="11"/>
  <c r="D2384" i="11"/>
  <c r="C2384" i="11"/>
  <c r="D2383" i="11"/>
  <c r="C2383" i="11"/>
  <c r="D2382" i="11"/>
  <c r="C2382" i="11"/>
  <c r="D2381" i="11"/>
  <c r="C2381" i="11"/>
  <c r="D2380" i="11"/>
  <c r="C2380" i="11"/>
  <c r="D2379" i="11"/>
  <c r="C2379" i="11"/>
  <c r="D2378" i="11"/>
  <c r="C2378" i="11"/>
  <c r="D2377" i="11"/>
  <c r="C2377" i="11"/>
  <c r="D2376" i="11"/>
  <c r="C2376" i="11"/>
  <c r="D2375" i="11"/>
  <c r="C2375" i="11"/>
  <c r="D2374" i="11"/>
  <c r="C2374" i="11"/>
  <c r="D2373" i="11"/>
  <c r="C2373" i="11"/>
  <c r="D2372" i="11"/>
  <c r="C2372" i="11"/>
  <c r="D2371" i="11"/>
  <c r="C2371" i="11"/>
  <c r="D2370" i="11"/>
  <c r="C2370" i="11"/>
  <c r="D2369" i="11"/>
  <c r="C2369" i="11"/>
  <c r="D2368" i="11"/>
  <c r="C2368" i="11" s="1"/>
  <c r="D2367" i="11"/>
  <c r="C2367" i="11"/>
  <c r="D2366" i="11"/>
  <c r="C2366" i="11"/>
  <c r="D2365" i="11"/>
  <c r="C2365" i="11"/>
  <c r="D2364" i="11"/>
  <c r="C2364" i="11"/>
  <c r="D2363" i="11"/>
  <c r="C2363" i="11"/>
  <c r="D2361" i="11"/>
  <c r="D2360" i="11"/>
  <c r="D2359" i="11"/>
  <c r="D2358" i="11"/>
  <c r="D2357" i="11"/>
  <c r="D2356" i="11"/>
  <c r="D2355" i="11"/>
  <c r="D2354" i="11"/>
  <c r="D2348" i="11"/>
  <c r="C2348" i="11"/>
  <c r="D2347" i="11"/>
  <c r="C2347" i="11"/>
  <c r="D2346" i="11"/>
  <c r="C2346" i="11"/>
  <c r="D2342" i="11"/>
  <c r="C2342" i="11"/>
  <c r="D2341" i="11"/>
  <c r="C2341" i="11"/>
  <c r="D2340" i="11"/>
  <c r="C2340" i="11"/>
  <c r="D2339" i="11"/>
  <c r="C2339" i="11"/>
  <c r="D2338" i="11"/>
  <c r="C2338" i="11"/>
  <c r="D2337" i="11"/>
  <c r="C2337" i="11"/>
  <c r="D2336" i="11"/>
  <c r="C2336" i="11"/>
  <c r="D2335" i="11"/>
  <c r="C2335" i="11"/>
  <c r="D2333" i="11"/>
  <c r="C2333" i="11"/>
  <c r="D2332" i="11"/>
  <c r="C2332" i="11"/>
  <c r="D2331" i="11"/>
  <c r="C2331" i="11"/>
  <c r="D2330" i="11"/>
  <c r="C2330" i="11"/>
  <c r="D2329" i="11"/>
  <c r="C2329" i="11"/>
  <c r="D2328" i="11"/>
  <c r="C2328" i="11"/>
  <c r="D2327" i="11"/>
  <c r="C2327" i="11"/>
  <c r="D2326" i="11"/>
  <c r="C2326" i="11"/>
  <c r="D2325" i="11"/>
  <c r="C2325" i="11"/>
  <c r="D2324" i="11"/>
  <c r="C2324" i="11"/>
  <c r="D2323" i="11"/>
  <c r="C2323" i="11"/>
  <c r="D2322" i="11"/>
  <c r="C2322" i="11"/>
  <c r="D2321" i="11"/>
  <c r="C2321" i="11"/>
  <c r="D2320" i="11"/>
  <c r="C2320" i="11"/>
  <c r="D2318" i="11"/>
  <c r="C2318" i="11"/>
  <c r="D2317" i="11"/>
  <c r="C2317" i="11"/>
  <c r="D2315" i="11"/>
  <c r="C2315" i="11"/>
  <c r="D2314" i="11"/>
  <c r="C2314" i="11"/>
  <c r="D2313" i="11"/>
  <c r="C2313" i="11"/>
  <c r="D2312" i="11"/>
  <c r="C2312" i="11"/>
  <c r="D2311" i="11"/>
  <c r="C2311" i="11"/>
  <c r="D2310" i="11"/>
  <c r="C2310" i="11"/>
  <c r="D2309" i="11"/>
  <c r="C2309" i="11"/>
  <c r="D2308" i="11"/>
  <c r="C2308" i="11"/>
  <c r="D2307" i="11"/>
  <c r="C2307" i="11"/>
  <c r="D2306" i="11"/>
  <c r="C2306" i="11"/>
  <c r="D2305" i="11"/>
  <c r="C2305" i="11"/>
  <c r="D2304" i="11"/>
  <c r="C2304" i="11"/>
  <c r="D2303" i="11"/>
  <c r="C2303" i="11"/>
  <c r="D2302" i="11"/>
  <c r="C2302" i="11"/>
  <c r="D2301" i="11"/>
  <c r="C2301" i="11"/>
  <c r="D2300" i="11"/>
  <c r="C2300" i="11"/>
  <c r="D2299" i="11"/>
  <c r="C2299" i="11"/>
  <c r="D2298" i="11"/>
  <c r="C2298" i="11"/>
  <c r="D2297" i="11"/>
  <c r="C2297" i="11"/>
  <c r="D2296" i="11"/>
  <c r="C2296" i="11"/>
  <c r="D2295" i="11"/>
  <c r="C2295" i="11"/>
  <c r="D2294" i="11"/>
  <c r="C2294" i="11"/>
  <c r="D2293" i="11"/>
  <c r="C2293" i="11"/>
  <c r="D2292" i="11"/>
  <c r="C2292" i="11"/>
  <c r="D2291" i="11"/>
  <c r="C2291" i="11"/>
  <c r="D2288" i="11"/>
  <c r="C2288" i="11"/>
  <c r="D2287" i="11"/>
  <c r="C2287" i="11"/>
  <c r="D2286" i="11"/>
  <c r="C2286" i="11"/>
  <c r="D2284" i="11"/>
  <c r="C2284" i="11"/>
  <c r="D2283" i="11"/>
  <c r="C2283" i="11"/>
  <c r="D2282" i="11"/>
  <c r="C2282" i="11"/>
  <c r="D2281" i="11"/>
  <c r="C2281" i="11"/>
  <c r="D2280" i="11"/>
  <c r="C2280" i="11"/>
  <c r="D2279" i="11"/>
  <c r="C2279" i="11"/>
  <c r="D2278" i="11"/>
  <c r="C2278" i="11"/>
  <c r="D2277" i="11"/>
  <c r="C2277" i="11"/>
  <c r="D2276" i="11"/>
  <c r="C2276" i="11"/>
  <c r="D2263" i="11"/>
  <c r="C2263" i="11"/>
  <c r="D2260" i="11"/>
  <c r="C2260" i="11"/>
  <c r="D2259" i="11"/>
  <c r="C2259" i="11"/>
  <c r="D2258" i="11"/>
  <c r="C2258" i="11"/>
  <c r="D2257" i="11"/>
  <c r="C2257" i="11"/>
  <c r="D2256" i="11"/>
  <c r="C2256" i="11"/>
  <c r="D2255" i="11"/>
  <c r="C2255" i="11"/>
  <c r="D2254" i="11"/>
  <c r="C2254" i="11"/>
  <c r="D2253" i="11"/>
  <c r="C2253" i="11"/>
  <c r="D2252" i="11"/>
  <c r="C2252" i="11"/>
  <c r="D2251" i="11"/>
  <c r="C2251" i="11"/>
  <c r="D2249" i="11"/>
  <c r="C2249" i="11"/>
  <c r="D2248" i="11"/>
  <c r="C2248" i="11"/>
  <c r="D2247" i="11"/>
  <c r="C2247" i="11"/>
  <c r="D2246" i="11"/>
  <c r="C2246" i="11"/>
  <c r="D2245" i="11"/>
  <c r="C2245" i="11"/>
  <c r="D2244" i="11"/>
  <c r="C2244" i="11"/>
  <c r="D2243" i="11"/>
  <c r="C2243" i="11"/>
  <c r="D2242" i="11"/>
  <c r="C2242" i="11"/>
  <c r="D2241" i="11"/>
  <c r="C2241" i="11"/>
  <c r="D2240" i="11"/>
  <c r="C2240" i="11"/>
  <c r="D2239" i="11"/>
  <c r="C2239" i="11"/>
  <c r="D2238" i="11"/>
  <c r="C2238" i="11"/>
  <c r="D2237" i="11"/>
  <c r="C2237" i="11"/>
  <c r="D2236" i="11"/>
  <c r="C2236" i="11"/>
  <c r="D2235" i="11"/>
  <c r="C2235" i="11"/>
  <c r="D2234" i="11"/>
  <c r="C2234" i="11"/>
  <c r="D2233" i="11"/>
  <c r="C2233" i="11"/>
  <c r="D2232" i="11"/>
  <c r="C2232" i="11"/>
  <c r="D2231" i="11"/>
  <c r="C2231" i="11"/>
  <c r="D2230" i="11"/>
  <c r="C2230" i="11"/>
  <c r="D2229" i="11"/>
  <c r="C2229" i="11"/>
  <c r="D2228" i="11"/>
  <c r="C2228" i="11"/>
  <c r="D2227" i="11"/>
  <c r="C2227" i="11"/>
  <c r="D2226" i="11"/>
  <c r="C2226" i="11"/>
  <c r="D2225" i="11"/>
  <c r="C2225" i="11"/>
  <c r="D2224" i="11"/>
  <c r="C2224" i="11"/>
  <c r="D2223" i="11"/>
  <c r="C2223" i="11"/>
  <c r="D2222" i="11"/>
  <c r="C2222" i="11"/>
  <c r="D2221" i="11"/>
  <c r="C2221" i="11"/>
  <c r="D2220" i="11"/>
  <c r="C2220" i="11"/>
  <c r="D2219" i="11"/>
  <c r="C2219" i="11"/>
  <c r="D2218" i="11"/>
  <c r="C2218" i="11"/>
  <c r="D2217" i="11"/>
  <c r="C2217" i="11"/>
  <c r="D2216" i="11"/>
  <c r="C2216" i="11"/>
  <c r="D2215" i="11"/>
  <c r="C2215" i="11"/>
  <c r="D2214" i="11"/>
  <c r="C2214" i="11"/>
  <c r="D2213" i="11"/>
  <c r="C2213" i="11"/>
  <c r="D2212" i="11"/>
  <c r="C2212" i="11"/>
  <c r="D2211" i="11"/>
  <c r="C2211" i="11"/>
  <c r="D2210" i="11"/>
  <c r="C2210" i="11"/>
  <c r="D2209" i="11"/>
  <c r="C2209" i="11"/>
  <c r="D2208" i="11"/>
  <c r="C2208" i="11"/>
  <c r="D2207" i="11"/>
  <c r="C2207" i="11"/>
  <c r="D2206" i="11"/>
  <c r="C2206" i="11"/>
  <c r="D2205" i="11"/>
  <c r="C2205" i="11"/>
  <c r="D2204" i="11"/>
  <c r="C2204" i="11"/>
  <c r="D2203" i="11"/>
  <c r="C2203" i="11"/>
  <c r="D2202" i="11"/>
  <c r="C2202" i="11"/>
  <c r="D2201" i="11"/>
  <c r="C2201" i="11"/>
  <c r="D2200" i="11"/>
  <c r="C2200" i="11"/>
  <c r="D2199" i="11"/>
  <c r="C2199" i="11"/>
  <c r="D2198" i="11"/>
  <c r="C2198" i="11"/>
  <c r="D2197" i="11"/>
  <c r="C2197" i="11"/>
  <c r="D2196" i="11"/>
  <c r="C2196" i="11"/>
  <c r="D2195" i="11"/>
  <c r="C2195" i="11"/>
  <c r="D2194" i="11"/>
  <c r="C2194" i="11"/>
  <c r="D2193" i="11"/>
  <c r="C2193" i="11"/>
  <c r="D2192" i="11"/>
  <c r="C2192" i="11"/>
  <c r="D2191" i="11"/>
  <c r="C2191" i="11"/>
  <c r="D2190" i="11"/>
  <c r="C2190" i="11"/>
  <c r="D2189" i="11"/>
  <c r="C2189" i="11"/>
  <c r="D2188" i="11"/>
  <c r="C2188" i="11"/>
  <c r="D2187" i="11"/>
  <c r="C2187" i="11"/>
  <c r="D2186" i="11"/>
  <c r="C2186" i="11"/>
  <c r="D2185" i="11"/>
  <c r="C2185" i="11"/>
  <c r="D2184" i="11"/>
  <c r="C2184" i="11"/>
  <c r="D2183" i="11"/>
  <c r="C2183" i="11"/>
  <c r="D2182" i="11"/>
  <c r="C2182" i="11"/>
  <c r="D2181" i="11"/>
  <c r="C2181" i="11"/>
  <c r="D2180" i="11"/>
  <c r="C2180" i="11"/>
  <c r="D2179" i="11"/>
  <c r="C2179" i="11"/>
  <c r="D2178" i="11"/>
  <c r="C2178" i="11"/>
  <c r="D2177" i="11"/>
  <c r="C2177" i="11"/>
  <c r="D2176" i="11"/>
  <c r="C2176" i="11"/>
  <c r="D2175" i="11"/>
  <c r="C2175" i="11"/>
  <c r="D2174" i="11"/>
  <c r="C2174" i="11"/>
  <c r="D2173" i="11"/>
  <c r="C2173" i="11"/>
  <c r="D2172" i="11"/>
  <c r="C2172" i="11"/>
  <c r="D2171" i="11"/>
  <c r="C2171" i="11"/>
  <c r="D2170" i="11"/>
  <c r="C2170" i="11"/>
  <c r="D2169" i="11"/>
  <c r="C2169" i="11"/>
  <c r="D2168" i="11"/>
  <c r="C2168" i="11"/>
  <c r="D2167" i="11"/>
  <c r="C2167" i="11"/>
  <c r="D2166" i="11"/>
  <c r="C2166" i="11"/>
  <c r="D2165" i="11"/>
  <c r="C2165" i="11"/>
  <c r="D2163" i="11"/>
  <c r="C2163" i="11"/>
  <c r="D2162" i="11"/>
  <c r="C2162" i="11"/>
  <c r="D2161" i="11"/>
  <c r="C2161" i="11"/>
  <c r="D2160" i="11"/>
  <c r="C2160" i="11"/>
  <c r="D2159" i="11"/>
  <c r="C2159" i="11"/>
  <c r="D2158" i="11"/>
  <c r="C2158" i="11"/>
  <c r="D2157" i="11"/>
  <c r="C2157" i="11"/>
  <c r="D2156" i="11"/>
  <c r="C2156" i="11"/>
  <c r="D2155" i="11"/>
  <c r="C2155" i="11"/>
  <c r="D2154" i="11"/>
  <c r="C2154" i="11"/>
  <c r="D2153" i="11"/>
  <c r="C2153" i="11"/>
  <c r="D2152" i="11"/>
  <c r="C2152" i="11"/>
  <c r="D2151" i="11"/>
  <c r="C2151" i="11"/>
  <c r="D2150" i="11"/>
  <c r="C2150" i="11"/>
  <c r="D2149" i="11"/>
  <c r="C2149" i="11"/>
  <c r="D2148" i="11"/>
  <c r="C2148" i="11"/>
  <c r="D2147" i="11"/>
  <c r="C2147" i="11"/>
  <c r="D2146" i="11"/>
  <c r="C2146" i="11"/>
  <c r="D2145" i="11"/>
  <c r="C2145" i="11"/>
  <c r="D2144" i="11"/>
  <c r="C2144" i="11"/>
  <c r="D2143" i="11"/>
  <c r="C2143" i="11"/>
  <c r="D2142" i="11"/>
  <c r="C2142" i="11"/>
  <c r="D2141" i="11"/>
  <c r="C2141" i="11"/>
  <c r="D2140" i="11"/>
  <c r="C2140" i="11"/>
  <c r="D2139" i="11"/>
  <c r="D2138" i="11"/>
  <c r="D2137" i="11"/>
  <c r="D2136" i="11"/>
  <c r="D2135" i="11"/>
  <c r="D2134" i="11"/>
  <c r="D2133" i="11"/>
  <c r="D2132" i="11"/>
  <c r="D2131" i="11"/>
  <c r="D2130" i="11"/>
  <c r="D2129" i="11"/>
  <c r="D2128" i="11"/>
  <c r="D2127" i="11"/>
  <c r="D2126" i="11"/>
  <c r="D2125" i="11"/>
  <c r="D2124" i="11"/>
  <c r="D2123" i="11"/>
  <c r="C2123" i="11"/>
  <c r="D2122" i="11"/>
  <c r="C2122" i="11"/>
  <c r="D2121" i="11"/>
  <c r="C2121" i="11"/>
  <c r="D2120" i="11"/>
  <c r="C2120" i="11"/>
  <c r="D2119" i="11"/>
  <c r="C2119" i="11"/>
  <c r="D2118" i="11"/>
  <c r="C2118" i="11"/>
  <c r="D2117" i="11"/>
  <c r="C2117" i="11"/>
  <c r="D2116" i="11"/>
  <c r="C2116" i="11"/>
  <c r="D2115" i="11"/>
  <c r="C2115" i="11"/>
  <c r="D2114" i="11"/>
  <c r="C2114" i="11"/>
  <c r="D2113" i="11"/>
  <c r="C2113" i="11"/>
  <c r="D2109" i="11"/>
  <c r="C2109" i="11"/>
  <c r="D2108" i="11"/>
  <c r="C2108" i="11"/>
  <c r="D2107" i="11"/>
  <c r="C2107" i="11"/>
  <c r="D2106" i="11"/>
  <c r="C2106" i="11"/>
  <c r="D2105" i="11"/>
  <c r="C2105" i="11"/>
  <c r="D2104" i="11"/>
  <c r="C2104" i="11"/>
  <c r="D2103" i="11"/>
  <c r="C2103" i="11"/>
  <c r="D2102" i="11"/>
  <c r="C2102" i="11"/>
  <c r="D2101" i="11"/>
  <c r="C2101" i="11"/>
  <c r="D2100" i="11"/>
  <c r="C2100" i="11"/>
  <c r="D2099" i="11"/>
  <c r="C2099" i="11"/>
  <c r="D2098" i="11"/>
  <c r="C2098" i="11"/>
  <c r="D2097" i="11"/>
  <c r="C2097" i="11"/>
  <c r="D2096" i="11"/>
  <c r="C2096" i="11"/>
  <c r="D2095" i="11"/>
  <c r="C2095" i="11"/>
  <c r="D2094" i="11"/>
  <c r="C2094" i="11"/>
  <c r="D2093" i="11"/>
  <c r="C2093" i="11"/>
  <c r="D2092" i="11"/>
  <c r="C2092" i="11"/>
  <c r="D2091" i="11"/>
  <c r="C2091" i="11"/>
  <c r="D2090" i="11"/>
  <c r="C2090" i="11"/>
  <c r="D2089" i="11"/>
  <c r="C2089" i="11"/>
  <c r="D2088" i="11"/>
  <c r="C2088" i="11"/>
  <c r="D2087" i="11"/>
  <c r="C2087" i="11"/>
  <c r="D2086" i="11"/>
  <c r="C2086" i="11"/>
  <c r="D2085" i="11"/>
  <c r="C2085" i="11"/>
  <c r="D2084" i="11"/>
  <c r="C2084" i="11"/>
  <c r="D2083" i="11"/>
  <c r="C2083" i="11"/>
  <c r="D2082" i="11"/>
  <c r="C2082" i="11"/>
  <c r="D2081" i="11"/>
  <c r="C2081" i="11"/>
  <c r="D2080" i="11"/>
  <c r="C2080" i="11"/>
  <c r="D2079" i="11"/>
  <c r="C2079" i="11"/>
  <c r="D2078" i="11"/>
  <c r="C2078" i="11"/>
  <c r="D2077" i="11"/>
  <c r="C2077" i="11"/>
  <c r="D2075" i="11"/>
  <c r="C2075" i="11"/>
  <c r="D2074" i="11"/>
  <c r="C2074" i="11"/>
  <c r="D2073" i="11"/>
  <c r="C2073" i="11"/>
  <c r="D2072" i="11"/>
  <c r="C2072" i="11"/>
  <c r="D2071" i="11"/>
  <c r="C2071" i="11"/>
  <c r="D2070" i="11"/>
  <c r="C2070" i="11"/>
  <c r="D2069" i="11"/>
  <c r="C2069" i="11"/>
  <c r="D2068" i="11"/>
  <c r="C2068" i="11"/>
  <c r="D2067" i="11"/>
  <c r="C2067" i="11"/>
  <c r="D2066" i="11"/>
  <c r="C2066" i="11"/>
  <c r="D2065" i="11"/>
  <c r="C2065" i="11"/>
  <c r="D2064" i="11"/>
  <c r="C2064" i="11"/>
  <c r="D2063" i="11"/>
  <c r="C2063" i="11"/>
  <c r="D2062" i="11"/>
  <c r="C2062" i="11"/>
  <c r="D2061" i="11"/>
  <c r="C2061" i="11"/>
  <c r="D2060" i="11"/>
  <c r="C2060" i="11"/>
  <c r="D2059" i="11"/>
  <c r="C2059" i="11"/>
  <c r="D2058" i="11"/>
  <c r="C2058" i="11"/>
  <c r="D2057" i="11"/>
  <c r="C2057" i="11"/>
  <c r="D2056" i="11"/>
  <c r="C2056" i="11"/>
  <c r="D2055" i="11"/>
  <c r="C2055" i="11"/>
  <c r="D2054" i="11"/>
  <c r="C2054" i="11"/>
  <c r="D2053" i="11"/>
  <c r="C2053" i="11"/>
  <c r="D2052" i="11"/>
  <c r="C2052" i="11"/>
  <c r="D2051" i="11"/>
  <c r="C2051" i="11"/>
  <c r="D2050" i="11"/>
  <c r="C2050" i="11"/>
  <c r="D2049" i="11"/>
  <c r="C2049" i="11"/>
  <c r="D2048" i="11"/>
  <c r="C2048" i="11"/>
  <c r="D2047" i="11"/>
  <c r="C2047" i="11"/>
  <c r="D2046" i="11"/>
  <c r="C2046" i="11"/>
  <c r="D2045" i="11"/>
  <c r="C2045" i="11"/>
  <c r="D2044" i="11"/>
  <c r="C2044" i="11"/>
  <c r="D2043" i="11"/>
  <c r="C2043" i="11"/>
  <c r="D2042" i="11"/>
  <c r="C2042" i="11"/>
  <c r="D2041" i="11"/>
  <c r="C2041" i="11"/>
  <c r="D2040" i="11"/>
  <c r="C2040" i="11"/>
  <c r="D2039" i="11"/>
  <c r="C2039" i="11"/>
  <c r="D2038" i="11"/>
  <c r="C2038" i="11"/>
  <c r="D2037" i="11"/>
  <c r="C2037" i="11"/>
  <c r="D2036" i="11"/>
  <c r="C2036" i="11"/>
  <c r="D2035" i="11"/>
  <c r="C2035" i="11"/>
  <c r="D2034" i="11"/>
  <c r="C2034" i="11"/>
  <c r="D2033" i="11"/>
  <c r="C2033" i="11"/>
  <c r="D2032" i="11"/>
  <c r="C2032" i="11"/>
  <c r="D2031" i="11"/>
  <c r="C2031" i="11"/>
  <c r="D2030" i="11"/>
  <c r="C2030" i="11"/>
  <c r="D2029" i="11"/>
  <c r="C2029" i="11"/>
  <c r="D2028" i="11"/>
  <c r="C2028" i="11"/>
  <c r="D2027" i="11"/>
  <c r="C2027" i="11"/>
  <c r="D2026" i="11"/>
  <c r="C2026" i="11"/>
  <c r="D2025" i="11"/>
  <c r="C2025" i="11"/>
  <c r="D2024" i="11"/>
  <c r="C2024" i="11"/>
  <c r="D2023" i="11"/>
  <c r="C2023" i="11"/>
  <c r="D2022" i="11"/>
  <c r="C2022" i="11"/>
  <c r="D2021" i="11"/>
  <c r="C2021" i="11"/>
  <c r="D2020" i="11"/>
  <c r="C2020" i="11"/>
  <c r="D2019" i="11"/>
  <c r="C2019" i="11"/>
  <c r="D2018" i="11"/>
  <c r="C2018" i="11"/>
  <c r="D2017" i="11"/>
  <c r="C2017" i="11"/>
  <c r="D2016" i="11"/>
  <c r="C2016" i="11"/>
  <c r="D2015" i="11"/>
  <c r="C2015" i="11"/>
  <c r="D2014" i="11"/>
  <c r="C2014" i="11"/>
  <c r="D2013" i="11"/>
  <c r="C2013" i="11"/>
  <c r="D2012" i="11"/>
  <c r="C2012" i="11"/>
  <c r="D2011" i="11"/>
  <c r="C2011" i="11"/>
  <c r="D2010" i="11"/>
  <c r="C2010" i="11"/>
  <c r="D2009" i="11"/>
  <c r="C2009" i="11"/>
  <c r="D2008" i="11"/>
  <c r="C2008" i="11"/>
  <c r="D2007" i="11"/>
  <c r="C2007" i="11"/>
  <c r="D2006" i="11"/>
  <c r="C2006" i="11"/>
  <c r="D2005" i="11"/>
  <c r="C2005" i="11"/>
  <c r="D2004" i="11"/>
  <c r="C2004" i="11"/>
  <c r="D2003" i="11"/>
  <c r="C2003" i="11"/>
  <c r="D2002" i="11"/>
  <c r="C2002" i="11"/>
  <c r="D2001" i="11"/>
  <c r="C2001" i="11"/>
  <c r="D2000" i="11"/>
  <c r="C2000" i="11"/>
  <c r="D1999" i="11"/>
  <c r="C1999" i="11"/>
  <c r="D1998" i="11"/>
  <c r="C1998" i="11"/>
  <c r="D1997" i="11"/>
  <c r="C1997" i="11"/>
  <c r="D1996" i="11"/>
  <c r="C1996" i="11"/>
  <c r="D1995" i="11"/>
  <c r="C1995" i="11"/>
  <c r="D1994" i="11"/>
  <c r="C1994" i="11"/>
  <c r="D1993" i="11"/>
  <c r="C1993" i="11"/>
  <c r="D1992" i="11"/>
  <c r="C1992" i="11"/>
  <c r="D1991" i="11"/>
  <c r="C1991" i="11"/>
  <c r="D1990" i="11"/>
  <c r="C1990" i="11"/>
  <c r="D1989" i="11"/>
  <c r="C1989" i="11"/>
  <c r="D1988" i="11"/>
  <c r="C1988" i="11"/>
  <c r="D1987" i="11"/>
  <c r="C1987" i="11"/>
  <c r="D1986" i="11"/>
  <c r="C1986" i="11"/>
  <c r="D1985" i="11"/>
  <c r="C1985" i="11"/>
  <c r="D1984" i="11"/>
  <c r="C1984" i="11"/>
  <c r="D1983" i="11"/>
  <c r="C1983" i="11"/>
  <c r="D1982" i="11"/>
  <c r="C1982" i="11"/>
  <c r="D1981" i="11"/>
  <c r="C1981" i="11"/>
  <c r="D1980" i="11"/>
  <c r="C1980" i="11"/>
  <c r="D1979" i="11"/>
  <c r="C1979" i="11"/>
  <c r="D1978" i="11"/>
  <c r="C1978" i="11"/>
  <c r="D1977" i="11"/>
  <c r="C1977" i="11"/>
  <c r="D1976" i="11"/>
  <c r="C1976" i="11"/>
  <c r="D1975" i="11"/>
  <c r="C1975" i="11"/>
  <c r="D1974" i="11"/>
  <c r="C1974" i="11"/>
  <c r="D1973" i="11"/>
  <c r="C1973" i="11"/>
  <c r="D1972" i="11"/>
  <c r="C1972" i="11"/>
  <c r="D1971" i="11"/>
  <c r="C1971" i="11"/>
  <c r="D1970" i="11"/>
  <c r="C1970" i="11"/>
  <c r="D1969" i="11"/>
  <c r="C1969" i="11"/>
  <c r="D1968" i="11"/>
  <c r="C1968" i="11"/>
  <c r="D1967" i="11"/>
  <c r="C1967" i="11"/>
  <c r="D1966" i="11"/>
  <c r="C1966" i="11"/>
  <c r="D1965" i="11"/>
  <c r="C1965" i="11"/>
  <c r="D1964" i="11"/>
  <c r="C1964" i="11"/>
  <c r="D1963" i="11"/>
  <c r="C1963" i="11"/>
  <c r="D1962" i="11"/>
  <c r="C1962" i="11"/>
  <c r="D1961" i="11"/>
  <c r="C1961" i="11" s="1"/>
  <c r="D1960" i="11"/>
  <c r="C1960" i="11" s="1"/>
  <c r="D1959" i="11"/>
  <c r="D1958" i="11"/>
  <c r="D1957" i="11"/>
  <c r="D1956" i="11"/>
  <c r="D1955" i="11"/>
  <c r="D1954" i="11"/>
  <c r="D1953" i="11"/>
  <c r="D1952" i="11"/>
  <c r="D1951" i="11"/>
  <c r="D1950" i="11"/>
  <c r="D1949" i="11"/>
  <c r="D1948" i="11"/>
  <c r="D1947" i="11"/>
  <c r="D1946" i="11"/>
  <c r="D1945" i="11"/>
  <c r="D1944" i="11"/>
  <c r="D1943" i="11"/>
  <c r="D1942" i="11"/>
  <c r="D1941" i="11"/>
  <c r="D1940" i="11"/>
  <c r="C1940" i="11"/>
  <c r="D1939" i="11"/>
  <c r="C1939" i="11"/>
  <c r="D1938" i="11"/>
  <c r="C1938" i="11"/>
  <c r="D1937" i="11"/>
  <c r="C1937" i="11"/>
  <c r="D1936" i="11"/>
  <c r="C1936" i="11"/>
  <c r="D1935" i="11"/>
  <c r="C1935" i="11"/>
  <c r="D1934" i="11"/>
  <c r="C1934" i="11"/>
  <c r="D1933" i="11"/>
  <c r="C1933" i="11"/>
  <c r="D1932" i="11"/>
  <c r="C1932" i="11"/>
  <c r="D1931" i="11"/>
  <c r="C1931" i="11"/>
  <c r="D1929" i="11"/>
  <c r="D1928" i="11"/>
  <c r="D1921" i="11"/>
  <c r="C1921" i="11"/>
  <c r="D1920" i="11"/>
  <c r="C1920" i="11"/>
  <c r="D1919" i="11"/>
  <c r="C1919" i="11"/>
  <c r="D1918" i="11"/>
  <c r="C1918" i="11"/>
  <c r="D1917" i="11"/>
  <c r="C1917" i="11"/>
  <c r="D1916" i="11"/>
  <c r="C1916" i="11"/>
  <c r="D1915" i="11"/>
  <c r="C1915" i="11"/>
  <c r="D1914" i="11"/>
  <c r="C1914" i="11"/>
  <c r="D1913" i="11"/>
  <c r="C1913" i="11"/>
  <c r="D1912" i="11"/>
  <c r="C1912" i="11"/>
  <c r="D1911" i="11"/>
  <c r="C1911" i="11"/>
  <c r="D1910" i="11"/>
  <c r="C1910" i="11"/>
  <c r="D1909" i="11"/>
  <c r="D1908" i="11"/>
  <c r="C1908" i="11"/>
  <c r="D1907" i="11"/>
  <c r="C1907" i="11"/>
  <c r="D1906" i="11"/>
  <c r="C1906" i="11"/>
  <c r="D1905" i="11"/>
  <c r="C1905" i="11"/>
  <c r="D1904" i="11"/>
  <c r="C1904" i="11"/>
  <c r="D1903" i="11"/>
  <c r="D1902" i="11"/>
  <c r="C1902" i="11"/>
  <c r="D1901" i="11"/>
  <c r="C1901" i="11"/>
  <c r="D1900" i="11"/>
  <c r="C1900" i="11"/>
  <c r="D1899" i="11"/>
  <c r="C1899" i="11"/>
  <c r="D1898" i="11"/>
  <c r="C1898" i="11"/>
  <c r="D1897" i="11"/>
  <c r="C1897" i="11"/>
  <c r="D1896" i="11"/>
  <c r="C1896" i="11"/>
  <c r="D1895" i="11"/>
  <c r="C1895" i="11"/>
  <c r="D1894" i="11"/>
  <c r="C1894" i="11"/>
  <c r="D1893" i="11"/>
  <c r="C1893" i="11"/>
  <c r="D1892" i="11"/>
  <c r="C1892" i="11"/>
  <c r="D1891" i="11"/>
  <c r="C1891" i="11"/>
  <c r="D1890" i="11"/>
  <c r="C1890" i="11"/>
  <c r="D1889" i="11"/>
  <c r="C1889" i="11"/>
  <c r="D1888" i="11"/>
  <c r="C1888" i="11"/>
  <c r="D1887" i="11"/>
  <c r="C1887" i="11"/>
  <c r="D1886" i="11"/>
  <c r="C1886" i="11"/>
  <c r="D1885" i="11"/>
  <c r="C1885" i="11"/>
  <c r="D1884" i="11"/>
  <c r="D1883" i="11"/>
  <c r="C1883" i="11"/>
  <c r="D1882" i="11"/>
  <c r="C1882" i="11"/>
  <c r="D1881" i="11"/>
  <c r="C1881" i="11"/>
  <c r="D1880" i="11"/>
  <c r="C1880" i="11"/>
  <c r="D1879" i="11"/>
  <c r="C1879" i="11"/>
  <c r="D1878" i="11"/>
  <c r="C1878" i="11"/>
  <c r="D1877" i="11"/>
  <c r="C1877" i="11"/>
  <c r="D1876" i="11"/>
  <c r="C1876" i="11"/>
  <c r="D1875" i="11"/>
  <c r="C1875" i="11"/>
  <c r="D1874" i="11"/>
  <c r="C1874" i="11"/>
  <c r="D1873" i="11"/>
  <c r="D1872" i="11"/>
  <c r="D1871" i="11"/>
  <c r="D1870" i="11"/>
  <c r="D1869" i="11"/>
  <c r="D1868" i="11"/>
  <c r="C1868" i="11"/>
  <c r="D1867" i="11"/>
  <c r="C1867" i="11" s="1"/>
  <c r="D1866" i="11"/>
  <c r="D1865" i="11"/>
  <c r="D1864" i="11"/>
  <c r="D1862" i="11"/>
  <c r="D1861" i="11"/>
  <c r="D1860" i="11"/>
  <c r="D1859" i="11"/>
  <c r="D1858" i="11"/>
  <c r="D1857" i="11"/>
  <c r="D1856" i="11"/>
  <c r="D1855" i="11"/>
  <c r="D1854" i="11"/>
  <c r="D1853" i="11"/>
  <c r="D1852" i="11"/>
  <c r="D1851" i="11"/>
  <c r="D1850" i="11"/>
  <c r="D1849" i="11"/>
  <c r="D1848" i="11"/>
  <c r="D1847" i="11"/>
  <c r="D1846" i="11"/>
  <c r="D1845" i="11"/>
  <c r="D1844" i="11"/>
  <c r="D1843" i="11"/>
  <c r="D1842" i="11"/>
  <c r="D1841" i="11"/>
  <c r="D1840" i="11"/>
  <c r="D1839" i="11"/>
  <c r="D1838" i="11"/>
  <c r="D1837" i="11"/>
  <c r="D1836" i="11"/>
  <c r="D1835" i="11"/>
  <c r="D1834" i="11"/>
  <c r="D1833" i="11"/>
  <c r="D1832" i="11"/>
  <c r="D1831" i="11"/>
  <c r="D1830" i="11"/>
  <c r="D1827" i="11"/>
  <c r="D1826" i="11"/>
  <c r="D1825" i="11"/>
  <c r="D1824" i="11"/>
  <c r="D1823" i="11"/>
  <c r="D1822" i="11"/>
  <c r="D1821" i="11"/>
  <c r="D1820" i="11"/>
  <c r="D1819" i="11"/>
  <c r="D1818" i="11"/>
  <c r="D1817" i="11"/>
  <c r="D1816" i="11"/>
  <c r="D1815" i="11"/>
  <c r="D1814" i="11"/>
  <c r="D1813" i="11"/>
  <c r="D1812" i="11"/>
  <c r="D1811" i="11"/>
  <c r="D1810" i="11"/>
  <c r="D1809" i="11"/>
  <c r="D1808" i="11"/>
  <c r="D1807" i="11"/>
  <c r="D1806" i="11"/>
  <c r="D1805" i="11"/>
  <c r="D1804" i="11"/>
  <c r="D1803" i="11"/>
  <c r="D1802" i="11"/>
  <c r="D1801" i="11"/>
  <c r="D1800" i="11"/>
  <c r="D1798" i="11"/>
  <c r="D1797" i="11"/>
  <c r="D1796" i="11"/>
  <c r="D1795" i="11"/>
  <c r="D1794" i="11"/>
  <c r="D1793" i="11"/>
  <c r="D1792" i="11"/>
  <c r="D1791" i="11"/>
  <c r="D1790" i="11"/>
  <c r="D1789" i="11"/>
  <c r="D1788" i="11"/>
  <c r="D1787" i="11"/>
  <c r="D1786" i="11"/>
  <c r="D1785" i="11"/>
  <c r="D1784" i="11"/>
  <c r="D1783" i="11"/>
  <c r="D1781" i="11"/>
  <c r="D1780" i="11"/>
  <c r="D1779" i="11"/>
  <c r="D1778" i="11"/>
  <c r="D1777" i="11"/>
  <c r="D1776" i="11"/>
  <c r="D1775" i="11"/>
  <c r="D1774" i="11"/>
  <c r="D1773" i="11"/>
  <c r="D1772" i="11"/>
  <c r="D1771" i="11"/>
  <c r="D1770" i="11"/>
  <c r="D1769" i="11"/>
  <c r="D1768" i="11"/>
  <c r="D1767" i="11"/>
  <c r="D1766" i="11"/>
  <c r="D1765" i="11"/>
  <c r="D1764" i="11"/>
  <c r="D1763" i="11"/>
  <c r="D1762" i="11"/>
  <c r="D1761" i="11"/>
  <c r="D1760" i="11"/>
  <c r="D1759" i="11"/>
  <c r="D1758" i="11"/>
  <c r="D1757" i="11"/>
  <c r="D1755" i="11"/>
  <c r="D1754" i="11"/>
  <c r="D1753" i="11"/>
  <c r="D1752" i="11"/>
  <c r="D1751" i="11"/>
  <c r="D1750" i="11"/>
  <c r="D1749" i="11"/>
  <c r="D1748" i="11"/>
  <c r="D1747" i="11"/>
  <c r="D1746" i="11"/>
  <c r="D1745" i="11"/>
  <c r="D1743" i="11"/>
  <c r="D1742" i="11"/>
  <c r="D1741" i="11"/>
  <c r="D1740" i="11"/>
  <c r="D1739" i="11"/>
  <c r="D1738" i="11"/>
  <c r="D1737" i="11"/>
  <c r="D1736" i="11"/>
  <c r="D1735" i="11"/>
  <c r="D1734" i="11"/>
  <c r="D1733" i="11"/>
  <c r="D1732" i="11"/>
  <c r="D1731" i="11"/>
  <c r="D1730" i="11"/>
  <c r="D1729" i="11"/>
  <c r="D1728" i="11"/>
  <c r="D1727" i="11"/>
  <c r="D1726" i="11"/>
  <c r="D1725" i="11"/>
  <c r="D1723" i="11"/>
  <c r="D1722" i="11"/>
  <c r="D1721" i="11"/>
  <c r="D1720" i="11"/>
  <c r="D1719" i="11"/>
  <c r="D1718" i="11"/>
  <c r="D1717" i="11"/>
  <c r="D1716" i="11"/>
  <c r="D1715" i="11"/>
  <c r="C1715" i="11"/>
  <c r="D1714" i="11"/>
  <c r="C1714" i="11"/>
  <c r="D1713" i="11"/>
  <c r="C1713" i="11"/>
  <c r="D1712" i="11"/>
  <c r="C1712" i="11"/>
  <c r="D1711" i="11"/>
  <c r="C1711" i="11"/>
  <c r="D1710" i="11"/>
  <c r="C1710" i="11"/>
  <c r="D1709" i="11"/>
  <c r="C1709" i="11"/>
  <c r="D1708" i="11"/>
  <c r="C1708" i="11"/>
  <c r="D1707" i="11"/>
  <c r="C1707" i="11"/>
  <c r="D1706" i="11"/>
  <c r="C1706" i="11"/>
  <c r="D1705" i="11"/>
  <c r="C1705" i="11"/>
  <c r="D1704" i="11"/>
  <c r="C1704" i="11"/>
  <c r="D1703" i="11"/>
  <c r="C1703" i="11"/>
  <c r="D1702" i="11"/>
  <c r="C1702" i="11"/>
  <c r="D1701" i="11"/>
  <c r="C1701" i="11"/>
  <c r="D1700" i="11"/>
  <c r="C1700" i="11"/>
  <c r="D1699" i="11"/>
  <c r="C1699" i="11"/>
  <c r="D1698" i="11"/>
  <c r="C1698" i="11"/>
  <c r="D1697" i="11"/>
  <c r="D1696" i="11"/>
  <c r="C1696" i="11"/>
  <c r="D1695" i="11"/>
  <c r="C1695" i="11"/>
  <c r="D1694" i="11"/>
  <c r="C1694" i="11"/>
  <c r="D1693" i="11"/>
  <c r="C1693" i="11"/>
  <c r="D1692" i="11"/>
  <c r="C1692" i="11"/>
  <c r="D1691" i="11"/>
  <c r="D1690" i="11"/>
  <c r="D1689" i="11"/>
  <c r="D1688" i="11"/>
  <c r="D1687" i="11"/>
  <c r="D1686" i="11"/>
  <c r="D1685" i="11"/>
  <c r="C1685" i="11"/>
  <c r="D1684" i="11"/>
  <c r="C1684" i="11"/>
  <c r="D1683" i="11"/>
  <c r="D1682" i="11"/>
  <c r="C1682" i="11"/>
  <c r="D1681" i="11"/>
  <c r="C1681" i="11"/>
  <c r="D1680" i="11"/>
  <c r="C1680" i="11"/>
  <c r="D1679" i="11"/>
  <c r="C1679" i="11"/>
  <c r="D1678" i="11"/>
  <c r="D1677" i="11"/>
  <c r="C1677" i="11"/>
  <c r="D1676" i="11"/>
  <c r="C1676" i="11"/>
  <c r="D1675" i="11"/>
  <c r="C1675" i="11"/>
  <c r="D1674" i="11"/>
  <c r="C1674" i="11"/>
  <c r="D1673" i="11"/>
  <c r="C1673" i="11"/>
  <c r="D1672" i="11"/>
  <c r="C1672" i="11"/>
  <c r="D1671" i="11"/>
  <c r="C1671" i="11"/>
  <c r="D1670" i="11"/>
  <c r="C1670" i="11"/>
  <c r="D1669" i="11"/>
  <c r="C1669" i="11"/>
  <c r="D1668" i="11"/>
  <c r="C1668" i="11"/>
  <c r="D1667" i="11"/>
  <c r="C1667" i="11"/>
  <c r="D1666" i="11"/>
  <c r="C1666" i="11"/>
  <c r="D1665" i="11"/>
  <c r="C1665" i="11"/>
  <c r="D1664" i="11"/>
  <c r="D1663" i="11"/>
  <c r="C1663" i="11"/>
  <c r="D1662" i="11"/>
  <c r="D1661" i="11"/>
  <c r="D1660" i="11"/>
  <c r="C1660" i="11"/>
  <c r="D1659" i="11"/>
  <c r="C1659" i="11"/>
  <c r="D1658" i="11"/>
  <c r="C1658" i="11"/>
  <c r="D1657" i="11"/>
  <c r="C1657" i="11"/>
  <c r="D1656" i="11"/>
  <c r="C1656" i="11"/>
  <c r="D1655" i="11"/>
  <c r="C1655" i="11"/>
  <c r="D1654" i="11"/>
  <c r="C1654" i="11"/>
  <c r="D1653" i="11"/>
  <c r="C1653" i="11"/>
  <c r="D1652" i="11"/>
  <c r="C1652" i="11"/>
  <c r="D1651" i="11"/>
  <c r="C1651" i="11"/>
  <c r="D1650" i="11"/>
  <c r="C1650" i="11"/>
  <c r="D1649" i="11"/>
  <c r="C1649" i="11"/>
  <c r="D1648" i="11"/>
  <c r="C1648" i="11"/>
  <c r="D1647" i="11"/>
  <c r="C1647" i="11"/>
  <c r="D1646" i="11"/>
  <c r="C1646" i="11"/>
  <c r="D1645" i="11"/>
  <c r="C1645" i="11"/>
  <c r="D1644" i="11"/>
  <c r="C1644" i="11"/>
  <c r="D1643" i="11"/>
  <c r="C1643" i="11"/>
  <c r="D1642" i="11"/>
  <c r="C1642" i="11"/>
  <c r="D1641" i="11"/>
  <c r="C1641" i="11"/>
  <c r="D1640" i="11"/>
  <c r="C1640" i="11"/>
  <c r="D1639" i="11"/>
  <c r="C1639" i="11"/>
  <c r="D1638" i="11"/>
  <c r="C1638" i="11"/>
  <c r="D1637" i="11"/>
  <c r="C1637" i="11"/>
  <c r="D1636" i="11"/>
  <c r="C1636" i="11"/>
  <c r="D1635" i="11"/>
  <c r="C1635" i="11"/>
  <c r="D1634" i="11"/>
  <c r="C1634" i="11"/>
  <c r="D1633" i="11"/>
  <c r="C1633" i="11"/>
  <c r="D1632" i="11"/>
  <c r="C1632" i="11"/>
  <c r="D1631" i="11"/>
  <c r="C1631" i="11"/>
  <c r="D1630" i="11"/>
  <c r="C1630" i="11"/>
  <c r="D1629" i="11"/>
  <c r="C1629" i="11"/>
  <c r="D1628" i="11"/>
  <c r="C1628" i="11"/>
  <c r="D1627" i="11"/>
  <c r="C1627" i="11"/>
  <c r="D1626" i="11"/>
  <c r="C1626" i="11"/>
  <c r="D1625" i="11"/>
  <c r="C1625" i="11"/>
  <c r="D1624" i="11"/>
  <c r="C1624" i="11"/>
  <c r="D1623" i="11"/>
  <c r="C1623" i="11"/>
  <c r="D1622" i="11"/>
  <c r="C1622" i="11"/>
  <c r="D1621" i="11"/>
  <c r="C1621" i="11"/>
  <c r="D1620" i="11"/>
  <c r="C1620" i="11"/>
  <c r="D1619" i="11"/>
  <c r="C1619" i="11"/>
  <c r="D1618" i="11"/>
  <c r="C1618" i="11"/>
  <c r="D1617" i="11"/>
  <c r="C1617" i="11"/>
  <c r="D1616" i="11"/>
  <c r="C1616" i="11"/>
  <c r="D1615" i="11"/>
  <c r="C1615" i="11"/>
  <c r="D1614" i="11"/>
  <c r="C1614" i="11"/>
  <c r="D1613" i="11"/>
  <c r="C1613" i="11"/>
  <c r="D1612" i="11"/>
  <c r="C1612" i="11"/>
  <c r="D1611" i="11"/>
  <c r="C1611" i="11"/>
  <c r="D1610" i="11"/>
  <c r="D1609" i="11"/>
  <c r="C1609" i="11"/>
  <c r="D1608" i="11"/>
  <c r="C1608" i="11"/>
  <c r="D1607" i="11"/>
  <c r="C1607" i="11"/>
  <c r="D1606" i="11"/>
  <c r="C1606" i="11"/>
  <c r="D1605" i="11"/>
  <c r="C1605" i="11"/>
  <c r="D1604" i="11"/>
  <c r="C1604" i="11"/>
  <c r="D1603" i="11"/>
  <c r="C1603" i="11"/>
  <c r="D1602" i="11"/>
  <c r="C1602" i="11"/>
  <c r="D1601" i="11"/>
  <c r="C1601" i="11"/>
  <c r="D1600" i="11"/>
  <c r="C1600" i="11"/>
  <c r="D1599" i="11"/>
  <c r="C1599" i="11"/>
  <c r="D1598" i="11"/>
  <c r="C1598" i="11"/>
  <c r="D1597" i="11"/>
  <c r="C1597" i="11"/>
  <c r="D1596" i="11"/>
  <c r="C1596" i="11"/>
  <c r="D1595" i="11"/>
  <c r="C1595" i="11"/>
  <c r="D1594" i="11"/>
  <c r="C1594" i="11"/>
  <c r="D1593" i="11"/>
  <c r="D1592" i="11"/>
  <c r="C1592" i="11"/>
  <c r="D1591" i="11"/>
  <c r="C1591" i="11"/>
  <c r="D1590" i="11"/>
  <c r="C1590" i="11"/>
  <c r="D1589" i="11"/>
  <c r="C1589" i="11"/>
  <c r="D1588" i="11"/>
  <c r="C1588" i="11"/>
  <c r="D1587" i="11"/>
  <c r="C1587" i="11"/>
  <c r="D1586" i="11"/>
  <c r="C1586" i="11"/>
  <c r="D1585" i="11"/>
  <c r="D1584" i="11"/>
  <c r="D1583" i="11"/>
  <c r="D1582" i="11"/>
  <c r="C1582" i="11"/>
  <c r="D1581" i="11"/>
  <c r="C1581" i="11"/>
  <c r="D1580" i="11"/>
  <c r="C1580" i="11"/>
  <c r="D1579" i="11"/>
  <c r="D1578" i="11"/>
  <c r="D1577" i="11"/>
  <c r="D1576" i="11"/>
  <c r="D1575" i="11"/>
  <c r="C1575" i="11"/>
  <c r="D1574" i="11"/>
  <c r="C1574" i="11"/>
  <c r="D1573" i="11"/>
  <c r="C1573" i="11"/>
  <c r="D1572" i="11"/>
  <c r="D1571" i="11"/>
  <c r="D1570" i="11"/>
  <c r="D1569" i="11"/>
  <c r="C1569" i="11" s="1"/>
  <c r="D1568" i="11"/>
  <c r="C1568" i="11" s="1"/>
  <c r="D1567" i="11"/>
  <c r="C1567" i="11" s="1"/>
  <c r="D1566" i="11"/>
  <c r="C1566" i="11" s="1"/>
  <c r="D1565" i="11"/>
  <c r="C1565" i="11" s="1"/>
  <c r="D1564" i="11"/>
  <c r="C1564" i="11" s="1"/>
  <c r="D1563" i="11"/>
  <c r="C1563" i="11" s="1"/>
  <c r="D1562" i="11"/>
  <c r="C1562" i="11" s="1"/>
  <c r="D1561" i="11"/>
  <c r="C1561" i="11" s="1"/>
  <c r="D1560" i="11"/>
  <c r="C1560" i="11" s="1"/>
  <c r="D1559" i="11"/>
  <c r="C1559" i="11" s="1"/>
  <c r="D1558" i="11"/>
  <c r="C1558" i="11" s="1"/>
  <c r="D1557" i="11"/>
  <c r="C1557" i="11" s="1"/>
  <c r="D1556" i="11"/>
  <c r="C1556" i="11" s="1"/>
  <c r="D1555" i="11"/>
  <c r="C1555" i="11" s="1"/>
  <c r="D1554" i="11"/>
  <c r="C1554" i="11" s="1"/>
  <c r="D1553" i="11"/>
  <c r="C1553" i="11" s="1"/>
  <c r="D1518" i="11"/>
  <c r="C1518" i="11"/>
  <c r="D1517" i="11"/>
  <c r="C1517" i="11"/>
  <c r="D1516" i="11"/>
  <c r="C1516" i="11"/>
  <c r="D1515" i="11"/>
  <c r="C1515" i="11"/>
  <c r="D1514" i="11"/>
  <c r="C1514" i="11"/>
  <c r="D1513" i="11"/>
  <c r="C1513" i="11"/>
  <c r="D1512" i="11"/>
  <c r="C1512" i="11"/>
  <c r="D1511" i="11"/>
  <c r="C1511" i="11"/>
  <c r="D1510" i="11"/>
  <c r="C1510" i="11"/>
  <c r="D1509" i="11"/>
  <c r="C1509" i="11"/>
  <c r="D1508" i="11"/>
  <c r="C1508" i="11"/>
  <c r="D1507" i="11"/>
  <c r="C1507" i="11"/>
  <c r="D1506" i="11"/>
  <c r="C1506" i="11"/>
  <c r="D1505" i="11"/>
  <c r="C1505" i="11"/>
  <c r="D1504" i="11"/>
  <c r="C1504" i="11"/>
  <c r="D1503" i="11"/>
  <c r="C1503" i="11"/>
  <c r="D1502" i="11"/>
  <c r="C1502" i="11"/>
  <c r="D1501" i="11"/>
  <c r="C1501" i="11"/>
  <c r="D1500" i="11"/>
  <c r="D1499" i="11"/>
  <c r="D1498" i="11"/>
  <c r="D1497" i="11"/>
  <c r="D1496" i="11"/>
  <c r="D1495" i="11"/>
  <c r="D1494" i="11"/>
  <c r="D1493" i="11"/>
  <c r="D1492" i="11"/>
  <c r="D1491" i="11"/>
  <c r="D1490" i="11"/>
  <c r="D1489" i="11"/>
  <c r="D1488" i="11"/>
  <c r="D1486" i="11"/>
  <c r="D1485" i="11"/>
  <c r="D1484" i="11"/>
  <c r="D1483" i="11"/>
  <c r="D1482" i="11"/>
  <c r="D1481" i="11"/>
  <c r="D1480" i="11"/>
  <c r="D1479" i="11"/>
  <c r="D1478" i="11"/>
  <c r="D1477" i="11"/>
  <c r="D1476" i="11"/>
  <c r="D1475" i="11"/>
  <c r="D1474" i="11"/>
  <c r="D1473" i="11"/>
  <c r="C1473" i="11"/>
  <c r="D1472" i="11"/>
  <c r="C1472" i="11"/>
  <c r="D1471" i="11"/>
  <c r="C1471" i="11"/>
  <c r="D1470" i="11"/>
  <c r="C1470" i="11"/>
  <c r="D1469" i="11"/>
  <c r="C1469" i="11"/>
  <c r="D1468" i="11"/>
  <c r="C1468" i="11"/>
  <c r="D1467" i="11"/>
  <c r="C1467" i="11"/>
  <c r="D1466" i="11"/>
  <c r="C1466" i="11"/>
  <c r="D1465" i="11"/>
  <c r="C1465" i="11"/>
  <c r="D1464" i="11"/>
  <c r="C1464" i="11"/>
  <c r="D1463" i="11"/>
  <c r="C1463" i="11"/>
  <c r="D1462" i="11"/>
  <c r="C1462" i="11"/>
  <c r="D1461" i="11"/>
  <c r="C1461" i="11"/>
  <c r="D1460" i="11"/>
  <c r="C1460" i="11"/>
  <c r="D1459" i="11"/>
  <c r="D1458" i="11"/>
  <c r="C1458" i="11"/>
  <c r="D1457" i="11"/>
  <c r="C1457" i="11"/>
  <c r="D1456" i="11"/>
  <c r="C1456" i="11"/>
  <c r="D1455" i="11"/>
  <c r="C1455" i="11"/>
  <c r="D1454" i="11"/>
  <c r="C1454" i="11"/>
  <c r="D1453" i="11"/>
  <c r="C1453" i="11"/>
  <c r="D1452" i="11"/>
  <c r="C1452" i="11"/>
  <c r="D1451" i="11"/>
  <c r="C1451" i="11"/>
  <c r="D1450" i="11"/>
  <c r="D1449" i="11"/>
  <c r="C1449" i="11"/>
  <c r="D1448" i="11"/>
  <c r="C1448" i="11"/>
  <c r="D1447" i="11"/>
  <c r="C1447" i="11"/>
  <c r="D1446" i="11"/>
  <c r="C1446" i="11"/>
  <c r="D1445" i="11"/>
  <c r="C1445" i="11"/>
  <c r="D1444" i="11"/>
  <c r="C1444" i="11"/>
  <c r="D1443" i="11"/>
  <c r="D1442" i="11"/>
  <c r="D1441" i="11"/>
  <c r="D1440" i="11"/>
  <c r="D1439" i="11"/>
  <c r="D1438" i="11"/>
  <c r="D1437" i="11"/>
  <c r="D1436" i="11"/>
  <c r="C1436" i="11"/>
  <c r="D1435" i="11"/>
  <c r="C1435" i="11"/>
  <c r="D1434" i="11"/>
  <c r="C1434" i="11"/>
  <c r="D1433" i="11"/>
  <c r="C1433" i="11"/>
  <c r="D1432" i="11"/>
  <c r="C1432" i="11"/>
  <c r="D1431" i="11"/>
  <c r="C1431" i="11"/>
  <c r="D1430" i="11"/>
  <c r="C1430" i="11"/>
  <c r="D1429" i="11"/>
  <c r="C1429" i="11"/>
  <c r="D1428" i="11"/>
  <c r="C1428" i="11"/>
  <c r="D1427" i="11"/>
  <c r="C1427" i="11"/>
  <c r="D1426" i="11"/>
  <c r="C1426" i="11"/>
  <c r="D1425" i="11"/>
  <c r="C1425" i="11"/>
  <c r="D1424" i="11"/>
  <c r="C1424" i="11"/>
  <c r="D1423" i="11"/>
  <c r="C1423" i="11"/>
  <c r="D1422" i="11"/>
  <c r="C1422" i="11"/>
  <c r="D1421" i="11"/>
  <c r="C1421" i="11"/>
  <c r="D1420" i="11"/>
  <c r="C1420" i="11"/>
  <c r="D1419" i="11"/>
  <c r="C1419" i="11"/>
  <c r="D1418" i="11"/>
  <c r="C1418" i="11"/>
  <c r="D1417" i="11"/>
  <c r="C1417" i="11"/>
  <c r="D1416" i="11"/>
  <c r="C1416" i="11"/>
  <c r="D1415" i="11"/>
  <c r="C1415" i="11"/>
  <c r="D1414" i="11"/>
  <c r="C1414" i="11"/>
  <c r="D1413" i="11"/>
  <c r="C1413" i="11"/>
  <c r="D1412" i="11"/>
  <c r="C1412" i="11"/>
  <c r="D1411" i="11"/>
  <c r="C1411" i="11"/>
  <c r="D1410" i="11"/>
  <c r="D1397" i="11"/>
  <c r="C1397" i="11"/>
  <c r="D1396" i="11"/>
  <c r="C1396" i="11"/>
  <c r="D1395" i="11"/>
  <c r="C1395" i="11"/>
  <c r="D1394" i="11"/>
  <c r="C1394" i="11"/>
  <c r="D1393" i="11"/>
  <c r="C1393" i="11"/>
  <c r="D1392" i="11"/>
  <c r="C1392" i="11"/>
  <c r="D1391" i="11"/>
  <c r="C1391" i="11"/>
  <c r="D1390" i="11"/>
  <c r="C1390" i="11"/>
  <c r="D1389" i="11"/>
  <c r="C1389" i="11"/>
  <c r="D1388" i="11"/>
  <c r="C1388" i="11"/>
  <c r="D1387" i="11"/>
  <c r="C1387" i="11"/>
  <c r="D1386" i="11"/>
  <c r="C1386" i="11"/>
  <c r="D1385" i="11"/>
  <c r="C1385" i="11"/>
  <c r="D1384" i="11"/>
  <c r="C1384" i="11"/>
  <c r="D1383" i="11"/>
  <c r="C1383" i="11"/>
  <c r="D1382" i="11"/>
  <c r="C1382" i="11"/>
  <c r="D1381" i="11"/>
  <c r="C1381" i="11"/>
  <c r="D1380" i="11"/>
  <c r="C1380" i="11"/>
  <c r="D1379" i="11"/>
  <c r="C1379" i="11"/>
  <c r="D1377" i="11"/>
  <c r="C1377" i="11"/>
  <c r="D1376" i="11"/>
  <c r="C1376" i="11"/>
  <c r="D1375" i="11"/>
  <c r="C1375" i="11"/>
  <c r="D1373" i="11"/>
  <c r="C1373" i="11"/>
  <c r="D1372" i="11"/>
  <c r="C1372" i="11"/>
  <c r="D1371" i="11"/>
  <c r="C1371" i="11"/>
  <c r="D1370" i="11"/>
  <c r="C1370" i="11"/>
  <c r="D1369" i="11"/>
  <c r="C1369" i="11"/>
  <c r="D1368" i="11"/>
  <c r="C1368" i="11"/>
  <c r="D1367" i="11"/>
  <c r="C1367" i="11"/>
  <c r="D1366" i="11"/>
  <c r="C1366" i="11"/>
  <c r="D1365" i="11"/>
  <c r="C1365" i="11"/>
  <c r="D1364" i="11"/>
  <c r="C1364" i="11"/>
  <c r="D1363" i="11"/>
  <c r="C1363" i="11"/>
  <c r="D1362" i="11"/>
  <c r="C1362" i="11"/>
  <c r="D1361" i="11"/>
  <c r="C1361" i="11"/>
  <c r="D1360" i="11"/>
  <c r="C1360" i="11"/>
  <c r="D1359" i="11"/>
  <c r="C1359" i="11"/>
  <c r="D1358" i="11"/>
  <c r="C1358" i="11"/>
  <c r="D1357" i="11"/>
  <c r="C1357" i="11"/>
  <c r="D1356" i="11"/>
  <c r="C1356" i="11"/>
  <c r="D1355" i="11"/>
  <c r="C1355" i="11"/>
  <c r="D1354" i="11"/>
  <c r="C1354" i="11"/>
  <c r="D1353" i="11"/>
  <c r="C1353" i="11"/>
  <c r="D1352" i="11"/>
  <c r="C1352" i="11"/>
  <c r="D1351" i="11"/>
  <c r="C1351" i="11"/>
  <c r="D1350" i="11"/>
  <c r="C1350" i="11"/>
  <c r="D1349" i="11"/>
  <c r="C1349" i="11"/>
  <c r="D1348" i="11"/>
  <c r="C1348" i="11"/>
  <c r="D1347" i="11"/>
  <c r="C1347" i="11"/>
  <c r="D1346" i="11"/>
  <c r="C1346" i="11"/>
  <c r="D1345" i="11"/>
  <c r="C1345" i="11"/>
  <c r="D1344" i="11"/>
  <c r="C1344" i="11"/>
  <c r="D1343" i="11"/>
  <c r="C1343" i="11"/>
  <c r="D1342" i="11"/>
  <c r="C1342" i="11"/>
  <c r="D1341" i="11"/>
  <c r="C1341" i="11"/>
  <c r="D1340" i="11"/>
  <c r="C1340" i="11"/>
  <c r="D1339" i="11"/>
  <c r="C1339" i="11"/>
  <c r="D1338" i="11"/>
  <c r="C1338" i="11"/>
  <c r="D1337" i="11"/>
  <c r="C1337" i="11"/>
  <c r="D1336" i="11"/>
  <c r="C1336" i="11"/>
  <c r="D1335" i="11"/>
  <c r="C1335" i="11"/>
  <c r="D1334" i="11"/>
  <c r="C1334" i="11"/>
  <c r="D1333" i="11"/>
  <c r="C1333" i="11"/>
  <c r="D1332" i="11"/>
  <c r="C1332" i="11"/>
  <c r="D1331" i="11"/>
  <c r="C1331" i="11"/>
  <c r="D1330" i="11"/>
  <c r="C1330" i="11"/>
  <c r="D1329" i="11"/>
  <c r="C1329" i="11"/>
  <c r="D1328" i="11"/>
  <c r="C1328" i="11"/>
  <c r="D1327" i="11"/>
  <c r="C1327" i="11"/>
  <c r="D1326" i="11"/>
  <c r="C1326" i="11"/>
  <c r="D1325" i="11"/>
  <c r="C1325" i="11"/>
  <c r="D1324" i="11"/>
  <c r="C1324" i="11"/>
  <c r="D1323" i="11"/>
  <c r="C1323" i="11"/>
  <c r="D1322" i="11"/>
  <c r="C1322" i="11"/>
  <c r="D1321" i="11"/>
  <c r="C1321" i="11"/>
  <c r="D1320" i="11"/>
  <c r="C1320" i="11"/>
  <c r="D1319" i="11"/>
  <c r="C1319" i="11"/>
  <c r="D1318" i="11"/>
  <c r="C1318" i="11"/>
  <c r="D1317" i="11"/>
  <c r="C1317" i="11"/>
  <c r="D1316" i="11"/>
  <c r="C1316" i="11"/>
  <c r="D1315" i="11"/>
  <c r="C1315" i="11"/>
  <c r="D1314" i="11"/>
  <c r="C1314" i="11"/>
  <c r="D1313" i="11"/>
  <c r="C1313" i="11"/>
  <c r="D1312" i="11"/>
  <c r="C1312" i="11"/>
  <c r="D1311" i="11"/>
  <c r="C1311" i="11"/>
  <c r="D1310" i="11"/>
  <c r="C1310" i="11"/>
  <c r="D1309" i="11"/>
  <c r="C1309" i="11"/>
  <c r="D1308" i="11"/>
  <c r="C1308" i="11"/>
  <c r="D1307" i="11"/>
  <c r="C1307" i="11"/>
  <c r="D1306" i="11"/>
  <c r="C1306" i="11"/>
  <c r="D1305" i="11"/>
  <c r="C1305" i="11"/>
  <c r="D1304" i="11"/>
  <c r="C1304" i="11"/>
  <c r="D1303" i="11"/>
  <c r="C1303" i="11"/>
  <c r="D1302" i="11"/>
  <c r="C1302" i="11"/>
  <c r="D1301" i="11"/>
  <c r="C1301" i="11"/>
  <c r="D1300" i="11"/>
  <c r="C1300" i="11"/>
  <c r="D1299" i="11"/>
  <c r="C1299" i="11"/>
  <c r="D1298" i="11"/>
  <c r="C1298" i="11"/>
  <c r="D1297" i="11"/>
  <c r="C1297" i="11"/>
  <c r="D1296" i="11"/>
  <c r="C1296" i="11"/>
  <c r="D1295" i="11"/>
  <c r="C1295" i="11"/>
  <c r="D1294" i="11"/>
  <c r="C1294" i="11"/>
  <c r="D1293" i="11"/>
  <c r="C1293" i="11"/>
  <c r="D1292" i="11"/>
  <c r="C1292" i="11"/>
  <c r="D1291" i="11"/>
  <c r="C1291" i="11"/>
  <c r="D1290" i="11"/>
  <c r="C1290" i="11"/>
  <c r="D1289" i="11"/>
  <c r="C1289" i="11"/>
  <c r="D1288" i="11"/>
  <c r="C1288" i="11"/>
  <c r="D1287" i="11"/>
  <c r="C1287" i="11"/>
  <c r="D1286" i="11"/>
  <c r="C1286" i="11"/>
  <c r="D1285" i="11"/>
  <c r="C1285" i="11"/>
  <c r="D1284" i="11"/>
  <c r="C1284" i="11"/>
  <c r="D1283" i="11"/>
  <c r="C1283" i="11"/>
  <c r="D1282" i="11"/>
  <c r="C1282" i="11"/>
  <c r="D1281" i="11"/>
  <c r="C1281" i="11"/>
  <c r="D1280" i="11"/>
  <c r="C1280" i="11"/>
  <c r="D1279" i="11"/>
  <c r="C1279" i="11"/>
  <c r="D1278" i="11"/>
  <c r="C1278" i="11"/>
  <c r="D1277" i="11"/>
  <c r="C1277" i="11"/>
  <c r="D1276" i="11"/>
  <c r="C1276" i="11"/>
  <c r="D1275" i="11"/>
  <c r="C1275" i="11"/>
  <c r="D1274" i="11"/>
  <c r="C1274" i="11"/>
  <c r="D1273" i="11"/>
  <c r="C1273" i="11"/>
  <c r="D1272" i="11"/>
  <c r="C1272" i="11"/>
  <c r="D1271" i="11"/>
  <c r="C1271" i="11"/>
  <c r="D1270" i="11"/>
  <c r="C1270" i="11"/>
  <c r="D1269" i="11"/>
  <c r="C1269" i="11"/>
  <c r="D1268" i="11"/>
  <c r="C1268" i="11"/>
  <c r="D1267" i="11"/>
  <c r="C1267" i="11"/>
  <c r="D1266" i="11"/>
  <c r="C1266" i="11"/>
  <c r="D1265" i="11"/>
  <c r="C1265" i="11"/>
  <c r="D1264" i="11"/>
  <c r="C1264" i="11"/>
  <c r="D1263" i="11"/>
  <c r="C1263" i="11"/>
  <c r="D1262" i="11"/>
  <c r="C1262" i="11"/>
  <c r="D1261" i="11"/>
  <c r="C1261" i="11"/>
  <c r="D1260" i="11"/>
  <c r="C1260" i="11"/>
  <c r="D1259" i="11"/>
  <c r="C1259" i="11"/>
  <c r="D1258" i="11"/>
  <c r="C1258" i="11"/>
  <c r="D1257" i="11"/>
  <c r="C1257" i="11"/>
  <c r="D1256" i="11"/>
  <c r="C1256" i="11"/>
  <c r="D1255" i="11"/>
  <c r="C1255" i="11"/>
  <c r="D1254" i="11"/>
  <c r="C1254" i="11"/>
  <c r="D1253" i="11"/>
  <c r="C1253" i="11"/>
  <c r="D1252" i="11"/>
  <c r="C1252" i="11"/>
  <c r="D1251" i="11"/>
  <c r="C1251" i="11"/>
  <c r="D1250" i="11"/>
  <c r="C1250" i="11"/>
  <c r="D1249" i="11"/>
  <c r="C1249" i="11"/>
  <c r="D1248" i="11"/>
  <c r="C1248" i="11"/>
  <c r="D1247" i="11"/>
  <c r="C1247" i="11"/>
  <c r="D1246" i="11"/>
  <c r="C1246" i="11"/>
  <c r="D1245" i="11"/>
  <c r="C1245" i="11"/>
  <c r="D1244" i="11"/>
  <c r="C1244" i="11"/>
  <c r="D1243" i="11"/>
  <c r="C1243" i="11"/>
  <c r="D1242" i="11"/>
  <c r="C1242" i="11"/>
  <c r="D1241" i="11"/>
  <c r="C1241" i="11"/>
  <c r="D1240" i="11"/>
  <c r="C1240" i="11"/>
  <c r="D1239" i="11"/>
  <c r="C1239" i="11"/>
  <c r="D1238" i="11"/>
  <c r="C1238" i="11"/>
  <c r="D1237" i="11"/>
  <c r="C1237" i="11"/>
  <c r="D1236" i="11"/>
  <c r="C1236" i="11"/>
  <c r="D1235" i="11"/>
  <c r="C1235" i="11"/>
  <c r="D1234" i="11"/>
  <c r="C1234" i="11"/>
  <c r="D1233" i="11"/>
  <c r="C1233" i="11"/>
  <c r="D1232" i="11"/>
  <c r="C1232" i="11"/>
  <c r="D1231" i="11"/>
  <c r="C1231" i="11"/>
  <c r="D1230" i="11"/>
  <c r="C1230" i="11"/>
  <c r="D1229" i="11"/>
  <c r="C1229" i="11"/>
  <c r="D1228" i="11"/>
  <c r="C1228" i="11"/>
  <c r="D1227" i="11"/>
  <c r="C1227" i="11"/>
  <c r="D1226" i="11"/>
  <c r="C1226" i="11"/>
  <c r="D1225" i="11"/>
  <c r="C1225" i="11"/>
  <c r="D1224" i="11"/>
  <c r="C1224" i="11"/>
  <c r="D1223" i="11"/>
  <c r="C1223" i="11"/>
  <c r="D1222" i="11"/>
  <c r="C1222" i="11"/>
  <c r="D1221" i="11"/>
  <c r="C1221" i="11"/>
  <c r="D1220" i="11"/>
  <c r="C1220" i="11"/>
  <c r="D1219" i="11"/>
  <c r="C1219" i="11"/>
  <c r="D1218" i="11"/>
  <c r="C1218" i="11"/>
  <c r="D1217" i="11"/>
  <c r="C1217" i="11"/>
  <c r="D1216" i="11"/>
  <c r="C1216" i="11"/>
  <c r="D1215" i="11"/>
  <c r="C1215" i="11"/>
  <c r="D1214" i="11"/>
  <c r="C1214" i="11"/>
  <c r="D1213" i="11"/>
  <c r="C1213" i="11"/>
  <c r="D1212" i="11"/>
  <c r="C1212" i="11"/>
  <c r="D1211" i="11"/>
  <c r="C1211" i="11"/>
  <c r="D1210" i="11"/>
  <c r="C1210" i="11"/>
  <c r="D1209" i="11"/>
  <c r="C1209" i="11"/>
  <c r="D1208" i="11"/>
  <c r="C1208" i="11"/>
  <c r="D1207" i="11"/>
  <c r="C1207" i="11"/>
  <c r="D1206" i="11"/>
  <c r="C1206" i="11"/>
  <c r="D1205" i="11"/>
  <c r="C1205" i="11"/>
  <c r="D1204" i="11"/>
  <c r="C1204" i="11"/>
  <c r="D1203" i="11"/>
  <c r="C1203" i="11"/>
  <c r="D1202" i="11"/>
  <c r="C1202" i="11"/>
  <c r="D1201" i="11"/>
  <c r="C1201" i="11"/>
  <c r="D1200" i="11"/>
  <c r="C1200" i="11"/>
  <c r="D1199" i="11"/>
  <c r="C1199" i="11"/>
  <c r="D1198" i="11"/>
  <c r="C1198" i="11"/>
  <c r="D1197" i="11"/>
  <c r="C1197" i="11"/>
  <c r="D1196" i="11"/>
  <c r="C1196" i="11"/>
  <c r="D1195" i="11"/>
  <c r="C1195" i="11"/>
  <c r="D1194" i="11"/>
  <c r="C1194" i="11"/>
  <c r="D1193" i="11"/>
  <c r="C1193" i="11"/>
  <c r="D1192" i="11"/>
  <c r="C1192" i="11"/>
  <c r="D1191" i="11"/>
  <c r="C1191" i="11"/>
  <c r="D1190" i="11"/>
  <c r="C1190" i="11"/>
  <c r="D1189" i="11"/>
  <c r="C1189" i="11"/>
  <c r="D1188" i="11"/>
  <c r="C1188" i="11"/>
  <c r="D1187" i="11"/>
  <c r="C1187" i="11"/>
  <c r="D1186" i="11"/>
  <c r="C1186" i="11"/>
  <c r="D1185" i="11"/>
  <c r="C1185" i="11"/>
  <c r="D1184" i="11"/>
  <c r="C1184" i="11"/>
  <c r="D1183" i="11"/>
  <c r="C1183" i="11"/>
  <c r="D1182" i="11"/>
  <c r="C1182" i="11"/>
  <c r="D1181" i="11"/>
  <c r="C1181" i="11"/>
  <c r="D1180" i="11"/>
  <c r="C1180" i="11"/>
  <c r="D1179" i="11"/>
  <c r="C1179" i="11"/>
  <c r="D1178" i="11"/>
  <c r="C1178" i="11"/>
  <c r="D1177" i="11"/>
  <c r="C1177" i="11"/>
  <c r="D1176" i="11"/>
  <c r="C1176" i="11"/>
  <c r="D1175" i="11"/>
  <c r="C1175" i="11"/>
  <c r="D1174" i="11"/>
  <c r="C1174" i="11"/>
  <c r="D1173" i="11"/>
  <c r="C1173" i="11"/>
  <c r="D1172" i="11"/>
  <c r="C1172" i="11"/>
  <c r="D1171" i="11"/>
  <c r="C1171" i="11"/>
  <c r="D1170" i="11"/>
  <c r="C1170" i="11"/>
  <c r="D1169" i="11"/>
  <c r="C1169" i="11"/>
  <c r="D1168" i="11"/>
  <c r="C1168" i="11"/>
  <c r="D1167" i="11"/>
  <c r="C1167" i="11"/>
  <c r="D1166" i="11"/>
  <c r="C1166" i="11"/>
  <c r="D1165" i="11"/>
  <c r="C1165" i="11"/>
  <c r="D1164" i="11"/>
  <c r="C1164" i="11"/>
  <c r="D1163" i="11"/>
  <c r="C1163" i="11"/>
  <c r="D1162" i="11"/>
  <c r="C1162" i="11"/>
  <c r="D1161" i="11"/>
  <c r="C1161" i="11"/>
  <c r="D1160" i="11"/>
  <c r="C1160" i="11"/>
  <c r="D1159" i="11"/>
  <c r="C1159" i="11"/>
  <c r="D1158" i="11"/>
  <c r="C1158" i="11"/>
  <c r="D1157" i="11"/>
  <c r="C1157" i="11"/>
  <c r="D1156" i="11"/>
  <c r="C1156" i="11" s="1"/>
  <c r="D1155" i="11"/>
  <c r="D1154" i="11"/>
  <c r="D1153" i="11"/>
  <c r="D1152" i="11"/>
  <c r="D1151" i="11"/>
  <c r="D1150" i="11"/>
  <c r="D1149" i="11"/>
  <c r="D1148" i="11"/>
  <c r="D1147" i="11"/>
  <c r="D1146" i="11"/>
  <c r="D1145" i="11"/>
  <c r="D1144" i="11"/>
  <c r="D1143" i="11"/>
  <c r="D1142" i="11"/>
  <c r="D1141" i="11"/>
  <c r="C1141" i="11"/>
  <c r="D1140" i="11"/>
  <c r="C1140" i="11"/>
  <c r="D1139" i="11"/>
  <c r="C1139" i="11"/>
  <c r="D1138" i="11"/>
  <c r="C1138" i="11"/>
  <c r="D1137" i="11"/>
  <c r="C1137" i="11"/>
  <c r="D1136" i="11"/>
  <c r="C1136" i="11"/>
  <c r="D1135" i="11"/>
  <c r="C1135" i="11"/>
  <c r="D1134" i="11"/>
  <c r="C1134" i="11"/>
  <c r="D1133" i="11"/>
  <c r="C1133" i="11"/>
  <c r="D1132" i="11"/>
  <c r="C1132" i="11"/>
  <c r="D1131" i="11"/>
  <c r="C1131" i="11"/>
  <c r="D1130" i="11"/>
  <c r="C1130" i="11"/>
  <c r="D1129" i="11"/>
  <c r="C1129" i="11"/>
  <c r="D1128" i="11"/>
  <c r="C1128" i="11"/>
  <c r="D1127" i="11"/>
  <c r="C1127" i="11"/>
  <c r="D1126" i="11"/>
  <c r="C1126" i="11"/>
  <c r="D1125" i="11"/>
  <c r="C1125" i="11"/>
  <c r="D1124" i="11"/>
  <c r="C1124" i="11"/>
  <c r="D1123" i="11"/>
  <c r="C1123" i="11"/>
  <c r="D1122" i="11"/>
  <c r="C1122" i="11"/>
  <c r="D1121" i="11"/>
  <c r="C1121" i="11"/>
  <c r="D1120" i="11"/>
  <c r="C1120" i="11"/>
  <c r="D1119" i="11"/>
  <c r="C1119" i="11"/>
  <c r="D1118" i="11"/>
  <c r="C1118" i="11"/>
  <c r="D1117" i="11"/>
  <c r="C1117" i="11"/>
  <c r="D1116" i="11"/>
  <c r="C1116" i="11"/>
  <c r="D1115" i="11"/>
  <c r="C1115" i="11"/>
  <c r="D1114" i="11"/>
  <c r="C1114" i="11"/>
  <c r="D1113" i="11"/>
  <c r="C1113" i="11"/>
  <c r="D1112" i="11"/>
  <c r="C1112" i="11"/>
  <c r="D1111" i="11"/>
  <c r="C1111" i="11"/>
  <c r="D1110" i="11"/>
  <c r="C1110" i="11"/>
  <c r="D1109" i="11"/>
  <c r="C1109" i="11"/>
  <c r="D1108" i="11"/>
  <c r="C1108" i="11"/>
  <c r="D1107" i="11"/>
  <c r="C1107" i="11"/>
  <c r="D1106" i="11"/>
  <c r="C1106" i="11"/>
  <c r="D1105" i="11"/>
  <c r="C1105" i="11"/>
  <c r="D1104" i="11"/>
  <c r="C1104" i="11"/>
  <c r="D1103" i="11"/>
  <c r="C1103" i="11"/>
  <c r="D1102" i="11"/>
  <c r="C1102" i="11"/>
  <c r="D1101" i="11"/>
  <c r="C1101" i="11"/>
  <c r="D1100" i="11"/>
  <c r="C1100" i="11"/>
  <c r="D1099" i="11"/>
  <c r="C1099" i="11"/>
  <c r="D1098" i="11"/>
  <c r="C1098" i="11"/>
  <c r="D1097" i="11"/>
  <c r="C1097" i="11"/>
  <c r="D1096" i="11"/>
  <c r="C1096" i="11"/>
  <c r="D1095" i="11"/>
  <c r="C1095" i="11"/>
  <c r="D1094" i="11"/>
  <c r="C1094" i="11"/>
  <c r="D1093" i="11"/>
  <c r="C1093" i="11"/>
  <c r="D1092" i="11"/>
  <c r="C1092" i="11"/>
  <c r="D1091" i="11"/>
  <c r="C1091" i="11"/>
  <c r="D1090" i="11"/>
  <c r="C1090" i="11"/>
  <c r="D1089" i="11"/>
  <c r="C1089" i="11"/>
  <c r="D1088" i="11"/>
  <c r="C1088" i="11"/>
  <c r="D1087" i="11"/>
  <c r="C1087" i="11"/>
  <c r="D1086" i="11"/>
  <c r="C1086" i="11"/>
  <c r="D1085" i="11"/>
  <c r="C1085" i="11"/>
  <c r="D1084" i="11"/>
  <c r="C1084" i="11"/>
  <c r="D1083" i="11"/>
  <c r="C1083" i="11"/>
  <c r="D1082" i="11"/>
  <c r="C1082" i="11"/>
  <c r="D1081" i="11"/>
  <c r="C1081" i="11"/>
  <c r="D1080" i="11"/>
  <c r="C1080" i="11"/>
  <c r="D1079" i="11"/>
  <c r="C1079" i="11"/>
  <c r="D1078" i="11"/>
  <c r="C1078" i="11"/>
  <c r="D1077" i="11"/>
  <c r="C1077" i="11"/>
  <c r="D1076" i="11"/>
  <c r="C1076" i="11"/>
  <c r="D1075" i="11"/>
  <c r="C1075" i="11"/>
  <c r="D1074" i="11"/>
  <c r="C1074" i="11"/>
  <c r="D1073" i="11"/>
  <c r="C1073" i="11"/>
  <c r="D1072" i="11"/>
  <c r="C1072" i="11"/>
  <c r="D1071" i="11"/>
  <c r="C1071" i="11"/>
  <c r="D1070" i="11"/>
  <c r="C1070" i="11"/>
  <c r="D1069" i="11"/>
  <c r="C1069" i="11"/>
  <c r="D1068" i="11"/>
  <c r="C1068" i="11"/>
  <c r="D1067" i="11"/>
  <c r="C1067" i="11"/>
  <c r="D1066" i="11"/>
  <c r="C1066" i="11"/>
  <c r="D1065" i="11"/>
  <c r="C1065" i="11"/>
  <c r="D1064" i="11"/>
  <c r="C1064" i="11"/>
  <c r="D1063" i="11"/>
  <c r="C1063" i="11"/>
  <c r="D1062" i="11"/>
  <c r="C1062" i="11"/>
  <c r="D1061" i="11"/>
  <c r="C1061" i="11"/>
  <c r="D1060" i="11"/>
  <c r="C1060" i="11"/>
  <c r="D1059" i="11"/>
  <c r="C1059" i="11"/>
  <c r="D1058" i="11"/>
  <c r="C1058" i="11"/>
  <c r="D1057" i="11"/>
  <c r="C1057" i="11"/>
  <c r="D1056" i="11"/>
  <c r="C1056" i="11"/>
  <c r="D1055" i="11"/>
  <c r="C1055" i="11"/>
  <c r="D1054" i="11"/>
  <c r="C1054" i="11"/>
  <c r="D1053" i="11"/>
  <c r="C1053" i="11"/>
  <c r="D1052" i="11"/>
  <c r="C1052" i="11"/>
  <c r="D1051" i="11"/>
  <c r="C1051" i="11"/>
  <c r="D1050" i="11"/>
  <c r="C1050" i="11"/>
  <c r="D1049" i="11"/>
  <c r="C1049" i="11"/>
  <c r="D1048" i="11"/>
  <c r="C1048" i="11"/>
  <c r="D1047" i="11"/>
  <c r="C1047" i="11"/>
  <c r="D1046" i="11"/>
  <c r="C1046" i="11"/>
  <c r="D1045" i="11"/>
  <c r="C1045" i="11"/>
  <c r="D1044" i="11"/>
  <c r="C1044" i="11"/>
  <c r="D1043" i="11"/>
  <c r="C1043" i="11"/>
  <c r="D1042" i="11"/>
  <c r="C1042" i="11"/>
  <c r="D1041" i="11"/>
  <c r="C1041" i="11"/>
  <c r="D1040" i="11"/>
  <c r="C1040" i="11"/>
  <c r="D1039" i="11"/>
  <c r="C1039" i="11"/>
  <c r="D1038" i="11"/>
  <c r="C1038" i="11"/>
  <c r="D1037" i="11"/>
  <c r="C1037" i="11"/>
  <c r="D1036" i="11"/>
  <c r="C1036" i="11"/>
  <c r="D1035" i="11"/>
  <c r="C1035" i="11"/>
  <c r="D1033" i="11"/>
  <c r="C1033" i="11"/>
  <c r="D1032" i="11"/>
  <c r="C1032" i="11"/>
  <c r="D1031" i="11"/>
  <c r="C1031" i="11" s="1"/>
  <c r="D1030" i="11"/>
  <c r="D1029" i="11"/>
  <c r="D1028" i="11"/>
  <c r="D1027" i="11"/>
  <c r="D1026" i="11"/>
  <c r="D1025" i="11"/>
  <c r="D1024" i="11"/>
  <c r="D1023" i="11"/>
  <c r="D1022" i="11"/>
  <c r="D1021" i="11"/>
  <c r="D1020" i="11"/>
  <c r="D1019" i="11"/>
  <c r="D1018" i="11"/>
  <c r="D1017" i="11"/>
  <c r="D1016" i="11"/>
  <c r="D1015" i="11"/>
  <c r="D1014" i="11"/>
  <c r="D1013" i="11"/>
  <c r="D1012" i="11"/>
  <c r="D1011" i="11"/>
  <c r="D1010" i="11"/>
  <c r="D1009" i="11"/>
  <c r="D1008" i="11"/>
  <c r="D1007" i="11"/>
  <c r="D1006" i="11"/>
  <c r="D1005" i="11"/>
  <c r="D1004" i="11"/>
  <c r="D1003" i="11"/>
  <c r="D1002" i="11"/>
  <c r="D1001" i="11"/>
  <c r="D1000" i="11"/>
  <c r="D999" i="11"/>
  <c r="D998" i="11"/>
  <c r="D997" i="11"/>
  <c r="D996" i="11"/>
  <c r="D995" i="11"/>
  <c r="D994" i="11"/>
  <c r="D993" i="11"/>
  <c r="D992" i="11"/>
  <c r="D991" i="11"/>
  <c r="D990" i="11"/>
  <c r="D989" i="11"/>
  <c r="D988" i="11"/>
  <c r="D987" i="11"/>
  <c r="D986" i="11"/>
  <c r="D985" i="11"/>
  <c r="D984" i="11"/>
  <c r="D983" i="11"/>
  <c r="D982" i="11"/>
  <c r="D981" i="11"/>
  <c r="D980" i="11"/>
  <c r="D979" i="11"/>
  <c r="D978" i="11"/>
  <c r="D977" i="11"/>
  <c r="D976" i="11"/>
  <c r="D975" i="11"/>
  <c r="D974" i="11"/>
  <c r="D973" i="11"/>
  <c r="D972" i="11"/>
  <c r="D971" i="11"/>
  <c r="D970" i="11"/>
  <c r="D969" i="11"/>
  <c r="D968" i="11"/>
  <c r="D967" i="11"/>
  <c r="D966" i="11"/>
  <c r="D965" i="11"/>
  <c r="D964" i="11"/>
  <c r="D963" i="11"/>
  <c r="D962" i="11"/>
  <c r="D961" i="11"/>
  <c r="D960" i="11"/>
  <c r="D959" i="11"/>
  <c r="D958" i="11"/>
  <c r="D957" i="11"/>
  <c r="D956" i="11"/>
  <c r="D955" i="11"/>
  <c r="D954" i="11"/>
  <c r="D953" i="11"/>
  <c r="D952" i="11"/>
  <c r="D951" i="11"/>
  <c r="D950" i="11"/>
  <c r="D949" i="11"/>
  <c r="D948" i="11"/>
  <c r="D947" i="11"/>
  <c r="D946" i="11"/>
  <c r="D945" i="11"/>
  <c r="D944" i="11"/>
  <c r="D943" i="11"/>
  <c r="D942" i="11"/>
  <c r="D941" i="11"/>
  <c r="D940" i="11"/>
  <c r="D939" i="11"/>
  <c r="D938" i="11"/>
  <c r="D937" i="11"/>
  <c r="D936" i="11"/>
  <c r="D935" i="11"/>
  <c r="D934" i="11"/>
  <c r="D933" i="11"/>
  <c r="D932" i="11"/>
  <c r="D931" i="11"/>
  <c r="D930" i="11"/>
  <c r="D929" i="11"/>
  <c r="D928" i="11"/>
  <c r="D927" i="11"/>
  <c r="C927" i="11"/>
  <c r="D926" i="11"/>
  <c r="C926" i="11"/>
  <c r="D925" i="11"/>
  <c r="D924" i="11"/>
  <c r="D923" i="11"/>
  <c r="D922" i="11"/>
  <c r="D921" i="11"/>
  <c r="D920" i="11"/>
  <c r="D919" i="11"/>
  <c r="D918" i="11"/>
  <c r="D917" i="11"/>
  <c r="D916" i="11"/>
  <c r="D915" i="11"/>
  <c r="D914" i="11"/>
  <c r="D913" i="11"/>
  <c r="D912" i="11"/>
  <c r="D911" i="11"/>
  <c r="D910" i="11"/>
  <c r="D909" i="11"/>
  <c r="D908" i="11"/>
  <c r="D907" i="11"/>
  <c r="D906" i="11"/>
  <c r="D905" i="11"/>
  <c r="D904" i="11"/>
  <c r="D903" i="11"/>
  <c r="D902" i="11"/>
  <c r="D901" i="11"/>
  <c r="D900" i="11"/>
  <c r="D899" i="11"/>
  <c r="D898" i="11"/>
  <c r="D897" i="11"/>
  <c r="D896" i="11"/>
  <c r="D895" i="11"/>
  <c r="D894" i="11"/>
  <c r="D893" i="11"/>
  <c r="D892" i="11"/>
  <c r="D891" i="11"/>
  <c r="D890" i="11"/>
  <c r="D889" i="11"/>
  <c r="D888" i="11"/>
  <c r="D887" i="11"/>
  <c r="D886" i="11"/>
  <c r="D885" i="11"/>
  <c r="D884" i="11"/>
  <c r="D883" i="11"/>
  <c r="D882" i="11"/>
  <c r="D881" i="11"/>
  <c r="D880" i="11"/>
  <c r="D879" i="11"/>
  <c r="D878" i="11"/>
  <c r="D877" i="11"/>
  <c r="D876" i="11"/>
  <c r="C876" i="11"/>
  <c r="D875" i="11"/>
  <c r="C875" i="11"/>
  <c r="D874" i="11"/>
  <c r="C874" i="11"/>
  <c r="D873" i="11"/>
  <c r="D872" i="11"/>
  <c r="D871" i="11"/>
  <c r="D870" i="11"/>
  <c r="D869" i="11"/>
  <c r="D868" i="11"/>
  <c r="C868" i="11"/>
  <c r="D867" i="11"/>
  <c r="D866" i="11"/>
  <c r="D865" i="11"/>
  <c r="D864" i="11"/>
  <c r="D863" i="11"/>
  <c r="D862" i="11"/>
  <c r="C862" i="11"/>
  <c r="D861" i="11"/>
  <c r="D860" i="11"/>
  <c r="C860" i="11"/>
  <c r="D859" i="11"/>
  <c r="C859" i="11"/>
  <c r="D858" i="11"/>
  <c r="C858" i="11"/>
  <c r="D857" i="11"/>
  <c r="C857" i="11"/>
  <c r="D856" i="11"/>
  <c r="C856" i="11"/>
  <c r="D855" i="11"/>
  <c r="D854" i="11"/>
  <c r="D853" i="11"/>
  <c r="D852" i="11"/>
  <c r="D851" i="11"/>
  <c r="D850" i="11"/>
  <c r="D849" i="11"/>
  <c r="D848" i="11"/>
  <c r="C848" i="11"/>
  <c r="D847" i="11"/>
  <c r="D846" i="11"/>
  <c r="D845" i="11"/>
  <c r="C845" i="11"/>
  <c r="D844" i="11"/>
  <c r="C844" i="11"/>
  <c r="D843" i="11"/>
  <c r="C843" i="11"/>
  <c r="D842" i="11"/>
  <c r="C842" i="11"/>
  <c r="D841" i="11"/>
  <c r="C841" i="11"/>
  <c r="D840" i="11"/>
  <c r="C840" i="11"/>
  <c r="D839" i="11"/>
  <c r="D838" i="11"/>
  <c r="D837" i="11"/>
  <c r="C837" i="11"/>
  <c r="D836" i="11"/>
  <c r="D835" i="11"/>
  <c r="C835" i="11"/>
  <c r="D834" i="11"/>
  <c r="D833" i="11"/>
  <c r="D832" i="11"/>
  <c r="D831" i="11"/>
  <c r="C831" i="11"/>
  <c r="D830" i="11"/>
  <c r="D829" i="11"/>
  <c r="C829" i="11"/>
  <c r="D828" i="11"/>
  <c r="C828" i="11"/>
  <c r="D827" i="11"/>
  <c r="C827" i="11"/>
  <c r="D826" i="11"/>
  <c r="C826" i="11"/>
  <c r="D825" i="11"/>
  <c r="C825" i="11"/>
  <c r="D824" i="11"/>
  <c r="D823" i="11"/>
  <c r="D822" i="11"/>
  <c r="D821" i="11"/>
  <c r="D820" i="11"/>
  <c r="D819" i="11"/>
  <c r="D818" i="11"/>
  <c r="D817" i="11"/>
  <c r="D816" i="11"/>
  <c r="C816" i="11"/>
  <c r="D815" i="11"/>
  <c r="C815" i="11"/>
  <c r="D814" i="11"/>
  <c r="C814" i="11"/>
  <c r="D813" i="11"/>
  <c r="C813" i="11"/>
  <c r="D812" i="11"/>
  <c r="C812" i="11"/>
  <c r="D811" i="11"/>
  <c r="C811" i="11"/>
  <c r="D810" i="11"/>
  <c r="D809" i="11"/>
  <c r="D808" i="11"/>
  <c r="D807" i="11"/>
  <c r="C807" i="11"/>
  <c r="D806" i="11"/>
  <c r="D805" i="11"/>
  <c r="D804" i="11"/>
  <c r="C804" i="11"/>
  <c r="D803" i="11"/>
  <c r="D802" i="11"/>
  <c r="D801" i="11"/>
  <c r="D800" i="11"/>
  <c r="D799" i="11"/>
  <c r="C799" i="11"/>
  <c r="D798" i="11"/>
  <c r="C798" i="11"/>
  <c r="D797" i="11"/>
  <c r="D796" i="11"/>
  <c r="C796" i="11"/>
  <c r="D795" i="11"/>
  <c r="C795" i="11"/>
  <c r="D794" i="11"/>
  <c r="D793" i="11"/>
  <c r="D792" i="11"/>
  <c r="D791" i="11"/>
  <c r="D790" i="11"/>
  <c r="D789" i="11"/>
  <c r="D788" i="11"/>
  <c r="D787" i="11"/>
  <c r="D786" i="11"/>
  <c r="C786" i="11"/>
  <c r="D785" i="11"/>
  <c r="C785" i="11"/>
  <c r="D784" i="11"/>
  <c r="C784" i="11"/>
  <c r="D783" i="11"/>
  <c r="D782" i="11"/>
  <c r="D781" i="11"/>
  <c r="D780" i="11"/>
  <c r="C780" i="11"/>
  <c r="D779" i="11"/>
  <c r="C779" i="11"/>
  <c r="D778" i="11"/>
  <c r="C778" i="11"/>
  <c r="D777" i="11"/>
  <c r="C777" i="11"/>
  <c r="D776" i="11"/>
  <c r="C776" i="11" s="1"/>
  <c r="D775" i="11"/>
  <c r="C775" i="11" s="1"/>
  <c r="D774" i="11"/>
  <c r="C774" i="11" s="1"/>
  <c r="D773" i="11"/>
  <c r="C773" i="11" s="1"/>
  <c r="D772" i="11"/>
  <c r="C772" i="11"/>
  <c r="D771" i="11"/>
  <c r="C771" i="11"/>
  <c r="D770" i="11"/>
  <c r="D769" i="11"/>
  <c r="C769" i="11"/>
  <c r="D768" i="11"/>
  <c r="C768" i="11"/>
  <c r="D767" i="11"/>
  <c r="D766" i="11"/>
  <c r="C766" i="11"/>
  <c r="D765" i="11"/>
  <c r="C765" i="11" s="1"/>
  <c r="D764" i="11"/>
  <c r="C764" i="11" s="1"/>
  <c r="D763" i="11"/>
  <c r="C763" i="11"/>
  <c r="D762" i="11"/>
  <c r="C762" i="11"/>
  <c r="D761" i="11"/>
  <c r="C761" i="11"/>
  <c r="D760" i="11"/>
  <c r="C760" i="11"/>
  <c r="D759" i="11"/>
  <c r="C759" i="11"/>
  <c r="D758" i="11"/>
  <c r="C758" i="11"/>
  <c r="D757" i="11"/>
  <c r="C757" i="11"/>
  <c r="D756" i="11"/>
  <c r="C756" i="11"/>
  <c r="D755" i="11"/>
  <c r="C755" i="11"/>
  <c r="D754" i="11"/>
  <c r="C754" i="11"/>
  <c r="D753" i="11"/>
  <c r="C753" i="11"/>
  <c r="D752" i="11"/>
  <c r="D751" i="11"/>
  <c r="D750" i="11"/>
  <c r="D749" i="11"/>
  <c r="D748" i="11"/>
  <c r="D747" i="11"/>
  <c r="D746" i="11"/>
  <c r="D745" i="11"/>
  <c r="D744" i="11"/>
  <c r="D743" i="11"/>
  <c r="D742" i="11"/>
  <c r="D741" i="11"/>
  <c r="D740" i="11"/>
  <c r="D739" i="11"/>
  <c r="D738" i="11"/>
  <c r="D737" i="11"/>
  <c r="D736" i="11"/>
  <c r="D735" i="11"/>
  <c r="D734" i="11"/>
  <c r="D733" i="11"/>
  <c r="D732" i="11"/>
  <c r="D731" i="11"/>
  <c r="D730" i="11"/>
  <c r="D729" i="11"/>
  <c r="D728" i="11"/>
  <c r="D727" i="11"/>
  <c r="D726" i="11"/>
  <c r="D725" i="11"/>
  <c r="D724" i="11"/>
  <c r="D723" i="11"/>
  <c r="D722" i="11"/>
  <c r="D721" i="11"/>
  <c r="D720" i="11"/>
  <c r="D719" i="11"/>
  <c r="D718" i="11"/>
  <c r="D717" i="11"/>
  <c r="D716" i="11"/>
  <c r="D715" i="11"/>
  <c r="D714" i="11"/>
  <c r="D713" i="11"/>
  <c r="D712" i="11"/>
  <c r="D711" i="11"/>
  <c r="D710" i="11"/>
  <c r="D709" i="11"/>
  <c r="D708" i="11"/>
  <c r="D707" i="11"/>
  <c r="D706" i="11"/>
  <c r="D705" i="11"/>
  <c r="D704" i="11"/>
  <c r="D703" i="11"/>
  <c r="D702" i="11"/>
  <c r="D701" i="11"/>
  <c r="D700" i="11"/>
  <c r="D699" i="11"/>
  <c r="D698" i="11"/>
  <c r="D697" i="11"/>
  <c r="D696" i="11"/>
  <c r="D695" i="11"/>
  <c r="D694" i="11"/>
  <c r="D693" i="11"/>
  <c r="D692" i="11"/>
  <c r="D691" i="11"/>
  <c r="D690" i="11"/>
  <c r="D689" i="11"/>
  <c r="D688" i="11"/>
  <c r="D687" i="11"/>
  <c r="D686" i="11"/>
  <c r="D685" i="11"/>
  <c r="D684" i="11"/>
  <c r="D681" i="11"/>
  <c r="C681" i="11"/>
  <c r="D679" i="11"/>
  <c r="C679" i="11"/>
  <c r="D678" i="11"/>
  <c r="C678" i="11"/>
  <c r="D677" i="11"/>
  <c r="C677" i="11"/>
  <c r="D676" i="11"/>
  <c r="C676" i="11"/>
  <c r="D674" i="11"/>
  <c r="C674" i="11"/>
  <c r="D673" i="11"/>
  <c r="C673" i="11"/>
  <c r="D671" i="11"/>
  <c r="C671" i="11"/>
  <c r="D670" i="11"/>
  <c r="C670" i="11"/>
  <c r="D669" i="11"/>
  <c r="C669" i="11"/>
  <c r="D668" i="11"/>
  <c r="C668" i="11"/>
  <c r="D667" i="11"/>
  <c r="C667" i="11"/>
  <c r="D666" i="11"/>
  <c r="C666" i="11"/>
  <c r="D665" i="11"/>
  <c r="C665" i="11"/>
  <c r="D661" i="11"/>
  <c r="C661" i="11"/>
  <c r="D660" i="11"/>
  <c r="C660" i="11"/>
  <c r="D659" i="11"/>
  <c r="C659" i="11"/>
  <c r="D656" i="11"/>
  <c r="C656" i="11"/>
  <c r="D655" i="11"/>
  <c r="C655" i="11"/>
  <c r="D654" i="11"/>
  <c r="C654" i="11"/>
  <c r="D653" i="11"/>
  <c r="C653" i="11"/>
  <c r="D652" i="11"/>
  <c r="C652" i="11"/>
  <c r="D651" i="11"/>
  <c r="C651" i="11"/>
  <c r="D649" i="11"/>
  <c r="C649" i="11"/>
  <c r="D648" i="11"/>
  <c r="C648" i="11"/>
  <c r="D647" i="11"/>
  <c r="C647" i="11"/>
  <c r="D646" i="11"/>
  <c r="C646" i="11"/>
  <c r="D645" i="11"/>
  <c r="C645" i="11"/>
  <c r="D644" i="11"/>
  <c r="C644" i="11"/>
  <c r="D643" i="11"/>
  <c r="C643" i="11"/>
  <c r="D642" i="11"/>
  <c r="C642" i="11"/>
  <c r="D641" i="11"/>
  <c r="C641" i="11"/>
  <c r="D640" i="11"/>
  <c r="C640" i="11"/>
  <c r="D639" i="11"/>
  <c r="C639" i="11"/>
  <c r="D638" i="11"/>
  <c r="C638" i="11"/>
  <c r="D637" i="11"/>
  <c r="C637" i="11"/>
  <c r="D636" i="11"/>
  <c r="C636" i="11"/>
  <c r="D635" i="11"/>
  <c r="C635" i="11"/>
  <c r="D634" i="11"/>
  <c r="C634" i="11"/>
  <c r="D633" i="11"/>
  <c r="C633" i="11"/>
  <c r="D632" i="11"/>
  <c r="C632" i="11"/>
  <c r="D631" i="11"/>
  <c r="C631" i="11"/>
  <c r="D626" i="11"/>
  <c r="C626" i="11"/>
  <c r="D625" i="11"/>
  <c r="C625" i="11"/>
  <c r="D624" i="11"/>
  <c r="C624" i="11"/>
  <c r="D623" i="11"/>
  <c r="C623" i="11"/>
  <c r="D622" i="11"/>
  <c r="C622" i="11"/>
  <c r="D621" i="11"/>
  <c r="C621" i="11"/>
  <c r="D620" i="11"/>
  <c r="C620" i="11"/>
  <c r="D618" i="11"/>
  <c r="C618" i="11"/>
  <c r="D617" i="11"/>
  <c r="C617" i="11"/>
  <c r="D616" i="11"/>
  <c r="C616" i="11"/>
  <c r="D615" i="11"/>
  <c r="C615" i="11"/>
  <c r="D614" i="11"/>
  <c r="C614" i="11"/>
  <c r="D613" i="11"/>
  <c r="C613" i="11"/>
  <c r="D612" i="11"/>
  <c r="C612" i="11"/>
  <c r="D611" i="11"/>
  <c r="C611" i="11"/>
  <c r="D610" i="11"/>
  <c r="C610" i="11"/>
  <c r="D609" i="11"/>
  <c r="C609" i="11"/>
  <c r="D608" i="11"/>
  <c r="C608" i="11"/>
  <c r="D607" i="11"/>
  <c r="C607" i="11"/>
  <c r="D606" i="11"/>
  <c r="C606" i="11"/>
  <c r="D605" i="11"/>
  <c r="C605" i="11"/>
  <c r="D604" i="11"/>
  <c r="C604" i="11"/>
  <c r="D409" i="11"/>
  <c r="C409" i="11"/>
  <c r="D406" i="11"/>
  <c r="C406" i="11"/>
  <c r="D405" i="11"/>
  <c r="C405" i="11"/>
  <c r="D400" i="11"/>
  <c r="C400" i="11"/>
  <c r="D397" i="11"/>
  <c r="C397" i="11"/>
  <c r="D393" i="11"/>
  <c r="C393" i="11"/>
  <c r="D391" i="11"/>
  <c r="C391" i="11"/>
  <c r="D390" i="11"/>
  <c r="C390" i="11"/>
  <c r="D389" i="11"/>
  <c r="C389" i="11"/>
  <c r="D388" i="11"/>
  <c r="C388" i="11"/>
  <c r="D384" i="11"/>
  <c r="C384" i="11"/>
  <c r="D383" i="11"/>
  <c r="C383" i="11"/>
  <c r="D370" i="11"/>
  <c r="C370" i="11"/>
  <c r="C368" i="11"/>
  <c r="D363" i="11"/>
  <c r="C363" i="11"/>
  <c r="D337" i="11"/>
  <c r="C337" i="11"/>
  <c r="D330" i="11"/>
  <c r="C330" i="11"/>
  <c r="D327" i="11"/>
  <c r="C327" i="11"/>
  <c r="D326" i="11"/>
  <c r="C326" i="11"/>
  <c r="D325" i="11"/>
  <c r="C325" i="11"/>
  <c r="D324" i="11"/>
  <c r="C324" i="11"/>
  <c r="D319" i="11"/>
  <c r="C319" i="11"/>
  <c r="D313" i="11"/>
  <c r="C313" i="11"/>
  <c r="D312" i="11"/>
  <c r="C312" i="11"/>
  <c r="D311" i="11"/>
  <c r="C311" i="11"/>
  <c r="D310" i="11"/>
  <c r="C310" i="11"/>
  <c r="D309" i="11"/>
  <c r="C309" i="11"/>
  <c r="D308" i="11"/>
  <c r="C308" i="11"/>
  <c r="D307" i="11"/>
  <c r="C307" i="11"/>
  <c r="D306" i="11"/>
  <c r="C306" i="11"/>
  <c r="D305" i="11"/>
  <c r="C305" i="11"/>
  <c r="D304" i="11"/>
  <c r="C304" i="11"/>
  <c r="D303" i="11"/>
  <c r="C303" i="11"/>
  <c r="D299" i="11"/>
  <c r="C299" i="11"/>
  <c r="D297" i="11"/>
  <c r="C297" i="11"/>
  <c r="D296" i="11"/>
  <c r="C296" i="11"/>
  <c r="D294" i="11"/>
  <c r="C294" i="11"/>
  <c r="D293" i="11"/>
  <c r="C293" i="11"/>
  <c r="D290" i="11"/>
  <c r="C290" i="11"/>
  <c r="D289" i="11"/>
  <c r="C289" i="11"/>
  <c r="D288" i="11"/>
  <c r="C288" i="11"/>
  <c r="D287" i="11"/>
  <c r="C287" i="11"/>
  <c r="D286" i="11"/>
  <c r="C286" i="11"/>
  <c r="D285" i="11"/>
  <c r="C285" i="11"/>
  <c r="D282" i="11"/>
  <c r="C282" i="11"/>
  <c r="D281" i="11"/>
  <c r="C281" i="11"/>
  <c r="D280" i="11"/>
  <c r="C280" i="11"/>
  <c r="D278" i="11"/>
  <c r="C278" i="11"/>
  <c r="D276" i="11"/>
  <c r="C276" i="11"/>
  <c r="D273" i="11"/>
  <c r="C273" i="11"/>
  <c r="D272" i="11"/>
  <c r="C272" i="11"/>
  <c r="D270" i="11"/>
  <c r="C270" i="11"/>
  <c r="D269" i="11"/>
  <c r="C269" i="11"/>
  <c r="D266" i="11"/>
  <c r="C266" i="11"/>
  <c r="D265" i="11"/>
  <c r="C265" i="11"/>
  <c r="D259" i="11"/>
  <c r="C259" i="11"/>
  <c r="D258" i="11"/>
  <c r="C258" i="11"/>
  <c r="D253" i="11"/>
  <c r="C253" i="11"/>
  <c r="D252" i="11"/>
  <c r="C252" i="11"/>
  <c r="D250" i="11"/>
  <c r="C250" i="11"/>
  <c r="D249" i="11"/>
  <c r="C249" i="11"/>
  <c r="D248" i="11"/>
  <c r="C248" i="11"/>
  <c r="D246" i="11"/>
  <c r="C246" i="11"/>
  <c r="D241" i="11"/>
  <c r="C241" i="11"/>
  <c r="D240" i="11"/>
  <c r="C240" i="11"/>
  <c r="D238" i="11"/>
  <c r="C238" i="11"/>
  <c r="D234" i="11"/>
  <c r="C234" i="11"/>
  <c r="D2442" i="11"/>
  <c r="C2442" i="11"/>
  <c r="D2441" i="11"/>
  <c r="C2441" i="11"/>
  <c r="D2440" i="11"/>
  <c r="C2440" i="11"/>
  <c r="D230" i="11"/>
  <c r="C230" i="11"/>
  <c r="D226" i="11"/>
  <c r="C226" i="11"/>
  <c r="D455" i="11"/>
  <c r="D394" i="11"/>
  <c r="C394" i="11"/>
  <c r="D378" i="11"/>
  <c r="C378" i="11"/>
  <c r="D374" i="11"/>
  <c r="C374" i="11"/>
  <c r="D371" i="11"/>
  <c r="C371" i="11"/>
  <c r="D367" i="11"/>
  <c r="C367" i="11"/>
  <c r="D356" i="11"/>
  <c r="C356" i="11"/>
  <c r="D355" i="11"/>
  <c r="C355" i="11"/>
  <c r="D354" i="11"/>
  <c r="C354" i="11"/>
  <c r="D353" i="11"/>
  <c r="C353" i="11"/>
  <c r="D352" i="11"/>
  <c r="C352" i="11"/>
  <c r="D351" i="11"/>
  <c r="C351" i="11"/>
  <c r="D350" i="11"/>
  <c r="C350" i="11"/>
  <c r="D349" i="11"/>
  <c r="C349" i="11"/>
  <c r="D347" i="11"/>
  <c r="C347" i="11"/>
  <c r="D346" i="11"/>
  <c r="C346" i="11"/>
  <c r="D345" i="11"/>
  <c r="C345" i="11"/>
  <c r="D344" i="11"/>
  <c r="C344" i="11"/>
  <c r="D343" i="11"/>
  <c r="C343" i="11"/>
  <c r="D342" i="11"/>
  <c r="C342" i="11"/>
  <c r="D341" i="11"/>
  <c r="C341" i="11"/>
  <c r="D339" i="11"/>
  <c r="C339" i="11"/>
  <c r="D338" i="11"/>
  <c r="C338" i="11"/>
  <c r="D336" i="11"/>
  <c r="C336" i="11"/>
  <c r="D335" i="11"/>
  <c r="C335" i="11"/>
  <c r="D333" i="11"/>
  <c r="C333" i="11"/>
  <c r="D332" i="11"/>
  <c r="C332" i="11"/>
  <c r="D329" i="11"/>
  <c r="C329" i="11"/>
  <c r="D323" i="11"/>
  <c r="C323" i="11"/>
  <c r="D322" i="11"/>
  <c r="C322" i="11"/>
  <c r="D321" i="11"/>
  <c r="C321" i="11"/>
  <c r="D320" i="11"/>
  <c r="C320" i="11"/>
  <c r="D316" i="11"/>
  <c r="C316" i="11"/>
  <c r="D315" i="11"/>
  <c r="C315" i="11"/>
  <c r="D314" i="11"/>
  <c r="C314" i="11"/>
  <c r="D302" i="11"/>
  <c r="C302" i="11"/>
  <c r="D301" i="11"/>
  <c r="C301" i="11"/>
  <c r="D295" i="11"/>
  <c r="C295" i="11"/>
  <c r="D292" i="11"/>
  <c r="C292" i="11"/>
  <c r="D291" i="11"/>
  <c r="C291" i="11"/>
  <c r="D284" i="11"/>
  <c r="C284" i="11"/>
  <c r="D283" i="11"/>
  <c r="C283" i="11"/>
  <c r="D279" i="11"/>
  <c r="C279" i="11"/>
  <c r="D277" i="11"/>
  <c r="C277" i="11"/>
  <c r="D268" i="11"/>
  <c r="C268" i="11"/>
  <c r="D267" i="11"/>
  <c r="C267" i="11"/>
  <c r="D261" i="11"/>
  <c r="C261" i="11"/>
  <c r="D260" i="11"/>
  <c r="C260" i="11"/>
  <c r="D257" i="11"/>
  <c r="C257" i="11"/>
  <c r="D256" i="11"/>
  <c r="C256" i="11"/>
  <c r="D255" i="11"/>
  <c r="C255" i="11"/>
  <c r="D2392" i="11"/>
  <c r="C2392" i="11"/>
  <c r="D4" i="11"/>
  <c r="C4" i="11"/>
  <c r="D254" i="11"/>
  <c r="C254" i="11"/>
  <c r="D247" i="11"/>
  <c r="C247" i="11"/>
  <c r="D2390" i="11"/>
  <c r="C2390" i="11"/>
  <c r="D239" i="11"/>
  <c r="C239" i="11"/>
  <c r="D236" i="11"/>
  <c r="C236" i="11"/>
  <c r="D235" i="11"/>
  <c r="C235" i="11"/>
  <c r="D2386" i="11"/>
  <c r="C2386" i="11"/>
  <c r="D233" i="11"/>
  <c r="C233" i="11"/>
  <c r="D232" i="11"/>
  <c r="C232" i="11"/>
  <c r="D231" i="11"/>
  <c r="C231" i="11"/>
  <c r="D229" i="11"/>
  <c r="C229" i="11"/>
  <c r="D227" i="11"/>
  <c r="C227" i="11"/>
  <c r="D225" i="11"/>
  <c r="C225" i="11"/>
  <c r="D224" i="11"/>
  <c r="C224" i="11"/>
  <c r="D223" i="11"/>
  <c r="C223" i="11"/>
  <c r="D222" i="11"/>
  <c r="C222" i="11"/>
  <c r="D221" i="11"/>
  <c r="C221" i="11"/>
  <c r="D220" i="11"/>
  <c r="C220" i="11"/>
  <c r="D219" i="11"/>
  <c r="C219" i="11"/>
  <c r="D218" i="11"/>
  <c r="C218" i="11"/>
  <c r="D217" i="11"/>
  <c r="C217" i="11"/>
  <c r="D216" i="11"/>
  <c r="C216" i="11"/>
  <c r="D215" i="11"/>
  <c r="C215" i="11"/>
  <c r="D214" i="11"/>
  <c r="C214" i="11"/>
  <c r="D2349" i="11"/>
  <c r="C2349" i="11"/>
  <c r="D576" i="11"/>
  <c r="C576" i="11"/>
  <c r="D2345" i="11"/>
  <c r="C2345" i="11"/>
  <c r="D575" i="11"/>
  <c r="C575" i="11"/>
  <c r="D2344" i="11"/>
  <c r="C2344" i="11"/>
  <c r="D574" i="11"/>
  <c r="C574" i="11"/>
  <c r="D573" i="11"/>
  <c r="C573" i="11"/>
  <c r="D2343" i="11"/>
  <c r="C2343" i="11"/>
  <c r="D572" i="11"/>
  <c r="C572" i="11"/>
  <c r="D571" i="11"/>
  <c r="C571" i="11"/>
  <c r="D570" i="11"/>
  <c r="C570" i="11"/>
  <c r="D569" i="11"/>
  <c r="C569" i="11"/>
  <c r="D568" i="11"/>
  <c r="C568" i="11"/>
  <c r="D567" i="11"/>
  <c r="C567" i="11"/>
  <c r="D566" i="11"/>
  <c r="C566" i="11"/>
  <c r="D565" i="11"/>
  <c r="C565" i="11"/>
  <c r="D564" i="11"/>
  <c r="C564" i="11"/>
  <c r="D563" i="11"/>
  <c r="C563" i="11"/>
  <c r="D562" i="11"/>
  <c r="C562" i="11"/>
  <c r="D561" i="11"/>
  <c r="C561" i="11"/>
  <c r="D560" i="11"/>
  <c r="C560" i="11"/>
  <c r="D559" i="11"/>
  <c r="C559" i="11"/>
  <c r="D558" i="11"/>
  <c r="C558" i="11"/>
  <c r="D557" i="11"/>
  <c r="C557" i="11"/>
  <c r="D556" i="11"/>
  <c r="C556" i="11"/>
  <c r="D555" i="11"/>
  <c r="C555" i="11"/>
  <c r="D554" i="11"/>
  <c r="C554" i="11"/>
  <c r="D553" i="11"/>
  <c r="C553" i="11"/>
  <c r="D552" i="11"/>
  <c r="C552" i="11"/>
  <c r="D551" i="11"/>
  <c r="C551" i="11"/>
  <c r="D550" i="11"/>
  <c r="C550" i="11"/>
  <c r="D549" i="11"/>
  <c r="C549" i="11"/>
  <c r="D548" i="11"/>
  <c r="C548" i="11"/>
  <c r="D547" i="11"/>
  <c r="C547" i="11"/>
  <c r="D546" i="11"/>
  <c r="C546" i="11"/>
  <c r="D545" i="11"/>
  <c r="C545" i="11"/>
  <c r="D544" i="11"/>
  <c r="C544" i="11"/>
  <c r="D543" i="11"/>
  <c r="C543" i="11"/>
  <c r="D542" i="11"/>
  <c r="C542" i="11"/>
  <c r="D541" i="11"/>
  <c r="C541" i="11"/>
  <c r="D540" i="11"/>
  <c r="C540" i="11"/>
  <c r="D539" i="11"/>
  <c r="C539" i="11"/>
  <c r="D538" i="11"/>
  <c r="C538" i="11"/>
  <c r="D537" i="11"/>
  <c r="C537" i="11"/>
  <c r="D536" i="11"/>
  <c r="C536" i="11"/>
  <c r="D535" i="11"/>
  <c r="C535" i="11"/>
  <c r="D534" i="11"/>
  <c r="C534" i="11"/>
  <c r="D533" i="11"/>
  <c r="C533" i="11"/>
  <c r="D532" i="11"/>
  <c r="C532" i="11"/>
  <c r="D531" i="11"/>
  <c r="C531" i="11"/>
  <c r="D530" i="11"/>
  <c r="C530" i="11"/>
  <c r="D529" i="11"/>
  <c r="C529" i="11"/>
  <c r="D528" i="11"/>
  <c r="C528" i="11"/>
  <c r="D527" i="11"/>
  <c r="C527" i="11"/>
  <c r="D526" i="11"/>
  <c r="C526" i="11"/>
  <c r="D525" i="11"/>
  <c r="C525" i="11"/>
  <c r="D524" i="11"/>
  <c r="C524" i="11"/>
  <c r="D523" i="11"/>
  <c r="C523" i="11"/>
  <c r="D522" i="11"/>
  <c r="C522" i="11"/>
  <c r="D2334" i="11"/>
  <c r="C2334" i="11"/>
  <c r="D521" i="11"/>
  <c r="C521" i="11"/>
  <c r="D520" i="11"/>
  <c r="C520" i="11"/>
  <c r="D519" i="11"/>
  <c r="C519" i="11"/>
  <c r="D518" i="11"/>
  <c r="C518" i="11"/>
  <c r="D517" i="11"/>
  <c r="C517" i="11"/>
  <c r="D516" i="11"/>
  <c r="C516" i="11"/>
  <c r="D515" i="11"/>
  <c r="C515" i="11"/>
  <c r="D514" i="11"/>
  <c r="C514" i="11"/>
  <c r="D513" i="11"/>
  <c r="C513" i="11"/>
  <c r="D512" i="11"/>
  <c r="C512" i="11"/>
  <c r="D511" i="11"/>
  <c r="C511" i="11"/>
  <c r="D510" i="11"/>
  <c r="C510" i="11"/>
  <c r="D509" i="11"/>
  <c r="C509" i="11"/>
  <c r="D508" i="11"/>
  <c r="C508" i="11"/>
  <c r="D507" i="11"/>
  <c r="C507" i="11"/>
  <c r="D506" i="11"/>
  <c r="C506" i="11"/>
  <c r="D505" i="11"/>
  <c r="C505" i="11"/>
  <c r="D504" i="11"/>
  <c r="C504" i="11"/>
  <c r="D2319" i="11"/>
  <c r="C2319" i="11"/>
  <c r="D503" i="11"/>
  <c r="C503" i="11"/>
  <c r="D502" i="11"/>
  <c r="C502" i="11"/>
  <c r="D501" i="11"/>
  <c r="C501" i="11"/>
  <c r="D500" i="11"/>
  <c r="C500" i="11"/>
  <c r="D499" i="11"/>
  <c r="C499" i="11"/>
  <c r="D498" i="11"/>
  <c r="C498" i="11"/>
  <c r="D497" i="11"/>
  <c r="C497" i="11"/>
  <c r="D496" i="11"/>
  <c r="C496" i="11"/>
  <c r="D495" i="11"/>
  <c r="C495" i="11"/>
  <c r="D494" i="11"/>
  <c r="C494" i="11"/>
  <c r="D484" i="11"/>
  <c r="C484" i="11"/>
  <c r="D675" i="11"/>
  <c r="C675" i="11"/>
  <c r="D483" i="11"/>
  <c r="C483" i="11"/>
  <c r="D482" i="11"/>
  <c r="C482" i="11"/>
  <c r="D481" i="11"/>
  <c r="C481" i="11"/>
  <c r="D480" i="11"/>
  <c r="C480" i="11"/>
  <c r="D479" i="11"/>
  <c r="C479" i="11"/>
  <c r="D478" i="11"/>
  <c r="C478" i="11"/>
  <c r="D477" i="11"/>
  <c r="C477" i="11"/>
  <c r="D476" i="11"/>
  <c r="C476" i="11"/>
  <c r="D475" i="11"/>
  <c r="C475" i="11"/>
  <c r="D474" i="11"/>
  <c r="C474" i="11"/>
  <c r="D473" i="11"/>
  <c r="C473" i="11"/>
  <c r="D472" i="11"/>
  <c r="C472" i="11"/>
  <c r="D471" i="11"/>
  <c r="C471" i="11"/>
  <c r="D470" i="11"/>
  <c r="C470" i="11"/>
  <c r="D469" i="11"/>
  <c r="C469" i="11"/>
  <c r="D465" i="11"/>
  <c r="C465" i="11"/>
  <c r="D408" i="11"/>
  <c r="C408" i="11"/>
  <c r="D2262" i="11"/>
  <c r="C2262" i="11"/>
  <c r="D407" i="11"/>
  <c r="C407" i="11"/>
  <c r="D2261" i="11"/>
  <c r="C2261" i="11"/>
  <c r="D404" i="11"/>
  <c r="C404" i="11"/>
  <c r="D403" i="11"/>
  <c r="C403" i="11"/>
  <c r="D402" i="11"/>
  <c r="C402" i="11"/>
  <c r="D401" i="11"/>
  <c r="C401" i="11"/>
  <c r="D399" i="11"/>
  <c r="C399" i="11"/>
  <c r="D398" i="11"/>
  <c r="C398" i="11"/>
  <c r="D396" i="11"/>
  <c r="C396" i="11"/>
  <c r="D395" i="11"/>
  <c r="C395" i="11"/>
  <c r="D392" i="11"/>
  <c r="C392" i="11"/>
  <c r="D387" i="11"/>
  <c r="C387" i="11"/>
  <c r="D386" i="11"/>
  <c r="C386" i="11"/>
  <c r="D385" i="11"/>
  <c r="C385" i="11"/>
  <c r="D382" i="11"/>
  <c r="C382" i="11"/>
  <c r="D381" i="11"/>
  <c r="C381" i="11"/>
  <c r="D380" i="11"/>
  <c r="C380" i="11"/>
  <c r="D379" i="11"/>
  <c r="C379" i="11"/>
  <c r="D377" i="11"/>
  <c r="C377" i="11"/>
  <c r="D2250" i="11"/>
  <c r="C2250" i="11"/>
  <c r="D376" i="11"/>
  <c r="C376" i="11"/>
  <c r="D375" i="11"/>
  <c r="C375" i="11"/>
  <c r="D373" i="11"/>
  <c r="C373" i="11"/>
  <c r="D372" i="11"/>
  <c r="C372" i="11"/>
  <c r="D369" i="11"/>
  <c r="C369" i="11"/>
  <c r="D366" i="11"/>
  <c r="C366" i="11"/>
  <c r="D365" i="11"/>
  <c r="C365" i="11"/>
  <c r="D364" i="11"/>
  <c r="C364" i="11"/>
  <c r="C362" i="11"/>
  <c r="D361" i="11"/>
  <c r="C361" i="11"/>
  <c r="D360" i="11"/>
  <c r="C360" i="11"/>
  <c r="D359" i="11"/>
  <c r="C359" i="11"/>
  <c r="D358" i="11"/>
  <c r="C358" i="11"/>
  <c r="D357" i="11"/>
  <c r="C357" i="11"/>
  <c r="D348" i="11"/>
  <c r="C348" i="11"/>
  <c r="D340" i="11"/>
  <c r="C340" i="11"/>
  <c r="D334" i="11"/>
  <c r="C334" i="11"/>
  <c r="D331" i="11"/>
  <c r="C331" i="11"/>
  <c r="D328" i="11"/>
  <c r="C328" i="11"/>
  <c r="D318" i="11"/>
  <c r="C318" i="11"/>
  <c r="D317" i="11"/>
  <c r="C317" i="11"/>
  <c r="D300" i="11"/>
  <c r="C300" i="11"/>
  <c r="D298" i="11"/>
  <c r="C298" i="11"/>
  <c r="D275" i="11"/>
  <c r="C275" i="11"/>
  <c r="D274" i="11"/>
  <c r="C274" i="11"/>
  <c r="D271" i="11"/>
  <c r="C271" i="11"/>
  <c r="D264" i="11"/>
  <c r="C264" i="11"/>
  <c r="D263" i="11"/>
  <c r="C263" i="11"/>
  <c r="D262" i="11"/>
  <c r="C262" i="11"/>
  <c r="D251" i="11"/>
  <c r="C251" i="11"/>
  <c r="D245" i="11"/>
  <c r="C245" i="11"/>
  <c r="D664" i="11"/>
  <c r="C664" i="11"/>
  <c r="D244" i="11"/>
  <c r="C244" i="11"/>
  <c r="D243" i="11"/>
  <c r="C243" i="11"/>
  <c r="D242" i="11"/>
  <c r="C242" i="11"/>
  <c r="D2164" i="11"/>
  <c r="C2164" i="11"/>
  <c r="D237" i="11"/>
  <c r="C237" i="11"/>
  <c r="D228" i="11"/>
  <c r="C228" i="11"/>
  <c r="D202" i="11"/>
  <c r="C202" i="11"/>
  <c r="D201" i="11"/>
  <c r="C201" i="11"/>
  <c r="D200" i="11"/>
  <c r="C200" i="11"/>
  <c r="D199" i="11"/>
  <c r="C199" i="11"/>
  <c r="D198" i="11"/>
  <c r="C198" i="11"/>
  <c r="D197" i="11"/>
  <c r="C197" i="11"/>
  <c r="D196" i="11"/>
  <c r="C196" i="11"/>
  <c r="D195" i="11"/>
  <c r="C195" i="11"/>
  <c r="D194" i="11"/>
  <c r="C194" i="11"/>
  <c r="D39" i="11"/>
  <c r="C39" i="11"/>
  <c r="D38" i="11"/>
  <c r="C38" i="11"/>
  <c r="D37" i="11"/>
  <c r="C37" i="11"/>
  <c r="D36" i="11"/>
  <c r="C36" i="11"/>
  <c r="D35" i="11"/>
  <c r="C35" i="11"/>
  <c r="D34" i="11"/>
  <c r="C34" i="11"/>
  <c r="D33" i="11"/>
  <c r="C33" i="11"/>
  <c r="D32" i="11"/>
  <c r="C32" i="11"/>
  <c r="D31" i="11"/>
  <c r="C31" i="11"/>
  <c r="D30" i="11"/>
  <c r="C30" i="11"/>
  <c r="D619" i="11"/>
  <c r="C619" i="11"/>
  <c r="D29" i="11"/>
  <c r="C29" i="11"/>
  <c r="C28" i="11"/>
  <c r="C27" i="11"/>
  <c r="D1378" i="11"/>
  <c r="C1378" i="11"/>
  <c r="D1374" i="11"/>
  <c r="C1374" i="11"/>
  <c r="D26" i="11"/>
  <c r="C26" i="11"/>
  <c r="D25" i="11"/>
  <c r="C25" i="11"/>
  <c r="D24" i="11"/>
  <c r="C24" i="11"/>
  <c r="D23" i="11"/>
  <c r="C23" i="11"/>
  <c r="D22" i="11"/>
  <c r="C22" i="11"/>
  <c r="D21" i="11"/>
  <c r="C21" i="11"/>
  <c r="D20" i="11"/>
  <c r="C20" i="11"/>
  <c r="D19" i="11"/>
  <c r="C19" i="11"/>
  <c r="D18" i="11"/>
  <c r="C18" i="11"/>
  <c r="D17" i="11"/>
  <c r="C17" i="11"/>
  <c r="D16" i="11"/>
  <c r="C16" i="11"/>
  <c r="G75" i="100" l="1"/>
  <c r="Z2" i="100"/>
  <c r="D75" i="100"/>
  <c r="E75" i="100"/>
  <c r="S72" i="100"/>
  <c r="I75" i="100"/>
  <c r="U3" i="100" s="1"/>
  <c r="J75" i="100"/>
  <c r="V3" i="100" s="1"/>
  <c r="A75" i="100"/>
  <c r="K75" i="100"/>
  <c r="W3" i="100" s="1"/>
  <c r="B75" i="100"/>
  <c r="L75" i="100"/>
  <c r="X3" i="100" s="1"/>
  <c r="C75" i="100"/>
  <c r="M75" i="100"/>
  <c r="Y3" i="100" s="1"/>
  <c r="F75" i="100"/>
  <c r="P3" i="100"/>
  <c r="H75" i="100"/>
  <c r="T3" i="100" s="1"/>
  <c r="Y2" i="100" l="1"/>
  <c r="W2" i="100" l="1"/>
  <c r="X2" i="100"/>
  <c r="U2" i="100"/>
  <c r="T2" i="100"/>
  <c r="V2" i="100"/>
</calcChain>
</file>

<file path=xl/sharedStrings.xml><?xml version="1.0" encoding="utf-8"?>
<sst xmlns="http://schemas.openxmlformats.org/spreadsheetml/2006/main" count="48459" uniqueCount="15482">
  <si>
    <t>Check out OKR goal setting process</t>
  </si>
  <si>
    <t>travel blog about 50 states vacation</t>
  </si>
  <si>
    <t>come back to "cooking" section inheatlh hierarchy</t>
  </si>
  <si>
    <t>Look into the top think tanks and see if they have resources I can add to my routine</t>
  </si>
  <si>
    <t>experiment design HBS p104 and 109</t>
  </si>
  <si>
    <t>finish trip pack list in Notes</t>
  </si>
  <si>
    <t>self talk processes HOHEP p 142</t>
  </si>
  <si>
    <t>Write 200 words a day</t>
  </si>
  <si>
    <t>x</t>
  </si>
  <si>
    <t>music theory and piano</t>
  </si>
  <si>
    <t xml:space="preserve">computer training </t>
  </si>
  <si>
    <t>check out Masterclass</t>
  </si>
  <si>
    <t>ask for feedback</t>
  </si>
  <si>
    <t>practice speech and comms</t>
  </si>
  <si>
    <t>online courses</t>
  </si>
  <si>
    <t>interior design concepts</t>
  </si>
  <si>
    <t>magic tricks</t>
  </si>
  <si>
    <t>add creatine to cycle once doing heavy weight lifting next winter</t>
  </si>
  <si>
    <t>52 week programs: art projects, workouts, audio types</t>
  </si>
  <si>
    <t>end of life care; look into individual life annuties and end of life care insurance</t>
  </si>
  <si>
    <t>mix with people outside of comfort zone; get outside of my comfort zone</t>
  </si>
  <si>
    <t>cooking as a skill</t>
  </si>
  <si>
    <t>Flesh out progrqam for executive function time</t>
  </si>
  <si>
    <t>look more into fitbit app</t>
  </si>
  <si>
    <t>start a active adult mobile home park</t>
  </si>
  <si>
    <t>-build my own portable speaker box</t>
  </si>
  <si>
    <t>-check out turmeric</t>
  </si>
  <si>
    <t>-store coffee in the freezer?</t>
  </si>
  <si>
    <t>-check out athletic greens</t>
  </si>
  <si>
    <t>-seasonal drink menu</t>
  </si>
  <si>
    <t>get into UFC</t>
  </si>
  <si>
    <t>how do I use mental categories: perception, memory, emotion, motivation, executive functions, introspection, imagination, language, neurophysiology</t>
  </si>
  <si>
    <t>become a better listener</t>
  </si>
  <si>
    <t>look into these Acceptance and Commitment therapy methods: philosophical evaluation, cost benefit analysis, mindfulness training, emphasis on metaphor rather than active-directive disputing</t>
  </si>
  <si>
    <t>how to stimulate more right brain thinking</t>
  </si>
  <si>
    <t>learn Spanish</t>
  </si>
  <si>
    <t>lucid dreaming</t>
  </si>
  <si>
    <t>social etiquette</t>
  </si>
  <si>
    <t>use writing to organize my thoughts</t>
  </si>
  <si>
    <t>look more into "Thought Process" sub statements</t>
  </si>
  <si>
    <t>what can I do to be productive when my energy is down?</t>
  </si>
  <si>
    <t>what are the simple things in life</t>
  </si>
  <si>
    <t>figure out a way to incorporate days where I don't do my routine</t>
  </si>
  <si>
    <t>put yourself in someone else's shoes</t>
  </si>
  <si>
    <t>online culinary program</t>
  </si>
  <si>
    <t>start a blog</t>
  </si>
  <si>
    <t>sensory deprivation experience</t>
  </si>
  <si>
    <t>best place to live every 20 years back to civ start-novel idea?</t>
  </si>
  <si>
    <t>develop feedback analysis per HBS (2nd chapter?)</t>
  </si>
  <si>
    <t>novel where human implants control what you see, hear, say and even possibly think built in and monitored by the state</t>
  </si>
  <si>
    <t>ADUs on properties in low income areas in Peoria</t>
  </si>
  <si>
    <t>train Jiu jitsu</t>
  </si>
  <si>
    <t>start my own substack</t>
  </si>
  <si>
    <t>sober October</t>
  </si>
  <si>
    <t>-Rogan meats</t>
  </si>
  <si>
    <t>-</t>
  </si>
  <si>
    <t>reverse osmosis system with minerals</t>
  </si>
  <si>
    <t>Nature trip process</t>
  </si>
  <si>
    <t>Red light therapy</t>
  </si>
  <si>
    <t>Score review process at end of year with mag chart</t>
  </si>
  <si>
    <t>visit old timers in care homes</t>
  </si>
  <si>
    <t>Home</t>
  </si>
  <si>
    <t>Person of the Week</t>
  </si>
  <si>
    <t>ITEM</t>
  </si>
  <si>
    <t>WEIGHT</t>
  </si>
  <si>
    <t>Drink of the Week</t>
  </si>
  <si>
    <t>#</t>
  </si>
  <si>
    <t>One day a week should be dedicated to rests, a sabbath practice</t>
  </si>
  <si>
    <t>Joint new skill development using DISCO and "ten core physical skills"</t>
  </si>
  <si>
    <t>Sport of the month</t>
  </si>
  <si>
    <t>Research podcasts by category</t>
  </si>
  <si>
    <t>Write prompts in leader of gratefulness and affirmations</t>
  </si>
  <si>
    <t xml:space="preserve"> need a process for qaurterly talk about marriage</t>
  </si>
  <si>
    <t>Didgital travel concept charles is putting out there</t>
  </si>
  <si>
    <t>Create marriage questionaire for slef counseling</t>
  </si>
  <si>
    <t>Catch up study club back notes after paper chopper</t>
  </si>
  <si>
    <t>I need controlled outburts of eating but most I need to fllow the plan</t>
  </si>
  <si>
    <t>Fix my sled ornament</t>
  </si>
  <si>
    <t>Mental health workbook</t>
  </si>
  <si>
    <t>Interview Parents for Time Capsule</t>
  </si>
  <si>
    <t>Learn a Language</t>
  </si>
  <si>
    <t>Run for Office</t>
  </si>
  <si>
    <t>Room Function List</t>
  </si>
  <si>
    <t>Concept Board Blockouts</t>
  </si>
  <si>
    <t>Concept Board Images</t>
  </si>
  <si>
    <t>Sample Board</t>
  </si>
  <si>
    <t>Color Board</t>
  </si>
  <si>
    <t>Space Planning</t>
  </si>
  <si>
    <t>Preliminary Floor Plan Sketch</t>
  </si>
  <si>
    <t>Design Specifications</t>
  </si>
  <si>
    <t>Design Concepts QC Checklist</t>
  </si>
  <si>
    <t>2D Owner Producted Sketch</t>
  </si>
  <si>
    <t>Health</t>
  </si>
  <si>
    <t>General</t>
  </si>
  <si>
    <t>Meal of the Week</t>
  </si>
  <si>
    <t>Treat of the Week</t>
  </si>
  <si>
    <t>Game of the Week</t>
  </si>
  <si>
    <t>Lose 30% of my bodyweight</t>
  </si>
  <si>
    <t>Rehab Shoulder</t>
  </si>
  <si>
    <t>When you have one drink per week, have sex after</t>
  </si>
  <si>
    <t>Anger control techniques</t>
  </si>
  <si>
    <t>Daily writing process</t>
  </si>
  <si>
    <t>When you get old, have a pet</t>
  </si>
  <si>
    <t>Nootropics &amp; supplements to add</t>
  </si>
  <si>
    <t>Life extension practices</t>
  </si>
  <si>
    <t>Research supplements</t>
  </si>
  <si>
    <t>Research anti-aging</t>
  </si>
  <si>
    <t>Ensure deep breathing</t>
  </si>
  <si>
    <t>Negative feeling management (MOSE p. 222)</t>
  </si>
  <si>
    <t>Cold exposure</t>
  </si>
  <si>
    <t>Pre-sleep progressive relaxation</t>
  </si>
  <si>
    <t>Ketamine therapy for depression</t>
  </si>
  <si>
    <t>Budget process</t>
  </si>
  <si>
    <t>I need a way of better dealing with failure</t>
  </si>
  <si>
    <t>Intake inspiration and see what your brain comes up with</t>
  </si>
  <si>
    <t>Learn how to have conservation</t>
  </si>
  <si>
    <t>Select podcasts by specific learning idea in list</t>
  </si>
  <si>
    <t>Pulse ox meter for dad</t>
  </si>
  <si>
    <t>Books on audible</t>
  </si>
  <si>
    <t>Anger management process</t>
  </si>
  <si>
    <t>How can I clean my tongue better</t>
  </si>
  <si>
    <t>Apply cultural universals to scorecard</t>
  </si>
  <si>
    <t>Bug head net</t>
  </si>
  <si>
    <t>Try to test run experimental stuff ahead of time to make sure it works</t>
  </si>
  <si>
    <t>Study, Do, Play</t>
  </si>
  <si>
    <t>Control consumption even when around other people</t>
  </si>
  <si>
    <t>Expand the scorecard system to more granularity or to apply to other events in my life</t>
  </si>
  <si>
    <t>Challenge assumptions process</t>
  </si>
  <si>
    <t>Pre-Liminary Budgeting</t>
  </si>
  <si>
    <t>How can I improve my Executive Functions, Emotion, Motivation, Perception, Memory, Creativity, Imagination. Integrity Responsibility Forgiveness Compassion Empathy Conscience Self-control Respect Kindness Tolerance Fairness, Cognitive Restructuring, Evidence for Assumptions, Critical Thinking, Appropriate Skepticism, Prediction Errors, Perceiving Emotions, Using Emotions, Understanding Emotions, Managing Emotions</t>
  </si>
  <si>
    <t>Old study club notes</t>
  </si>
  <si>
    <t>Music</t>
  </si>
  <si>
    <t>Best cleaning methods &amp; tools</t>
  </si>
  <si>
    <t>Shop</t>
  </si>
  <si>
    <t>Try reading and listening to a book at the same time</t>
  </si>
  <si>
    <t>Maybe do learning but number of facts rather than by program</t>
  </si>
  <si>
    <t>Look more into first principle thinking</t>
  </si>
  <si>
    <t>Best milk</t>
  </si>
  <si>
    <t>Future predictions in time capsule</t>
  </si>
  <si>
    <t>How can I apply Socratic questioning to my self</t>
  </si>
  <si>
    <t>During the week just buy foods off of a checklist</t>
  </si>
  <si>
    <t>Acasta Gneiss rock under glass</t>
  </si>
  <si>
    <t>How can I stop being overwhelmed by vertigo</t>
  </si>
  <si>
    <t>How can I challenge my assumptions</t>
  </si>
  <si>
    <t>Sleep apnea numbers and finger tracker</t>
  </si>
  <si>
    <t>Start going to estate sales.  How do I find them?</t>
  </si>
  <si>
    <t>Check out the great courses website for large learning packages</t>
  </si>
  <si>
    <t>Order new researched cleaning stuff over time</t>
  </si>
  <si>
    <t>Need to be a better listener and not interrupt people when I talk</t>
  </si>
  <si>
    <t>Only buy USDA organic labeled stuff</t>
  </si>
  <si>
    <t>4 Step Framework for Goals-1. What do you need to grow in order to get that goal 2. Observe your available opportunities and don't do things that don't support the goal 3. Have an action plan and think of it like a step ladder 4. Make year's about something-a theme</t>
  </si>
  <si>
    <t>Every year you want to be launching, learning, and loving something</t>
  </si>
  <si>
    <t>What is my growth plan?</t>
  </si>
  <si>
    <t>Need to make Jess feel better at night</t>
  </si>
  <si>
    <t>Need a self timeout</t>
  </si>
  <si>
    <t>Work on "Fitness for my mood"</t>
  </si>
  <si>
    <t>There must be a better way to formalize more of my behavior</t>
  </si>
  <si>
    <t>SOS spices</t>
  </si>
  <si>
    <t>teas for bed time &amp; Bring back tea</t>
  </si>
  <si>
    <t>Front yard initial steps</t>
  </si>
  <si>
    <t>Anger Management (Negative feeling management (MOSE p. 222))</t>
  </si>
  <si>
    <t>being absorbed in the moment</t>
  </si>
  <si>
    <t>deliberate actions</t>
  </si>
  <si>
    <t>open-mindedness &amp; adaptability</t>
  </si>
  <si>
    <t>implementing health related best practices</t>
  </si>
  <si>
    <t>civility &amp; friendliness</t>
  </si>
  <si>
    <t>humor &amp; perceptive commentary</t>
  </si>
  <si>
    <t>creativity</t>
  </si>
  <si>
    <t>acceptance of suffering and frustration when I can do nothing about it</t>
  </si>
  <si>
    <t>considering ambiguity, nuance, and context when making judgements</t>
  </si>
  <si>
    <t>Order First Alert smokes and retro wiring kit and interconnected</t>
  </si>
  <si>
    <t>Mindset</t>
  </si>
  <si>
    <t>Formalize Fitness Routine w Flexibility, Walking, Visible Nutrient Counts</t>
  </si>
  <si>
    <t>Goal Execution Processes</t>
  </si>
  <si>
    <t>MON</t>
  </si>
  <si>
    <t>TUE</t>
  </si>
  <si>
    <t>SUN</t>
  </si>
  <si>
    <t>SAT</t>
  </si>
  <si>
    <t>FRI</t>
  </si>
  <si>
    <t>THU</t>
  </si>
  <si>
    <t>WED</t>
  </si>
  <si>
    <t>Work harder on bias and errors of thinking-thought process stuff</t>
  </si>
  <si>
    <t>Look into hedonic treadmill</t>
  </si>
  <si>
    <t>See old things as new again process</t>
  </si>
  <si>
    <t>Do something with this-The major things you can do for happiness: build social connections, take care of your mental health by helping others and be "other" orientated, be grateful by counting your blessings-common wisdom but not common practice, be more present in the moment even when things are negative as processing it will give you cues to deal with it.</t>
  </si>
  <si>
    <t>Make negative emotions more part of my life experience</t>
  </si>
  <si>
    <t>How can I spend money to save time</t>
  </si>
  <si>
    <t>Build a narrative to describe how we use the house that ties the design together</t>
  </si>
  <si>
    <t>Separate the private and public spaces in a home and figure out the transitions between</t>
  </si>
  <si>
    <t>What is the overall program for the house-identify functions &amp; all uses with a conceptual framework</t>
  </si>
  <si>
    <t>Check out FRED the st. louis fed's economic database</t>
  </si>
  <si>
    <t>Keep working on myself every week</t>
  </si>
  <si>
    <t>Repair Bears poster and frame</t>
  </si>
  <si>
    <t>A better measure of food than the calorie measuring how full a food make you feel-there are hunger promoting foods</t>
  </si>
  <si>
    <t>Look at foods by nutrient density</t>
  </si>
  <si>
    <t>I need to burn less fuel each day to save it for the long term</t>
  </si>
  <si>
    <t>How can I build my life around virtues from my core values or add vitures to core values</t>
  </si>
  <si>
    <t>A challenge to be nice to Jess for a month with some techinique or process</t>
  </si>
  <si>
    <t>Need to do an efficency analysis after I launch things</t>
  </si>
  <si>
    <t>Long term goals should be measured in iterations</t>
  </si>
  <si>
    <t>Have a travel score to replace normal routine in scorecard</t>
  </si>
  <si>
    <t>Find websites about the great road trips</t>
  </si>
  <si>
    <t>Basic life safety in auto accidents</t>
  </si>
  <si>
    <t>How can I have more fun</t>
  </si>
  <si>
    <t>Mindset goal-what you think is going to happen is what you "see" in your environment</t>
  </si>
  <si>
    <t>Should I keep receipts or not?</t>
  </si>
  <si>
    <t>What do you need to bake bread</t>
  </si>
  <si>
    <t>Finish food ratings</t>
  </si>
  <si>
    <t>How can I use the scientific method</t>
  </si>
  <si>
    <t>Art scoring process</t>
  </si>
  <si>
    <t>Fix themes on study club notes</t>
  </si>
  <si>
    <t>How can I get better a bargaining</t>
  </si>
  <si>
    <t>How can I be more systematic with playing old video games and work my way up the list-separate project from playing daily</t>
  </si>
  <si>
    <t>Jessica Valetines day</t>
  </si>
  <si>
    <t>Show Orkin man turds</t>
  </si>
  <si>
    <t>Sam Harris waking up app</t>
  </si>
  <si>
    <t>Think hard about how else I can use scorecards</t>
  </si>
  <si>
    <t>Learning</t>
  </si>
  <si>
    <t>80000 hour goal</t>
  </si>
  <si>
    <t>I am spending a lot of time doing things that are not producing a lot of obvious results</t>
  </si>
  <si>
    <t>Daily Scores</t>
  </si>
  <si>
    <t>None</t>
  </si>
  <si>
    <t>No self service; fight urges with substitution of an outdoor walk</t>
  </si>
  <si>
    <t>Water treatment and testing program</t>
  </si>
  <si>
    <t>Make a restaurant list like food list to pick from</t>
  </si>
  <si>
    <t>Separate food ratings for meals, treats and drinks</t>
  </si>
  <si>
    <t>Separate binders for MOW TOW DOW</t>
  </si>
  <si>
    <t>Create a salad binder</t>
  </si>
  <si>
    <t>Entertainment</t>
  </si>
  <si>
    <t>Finish Prediction game &amp;The prediction game should be fill in the blank</t>
  </si>
  <si>
    <t>need to finish all processes; build a process checklist</t>
  </si>
  <si>
    <t>5-Learning</t>
  </si>
  <si>
    <t>4-Mindset</t>
  </si>
  <si>
    <t>need a list of mindsets because mindset rules are not a one time thing and include core values</t>
  </si>
  <si>
    <t>philosophy club</t>
  </si>
  <si>
    <t>stand up comedy</t>
  </si>
  <si>
    <t>new clothles including workout gear once at goal weight</t>
  </si>
  <si>
    <t>uncut gemstone ore</t>
  </si>
  <si>
    <t>how could I do phases of life</t>
  </si>
  <si>
    <t>firearms &amp; shooting</t>
  </si>
  <si>
    <t>midnight at noon on New Year's Eve</t>
  </si>
  <si>
    <t>juggling</t>
  </si>
  <si>
    <t>leather coat</t>
  </si>
  <si>
    <t>beer stein</t>
  </si>
  <si>
    <t>commercial food vendors like superior</t>
  </si>
  <si>
    <t>image of cosmic web</t>
  </si>
  <si>
    <t>image of Otis the drunk</t>
  </si>
  <si>
    <t>Zircon to display</t>
  </si>
  <si>
    <t>performing arts to boost creativity</t>
  </si>
  <si>
    <t>local self-defense classes</t>
  </si>
  <si>
    <t>Mauviel cookware</t>
  </si>
  <si>
    <t>light ball</t>
  </si>
  <si>
    <t>lettuce spinner</t>
  </si>
  <si>
    <t>large matt by shower</t>
  </si>
  <si>
    <t>light up glass mushrooms</t>
  </si>
  <si>
    <t>buy an hourglass</t>
  </si>
  <si>
    <t>butcher box</t>
  </si>
  <si>
    <t>what to do with monthly themes</t>
  </si>
  <si>
    <t>sleep apnea concerns with doctor</t>
  </si>
  <si>
    <t>see if I have an active p53 gene for fighting mutations in DNA</t>
  </si>
  <si>
    <t>bring back Nintendo</t>
  </si>
  <si>
    <t>alzheimer's gene screening</t>
  </si>
  <si>
    <t>minimize the exposure to airborne crap-maybe air cleaner</t>
  </si>
  <si>
    <t>find some local friends</t>
  </si>
  <si>
    <t>deliberate imagination  processes</t>
  </si>
  <si>
    <t>French press</t>
  </si>
  <si>
    <t>best chamomile tea or night tea</t>
  </si>
  <si>
    <t>use vacation book from nat geo</t>
  </si>
  <si>
    <t>how can I do more scorecard stuff</t>
  </si>
  <si>
    <t>gene study</t>
  </si>
  <si>
    <t>terry cloth robe for getting out of the shower</t>
  </si>
  <si>
    <t>mechanic gloves</t>
  </si>
  <si>
    <t>Laird Hamilton coffee</t>
  </si>
  <si>
    <t>global knifes or best knifes</t>
  </si>
  <si>
    <t>bring back green tea</t>
  </si>
  <si>
    <t>best pen</t>
  </si>
  <si>
    <t>best coffee</t>
  </si>
  <si>
    <t>bath towelx7</t>
  </si>
  <si>
    <t>avocado oil</t>
  </si>
  <si>
    <t>Mail order bulk foods, veggies, fruits, and spices</t>
  </si>
  <si>
    <t>Dry January is a better idea than sober Oct &amp; Fatober is possible as well after my birthday</t>
  </si>
  <si>
    <t>Response about blinds</t>
  </si>
  <si>
    <t>Easy ways to save money through discounts</t>
  </si>
  <si>
    <t>Death of the week</t>
  </si>
  <si>
    <t>More "things of the week"</t>
  </si>
  <si>
    <t>Longer term brain training</t>
  </si>
  <si>
    <t>Buy a baseball and hockey game</t>
  </si>
  <si>
    <t>Am I sure that my systems addresses looking for blind spots and looking for correction?</t>
  </si>
  <si>
    <t>Identify areas of change and check myself</t>
  </si>
  <si>
    <t>Learn about stress management techniques</t>
  </si>
  <si>
    <t>See a problem as a puzzle and it might be more interesting.</t>
  </si>
  <si>
    <t>Two good ways to be honest-when you fuck up and when you feel positive emotions</t>
  </si>
  <si>
    <t>On your birthday, you should treat those around you</t>
  </si>
  <si>
    <t>Think of your future self when making decisions.  Get digital aging software to see your future self</t>
  </si>
  <si>
    <t>Add cabinets to maintain</t>
  </si>
  <si>
    <t>Add fridge interior to monthly</t>
  </si>
  <si>
    <t>Novel where you see past generations decision impacts on future gen</t>
  </si>
  <si>
    <t>Metacognition-think about thinking</t>
  </si>
  <si>
    <t>Concept maps</t>
  </si>
  <si>
    <t>Quit staying up late a night because I just eat more</t>
  </si>
  <si>
    <t>Novel where AI speaks for you using your ideas</t>
  </si>
  <si>
    <t>Once a goal section hits 10, move on to something else to balance stuff</t>
  </si>
  <si>
    <t>Podcasts scoring, sorting, one thing per episode, selection process</t>
  </si>
  <si>
    <t>How can I shut down effectively when I don’t have it</t>
  </si>
  <si>
    <t>Novel where there are two parts of America one for conservative and one for liberal.  People move back and forth between the cultures.  Both camps have merit and are part of the human condition would be main idea</t>
  </si>
  <si>
    <t>Travel concept-have their food and google map open along with visual on TV</t>
  </si>
  <si>
    <t>You can divide tasks from goals by seeing if they need the gaol process or not</t>
  </si>
  <si>
    <t>How do you clean a mattress</t>
  </si>
  <si>
    <t>Potential person of the week list</t>
  </si>
  <si>
    <t>Look into emotional regulation training</t>
  </si>
  <si>
    <t>Look into coping with stressors</t>
  </si>
  <si>
    <t>Put together things to put together other things-translate models concept</t>
  </si>
  <si>
    <t>Learning theme of the week to drive picks</t>
  </si>
  <si>
    <t>Add video series to non-fiction to make it easier to rate</t>
  </si>
  <si>
    <t>Top 5 Leaders of all time-make sub categories for people of the week</t>
  </si>
  <si>
    <t>What train rides can we take from here?</t>
  </si>
  <si>
    <t>Pick a skill to develop rather than thinking them up.  Skills are something that has to be practiced</t>
  </si>
  <si>
    <t>Create skill badge log</t>
  </si>
  <si>
    <t>Look into qualia-feelings</t>
  </si>
  <si>
    <t>When do I do long term stuff</t>
  </si>
  <si>
    <t>Mulligan day where I get 100 points</t>
  </si>
  <si>
    <t>Generate recipes from food list ahead of time</t>
  </si>
  <si>
    <t>Revise goal process under "processes"</t>
  </si>
  <si>
    <t>Revise processes in monthly routine</t>
  </si>
  <si>
    <t>Work on processes regularly until complete</t>
  </si>
  <si>
    <t>Call Neff accounting</t>
  </si>
  <si>
    <t>Catch up on questions form texts with Dave</t>
  </si>
  <si>
    <t>Greatest monster movies of all time</t>
  </si>
  <si>
    <t>Re-do maintenance &amp; cleaning</t>
  </si>
  <si>
    <t>Throat cancer check</t>
  </si>
  <si>
    <t>Add games to wish list every quarter-check off for this quarter</t>
  </si>
  <si>
    <t>Who is the greatest literary detective of all time?</t>
  </si>
  <si>
    <t>Let distracting and negative thoughts to pass like mindfulness exercise.  Do not attend to them</t>
  </si>
  <si>
    <t>Focus on finding a signal with your attention instead of getting distracted-concentration</t>
  </si>
  <si>
    <t>A key battle for me is the struggle between my impulses and my delibrate decision making in my mind</t>
  </si>
  <si>
    <t>Bring back classical music into my life</t>
  </si>
  <si>
    <t>Need a water container</t>
  </si>
  <si>
    <t>Finish news rotation</t>
  </si>
  <si>
    <t>Philosophy club notes</t>
  </si>
  <si>
    <t>Start rating trips to Kewanee line vacations</t>
  </si>
  <si>
    <t>Re-do new ideas checklist and do enough per day to complete each week</t>
  </si>
  <si>
    <t>List of closed artists for music</t>
  </si>
  <si>
    <t>Join a club to have friends</t>
  </si>
  <si>
    <t>Fix up quanitative goals</t>
  </si>
  <si>
    <t>Video games are still unsatisfying</t>
  </si>
  <si>
    <t xml:space="preserve">Rework scoring on weekly hygiene </t>
  </si>
  <si>
    <t xml:space="preserve">Finish meal planning folders on wall </t>
  </si>
  <si>
    <t>Life is finite and fleeting; therefore, try to find satisfaction and a sense of appreciation, from moment to moment, by keeping that in perspective during both good and bad times.</t>
  </si>
  <si>
    <t>not doing things in secret, being honest, and having integrity</t>
  </si>
  <si>
    <t>Weekly Scores</t>
  </si>
  <si>
    <t>Skill</t>
  </si>
  <si>
    <t>Hang new wall clock</t>
  </si>
  <si>
    <t>What are the things that raise my energy and lower my energy</t>
  </si>
  <si>
    <t>Consider weighing foods rather than volume</t>
  </si>
  <si>
    <t>Don't worry about what other people think</t>
  </si>
  <si>
    <t>Tune into when you are depleted</t>
  </si>
  <si>
    <t>Regularly find something in a familiar space that I never noticed before can be about people too-curiosity</t>
  </si>
  <si>
    <t>Don’t say bad things about people unless it's constructive</t>
  </si>
  <si>
    <t>Here are some bias-no self critque, no sympathetic understanding of your adversary, scruples as to method, no humor applied to social relatations</t>
  </si>
  <si>
    <t>Needs jokes on a rolodex type thing</t>
  </si>
  <si>
    <t>Look at all manners of waste in my life</t>
  </si>
  <si>
    <t>Catch up all artists in music program if I am going to enshrine music in morning routine with shuffle all</t>
  </si>
  <si>
    <t>Look into emergent phenomenon</t>
  </si>
  <si>
    <t>What can I do with my hands during pictures</t>
  </si>
  <si>
    <t>Use bike time for design</t>
  </si>
  <si>
    <t>Don't have all the time in the world so I have to narrow to the great books</t>
  </si>
  <si>
    <t>Audio books</t>
  </si>
  <si>
    <t>Keep looking at Schnucks for more stuff</t>
  </si>
  <si>
    <t>Can I slow down my immune system consider I have an inflammatory disease?</t>
  </si>
  <si>
    <t>Goal Process: Generate Ideas Categorize Ideas Build Process Steps to Result How to Document Implement Revise</t>
  </si>
  <si>
    <t>Brain-Rebus Puzzles</t>
  </si>
  <si>
    <t>Create a brain training tab with ratings</t>
  </si>
  <si>
    <t>Mindset-the dynamism to continually work on myself for the sake of self-improvement</t>
  </si>
  <si>
    <t>Joke Telling</t>
  </si>
  <si>
    <t>Learning subject list</t>
  </si>
  <si>
    <t>Evolutionary psychology</t>
  </si>
  <si>
    <t>Hang new nature picture from mom</t>
  </si>
  <si>
    <t>1-Improvement</t>
  </si>
  <si>
    <t>2-Creative</t>
  </si>
  <si>
    <t>3-Home</t>
  </si>
  <si>
    <t>Backup computer put into routine</t>
  </si>
  <si>
    <t>Improvement</t>
  </si>
  <si>
    <t>Creative</t>
  </si>
  <si>
    <t>You can be efficient by not doing something to your best effort.  Everything has an opportunity cost, so sometimes it easier to the 20% easiest part of a goal rather than taking it to 90% where you have to expend more resources for diminishing returns.  Consider how important something is, and how much effort is required to a get satisfactory return.</t>
  </si>
  <si>
    <t>Quanitative</t>
  </si>
  <si>
    <t>Check out Princeton University Press</t>
  </si>
  <si>
    <t>Keep a running list of things I would like to change</t>
  </si>
  <si>
    <t>Need travel ideas for local trips</t>
  </si>
  <si>
    <t>Excel Training</t>
  </si>
  <si>
    <t>Cooking Techniques (sub-divide)</t>
  </si>
  <si>
    <t>Card Tricks</t>
  </si>
  <si>
    <t>Yearly punch list process-reviews but also wish list type stuff</t>
  </si>
  <si>
    <t>Make a binder for the home process?</t>
  </si>
  <si>
    <t>Vacations should have ratings in entertainment</t>
  </si>
  <si>
    <t>Four big vacations per year: Long Weekend Driving, Long Weekend Flying, State, Multi-State, International (once every 5 years)</t>
  </si>
  <si>
    <t>How can I better use satellite images</t>
  </si>
  <si>
    <t>2//7/23</t>
  </si>
  <si>
    <t>Country of the Week video categories for medley like history, geography, biggest city, travel video, Ask Jessica about this; food; music; dress; architecture; address all rating categories, ex pat videos</t>
  </si>
  <si>
    <t>Founding fathers showdown for top 10 at party</t>
  </si>
  <si>
    <t>Need to describe character errors</t>
  </si>
  <si>
    <t>Change dinner to scores per new system</t>
  </si>
  <si>
    <t>Reach out to Charles</t>
  </si>
  <si>
    <t>I want to express myself more in a way that opens others around me up</t>
  </si>
  <si>
    <t>Need scoring for "outings" out of 100 including for parent's house</t>
  </si>
  <si>
    <t>How can I get garbage to stop smelling?</t>
  </si>
  <si>
    <t>Finish the target shooting game</t>
  </si>
  <si>
    <t>I need to learn how to better demonstrate my points to other people like Abe</t>
  </si>
  <si>
    <t>Give every goal and opportunity cost rating to measure how much effort would be needed</t>
  </si>
  <si>
    <t>Relate opportunity cost of goals to weight in scorecard i.e. the higher the cost, the higher the points; I only have 16 units of time per day which is very important to remember for efficency</t>
  </si>
  <si>
    <t>When I do the opportunity cost thing, I should also put a cost on my time to see if it is cheaper to buy or do myself</t>
  </si>
  <si>
    <t>Poster of the March of Progress</t>
  </si>
  <si>
    <t>-finish selection book to help initial design</t>
  </si>
  <si>
    <t>-jones machine</t>
  </si>
  <si>
    <t>Start making my own stocks</t>
  </si>
  <si>
    <t>Develop gaming quality average where ongoing scores add to overall score plus put that into spreadsheet</t>
  </si>
  <si>
    <t>Count all nutrition this month</t>
  </si>
  <si>
    <t>Outing rating system along with vacation</t>
  </si>
  <si>
    <t>Finish incorporating long term scorecard stuff</t>
  </si>
  <si>
    <t>Need process to systematize learning at night</t>
  </si>
  <si>
    <t>Need more healthy snacks for list</t>
  </si>
  <si>
    <t>Cross out foods on grocery template to ensure we are getting rotation</t>
  </si>
  <si>
    <t>Need scoring for outings as well as vacations.  Right now outings are 100 point scale.</t>
  </si>
  <si>
    <t>Look into box breathing to control anxiety</t>
  </si>
  <si>
    <t>Edit vacation club process and include in planning processes as needed</t>
  </si>
  <si>
    <t>Call Cody back next week</t>
  </si>
  <si>
    <t>One big idea every time I visit my folks</t>
  </si>
  <si>
    <t>Bison as alternative to beef</t>
  </si>
  <si>
    <t>Dried seaweed supplement</t>
  </si>
  <si>
    <t>Eat more potato if I can find organic</t>
  </si>
  <si>
    <t>Create a new outing with for charity work or time spent giving back</t>
  </si>
  <si>
    <t>Need to limit zero cal drinks</t>
  </si>
  <si>
    <t>Learn how to swim better to prevent drowning</t>
  </si>
  <si>
    <t>Only delibrate candy incidents</t>
  </si>
  <si>
    <t>Need to track sodium</t>
  </si>
  <si>
    <t>Check non-stop flights for St Louis</t>
  </si>
  <si>
    <t>Learn how you get something published</t>
  </si>
  <si>
    <t>Finish up how home goals work along with cleaning up ideas</t>
  </si>
  <si>
    <t>Move learning ideas to non-fiction.  Learning should be not for a specific project those should go in creative</t>
  </si>
  <si>
    <t>What are train rides from here?</t>
  </si>
  <si>
    <t>What are the best learning site beside wikipedia and EB</t>
  </si>
  <si>
    <t>US travel education video program to stimulate travel ideas all in US</t>
  </si>
  <si>
    <t>What does the interior design update actually mean, do it weekly instead</t>
  </si>
  <si>
    <t>Update weekly hygiene program and include haircut and massage therapy</t>
  </si>
  <si>
    <t>Conisider blind spot analysis</t>
  </si>
  <si>
    <t>Move reality back to non-fiction</t>
  </si>
  <si>
    <t>Next skill should be anger management</t>
  </si>
  <si>
    <t>Start a process of eliminating waste in my life</t>
  </si>
  <si>
    <t>AI for construction management</t>
  </si>
  <si>
    <t>Rework weekly hygiene into dailys</t>
  </si>
  <si>
    <t>Statistics application</t>
  </si>
  <si>
    <t>Learn about Filter Bubbles</t>
  </si>
  <si>
    <t>Learn about Emotivism</t>
  </si>
  <si>
    <t>Change "melee" to fighting</t>
  </si>
  <si>
    <t>Make weekly questionaire a data table instead and include photo journal answers as well</t>
  </si>
  <si>
    <t>Learn about critical theory</t>
  </si>
  <si>
    <t>Learn about engaged theory</t>
  </si>
  <si>
    <t>Do I need cycles back in workouts like powerlifting?  See old work on this</t>
  </si>
  <si>
    <t>Could I recycle my own stuff like aluminum?</t>
  </si>
  <si>
    <t>Yearly Q goal-Lipids in line per blood test</t>
  </si>
  <si>
    <t>Bi-Q goal-lower ESR level to normal ranges</t>
  </si>
  <si>
    <t>Season goal-run three miles in under 30 minutes</t>
  </si>
  <si>
    <t>Monthly Q goal-Sat fat 30 day streak</t>
  </si>
  <si>
    <t>SA-what kind of learner am I</t>
  </si>
  <si>
    <t>Need to clean up mindsets a lot are creative goals</t>
  </si>
  <si>
    <t>Make books a point scoring deal by rating chapters</t>
  </si>
  <si>
    <t>Affirmation could be meditation mantra</t>
  </si>
  <si>
    <t>Utilize the list of "fathers and mothers" of science wiki</t>
  </si>
  <si>
    <t>Sand Art</t>
  </si>
  <si>
    <t>What are the implications of things I am doing today for the long term future-don't miss something critical like Grandpa did</t>
  </si>
  <si>
    <t>Helping those in need</t>
  </si>
  <si>
    <t>Working on yourself to understand right and wrong</t>
  </si>
  <si>
    <t>Being self-aware</t>
  </si>
  <si>
    <t>Add trips to board</t>
  </si>
  <si>
    <t>Colorado travel trip planning tomorrow</t>
  </si>
  <si>
    <t>Get a mattress cover to keep out bed bugs and mites</t>
  </si>
  <si>
    <t>Incorporate wellness report from Fitbit into routine</t>
  </si>
  <si>
    <t>Two podcasts per day</t>
  </si>
  <si>
    <t>Keep meal of the week enshrined in binder</t>
  </si>
  <si>
    <t>Shuffle regular meals once through the rotation</t>
  </si>
  <si>
    <t>6 t of heathly oils per day</t>
  </si>
  <si>
    <t>Make playlists for everything outside of Top 100</t>
  </si>
  <si>
    <t>Write down a fact early and then it's all about whether it can be topped-all stay-write an idea as soon as the program starts</t>
  </si>
  <si>
    <t>Start on weed project today</t>
  </si>
  <si>
    <t>Art of deep sea creatures</t>
  </si>
  <si>
    <t>Learn about "private interests"</t>
  </si>
  <si>
    <t>Learn about local hiking trails and start systematically knocking them off</t>
  </si>
  <si>
    <t>Make a Mandela</t>
  </si>
  <si>
    <t>Clean up process for entertainment ideas</t>
  </si>
  <si>
    <t>3D wall mount sculpture art</t>
  </si>
  <si>
    <t>Stick pins with colored heads in material to create mosaic art</t>
  </si>
  <si>
    <t>Rorshach art</t>
  </si>
  <si>
    <t>Wisconsin trip June 11th</t>
  </si>
  <si>
    <t>Type in Alice in Chains</t>
  </si>
  <si>
    <t>Book reading by time?</t>
  </si>
  <si>
    <t>Overall design process pages</t>
  </si>
  <si>
    <t>Table of Contents</t>
  </si>
  <si>
    <t>Drop off at Neff accounting</t>
  </si>
  <si>
    <t>Add notes from Counte of Monte Cristo</t>
  </si>
  <si>
    <t>Possible negative points for bad entertainment</t>
  </si>
  <si>
    <t>Affirmations could be emotion words to practice or other ideas to hold for the day</t>
  </si>
  <si>
    <t>Learn about neurodiversity</t>
  </si>
  <si>
    <t>Start editing photos</t>
  </si>
  <si>
    <t>Incorporate concepts of strategic planning</t>
  </si>
  <si>
    <t>Boat trips on the Great Lakes</t>
  </si>
  <si>
    <t>What are other video platforms besides YouTube</t>
  </si>
  <si>
    <t>Look at wellness report</t>
  </si>
  <si>
    <t>New MyChart message</t>
  </si>
  <si>
    <t>Need a place to put plastic bottle caps for recycling</t>
  </si>
  <si>
    <t>Move two lamps</t>
  </si>
  <si>
    <t>Finish up self-assessment tab</t>
  </si>
  <si>
    <t>Finish up brain training tab</t>
  </si>
  <si>
    <t>Shoes for bike</t>
  </si>
  <si>
    <t>Get on event schedule especially Civic Center</t>
  </si>
  <si>
    <t>M-self-efficacy—our perceived ability to control moral outcomes and respond flexibly when our self-concept is threatened</t>
  </si>
  <si>
    <t>M-Rather, we just need to be competent and adequate in different areas that we personally value in order to be moral, flexible, and good (Steele, 1988).</t>
  </si>
  <si>
    <t>Keep track of chapter scores with books</t>
  </si>
  <si>
    <t>You can do several things at once only if they are not demanding and highly practiced</t>
  </si>
  <si>
    <t>Learn about coginitive illusions</t>
  </si>
  <si>
    <t>Concentrate and or plan the most when the chance of impactful errors is highest</t>
  </si>
  <si>
    <t>Papa New Guinea 700</t>
  </si>
  <si>
    <t>Repipe garbage disposal</t>
  </si>
  <si>
    <t>Food rating start at a ten works backwards and justify for each point removed</t>
  </si>
  <si>
    <t>Jess is hiding stress and I need to help her process it</t>
  </si>
  <si>
    <t>Restart wood burning</t>
  </si>
  <si>
    <t>Send agenda to Gary</t>
  </si>
  <si>
    <t>Ways to reduce non-productive responsibilities</t>
  </si>
  <si>
    <t>What are some more low maintenance pets or living things?</t>
  </si>
  <si>
    <t>Take grocery bags back</t>
  </si>
  <si>
    <t>Alone in the Wilderness on WS trip</t>
  </si>
  <si>
    <t>Upgrade outdoor gear</t>
  </si>
  <si>
    <t>Fix Jessica TV controller</t>
  </si>
  <si>
    <t>Food Presentation should be in there deweughted</t>
  </si>
  <si>
    <t>Fun</t>
  </si>
  <si>
    <t>Occasionally EKG</t>
  </si>
  <si>
    <t>Acupressure matt</t>
  </si>
  <si>
    <t>Catch up words of the day</t>
  </si>
  <si>
    <t>Start a new mindset at least once per month if not sooner for perfect performance</t>
  </si>
  <si>
    <t>Friday at 1pm at Illinois Eye Center. Did Jess pick that eye doc</t>
  </si>
  <si>
    <t>Etymology program where the history of a word is discussed</t>
  </si>
  <si>
    <t>Use urban tourism search term to get more vacation structure ideas</t>
  </si>
  <si>
    <t>Identify and remove inhibitions</t>
  </si>
  <si>
    <t>Make philosophy club more part of routine (daily maybe)</t>
  </si>
  <si>
    <t>How am I going to pick videos and articles?  Maybe copy audio process where results dirve next pick</t>
  </si>
  <si>
    <t>DO more work around the Jessica gets home</t>
  </si>
  <si>
    <t>Learn aobut modified newtonian dynamics</t>
  </si>
  <si>
    <t>Art of DEEP FIELD NORTH</t>
  </si>
  <si>
    <t>Do top news item of the day in the log and then knock down to 3 top</t>
  </si>
  <si>
    <t>Death of the week on news log</t>
  </si>
  <si>
    <t>Quote on the week on checklist</t>
  </si>
  <si>
    <t>Build out "would you rather" game</t>
  </si>
  <si>
    <t>Work on PIN PROJECT</t>
  </si>
  <si>
    <t>Reseach Brasky's</t>
  </si>
  <si>
    <t>Research CERVICAL VERTIGO</t>
  </si>
  <si>
    <t>Bring back song of the day</t>
  </si>
  <si>
    <t>Use couch for reading sessions rather than the bed</t>
  </si>
  <si>
    <t>Fine tune podcast labeling in digital</t>
  </si>
  <si>
    <t>List of heuristics for life</t>
  </si>
  <si>
    <t>Egg whites for oatmeal</t>
  </si>
  <si>
    <t>Work weights on Sunday</t>
  </si>
  <si>
    <t>Switch sides of the bed</t>
  </si>
  <si>
    <t>Learn about Gestalt psychology</t>
  </si>
  <si>
    <t>Make sure I’m getting one note everywhere including learning</t>
  </si>
  <si>
    <t>What to do when I run out of energy at night</t>
  </si>
  <si>
    <t>Personal energy conservation and utilization program</t>
  </si>
  <si>
    <t>Rate whether I achieved the affirmation or not</t>
  </si>
  <si>
    <t>Used bike at cycle and fitness</t>
  </si>
  <si>
    <t>FOID card for shooting range at Tac Shack</t>
  </si>
  <si>
    <t>Carter lumber for construction</t>
  </si>
  <si>
    <t>Blue margarita drink silo idea</t>
  </si>
  <si>
    <t>Check out search engines including DUCK DUCK GO</t>
  </si>
  <si>
    <t>Dedicated Googe Earth time</t>
  </si>
  <si>
    <t>Fix computer platform</t>
  </si>
  <si>
    <t>Posture control</t>
  </si>
  <si>
    <t>Do a project from bed-add to goals list</t>
  </si>
  <si>
    <t>Fact of the day voting-score 1-5 and most total points wins</t>
  </si>
  <si>
    <t>Instead of processes just have sub-routines that are hidden!</t>
  </si>
  <si>
    <t>Learn about EXPECTED VALUE</t>
  </si>
  <si>
    <t>Check out caliper</t>
  </si>
  <si>
    <t>Need to study topics for novel and then put them in</t>
  </si>
  <si>
    <t>Look up more novel principles as a skill</t>
  </si>
  <si>
    <t>Find a local metal shop</t>
  </si>
  <si>
    <t>Bring back pod scores one show at a time</t>
  </si>
  <si>
    <t>Best smoking screens</t>
  </si>
  <si>
    <t>Install chrome on ipad for websites</t>
  </si>
  <si>
    <t>When breaking down a goal the learning phase could be researched at night</t>
  </si>
  <si>
    <t>Deep cleaning process for teeth</t>
  </si>
  <si>
    <t>Bolster mental health component for brain training</t>
  </si>
  <si>
    <t>How to get more flow states or OPTIMAL EXPERIENCES</t>
  </si>
  <si>
    <t>Find absorbing activities</t>
  </si>
  <si>
    <t>I am really probably more of morning person considering when my focus is highest</t>
  </si>
  <si>
    <t>Learn about EGO DEPLETION</t>
  </si>
  <si>
    <t>Its seems like mental effort capacity can be boosted by glucose</t>
  </si>
  <si>
    <t>If I am running out of energy, I need more flow state to not deplete my EFFORT POOL as much</t>
  </si>
  <si>
    <t>I don’t have to react aggressively to provocation</t>
  </si>
  <si>
    <t>How can I build more rich representations of things?</t>
  </si>
  <si>
    <t>When I have ego depletion, I need routine processes</t>
  </si>
  <si>
    <t>Relying on intuition vs rational thinking is a tradeoff between being correct and the time it takes to be correct</t>
  </si>
  <si>
    <t>COW could really just be looking up facts and shit and then do another video medley project</t>
  </si>
  <si>
    <t>for a better strategy execution requires a strategic thinker who can discover novel, imaginative strategies which can re-write the rules of the competitive game; and set in motion the chain of events that will shape and "define the future"</t>
  </si>
  <si>
    <t>When should I go to bed?</t>
  </si>
  <si>
    <t>Try acting local or learn principles as a skill</t>
  </si>
  <si>
    <t>Productivity</t>
  </si>
  <si>
    <t>Dry Erase board for exercise program maybe inside weight rack to save space</t>
  </si>
  <si>
    <t>Meditation area or yoga area in bedroom with charts and tracking etc</t>
  </si>
  <si>
    <t>Jessica push/pull on weekends</t>
  </si>
  <si>
    <t>Travel planning should be more routine</t>
  </si>
  <si>
    <t>greatest categorical movies with folks and a tv show to watch</t>
  </si>
  <si>
    <t>Words of Wisdom generated by us rather than collected include my parents also for time capsule</t>
  </si>
  <si>
    <t>aggregate home ideas that apply to the basement</t>
  </si>
  <si>
    <t>Poetry is a language to describe things that are hard to explain, and contain simple phrases</t>
  </si>
  <si>
    <t>Sometimes you need to be in a receiving state not always in a deliberate state</t>
  </si>
  <si>
    <t>Remember that most of my decisions are going to come without rational decision making so you better make sure you take care of your body so you generate the right automatic outcomes</t>
  </si>
  <si>
    <t>Thoughts and the environmental stimulus changes my actions without me knowing it.</t>
  </si>
  <si>
    <t>My subjective experience is largely determined by the story I tell myself.</t>
  </si>
  <si>
    <t>How do I look at my dictionary of words on my computer</t>
  </si>
  <si>
    <t>Restart novel from the top</t>
  </si>
  <si>
    <t>What can I but that is silk?</t>
  </si>
  <si>
    <t>How can a better recover after exercise?</t>
  </si>
  <si>
    <t>Look at coping skills</t>
  </si>
  <si>
    <t>How does basketball actually work on the team level?</t>
  </si>
  <si>
    <t>Add brain training video game to checklist and make it part of rotation</t>
  </si>
  <si>
    <t>Add Mexican Chicken and Rice to recipes</t>
  </si>
  <si>
    <t>Efficient with my time and thinking and mental effort pool</t>
  </si>
  <si>
    <t>M-Self control of impulse is limited so need to do selectively</t>
  </si>
  <si>
    <t>Sweet tea based drink</t>
  </si>
  <si>
    <t>Chat GPT</t>
  </si>
  <si>
    <t>The spiritual side of a person is the one that tells the mind that it wont quit</t>
  </si>
  <si>
    <t>Got to look at cold water immersion</t>
  </si>
  <si>
    <t>Read "Darwin's Stickers" on Radiolab blog</t>
  </si>
  <si>
    <t>Neff accounting</t>
  </si>
  <si>
    <t>Check out Serial</t>
  </si>
  <si>
    <t>Add joint project to scorecard</t>
  </si>
  <si>
    <t>Theurputic stuff for Jess</t>
  </si>
  <si>
    <t>Add fitness challenge stuff</t>
  </si>
  <si>
    <t>Mental floss add as e website for a 7</t>
  </si>
  <si>
    <t>Jess needs to rest more around call weeks</t>
  </si>
  <si>
    <t>Communication skills to say hard things without anger</t>
  </si>
  <si>
    <t>Furniture building principles</t>
  </si>
  <si>
    <t>Proper ergonomics for sleep</t>
  </si>
  <si>
    <t>Go to apple music browse when doing new music bands for this checklist</t>
  </si>
  <si>
    <t>Doc-untold history of US</t>
  </si>
  <si>
    <t>Richard Pryor  and Frank Sinatara on plaque?</t>
  </si>
  <si>
    <t>Wedge to sleep on?</t>
  </si>
  <si>
    <t>How can I self massage? Like that one thing you lay on type of stuff</t>
  </si>
  <si>
    <t>Learn about set point with weight</t>
  </si>
  <si>
    <t>What are my non-negoitable values or principles?</t>
  </si>
  <si>
    <t>Clot and stroke prevention practices</t>
  </si>
  <si>
    <t>What are all the world heritage sites? Maybe art of all of them</t>
  </si>
  <si>
    <t>Expected Value</t>
  </si>
  <si>
    <t>Consider making a habits section rather than skills</t>
  </si>
  <si>
    <t>Breathe throuhg my nose and you need to use it or lose it</t>
  </si>
  <si>
    <t>Tape your mouth when you go to bed to prevent sleep apnea</t>
  </si>
  <si>
    <t>Look into TMJ stuff</t>
  </si>
  <si>
    <t>Strengthen my jaw</t>
  </si>
  <si>
    <t>Cerivical pillow</t>
  </si>
  <si>
    <t>Need to get textbooks in the lineup</t>
  </si>
  <si>
    <t>Casual thinking versus statistical thinking</t>
  </si>
  <si>
    <t>HALO EFFECT</t>
  </si>
  <si>
    <t>Truly independent analysis is valuable on a serious issue.  Think of the group being able to guess how many candies are in the jar</t>
  </si>
  <si>
    <t>How can I develop a personal style</t>
  </si>
  <si>
    <t>Understand basics of investment and add principles to budget</t>
  </si>
  <si>
    <t>How can I explore the diversity of human thinking</t>
  </si>
  <si>
    <t>MG-Empathy: Understanding that the subjective and personal nature of our experiences creates our perceptions of the world around us that are unique to ourselves, and others may have different experiences or interpretations of the same events.</t>
  </si>
  <si>
    <t>Joint</t>
  </si>
  <si>
    <t>Homeoblock mouth expander from Dentist</t>
  </si>
  <si>
    <t>Brain Storming Activity: Reduce cognitive load by making things systematic and routine to be more effective and to get more done</t>
  </si>
  <si>
    <t>Relationships with animals</t>
  </si>
  <si>
    <t>How can I keep a better sense of mindfulness throughout the day especially regarding time</t>
  </si>
  <si>
    <t>Make a GRAPHIC NOVEL</t>
  </si>
  <si>
    <t>DEBATE SKILLS</t>
  </si>
  <si>
    <t>What FREE THINGS I am missing out on</t>
  </si>
  <si>
    <t>EMOTIONAL INTELLIGENCE</t>
  </si>
  <si>
    <t>GROWTH MINDSET</t>
  </si>
  <si>
    <t>FINANICIAL LITERACY</t>
  </si>
  <si>
    <t>TIME MANAGMENT</t>
  </si>
  <si>
    <t>Cant let conclusions win over arguments all the time</t>
  </si>
  <si>
    <t>Heuristic vs statistical thinking</t>
  </si>
  <si>
    <t>System 1 is generating impressions and System 2 is making them beliefs once validated</t>
  </si>
  <si>
    <t>Use characteristics of system 2 in "Thinking Fast &amp; Slow" p. 105</t>
  </si>
  <si>
    <t>Need to eat good if I am going to overeat</t>
  </si>
  <si>
    <t>Categories</t>
  </si>
  <si>
    <t>Paint lamp shade</t>
  </si>
  <si>
    <t>Wood Burning</t>
  </si>
  <si>
    <t>Bird thing to prevent birds at front entrance</t>
  </si>
  <si>
    <t>Fix BB Gun</t>
  </si>
  <si>
    <t>Value</t>
  </si>
  <si>
    <t>Get an automatic calendar for dates</t>
  </si>
  <si>
    <t>Have the photo journals printed and put them in a book that can be flipped throught pictures only on TV</t>
  </si>
  <si>
    <t>Mediterrean diet research</t>
  </si>
  <si>
    <t>Sometimes we feel compelled to engage in destructive behaviors, but the result is usually regretful once it is over.  What is a healthy way to resolve the desire for destructive behavior?  Some people like destructive behavior it seems.</t>
  </si>
  <si>
    <t>Learn about Hyperviligence</t>
  </si>
  <si>
    <t>Solar powered battery charger</t>
  </si>
  <si>
    <t>4 Step Emotional Healing process: name the emotional wound, acknowledge the pain the wound is causing, grieving the pain intentionally, pivot off the old emotional pattern</t>
  </si>
  <si>
    <t>Picking entertainment needs to be more delibrate like Jess and rate future lists</t>
  </si>
  <si>
    <t>How to apply value errors for longer time periods</t>
  </si>
  <si>
    <t>Goals tab with goal processing methodology similar to Project Planner</t>
  </si>
  <si>
    <t>"Color of the month" Where we paint on wall</t>
  </si>
  <si>
    <t>Lava lamp</t>
  </si>
  <si>
    <t>Efficency</t>
  </si>
  <si>
    <t>Gardening on scorecard</t>
  </si>
  <si>
    <t>Make a physical photo journal</t>
  </si>
  <si>
    <t>Animal of the Week</t>
  </si>
  <si>
    <t>Divert 15% of income to portfolio when partner and pick three money mangers</t>
  </si>
  <si>
    <t>Type</t>
  </si>
  <si>
    <t>Print quote of the week and put them in a book</t>
  </si>
  <si>
    <t>Rate Goods trip</t>
  </si>
  <si>
    <t>Rate foods from last week and drink</t>
  </si>
  <si>
    <t>TMJ packet</t>
  </si>
  <si>
    <t>What is the use of sheep wool? Where can I get some?</t>
  </si>
  <si>
    <t>Bert Kershieri at Civic Center</t>
  </si>
  <si>
    <t>Add night time tea</t>
  </si>
  <si>
    <t>Bayesian reasoning calls for two practices: 1. Anchor your judgement of the probability of an outcome on a plausible base rate.  2. Question the diagnosticity of your evidence. IF you put a probability on both, multiply the base rate probability by the probability your hypotheses is correct over alternatives after considering evidence.  Remember your impressions are often exaggerated.</t>
  </si>
  <si>
    <t>Pay Critter control.  Confirm this is how the program works</t>
  </si>
  <si>
    <t>Fire ex.</t>
  </si>
  <si>
    <t>Create policies with GPT</t>
  </si>
  <si>
    <t>GPT can summarize data put in or even ask for keywords</t>
  </si>
  <si>
    <t>GPT-Explain it like I am five years old or really condense information into a limited number of words</t>
  </si>
  <si>
    <t>Novel idea where self recycling tech leads to no more need for production unless it is truly for growth</t>
  </si>
  <si>
    <t>V-To make more accurate judgments, it's important to avoid rating things based on general impressions and instead focus on specific qualities. This involves being aware of the halo effect and taking steps to overcome it, such as gathering more information, using multiple sources, and checking your own biases.</t>
  </si>
  <si>
    <t>Make a "menu" of hobbies to remind myself of what is available and then make a dedicated hobby area, hobbie tab</t>
  </si>
  <si>
    <t>Movie categories to pick tops</t>
  </si>
  <si>
    <t>Movie of the Week</t>
  </si>
  <si>
    <t>Event of the Week</t>
  </si>
  <si>
    <t>Core human beliefs questionaire</t>
  </si>
  <si>
    <t>Clean up TO-DO docs</t>
  </si>
  <si>
    <t>Need a better pocket kit for when I am out and about</t>
  </si>
  <si>
    <t>Create movie categories and then ranked choice voting to select which one we watch, rank</t>
  </si>
  <si>
    <t>Novel where AI and I trade paragraphs</t>
  </si>
  <si>
    <t>Learn about WHITE HOLES</t>
  </si>
  <si>
    <t>Have GPT play a role</t>
  </si>
  <si>
    <t>Random movie generator</t>
  </si>
  <si>
    <t>Random generators for all kinds of things</t>
  </si>
  <si>
    <t>Ask GPT for first principles of any idea</t>
  </si>
  <si>
    <t>Keep trying new things like a kid</t>
  </si>
  <si>
    <t>Fertilizer once per month on indoor plants</t>
  </si>
  <si>
    <t>Generate a lesson plan for learning</t>
  </si>
  <si>
    <t>Breathing control rating to scorecard</t>
  </si>
  <si>
    <t>Make a list of things I find "ideal"</t>
  </si>
  <si>
    <t>Grab Q goals to the right</t>
  </si>
  <si>
    <t>Start Words of wisdom on my own as my statements of fact after doing the critical thinking exercise. Also we could still put ours in but mark them as ours! Fun</t>
  </si>
  <si>
    <t>Need a better way to cast my computer on the screen</t>
  </si>
  <si>
    <t>Regulate alcohol (ounces), caffeine (mg)</t>
  </si>
  <si>
    <t>Create death and animal rating tabs and sport tab</t>
  </si>
  <si>
    <t>Create weekly log tab</t>
  </si>
  <si>
    <t>What are all the things that can be rented?</t>
  </si>
  <si>
    <t>What kind of coaches could I employ in my life?</t>
  </si>
  <si>
    <t>AI powered virtual assisstant</t>
  </si>
  <si>
    <t>Vertical Herb garden</t>
  </si>
  <si>
    <t>Home weather station</t>
  </si>
  <si>
    <t>Write your favoriate social science equations like life=fun&amp;happiness etc</t>
  </si>
  <si>
    <t>Drinking coffee on an empty stomach</t>
  </si>
  <si>
    <t>Talk more around loved ones by listening and asking questions</t>
  </si>
  <si>
    <t>Hobby</t>
  </si>
  <si>
    <t>Buying</t>
  </si>
  <si>
    <t>Basic physical movements as a skill (physical literacy)</t>
  </si>
  <si>
    <t xml:space="preserve">Try a concept of </t>
  </si>
  <si>
    <t>Finish new planner tab with  and get together Holiday schedule and how to celebrate, treat on my birthday etc</t>
  </si>
  <si>
    <t>Root Cause Analysis-Understanding underlying causal mechanisms involves trying to identify the root causes that lead to a particular event or phenomenon. This means looking beyond the surface-level details and trying to identify the underlying factors that contribute to the outcome you are interested in. For example, if you want to understand why a particular stock has been performing well, you might look at factors like the company's financials, industry trends, and market conditions. By understanding these underlying factors, you can better interpret the statistical information and make more informed decisions. To understand underlying causal mechanisms, you can start by asking questions such as: What are the factors that contribute to this outcome? How do these factors interact with each other? Are there any external factors that are influencing this outcome? What historical trends or events may have led to this outcome?</t>
  </si>
  <si>
    <t>Emergency plan for home</t>
  </si>
  <si>
    <t>Skill: PREDICTION calculate base rate independent of evidence, calculate rate based on evidence, correlate the evidence to the other factor being predicted, adjust the base rate by the correlation percentage of the evidence</t>
  </si>
  <si>
    <t>Upgrade antacids</t>
  </si>
  <si>
    <t>Plant of the week</t>
  </si>
  <si>
    <t>Look at flow state process as a skill</t>
  </si>
  <si>
    <t>Create an official lazy day routine</t>
  </si>
  <si>
    <t>New thing of the week</t>
  </si>
  <si>
    <t>Build out outing and event planner thing</t>
  </si>
  <si>
    <t>Sumerians</t>
  </si>
  <si>
    <t>Hobby of the Week</t>
  </si>
  <si>
    <t>Fiction Book of the Week</t>
  </si>
  <si>
    <t>Skill-The ability to find and access expertise instead of doing my own research</t>
  </si>
  <si>
    <t>Spread fire ex</t>
  </si>
  <si>
    <t>How can I find more peak experiences and flow experiences where the sense of self fall outs</t>
  </si>
  <si>
    <t>Create a shopping folder on my computer to do online shopping time on with a line on the scorecard</t>
  </si>
  <si>
    <t>Apply types of reasoning in "brain" to my life</t>
  </si>
  <si>
    <t>Work on goal process Word doc</t>
  </si>
  <si>
    <t>Add a "project" line item in scorecard that flows from design</t>
  </si>
  <si>
    <t>Use more adjectives with GPT prompts and ask for chain of thought</t>
  </si>
  <si>
    <t>Moderation-Count calories and sat fat before splurging</t>
  </si>
  <si>
    <t>Buy and hold on stock is the way to go.  Buy stocks where you feel that the company's value is not actually reflected in the stock price.</t>
  </si>
  <si>
    <t>Look into Phthalates</t>
  </si>
  <si>
    <t>Decisions analysis</t>
  </si>
  <si>
    <t>Skill-Graphic Design</t>
  </si>
  <si>
    <t>Skill-Budgeting</t>
  </si>
  <si>
    <t>Skill-Interpersonal Skills</t>
  </si>
  <si>
    <t>Skill-Story Telling</t>
  </si>
  <si>
    <t>What is the best way to swallow</t>
  </si>
  <si>
    <t>Kurzgestat store</t>
  </si>
  <si>
    <t>Music by artist for awhile where everyone is assigned</t>
  </si>
  <si>
    <t>Look into time restricted eating from Satchin Panda PhD</t>
  </si>
  <si>
    <t>Separate comedy and drama in TV ratings</t>
  </si>
  <si>
    <t>Learn about PERCEPTION GEOGRAPHY</t>
  </si>
  <si>
    <t>What are some basic IL laws to know?</t>
  </si>
  <si>
    <t>Algebra run through maybe a math textbook</t>
  </si>
  <si>
    <t>While reframing negative thoughts and beliefs can be a helpful tool in overcoming limiting beliefs and negative thinking patterns, it can also be helpful to cultivate a broader perspective that transcends the limitations of the individual self.  By practicing mindfulness and letting go of our attachment to our sense of self, we can begin to see our thoughts and beliefs as passing phenomena that are not necessarily reflective of reality.</t>
  </si>
  <si>
    <t>Learn about QUANTUM GEOMETRY</t>
  </si>
  <si>
    <t>Incorporate the ideas of MENTAL REHEARSAL</t>
  </si>
  <si>
    <t>Create my own formulas and algorithms to predict the future or rate things etc.  I like this stuff</t>
  </si>
  <si>
    <t>Use simple formulas and algorithms to make judgements rather than global ratings based on intuition.  Identify the top categories and rate as good as possible.</t>
  </si>
  <si>
    <t>How can I apply probabity theory more to my life</t>
  </si>
  <si>
    <t>Is there anything that can be done on a motorcycle or watching motorcycles?</t>
  </si>
  <si>
    <t>Check out fairphone for a smart phone that doesn’t have conflict minerals</t>
  </si>
  <si>
    <t>Switch over to Spotify full time and get an android phone</t>
  </si>
  <si>
    <t>Stop doing blue light right before bed again</t>
  </si>
  <si>
    <t>Prescription blue light blocking glasses</t>
  </si>
  <si>
    <t>Start doing water fasts on Wednesday into Thursday 4pm</t>
  </si>
  <si>
    <t>Slow down chewing food and swallow right</t>
  </si>
  <si>
    <t>Practice skills during walk</t>
  </si>
  <si>
    <t>Consder adding postive values where doing real good add points.  Assess damage on weekly score instead of daily</t>
  </si>
  <si>
    <t>Interest</t>
  </si>
  <si>
    <t>Ranked Order</t>
  </si>
  <si>
    <t>Mindfulness</t>
  </si>
  <si>
    <t>Human flourishing might be the real goal</t>
  </si>
  <si>
    <t>Make a list of priveleges I have had through life</t>
  </si>
  <si>
    <t>List things I think I may be good that I am actually bad at</t>
  </si>
  <si>
    <t>List some areas I am resisting change</t>
  </si>
  <si>
    <t>List challenges others are facing that I am not</t>
  </si>
  <si>
    <t>Store at Estes Park</t>
  </si>
  <si>
    <t>Ring toss game</t>
  </si>
  <si>
    <t>I need to eat at specific times</t>
  </si>
  <si>
    <t>Call Larry cause that cancer ain't done</t>
  </si>
  <si>
    <t>Next Friday Tim Dillon</t>
  </si>
  <si>
    <t>Tune up my math skills through a game</t>
  </si>
  <si>
    <t>What do I need to be more sensitive to?</t>
  </si>
  <si>
    <t>Charles lunch Thursday</t>
  </si>
  <si>
    <t>Get a reality show in the mix and then separate comedy and drama</t>
  </si>
  <si>
    <t>Write my own manifesto like free association perhaps</t>
  </si>
  <si>
    <t>Goals that make me really uncomfortable</t>
  </si>
  <si>
    <t>Find ways of expressing myself perhaps a list that is rated</t>
  </si>
  <si>
    <t>Create a self care section of activites in "brain" section in entertainment book</t>
  </si>
  <si>
    <t>Increase my acceptance of death</t>
  </si>
  <si>
    <t>Monoclonal antibodies for my skin condition</t>
  </si>
  <si>
    <t>Equanimity has a level of acceptance that I am missing in my value not just calm but mindfulness that accepts our circumstance</t>
  </si>
  <si>
    <t>Learn about post viral syndromes</t>
  </si>
  <si>
    <t>How can I build an interdisciplinary medical team</t>
  </si>
  <si>
    <t>I have to get a handle on inflammation</t>
  </si>
  <si>
    <t>Look into Naturalistic Decision Making</t>
  </si>
  <si>
    <t>What are a list of common patterns I can employ in my life?</t>
  </si>
  <si>
    <t>Look into Recognition Primed Decisions</t>
  </si>
  <si>
    <t>Learning List</t>
  </si>
  <si>
    <t>Thinking Fast &amp; Slow</t>
  </si>
  <si>
    <t>Book</t>
  </si>
  <si>
    <t>Documentary</t>
  </si>
  <si>
    <t>Watch "The Machine"</t>
  </si>
  <si>
    <t>The Wrecking Crew</t>
  </si>
  <si>
    <t>Capatalisam: A Love Story</t>
  </si>
  <si>
    <t>look into cognitive load</t>
  </si>
  <si>
    <t>Look into quantum time crystals</t>
  </si>
  <si>
    <t>Learn about Strategic mananegmt</t>
  </si>
  <si>
    <t>Learn about Universal Truths</t>
  </si>
  <si>
    <t>Abiogenisis</t>
  </si>
  <si>
    <t>Look into moral philosophy</t>
  </si>
  <si>
    <t>Self-organization</t>
  </si>
  <si>
    <t>-analytical philosophy</t>
  </si>
  <si>
    <t>cultural universals</t>
  </si>
  <si>
    <t>Large language model</t>
  </si>
  <si>
    <t>Learn about quantum cosmology</t>
  </si>
  <si>
    <t>Learn about quantum gravitational physics</t>
  </si>
  <si>
    <t>CIRCULAR ECONOMY</t>
  </si>
  <si>
    <t>Learn about ARTIFICIAL PERCEPTION J</t>
  </si>
  <si>
    <t>Learn about Solipsism</t>
  </si>
  <si>
    <t>Learn about FRENCH FILM</t>
  </si>
  <si>
    <t>Chaos theory</t>
  </si>
  <si>
    <t>Entropic principles</t>
  </si>
  <si>
    <t>Entropy</t>
  </si>
  <si>
    <t>Feedback loops and interconnectivity</t>
  </si>
  <si>
    <t>check out neuroeconomics</t>
  </si>
  <si>
    <t>Inaccessible places on earth</t>
  </si>
  <si>
    <t>learn about post-modernism</t>
  </si>
  <si>
    <t>Look into metabolome</t>
  </si>
  <si>
    <t>Methodical naturalism</t>
  </si>
  <si>
    <t>Study cultural universals</t>
  </si>
  <si>
    <t>COGNITIVE FLUENCY</t>
  </si>
  <si>
    <t>Learn about DIFFERNTIAL GEOMETRY</t>
  </si>
  <si>
    <t>Look into fermions</t>
  </si>
  <si>
    <t>Self-assembling systems</t>
  </si>
  <si>
    <t>Systems theory</t>
  </si>
  <si>
    <t>Learn about non-locality</t>
  </si>
  <si>
    <t>Look into typology and organizational psychology</t>
  </si>
  <si>
    <t>HIDDEN VARIABLE THEORIES in physics</t>
  </si>
  <si>
    <t>META_ETHICAL THEORIES</t>
  </si>
  <si>
    <t>Look into destructive behaviors</t>
  </si>
  <si>
    <t>WS-Human Rights Measurement Initiative</t>
  </si>
  <si>
    <t>Look at "see also" under wiki emergence</t>
  </si>
  <si>
    <t>Look into behavioral genetics</t>
  </si>
  <si>
    <t>constitutional due process interpretations</t>
  </si>
  <si>
    <t>Learn about theory of value</t>
  </si>
  <si>
    <t>Look into metal foam</t>
  </si>
  <si>
    <t>look into the Overton window</t>
  </si>
  <si>
    <t>Look into the Peak End Rule</t>
  </si>
  <si>
    <t>Read more about the old timers thoughts about virtue</t>
  </si>
  <si>
    <t>What are "common conventions"</t>
  </si>
  <si>
    <t>Big Bang nucleosynthesis</t>
  </si>
  <si>
    <t>Learn about COSMOPOLITAN DISTRIBUTION</t>
  </si>
  <si>
    <t>Learn about hibernation</t>
  </si>
  <si>
    <t>Noogenesis</t>
  </si>
  <si>
    <t>Ribozyme</t>
  </si>
  <si>
    <t>Strong emergence</t>
  </si>
  <si>
    <t>check out industrial organization in economics</t>
  </si>
  <si>
    <t>check out quantum spin</t>
  </si>
  <si>
    <t>Explore logical paradoxes</t>
  </si>
  <si>
    <t>Look into blood brain barrier</t>
  </si>
  <si>
    <t>QUANTUM INFORMATION SCIENCE</t>
  </si>
  <si>
    <t>Check out Canvas Network for online learning</t>
  </si>
  <si>
    <t>Learn about "Dunbar's number"</t>
  </si>
  <si>
    <t>check out Heidegger and self-theory</t>
  </si>
  <si>
    <t>Economics to learn behavior</t>
  </si>
  <si>
    <t>Learn about semiosis</t>
  </si>
  <si>
    <t>look into stocism</t>
  </si>
  <si>
    <t>Look into the domain of "conversation analysis" CA</t>
  </si>
  <si>
    <t>Nitrogen fixing</t>
  </si>
  <si>
    <t>ELECTRO FUELS</t>
  </si>
  <si>
    <t>Ayn Rand epistemology</t>
  </si>
  <si>
    <t>check out politician Dan Crenshaw</t>
  </si>
  <si>
    <t>Print plans or draw plans for wood shop projects</t>
  </si>
  <si>
    <t>Is there any gymanastics I could incorporate</t>
  </si>
  <si>
    <t>New</t>
  </si>
  <si>
    <t>Physical Objects</t>
  </si>
  <si>
    <t>Coloriong book</t>
  </si>
  <si>
    <t>Evolving LEGO Structure</t>
  </si>
  <si>
    <t>Logic Puzzles</t>
  </si>
  <si>
    <t>Mad Libs</t>
  </si>
  <si>
    <t>Memory Games</t>
  </si>
  <si>
    <t>Ongoing Iteritive Drawing</t>
  </si>
  <si>
    <t>Self Help Book Section</t>
  </si>
  <si>
    <t>Stress Balls and Fidget Toys</t>
  </si>
  <si>
    <t>Root beer floats</t>
  </si>
  <si>
    <t>BBQ Chicken Sandos</t>
  </si>
  <si>
    <t>Couscous and beans</t>
  </si>
  <si>
    <t>Chuck roast in tomato sauce on bun with mozzarella cheese</t>
  </si>
  <si>
    <t>Ropas Viejas</t>
  </si>
  <si>
    <t>Jack &amp; Coke</t>
  </si>
  <si>
    <t>Fuzzy navels</t>
  </si>
  <si>
    <t>Colorado trip update in feb</t>
  </si>
  <si>
    <t>-summer trip to Butternut</t>
  </si>
  <si>
    <t>Dancing</t>
  </si>
  <si>
    <t>Do hermit crabs again</t>
  </si>
  <si>
    <t>Rock collection</t>
  </si>
  <si>
    <t>Short stories</t>
  </si>
  <si>
    <t>Antiquing</t>
  </si>
  <si>
    <t>What can i grow around the house</t>
  </si>
  <si>
    <t>Star gazing</t>
  </si>
  <si>
    <t>Build something that moves about of technical toys</t>
  </si>
  <si>
    <t>Model trains and tracks</t>
  </si>
  <si>
    <t>Start a blog</t>
  </si>
  <si>
    <t>Start my own Substack</t>
  </si>
  <si>
    <t>Small space gardening</t>
  </si>
  <si>
    <t>Hobby models</t>
  </si>
  <si>
    <t>Drone to fly over new property</t>
  </si>
  <si>
    <t>Ancestry</t>
  </si>
  <si>
    <t>Adopt a rabbit</t>
  </si>
  <si>
    <t>Take a community college course</t>
  </si>
  <si>
    <t>Travel blog about 50 states vacation</t>
  </si>
  <si>
    <t>Slot car racetrack in basement</t>
  </si>
  <si>
    <t>Harmonica</t>
  </si>
  <si>
    <t>Mini crossbow</t>
  </si>
  <si>
    <t>Make hacky sacks</t>
  </si>
  <si>
    <t>3d printing</t>
  </si>
  <si>
    <t>Plant trees for legacy</t>
  </si>
  <si>
    <t>Build my own camper van</t>
  </si>
  <si>
    <t>Get into ballooning</t>
  </si>
  <si>
    <t>FOID card for shooting range at tac shack</t>
  </si>
  <si>
    <t>Knot tying</t>
  </si>
  <si>
    <t>Archery</t>
  </si>
  <si>
    <t>Clothes making</t>
  </si>
  <si>
    <t>Fragrances</t>
  </si>
  <si>
    <t>Do a podcast with someone</t>
  </si>
  <si>
    <t>Utilize a sewing machine</t>
  </si>
  <si>
    <t>Run for office</t>
  </si>
  <si>
    <t>Start a active adult mobile home park</t>
  </si>
  <si>
    <t>Hobby tunneling as a project</t>
  </si>
  <si>
    <t>Horse Shoes</t>
  </si>
  <si>
    <t>Pickle Ball</t>
  </si>
  <si>
    <t>Game-cornhole</t>
  </si>
  <si>
    <t>Lawn darts</t>
  </si>
  <si>
    <t>Animal House</t>
  </si>
  <si>
    <t>Casino</t>
  </si>
  <si>
    <t>Band of Brothers</t>
  </si>
  <si>
    <t>TV Show-60 Min</t>
  </si>
  <si>
    <t>Thomas Jefferson</t>
  </si>
  <si>
    <t>Richard Pryor</t>
  </si>
  <si>
    <t>Frank Sinatra</t>
  </si>
  <si>
    <t>Celts</t>
  </si>
  <si>
    <t>Culture of the WeeK</t>
  </si>
  <si>
    <t>Brave New World</t>
  </si>
  <si>
    <t>TV</t>
  </si>
  <si>
    <t>What kind of ceremonies I can do that are cool</t>
  </si>
  <si>
    <t>MBSR training</t>
  </si>
  <si>
    <t>Acceptance=welcoming and non reactive</t>
  </si>
  <si>
    <t>Active listening and a growth mindset for more acceptance and better social interactions</t>
  </si>
  <si>
    <t>Need a way to develop more brain concepts</t>
  </si>
  <si>
    <t>Need a better self reflection process as I can barely remember haha</t>
  </si>
  <si>
    <t>Get a Wii from Ebay with Jess</t>
  </si>
  <si>
    <t>Check out electric unicycles</t>
  </si>
  <si>
    <t>Get more sunshine per hour</t>
  </si>
  <si>
    <t>Check out Andrew Sullivan</t>
  </si>
  <si>
    <t>Build out self massage program inlcuding back massager</t>
  </si>
  <si>
    <t>Create survey for new residential projects</t>
  </si>
  <si>
    <t>There is a fine line between process and outcomes. You don’t always need a perfect process if you get great outcomes perhaps</t>
  </si>
  <si>
    <t>Learn about kidney health</t>
  </si>
  <si>
    <t>Check out abundance progressiveism and power sharing liveralism. How are they compatible</t>
  </si>
  <si>
    <t>Participation is public life was thought of being apart of human flourishing in the 1700s.</t>
  </si>
  <si>
    <t>Restrain perversion</t>
  </si>
  <si>
    <t>My walk can be a thinking time as well</t>
  </si>
  <si>
    <t>How about a political system of polling whether people feel good or bad about a statement of an issue. If bad, that warrants further exploration by the political body. You get poll at the same time everyday. Or could be ranked choice of a list Circumvent the technocracy by voting, but have different views summarized by technocrats even marginalized ones. People who are concerned can apply and form a sponsored committee to raise a question to the people. Your voting percentage is online and public along with your name. Voluntary participation to get device or you can show up in person</t>
  </si>
  <si>
    <t>What to do about the shingles</t>
  </si>
  <si>
    <t>Velcro Jessica's window</t>
  </si>
  <si>
    <t>How can I reduce exposure of environmental toxins</t>
  </si>
  <si>
    <t>Essential oils</t>
  </si>
  <si>
    <t>Create an indoor rainbow</t>
  </si>
  <si>
    <t>How can I make the most of my face</t>
  </si>
  <si>
    <t>How can I self pacify</t>
  </si>
  <si>
    <t>GPT-Examine a faith by looking directly at holy books</t>
  </si>
  <si>
    <t>Phototherpay of skin disease</t>
  </si>
  <si>
    <t>Apply cognitive load therapy</t>
  </si>
  <si>
    <t>How can I lessen the load on my working memory or train it</t>
  </si>
  <si>
    <t>Limited spontaneity: Having a lot of structure in your life may limit your ability to be spontaneous or make impromptu decisions.</t>
  </si>
  <si>
    <t>Reduced flexibility: A structured schedule can limit your ability to adapt to unexpected events or changes.</t>
  </si>
  <si>
    <t>Monotony: Having a rigid routine can become monotonous, leading to boredom and a lack of motivation.</t>
  </si>
  <si>
    <t>Social isolation: Being overly structured can lead to a lack of social interaction and a reduced ability to form new relationships.</t>
  </si>
  <si>
    <t>I need more warmth and less cool</t>
  </si>
  <si>
    <t>Learn about QUANTUM CHRONODYNAMICS</t>
  </si>
  <si>
    <t>Learn about FRACTACL QUALITIES in physics</t>
  </si>
  <si>
    <t>Look into what EVIDENCE BASED MEDICINE actually means</t>
  </si>
  <si>
    <t>Learn how to frame a forecasting problem by looking at stats called REFERENCE CLASS FORECASTING</t>
  </si>
  <si>
    <t>How can I admit failure</t>
  </si>
  <si>
    <t>Orkin visit</t>
  </si>
  <si>
    <t>Get more bands from Dad's music list</t>
  </si>
  <si>
    <t>Join a club</t>
  </si>
  <si>
    <t>Dad catch up more music?</t>
  </si>
  <si>
    <t>What do I need to resign from in my life?</t>
  </si>
  <si>
    <t>Consider the comments around me as feedback rather than attacks while keeping the mindset of being warm</t>
  </si>
  <si>
    <t>Look at Hilber Space</t>
  </si>
  <si>
    <t>Alma oil</t>
  </si>
  <si>
    <t>Mouse for when riding bike and a monitor in front of me</t>
  </si>
  <si>
    <t>Make an exercse bike station with shelfs etc</t>
  </si>
  <si>
    <t>Have a tea table with a tea set</t>
  </si>
  <si>
    <t>Check out Micheal Oakeshott</t>
  </si>
  <si>
    <t>Look at pre-verbal systems</t>
  </si>
  <si>
    <t>Look about perceptual adaptation</t>
  </si>
  <si>
    <t>Look into GENERAL DISPOSITION OF WELL_BEING</t>
  </si>
  <si>
    <t>Illusion of control in humans</t>
  </si>
  <si>
    <t>No more tic-tacs</t>
  </si>
  <si>
    <t>Wasps under deck</t>
  </si>
  <si>
    <t>Best practices to avoid infections</t>
  </si>
  <si>
    <t>I essentially am doing what I can imagine my best self to be doing now I just have to be more consistent</t>
  </si>
  <si>
    <t>For example, category theory emphasizes the importance of relationships and connections between things, rather than just focusing on the things themselves. You can apply this idea in your personal life by paying attention to the connections between different aspects of your life. For instance, you can think about how your physical health affects your mental health, or how your hobbies connect to your career aspirations.</t>
  </si>
  <si>
    <t>Another idea from category theory is the use of abstract thinking to generalize and organize ideas. You can use this skill in your personal life by breaking down complex ideas into simpler components and finding commonalities between them. This can help you understand complex ideas and make better decisions in your personal life.</t>
  </si>
  <si>
    <t>Finally, category theory encourages the use of creativity and imagination to solve problems and discover new connections between ideas. You can apply this in your personal life by being open to new ideas and experiences, and using your imagination to find innovative solutions to problems.</t>
  </si>
  <si>
    <t>Need "new" section in checklist for shopping websites</t>
  </si>
  <si>
    <t>Best way to promote thyroid and adrenal health</t>
  </si>
  <si>
    <t>Collagen treatments?</t>
  </si>
  <si>
    <t>For mental BT do more guided stuff based on practices etc especially with Youtube</t>
  </si>
  <si>
    <t>Look at the idea of REMODELING In the body especially the heart</t>
  </si>
  <si>
    <t>Look at ways to prevent fibrosis in the heart</t>
  </si>
  <si>
    <t>Look at expected utility theory and the rational agent model</t>
  </si>
  <si>
    <t>Learn about PROSPECT THEORY</t>
  </si>
  <si>
    <t>Look at robotic self assembling systems-Jerry O Neil</t>
  </si>
  <si>
    <t>Upgrade by bathtub gear</t>
  </si>
  <si>
    <t>Go through Charles email</t>
  </si>
  <si>
    <t>Finish water system</t>
  </si>
  <si>
    <t>Hit up Dave</t>
  </si>
  <si>
    <t>Start and entertainment schedule in Notes</t>
  </si>
  <si>
    <t>DO severals types of novels</t>
  </si>
  <si>
    <t>Media Sections line item</t>
  </si>
  <si>
    <t>Learn about ANTI-DISITTER SPACE</t>
  </si>
  <si>
    <t>Learn about LOWER DIMENSIONAL SYSTEMS</t>
  </si>
  <si>
    <t>Need access to BP monitor</t>
  </si>
  <si>
    <t>Utilize pulse ox</t>
  </si>
  <si>
    <t>Wasp traps</t>
  </si>
  <si>
    <t>Neck stretcher program</t>
  </si>
  <si>
    <t>How can I incorporate piers into my home design</t>
  </si>
  <si>
    <t>Start rating directors and go through them systematically along with regular picks</t>
  </si>
  <si>
    <t>Overcoming conundrums with dexterity and intelligence, while maintaining a mellifluous and confident demeanor.</t>
  </si>
  <si>
    <t>To never be flabbergasted by obstacles, but instead to use enigmatic thinking to obfuscate problems and come up with innovative solutions.</t>
  </si>
  <si>
    <t>To hone one's skills and develop a level of dexterity that allows them to perform with gossamer precision, even in high-pressure situations.</t>
  </si>
  <si>
    <t>To live life with a sense of whimsy and frivolity, while still being able to make responsible and capricious decisions when necessary.</t>
  </si>
  <si>
    <t>To uphold the highest standards of ethics and morality, and never succumb to malfeasance or wrongdoing.</t>
  </si>
  <si>
    <t>To experience and appreciate the ineffable beauty of life, and to help others do the same through acts of kindness and compassion.</t>
  </si>
  <si>
    <t>To maintain a sardonic sense of humor even in difficult times, and to not take oneself too seriously.</t>
  </si>
  <si>
    <t>To embrace nostalgia as a way to cherish the past, but also to move forward with quixotic aspirations for the future.</t>
  </si>
  <si>
    <t>To challenge the hegemony of societal norms and expectations, and to carve out a unique path that defies convention.</t>
  </si>
  <si>
    <t>To cultivate serendipity in life by remaining open to new experiences and possibilities, and by embracing the ephemeral nature of existence while striving for the epitome of success.</t>
  </si>
  <si>
    <t>Fix 100 point scoring in scorecard</t>
  </si>
  <si>
    <t>Weed killer</t>
  </si>
  <si>
    <t>Sliding screens that go in garage door opening when the door is up American door works</t>
  </si>
  <si>
    <t>Store shit about garage door</t>
  </si>
  <si>
    <t>Look at how to manipulate SOCIAL REWARD LEARNING including psychedelics</t>
  </si>
  <si>
    <t>Try a sound bath</t>
  </si>
  <si>
    <t>What is my most neglected sense</t>
  </si>
  <si>
    <t>Answer the question "what is luxury"</t>
  </si>
  <si>
    <t>Trips-Train ride, parents on thurs, mom on sat, gary follow-up</t>
  </si>
  <si>
    <t>Buy balisong for flipping</t>
  </si>
  <si>
    <t>Check out psychosis from cannabis</t>
  </si>
  <si>
    <t>Smokes change</t>
  </si>
  <si>
    <t>Tune up Jessica's  movieratings</t>
  </si>
  <si>
    <t>One combined future Entertainment list maybe on wall as well</t>
  </si>
  <si>
    <t>Build out "new" websites to help ideation where each "new" line item in Notes has a corresponding website</t>
  </si>
  <si>
    <t>Add stretching, posture, TMJ, massage to workout phases</t>
  </si>
  <si>
    <t>JOE</t>
  </si>
  <si>
    <t>JESS</t>
  </si>
  <si>
    <t>LARRY</t>
  </si>
  <si>
    <t>BECKY</t>
  </si>
  <si>
    <t>TV Show</t>
  </si>
  <si>
    <t>Power</t>
  </si>
  <si>
    <t>Books</t>
  </si>
  <si>
    <t>Color of the week goes in a flip book for design</t>
  </si>
  <si>
    <t>Arousal Management-My anger may actually be arousal</t>
  </si>
  <si>
    <t>New bed or at least a bed topper</t>
  </si>
  <si>
    <t>The applicatoin of checklists in general to life more</t>
  </si>
  <si>
    <t>Some type of chair that can lay flat</t>
  </si>
  <si>
    <t>Home=D</t>
  </si>
  <si>
    <t>Only review italsized  goals once per month and add a line to the scorecard</t>
  </si>
  <si>
    <t>Brain Training question works where I have to generate one after I use up all the existing ones and then walk to it</t>
  </si>
  <si>
    <t>Warm down at end of day time</t>
  </si>
  <si>
    <t>Quit the bars</t>
  </si>
  <si>
    <t>Follow up on what Jess was crying about her personal life</t>
  </si>
  <si>
    <t>Check out zen</t>
  </si>
  <si>
    <t>How you react to stress is what makes up well being</t>
  </si>
  <si>
    <t>Plant of the Week</t>
  </si>
  <si>
    <t>Sport of the Week</t>
  </si>
  <si>
    <t>Thing of the Week</t>
  </si>
  <si>
    <t>Dandelions</t>
  </si>
  <si>
    <t>SUE</t>
  </si>
  <si>
    <t>Latch for attic door</t>
  </si>
  <si>
    <t>How can I welcome home Jess even better</t>
  </si>
  <si>
    <t>Learn about the curiosities of the STRONG NUCLEAR FORCE</t>
  </si>
  <si>
    <t>Overnight pulse ox meter</t>
  </si>
  <si>
    <t>Need massage center in bedroom with floor exercises and retreat features</t>
  </si>
  <si>
    <t>Buy some mopeds</t>
  </si>
  <si>
    <t>Buy hoverboard</t>
  </si>
  <si>
    <t>Create a tradition</t>
  </si>
  <si>
    <t>Compete for something like an event or award</t>
  </si>
  <si>
    <t>Need a some physical feats to stretch towards to build toughness</t>
  </si>
  <si>
    <t>How can I discover hidden talents</t>
  </si>
  <si>
    <t>Philanthropy sometime in the future</t>
  </si>
  <si>
    <t>Connect with my cultural heritage</t>
  </si>
  <si>
    <t>Have others do questionaire?</t>
  </si>
  <si>
    <t>How far can I run</t>
  </si>
  <si>
    <t>Singing to exercise voice</t>
  </si>
  <si>
    <t>Intergrate nature process and bike riding</t>
  </si>
  <si>
    <t>YouTube now has Sunday ticket</t>
  </si>
  <si>
    <t>I need to start saying what I think if I really believe it.</t>
  </si>
  <si>
    <t>Check out hangover patches over advance hang over prevention</t>
  </si>
  <si>
    <t>Get into image AI</t>
  </si>
  <si>
    <t>GPT makes the first draft and I edit which is my strength</t>
  </si>
  <si>
    <t>Get off meds</t>
  </si>
  <si>
    <t>Where can I put sheds on the property</t>
  </si>
  <si>
    <t>Explaining the problem is most of the solution</t>
  </si>
  <si>
    <t>Slo mo videos and up close videos</t>
  </si>
  <si>
    <t>Fix my foot angle in both directions</t>
  </si>
  <si>
    <t>Look at the axiomatic utility theory</t>
  </si>
  <si>
    <t>Look at Allais alternative logic of choice</t>
  </si>
  <si>
    <t>Bring back some expected value</t>
  </si>
  <si>
    <t>Complete</t>
  </si>
  <si>
    <t>Instructions</t>
  </si>
  <si>
    <t>List areas where I am resisting change</t>
  </si>
  <si>
    <t>Name something to change or correct</t>
  </si>
  <si>
    <t>Novel Innovative Strategies</t>
  </si>
  <si>
    <t>Continue to build out special day programs</t>
  </si>
  <si>
    <t>Effort Required            (10)</t>
  </si>
  <si>
    <t>Value of Good Outcome          (10)</t>
  </si>
  <si>
    <t>Time estimates are always bad maybe use a formula or add 40% to time line</t>
  </si>
  <si>
    <t>What are awesome things that can be done in 1 minute, 5 minutes, or 10 minutes</t>
  </si>
  <si>
    <t>Measure weed</t>
  </si>
  <si>
    <t>Types themed events which is a separate idea from special days having their own scorecards like "Brain break day" etc.  Think of "sub-event" themes under the heading of "events"</t>
  </si>
  <si>
    <t>Establish end points for hobbies</t>
  </si>
  <si>
    <t>Need pill cutter</t>
  </si>
  <si>
    <t>If you don’t like what you are getting in a relationship, look at what you are giving</t>
  </si>
  <si>
    <t>Hermit Crabs</t>
  </si>
  <si>
    <t>Random Wikipedia page</t>
  </si>
  <si>
    <t>Radio controlled vehicles</t>
  </si>
  <si>
    <t>Use picture lights</t>
  </si>
  <si>
    <t>GPT can generate it's own prompts</t>
  </si>
  <si>
    <t>How can you practice self-compassion and treat yourself with kindness?</t>
  </si>
  <si>
    <t>Are you ignoring negative emotions or processing them in a healthy way?</t>
  </si>
  <si>
    <t>Are you open to constructive criticism, or is your positive self-talk causing you to dismiss valuable feedback?</t>
  </si>
  <si>
    <t>Hobbies should be daily</t>
  </si>
  <si>
    <t>Put water thing into maintenance started on 4/26</t>
  </si>
  <si>
    <t>Do new water test per manual of osmosis machine</t>
  </si>
  <si>
    <t>Spray head for utility sink</t>
  </si>
  <si>
    <t>Role a governor of myself what impersonal decisions would I make</t>
  </si>
  <si>
    <t>Still need site analysis component to house design</t>
  </si>
  <si>
    <t>Driftwood collection</t>
  </si>
  <si>
    <t>Start talking about mindfulness</t>
  </si>
  <si>
    <t>Engage in perceptual learning in BT</t>
  </si>
  <si>
    <t>Take visual breaks: Follow the 20-20-20 rule,</t>
  </si>
  <si>
    <t>Savor my food</t>
  </si>
  <si>
    <t>Need an ever evolving indoor environment to overcome perceptual adaptation</t>
  </si>
  <si>
    <t>Check out Hasan Piker on Twitch</t>
  </si>
  <si>
    <t>County tax bill</t>
  </si>
  <si>
    <t>Call IRS</t>
  </si>
  <si>
    <t>Survey next week</t>
  </si>
  <si>
    <t>Rating for brain training games</t>
  </si>
  <si>
    <t>Apply Bloom's taxonomy on each learning subject by getting at least 3 takeaways: 1-Remembering (a fact directly from the show) 2-Understanding (a summary of the program at the end using keywords) 3-Application (a new idea using the subject matter)</t>
  </si>
  <si>
    <t>Rate colors and start color book</t>
  </si>
  <si>
    <t>BT Daily-Mental math: Spend 5 minutes each day solving simple arithmetic problems (addition, subtraction, multiplication, division) in your head. This will help keep your calculation skills sharp and can also enhance cognitive functions like memory and concentration.</t>
  </si>
  <si>
    <t>BT Daily-Memory exercise: Spend 5 minutes each day practicing your memory skills. You can use the 'memory palace' technique, where you visualize a familiar place and mentally place objects or information you want to remember within it. Alternatively, try memorizing a list of random objects or numbers, and then recalling them after a few minutes. This can help improve your working memory and overall cognitive function.</t>
  </si>
  <si>
    <t>Make sure I am summarizing the main ideas of readings and listening</t>
  </si>
  <si>
    <t>Blink training: Blink rapidly for 5 minutes daily to train your eye muscles and potentially improve reaction time and focus.</t>
  </si>
  <si>
    <t>Tongue twisters: Recite tongue twisters for 5 minutes daily to improve speech articulation, pronunciation, and cognitive processing speed.</t>
  </si>
  <si>
    <t>Mind mapping: Create a mind map of a topic or concept, connecting related ideas visually. This encourages creativity, organization, and information retention.</t>
  </si>
  <si>
    <t>BT Daily-Dual N-Back: Practice the Dual N-Back task, a working memory exercise, for 5 minutes daily. This can enhance focus, working memory, and cognitive control.</t>
  </si>
  <si>
    <t>BT Daily-Drawing or doodling: Spend 5 minutes each day sketching or doodling. This can foster creativity, visual-spatial skills, and relaxation.</t>
  </si>
  <si>
    <t>Write a sentence as well for word of the day book</t>
  </si>
  <si>
    <t>Write a memoir of high school</t>
  </si>
  <si>
    <t>Practice identifying similarities: Cultivate a habit of looking for patterns, connections, and similarities across various domains. This can help you become better at recognizing potential analogies.</t>
  </si>
  <si>
    <t>BT-Expected Utility Theory on a big decision</t>
  </si>
  <si>
    <t>Apply optimization tools</t>
  </si>
  <si>
    <t>Need regular doc rotation back</t>
  </si>
  <si>
    <t>Fire drink recipe book</t>
  </si>
  <si>
    <t>GPT-Combine designer concepts leading to zones</t>
  </si>
  <si>
    <t>Check out program "Finch 3D"</t>
  </si>
  <si>
    <t>Help Jessica with the quilt</t>
  </si>
  <si>
    <t>How can I appear less fleshy</t>
  </si>
  <si>
    <t>Hobby list where some are active maybe like 6-7 and then you pick new ones every once and awhile</t>
  </si>
  <si>
    <t>Build out idea of daily, weekly, monthly hobby rotation</t>
  </si>
  <si>
    <t>Occasional surprise schedule for when Jess gets home</t>
  </si>
  <si>
    <t>Make the changes to the interior layout of home task go by room every week!</t>
  </si>
  <si>
    <t>Check out survey on AUTHENTIC HAPPINESS</t>
  </si>
  <si>
    <t>PERMA is an acronym representing five key elements for well-being in positive psychology. Developed by Martin Seligman, it stands for Positive Emotion, Engagement, Relationships, Meaning, and Accomplishment. By focusing on these elements, individuals can cultivate greater well-being and resilience over time.</t>
  </si>
  <si>
    <t>I can I foster optimism through learned optimism</t>
  </si>
  <si>
    <t>Check up on Larry here soon about that cancer</t>
  </si>
  <si>
    <t>Learn about SUPERDETERMINISM</t>
  </si>
  <si>
    <t>Add sketch or drawing to sketch book</t>
  </si>
  <si>
    <t>Get better at understanding social cues</t>
  </si>
  <si>
    <t>Cultivate a sense of awe and wonder: Take time to appreciate the beauty of nature, the vastness of the universe, or the intricacies of the human mind and body. Allow yourself to feel a sense of wonder and awe at the mysteries of life.</t>
  </si>
  <si>
    <t>Vertical planters like a ladder</t>
  </si>
  <si>
    <t>How can I get more and better advisement</t>
  </si>
  <si>
    <t>Made homemade weed killer</t>
  </si>
  <si>
    <t>Fire up the Wii</t>
  </si>
  <si>
    <t>How can I increase oxygen diffusion</t>
  </si>
  <si>
    <t>Learn about Astrobiologist</t>
  </si>
  <si>
    <t>Look at cooperative actions with animals</t>
  </si>
  <si>
    <t>Start doing my own personal movie watches make line item</t>
  </si>
  <si>
    <t>Behavioral Activation: Engage in activities that bring you joy, satisfaction, or a sense of accomplishment. Make a list of these activities and schedule them into your daily routine. This will help improve your mood and prevent you from falling into negative thinking patterns.</t>
  </si>
  <si>
    <t>Problem-Solving: When faced with a challenge, use a structured problem-solving approach to find a solution. Break the problem down into smaller, more manageable steps, brainstorm possible solutions, evaluate their pros and cons, and choose the best course of action.</t>
  </si>
  <si>
    <t>Zazen (sitting meditation): This is the central practice in Zen, where practitioners sit in a specific posture, focusing on their breath or a particular question (called a koan) to achieve a state of deep, non-dualistic awareness. The goal is to cultivate mindfulness, concentration, and ultimately, insight into the true nature of reality.</t>
  </si>
  <si>
    <t>Satori (enlightenment): In Zen, satori refers to a sudden, direct realization or awakening to one's true nature, which is beyond duality and conceptual understanding. This experience is often described as a profound, life-changing event, where one sees the interconnectedness and impermanence of all phenomena.</t>
  </si>
  <si>
    <t>Koan practice: Koans are paradoxical questions, stories, or statements that cannot be resolved through logical thinking. They are used as a meditation tool to push the practitioner beyond the limitations of the rational mind, and to catalyze a direct, non-conceptual experience of reality.</t>
  </si>
  <si>
    <t>Shikantaza ("just sitting"): This is a form of objectless meditation, where the practitioner sits without any particular focus or goal, allowing thoughts and sensations to arise and pass away without attachment or judgment. It is considered a more advanced form of meditation, requiring a high degree of concentration and discipline.</t>
  </si>
  <si>
    <t>The Four Noble Truths: These are the central teachings of Buddhism, which Zen also upholds. They are: the truth of suffering (dukkha), the truth of the cause of suffering (samudaya), the truth of the end of suffering (nirodha), and the truth of the path leading to the end of suffering (magga).</t>
  </si>
  <si>
    <t>The Eightfold Path: This is the practical guide to achieving liberation from suffering, as taught in Buddhism. It consists of Right Understanding, Right Intention, Right Speech, Right Action, Right Livelihood, Right Effort, Right Mindfulness, and Right Concentration.</t>
  </si>
  <si>
    <t>Non-attachment: Zen teaches that attachment to desires, possessions, and even concepts or beliefs, is a major cause of suffering. By cultivating non-attachment, practitioners can experience greater freedom and equanimity.</t>
  </si>
  <si>
    <t>Emphasis on direct experience: Zen puts a strong emphasis on direct, personal experience over theoretical knowledge or religious dogma. It encourages practitioners to engage in the present moment and trust their own inner wisdom, rather than relying on external authorities.</t>
  </si>
  <si>
    <t>Simplicity and minimalism: Zen aesthetics value simplicity, naturalness, and understatement. This is reflected in the art, architecture, and everyday life of Zen practitioners, who often strive to live with minimal possessions and distractions.</t>
  </si>
  <si>
    <t>Mindfulness in daily life: Zen teaches that the practice of mindfulness and awareness should not be limited to formal meditation sessions, but should be extended to every aspect of daily life. This includes activities like eating, walking, working, and interacting with others.</t>
  </si>
  <si>
    <t>Really look at Zen</t>
  </si>
  <si>
    <t>Consequentialism: Consequentialist theories focus on the outcomes or consequences of actions to determine their moral worth. The most common form of consequentialism is utilitarianism.</t>
  </si>
  <si>
    <t>a. Utilitarianism: Proposed by Jeremy Bentham and later developed by John Stuart Mill, utilitarianism is based on the principle of "the greatest happiness for the greatest number." Actions are morally right if they maximize overall happiness or pleasure and minimize pain or suffering.</t>
  </si>
  <si>
    <t>Deontological Ethics: Deontological theories emphasize the importance of rules, duties, and obligations in determining the morality of actions, regardless of their consequences. The most prominent deontological theory is Kantian ethics.</t>
  </si>
  <si>
    <t>a. Kantian Ethics: Developed by Immanuel Kant, this theory is based on the idea that moral actions are guided by the categorical imperative, which consists of three main principles: (1) act only according to maxims that can be consistently universalized, (2) treat humanity as an end in itself and never as a mere means, and (3) act as if you were a legislator in a kingdom of ends.</t>
  </si>
  <si>
    <t>Virtue Ethics: Virtue ethics focuses on the character and virtues of the moral agent, rather than the consequences or rules. The central idea is that moral actions stem from the development of virtuous character traits. Aristotle's Nicomachean Ethics is the most well-known work on virtue ethics.</t>
  </si>
  <si>
    <t>a. Aristotelian Ethics: According to Aristotle, the ultimate goal of human life is to achieve eudaimonia, often translated as "flourishing" or "well-being." To achieve eudaimonia, individuals must develop virtues, which are habits of character that promote moral and practical wisdom.</t>
  </si>
  <si>
    <t>Care Ethics: Care ethics emerged in the second half of the 20th century, with a focus on interpersonal relationships and the moral significance of care, empathy, and compassion. Carol Gilligan and Nel Noddings are prominent figures in this field.</t>
  </si>
  <si>
    <t>Contractualism: This ethical theory, often associated with Thomas Hobbes, John Locke, and John Rawls, suggests that moral principles are the result of a hypothetical social contract between rational individuals. The idea is that individuals would agree on certain rules and principles to govern their interactions in a fair and just manner.</t>
  </si>
  <si>
    <t>Moral Relativism: Moral relativism posits that there are no universal moral truths and that morality is subjective, varying between individuals or cultures. This view contrasts with moral objectivism, which claims that there are universal moral principles that apply to everyone.</t>
  </si>
  <si>
    <t>Metaetchics analysis for BT</t>
  </si>
  <si>
    <t>Do Ai IMAGES ON PHONE AND LOAD TO SLIDER</t>
  </si>
  <si>
    <t>Shoe cabinet near back exits</t>
  </si>
  <si>
    <t>Concrete crack fix</t>
  </si>
  <si>
    <t>3D house model as a hobby</t>
  </si>
  <si>
    <t>Book club</t>
  </si>
  <si>
    <t>holiday calendar haha</t>
  </si>
  <si>
    <t>SCAMPER technique: This creative problem-solving method stands for Substitute, Combine, Adapt, Modify, Put to another use, Eliminate, and Reverse. Use these prompts to think about your subject or problem from different angles and identify new ideas. For example, substitute a part of the problem with something else, or reverse a process to see it from another perspective.</t>
  </si>
  <si>
    <t>Forced connections: Pick two unrelated concepts or items and try to find connections or interactions between them. This unexpected pairing can lead to new ideas or solutions that you may not have considered otherwise. You can use random word generators or simply pick items from your surroundings.</t>
  </si>
  <si>
    <t>Bio-mimicry: Look to nature for inspiration, as many natural processes and organisms have evolved to solve problems or optimize performance. By observing and understanding these phenomena, you can apply their principles to your own challenges, leading to innovative ideas and solutions.</t>
  </si>
  <si>
    <t>The Six Thinking Hats technique: This method, developed by Edward de Bono, encourages you to adopt six different "hats" or perspectives while brainstorming, each representing a different thinking style: white (data-driven), red (emotional), black (critical), yellow (optimistic), green (creative), and blue (strategic). By shifting between these different hats, you can explore a problem or idea from multiple angles and develop a more comprehensive understanding.</t>
  </si>
  <si>
    <t>Apply Axiology to my life</t>
  </si>
  <si>
    <t>DMAIC (Define, Measure, Analyze, Improve, Control) methodology. This problem-solving technique can help you improve processes and achieve greater efficiency in various aspects of life.</t>
  </si>
  <si>
    <t>Weed with more CBD to offset bad neuro effects</t>
  </si>
  <si>
    <t>New mailbox and light pole</t>
  </si>
  <si>
    <t>Can I get an old video disc system?</t>
  </si>
  <si>
    <t>Add book club line item</t>
  </si>
  <si>
    <t>Coffee from Proud Mary-35g of coffee with 350g of water poured over the top</t>
  </si>
  <si>
    <t>Take on more roles to gain perspective</t>
  </si>
  <si>
    <t>Learn about quantum tunneling</t>
  </si>
  <si>
    <t>What employee owned businesses could we invest in</t>
  </si>
  <si>
    <t>Think about possible regrets ahead of time</t>
  </si>
  <si>
    <t>Apply Thinking Fast and Slow to mental</t>
  </si>
  <si>
    <t>Look into PRICE REVOLUTION</t>
  </si>
  <si>
    <t>Property management applications for landlording</t>
  </si>
  <si>
    <t>Innovative way to display workout plan</t>
  </si>
  <si>
    <t>Gratitude</t>
  </si>
  <si>
    <t>RC car track with jumps</t>
  </si>
  <si>
    <t>ADULT COLORING BOOKS</t>
  </si>
  <si>
    <t>Tangram Sets: A classic Chinese puzzle consisting of seven flat pieces called "tans," which can be arranged in various ways to form different shapes or figures. This activity challenges spatial awareness and problem-solving skills.</t>
  </si>
  <si>
    <t>Brain Training Apps: Utilize technology to improve cognitive abilities through engaging games and exercises designed specifically for mental fitness. Apps often include daily challenges, progress tracking, and customizable difficulty levels.</t>
  </si>
  <si>
    <t>Origami Kits: The art of paper folding offers an opportunity to develop patience, focus, and fine motor skills, while also stimulating creativity and imagination. Kits may include instructional booklets and a variety of paper to create intricate designs.</t>
  </si>
  <si>
    <t>Sudoku Books: A collection of Sudoku puzzles, ranging from easy to expert levels, to challenge logic and problem-solving skills. These puzzles require no math skills but rather demand attention to detail and deductive reasoning.</t>
  </si>
  <si>
    <t>Daily laughing therapy where we watch 10 minutes of stand-up or something close</t>
  </si>
  <si>
    <t>Figure out how to apply Thought-stopping techniques</t>
  </si>
  <si>
    <t>Need a list of large problems I can systematically work on-keep a list then apply best practices-BIG!</t>
  </si>
  <si>
    <t>Incorporate active recovery principles</t>
  </si>
  <si>
    <t>BT-sTRATEGIC SELF MANAGEMENT and maybe clean up line item in SC.  What is the balance between being on scorecard and being on BT list-how does that timing work</t>
  </si>
  <si>
    <t>House slippers for kitchen</t>
  </si>
  <si>
    <t>Switch to stable diffusion</t>
  </si>
  <si>
    <t>Water center with cup dispenser in bathroom</t>
  </si>
  <si>
    <t>I3 Broadband fix shit</t>
  </si>
  <si>
    <t>GPT rewrite prompts</t>
  </si>
  <si>
    <t>Application of coding now that GPT can do it</t>
  </si>
  <si>
    <t>Gutter call</t>
  </si>
  <si>
    <t>What kind of poison am I still consuming</t>
  </si>
  <si>
    <t>GPT-Point/counterpoint conversation</t>
  </si>
  <si>
    <t>Choice architecture</t>
  </si>
  <si>
    <t>Package station with stuff to box shit</t>
  </si>
  <si>
    <t>Best cancer prevention practices</t>
  </si>
  <si>
    <t>Print auto cards</t>
  </si>
  <si>
    <t>Neuro to Dr. Walz 309-699-5399</t>
  </si>
  <si>
    <t>Larry</t>
  </si>
  <si>
    <t>Happiness</t>
  </si>
  <si>
    <t>Activity</t>
  </si>
  <si>
    <t>Novel display area where you can flip thorugh</t>
  </si>
  <si>
    <t>Learn about the local flora, fauna, and geology etc. include rock collection on nature trip process with animal and plant</t>
  </si>
  <si>
    <t>Park rankings today</t>
  </si>
  <si>
    <t>Questions-Political Views, Have you ever Been to, Like or Dislike this person, Like or dislike foods</t>
  </si>
  <si>
    <t>Learn five useful French words</t>
  </si>
  <si>
    <t>Best ways to deal with existential despair</t>
  </si>
  <si>
    <t>Consider canning?</t>
  </si>
  <si>
    <t>Finish colors tab</t>
  </si>
  <si>
    <t>Buy and hold outperforms day trading</t>
  </si>
  <si>
    <t>Look at how Sun City living extends life</t>
  </si>
  <si>
    <t>Learn about synthetic morphology &amp; biology</t>
  </si>
  <si>
    <t>Learn about bioelectrical signaling</t>
  </si>
  <si>
    <t>Big-decisions for problems-get multiple frames</t>
  </si>
  <si>
    <t>Types of campaigns</t>
  </si>
  <si>
    <t>Termite to orkin</t>
  </si>
  <si>
    <t>Hammock on hill</t>
  </si>
  <si>
    <t>Rate trail, views, weather, facilities, privacy, colors, sounds</t>
  </si>
  <si>
    <t>Neon signs</t>
  </si>
  <si>
    <t>Hiking workout track on hill</t>
  </si>
  <si>
    <t>Problem</t>
  </si>
  <si>
    <t>BT Self Care-Aromatherapy, digital forest bath, bath, pet videos</t>
  </si>
  <si>
    <t>Look at guilty pleasures for self care stuff</t>
  </si>
  <si>
    <t>Skill-Intercultural competence</t>
  </si>
  <si>
    <t>Skill-cognitive load therapy</t>
  </si>
  <si>
    <t>Understand and apply epigenetics</t>
  </si>
  <si>
    <t>Kill Tony for jokes</t>
  </si>
  <si>
    <t>Make sure neuro has my notes</t>
  </si>
  <si>
    <t>Health savings account double confirm</t>
  </si>
  <si>
    <t>Add geological formations to nature process</t>
  </si>
  <si>
    <t>What am I curious about?</t>
  </si>
  <si>
    <t>Add park to vacation roster</t>
  </si>
  <si>
    <t>Finish the Wrestler</t>
  </si>
  <si>
    <t>What are all the types of displays</t>
  </si>
  <si>
    <t>Project</t>
  </si>
  <si>
    <t>Management</t>
  </si>
  <si>
    <t>Purchasing</t>
  </si>
  <si>
    <t>How can I better manage my "remembering self"</t>
  </si>
  <si>
    <t>Walmart (www.walmart.com), Target (www.target.com), Best Buy (www.bestbuy.com,</t>
  </si>
  <si>
    <t>Macy's (www.macys.com)</t>
  </si>
  <si>
    <t>Add humans biases to mental training</t>
  </si>
  <si>
    <t>Maybe split mental into emotional and cognitive health</t>
  </si>
  <si>
    <t>Start noticing causes of effects on my mood</t>
  </si>
  <si>
    <t>Cultivate a sense of moral responsibility:</t>
  </si>
  <si>
    <t>Bag clippings in yard</t>
  </si>
  <si>
    <t>Where do I have a lack of agency and what should I have agency over that I do not</t>
  </si>
  <si>
    <t>Computational reducibility is a key to life</t>
  </si>
  <si>
    <t>How can I model my world better using computational reducibility where I can codify quality of life and predictive computations using symobols etc.  Capture a piece of the world in the model or computation.</t>
  </si>
  <si>
    <t>Music process where the whole collection gets edited through random shuffle</t>
  </si>
  <si>
    <t>Critical Thinking</t>
  </si>
  <si>
    <t>Mom join non fiction</t>
  </si>
  <si>
    <t>Need rotating themes for weekends like call, food, travel etx</t>
  </si>
  <si>
    <t>Incorporate computational language as a core belief and strategy look at Wolfram</t>
  </si>
  <si>
    <t>Computational language of quality of life</t>
  </si>
  <si>
    <t>Morning gaming with pod</t>
  </si>
  <si>
    <t>Re listen to Wolfeam</t>
  </si>
  <si>
    <t>Not enoying my folks enough</t>
  </si>
  <si>
    <t>Utilize the concepts of the experiencing self and remembering self</t>
  </si>
  <si>
    <t>Design</t>
  </si>
  <si>
    <t>Culture of the Week</t>
  </si>
  <si>
    <t>Atlantis</t>
  </si>
  <si>
    <t>Mental-Cognitive</t>
  </si>
  <si>
    <t>Mental-Emotional</t>
  </si>
  <si>
    <t>Must get checked for Psoriasis</t>
  </si>
  <si>
    <t>How can I utilize running mental simulations before new or big decisions</t>
  </si>
  <si>
    <t>Make my own giant cutting board</t>
  </si>
  <si>
    <t>Music playlists by emotional tone</t>
  </si>
  <si>
    <t>Call back IRS</t>
  </si>
  <si>
    <t>Survey questions by group text</t>
  </si>
  <si>
    <t>Look over default mode network again</t>
  </si>
  <si>
    <t>What are some automatic behaviors I am doing that I am not aware of</t>
  </si>
  <si>
    <t>Don’t trust your gut most times</t>
  </si>
  <si>
    <t>Proud Mary coffee order and Le Creuset Stoneware Mug</t>
  </si>
  <si>
    <t>Develop more connection with my loved ones.  What does that mean</t>
  </si>
  <si>
    <t>Explore moonshot thinking</t>
  </si>
  <si>
    <t>Pdocast categories back: interview, learning, self-improvement, history etc etc</t>
  </si>
  <si>
    <t>How can I get better at data analysis and fact finding</t>
  </si>
  <si>
    <t>I need to build more models and simulation in the spirit of computational thinking</t>
  </si>
  <si>
    <t>I need more computational tools</t>
  </si>
  <si>
    <t>Value-computational thinking</t>
  </si>
  <si>
    <t>Human flourishing survey once per quarter and finishing organizing survey</t>
  </si>
  <si>
    <t>Have GPT look at patterns in my scorecard data</t>
  </si>
  <si>
    <t>Create fun predictive model execise</t>
  </si>
  <si>
    <t>Call Kewanee High school</t>
  </si>
  <si>
    <t>Buy shit for ring toss</t>
  </si>
  <si>
    <t>Develop short story category for hobby</t>
  </si>
  <si>
    <t>What are the best informational seasonal series that we are not watching should this be doc or reality or something new</t>
  </si>
  <si>
    <t>Event-May 19 Wine and Cheese Under the Stars: Total Solar Eclipse</t>
  </si>
  <si>
    <t>Creatine again</t>
  </si>
  <si>
    <t>Cold exposure program</t>
  </si>
  <si>
    <t>Calculate your phenotypic age and then combat the fucked up number haha.  There are calculators</t>
  </si>
  <si>
    <t>Figure out how my threat response is amplified or reduced</t>
  </si>
  <si>
    <t>Ways to combat indifference or lethargic</t>
  </si>
  <si>
    <t>Utilize Edgeworth's hedometer</t>
  </si>
  <si>
    <t>Check in every hour and give all the feelings word you feel. Ratio of positive to negative could provide a wellness index</t>
  </si>
  <si>
    <t>Cantril self-anchoring striving scale</t>
  </si>
  <si>
    <t>Wealth can diminsih you ability to enjoy small pleasures-tactics to combat this</t>
  </si>
  <si>
    <t>Waste drop off of garage</t>
  </si>
  <si>
    <t>Develop design checklist methodology</t>
  </si>
  <si>
    <t>Incorporate old design documents</t>
  </si>
  <si>
    <t>How to move design into construction</t>
  </si>
  <si>
    <t>How to incorporate design sketches</t>
  </si>
  <si>
    <t>What is actually feasible for multi-tasking especially combining senses</t>
  </si>
  <si>
    <t>Make sure I cancel these services coming this year</t>
  </si>
  <si>
    <t>Question-Rate the average human like "the average human is more good than bad"</t>
  </si>
  <si>
    <t>3 project carts on each level</t>
  </si>
  <si>
    <t>Muse headband</t>
  </si>
  <si>
    <t>Neurotechnology</t>
  </si>
  <si>
    <t>Oil bottle labels</t>
  </si>
  <si>
    <t>Office chairs</t>
  </si>
  <si>
    <t>Oops forgot color of the week</t>
  </si>
  <si>
    <t>Statistically managened utopia run by technocrats and the population provides</t>
  </si>
  <si>
    <t>Walk saucer for hermit crabs</t>
  </si>
  <si>
    <t>What is true as opposed to opnion</t>
  </si>
  <si>
    <t>Orking Services-attic insulation, gutter guards, reflective attic systems, mulch &amp; mole mesh for burrowing Excluder geo border, step flashing at foundations, dig defense gate from orkin that go in the ground, garage door seals with brushes</t>
  </si>
  <si>
    <t>PLANNING</t>
  </si>
  <si>
    <t>MENTAL HEALTH</t>
  </si>
  <si>
    <t>GOALS &amp; PROJECTS</t>
  </si>
  <si>
    <t>MEDIA &amp; ENTERTAINMENT</t>
  </si>
  <si>
    <t>PHYSICAL HEALTH</t>
  </si>
  <si>
    <t>Explorers mindset</t>
  </si>
  <si>
    <t>Listen to those who disagree with me more</t>
  </si>
  <si>
    <t>Eight sleep mattress</t>
  </si>
  <si>
    <t>Sleep wearables</t>
  </si>
  <si>
    <t>Not lie again</t>
  </si>
  <si>
    <t>Quad lock for running</t>
  </si>
  <si>
    <t>Massive movie ratings catch-up</t>
  </si>
  <si>
    <t>Workout RFI process with GPT</t>
  </si>
  <si>
    <t>38g of fiber a day</t>
  </si>
  <si>
    <t>Publish best entertainment from each category each week in a blind email</t>
  </si>
  <si>
    <t>Methods of functional perfectionism</t>
  </si>
  <si>
    <t>Start wiring my own technical papers</t>
  </si>
  <si>
    <t>I need to see vulnerable to really get emotionally engaged</t>
  </si>
  <si>
    <t>Zeller for garage</t>
  </si>
  <si>
    <t>Intervention for Larry</t>
  </si>
  <si>
    <t>Water softener</t>
  </si>
  <si>
    <t>UPS drop-off</t>
  </si>
  <si>
    <t>State farm insurance with day laborer</t>
  </si>
  <si>
    <t>Move some the weekly stuff in card to daily</t>
  </si>
  <si>
    <t>Full upper body scan</t>
  </si>
  <si>
    <t>Action comes before motivation (could be note too)</t>
  </si>
  <si>
    <t>Automatic cat food and water thing</t>
  </si>
  <si>
    <t>Siding colors</t>
  </si>
  <si>
    <t>Ink recycling</t>
  </si>
  <si>
    <t>Improve skill application of cognitive restructing and emtional regulation</t>
  </si>
  <si>
    <t>Secret door with no reveal door</t>
  </si>
  <si>
    <t>Make a cart with convenience like chair fan cooler speaker etc</t>
  </si>
  <si>
    <t>Greatest hardship of all time that were survived</t>
  </si>
  <si>
    <t>Create a home café</t>
  </si>
  <si>
    <t>Add Hoerr to calender and call Greenview</t>
  </si>
  <si>
    <t>Create an open home journal that documents process</t>
  </si>
  <si>
    <t>Hoop Dreams-Doc</t>
  </si>
  <si>
    <t>Foster a mindset of inclusion using "listen, learn, and respect" as my guide to opening up a new conversation</t>
  </si>
  <si>
    <t>Philosophy reading of the week back</t>
  </si>
  <si>
    <t>Try to visualize things that you hear or things that are read to you</t>
  </si>
  <si>
    <t>Create a bank of affirmation words to choose from.  Maybe do times used chart or something</t>
  </si>
  <si>
    <t>Utilize the concept of "mood heuristics"</t>
  </si>
  <si>
    <t>What are the "domains" of my life</t>
  </si>
  <si>
    <t>When you think about any particular thing, you are going to think it is more important than it is.</t>
  </si>
  <si>
    <t>Don’t exaggerate how a change in circumstances will increase or your well being.  Especially don’t do this with purchases.</t>
  </si>
  <si>
    <t>Life is a series of moments each with a value.  A measurement of these value is like hedonic meter for life.  How can I use this?</t>
  </si>
  <si>
    <t>the "initial conditions" in many life situations can significantly shape the outcome</t>
  </si>
  <si>
    <t>What are the most dangerous everyday things that I should avoid</t>
  </si>
  <si>
    <t>What are the things I should be checking that I am not</t>
  </si>
  <si>
    <t>Tenderized grilled pork sandwich on Sat</t>
  </si>
  <si>
    <t>Woodworking apron</t>
  </si>
  <si>
    <t>Cole O Brian Plumbing</t>
  </si>
  <si>
    <t>Doc-"No Limit" the search for the American Dream</t>
  </si>
  <si>
    <t>Memories are a myth making machine</t>
  </si>
  <si>
    <t>Tinnitus being helped by skin sensor that goes off with external sound to retrain the brain what is internal and external</t>
  </si>
  <si>
    <t>Infrared wrist sensor that gives you haptic feedback when approaching temp difference</t>
  </si>
  <si>
    <t>Apply Synesthesia to improve brain</t>
  </si>
  <si>
    <t>We only see 1% of visible light how can I sense more things with tech</t>
  </si>
  <si>
    <t>How to cultivate awe</t>
  </si>
  <si>
    <t>Order chairs</t>
  </si>
  <si>
    <t>Improve visualization process</t>
  </si>
  <si>
    <t>Rate Prometheus, Platoon, The Big Country, True Lies</t>
  </si>
  <si>
    <t>How to balance house demands with other pursuits</t>
  </si>
  <si>
    <t>Managing my emotions</t>
  </si>
  <si>
    <t>Create this process</t>
  </si>
  <si>
    <t>Look at Your Past: Consider the things you've achieved and enjoyed in the past to find trends that might inform future goals.</t>
  </si>
  <si>
    <t>Best Possible Self Exercise: Visualize yourself in the future, where everything has gone as well as it possibly could. What does that look like?</t>
  </si>
  <si>
    <t>Ask Others for Feedback: Reach out to people who know you well and ask what they see as your strengths and areas for growth.</t>
  </si>
  <si>
    <t>Human Rights</t>
  </si>
  <si>
    <t>New-Improvement</t>
  </si>
  <si>
    <t>New-Creative</t>
  </si>
  <si>
    <t>Call IRS and insurance on Tuesday</t>
  </si>
  <si>
    <t>California closet for compact design ideas</t>
  </si>
  <si>
    <t>Have my mom pick up the shit for Wisconsin</t>
  </si>
  <si>
    <t>Drink and food menu for Wisconsin</t>
  </si>
  <si>
    <t>Start as built drawing</t>
  </si>
  <si>
    <t>LL-Molecular artificial intelligence</t>
  </si>
  <si>
    <t>LL-Morphogenesis in genes</t>
  </si>
  <si>
    <t>My interpersonal skills are trash</t>
  </si>
  <si>
    <t>Upgrade the way I evaulate a new thing</t>
  </si>
  <si>
    <t>Bartsools made out of kegs</t>
  </si>
  <si>
    <t>Salt intake tracking</t>
  </si>
  <si>
    <t>Repetitive  thought or habit produces neural connections in your mind that make it easier to maintain a behavior, but hard to create a new one.</t>
  </si>
  <si>
    <t>How to get more gamma waves</t>
  </si>
  <si>
    <t>Look more a decision theory and apply it</t>
  </si>
  <si>
    <t>How can I apply the Kant's categorical imperative to my life</t>
  </si>
  <si>
    <t>What can I analyse in my urine?</t>
  </si>
  <si>
    <t>LL-Choice Architecture</t>
  </si>
  <si>
    <t>Practice negative visualization this week: once a day, envision losing a possession or privilege to appreciate its value, fostering tranquility and resilience against life's uncertainties.</t>
  </si>
  <si>
    <t>Jogger pants</t>
  </si>
  <si>
    <t>To become more informed about human rights issues globally, increase my awareness of how these rights are protected in my own country, and strive to promote respect for these rights in my daily interactions and engagements.</t>
  </si>
  <si>
    <t>Celebrate Juneteetnch</t>
  </si>
  <si>
    <t>Finish Dan Carlin</t>
  </si>
  <si>
    <t>What are the things I am doing with marginal return</t>
  </si>
  <si>
    <t>Walgreens pick-up</t>
  </si>
  <si>
    <t>Back and forth story as a physical object</t>
  </si>
  <si>
    <t>Look at my epigentic clock</t>
  </si>
  <si>
    <t>MyChart catch up</t>
  </si>
  <si>
    <t>Create my own secret alphabets and look into ciphers</t>
  </si>
  <si>
    <t>Neuroplasticity timing concerns and how to max</t>
  </si>
  <si>
    <t>Mail and key room organizer</t>
  </si>
  <si>
    <t>Finish BT New section split and modify card, move problem solving methods over</t>
  </si>
  <si>
    <t>Finish BT mental Section</t>
  </si>
  <si>
    <t>Value-growth mindset</t>
  </si>
  <si>
    <t>How can I improve how I search?</t>
  </si>
  <si>
    <t>Tuesday Jess and I call IRS</t>
  </si>
  <si>
    <t>Confirm AirBnB</t>
  </si>
  <si>
    <t>Check voicemail for doctor</t>
  </si>
  <si>
    <t>Xanax pick-up</t>
  </si>
  <si>
    <t>Lightweight hoodies</t>
  </si>
  <si>
    <t>What is easily possible but I am not aware of</t>
  </si>
  <si>
    <t>My coverages of virtue is good right?</t>
  </si>
  <si>
    <t>Incorporate more countryside into outdoor stuff</t>
  </si>
  <si>
    <t>What are unions of two ideas that could be really useful</t>
  </si>
  <si>
    <t>Look more into what spirtiual experiences do in the brain and what I could be missing</t>
  </si>
  <si>
    <t>Implement full med diet</t>
  </si>
  <si>
    <t>Silicon based life forms</t>
  </si>
  <si>
    <t>Get sun in the eyes early and watch the sunset. Light low on the ground after sunset and wear blue blockers</t>
  </si>
  <si>
    <t>Call back from refferal at INI</t>
  </si>
  <si>
    <t>Cricut Printer check that shit out</t>
  </si>
  <si>
    <t>Build music for trip</t>
  </si>
  <si>
    <t>How can I combat my own racism?</t>
  </si>
  <si>
    <t>Art of the week</t>
  </si>
  <si>
    <t>You can program yourself literally by placing your attention on a thought or habit consistency.  Your brain actually craves whatever programming you put in over time through what you focus on.</t>
  </si>
  <si>
    <t>Look in Parfait and consequentialism where everyone is treated equally which creates distance from those close to you but closeness in those far away to bring about equal consideration for all</t>
  </si>
  <si>
    <t>Are there moral truths?</t>
  </si>
  <si>
    <t>New bill from OSF</t>
  </si>
  <si>
    <t>Read old logs and guage my past emotional experiences</t>
  </si>
  <si>
    <t>Brain training-physical acts</t>
  </si>
  <si>
    <t>David Chalmers philosophy survey 2009, 2019</t>
  </si>
  <si>
    <t>Weed as distinct smokes at distinct times</t>
  </si>
  <si>
    <t>Look at extensions of my mind and how I can make those more efficient like notes and the use of computing etc</t>
  </si>
  <si>
    <t>Logical fallacies to brain</t>
  </si>
  <si>
    <t>Cultivate a unique value proposition for an existing or new offering, and create a marketing strategy that respects and engages your target audience's consent.</t>
  </si>
  <si>
    <t>Look at inclusive design concepts for house</t>
  </si>
  <si>
    <t>Deep dive epigenetics</t>
  </si>
  <si>
    <t>Predictive brain review</t>
  </si>
  <si>
    <t>Check in for visit and clean up MyChart</t>
  </si>
  <si>
    <t>Rapid Ideation</t>
  </si>
  <si>
    <t>Not Connecting with My Family</t>
  </si>
  <si>
    <t>Home Remodel Planning</t>
  </si>
  <si>
    <t>Rebuild mellow playlist</t>
  </si>
  <si>
    <t>Fall prevention program as I age</t>
  </si>
  <si>
    <t>How much screen time is OK?</t>
  </si>
  <si>
    <t>Gut health 101</t>
  </si>
  <si>
    <t>How can I activate behaviors to eventually make new habits second nature to perform.</t>
  </si>
  <si>
    <t>How can I get rid of resentment</t>
  </si>
  <si>
    <t>Pet mice</t>
  </si>
  <si>
    <t>Add culture war issues to questionaire</t>
  </si>
  <si>
    <t>Metal twine for wilderness building</t>
  </si>
  <si>
    <t>Natural mosquito repellant</t>
  </si>
  <si>
    <t>Learn about evolutionary and neuro aesthetics</t>
  </si>
  <si>
    <t>Chipmunk habitat</t>
  </si>
  <si>
    <t>Effort to understand cultural norms of other countries/regionas before passing judgement</t>
  </si>
  <si>
    <t>Plant a tree that looks like a X-mas tree</t>
  </si>
  <si>
    <t>How can I channel my hostility</t>
  </si>
  <si>
    <t>LL-Light Cones</t>
  </si>
  <si>
    <t>LL_Many worlds interpretation</t>
  </si>
  <si>
    <t>Log butternut vacation</t>
  </si>
  <si>
    <t>Scooters</t>
  </si>
  <si>
    <t>How can I get more phytochemicals in my diet</t>
  </si>
  <si>
    <t>More red grapes skins</t>
  </si>
  <si>
    <t>Hyperbaric chamber</t>
  </si>
  <si>
    <t>Puzzle file cabinets</t>
  </si>
  <si>
    <t>Slip prevention around the house especially at tub</t>
  </si>
  <si>
    <t>Bring more outer space into my designs</t>
  </si>
  <si>
    <t>Full blown camping program</t>
  </si>
  <si>
    <t>Motor skill building activities as hobbies or brain training</t>
  </si>
  <si>
    <t>Discipline makes me happy probably syould be a value</t>
  </si>
  <si>
    <t>Start a novel "keywords" section starting with Moleculr artificilal intelligence.  Could also be a cool phrases list to reflect upon.  Myabe a refioned dictionary.</t>
  </si>
  <si>
    <t>How can I scientifically build more love in my life</t>
  </si>
  <si>
    <t>History of the CIA</t>
  </si>
  <si>
    <t>To improve my critical thinking and communication skills, I aim to write a series of blog posts, each investigating and reporting on a different local issue. By applying journalistic principles, I will ensure accuracy, fairness, and objectivity, thereby enhancing my understanding and execution of responsible reporting.</t>
  </si>
  <si>
    <t>Check flesch-kincaid reading test and apply it to my written works with AI</t>
  </si>
  <si>
    <t>New'</t>
  </si>
  <si>
    <t>Electric blanket</t>
  </si>
  <si>
    <t>Motor Skill Training Task or Object Here</t>
  </si>
  <si>
    <t>Rent a ditch witch for drain outlet</t>
  </si>
  <si>
    <t>Personal museum</t>
  </si>
  <si>
    <t>Pain reprocessing therapy</t>
  </si>
  <si>
    <t>Potassium supplement</t>
  </si>
  <si>
    <t>Measure my VO2 max</t>
  </si>
  <si>
    <t>Take ACE test (adverse childhood experiences)</t>
  </si>
  <si>
    <t>Address shingles</t>
  </si>
  <si>
    <t>Artist top tens</t>
  </si>
  <si>
    <t>Night tea at sunset outside view</t>
  </si>
  <si>
    <t>Create massive vision board for house and develop process to support</t>
  </si>
  <si>
    <t>Visualize well-being maybe for that daily thing</t>
  </si>
  <si>
    <t>Add a "somatic" experience to the card where I rate how my body felt</t>
  </si>
  <si>
    <t>How to utilize walking meditations on morning walks</t>
  </si>
  <si>
    <t>Add legal questions to question bank</t>
  </si>
  <si>
    <t>100000 lux within 90 minutes of waking up</t>
  </si>
  <si>
    <t>Consider tracking my low temp</t>
  </si>
  <si>
    <t>Donate through effective altruism</t>
  </si>
  <si>
    <t>Never jump on board with some new thing that you take into your body</t>
  </si>
  <si>
    <t>How can I improve the perspiration process daily</t>
  </si>
  <si>
    <t>What can I do for thyroid health</t>
  </si>
  <si>
    <t>Make sure Im getting BCAA and sardines in diet</t>
  </si>
  <si>
    <t>Don’t eat shit with gums in them</t>
  </si>
  <si>
    <t>Chia seeds into diet</t>
  </si>
  <si>
    <t>Try an elimination diet to see if gluten and other shit affects me</t>
  </si>
  <si>
    <t>Look for magnesium deficency</t>
  </si>
  <si>
    <t>Check out food perodic table .org</t>
  </si>
  <si>
    <t>Tartaric Himalayan Buckwheat</t>
  </si>
  <si>
    <t>Glucosamine as a supplement</t>
  </si>
  <si>
    <t>Organic goat whey</t>
  </si>
  <si>
    <t>Develop holiday schedule</t>
  </si>
  <si>
    <t>Intentionally incorporate more aesthetically pleasing elements into your daily life</t>
  </si>
  <si>
    <t>Learn a weird language to understand how they thought.  Maybe Indian?</t>
  </si>
  <si>
    <t>ON the road bodyweight workouts</t>
  </si>
  <si>
    <t>EMDR therapy</t>
  </si>
  <si>
    <t>Daily hang stretch</t>
  </si>
  <si>
    <t>More wikipedia than GPT?</t>
  </si>
  <si>
    <t>New glass shaker bottle</t>
  </si>
  <si>
    <t>Storage on back of cabinet door</t>
  </si>
  <si>
    <t>Be skeptical of all vaccines</t>
  </si>
  <si>
    <t>Opposite hand training: Use your non-dominant hand to write for 5 minutes.</t>
  </si>
  <si>
    <t>Smell of the week</t>
  </si>
  <si>
    <t>SCAMPER Technique</t>
  </si>
  <si>
    <t>Juggling</t>
  </si>
  <si>
    <t>Create an information gathering process</t>
  </si>
  <si>
    <t>How can I better use aerial images? Maybe location of the week?</t>
  </si>
  <si>
    <t>Bring finger tracker and water tester next visit</t>
  </si>
  <si>
    <t>Use nature book with park program</t>
  </si>
  <si>
    <t>Heading</t>
  </si>
  <si>
    <t>Perform a SWOT (Strengths, Weaknesses, Opportunities, Threats) analysis for the following plan:</t>
  </si>
  <si>
    <t>Plan SWOT Analysis</t>
  </si>
  <si>
    <t>Brain Training</t>
  </si>
  <si>
    <t>Brain Storming</t>
  </si>
  <si>
    <t>How might we use a Process Map to visually represent the process related to the problem?</t>
  </si>
  <si>
    <t>Process Map Visualization</t>
  </si>
  <si>
    <t>What could happen if we set a timer for 10 minutes and tried to write down as many ideas related to our problem as possible?</t>
  </si>
  <si>
    <t>Dashcams</t>
  </si>
  <si>
    <t>Air fryer</t>
  </si>
  <si>
    <t>Text free zone at bed</t>
  </si>
  <si>
    <t>Plant a bristlecone pine cause they last forever</t>
  </si>
  <si>
    <t>5-4-3-2-1 Rule to create synesthesia</t>
  </si>
  <si>
    <t>TMJ cost</t>
  </si>
  <si>
    <t>Breakfast at 10am and Dinner at 6pm</t>
  </si>
  <si>
    <t>Intermittent fasting or ketogenic diets once a month</t>
  </si>
  <si>
    <t>Two 15 minute sauna sessions per day</t>
  </si>
  <si>
    <t>2-4 Cold plunge once a day in the morning</t>
  </si>
  <si>
    <t>Implement nighttime light bulbs into final design</t>
  </si>
  <si>
    <t>Joovv red light therapy device</t>
  </si>
  <si>
    <t>Low oxygen exercise mask</t>
  </si>
  <si>
    <t>LL-Regenerative medicine</t>
  </si>
  <si>
    <t>Novel-gene reprogramming, gene editing, nanobots, 3D organs</t>
  </si>
  <si>
    <t>Fiber supplement</t>
  </si>
  <si>
    <t>When testing something you need a hypothesis and an alternative hypothesis to test it.</t>
  </si>
  <si>
    <t>What am I in denial about?</t>
  </si>
  <si>
    <t>What are all the visual mediums of art to consider in the home design</t>
  </si>
  <si>
    <t>What areas of knowledge do I have a vague understanding of?</t>
  </si>
  <si>
    <t>How can I create no omission in my relationships</t>
  </si>
  <si>
    <t>How can I utilize directories to organize information in my life?</t>
  </si>
  <si>
    <t>How can I get better at confrontation?</t>
  </si>
  <si>
    <t>Write longer text for image generation as a project</t>
  </si>
  <si>
    <t>Audio mike set-up for interviews</t>
  </si>
  <si>
    <t>More guided meditation or the waking up app</t>
  </si>
  <si>
    <t>Look into major party platforms</t>
  </si>
  <si>
    <t>Look at all types of e-vehicles</t>
  </si>
  <si>
    <t>Oppenheimer movie Imax</t>
  </si>
  <si>
    <t>Open air movie night</t>
  </si>
  <si>
    <t>Mitochondrial eve with Dave</t>
  </si>
  <si>
    <t>Doc about Patty hearst</t>
  </si>
  <si>
    <t>Make an access zone right around attic ladder to make it useful</t>
  </si>
  <si>
    <t>Young Forever chapter 14 to remodel diet</t>
  </si>
  <si>
    <t>Kids playtime every once and awhile</t>
  </si>
  <si>
    <t>Air quality is taking a hit with closed bed door</t>
  </si>
  <si>
    <t>Switch by bed for lights and doors</t>
  </si>
  <si>
    <t>Screen under deck boards on screened in porch</t>
  </si>
  <si>
    <t>717-Warren Zinder</t>
  </si>
  <si>
    <t>Cody Jinks Adobe Sessions</t>
  </si>
  <si>
    <t>Pot filler over stove and coffee station</t>
  </si>
  <si>
    <t>Go through reading rooms plans</t>
  </si>
  <si>
    <t>Call Ben at Greenview</t>
  </si>
  <si>
    <t>One trial learning events</t>
  </si>
  <si>
    <t>90 minute learning sessions per day when you are the most alert</t>
  </si>
  <si>
    <t>The window of time when you are most alert is very valuable</t>
  </si>
  <si>
    <t>Attention can be improved through learning. Maybe make attention a skill</t>
  </si>
  <si>
    <t>The body runs in 90 minute cycles throughout the day</t>
  </si>
  <si>
    <t>Call Orkin and cancel shield</t>
  </si>
  <si>
    <t>Help Jess hang hummingbird thing</t>
  </si>
  <si>
    <t>It seems like expectations are fucking up my enjoyment of life which is a fundamental problem with the scorecard</t>
  </si>
  <si>
    <t>What can I do with the events system as it has seemed to slow a bit from my lack of go getting it</t>
  </si>
  <si>
    <t>How can I get better at identifying the simplest and most likely explanation</t>
  </si>
  <si>
    <t>Emphasize "acceptance" in values cause I can only control how I react to some extent</t>
  </si>
  <si>
    <t>Observing the Self: Accessing a transcendent sense of self, a continuity of consciousness.</t>
  </si>
  <si>
    <t>Values: Discovering what is most important to one's true self.</t>
  </si>
  <si>
    <t>Committed Action: Setting goals according to values and carrying them out responsibly.</t>
  </si>
  <si>
    <t>Post-hoc justification: Some believe that intuition is simply a label we give to decisions or knowledge we can't consciously explain. In this view, the feeling of 'knowing without knowing why' doesn't point to a distinct intuitive faculty, but is simply a consequence of the limited insight we have into our own thought processes.</t>
  </si>
  <si>
    <t>Remove yogurt for probiotics</t>
  </si>
  <si>
    <t>Restart hourly reminder</t>
  </si>
  <si>
    <t>How to preserve my precious 100 billion neurons</t>
  </si>
  <si>
    <t>LL-Hard problem of consciousness</t>
  </si>
  <si>
    <t>Outstanding bill from OSF</t>
  </si>
  <si>
    <t>Outstanding balance from Dr. Walz</t>
  </si>
  <si>
    <t>Improve my consumer choices process where I get good stuff for good value but not at the expense of too much time</t>
  </si>
  <si>
    <t>Abstract reasoning practices book</t>
  </si>
  <si>
    <t>Manage my frustration better</t>
  </si>
  <si>
    <t>LL-Non-cognitivism</t>
  </si>
  <si>
    <t>Short learning bouts</t>
  </si>
  <si>
    <t>Inversion and lateral movement will be good for my vestibular system-proven</t>
  </si>
  <si>
    <t>Look at generative AI best practices</t>
  </si>
  <si>
    <t>Pareto principles</t>
  </si>
  <si>
    <t>Implement lunch salad program</t>
  </si>
  <si>
    <t>Insure trailer</t>
  </si>
  <si>
    <t>Screening for shed</t>
  </si>
  <si>
    <t>Parking area for trailer near shed</t>
  </si>
  <si>
    <t>New garage doors</t>
  </si>
  <si>
    <t>Paint sample process</t>
  </si>
  <si>
    <t>Order garage flooring</t>
  </si>
  <si>
    <t>Historical event of the week</t>
  </si>
  <si>
    <t>Laundry room this fall</t>
  </si>
  <si>
    <t>What are some revolutionary ideas I should consider or at least know about</t>
  </si>
  <si>
    <t>Anthropic principle with Dave for club too many coincidences at be intelligent design</t>
  </si>
  <si>
    <t>How can I create the best indoor air quality</t>
  </si>
  <si>
    <t>Full implementation of "autosuggestion"</t>
  </si>
  <si>
    <t>LL-autosuggestion counterpoints</t>
  </si>
  <si>
    <t>How can I stack prompts in AI or make it run a system each time I need something</t>
  </si>
  <si>
    <t>Learn to embrace dark emotions rather than run from them</t>
  </si>
  <si>
    <t>Self-Care during afternoon rest</t>
  </si>
  <si>
    <t>The Buddha wanted to max happiness.  How do I take advantage of that?</t>
  </si>
  <si>
    <t>How can I be a leader in using AI?</t>
  </si>
  <si>
    <t>Retrieve Dan Carlin audio</t>
  </si>
  <si>
    <t>Timing weight and speed are all important with weight training.  Make sure you have push/pull/squat at core.  Make affirmations to time lift speed.</t>
  </si>
  <si>
    <t>Delivery guy snack counter</t>
  </si>
  <si>
    <t>Dig out brick before cleaning it?</t>
  </si>
  <si>
    <t>Salad containers with pre-made salads</t>
  </si>
  <si>
    <t>Green roof detail</t>
  </si>
  <si>
    <t>What are the ways I can know myself better</t>
  </si>
  <si>
    <t>Eventually move cleaning back to daily</t>
  </si>
  <si>
    <t>Get a handle on identity politics meaning</t>
  </si>
  <si>
    <t>Add lanai concept for home off bedroom</t>
  </si>
  <si>
    <t>Rate Dan Carlin Blitz and King of Kings then rate the Persian Empire?</t>
  </si>
  <si>
    <t>How can I take a more pragmatic approach</t>
  </si>
  <si>
    <t>ret·i·cent as a value</t>
  </si>
  <si>
    <t>Non-sleep deep rest protocol-shallow naps followed by a creative bout in the afternoon. Make sure it is stuff we already know.  Two 90 minute bouts of increasing brain capacity per day.</t>
  </si>
  <si>
    <t>Sunlight first 30 and caffeine after 120</t>
  </si>
  <si>
    <t>There is a balance between being activated and being too activated where everything is a distraction. The sweet spot is calm and alert.</t>
  </si>
  <si>
    <t>Need to get sundown light make sure that is in the schedule</t>
  </si>
  <si>
    <t>Look at shareholder agreement from Jess</t>
  </si>
  <si>
    <t>New Mychart note</t>
  </si>
  <si>
    <t>Type up music</t>
  </si>
  <si>
    <t>Develop a vertical veggie garden that is controlled</t>
  </si>
  <si>
    <t>Make sure I am acknowledging limitations delibrately</t>
  </si>
  <si>
    <t>How can I better secure the house from break-in</t>
  </si>
  <si>
    <t>How can I be a gentelmen and what does that entail</t>
  </si>
  <si>
    <t>Pay Balance MD</t>
  </si>
  <si>
    <t>Pillow under ankles</t>
  </si>
  <si>
    <t>Reserve Red Rock canyon</t>
  </si>
  <si>
    <t>Walt whitman story carosuel where you rotate working on stories that are physical copes (stories started in hobbies)</t>
  </si>
  <si>
    <t>Termite treatement with Termidor SC</t>
  </si>
  <si>
    <t>Catch up maintence program and get a file cabinet for manuals after planning office</t>
  </si>
  <si>
    <t>Task</t>
  </si>
  <si>
    <t>Follow up from gutter guy on total package</t>
  </si>
  <si>
    <t>Office Depot to scan plans</t>
  </si>
  <si>
    <t>Challenge Assumptions</t>
  </si>
  <si>
    <t>Urolithin A through pomegranite juice once per week</t>
  </si>
  <si>
    <t>Lung function training programs</t>
  </si>
  <si>
    <t>Short area quickness or explosive training</t>
  </si>
  <si>
    <t>Look into heart rate variabiliyt as a concept and add a check to daily score</t>
  </si>
  <si>
    <t>Directory of local parks and rec to make into checklist for park program</t>
  </si>
  <si>
    <t>Forward facing activities list to hobbies</t>
  </si>
  <si>
    <t>Grocery store directory and review process</t>
  </si>
  <si>
    <t>List of local clubs and interest groups for events planning</t>
  </si>
  <si>
    <t xml:space="preserve">List of local non-profits for giving back </t>
  </si>
  <si>
    <t>Need delibrate different phases of routines that I can employ to keep things fresh or just make shorter chunks of routine breakers</t>
  </si>
  <si>
    <t>Place of the week with aerial images</t>
  </si>
  <si>
    <t>DAILY</t>
  </si>
  <si>
    <t>WEEKLY</t>
  </si>
  <si>
    <t>SCORED</t>
  </si>
  <si>
    <t>REMAINING</t>
  </si>
  <si>
    <t>Called Downing Plastering 309 338 2975</t>
  </si>
  <si>
    <t>What libertarian principles can I look at?</t>
  </si>
  <si>
    <t>Weed killer outside</t>
  </si>
  <si>
    <t>Look into sleep teaching or sleep training</t>
  </si>
  <si>
    <t>How can I automate more of my best practice actions</t>
  </si>
  <si>
    <t>Reward System: Implement a reward system where you earn a treat or experience for a certain amount of positive decisions.</t>
  </si>
  <si>
    <t>Preemptive Decision Making: Make as many decisions as possible in advance to lessen daily decision fatigue.</t>
  </si>
  <si>
    <t>Kick off joint brainstorming section</t>
  </si>
  <si>
    <t>Sketch books we regularly hit up</t>
  </si>
  <si>
    <t>Must have gardening in the final design but phased in at the end</t>
  </si>
  <si>
    <t>How can I outsource more work over time?</t>
  </si>
  <si>
    <t>Monthly cleaning on TV screens</t>
  </si>
  <si>
    <t>Flexibility: Life is unpredictable and can often throw off the best-laid plans. Building in flexibility can make your routine more resilient to disruptions. This could mean having alternative tasks or activities if you can't do your planned ones, or having 'buffer time' where you can catch up on tasks if something else overruns.</t>
  </si>
  <si>
    <t>Opportunity Cost: In economics, opportunity cost refers to the loss of potential gain from other alternatives when one alternative is chosen. By dedicating this much time to health maintenance, you may be missing out on other opportunities such as developing a hobby, spending more time with friends and family, working more hours (if this is a desire or necessity), etc.</t>
  </si>
  <si>
    <t>Seek two diverse veiewpoints on all big decisions</t>
  </si>
  <si>
    <t>I need to start watching out what kind of information I consume.  Getting viewpoints is one thing, but some of that you cannot shake off and it will shape you.</t>
  </si>
  <si>
    <t>Don't forget about novel concepts</t>
  </si>
  <si>
    <t>New brain training physical section add</t>
  </si>
  <si>
    <t>Rebuild training programs next week with all red health goals</t>
  </si>
  <si>
    <t>Follow up rebuilt training program with rebuilt diet program using Forever Young and notes</t>
  </si>
  <si>
    <t>I am a little touchie and my feelings are easily hurt</t>
  </si>
  <si>
    <t>Make a classical playlist by adding only the greatest artists to master playlist using "essentials" playlist</t>
  </si>
  <si>
    <t>The ability to withstand all the turmoil I will face with a  sense of satisfaction that I am still alive</t>
  </si>
  <si>
    <t>Websites like Coursera, edX, and Udemy offer courses on a wide range of topics for free</t>
  </si>
  <si>
    <t>Define what happinesss means to me</t>
  </si>
  <si>
    <t>How can I stay informed on health science?</t>
  </si>
  <si>
    <t>I am probably too agreeable and I need to learn how to be more disagreeable in a productive way</t>
  </si>
  <si>
    <t>Add medical appts to calender</t>
  </si>
  <si>
    <t>Altbier is the combination of our last name and beer, need to buy a plaque or something</t>
  </si>
  <si>
    <t>Dress Appropriately: Dressing appropriately for the situation shows respect for the occasion and the people present.</t>
  </si>
  <si>
    <t>New skill of "Duty" based on the categorical imperative and Kant ethics</t>
  </si>
  <si>
    <t>Not enough delibratge comedy in our life "comedy of the week" in any category</t>
  </si>
  <si>
    <t>What is the latest on prompt engineering?</t>
  </si>
  <si>
    <t>Pin US maps as we do city studies</t>
  </si>
  <si>
    <t>Metal lid tea cup</t>
  </si>
  <si>
    <t>Mouthpiece station in bath plus water dispersner</t>
  </si>
  <si>
    <t>James Webb images for art</t>
  </si>
  <si>
    <t>Hackberry.com</t>
  </si>
  <si>
    <t>Work on breathing techinque to control stress where I employ the "physiological sigh" double inhale with long exhale three times thorugh nose then mouths</t>
  </si>
  <si>
    <t>Portico off of front entrance possibly with a  pediment of stone?</t>
  </si>
  <si>
    <t>Quions to masorny columns</t>
  </si>
  <si>
    <t>Keep door sidlights</t>
  </si>
  <si>
    <t>Verandas</t>
  </si>
  <si>
    <t>Live my life as I am creating a work of art Oscar Wilde</t>
  </si>
  <si>
    <t>Dedicate 15 minutes daily to contemplate decisions not taken, considering them as "parallel life moments." By visualizing these alternate realities, one can foster gratitude for the current path, gain clarity on future decisions, and cultivate a mindset of endless possibility, enhancing overall life satisfaction.</t>
  </si>
  <si>
    <t>Learn about the world of E-lit</t>
  </si>
  <si>
    <t>Value-Empathy</t>
  </si>
  <si>
    <t>Physical Health</t>
  </si>
  <si>
    <t>Filter service in August and HVAC filter</t>
  </si>
  <si>
    <t>Title</t>
  </si>
  <si>
    <t>Mind Mapping</t>
  </si>
  <si>
    <t>Role Models</t>
  </si>
  <si>
    <t>Start with a random word or phrase in the center of the paper. Branch out with whatever comes to mind. Connect and expand on these ideas, creating a web. It’s visually representing your thought process.</t>
  </si>
  <si>
    <t>Random Words</t>
  </si>
  <si>
    <t>Generate a list of random words or use a random word generator online. For each word, write down the first thing it makes you think of. Then, try to think of an idea or goal inspired by that association.</t>
  </si>
  <si>
    <t>Reverse Goals</t>
  </si>
  <si>
    <t>Instead of thinking of how to achieve something, think of how you could prevent it or make it fail. This reverse psychology can lead to unique insights when you 'invert' the problem.</t>
  </si>
  <si>
    <t>Think about someone you admire. What qualities do they possess that you value? \What have they achieved or done that you'd like to do?</t>
  </si>
  <si>
    <t>Imagery Exercises</t>
  </si>
  <si>
    <t>Browse through random images online or in magazines. Note a goal that comes to mind from each image.</t>
  </si>
  <si>
    <t>Pick two unrelated concepts or items and try to find connections or interactions between them. This unexpected pairing can lead to new ideas or solutions that you may not have considered otherwise. You can use random word generators or simply pick items from your surroundings.</t>
  </si>
  <si>
    <t>Associate Concepts</t>
  </si>
  <si>
    <t>Unconstrained Thinking</t>
  </si>
  <si>
    <t>This is the practice of brainstorming with no limitations of current conventions.  Think of what you would do completely unrestrained.</t>
  </si>
  <si>
    <t>Best Self</t>
  </si>
  <si>
    <t>Goal Generators</t>
  </si>
  <si>
    <t>Ideal Day</t>
  </si>
  <si>
    <t>Use goal generators to find an acceptable goal using value words you want embodied in the goal.</t>
  </si>
  <si>
    <t>If you had five other lives to lead, what would you do in each of them? This helps you explore different paths and passions.</t>
  </si>
  <si>
    <t>Five Lives</t>
  </si>
  <si>
    <t>Free Writing</t>
  </si>
  <si>
    <t>Happiness Inventory</t>
  </si>
  <si>
    <t>Set a timer for 5 minutes and write continuously about what comes to mind when you think about your future.</t>
  </si>
  <si>
    <t>Journal Review</t>
  </si>
  <si>
    <t>Review the list of things you're grateful for each day. This can help you discover what you value most in life.</t>
  </si>
  <si>
    <t>Ideal Life</t>
  </si>
  <si>
    <t>Past Reflection</t>
  </si>
  <si>
    <t>Random Internet</t>
  </si>
  <si>
    <t>Set a timer for 10 minutes and write down as many ideas as you can. The goal is quantity over quality here, as this practice helps with creative thinking.</t>
  </si>
  <si>
    <t>What are the things you would like to reflect upon when you are nearing death?  What are things you may regret that will occur in the your future?</t>
  </si>
  <si>
    <t>What are you unsatisfied with? What do you complain about? How could you turn those complaints into goals for improvement?</t>
  </si>
  <si>
    <t>Channel Frustration</t>
  </si>
  <si>
    <t>Overlooked Goals</t>
  </si>
  <si>
    <t>Imagine and write about your ideal day from start to finish. This can reveal what you desire in life.</t>
  </si>
  <si>
    <t>What process in my life was working, but has not adpated to changing conditions? Add that as a problem if significant enough where the solution is not apparent.</t>
  </si>
  <si>
    <t>Ongoing Activity Cost</t>
  </si>
  <si>
    <t>Concept Combination</t>
  </si>
  <si>
    <t>What are unions of two ideas that could be really useful? Look for intersections between seemingly unrelated fields or ideas.</t>
  </si>
  <si>
    <t>Outdated Process</t>
  </si>
  <si>
    <t>Automation</t>
  </si>
  <si>
    <t>Automate or outsource an repetitive task. Look at extensions of my mind and how I can make those more efficient like notes and the use of computing etc?</t>
  </si>
  <si>
    <t>Course Correction</t>
  </si>
  <si>
    <t>How can I be more pragmatic?</t>
  </si>
  <si>
    <t xml:space="preserve">Pragmatism </t>
  </si>
  <si>
    <t>New Role</t>
  </si>
  <si>
    <t>Use this list of prompts to think of how to improve a product or service: Substitute, Combine, Adapt, Modify, Put to another use, Eliminate, Reverse.</t>
  </si>
  <si>
    <t>Where can I create more simplicity, naturalness, and understatement. Strive to live with minimal possessions and distractions.</t>
  </si>
  <si>
    <t>Simplicity</t>
  </si>
  <si>
    <t>Review past top three events and look for areas to expand those good things.</t>
  </si>
  <si>
    <t>Three Good Things</t>
  </si>
  <si>
    <t>Unknown Behaviors</t>
  </si>
  <si>
    <t>Lack of Returns</t>
  </si>
  <si>
    <t>Lack of Awareness</t>
  </si>
  <si>
    <t>Algorithmic Thinking</t>
  </si>
  <si>
    <t>Write down steps of a process and make them more efficient by combining, eliminating, or automating steps</t>
  </si>
  <si>
    <t>Learn about and apply optimization tools</t>
  </si>
  <si>
    <t>Optimization Tools</t>
  </si>
  <si>
    <t>Resisting Change</t>
  </si>
  <si>
    <t>Limitations</t>
  </si>
  <si>
    <t>Use techniques to create a novel and innovative strategy for some process or routine in your life.</t>
  </si>
  <si>
    <t>Benchmarking</t>
  </si>
  <si>
    <t>What are things that other people are doing that I should be doing?  What are other people doing that I should not be doing?</t>
  </si>
  <si>
    <t>Agency</t>
  </si>
  <si>
    <t>Where do I have a lack of agency or control and what should I have agency over that I do not</t>
  </si>
  <si>
    <t>What are the things I am doing with marginal return?</t>
  </si>
  <si>
    <t>List some roles that you would like to take on.  Think about what those roles entail.</t>
  </si>
  <si>
    <t>Cost/benefit &amp; opportunity cost analysis of ongoing activity</t>
  </si>
  <si>
    <t>Think about processing problems more in conversation rather than just with my own internal chatter.  How about a book where you can only think if you speak to someone else.</t>
  </si>
  <si>
    <t>What is my view of the moral world?  Read the moral landscape by Sam Harris?</t>
  </si>
  <si>
    <t>Value of Curiosity: A drive to explore, learn, and understand can lead to personal growth, adaptability, and a richer experience of the world.</t>
  </si>
  <si>
    <t>Need a place of collections in design</t>
  </si>
  <si>
    <t>Need more nature in my day</t>
  </si>
  <si>
    <t>Fragrance sampler kits to support smell of the month.  What other things are scented that are not a health hazard</t>
  </si>
  <si>
    <t>Turn learning subject rotation back into textbooks or structured learning.  There are online courses as well that I can take advantage of.  Then cite this in the score list</t>
  </si>
  <si>
    <t>Create a 1" per 1' model of the new house and move modules around on huge layout</t>
  </si>
  <si>
    <t>Create decision algorythms for land purchase and everything else</t>
  </si>
  <si>
    <t>Go to more things of the month like supper club and game club</t>
  </si>
  <si>
    <t>Fix shit ass phone and broken music</t>
  </si>
  <si>
    <t>BT-Do a "fun audit"</t>
  </si>
  <si>
    <t>Apply using quantitative methods, it seeks patterns and explanations</t>
  </si>
  <si>
    <t>Resin cleaning station</t>
  </si>
  <si>
    <t>Review human cognitive bias and fallacies</t>
  </si>
  <si>
    <t>Review ethical theories like deontological, kantian, relatisvism, consequentialism, virtue, ultilitarianism etc etc</t>
  </si>
  <si>
    <t>Ethics Review</t>
  </si>
  <si>
    <t>Review what entails human rights and different viewpoints</t>
  </si>
  <si>
    <t>Reasoning practices review: statistical, analytical thinking, breakdown first principles, computational thinking, rational thinking, socractic questioning etc</t>
  </si>
  <si>
    <t>Reasoning Practices</t>
  </si>
  <si>
    <t>Decision Theory</t>
  </si>
  <si>
    <t>Spiritual Practices</t>
  </si>
  <si>
    <t>Review principles of logical thinking and arguments</t>
  </si>
  <si>
    <t>Review psychological techniques like CBT etc</t>
  </si>
  <si>
    <t>Leading Psychology</t>
  </si>
  <si>
    <t>Review and apply decision theory to a decision with expected utility theory etc</t>
  </si>
  <si>
    <t>Types of Thinking</t>
  </si>
  <si>
    <t>Review and analyze the different modes of thinking like analogical, induction, deduction etc.</t>
  </si>
  <si>
    <t>Logical Arguments</t>
  </si>
  <si>
    <t>Factual Truth Review</t>
  </si>
  <si>
    <t>Data Analysis Practices</t>
  </si>
  <si>
    <t>Write down something you think is true and then challenge that assumption using resources</t>
  </si>
  <si>
    <t>Executive function best practices with thought-stopping and control techniques</t>
  </si>
  <si>
    <t>Memory Practices</t>
  </si>
  <si>
    <t>Perform a best practices memory exercise or review of workings</t>
  </si>
  <si>
    <t>Visualization Practices</t>
  </si>
  <si>
    <t>Review best practices related to critical thinking and making wise decision under pressure</t>
  </si>
  <si>
    <t>Radical Ideas: What are some revolutionary, weird, or out of the box ideas I should consider or at least know about</t>
  </si>
  <si>
    <t>Review best practices related to predicting events and using probabilties like reference class forecasting</t>
  </si>
  <si>
    <t>Probablistic Thinking</t>
  </si>
  <si>
    <t>Radical Thinking</t>
  </si>
  <si>
    <t>Bias and Fallacies Review</t>
  </si>
  <si>
    <t>Language Exploration</t>
  </si>
  <si>
    <t>What words to I identify with? Select a word that resonates and perform word etymology (add the word to word bank)</t>
  </si>
  <si>
    <t>Attention Control</t>
  </si>
  <si>
    <t>Metacognition</t>
  </si>
  <si>
    <t>Review practices related to metacognition</t>
  </si>
  <si>
    <t>Hygiene</t>
  </si>
  <si>
    <t>Collecting</t>
  </si>
  <si>
    <t>Writing</t>
  </si>
  <si>
    <t>Craftsmanship</t>
  </si>
  <si>
    <t>Novel Paragraph-Type, Style, or Genre 1</t>
  </si>
  <si>
    <t>Artful Crafts</t>
  </si>
  <si>
    <t>Arts</t>
  </si>
  <si>
    <t>Natural Object Collections</t>
  </si>
  <si>
    <t>Modeling &amp; Technical Toys (including computational models)</t>
  </si>
  <si>
    <t>Short Story Book using Novel Concepts</t>
  </si>
  <si>
    <t>Personal Writing: Manifesto, Words of Wisdom, Memoir etc</t>
  </si>
  <si>
    <t>Product Creation (woodworking, metalwork etc)</t>
  </si>
  <si>
    <t>Consumer Goods</t>
  </si>
  <si>
    <t>Simulations, Computaional, Programming, and Predictive Modeling</t>
  </si>
  <si>
    <t>Home Acquistions: (antiquing, estate sales, furniture shopping, art collecting etc)</t>
  </si>
  <si>
    <t>Painting &amp; Drawing</t>
  </si>
  <si>
    <t>Photography &amp; 3D Art</t>
  </si>
  <si>
    <t>Positive Visualization</t>
  </si>
  <si>
    <t>Objective truth review including what is considerd objective truth and what is not and what may be considered a blind spot for me?</t>
  </si>
  <si>
    <t>Review the principles of religions espeically Buddhism, Zen etc</t>
  </si>
  <si>
    <t>What are my limitations in ways I need to acknowledge and ways I need to address?  What is a fear I need to overcome?</t>
  </si>
  <si>
    <t>Optimistic Thinking</t>
  </si>
  <si>
    <t>Review and practice learned optimism by replacing negative thoughts by being aware of self-talk, surround yourself with positivity,use positive language with others, and develop a growth mindset etc.</t>
  </si>
  <si>
    <t>Emotional Data Reviw</t>
  </si>
  <si>
    <t>Processing Negative Emotions</t>
  </si>
  <si>
    <t>Critisism</t>
  </si>
  <si>
    <t>Emotional Control</t>
  </si>
  <si>
    <t>Emotional regulation techniques review</t>
  </si>
  <si>
    <t>Review best practices related to mindfulness and being present</t>
  </si>
  <si>
    <t>Past History</t>
  </si>
  <si>
    <t>Self-Compassion</t>
  </si>
  <si>
    <t>Dissapointment</t>
  </si>
  <si>
    <t>Review practices related to dissapointments and setbacks. If you don’t like what you are getting in a relationship, look at what you are giving.</t>
  </si>
  <si>
    <t>How can you practice gratitude to shift your mindset? What challenges are others facing that I am not? Make a list of priveleges I have had through life.</t>
  </si>
  <si>
    <t>Changing Moods</t>
  </si>
  <si>
    <t>Review practices how I can change my mood including mood heuristics</t>
  </si>
  <si>
    <t>How can you visualize success to increase motivation? Visulzie a positive future etc</t>
  </si>
  <si>
    <t>Acceptance</t>
  </si>
  <si>
    <t>Review practices on how I can better accept things I cannot change</t>
  </si>
  <si>
    <t>Awe &amp; Wonder</t>
  </si>
  <si>
    <t>Negative Visualization</t>
  </si>
  <si>
    <t>Motivation</t>
  </si>
  <si>
    <t>Review practices related to creating the conditions for happiness in life.</t>
  </si>
  <si>
    <t>Patience &amp; Maturity</t>
  </si>
  <si>
    <t>Review practices related to patience. In what good ways and bad ways am I childish?</t>
  </si>
  <si>
    <t>Stress Management</t>
  </si>
  <si>
    <t>Review best practices related to stress and especially anger mangement. How is my threat response is amplified or reduced?  What coping skills can I use?</t>
  </si>
  <si>
    <t>Cultivate sense of awe &amp; wonder.</t>
  </si>
  <si>
    <t>Cardiovascular Endurance</t>
  </si>
  <si>
    <t>Strength Training</t>
  </si>
  <si>
    <t>Flexibility and Mobility</t>
  </si>
  <si>
    <t>Core and Stability</t>
  </si>
  <si>
    <t>Aerobic vs. Anaerobic Training</t>
  </si>
  <si>
    <t>Nutrition Basics</t>
  </si>
  <si>
    <t>Hydration</t>
  </si>
  <si>
    <t>Rest, Recovery, and Sleep</t>
  </si>
  <si>
    <t>Posture and Body Mechanics</t>
  </si>
  <si>
    <t>Breathing and Respiratory Health</t>
  </si>
  <si>
    <t>Functional Fitness</t>
  </si>
  <si>
    <t>Mental and Emotional Well-being</t>
  </si>
  <si>
    <t>Bone and Joint Health</t>
  </si>
  <si>
    <t>Body Composition</t>
  </si>
  <si>
    <t>Injury Prevention</t>
  </si>
  <si>
    <t>Environmental Fitness</t>
  </si>
  <si>
    <t>Holistic Therapies</t>
  </si>
  <si>
    <t>Gut Health and Digestion</t>
  </si>
  <si>
    <t>Life Extension &amp; Anti-Aging</t>
  </si>
  <si>
    <t>Best practice review</t>
  </si>
  <si>
    <t>Roller Ball Game Maze Game</t>
  </si>
  <si>
    <t>Brain Teaser Book or Objects</t>
  </si>
  <si>
    <t>Math Games or Textbooks</t>
  </si>
  <si>
    <t>Jigsaw Puzzles</t>
  </si>
  <si>
    <t>Sudoku Books</t>
  </si>
  <si>
    <t>Word Puzzles</t>
  </si>
  <si>
    <t>Data-analysis and fact finding best pratices review including regression analysis on personal data</t>
  </si>
  <si>
    <t>Psychometrics for self-eval: learners test, personality tests, other self-assessment tools</t>
  </si>
  <si>
    <t>Perfect Day Type</t>
  </si>
  <si>
    <t>Pick a theme for a day and then describe what the perfect day would look like</t>
  </si>
  <si>
    <t>Top 10 Lists</t>
  </si>
  <si>
    <t>Generate top ten lists together to learn about things we like</t>
  </si>
  <si>
    <t>Self-Assessment Abilities</t>
  </si>
  <si>
    <t>Find and perform a self assessment exercise that focuses on highlight what you are good at and what you are bad at</t>
  </si>
  <si>
    <t>Collaborative Writing</t>
  </si>
  <si>
    <t>Do fun things like sentence completion exercises, joint story writing, word associations etc</t>
  </si>
  <si>
    <t>Self-Assessment Traits</t>
  </si>
  <si>
    <t>Feedback</t>
  </si>
  <si>
    <t>Self-Assessment Ratings</t>
  </si>
  <si>
    <t>Rate various aspects of your life to gauge how things are going</t>
  </si>
  <si>
    <t>Future Self</t>
  </si>
  <si>
    <t>Add an item to your ongoing bucket list or list of things your want your future self to accomplish</t>
  </si>
  <si>
    <t>Look at leading ideas related to being productive such as time management, goal setting, and other leading best practices including extensions to assist thinking like information retrival or computational decision making etc</t>
  </si>
  <si>
    <t>Bed in living room could use be an elevated wood slab with a pad and backed up to something</t>
  </si>
  <si>
    <t>iPad holder when watching?</t>
  </si>
  <si>
    <t>Double check ways we can avoid taxes</t>
  </si>
  <si>
    <t>Bring back medical checklist</t>
  </si>
  <si>
    <t>Affirmation word bank</t>
  </si>
  <si>
    <t>Movement therapy as I age</t>
  </si>
  <si>
    <t>Change color therapy in self care</t>
  </si>
  <si>
    <t>Side board in dining room</t>
  </si>
  <si>
    <t>Look at the proposal for insulation</t>
  </si>
  <si>
    <t>Add gradients of very true or very false etc to questionaire</t>
  </si>
  <si>
    <t>List of talking points for conversations</t>
  </si>
  <si>
    <t>List of stories to support events</t>
  </si>
  <si>
    <t>To-Scale Lego model of new custom home</t>
  </si>
  <si>
    <t>Northeast lantern</t>
  </si>
  <si>
    <t>The design of spaces can influence human behavior, emotions, and well-being. Understanding how the brain perceives space, light, and structure can lead architects to design buildings and interiors that enhance cognitive function, reduce stress, or foster creativity.</t>
  </si>
  <si>
    <t>Go through anything I use with default settings so I can have more agency over my devices</t>
  </si>
  <si>
    <t>Many Worlds Novel</t>
  </si>
  <si>
    <t>Charitable giving causes need to be in the mix but keep it local and maybe keep it with time at first</t>
  </si>
  <si>
    <t>Get questions going for others better maybe by group email or text with supplementary readings do this for by b-day present</t>
  </si>
  <si>
    <t>MATT</t>
  </si>
  <si>
    <t>Task, Management, Improvement, Problem, Purchasing, Health, New, Design, Joint, Skill, Value, and Entertainment</t>
  </si>
  <si>
    <t>I am having a really hard time not over eating fats</t>
  </si>
  <si>
    <t>I have extended periods of the day where I feel like I have no energy</t>
  </si>
  <si>
    <t>I am consuming way too much weed</t>
  </si>
  <si>
    <t>I am not always in control of the way I feel</t>
  </si>
  <si>
    <t>Personalized Medicine</t>
  </si>
  <si>
    <t>AI Coding project "Hello World"</t>
  </si>
  <si>
    <t>Need alternations between mental and physical-I enjoy mental more</t>
  </si>
  <si>
    <t>Can I work with the existing space I have to make the house work with minimal invasiveness?</t>
  </si>
  <si>
    <t>Values</t>
  </si>
  <si>
    <t>Moral compass added to values</t>
  </si>
  <si>
    <t>Consider combining strength training days to only 3-4 days</t>
  </si>
  <si>
    <t>Need to think of a "Stop" sign when thoughts I don’t want to pursue but I do want to pursue haha</t>
  </si>
  <si>
    <t>I am missing anaerobic cardio-need that on run days</t>
  </si>
  <si>
    <t>Develop subject learning web pages, need to combine subject rotation and learning source read</t>
  </si>
  <si>
    <t>SCAMPER method is a good improvement tool-consider using it</t>
  </si>
  <si>
    <t>How can I share the skills I am good at in a volunteer kind of way</t>
  </si>
  <si>
    <t>Look at Greek gyms starting with Lyceum that Aristotle used</t>
  </si>
  <si>
    <t>Ask for completed time capsule including survey for birthday</t>
  </si>
  <si>
    <t>I go crazy when I am in the same space all the time</t>
  </si>
  <si>
    <t>Need storage for every type of glass in bar probably overhead like Dennis had it</t>
  </si>
  <si>
    <t>I could do some teaching at Bradley at some point</t>
  </si>
  <si>
    <t>Must get back to counting sat fat</t>
  </si>
  <si>
    <t>Critter control is out of control haha</t>
  </si>
  <si>
    <t>Start fitness challenge next week</t>
  </si>
  <si>
    <t>Sign in to Yahoo mail</t>
  </si>
  <si>
    <t>Learn about dogs deeply and consider bringing up a cat with the dog Jess's cat and my dog</t>
  </si>
  <si>
    <t>Healthy cat treats</t>
  </si>
  <si>
    <t>Sharpen Hello fresh type cooking skills only</t>
  </si>
  <si>
    <t>I only get marginal returns when I start over on games.  Got to stay the course as the time investment is bad enough when I play them to begin with</t>
  </si>
  <si>
    <t>My ultimate goal with the design process is to have my mental and physical life manifested in a physical form of my living area including support for routines and areas dedicated for human flourishing</t>
  </si>
  <si>
    <t>Cookware separate from dinnerware in kitchen design</t>
  </si>
  <si>
    <t>Layout novel by flow chart concept diagram by keywords</t>
  </si>
  <si>
    <t>Schedule doc and then work towards goal for healthy blood</t>
  </si>
  <si>
    <t>Soaking tub alcove</t>
  </si>
  <si>
    <t>Buy a vintage vehcile with modern guts called a restomod work with dad on this</t>
  </si>
  <si>
    <t>Choose an architect for custom home SD</t>
  </si>
  <si>
    <t>Choose a GC for home addition plan</t>
  </si>
  <si>
    <t>Choose interior designer to do lipstick on a pig plan for here</t>
  </si>
  <si>
    <t>Architect for mother in law suite</t>
  </si>
  <si>
    <t>Gear my self like a detailed RPG hands hat gloves etc haha</t>
  </si>
  <si>
    <t>New my Chart note</t>
  </si>
  <si>
    <t>Question-Would you fire the nukes if you were fired upon thereby ending the world</t>
  </si>
  <si>
    <t>Drafting paper</t>
  </si>
  <si>
    <t>Drafting tools</t>
  </si>
  <si>
    <t>Drafting books</t>
  </si>
  <si>
    <t>Drafting templates and stencils</t>
  </si>
  <si>
    <t>I need physical comfort unless I am purposefully not seeking to rest.  The Churchill quote about laying down is right on</t>
  </si>
  <si>
    <t>I need better media during my cook time</t>
  </si>
  <si>
    <t>Handheld bodyfat measuring device</t>
  </si>
  <si>
    <t>17% Bodtfat by doctor</t>
  </si>
  <si>
    <t>Simplify quality step-over engineered, too big and efficient use, more flow equals less space, how will the space adapt</t>
  </si>
  <si>
    <t>Ultralight travel for all occasions</t>
  </si>
  <si>
    <t>Leave something each day that is tangible and new.  Visible progress each day</t>
  </si>
  <si>
    <t>Larry help me find a vintage vehicle "restomod"</t>
  </si>
  <si>
    <t>My ideal day would include a snack at night.  I really need to work on this.  Call it planned snack, healthy snack, bad snack etc</t>
  </si>
  <si>
    <t>I need to ask myself how hard I really want to work on the house.</t>
  </si>
  <si>
    <t>Questionaire section-rights of non-humans and theorectical non-humans.  What if we found a new planet would we rape it like the past</t>
  </si>
  <si>
    <t>How can I have a spirtiual component in my life and experience those kinds of experiences</t>
  </si>
  <si>
    <t>Transhumanism-i.e. max productivity and life extension through the use of tools</t>
  </si>
  <si>
    <t>Person (FM-2030) dude who changed his name to that</t>
  </si>
  <si>
    <t>Works of Nick Bostrom</t>
  </si>
  <si>
    <t>Novel</t>
  </si>
  <si>
    <t>Molecular assemblers</t>
  </si>
  <si>
    <t>Make the music ratings a physical item</t>
  </si>
  <si>
    <t>See the humanity in strangers</t>
  </si>
  <si>
    <t>Need a dump location for the house that then gets distributed</t>
  </si>
  <si>
    <t>Micheal Clayton movie</t>
  </si>
  <si>
    <t>Anno 1800-Xbox</t>
  </si>
  <si>
    <t>Dwarf Fortress</t>
  </si>
  <si>
    <t>Use PowerPoint for novel backed by excel</t>
  </si>
  <si>
    <t>Base building in Rust</t>
  </si>
  <si>
    <t>Ultimate General American Revolution</t>
  </si>
  <si>
    <t>Allele Fixation in Evolution</t>
  </si>
  <si>
    <t>Get Reddit and YouTube Thought out more</t>
  </si>
  <si>
    <t>Do less entertainment but make it higher quality</t>
  </si>
  <si>
    <t>Aesop's Fables</t>
  </si>
  <si>
    <t>Consider doing a learning journal for general subjects.  It could be fun to see my development of my knowledge over time or I could just handle it with my facts haha</t>
  </si>
  <si>
    <t>New Amanda Knox doc</t>
  </si>
  <si>
    <t>Modular Furniture Arrangements</t>
  </si>
  <si>
    <t>Solar system may have very large planet on fringes influencing orbits of objects called "Planet Nine"</t>
  </si>
  <si>
    <t>Smoking Jacket</t>
  </si>
  <si>
    <t>Steamworld Heist on iOS</t>
  </si>
  <si>
    <t>Into the Breach</t>
  </si>
  <si>
    <t>New Categories to movie section with docs added back</t>
  </si>
  <si>
    <t>Utilize mania or divine madness as in Plato to take advantage of the Muse</t>
  </si>
  <si>
    <t>Eliminate Folic Acid</t>
  </si>
  <si>
    <t>Collagen Type 2, 5, 3, 9 need this for nail beds put it in coffee.  Dr AXE</t>
  </si>
  <si>
    <t>What to do with love/hate section in notes</t>
  </si>
  <si>
    <t>Health &amp; Well-Being Scorecard could be used a as weekly review scoring deal</t>
  </si>
  <si>
    <t>What should we do with skill tab?</t>
  </si>
  <si>
    <t>Cleanup GPT lists</t>
  </si>
  <si>
    <t>Benches in bathroom</t>
  </si>
  <si>
    <t>Desing</t>
  </si>
  <si>
    <t>Custom dining table with finished grade top and skirt-dad likes this idea</t>
  </si>
  <si>
    <t>Weed trimmer string</t>
  </si>
  <si>
    <t>Dedicated spice cabinet like back in the day</t>
  </si>
  <si>
    <t>Breathing guide somewhere</t>
  </si>
  <si>
    <t>Steps on walls for plants</t>
  </si>
  <si>
    <t>Fix weight device</t>
  </si>
  <si>
    <t>Need to read Mill "On Liberty"-he is the foundation of the idea of the individual in some regards</t>
  </si>
  <si>
    <t>Appointment</t>
  </si>
  <si>
    <t>OSF Blood Draw</t>
  </si>
  <si>
    <t>Need to do Madden seasons will all timers maybe research players one at a time</t>
  </si>
  <si>
    <t>I want to die knowing I left the world a better place than I found it-I have some things to make up for</t>
  </si>
  <si>
    <t>Need to check in on my prescription</t>
  </si>
  <si>
    <t>Create a code for decision analysis!  That would be a fun one to play around with logic</t>
  </si>
  <si>
    <t>Non-Fiction</t>
  </si>
  <si>
    <t>Let's Play with Jess with TV marathon in support</t>
  </si>
  <si>
    <t>No Overconsumption of Food</t>
  </si>
  <si>
    <t>Digital</t>
  </si>
  <si>
    <t>Video Game Creation</t>
  </si>
  <si>
    <t>Teeth grinding observed; need to fire up TMJ manual again</t>
  </si>
  <si>
    <t>Mom and Dad's birthday presents</t>
  </si>
  <si>
    <t>Fix Jess' Xbox like mine</t>
  </si>
  <si>
    <t>Amadeus movie</t>
  </si>
  <si>
    <t>Go game</t>
  </si>
  <si>
    <t>Go to blood draw next week</t>
  </si>
  <si>
    <t>Leak proof travel capsules</t>
  </si>
  <si>
    <t>Art</t>
  </si>
  <si>
    <t>Big ongoing sketch on the wall or big ass poster</t>
  </si>
  <si>
    <t>I want to be easy to talk to especially cause I ask good questions</t>
  </si>
  <si>
    <t>Eastern Seaboard driving trip</t>
  </si>
  <si>
    <t>Going Camping</t>
  </si>
  <si>
    <t>Larry to coast</t>
  </si>
  <si>
    <t>Make my own football coach simulator</t>
  </si>
  <si>
    <t>Sterns and Foster Mattresses</t>
  </si>
  <si>
    <t>Resveratrol and ginseng supplement</t>
  </si>
  <si>
    <t>Review past experiences that were impactful while consider other roads that could have been taken: one good, one bad</t>
  </si>
  <si>
    <t>List items that make you happy or you consider fun.  Use specific language and try to generate as many keywords as possible.</t>
  </si>
  <si>
    <t>{"hash":"2ea66b905628a14241bbd2743563b5958cde7476bd5862c2a90989f6e7195991","version":1,"value":"[[\"Hi! How can I assist you today?\"]]"}</t>
  </si>
  <si>
    <t>{"hash":"9f59a68581362bde74a037d7f740cd6ec919c36cb92d2724b4b3cd8741d1212b","version":1,"value":"[[\"I'm sorry, but I cannot clean up the sheet without knowing the specific content and format. If you can provide more details or specific instructions, I would be happy to help.\"]]"}</t>
  </si>
  <si>
    <t>Reminder</t>
  </si>
  <si>
    <t>Remember to put collagen in coffee</t>
  </si>
  <si>
    <t>Blood draw Friday</t>
  </si>
  <si>
    <t>Stock picking game</t>
  </si>
  <si>
    <t>Pelvic strengthening excersies muscle</t>
  </si>
  <si>
    <t>Read about the founding of bitcoin and its mysterious, anonymous creator</t>
  </si>
  <si>
    <t>Base defense movie</t>
  </si>
  <si>
    <t>Blood draw event</t>
  </si>
  <si>
    <t>Fix snowblower</t>
  </si>
  <si>
    <t>Laptop docking station</t>
  </si>
  <si>
    <t>Consider adding historical progression and journaling to video game playing</t>
  </si>
  <si>
    <t>Memory sharing look back with Dad</t>
  </si>
  <si>
    <t>Brain</t>
  </si>
  <si>
    <t>Abstraction for problem solving</t>
  </si>
  <si>
    <t>Guy Fawkes and what he did in England</t>
  </si>
  <si>
    <t>Read some Faust</t>
  </si>
  <si>
    <t>Joint-Dad</t>
  </si>
  <si>
    <t>True dect sun</t>
  </si>
  <si>
    <t>Ultimate lap desk or maybe make one</t>
  </si>
  <si>
    <t>No cord water flosser</t>
  </si>
  <si>
    <t>Political leadership questionnaire</t>
  </si>
  <si>
    <t>Need ultimate lap desktop, maybe build one</t>
  </si>
  <si>
    <t>Dialectic as skill where opposing viewpoints are synthesized together</t>
  </si>
  <si>
    <t>BIOHACKING: with cold, red light, hyperbaric etc</t>
  </si>
  <si>
    <t>TOUCH GRASS: I need more harmony with the environment in my life including spending time and not wasting things, look into daily grounding with electrical charage</t>
  </si>
  <si>
    <t>Investing: 401k fees over 1.5% might be too high, set-up default options for investment so we don't have to think about it; PMI date; pound down loan until above 20%</t>
  </si>
  <si>
    <t xml:space="preserve">New </t>
  </si>
  <si>
    <t>Billy Jack with parents</t>
  </si>
  <si>
    <t>SCORECARD: Nutrition data automated counting; Aggregate all ratings into one list for the utlimate list after normalizing all rankings; Scorecard Feedback: Incorporate a system where you rate how each task in the scorecard makes you feel. Use this data to balance fulfilling tasks with ones that may feel more draining; Self-improvement in scorecard assisted by GPT once spreadsheet training is available, By the end of the year, I should seek to start a new planning spreadsheet that carefully tracks all data so I can do stats on it.  No more point tinkering either</t>
  </si>
  <si>
    <t>New wearable devices</t>
  </si>
  <si>
    <t>Ongoing pencil sketch</t>
  </si>
  <si>
    <t>NFL prediction game for 2024 Bears predictions recap and incorporate into doc for long terms</t>
  </si>
  <si>
    <t>Beer Cans</t>
  </si>
  <si>
    <t>Get Jess to define what makes her happy leading to how I can/we can optimize her happiness</t>
  </si>
  <si>
    <t>I could think of the "brain dump" for me as time to tell myself nothing else is being unaccounted for and that I am on task generally</t>
  </si>
  <si>
    <t>Couples therapy techniques that I can use at home</t>
  </si>
  <si>
    <t>Check out custom GPTs</t>
  </si>
  <si>
    <t>6 hour no tech time in schedule once per week</t>
  </si>
  <si>
    <t>Risk Management: Thought of something this week that you may have overlooked that you should be aware of and possibly concerned about including new unbeneifical habits or topics where your personal health and safety are at risk because of a lack of awareness</t>
  </si>
  <si>
    <t>Had a meaningful social interaction with someone outside your family or created a new social connection</t>
  </si>
  <si>
    <t>Finish B-Day presents</t>
  </si>
  <si>
    <t>Incorporate daily book reading for wisdom like spiritual texts etc.  There are plenty to read, could last a lifetime.  Aesop's Fables, the Bible, the Koran etc etc</t>
  </si>
  <si>
    <t>I need to see how I can revamp categorial entertainment</t>
  </si>
  <si>
    <t>Participate somewhere online</t>
  </si>
  <si>
    <t>Escapism</t>
  </si>
  <si>
    <t>Algo for Evaluating candidates and policies based on evidence of their efficacy, long-term impacts, and aligning with pragmatic solutions over ideological purity.</t>
  </si>
  <si>
    <t>Continue on house design algo</t>
  </si>
  <si>
    <t>Follow up on mattress buy</t>
  </si>
  <si>
    <t>Tree covers</t>
  </si>
  <si>
    <t>Online course credits to expand my abilities</t>
  </si>
  <si>
    <t>Start a beer can collection</t>
  </si>
  <si>
    <t>Capsule wardrobe concept</t>
  </si>
  <si>
    <t>Colony Survival Game</t>
  </si>
  <si>
    <t>Physical Project</t>
  </si>
  <si>
    <t>Mental Project</t>
  </si>
  <si>
    <t>Bean bag chair for reading etc</t>
  </si>
  <si>
    <t>Determined by Robert Sapowsky</t>
  </si>
  <si>
    <t>Air purifier for bedroom</t>
  </si>
  <si>
    <t>Consider letting the old lady just run as she is about to crack</t>
  </si>
  <si>
    <t>Volunteer with kids or old timers</t>
  </si>
  <si>
    <t>Rate Rhubard and Chx Noodle Soup</t>
  </si>
  <si>
    <t>Score Bridge game</t>
  </si>
  <si>
    <t>Move weekly chart to monthly!</t>
  </si>
  <si>
    <t>Start a folder of images I can roll through</t>
  </si>
  <si>
    <t>Mini-Drone</t>
  </si>
  <si>
    <t>Matt is Jim from the Office</t>
  </si>
  <si>
    <t>It seems I greatly value stability and knowing where I am going</t>
  </si>
  <si>
    <t>Select a very qualifed expert and summarize their work; use AI to recommend experts and then recap them</t>
  </si>
  <si>
    <t>The Thick of It on the cock</t>
  </si>
  <si>
    <t>No more mindless eating</t>
  </si>
  <si>
    <t>EXERCISE: In new workout plan, that two weeks rotation out of the 8 weeks should be a cross training type event that totally mixes it up yet builds off previous work in some way; Orthotics for feet, Consider adding Pilates to core workouts</t>
  </si>
  <si>
    <t>MED DIAGNOSTIC CHECKLIST: Laryngeal cancer check process, CAC test to check for aterial disease, executive health exam with full body scan, How can I measure stress hormones in the body, Learn about bioprinting and optimgenetics, Look into personalized medicine where they tailor to your genes; check out "poly genetic risk scores" for genetic implications, AI applied to my genome for personalized med, what are my genetic health risks?, what medical lab services can I use?, what out of pocket health expenses are the most valuable, What tests based on actual data could be done to check my neurochemical health, inside tracker, explore neurotech wearables and other things I could engage with in neurotech, mail order blood panel, bio-marker screening, circadian rhythm analysis, learn about company called Lifeforce for health optimization look for "diagnostic", learn about health optimization and biohacking, get the back of the arm glucose monitor, biologicals cycle analysis, what are all the kinds of wearable health devices, How can I get more biometric data to guide what action to do next ie stress levels etc, rebuild medical protocols including testing starting with: Urine Test Strips (Urinalysis), Undergo a genomic health assessment, I must get my inflammatory number down ASAP; look at anti-inflammatory foods, and get checked for skin disease, At home sleep study apnea, emerging Senolytic treatments, how can I measure sleep duration and quality, Youndforever resources.com, Young Forever Program testing and survey section, Biomechanics and 3D Motion Analysis for my posture</t>
  </si>
  <si>
    <t>Dialetic</t>
  </si>
  <si>
    <t>Synthesize two opposing viewpoints to reach a consensus solution</t>
  </si>
  <si>
    <t>Flex Program</t>
  </si>
  <si>
    <t>Ultimate Superbowl Party</t>
  </si>
  <si>
    <t>Couples Therapy: Use "I" statements with Jess instead of "you" statements.  Listen to her and repeat back what she said, check-in regularly to see how she is feeling, don't plan my response while she is talking</t>
  </si>
  <si>
    <t>Just do Outline for novel much easier first step</t>
  </si>
  <si>
    <t>Jess and I do expected util on old vs new home.</t>
  </si>
  <si>
    <t>Add farmer's carry to fitness routine</t>
  </si>
  <si>
    <t>How could I train my own LLM on my data and have a personal assistant</t>
  </si>
  <si>
    <t>Curiosity Stream</t>
  </si>
  <si>
    <t>Add homemade potato soup</t>
  </si>
  <si>
    <t>How can I improve daily photos?</t>
  </si>
  <si>
    <t>Setting up a series of points that are temporal landmarks that reset your day and give you a fresh start</t>
  </si>
  <si>
    <t>Use term "website directory" to find curated websites</t>
  </si>
  <si>
    <t>Keyboard Playing</t>
  </si>
  <si>
    <t>Video Games and Systems</t>
  </si>
  <si>
    <t>Collectible Glass</t>
  </si>
  <si>
    <t>Create a health algo for calculating health score, how can I auto-collect data from as many tools as possible.  Tie this into med checklist</t>
  </si>
  <si>
    <t>DOC APPT: Got to fix apnea and mouth breathing</t>
  </si>
  <si>
    <t>Like/Dislike</t>
  </si>
  <si>
    <t>Edit Like/Dislike note list by adding new disoveries and removing things that no longer apply.</t>
  </si>
  <si>
    <t>Catch up log and photos-Mom's Vegas photos during Jess vacation</t>
  </si>
  <si>
    <t>Online casino access for my mom's birthday during Jess vacation</t>
  </si>
  <si>
    <t>Base defense game</t>
  </si>
  <si>
    <t>Fix stairs</t>
  </si>
  <si>
    <t>Food bar for Super Bowl</t>
  </si>
  <si>
    <t>Podcast</t>
  </si>
  <si>
    <t>My Perfect Console</t>
  </si>
  <si>
    <t>Get Jess's pictures on her week off</t>
  </si>
  <si>
    <t>Get a copilot AI in whatever forms it is</t>
  </si>
  <si>
    <t>Pomodoro technique</t>
  </si>
  <si>
    <t>Only positive or constructive criticism when talking about others, always act like they are present and no gossip</t>
  </si>
  <si>
    <t>Cognitive dissonance</t>
  </si>
  <si>
    <t>Apply gamification to life possibly through an app, need to rate experiences to gauge what's gives best states</t>
  </si>
  <si>
    <t>Put a coin in a jar every time I get frustrated annoyed or angry</t>
  </si>
  <si>
    <t>Is the vibration from a massage gun dangerous</t>
  </si>
  <si>
    <t>Drake equation</t>
  </si>
  <si>
    <t>Ask more why questions, people loving being asked why they think something or why they believe something</t>
  </si>
  <si>
    <t>Pursuing passions is the reason for life, but I might want some legacy near death</t>
  </si>
  <si>
    <t>Clip for washing machine</t>
  </si>
  <si>
    <t>Call Kitty's vet</t>
  </si>
  <si>
    <t>Look at different screen matrices for Jess's work</t>
  </si>
  <si>
    <t>3/7/24 Vertigo Doc</t>
  </si>
  <si>
    <t>Chili Con Queso, Queso, Bean Dip, Taco Meat (fondue)</t>
  </si>
  <si>
    <t>New need a game design document and development roadmap</t>
  </si>
  <si>
    <t>Meals</t>
  </si>
  <si>
    <t>Taco meat with</t>
  </si>
  <si>
    <t>As I gain serenity myself how then can I help others?</t>
  </si>
  <si>
    <t>Maybe all emotions can be productively channeled to other areas</t>
  </si>
  <si>
    <t>Henley shirts long sleeve thin fabric and a big neck</t>
  </si>
  <si>
    <t>Add times beaten to video game spread</t>
  </si>
  <si>
    <t>Respond to Charles about Moab trip</t>
  </si>
  <si>
    <t>I need a way to get better picks out of Jessica when she picks things to watch</t>
  </si>
  <si>
    <t>Single player board games</t>
  </si>
  <si>
    <t>Robinson Crusoe Simulator</t>
  </si>
  <si>
    <t>Check out Palworld</t>
  </si>
  <si>
    <t>Create agenda for week off with Jess to have one thing each day</t>
  </si>
  <si>
    <t>Fridge egg rack</t>
  </si>
  <si>
    <t>AI Art</t>
  </si>
  <si>
    <t>Create digital art with AI application</t>
  </si>
  <si>
    <t>How to prevent blood clots</t>
  </si>
  <si>
    <t>5 joint goals for every weekday next week with Jess</t>
  </si>
  <si>
    <t>Look into adaptogens</t>
  </si>
  <si>
    <t>I would like to get the point where I have on major item out of routine per day</t>
  </si>
  <si>
    <t>How could Jess and I develop some couple friends?</t>
  </si>
  <si>
    <t>Move all the monthly shit to a learning program where it's all in one</t>
  </si>
  <si>
    <t>Move health data to log</t>
  </si>
  <si>
    <t>Need more light jacekts</t>
  </si>
  <si>
    <t>Wednesday is Valentine's day.  Need to shop for that tomorrow.</t>
  </si>
  <si>
    <t>Do book ratings tomorrow</t>
  </si>
  <si>
    <t>Photos</t>
  </si>
  <si>
    <t>Load photos from Jess in the morning</t>
  </si>
  <si>
    <t>Add serial shows to list</t>
  </si>
  <si>
    <t>Learning, Routine, Goals including daily and long term etc, Entertainment</t>
  </si>
  <si>
    <t>Dad</t>
  </si>
  <si>
    <t>Interferon causing raging depression in studies</t>
  </si>
  <si>
    <t xml:space="preserve"> Entertainment</t>
  </si>
  <si>
    <t>Alexi Navaly doc</t>
  </si>
  <si>
    <t>Trim songs to two minutes and make a playlist that way</t>
  </si>
  <si>
    <t>Give me folks an upgraded picture TV for something</t>
  </si>
  <si>
    <t>Weigth Measurement</t>
  </si>
  <si>
    <t>Zone Minutes</t>
  </si>
  <si>
    <t>Morning Valence (0-2)</t>
  </si>
  <si>
    <t>Morning Arousal (0-2)</t>
  </si>
  <si>
    <t>Flesh out drink club</t>
  </si>
  <si>
    <t>Check out the AI Institute (the guy from Boston Dynamics)</t>
  </si>
  <si>
    <t>Old log system end see PS 2-12-24</t>
  </si>
  <si>
    <t>Deliberate practice of Socratic method</t>
  </si>
  <si>
    <t>Try to say things with less certainity</t>
  </si>
  <si>
    <t>Be willing to do people a service with nothing in return</t>
  </si>
  <si>
    <t>Produce pieces of my own composing on various topics to sharpen my skills like the JUNTO</t>
  </si>
  <si>
    <t>Use Kelly criterion for betting next year (2p-1) where p is probability)</t>
  </si>
  <si>
    <t>What to do with problem solving in B</t>
  </si>
  <si>
    <t>Website</t>
  </si>
  <si>
    <t>Pro/Con.org</t>
  </si>
  <si>
    <t>A meter that shows how long I have to live maybe goes up and down with events</t>
  </si>
  <si>
    <t>Ratings of tech, trends, and fads.</t>
  </si>
  <si>
    <t>Spinach for breakfast</t>
  </si>
  <si>
    <t>Schedule eye exam</t>
  </si>
  <si>
    <t>Vehicle registration</t>
  </si>
  <si>
    <t>Video game history project in routine</t>
  </si>
  <si>
    <t>New BP monitor for Mondays</t>
  </si>
  <si>
    <t>Dive into Blood work</t>
  </si>
  <si>
    <t>The general check-up each year seems lacking to me.  Yes we do several panels of blood work that show some basic things, but I would prefer my general to be discussing and guiding me through more advanced diagnostics to get a better understanding of the overall picture of my health.  This could include other tests; but also evaluations of diet, mental aspects, and physical abilities.  I want to come away from this meeting with these things done in advance, so then I can walk away with goals across a variety of domains based on the data of all the diagnostics put together.</t>
  </si>
  <si>
    <t>How to get off dip scientifically</t>
  </si>
  <si>
    <t>What groups of people exist that are accessible to me that also indicate the people have qualities like me.  The JUNTO is one idea etc. I hide a lot of my personality because I don’t see others embrace it.  I need to find people like that.</t>
  </si>
  <si>
    <t>I need to expand the rated entertainment and take advantage of the themes when I stumble into them during my normal course of learning</t>
  </si>
  <si>
    <t>I need a goal sheet that is set aside on Monday along with a checklist of all the shit I need to complete from the Log and Friday learning etc.</t>
  </si>
  <si>
    <t>Folding bed cot?</t>
  </si>
  <si>
    <t>Draw on plywood table downstairs</t>
  </si>
  <si>
    <t>Algren testing for Oats</t>
  </si>
  <si>
    <t>Decide if I am following up with TMJ doc</t>
  </si>
  <si>
    <t>Mushroom drink</t>
  </si>
  <si>
    <t>Million token AI</t>
  </si>
  <si>
    <t>Watch out for lead in spices! Especially cinnamon and turmeric for color</t>
  </si>
  <si>
    <t>Put bird poster back up</t>
  </si>
  <si>
    <t>Make a decision on statins in the near future</t>
  </si>
  <si>
    <t>Fully implement plan for food therapist visit</t>
  </si>
  <si>
    <t>Blood pressure cuff and BP readings</t>
  </si>
  <si>
    <t>BP is trending high-need to drop dip again</t>
  </si>
  <si>
    <t>Report back to nurse on MyChart on 4/4/24 about BP reading</t>
  </si>
  <si>
    <t>Statin research</t>
  </si>
  <si>
    <t>Work towards good follow-up with food therapist</t>
  </si>
  <si>
    <t>Consider adding a maintenance goal that I have to write in</t>
  </si>
  <si>
    <t>Move fact and phrase to daily again</t>
  </si>
  <si>
    <t>Rate beers</t>
  </si>
  <si>
    <t>Move cleaning and maintenance to weekend</t>
  </si>
  <si>
    <t>Maintenece</t>
  </si>
  <si>
    <t>Due by next weekend</t>
  </si>
  <si>
    <t>Theme</t>
  </si>
  <si>
    <t>Ganster Movie Week</t>
  </si>
  <si>
    <t>Work on themes not just events media themes learning themes etc</t>
  </si>
  <si>
    <t>Maintain bike pedal</t>
  </si>
  <si>
    <t>Clean bike area</t>
  </si>
  <si>
    <t>Replace dip with Claritin D</t>
  </si>
  <si>
    <t>Golden ratio and Fibonacci Sequence in nature</t>
  </si>
  <si>
    <t>Continue to work on getting photos up to date</t>
  </si>
  <si>
    <t>Draw on plywood table</t>
  </si>
  <si>
    <t>Learning Website</t>
  </si>
  <si>
    <t>List of stories to support events and gofts</t>
  </si>
  <si>
    <t>Upgrade Reddit pages as part of new idea rotation</t>
  </si>
  <si>
    <t>Problem Solving Techniques</t>
  </si>
  <si>
    <t>Review best practice techniques for problem solving and attempt to apply one to your life.</t>
  </si>
  <si>
    <t>AI Best Practice</t>
  </si>
  <si>
    <t>Review best practices related to utilizing aritificial intelligence optimally</t>
  </si>
  <si>
    <t>Need to finish Grand Funk and Pink Floyd and Diecast</t>
  </si>
  <si>
    <t>Flow: creating deep mental states of concernation in which I become completely absorbed in an activity, leading to heightened focus, creativity, and productivity by being fully engaged in a task that is both challenging and enjoyable, allowing myself to seamlessly merge action and awareness.</t>
  </si>
  <si>
    <t>Skills</t>
  </si>
  <si>
    <t>Reasoned</t>
  </si>
  <si>
    <t>Flow</t>
  </si>
  <si>
    <t>Droppin' that pill that Jess gave me haha!</t>
  </si>
  <si>
    <t>Great session outside laying out the drainage swale for the front yard. We are making a rock garden.</t>
  </si>
  <si>
    <t>Flexible</t>
  </si>
  <si>
    <t>Optimism</t>
  </si>
  <si>
    <t>Word of the Day</t>
  </si>
  <si>
    <t>Panspermia</t>
  </si>
  <si>
    <t>Apply "balanced scorecard" to life perhaps make a weekly score area</t>
  </si>
  <si>
    <t>Profligate</t>
  </si>
  <si>
    <t>Crossword Puzzle</t>
  </si>
  <si>
    <t>All types of crosswords here including American and British styles</t>
  </si>
  <si>
    <t>3D Puzzles</t>
  </si>
  <si>
    <t>Includes all types of puzzle objects including puzzle boxes or things like the Rubik's cube</t>
  </si>
  <si>
    <t>Being able to keep pushing when I wanted to quit.  That last session in the yard was quite the toil, but I felt pretty good in my mind.</t>
  </si>
  <si>
    <t>Pizze Hut binge-out after earning it. I worked my ass off out in the yard.</t>
  </si>
  <si>
    <t>Restful</t>
  </si>
  <si>
    <t>Plotting a new business concept with Cody.  We started a luxury home consulting business.</t>
  </si>
  <si>
    <t>Finishing up removing turf from the front yard.</t>
  </si>
  <si>
    <t>Friends</t>
  </si>
  <si>
    <t>Ordered</t>
  </si>
  <si>
    <t>Working on the battle mechanics for my video game.</t>
  </si>
  <si>
    <t>Good ass gaming at night with Army of Ruin</t>
  </si>
  <si>
    <t>Love the afternoon nap process I have been doing.</t>
  </si>
  <si>
    <t>Good ass push outside even though I didn't want to do it.</t>
  </si>
  <si>
    <t>Organized</t>
  </si>
  <si>
    <t>Had a lot of fun working on my game design document last night.</t>
  </si>
  <si>
    <t>Made some good progress outdoors but not as strong as the last couple of days</t>
  </si>
  <si>
    <t>Liberty</t>
  </si>
  <si>
    <t>Harmonious</t>
  </si>
  <si>
    <t>Friendliness</t>
  </si>
  <si>
    <t>Finally finished cutting dirt in the front yard.</t>
  </si>
  <si>
    <t>Paiting the St. Patty's clover planter with Jess was really enjoyable.</t>
  </si>
  <si>
    <t>Tangible</t>
  </si>
  <si>
    <t>Sinus Management</t>
  </si>
  <si>
    <t>Homunculus</t>
  </si>
  <si>
    <t>Like or dislike Tom Cruise-Like</t>
  </si>
  <si>
    <t>Self-Improvement (0-3)</t>
  </si>
  <si>
    <t>Productivity (0-3)</t>
  </si>
  <si>
    <t>Fun (0-3)</t>
  </si>
  <si>
    <t>Satisfaction (0-3)</t>
  </si>
  <si>
    <t>Great video from History of the Universe about quantum fields</t>
  </si>
  <si>
    <t>Painting Planters</t>
  </si>
  <si>
    <t>Full menu delivery from personal chef perhaps Chicago?</t>
  </si>
  <si>
    <t>Imp</t>
  </si>
  <si>
    <t>Practices to use the positive and negative aspects of the exposure effect.  There has to be ways to use this to prime myself and also avoid negative exposures etc.</t>
  </si>
  <si>
    <t>Best practices to boost affect</t>
  </si>
  <si>
    <t>Kitty needs vet</t>
  </si>
  <si>
    <t>Add photo prompts to LISTS</t>
  </si>
  <si>
    <t>I need a real self-assessment check in the morning to really think about how I feel and what I need to do to mitigate negatives etc.  I have some stuff built in already but I am not really seeing myself</t>
  </si>
  <si>
    <t>Check out the idea of habit stacking where one mundane thing is done with one enjoyable thing to make the mundane thing seem much more pleasant</t>
  </si>
  <si>
    <t>Social</t>
  </si>
  <si>
    <t>Absurdity-we have cognitive dissonance all the time and most, if not all, of our beliefs are inconsistent.</t>
  </si>
  <si>
    <t>Associate change with gain rather than loss</t>
  </si>
  <si>
    <t>My attitude should align with my action to feel the best about myself.</t>
  </si>
  <si>
    <t>Maintenance</t>
  </si>
  <si>
    <t>Water overflowing on back porch during hard rain</t>
  </si>
  <si>
    <t>Burk running her mouth about ice sickle on the front of the house</t>
  </si>
  <si>
    <t>Video Game</t>
  </si>
  <si>
    <t>Dragon’s Dogma</t>
  </si>
  <si>
    <t>Keep going in ultimate football team</t>
  </si>
  <si>
    <t>There are times where Jess is warm and engaged and I am distant.  Need to fix that. Also never make fun of her.</t>
  </si>
  <si>
    <t>Sensitization is an increase of hedonic response from continuous exposure, such as the increased pleasure and selectivity of connoisseurs for wine, or food.  How can I employ this in my life</t>
  </si>
  <si>
    <t>Bring about low neuroticism</t>
  </si>
  <si>
    <t>What can I apply from behavioral genetics to my own genome?</t>
  </si>
  <si>
    <t>Maintain knifes with honing and whetstones and very little sharpening</t>
  </si>
  <si>
    <t>Final decision on statins if I cannot reform</t>
  </si>
  <si>
    <t>Handwritten recipe book</t>
  </si>
  <si>
    <t>Once a week HIIT with abs maybe?</t>
  </si>
  <si>
    <t>Bring back physical journal and learning journal</t>
  </si>
  <si>
    <t>Combine weekly log into one running log for now</t>
  </si>
  <si>
    <t>Old health data 3-4-24 log</t>
  </si>
  <si>
    <t>Cody's details and company attack</t>
  </si>
  <si>
    <t>Patch lawn in various areas once landscape project starts</t>
  </si>
  <si>
    <t>Do the mushrooms for real</t>
  </si>
  <si>
    <t>Master one plant and then add another.  It's time for that life in my life</t>
  </si>
  <si>
    <t>Not stressing on things outside my control</t>
  </si>
  <si>
    <t>How can I objectively recognize my talents and skills.  Need objective evals.</t>
  </si>
  <si>
    <t>Jess and I report back on rock garden concept</t>
  </si>
  <si>
    <t>Analog Life</t>
  </si>
  <si>
    <t>Apply cold to the hands to improve athletic performance.  You don't want to overcool just pass it back and forth.  Apply the cold to hands, feet, and face but no vasoconstriction.</t>
  </si>
  <si>
    <t>Huel instant meal cups</t>
  </si>
  <si>
    <t>Notes lingering for video game below</t>
  </si>
  <si>
    <t>Semi-cold showers after working out as you want to decrease body temp</t>
  </si>
  <si>
    <t>Rebuild skills section</t>
  </si>
  <si>
    <t>Finish check with Larry and Becky; need frame</t>
  </si>
  <si>
    <t>What are my "risks of omission"</t>
  </si>
  <si>
    <t>Make sub types for categorical ratings to help generate ideas and keep things organized</t>
  </si>
  <si>
    <t>There is some science that human's ability to habituate can make us take things for granted but we can fight this effect by deliberately thinking about not having what we have or thinking about other scenarios.  Perhaps even once per day is good enough.</t>
  </si>
  <si>
    <t>Sinus clear moves! It works do this this week</t>
  </si>
  <si>
    <t>Learning absorption technique-see video</t>
  </si>
  <si>
    <t xml:space="preserve">Consider video sub categories like pod and perhaps passive and active as well plus entertainment </t>
  </si>
  <si>
    <t>Don't forget that I have ongoing game scoring now at night</t>
  </si>
  <si>
    <t>Get 5 core websites to read each week for entertainment like Reddit pop , 9GAG, medium sub stack etc</t>
  </si>
  <si>
    <t>Suspenders</t>
  </si>
  <si>
    <t>Really need to trim down weekly log and then bring it back</t>
  </si>
  <si>
    <t>Glucose feature on fitbit</t>
  </si>
  <si>
    <t>Be thankful for all the people that helped make the food you are about to eat.  Very good tradition.</t>
  </si>
  <si>
    <t>Look at what you have much more often that what you don't have</t>
  </si>
  <si>
    <t>4 padded folding charis</t>
  </si>
  <si>
    <t>Ultimate Football Team</t>
  </si>
  <si>
    <t>Pick your ultimate football teama and then do something with the results on art</t>
  </si>
  <si>
    <t>Funny Office episodes with some good basketball gaming.</t>
  </si>
  <si>
    <t>Effective</t>
  </si>
  <si>
    <t>Self-Control</t>
  </si>
  <si>
    <t>Voxel</t>
  </si>
  <si>
    <t>Like or dislike Arnold S.-Like</t>
  </si>
  <si>
    <t>Recipe Card Box</t>
  </si>
  <si>
    <t>Take the highest rated recipes that are completely worked out and write them down on a card.  Add them to the box. Try to make the all-time best foods, drinks, or treats etc. Use high qualty card stock.</t>
  </si>
  <si>
    <t>Felt pretty productive today without trying to hard.  Flow state was there much of the day.</t>
  </si>
  <si>
    <t>Made some nice progress on the front yard drain project.  Should be able to get to the decorative part soon as the engineering is almost done.</t>
  </si>
  <si>
    <t>Game, Puzzle, or Sport</t>
  </si>
  <si>
    <t>Engaging</t>
  </si>
  <si>
    <t>Like or dislike Bette Midler-Dislike</t>
  </si>
  <si>
    <t>Historiography</t>
  </si>
  <si>
    <t>Add stories and convos to B and maybe have them written in etc</t>
  </si>
  <si>
    <t>Perhaps do 52 maintenece things per year</t>
  </si>
  <si>
    <t>Photo Prompts</t>
  </si>
  <si>
    <t>Storytelling</t>
  </si>
  <si>
    <t>Discussion Topic</t>
  </si>
  <si>
    <t>Story</t>
  </si>
  <si>
    <t>Re add all old docs from section</t>
  </si>
  <si>
    <t>Nice morning learning session. It's working out but it's a little laborious.</t>
  </si>
  <si>
    <t>Got on Discord and had a good first online chat experience.</t>
  </si>
  <si>
    <t>Like or dislike Bill Maher-Like</t>
  </si>
  <si>
    <t>Wokring on my video game is so fun!</t>
  </si>
  <si>
    <t>Good ass nap during the day-naked!</t>
  </si>
  <si>
    <t>Mom &amp; Dad</t>
  </si>
  <si>
    <t>Relaxed</t>
  </si>
  <si>
    <t>Watching Masters of the Air with my parents at their house.</t>
  </si>
  <si>
    <t>Watching an awesome military video!</t>
  </si>
  <si>
    <t>Smooth</t>
  </si>
  <si>
    <t>Enjoyment</t>
  </si>
  <si>
    <t>Flourshing</t>
  </si>
  <si>
    <t>Like or dislike Bill Murray-Like</t>
  </si>
  <si>
    <t>Avuncular</t>
  </si>
  <si>
    <t>Transdifferentiation</t>
  </si>
  <si>
    <t>Holistic</t>
  </si>
  <si>
    <t>Open-Mindedness</t>
  </si>
  <si>
    <t>Create session creating building types for my video game.</t>
  </si>
  <si>
    <t>Making up the check for paying off the bet with Mike Boblick in Wisconsin</t>
  </si>
  <si>
    <t>Like or dislike Betty White-Like</t>
  </si>
  <si>
    <t>Ralliung to get my workout in when I really didn't want to!</t>
  </si>
  <si>
    <t>Winning two bets today!  Alabama barely beat Grand Canyon lol!</t>
  </si>
  <si>
    <t>Dave Fish "Imagine the amount of coding it would take to program the universe!" 3-25-24</t>
  </si>
  <si>
    <t>Appointment 1</t>
  </si>
  <si>
    <t>Appointment 2</t>
  </si>
  <si>
    <t>Weekly Hygiene Focus (L)</t>
  </si>
  <si>
    <t>Incorporate daily and weekly tasks into spreadsheet</t>
  </si>
  <si>
    <t>Second glass shaker</t>
  </si>
  <si>
    <t>Need to improve event scoring system</t>
  </si>
  <si>
    <t>Have idea of the week where you study a person's work.  Generate lists from pods and such and then look up their life's work</t>
  </si>
  <si>
    <t>Analytic philosophy has a lot of stuff I have thought about in my life that may help me refine or implement new processes in my life.  Should dig into this more and apply it.</t>
  </si>
  <si>
    <t>Vital proteins collagen</t>
  </si>
  <si>
    <t>Apply the concepts of analytic philosophy to aesthetics.  There has to be provable things about beuty etc that can be sussed out with computational and statistical analysis</t>
  </si>
  <si>
    <t>Incorporate TV sport ratings and sports rating process</t>
  </si>
  <si>
    <t>Improve snack system</t>
  </si>
  <si>
    <t>What can I do with overall theme</t>
  </si>
  <si>
    <t>Add 3 word period focus item including things off of my weekly list and specific goals etc</t>
  </si>
  <si>
    <t>Rework entertainment spreadsheet for category rankings</t>
  </si>
  <si>
    <t>Fitbit will not sync</t>
  </si>
  <si>
    <t>Check for biomarker ENS2 lab at Mayo Clinic</t>
  </si>
  <si>
    <t>Rate people from the perspective of their life's work only.  You then rate and follow them over time cause they are still going or you haven't read all the dead guy's stuff.  Complements but does not replace person of the week</t>
  </si>
  <si>
    <t>Build out full holiday list with support products and proper labeled storage</t>
  </si>
  <si>
    <t>Rework new Game, Puzzle, or Sport section.  Rating is gone for now but would like to revive.</t>
  </si>
  <si>
    <t>Add snack ratings to spreadsheet</t>
  </si>
  <si>
    <t>Utilize more negative visualization techniques perhaps in BT</t>
  </si>
  <si>
    <t>Mental-change yourself perspective of subject-object frame of reference to a passive view that tries to stamp the you out as much possible</t>
  </si>
  <si>
    <t>Elocution</t>
  </si>
  <si>
    <t>Streamlined</t>
  </si>
  <si>
    <t>Fix my damn Fitbit</t>
  </si>
  <si>
    <t>Like or dislike Bill Russell-Like</t>
  </si>
  <si>
    <t>Like or dislike Barack Obama-Like</t>
  </si>
  <si>
    <t>Photo prompts still kinda suck</t>
  </si>
  <si>
    <t>Monday should be imp day</t>
  </si>
  <si>
    <t>Spilt cleaning into rooms and hit everyday etc</t>
  </si>
  <si>
    <t>Continue to mark out words in actual dictionary</t>
  </si>
  <si>
    <t>Expand like or dislike in questions to all kinds of people add them as I encounter all of them and then rate.  If you don’t't know who they are or if you don’t know what they have done, mark as so</t>
  </si>
  <si>
    <t>My walk today was truly awe inspiring.  Beethoven plus the stormy weather and thoughts of my place in existence was truly an amazing moment that should be cherished!</t>
  </si>
  <si>
    <t>Best of class music playlist</t>
  </si>
  <si>
    <t>Top 5 artist combo playlist</t>
  </si>
  <si>
    <t>Sprint interval training (SIT), high-intensity interval training (HIIT), and moderate-intensity continuous training (MICT) can have different effects on fat oxidation and post-exercise metabolism</t>
  </si>
  <si>
    <t>Yerba Mate tea is a semiglutide analog</t>
  </si>
  <si>
    <t>How can I look at my levels of C-reative protein</t>
  </si>
  <si>
    <t>Counseling @2:45</t>
  </si>
  <si>
    <t>Merging daily and weekly logs to create one master log.</t>
  </si>
  <si>
    <t>Update parent's photo journals</t>
  </si>
  <si>
    <t>Alice in Chains-Alice in Chains (1995)</t>
  </si>
  <si>
    <t>Deep Ocean with David Attenborough</t>
  </si>
  <si>
    <t>Add categories to video games and consider chossing by rating by rating each game once I am into it</t>
  </si>
  <si>
    <t>Daily Cleaning &amp; Hygiene</t>
  </si>
  <si>
    <t>Horizon Organic 2% Chocolate Milk</t>
  </si>
  <si>
    <t>The change to hitters instead of bowls was quite a big deal.</t>
  </si>
  <si>
    <t>Artistic</t>
  </si>
  <si>
    <t>Like or dislike Carl Sagan-Like</t>
  </si>
  <si>
    <t>Vociferous</t>
  </si>
  <si>
    <t>Garage Shop Design</t>
  </si>
  <si>
    <t>REESE'S Milk Chocolate Peanut Butter Creme Bunnies</t>
  </si>
  <si>
    <t>Brownberry Organic Bread w/ Peach Jam</t>
  </si>
  <si>
    <t>Tosh.O-S2</t>
  </si>
  <si>
    <t>Brief talk with Cody about possbile business.  We didn't get very far because he was getting hammered at work but it was great to talk to him.</t>
  </si>
  <si>
    <t>Designing the garage shop at night was fun, but it was very tiring.  Working in a chair like that is hell.  Need to think about that one.</t>
  </si>
  <si>
    <t>Cody Ridge</t>
  </si>
  <si>
    <t>Military Tactics Game</t>
  </si>
  <si>
    <t>Like or dislike Burt Reynolds-Dislike</t>
  </si>
  <si>
    <t>LD-50</t>
  </si>
  <si>
    <t>Great game design session this morning including starting my own custom ChatGPT clone.</t>
  </si>
  <si>
    <t>Worked out in the garage unpacking all my shit for the shop!  So much cardboard, but I am in position for tomorrow.</t>
  </si>
  <si>
    <t>Speed</t>
  </si>
  <si>
    <t>Matt Pierce</t>
  </si>
  <si>
    <t>Diet Pepsi</t>
  </si>
  <si>
    <t>McDonald's McDouble &amp; Coke</t>
  </si>
  <si>
    <t>Factor-Jalapeno Lime Cheddar Chicken</t>
  </si>
  <si>
    <t>Calm</t>
  </si>
  <si>
    <t>Anhedonia</t>
  </si>
  <si>
    <t>Warm</t>
  </si>
  <si>
    <t>Refreshing</t>
  </si>
  <si>
    <t>Organize Kitchen Utenstils</t>
  </si>
  <si>
    <t>Factor-Parm &amp; Sundried Tomato Chicken Penne</t>
  </si>
  <si>
    <t>Breakfast Bird Nest</t>
  </si>
  <si>
    <t>Dairy Queen Dilly Bars</t>
  </si>
  <si>
    <t>Mom's Carmel Corn</t>
  </si>
  <si>
    <t>Mom's Strawberry Daquiri</t>
  </si>
  <si>
    <t>Easter Ham Sandwiches</t>
  </si>
  <si>
    <t>Continue Work on Garage Shop</t>
  </si>
  <si>
    <t>NCAA Tournamnet</t>
  </si>
  <si>
    <t>I love visiting my therapist.  Having someone to talk to is the highlight of my week.  It is quite enthralling.</t>
  </si>
  <si>
    <t>Great talk with Charles about the latest in AI and life in general.</t>
  </si>
  <si>
    <t>Good ass time wathcing Illinois win their Sweet 16 game with Dad and Mom.</t>
  </si>
  <si>
    <t>Good drive over to my folk's house listening to my songs over 75 playlist and drinking high powered coffee.</t>
  </si>
  <si>
    <t>Playing bridge with my mom even though I got my ass kicked.</t>
  </si>
  <si>
    <t>Great sex before bed with Jess after taking some of her diet pills.</t>
  </si>
  <si>
    <t>Watching Purdue head to the Final Four with my folk's at my house in the basement.</t>
  </si>
  <si>
    <t>Honeymoon Bridge</t>
  </si>
  <si>
    <t>The Three Muskeeteers</t>
  </si>
  <si>
    <t>Pizza Hut Cheese Sticks</t>
  </si>
  <si>
    <t>Gaming marathon at night was fun.</t>
  </si>
  <si>
    <t>File system for puzzles</t>
  </si>
  <si>
    <t>Daily monitoring of psoriasis including trigger log</t>
  </si>
  <si>
    <t>Need to check what sports are on each day</t>
  </si>
  <si>
    <t>Start health plantation with Paul where we each grow shit and exchange it like a co-op.  Gives us a reason to hang out as well!</t>
  </si>
  <si>
    <t>See about Cody's Unity Apple Vision Pro link up</t>
  </si>
  <si>
    <t>Start playing games only to learn things for my game!</t>
  </si>
  <si>
    <t>Custom GPTs are really good.  Need to keep using them.</t>
  </si>
  <si>
    <t>Microfiber and paper towels has plastic in it.  Try Swedish dishcloths</t>
  </si>
  <si>
    <t>Do something with memory piece over in notes IDEAS sidebar</t>
  </si>
  <si>
    <t>Recharged</t>
  </si>
  <si>
    <t>Dave Fish to restart philosophy club</t>
  </si>
  <si>
    <t>Sesame Beef Tacos</t>
  </si>
  <si>
    <t>Like or dislike Al Pacino-dislike</t>
  </si>
  <si>
    <t>Stochasticity</t>
  </si>
  <si>
    <t>Hanging with my folks after Dad had a derm appointment for his second cancer haha.  I made sesame beef tacos which my Dad loves!</t>
  </si>
  <si>
    <t>NCAA Basketball Tournaments</t>
  </si>
  <si>
    <t>Novel Outline</t>
  </si>
  <si>
    <t>Novel Writing</t>
  </si>
  <si>
    <t>Feed floor plans into AI and have iterative designs to create a computational design process</t>
  </si>
  <si>
    <t>Oatmeal Cream Pie</t>
  </si>
  <si>
    <t>Watching the satisfaction on my Dad's face as he hammered the tacos I made!</t>
  </si>
  <si>
    <t>The Three Musketeers by Alexander Dumas</t>
  </si>
  <si>
    <t>Ubermensch</t>
  </si>
  <si>
    <t>"We cannot understand the language of the universe without understanding it’s symbols.  Those symbols are mathematics." Galileo</t>
  </si>
  <si>
    <t>Like or dislike Al Sharpton-Dislike</t>
  </si>
  <si>
    <t>Moody Blues-Every Good Boy Deserves Favor</t>
  </si>
  <si>
    <t>Attempt to fix my Dell laptop.  Keyboard is not producing "e, d, or c".</t>
  </si>
  <si>
    <t>The Office Extended Cut-S2</t>
  </si>
  <si>
    <t>New Computer Set-Up</t>
  </si>
  <si>
    <t>Hanging by myself today and I am really enjoying my night!  Not saying I don't like having Jess around, but it is showing me a different way to look at the night time.</t>
  </si>
  <si>
    <t>tonic Pomegranite Acai Cannibis Infused Drink</t>
  </si>
  <si>
    <t>Helping Charles with AI Usage in Design</t>
  </si>
  <si>
    <t>Office marathon laying in bed while I am a bachelor.</t>
  </si>
  <si>
    <t>Clear</t>
  </si>
  <si>
    <t>Perseverate</t>
  </si>
  <si>
    <t>The Regime-S1</t>
  </si>
  <si>
    <t>Deadliest Catch-S1</t>
  </si>
  <si>
    <t>Rick and Morty-S1</t>
  </si>
  <si>
    <t>Swap bedroom sets</t>
  </si>
  <si>
    <t>Like or dislike-A Names</t>
  </si>
  <si>
    <t>Good talk on the phone with Matt.  We covered some survey questions and shot the breeze in general.</t>
  </si>
  <si>
    <t>Video Game Collection</t>
  </si>
  <si>
    <t>I watched Fellowship of the Ring in bed while working on my computer.  How could you get any better than that.</t>
  </si>
  <si>
    <t>Joe's Keto Omelet</t>
  </si>
  <si>
    <t>Thorough</t>
  </si>
  <si>
    <t>Like or Dislike-B Names</t>
  </si>
  <si>
    <t>Abstruse</t>
  </si>
  <si>
    <t>Recondite</t>
  </si>
  <si>
    <t>Great Genius Life pod that got me fired up for health again!</t>
  </si>
  <si>
    <t>I love the kitty so much.  I love taking time out of my day and make ktty feel good.</t>
  </si>
  <si>
    <t>Andy Galpin on exercise</t>
  </si>
  <si>
    <t>Social Contact</t>
  </si>
  <si>
    <t>Hit up Dave this week</t>
  </si>
  <si>
    <t>Muscle contracting in between sets facilitate promote hypertrophy</t>
  </si>
  <si>
    <t>Carbon dioxide tolerance test to let me see where I am with cardio health there is a Huberman protocol</t>
  </si>
  <si>
    <t>Creatine is probably safe</t>
  </si>
  <si>
    <t>Hardcore playlist adds in re-do</t>
  </si>
  <si>
    <t>Tabletop Griddle</t>
  </si>
  <si>
    <t>Utility Wagon to cart tools on each level (foldable)</t>
  </si>
  <si>
    <t>Rolling Tool Seat</t>
  </si>
  <si>
    <t>How can I do things in my wheelhouse that common effort?  I may find a community that way.</t>
  </si>
  <si>
    <t>Respond to both Bo and Charles about different projects</t>
  </si>
  <si>
    <t>TV Binge</t>
  </si>
  <si>
    <t>What We Do in the Shadows marathon</t>
  </si>
  <si>
    <t>COPD prevention techniques</t>
  </si>
  <si>
    <t>This head pain thing is getting worse so I better check it out ask Burk if this area was addressed on any scans</t>
  </si>
  <si>
    <t>Automation Ideas: Automated Note-Taking App, Automated Research Assistant</t>
  </si>
  <si>
    <t>Mind Mapping Software: Use or develop software that automatically creates mind maps from written notes or recordings.</t>
  </si>
  <si>
    <t>Learning Path Creator: An AI tool that designs personalized learning paths based on career goals and interests, incorporating online courses and resources.</t>
  </si>
  <si>
    <t>Recipe generating bot with health data limits</t>
  </si>
  <si>
    <t>Need a "bucket list" goal section with big projects on them</t>
  </si>
  <si>
    <t>Need a script for phone calls to stimulate good converstation</t>
  </si>
  <si>
    <t>Need learning themes go with principles not subjects to still allow flexibility</t>
  </si>
  <si>
    <t>Bibliotherapy</t>
  </si>
  <si>
    <t>Goals for therapy</t>
  </si>
  <si>
    <t>Historical recipes from the past\</t>
  </si>
  <si>
    <t>A lawn care points</t>
  </si>
  <si>
    <t>Need entertainment theme system and learning themes</t>
  </si>
  <si>
    <t>HEalth</t>
  </si>
  <si>
    <t>Apply this idea, a long term thought pattern is a mood, a long term mood pattern is a tempermant, and a long term temperment is a personality trait</t>
  </si>
  <si>
    <t>In states of stress force yourself to go from a narrow focus to wide focus or convergent to divergent</t>
  </si>
  <si>
    <t>Collect as much personal data as possible and train AI on it: Create robust data engineering practices, because GenAI models deliver the most value when combined with organizational data; that includes training AI teams on best practices for integrating models with enterprise data via vector embeddings as well as emerging approaches for efficient fine-tuning. Invest in capabilities like capturing metadata, building knowledge graphs and creating data models.</t>
  </si>
  <si>
    <t>Apply Delphi method to my communication maybe on Discord</t>
  </si>
  <si>
    <t>Applications from evolutionary medicine</t>
  </si>
  <si>
    <t>How to apply "proof of concept" to my life</t>
  </si>
  <si>
    <t>Effcency add-rational ignorance</t>
  </si>
  <si>
    <t>Advanced Glycation End Products (AGEs) Management</t>
  </si>
  <si>
    <t>DOS Maps for cool educational maps</t>
  </si>
  <si>
    <t>Mom and I read at a set pace and then discuss</t>
  </si>
  <si>
    <t>4 days training and 3 days producing</t>
  </si>
  <si>
    <t>No polyester</t>
  </si>
  <si>
    <t>Photo</t>
  </si>
  <si>
    <t>AI art and photo edits in photos</t>
  </si>
  <si>
    <t>Mag nesium baths</t>
  </si>
  <si>
    <t>30 plants per week</t>
  </si>
  <si>
    <t>Neuroaestetics</t>
  </si>
  <si>
    <t>Caffeine quarter life is 15 hours</t>
  </si>
  <si>
    <t>Need to plan events the week ahead</t>
  </si>
  <si>
    <t>Keep working on Discord learning club.  What other socials can I fire up?</t>
  </si>
  <si>
    <t>Apply the computational decision making principles to my life: It divides the process of decision-making into five stages implemented by a subject. First, a representation of the problem is formed. This includes analysis of internal states, external states and potential course of action. Second, values are assigned to potential actions. Third, based on the valuations, one of the actions is selected. Fourth, the subject evaluates how desirable the outcome is. In the final stage, learning, includes updating all of the above processes in order to improve future decisions.</t>
  </si>
  <si>
    <t>Optimize use of AI</t>
  </si>
  <si>
    <t>First light farms, ground beef</t>
  </si>
  <si>
    <t>Latex or cotton mattress</t>
  </si>
  <si>
    <t>Reddit</t>
  </si>
  <si>
    <t>Today I learned, science</t>
  </si>
  <si>
    <t>Anti-Fragility</t>
  </si>
  <si>
    <t>Indirect pursuit of happiness by being able to withstand the bad and especially avoid it through good decision making</t>
  </si>
  <si>
    <t>Exploratory Goals</t>
  </si>
  <si>
    <t>Straighten my damn neck</t>
  </si>
  <si>
    <t>Add prospoective sporst to ent list</t>
  </si>
  <si>
    <t>Review Best Practices for PPPD &amp; Formulate Health Goals</t>
  </si>
  <si>
    <t>Maladroit</t>
  </si>
  <si>
    <t>Deprecated</t>
  </si>
  <si>
    <t>Like or Dislike-C Names</t>
  </si>
  <si>
    <t>Like or Dislike-D Names</t>
  </si>
  <si>
    <t>Like or Dislike-E Names</t>
  </si>
  <si>
    <t>Develop Vestibular Rehab Program</t>
  </si>
  <si>
    <t>Kattal said get long term MRI to check on my shit</t>
  </si>
  <si>
    <t>Revamp Goal Section &amp; Add List Items</t>
  </si>
  <si>
    <t>Natural Sciences</t>
  </si>
  <si>
    <t xml:space="preserve">Explore the laws of the natural world, from physics and chemistry to biology and earth sciences. </t>
  </si>
  <si>
    <t>Mathematics and Logic</t>
  </si>
  <si>
    <t xml:space="preserve">Focus on the language of science ae logical reasoning. </t>
  </si>
  <si>
    <t>Investigate the application of scientific and mathematical principles to solve problems and create new technologies.</t>
  </si>
  <si>
    <t>Technology and Engineering</t>
  </si>
  <si>
    <t>Encompassing history, philosophy, languages, and literature, the humanities explore human culture, thought, and creative expression.</t>
  </si>
  <si>
    <t>Humanities</t>
  </si>
  <si>
    <t>Examine human society and social relationships through disciplines like psychology, sociology, anthropology, economics, and political science.</t>
  </si>
  <si>
    <t>Social Sciences</t>
  </si>
  <si>
    <t>Celebrate human creativity and expression through visual arts, music, dance, theater, and design.</t>
  </si>
  <si>
    <t>Arts and Design</t>
  </si>
  <si>
    <t xml:space="preserve">Delve into the fundamental questions of existence, knowledge, values, reason, mind, and language. </t>
  </si>
  <si>
    <t>Philosophical and Ethical Inquiry</t>
  </si>
  <si>
    <t>Focus on the planet Earth, its natural processes, and the complex interrelations between the natural environment and human activities.</t>
  </si>
  <si>
    <t>Environmental Studies and Earth Sciences</t>
  </si>
  <si>
    <t>Explore the science of health, wellness, and medicine, including anatomy, physiology, nutrition, public health, mental health, and the advancements in medical research and healthcare practices.</t>
  </si>
  <si>
    <t>Health and Medicine</t>
  </si>
  <si>
    <t xml:space="preserve">Investigate the principles and practices of education, the psychology of learning, and the various methodologies for teaching and curriculum development. </t>
  </si>
  <si>
    <t>Education and Learning Theories</t>
  </si>
  <si>
    <t>Cover the fundamentals of economics, finance, and the world of business.</t>
  </si>
  <si>
    <t>Economics and Business</t>
  </si>
  <si>
    <t>Embrace the study of global cultures, languages, international relations, and global issues.</t>
  </si>
  <si>
    <t>Global Cultures and International Studies</t>
  </si>
  <si>
    <t>Learning Themes</t>
  </si>
  <si>
    <t>Need to build out maintenance list (L) and weekly hygiene (L)</t>
  </si>
  <si>
    <t>Quick talk with Dave was electric.  We are planning to talk Holy Spirit in the coming weeks.</t>
  </si>
  <si>
    <t>Becoming Warren Buffett</t>
  </si>
  <si>
    <t>Warren Buffett, Businessman</t>
  </si>
  <si>
    <t>Value Investing</t>
  </si>
  <si>
    <t>Really like how today felt in with the new 4/3 routine.  I was productive today, but it felt different enough to be very fun.</t>
  </si>
  <si>
    <t>Celebration of Friendship</t>
  </si>
  <si>
    <t>Adventures in the Great Outdoors</t>
  </si>
  <si>
    <t>Family Ties and Traditions</t>
  </si>
  <si>
    <t>Overcoming Adversity</t>
  </si>
  <si>
    <t>Tales of Romance</t>
  </si>
  <si>
    <t>Heroes and Villains</t>
  </si>
  <si>
    <t>The Magic of Music</t>
  </si>
  <si>
    <t>Food and Culture</t>
  </si>
  <si>
    <t>Mysteries and Investigations</t>
  </si>
  <si>
    <t>Journeys of Discovery</t>
  </si>
  <si>
    <t>Art and Inspiration</t>
  </si>
  <si>
    <t>Comedy and Laughter</t>
  </si>
  <si>
    <t>Sports and Competition</t>
  </si>
  <si>
    <t>Science and Innovation</t>
  </si>
  <si>
    <t>Historical Insights</t>
  </si>
  <si>
    <t>Fashion and Design</t>
  </si>
  <si>
    <t>Travel and Exploration</t>
  </si>
  <si>
    <t>Mind and Body Wellness</t>
  </si>
  <si>
    <t>The Animal Kingdom</t>
  </si>
  <si>
    <t>Literary Worlds</t>
  </si>
  <si>
    <t>The Power of Education</t>
  </si>
  <si>
    <t>Entrepreneurship and Innovation</t>
  </si>
  <si>
    <t>Global Cultures and Societies</t>
  </si>
  <si>
    <t>Space and the Cosmos</t>
  </si>
  <si>
    <t>Content that highlights the importance, beauty, and dynamics of friendship.</t>
  </si>
  <si>
    <t>Focus on stories, documentaries, or informational content about outdoor adventures, nature exploration, and the wilderness.</t>
  </si>
  <si>
    <t>Explore the complexities, joys, and challenges of family life and the significance of family traditions.</t>
  </si>
  <si>
    <t>Stories of resilience, perseverance, and overcoming obstacles, whether personal, professional, or spiritual.</t>
  </si>
  <si>
    <t>Delve into stories of love, relationships, the complexities of the heart, and romantic adventures.</t>
  </si>
  <si>
    <t>Explore classic and nuanced tales of heroes, villains, and the gray areas in between.</t>
  </si>
  <si>
    <t>Content focused on the power of music, its impact on lives, and the stories of those who create it.</t>
  </si>
  <si>
    <t>Explore the world of culinary arts, the cultural significance of food, and tales from kitchens around the globe.</t>
  </si>
  <si>
    <t>Delve into mysteries, crime stories, and investigative content, ranging from true crime to fictional mysteries.</t>
  </si>
  <si>
    <t>Content centered on personal or group journeys that lead to discoveries about the world or oneself.</t>
  </si>
  <si>
    <t>Stories about the creation of art, the lives of artists, and how art influences society and individual perspectives.</t>
  </si>
  <si>
    <t>Light-hearted, humorous content that explores the importance of laughter and the comedic aspects of life.</t>
  </si>
  <si>
    <t>Explore the world of sports, the spirit of competition, and stories of athletes and teams.</t>
  </si>
  <si>
    <t>Content focused on scientific discoveries, technological advances, and the minds behind breakthroughs.</t>
  </si>
  <si>
    <t>Dive into historical events, figures, and periods, aiming to educate and illuminate the past.</t>
  </si>
  <si>
    <t>Explore the world of fashion, trends, and design, including the creative process and industry insights.</t>
  </si>
  <si>
    <t>Content focused on travel adventures, cultural explorations, and the beauty of discovering new places.</t>
  </si>
  <si>
    <t>Explore wellness, health, mindfulness, and practices that contribute to physical and mental well-being.</t>
  </si>
  <si>
    <t>Stories, documentaries, and informational content about animals, wildlife, and the natural habitats they inhabit.</t>
  </si>
  <si>
    <t>Dive into the world of books, literature, and the stories behind the stories and their creators.</t>
  </si>
  <si>
    <t>Explore the impact of education, learning journeys, and the stories of teachers and students.</t>
  </si>
  <si>
    <t>Stories of startups, business innovations, and the entrepreneurial spirit that drives progress.</t>
  </si>
  <si>
    <t>Content that explores the diversity of cultures around the world, societal norms, and cultural practices.</t>
  </si>
  <si>
    <t>Explore the mysteries of space, astronomical discoveries, and the adventure of space exploration.</t>
  </si>
  <si>
    <t>Entertainment Themes</t>
  </si>
  <si>
    <t>Nail Care &amp; Foot Care</t>
  </si>
  <si>
    <t>Exfoliating, Bath, and Intensive Moisturizing</t>
  </si>
  <si>
    <t>Massage</t>
  </si>
  <si>
    <t>Hair, Beard, and Ear Care</t>
  </si>
  <si>
    <t>AI Picture Generation</t>
  </si>
  <si>
    <t>Abstract Photo w/ Edits</t>
  </si>
  <si>
    <t>Primary Color</t>
  </si>
  <si>
    <t>Secondary Color</t>
  </si>
  <si>
    <t>Teritary Color</t>
  </si>
  <si>
    <t>Red, Yellow, Blue</t>
  </si>
  <si>
    <t>Orange, Green, Purple</t>
  </si>
  <si>
    <t>Yellow-Orange, Red-Orange, Red-Violet, Blue-Violet, Blue-Green, Yelllow Green</t>
  </si>
  <si>
    <t>Object Portrait</t>
  </si>
  <si>
    <t>Circles or Ellipses</t>
  </si>
  <si>
    <t>Squares or Rectangles</t>
  </si>
  <si>
    <t>Triangles or Points</t>
  </si>
  <si>
    <t>Unusal Angles</t>
  </si>
  <si>
    <t>Close-Ups or Distance Shots</t>
  </si>
  <si>
    <t>Video Game Screenshot</t>
  </si>
  <si>
    <t>Composition</t>
  </si>
  <si>
    <t>Rule of Thirds, Leading Lines, Framing, and Symmetry</t>
  </si>
  <si>
    <t>Low, High, Upside Down</t>
  </si>
  <si>
    <t>Inspect and clean gutters and downspouts</t>
  </si>
  <si>
    <t>Check roof for damage or leaks</t>
  </si>
  <si>
    <t>Service heating, ventilation, and air conditioning (HVAC) system</t>
  </si>
  <si>
    <t>Seal or reseal windows and doors</t>
  </si>
  <si>
    <t>Inspect and clean the fireplace and chimney</t>
  </si>
  <si>
    <t>Test smoke and carbon monoxide detectors</t>
  </si>
  <si>
    <t>Check and repair exterior siding</t>
  </si>
  <si>
    <t>Lubricate garage door springs</t>
  </si>
  <si>
    <t>Deep clean and reseal grout in bathrooms and kitchen</t>
  </si>
  <si>
    <t>Inspect and replace weather stripping as needed</t>
  </si>
  <si>
    <t>Clean dryer vents and exhaust ducts</t>
  </si>
  <si>
    <t>Inspect attic for insulation, pests, and leaks</t>
  </si>
  <si>
    <t>Service home security system</t>
  </si>
  <si>
    <t>Clean and inspect deck or patio</t>
  </si>
  <si>
    <t>Check and fix any drainage issues in the yard</t>
  </si>
  <si>
    <t>Inspect and touch up exterior paint</t>
  </si>
  <si>
    <t>Test and service home generator</t>
  </si>
  <si>
    <t>Clean and organize the basement</t>
  </si>
  <si>
    <t>Service lawn and garden equipment</t>
  </si>
  <si>
    <t>Flush and inspect water heater</t>
  </si>
  <si>
    <t>Clean and inspect major appliances (refrigerator, dishwasher, etc.)</t>
  </si>
  <si>
    <t>Check and clean range hood and filter</t>
  </si>
  <si>
    <t>Clean out gutters and inspect gutter guards</t>
  </si>
  <si>
    <t>Inspect and repair caulk around bathtubs and showers</t>
  </si>
  <si>
    <t>Inspect and patch driveway or pathways</t>
  </si>
  <si>
    <t>Clean and organize the garage</t>
  </si>
  <si>
    <t>Inspect and prune trees and shrubs</t>
  </si>
  <si>
    <t>Inspect and repair fence and gates</t>
  </si>
  <si>
    <t>Check for pests and termite signs</t>
  </si>
  <si>
    <t>Clean window wells and drains</t>
  </si>
  <si>
    <t>Inspect and replace damaged window screens</t>
  </si>
  <si>
    <t>Check and clean out sump pump</t>
  </si>
  <si>
    <t>Deep clean carpets and rugs</t>
  </si>
  <si>
    <t>Lubricate door hinges and locks</t>
  </si>
  <si>
    <t>Inspect electrical outlets and switches for safety</t>
  </si>
  <si>
    <t>Test GFCI outlets</t>
  </si>
  <si>
    <t>Check and reset circuit breakers</t>
  </si>
  <si>
    <t>Inspect and clean light fixtures</t>
  </si>
  <si>
    <t>Check plumbing for leaks under sinks and around toilets</t>
  </si>
  <si>
    <t>Inspect and clean shower heads and faucet aerators</t>
  </si>
  <si>
    <t>Service sprinkler and irrigation system</t>
  </si>
  <si>
    <t>Inspect and adjust sprinkler heads</t>
  </si>
  <si>
    <t>Test water quality and inspect water softener</t>
  </si>
  <si>
    <t>Organize and inventory home emergency supplies</t>
  </si>
  <si>
    <t>Inspect and clean outspouts and rainwater collection systems</t>
  </si>
  <si>
    <t>Check and lubricate window and door tracks</t>
  </si>
  <si>
    <t>Inspect home for energy efficiency improvements</t>
  </si>
  <si>
    <t>Review and update home inventory for insurance</t>
  </si>
  <si>
    <t>Check and secure loose railings and banisters</t>
  </si>
  <si>
    <t>Inspect and clean the home's exterior lighting fixtures</t>
  </si>
  <si>
    <t>Create a home maintenance and improvement log</t>
  </si>
  <si>
    <t xml:space="preserve">Gutter and Downspout Cleaning  </t>
  </si>
  <si>
    <t xml:space="preserve">Roof Inspection and Maintenance  </t>
  </si>
  <si>
    <t xml:space="preserve">HVAC System Servicing  </t>
  </si>
  <si>
    <t xml:space="preserve">Window and Door Sealing  </t>
  </si>
  <si>
    <t xml:space="preserve">Fireplace and Chimney Cleaning  </t>
  </si>
  <si>
    <t xml:space="preserve">Smoke and Carbon Monoxide Detector Testing  </t>
  </si>
  <si>
    <t xml:space="preserve">Exterior Siding Maintenance  </t>
  </si>
  <si>
    <t xml:space="preserve">Garage Door Lubrication  </t>
  </si>
  <si>
    <t xml:space="preserve">Grout Deep Cleaning and Resealing  </t>
  </si>
  <si>
    <t xml:space="preserve">Weather Stripping Replacement  </t>
  </si>
  <si>
    <t xml:space="preserve">Dryer Vent Cleaning  </t>
  </si>
  <si>
    <t xml:space="preserve">Attic Inspection for Insulation and Pests  </t>
  </si>
  <si>
    <t xml:space="preserve">Home Security System Maintenance  </t>
  </si>
  <si>
    <t xml:space="preserve">Deck and Patio Inspection and Cleaning  </t>
  </si>
  <si>
    <t xml:space="preserve">Yard Drainage Check  </t>
  </si>
  <si>
    <t xml:space="preserve">Exterior Paint Touch-Up  </t>
  </si>
  <si>
    <t xml:space="preserve">Home Generator Service  </t>
  </si>
  <si>
    <t xml:space="preserve">Basement Cleaning and Organization  </t>
  </si>
  <si>
    <t xml:space="preserve">Lawn Equipment Servicing  </t>
  </si>
  <si>
    <t xml:space="preserve">Water Heater Maintenance  </t>
  </si>
  <si>
    <t xml:space="preserve">Major Appliances Inspection  </t>
  </si>
  <si>
    <t xml:space="preserve">Gutter Guard Inspection  </t>
  </si>
  <si>
    <t xml:space="preserve">Bathroom Caulk Repair  </t>
  </si>
  <si>
    <t xml:space="preserve">Driveway and Pathway Repair  </t>
  </si>
  <si>
    <t xml:space="preserve">Garage Organization and Cleaning  </t>
  </si>
  <si>
    <t xml:space="preserve">Tree and Shrub Pruning  </t>
  </si>
  <si>
    <t xml:space="preserve">Fence and Gate Repair  </t>
  </si>
  <si>
    <t xml:space="preserve">Pest and Termite Inspection  </t>
  </si>
  <si>
    <t xml:space="preserve">Window Well and Drain Cleaning  </t>
  </si>
  <si>
    <t xml:space="preserve">Window Screen Repair  </t>
  </si>
  <si>
    <t xml:space="preserve">Sump Pump Maintenance  </t>
  </si>
  <si>
    <t xml:space="preserve">Carpet and Rug Deep Cleaning  </t>
  </si>
  <si>
    <t xml:space="preserve">Door Hinge and Lock Lubrication  </t>
  </si>
  <si>
    <t xml:space="preserve">Electrical Safety Inspection  </t>
  </si>
  <si>
    <t xml:space="preserve">GFCI Outlet Testing  </t>
  </si>
  <si>
    <t xml:space="preserve">Circuit Breaker Check  </t>
  </si>
  <si>
    <t xml:space="preserve">Light Fixture Cleaning  </t>
  </si>
  <si>
    <t xml:space="preserve">Plumbing Leak Check  </t>
  </si>
  <si>
    <t xml:space="preserve">Shower Head and Faucet Maintenance  </t>
  </si>
  <si>
    <t xml:space="preserve">Sprinkler System Servicing  </t>
  </si>
  <si>
    <t xml:space="preserve">Sprinkler Head Adjustment  </t>
  </si>
  <si>
    <t xml:space="preserve">Water Quality Test and Water Softener Inspection  </t>
  </si>
  <si>
    <t xml:space="preserve">Home Emergency Supplies Organization  </t>
  </si>
  <si>
    <t xml:space="preserve">Rainwater Collection System Maintenance  </t>
  </si>
  <si>
    <t xml:space="preserve">Window and Door Track Lubrication  </t>
  </si>
  <si>
    <t xml:space="preserve">Energy Efficiency Home Inspection  </t>
  </si>
  <si>
    <t xml:space="preserve">Home Inventory Update for Insurance  </t>
  </si>
  <si>
    <t xml:space="preserve">Railing and Banister Security Check  </t>
  </si>
  <si>
    <t xml:space="preserve">Exterior Lighting Fixtures Maintenance  </t>
  </si>
  <si>
    <t xml:space="preserve">Home Maintenance Log Creation  </t>
  </si>
  <si>
    <t xml:space="preserve">Exterior Maintenance  </t>
  </si>
  <si>
    <t xml:space="preserve">System and Appliance Servicing  </t>
  </si>
  <si>
    <t xml:space="preserve">Safety and Energy Efficiency  </t>
  </si>
  <si>
    <t xml:space="preserve">Interior Cleaning and Maintenance  </t>
  </si>
  <si>
    <t>Interior Cleaning and Maintenance</t>
  </si>
  <si>
    <t>Develop Fitness Program System</t>
  </si>
  <si>
    <t>Weight Training Focus: High-repetition, low-weight exercises to build endurance.</t>
  </si>
  <si>
    <t>Cardio Mix: Long, steady-state cardio sessions, alternating between running (30 minutes) and biking (45 minutes).</t>
  </si>
  <si>
    <t>Weight Training Focus: Moderate to high repetitions with moderate weights to maximize muscle growth.</t>
  </si>
  <si>
    <t>Cardio Mix: Interval training sessions, alternating between high-intensity interval running (20 minutes) and moderate steady-state biking (55 minutes).</t>
  </si>
  <si>
    <t>Weight Training Focus: Low repetitions with high weights to increase strength.</t>
  </si>
  <si>
    <t>Cardio Mix: Combination of short, high-intensity interval running (15 minutes) and longer moderate biking sessions (60 minutes).</t>
  </si>
  <si>
    <t>Weight Training Focus: Explosive, power-focused exercises using moderate to high weight.</t>
  </si>
  <si>
    <t>Cardio Mix: Alternating sprint intervals (20 minutes) with longer, steady-state biking (55 minutes).</t>
  </si>
  <si>
    <t>Weight Training Focus: A combination of endurance, hypertrophy, and strength exercises varied throughout the week.</t>
  </si>
  <si>
    <t>Cardio Mix: Mix of steady-state running (40 minutes) and interval biking sessions (35 minutes).</t>
  </si>
  <si>
    <t>Weight Training Focus: Focus on technique and form with lower weights, preparing the body for the next cycle of increased intensity.</t>
  </si>
  <si>
    <t>Cardio Mix: Light jogging (20 minutes) and easy biking (55 minutes) focusing on recovery.</t>
  </si>
  <si>
    <t>Bodyweight Focus</t>
  </si>
  <si>
    <t>Sport Focus</t>
  </si>
  <si>
    <t>Endurance Program: Anaerobic</t>
  </si>
  <si>
    <t>Endurance Program: Aerobic</t>
  </si>
  <si>
    <t>Hypertrophy Program: Anaerobic</t>
  </si>
  <si>
    <t>Hypertrophy Program: Aerobic</t>
  </si>
  <si>
    <t>Strength Program: Anaerobic</t>
  </si>
  <si>
    <t>Power Program: Anaerobic</t>
  </si>
  <si>
    <t>Mixed Modality Program: Anaerobic</t>
  </si>
  <si>
    <t>Deload and Technique Program: Anaerobic</t>
  </si>
  <si>
    <t>Hiking Focus</t>
  </si>
  <si>
    <t>Functional Training &amp; Mobility Focus</t>
  </si>
  <si>
    <t>Speed &amp; Agility Training Focus</t>
  </si>
  <si>
    <t>Outdoor Games Focus</t>
  </si>
  <si>
    <t>Self-Defense Training</t>
  </si>
  <si>
    <t>Fitness Programs</t>
  </si>
  <si>
    <t>Program 1</t>
  </si>
  <si>
    <t>Program 2</t>
  </si>
  <si>
    <t>Program 3</t>
  </si>
  <si>
    <t>Program 4</t>
  </si>
  <si>
    <t>Program 5</t>
  </si>
  <si>
    <t>Program 6</t>
  </si>
  <si>
    <t>Hard Physical Labor (300 zone min)</t>
  </si>
  <si>
    <t>Long Duration Yoga/Meditation Exercises</t>
  </si>
  <si>
    <t>Long Distance Walking</t>
  </si>
  <si>
    <t>Fine Motor Control Training</t>
  </si>
  <si>
    <t>Cross Training Program</t>
  </si>
  <si>
    <t>Active Rest</t>
  </si>
  <si>
    <t>Basic Athletic Skills &amp; Physical Literacy Training: Jumping, Running, Throwing etc</t>
  </si>
  <si>
    <t>The Thomas Crown Affair</t>
  </si>
  <si>
    <t>Reese's Miniatures Milk Chocolate Peanut Butter Cups Candy</t>
  </si>
  <si>
    <t>Base Defense Video Game</t>
  </si>
  <si>
    <t>Joe's Supreme Pizza</t>
  </si>
  <si>
    <t>Jolly Ranchers</t>
  </si>
  <si>
    <t>Big wins on gambling yesterday with three wins in a row.</t>
  </si>
  <si>
    <t>Great breakfast in the morning after a really good podcast on the ride over.</t>
  </si>
  <si>
    <t>Working on my video game and getting the grid system to work.</t>
  </si>
  <si>
    <t>Waking up this morning and finishing up watching Uconn head to the national title game after a gambling win.</t>
  </si>
  <si>
    <t>Dairy Queen Oreo Blizzard</t>
  </si>
  <si>
    <t>Dairy Queen Fries</t>
  </si>
  <si>
    <t>Directed</t>
  </si>
  <si>
    <t>Organization</t>
  </si>
  <si>
    <t>Naploleon Bonaparte, Emperor of France</t>
  </si>
  <si>
    <t>Like or Dislike-G Names</t>
  </si>
  <si>
    <t>Perspicuity</t>
  </si>
  <si>
    <t>Acknowledge the onset of stress. Pause whatever you are doing for a moment. This immediate acknowledgment is crucial to regaining control.</t>
  </si>
  <si>
    <t>Engage in deep breathing. Inhale slowly through your nose for a count of four, hold your breath for a count of four, then exhale slowly through your mouth for a count of four. This physical step helps to calm the nervous system.</t>
  </si>
  <si>
    <t>Mentally note the physical sensations you're experiencing, such as increased heartbeat, tension, or sweating. Recognizing these signs can help you understand your body's stress response.</t>
  </si>
  <si>
    <t>Challenge and reframe any negative thoughts. Ask yourself what you can learn from this situation or how you can view the stressor as an opportunity rather than a threat. This cognitive restructuring can change your emotional response.</t>
  </si>
  <si>
    <t>Use a physical grounding technique, such as pressing your feet firmly into the ground or touching a textured object. This can help divert your focus from stress to the present moment.</t>
  </si>
  <si>
    <t>Repeat a positive affirmation tailored to overcoming stress, such as "I am calm and can handle this situation." This helps shift your mindset to a more positive state.</t>
  </si>
  <si>
    <t>If possible, engage in a brief physical activity like stretching, walking, or shaking out your limbs. This can help release built-up tension.</t>
  </si>
  <si>
    <t>Close your eyes and visualize a place or situation that makes you feel peaceful and relaxed. Engaging your imagination can further soothe your stress response.</t>
  </si>
  <si>
    <t>Think of one actionable step you can take to address the source of your stress. Planning can give you a sense of control over the situation.</t>
  </si>
  <si>
    <t>Before returning to your activity, take a moment to affirm your ability to handle stress. Then, re-engage with your task with a fresh, calmer perspective.</t>
  </si>
  <si>
    <t>1. Recognize and Pause</t>
  </si>
  <si>
    <t>2. Deep Breathing Exercise</t>
  </si>
  <si>
    <t>3. Identify Stress Signals</t>
  </si>
  <si>
    <t>4. Reframe Perspective</t>
  </si>
  <si>
    <t>5. Grounding Technique</t>
  </si>
  <si>
    <t>6. Positive Affirmation</t>
  </si>
  <si>
    <t>7. Brief Physical Movement</t>
  </si>
  <si>
    <t>8. Visualize Calm</t>
  </si>
  <si>
    <t>9. Plan a Response</t>
  </si>
  <si>
    <t>10. Re-engage Mindfully</t>
  </si>
  <si>
    <t>Architecture-Fallingwater by Frank Lloyd Wright</t>
  </si>
  <si>
    <t>Metallica-Ride the Lightning</t>
  </si>
  <si>
    <t>Mott's Assorted Fruit Snacks</t>
  </si>
  <si>
    <t>Watching the eclipse while picking up sticks was fun.  The slow fade of the light was awesome.</t>
  </si>
  <si>
    <t>Kitty was in a really good mood this afternoon. It was nice to see her have a complete joy like she was young again.</t>
  </si>
  <si>
    <t>Padded Folding Chairs 6-Pack</t>
  </si>
  <si>
    <t>Use new scope to check my throat tremor</t>
  </si>
  <si>
    <t>Rational Ignorance</t>
  </si>
  <si>
    <t>Not Showing Enough Love</t>
  </si>
  <si>
    <t>Harmony</t>
  </si>
  <si>
    <t>Napoleon-"If you want somehting done well, do it yourself."</t>
  </si>
  <si>
    <t>Like or Dislike-H Names</t>
  </si>
  <si>
    <t>Surreptitious</t>
  </si>
  <si>
    <t>Dentist at 1:50</t>
  </si>
  <si>
    <t>APPT</t>
  </si>
  <si>
    <t>Lay Stone for Front Yard Drain Area</t>
  </si>
  <si>
    <t>Keep setting up garage shop area</t>
  </si>
  <si>
    <t>Fusilli &amp; Ground Pork Tomato Ragu with Roasted Green Beans</t>
  </si>
  <si>
    <t>Finsihed up the 110 bags of stone today.  I am a little worried about the color, but I will make it work.</t>
  </si>
  <si>
    <t>Finish-Up Front Yard Design</t>
  </si>
  <si>
    <t>Jessica and I got along well at night!!</t>
  </si>
  <si>
    <t>Dairy Queen Chicken Strip Basket</t>
  </si>
  <si>
    <t>Circumspection</t>
  </si>
  <si>
    <t>Like or Dislike-J Names</t>
  </si>
  <si>
    <t>Topped off the rest of the rock today.  Front yard piece is done. I like the way it looks but I love the engineering.</t>
  </si>
  <si>
    <t>Great morning learning session where I thought maybe I wouldn't be able to understand something, but I did break through.  The concept was superdeterminism.</t>
  </si>
  <si>
    <t>Creamy Lemon Pepper Chicken</t>
  </si>
  <si>
    <t>Sargento Balanced Breaks Natural White Cheddar, Sea-Salted Roasted Almonds &amp; Dried Cranberries</t>
  </si>
  <si>
    <t>Grooving out to some music this morning was really nice!  The Eagles "Best of My Love" really turned my crank lol!</t>
  </si>
  <si>
    <t>Like or Dislike-K Names</t>
  </si>
  <si>
    <t>Vituperative</t>
  </si>
  <si>
    <t>Call Orkin or Catch Darn Mouse and Release</t>
  </si>
  <si>
    <t>Build Custom GPT for Notes, Recipes (with health data limits), and Workouts &amp; Check Out Co-Pilot</t>
  </si>
  <si>
    <t>Meal &amp; Grocert Delivery Services</t>
  </si>
  <si>
    <t>Goals for Therapy</t>
  </si>
  <si>
    <t>Develop Various Projects Online</t>
  </si>
  <si>
    <t>Life's Work Summarizing Process</t>
  </si>
  <si>
    <t>Phone Call Script</t>
  </si>
  <si>
    <t>Hang Wisconsin picture</t>
  </si>
  <si>
    <t>Going to bed on anti-histamines was a nice fadeaway.  He did have to take two mouses out to the a field nearby, but I would not call that a hightlight.</t>
  </si>
  <si>
    <t>Fallout</t>
  </si>
  <si>
    <t>Enjoyable</t>
  </si>
  <si>
    <t>Recreation</t>
  </si>
  <si>
    <t>Like or Dislike-L Names</t>
  </si>
  <si>
    <t>Skittles</t>
  </si>
  <si>
    <t>Watching Masters of the Air on a marathon with my parents.  We had a good time and everyone was tuned in to the show.</t>
  </si>
  <si>
    <t>Recovering the scoring system at the end of the day after a nap.  Usually I don't come back, but this time I did.</t>
  </si>
  <si>
    <t>Motivated</t>
  </si>
  <si>
    <t>Like or Dislike M Names</t>
  </si>
  <si>
    <t>Roiling</t>
  </si>
  <si>
    <t>Cussedness</t>
  </si>
  <si>
    <t>Like or Dislike N Names</t>
  </si>
  <si>
    <t>Limoncello</t>
  </si>
  <si>
    <t>Dairy Queen Ice Cream Cake</t>
  </si>
  <si>
    <t>McDonald's Egg McMuffin</t>
  </si>
  <si>
    <t>Turkey &amp; Cheddar Sandwich &amp; Cream of Chicken &amp; Wild Rice Soup</t>
  </si>
  <si>
    <t>NCAA Basketball-(1) Purdue vs. (1) Uconn; The Masters</t>
  </si>
  <si>
    <t>Getting the shop worked on while hanging out with my folks was a good time.  Larry made a fucking ruckus though.</t>
  </si>
  <si>
    <t>Moving down to the basement later for more drinks and music.  I actually got into the groove listening to music.</t>
  </si>
  <si>
    <t>Burning on Candle Mountain</t>
  </si>
  <si>
    <t>O.J.: Made in America</t>
  </si>
  <si>
    <t>Improved Person Ratings System</t>
  </si>
  <si>
    <t>Sudden Strike 4</t>
  </si>
  <si>
    <t>Linguica Sausage &amp; Eggs</t>
  </si>
  <si>
    <t>Mexican Coke</t>
  </si>
  <si>
    <t>Chitpolte Chicken Bowl</t>
  </si>
  <si>
    <t>Playing Fallout 4 while watching the Fallout TV show even though it sucks</t>
  </si>
  <si>
    <t>Lots of Dairy Queen ice cream cake.  Nothing like being stoned and pounding it.</t>
  </si>
  <si>
    <t>Human memory is a complex and dynamic process, subject to various influences that can alter its accuracy over time. The notion that memories are not static representations of past events but rather malleable constructs reshaped by subsequent experiences, thoughts, and interactions is supported by a substantial body of psychological research. This essay explores how memories can become "corrupted" or modified post-event through imagination, discussion, and social interaction, underscoring the imaginative nature of human memory.
The Malleability of Memory
At the heart of memory's malleability is the reconstructive nature of recall. Unlike a video recording, which captures and replays events with high fidelity, human memory reconstructs past events each time they are recalled. This reconstruction process is influenced by current mental states, beliefs, and the imagination, leading to potential distortions in how memories are retrieved and re-encoded. Elizabeth Loftus, a prominent figure in memory research, has extensively demonstrated through experiments that it's possible to implant false memories or alter existing ones through suggestion and misinformation.
Imagination Inflation
The act of imagining an event that did not occur can increase confidence that the event actually happened, a phenomenon known as "imagination inflation." Engaging in the detailed mental simulation of an event can create a memory trace in the brain that is strikingly similar to the trace that would be created by experiencing the event. Over time, this imagined event can become conflated with actual memories, leading individuals to believe in the occurrence of events that never happened.
The Social Contagion of Memory
Sharing memories with others can lead to a process known as "memory conformity" or the "social contagion" of memory, where the feedback or version of events provided by others becomes integrated into one's own recollection. This is particularly evident in situations where there is social pressure to agree with a group's version of events or when the individual recounting the event is perceived as a credible source of information. Research has shown that discussing memories can lead to the convergence of recollections within a group, even if those recollections are inaccurate.
Misinformation Effect
The misinformation effect is a well-documented phenomenon where false information presented after an event can modify a person's memory of the event. This effect illustrates how susceptible memory is to post-event information, with the altered memory often incorporating details that were suggested after the fact. Experiments by Loftus and others have demonstrated that even subtle misinformation can lead to significant changes in how an event is remembered, including the incorporation of entirely false elements into the memory.
Memory and Emotion
Emotions play a crucial role in how memories are encoded, stored, and recalled. Highly emotional events are often remembered more vividly and with more detail, a phenomenon known as the "emotional enhancement" effect. However, the clarity and confidence associated with these memories do not necessarily guarantee their accuracy. Emotional arousal at the time of encoding can focus attention on certain details at the expense of others, leading to a memory that is both vivid and selectively detailed. Additionally, the emotional context in which a memory is recalled can color the recollection, potentially leading to distortions.
The Role of Narrative in Memory Construction
The human propensity for storytelling also influences memory reconstruction. In an effort to create coherent and meaningful narratives of our past, we may unconsciously omit, embellish, or alter details of our memories. This narrative reconstruction helps maintain a sense of continuity and identity but can further distance memory from the factual accuracy of events as they occurred.
Neuroscience of Memory Reconstruction
From a neurological perspective, memory reconstruction involves various parts of the brain, including the hippocampus, which is central to the encoding and retrieval of memories, and the prefrontal cortex, which is involved in processing narratives and integrating new information. Each act of recall activates a neural network, and this network can be modified by new experiences and information, leading to alterations in the memory trace itself.
The Adaptive Nature of Memory
The reconstructive and imaginative aspects of memory, while potentially leading to inaccuracies, also serve adaptive functions. The ability to imagine different outcomes and integrate new information into our recollections allows for flexible thinking and problem-solving. It also enables us to learn from past experiences, even if those experiences are imperfectly remembered.
Conclusion
In conclusion, human memory is a dynamic and reconstructive process, influenced by imagination, social interaction, and the integration of new information. The notion that memories can become "corrupted" by subsequent imaginings or discussions is supported by a wealth of psychological research. While this malleability can lead to inaccuracies, it is also a testament to the flexibility and adaptiveness of the human mind. Understanding the imaginative nature of memory not only illuminates the complexities of human cognition but also has practical implications for fields ranging from psychology and law to history and education, where the accuracy and reliability of memory are of paramount importance.</t>
  </si>
  <si>
    <t xml:space="preserve">1. Hello everyone! Ben Franklin wanted to learn about the world, and it was not as easy to get information in his day. He created a club with his friends to exchange books, but also to exchange ideas. I thought I might be able to find some people that would be interested in this concept. If you do drop in, I will be coming back here to add content and develop this server. Thanks for coming by!
March 26, 2024
manypath — 03/26/2024 4:52 PM
I heard something the other day that writing down your ideas eliminates thoughts from your mind. Perhaps this should be the fundamental purpose of our club-writing down our ideas carefully and thoughtfully to hone what we actually think. I think we need some room to write what's on our mind, but also to systematically explore knowledge to force ourselves into learning about new ideas.
 Finding new ideas for you is really the only way to find the things that give you engagement with life. Isn't that one of the main reasons to exist at all? To find something that makes you absorbed in the present as time passes without excessive thinking about the past or future. To me that is the purpose of learning, to discover things that lead to plans, projects, and goals that make feel absorbed in what I am doing.
April 2, 2024
manypath — 04/02/2024 10:41 PM
I think there does need to be the right amount of self-directed writing and then some kind of writing program that has some themes or categories to systematically force a person out of their knowledge comfort zone. My primer driver for creating these themes or categories would be to make sure that we when finish a rotation through, we would have felt like we ventured through every major division of knowledge at least to some degree.
April 4, 2024
manypath — 04/04/2024 7:56 PM
After sitting on this idea a few days, our core philosophy should be "writing to learn" . Our next step is develop a framework for thematic cycles. I would think there would be categories that cover various domains of knowledge. I like the idea of 12 categories of knowledge that would attempt to cover all any topic the club would choose. Twelve categories also allows us to either have one category per week for one quarter or one category per month. I could see have two timelines going where the weekly writing is light depth and the monthly writing is in-depth.
2. [7:59 PM]
Here are twelve I like: Natural Sciences: Explore the laws of the natural world, from physics and chemistry to biology and earth sciences. Mathematics and Logic: Focus on the language of science ae logical reasoning. Technology and Engineering: Investigate the application of scientific and mathematical principles to solve problems and create new technologies. Humanities: Encompassing history, philosophy, languages, and literature, the humanities explore human culture, thought, and creative expression. Social Sciences: Examine human society and social relationships through disciplines like psychology, sociology, anthropology, economics, and political science. Arts and Design: Celebrate human creativity and expression through visual arts, music, dance, theater, and design. Philosophical and Ethical Inquiry: Delve into the fundamental questions of existence, knowledge, values, reason, mind, and language. Environmental Studies and Earth Sciences: Focus on the planet Earth, its natural processes, and the complex interrelations between the natural environment and human activities. Health and Medicine: Explore the science of health, wellness, and medicine, including anatomy, physiology, nutrition, public health, mental health, and the advancements in medical research and healthcare practices. Education and Learning Theories: Investigate the principles and practices of education, the psychology of learning, and the various methodologies for teaching and curriculum development. Economics and Business: Cover the fundamentals of economics, finance, and the world of business. Global Cultures and International Studies: Embrace the study of global cultures, languages, international relations, and global issues.
April 14, 2024
manypath — 04/14/2024 12:40 PM
Next week I am going to publish my first piece. I need to add this task to my routine learning program before I launch. I will share the details here when I finish.
From &lt;https://discord.com/channels/1220484377142759516/1220484377629167678&gt; </t>
  </si>
  <si>
    <t>As you get more efficient, you just get more work saved there’s a law behind this</t>
  </si>
  <si>
    <t>I have a very long term case of dizziness where it feels like I am moving.  I have had this problem on and off for four years now with it being a daily issue most times.  I have had many different medical opinions now none of which led to relief.  I would like to build a custom GPT who would start from the very beginning by asking me in detail about my symptoms to better clarify what I am feeling.  Then I would like it to take me through the most likely causes.  I can then rule some out as I have my records and I have had many tests done.  As we go, with a better description of my symptoms first, and then a differential diagnosis process where we can try every single thing we can think of.  Then I will take what we suspect to doctors.  I need help to better understand and direct my medical team as to what may be wrong with me.  Considering all this, what else should I be considering when creating this GPT</t>
  </si>
  <si>
    <t>Consider nasal irrigation &amp; steam inhalation with sinuses</t>
  </si>
  <si>
    <t>Can we get a scope to see if the pallet if tremoring when closed?</t>
  </si>
  <si>
    <t>Look at Gary Brecka has a whole host of things on this website biomarkers etc</t>
  </si>
  <si>
    <t>Deep breathing to combat stress in the moment</t>
  </si>
  <si>
    <t>Look for OpenAI to have full collab stuff</t>
  </si>
  <si>
    <t>Wim Hoff Breathing</t>
  </si>
  <si>
    <t>value investing pioneered by Benjamin Graham.</t>
  </si>
  <si>
    <t>Develop played games and sports list but add them in the rating cats</t>
  </si>
  <si>
    <t>What are the best practices to make friends and then build them into lasting relationships? Both online and in real life</t>
  </si>
  <si>
    <t>Overflow rating lines with duplicate specialized ones removed.</t>
  </si>
  <si>
    <t>Endurance training can be classified into muscular endurance, long-duration aerobic efforts, and two forms of High-Intensity Interval Training (HIIT): anaerobic, emphasizing short, intense bursts to enhance muscle strength, and aerobic, focused on improving cardiovascular efficiency through activities that alternately spike and lower heart rate.</t>
  </si>
  <si>
    <t>How can I quantify my life more especially with personalized nutrition</t>
  </si>
  <si>
    <t>Consider adding a learning source to cover entertainment ratings just to cover that source or dedicated long docs to it or something or even the passive podcast</t>
  </si>
  <si>
    <t>Tie learning theme to writings as per JUNTO club on Discord.  Then get points for completing a writing on the topic of choice. Compose and essay. Also perhaps could have writing techniques and styles and forms in a pool that you combine with the learning theme to make a combo of stuff to write about…what, how etc</t>
  </si>
  <si>
    <t>Green pins are wrong length</t>
  </si>
  <si>
    <t>Need ongoing cat ratings so when I run back into learning about people and places I can add a point.</t>
  </si>
  <si>
    <t>Rate people like a fallout game charisma intelligence, karma</t>
  </si>
  <si>
    <t>How can I do a little extra for my hair and feet</t>
  </si>
  <si>
    <t>Psoriasis causes celiac, Crohn's and metabolic syndrome-address</t>
  </si>
  <si>
    <t>Treat vending machine</t>
  </si>
  <si>
    <t>Long term use of histamines and clearing of airway night</t>
  </si>
  <si>
    <t>There are more data to add more fitbit now</t>
  </si>
  <si>
    <t>Move TVs back up stairs sooner rather than later</t>
  </si>
  <si>
    <t>There is a whole world of "leisure" research out there that I can use for ideas</t>
  </si>
  <si>
    <t>There is much to apply from Happiness Economics wiki</t>
  </si>
  <si>
    <t>Pan liner stack things</t>
  </si>
  <si>
    <t>Concept of "life crafting"</t>
  </si>
  <si>
    <t>Work 5 senses on walks by intentionally paying attention to each one</t>
  </si>
  <si>
    <t>Look at concept of white space in self improvement</t>
  </si>
  <si>
    <t>Call Orkin tomorrow &amp; BEHM Pest Control</t>
  </si>
  <si>
    <t>How can I define what I mean better when thinking and when talking</t>
  </si>
  <si>
    <t>What is every basic garment types that a man can wear?</t>
  </si>
  <si>
    <t>What are the best product websites not clothles!</t>
  </si>
  <si>
    <t>I need a long term goal and project framework.  Think about breaking things down into quarters and weeks etc.  Also need goal list</t>
  </si>
  <si>
    <t>Fire up Menard's rewards</t>
  </si>
  <si>
    <t>Appraisal theory for handling how you respond to events and goal failures etc</t>
  </si>
  <si>
    <t>Have a speed reading technique to apply going into each fiction section.  Conisder summarize every page.</t>
  </si>
  <si>
    <t>Check out genetic fitness testing</t>
  </si>
  <si>
    <t>How can I apply a feedback loop to something in my life while applying systems thinking</t>
  </si>
  <si>
    <t xml:space="preserve"> most-complete Roman cookbook, Apicius</t>
  </si>
  <si>
    <t>Add journal section to media</t>
  </si>
  <si>
    <t>Mental Mapping of a topic to learn where you write down what you think you know in relationship and then you really find out what it is like through facts</t>
  </si>
  <si>
    <t>https://education.nationalgeographic.org/resource/mental-mapping-and-perception/</t>
  </si>
  <si>
    <t>Appy a practice of identifying what my morals are and studying the nature of morality-axiology.  Tie this into wisdom readings and words of wisdom text I would like to make for myself.  Could also play into the Rolodex.</t>
  </si>
  <si>
    <t>Get all types of emulators going to play old games</t>
  </si>
  <si>
    <t>My mood is one of the most important things to me.  Is that for everyone?</t>
  </si>
  <si>
    <t>Look into principles of ludology</t>
  </si>
  <si>
    <t>Homemade pet food</t>
  </si>
  <si>
    <t>New nail file</t>
  </si>
  <si>
    <t>Neuro sync as you talk including eye dilation etc that is real science apparently</t>
  </si>
  <si>
    <t>Insiders guide to furniture</t>
  </si>
  <si>
    <t>Implacability</t>
  </si>
  <si>
    <t>Counseling @ 1:45</t>
  </si>
  <si>
    <t>Pink Floyd-Dark Side of the Moon (1973)</t>
  </si>
  <si>
    <t>Architecture-Temple of Banteay Srei, built 967 A.D.</t>
  </si>
  <si>
    <t>King Jayavarman VII</t>
  </si>
  <si>
    <t>Khmer Empire (944–1431)</t>
  </si>
  <si>
    <t>Like or Dislike-R Names</t>
  </si>
  <si>
    <t>Counseling</t>
  </si>
  <si>
    <t>Joe's Chicken Sandwiches</t>
  </si>
  <si>
    <t>Physical 100-S2</t>
  </si>
  <si>
    <t>Weeds-S1</t>
  </si>
  <si>
    <t>Great run outside where I was running up and down the cul-de-sac hill.  It was awesome to be sprinting with little issue.</t>
  </si>
  <si>
    <t>I like sleeping along right now.  Jessica is sleeping out in the living room after we put up some gates to keep the cat out.  It was perfect as I got a great sleep last night.</t>
  </si>
  <si>
    <t>John D. Rockefeller</t>
  </si>
  <si>
    <t>Philosophy-Loss Aversion-Do losses feel worse than the equalivent gain?</t>
  </si>
  <si>
    <t>Credulous</t>
  </si>
  <si>
    <t>Behm @ 9:30</t>
  </si>
  <si>
    <t>Sleep Clinc</t>
  </si>
  <si>
    <t>Eye Center?</t>
  </si>
  <si>
    <t>Grading Front Yard</t>
  </si>
  <si>
    <t>Water Filter Service Q1</t>
  </si>
  <si>
    <t>Water Filter Service Q2</t>
  </si>
  <si>
    <t>Water Filter Service Q3</t>
  </si>
  <si>
    <t>Water Filter Service Q4</t>
  </si>
  <si>
    <t>Factor-Black Pepper &amp; Sage Pork Chop</t>
  </si>
  <si>
    <t>Took some Sudafed and dug the shit out of the front yard.  Perfect weather day.</t>
  </si>
  <si>
    <t>Great laughs watching Curb where Larry played a hardcore Jew.  Jess and I had a good time watching it.</t>
  </si>
  <si>
    <t>Article on marijuana from 1874 "it's not new ideas but the exaggeration, amplification, and combination of ideas that pre-existed in the person's mind"</t>
  </si>
  <si>
    <t>Restorative</t>
  </si>
  <si>
    <t>Like or Dislike-S Names</t>
  </si>
  <si>
    <t>Disputatious</t>
  </si>
  <si>
    <t>Pest Guy chatting</t>
  </si>
  <si>
    <t>Great talk with the Behm today.  That guy is very warm and we swapped some good stories.  I told him I did crank and he told me he almost shot himself all coc'ed out lol!</t>
  </si>
  <si>
    <t>Miami Heat (8) vs. Boston Celtics (1)</t>
  </si>
  <si>
    <t>Oklahoma Thunder  (1) vs. New Orleans Pelicans (8) &amp; Boston Celtics (1) vs. Miami Heat (8)</t>
  </si>
  <si>
    <t>SINGER 40161 Ball Head Straight Pins</t>
  </si>
  <si>
    <t>Fainne Large Engineering Graph Paper 22''x17''</t>
  </si>
  <si>
    <t>Akro-Mils 30239 AkroBins Plastic Storage Bin Hanging Stacking Containers</t>
  </si>
  <si>
    <t>Relaxing</t>
  </si>
  <si>
    <t>Having the bedroom to myself to work on my projects at night is really fun</t>
  </si>
  <si>
    <t>Like or Dislike-T Names</t>
  </si>
  <si>
    <t>Like or Dislike-W Names</t>
  </si>
  <si>
    <t>Post-Modern Positions-Agree/Disagree: The distinction between high culture and popular culture is artificial and should be deconstructed.</t>
  </si>
  <si>
    <t>Factor-Creamy Tomato Pork Chop</t>
  </si>
  <si>
    <t>Factor-Cavatappi &amp; Italian-Style Pork Ragu</t>
  </si>
  <si>
    <t>Gatorade Orange</t>
  </si>
  <si>
    <t>Snickers Bar</t>
  </si>
  <si>
    <t>Mamba berrytasty</t>
  </si>
  <si>
    <t>Laffy Taffy Strawberry</t>
  </si>
  <si>
    <t>Mom's Red Velvet Cupcakes</t>
  </si>
  <si>
    <t>I kicked major ass in the morning to get my work grading the yard done before the rains came in.</t>
  </si>
  <si>
    <t>Laying and bed and reading about game design made for a decent night despite an attack earlier.</t>
  </si>
  <si>
    <t>Great time riding with my folks out to Annawan. It was our first three-way ride.  Riding in the country was the best.</t>
  </si>
  <si>
    <t>Hanging out with my mom is always good. She is the only person in the circle who doesn't routinely piss me off or iritate me.</t>
  </si>
  <si>
    <t>Pro-LifT C-9100 Black 40" Foldable Z Creeper</t>
  </si>
  <si>
    <t>Living Room Usability Project</t>
  </si>
  <si>
    <t>Minnesota Timberwolves (3) vs. Denver Nuggets (2)</t>
  </si>
  <si>
    <t>Mount Bird Feeder</t>
  </si>
  <si>
    <t>untamed chef-Stuffed Chicken w/ Mashed Potatos &amp; Mac N' Cheese</t>
  </si>
  <si>
    <t>Sour Patch Kids</t>
  </si>
  <si>
    <t>The girls went out this morning and I had a great time just hanging in bed and getting back on top of my spreadsheet.</t>
  </si>
  <si>
    <t>Frustration Coin Jar</t>
  </si>
  <si>
    <t>Treat Vending Machine</t>
  </si>
  <si>
    <t>Game Studio</t>
  </si>
  <si>
    <t>Saddam Hussein</t>
  </si>
  <si>
    <t>Helping Jess today with her projects was actually fun.</t>
  </si>
  <si>
    <t>Wolfgang Amedeus Mozart</t>
  </si>
  <si>
    <t>Singapore</t>
  </si>
  <si>
    <t>Lagos, Nigeria</t>
  </si>
  <si>
    <t>Line-Up Orkin</t>
  </si>
  <si>
    <t>Orlando Magic (5) vs. Cleveland Caviliers (4) &amp; Chicago White Sox vs. St. Louis Cardinals</t>
  </si>
  <si>
    <t>Scatological Humour</t>
  </si>
  <si>
    <t>Post-Modern Positions-Agree/Disagree: Pastiche is a legitimate form of artistic expression that celebrates diversity in styles without necessarily critiquing them-Agree</t>
  </si>
  <si>
    <t>Set-Up New Bins</t>
  </si>
  <si>
    <t>Classic Hamburgers and Fries</t>
  </si>
  <si>
    <t>Small Easel Painting Project</t>
  </si>
  <si>
    <t>Good ass sex in the afternoon. I was a little revved up and I ate the hell out of the snatch.  Good times.</t>
  </si>
  <si>
    <t>Laying in bed at night and just gratuititously enjoying myself.</t>
  </si>
  <si>
    <t>Katt Williams</t>
  </si>
  <si>
    <t>My Internet Sites</t>
  </si>
  <si>
    <t>Improve serial TV system should be news and shit</t>
  </si>
  <si>
    <t>Reading ratings are not live in score</t>
  </si>
  <si>
    <t>Nicotinamide riboside (NR) may help reduce inflammation by increasing nicotinamide adenine dinucleotide (NAD+) levels,</t>
  </si>
  <si>
    <t>Oil spray dispenser</t>
  </si>
  <si>
    <t>How can I make the time Jessica gets home from work for ideal.  I seem to dread that time</t>
  </si>
  <si>
    <t>Well-being inventory for next counseling visit</t>
  </si>
  <si>
    <t>Think about the context of the situation I am in and how it is affecting my nervous system</t>
  </si>
  <si>
    <t>Steelcase Gesture</t>
  </si>
  <si>
    <t>Figure out where to use fabrics and whatnot</t>
  </si>
  <si>
    <t>Rock is "MOUNTAIN BLEND STONE" 180-2041</t>
  </si>
  <si>
    <t>How could I become the guy everyone wants to go to?</t>
  </si>
  <si>
    <t>Sinus clearing</t>
  </si>
  <si>
    <t>Research statin helping with inflammation as there might be a common biological pathway</t>
  </si>
  <si>
    <t>Slow productivity for knowledge work</t>
  </si>
  <si>
    <t>Recognize overthinking that is unproductive and stop it in it's tracks-dressings, ruminating, planning etc</t>
  </si>
  <si>
    <t>Martha Beck suggests tracking your energy to identify activities that energize or drain you. She advises noting how different tasks affect your vitality and mood, using this awareness to focus more on life-enhancing activities and reduce energy-draining ones, leading to a more fulfilled and balanced life.</t>
  </si>
  <si>
    <t>Voynich Manuscript is a mysterious, undeciphered book</t>
  </si>
  <si>
    <t>MagicOutlet allows you to extend and relocate your outlets</t>
  </si>
  <si>
    <t>The 20-Minute Rule: If you're in a bad mood, give yourself 20 minutes to shift it. Use this time for a quick nap, a walk, or any other refreshing activity. The time limit helps create a sense of urgency and change.</t>
  </si>
  <si>
    <t>Marriage best practices__Validation: Acknowledging and accepting your partner's perspectives and emotions, even if you don't agree.</t>
  </si>
  <si>
    <t>Essay Writer GPT</t>
  </si>
  <si>
    <t>Mutual funds and debt service should be our first fin objectives</t>
  </si>
  <si>
    <t>Best Buy-call to set-up</t>
  </si>
  <si>
    <t>How can I solve the meal problem without the time or my kitchen being tuned up</t>
  </si>
  <si>
    <t>Start pinning maps and globes again espeically US map; consider full blown world map</t>
  </si>
  <si>
    <t>Joie de vivre</t>
  </si>
  <si>
    <t>Wingate Anaerobic Test (WAT)</t>
  </si>
  <si>
    <t>Split mini-series in doc and fiction type</t>
  </si>
  <si>
    <t>Start collecting pressure data</t>
  </si>
  <si>
    <t>Nearby feature in wikipedia</t>
  </si>
  <si>
    <t>Winter White Corelle dishes</t>
  </si>
  <si>
    <t>Does Home Depot have an API</t>
  </si>
  <si>
    <t>Air Filter Service Q1</t>
  </si>
  <si>
    <t>Air Filter Service Q2</t>
  </si>
  <si>
    <t>Air Filter Service Q3</t>
  </si>
  <si>
    <t>Air Filter Service Q4</t>
  </si>
  <si>
    <t>slippers</t>
  </si>
  <si>
    <t>Attentional Control</t>
  </si>
  <si>
    <t>1. Ground &amp; Anchor</t>
  </si>
  <si>
    <t>2. Define &amp; Focus</t>
  </si>
  <si>
    <t>3. Optimize Environment</t>
  </si>
  <si>
    <t>Reduce external distractions by turning off notifications and closing unnecessary applications. If needed, organize your immediate workspace or use tools like noise-canceling headphones to create a conducive work environment.</t>
  </si>
  <si>
    <t>4. Physical Re-energization</t>
  </si>
  <si>
    <t>Perform brief physical activity such as stretching or a short walk. This increases blood flow and refreshes your mental state, enhancing focus.</t>
  </si>
  <si>
    <t>5. Prioritize &amp; Execute</t>
  </si>
  <si>
    <t>List the tasks at hand and prioritize them. Start with the most critical task and use a timer for a focused work session, such as 25 minutes of concentrated effort followed by a 5-minute break (Pomodoro Technique).</t>
  </si>
  <si>
    <t>6. Sustain Focus</t>
  </si>
  <si>
    <t>Throughout your work session, visualize successful completion of your tasks to maintain motivation. If you begin to feel distracted, apply the 'Five More Rule' by committing to five more minutes of focus, five more items checked off, or five more sentences written.</t>
  </si>
  <si>
    <t>Huberman Non sleep deep rest protocol</t>
  </si>
  <si>
    <t>Take three deep breaths, focusing on slow exhales to calm your nervous system. Engage a sensory anchor like pinching yourself to bring your mind into the present.</t>
  </si>
  <si>
    <t>Take a brief moment to mindfully observe your current state without judgment. Set a specific, achievable mini-goal for the next 60 minutes to clarify your immediate focus.</t>
  </si>
  <si>
    <t>Mental-Cog Visulaization sucks ass</t>
  </si>
  <si>
    <t>To enhance your visualization ability, begin by selecting a calm, quiet space where you can relax without interruptions. Close your eyes and focus on breathing deeply and evenly. Choose a simple object like an apple or a candle, and mentally picture it, noting its color, texture, and shape. Gradually add details to your mental image, such as the object's surroundings, while maintaining deep, steady breaths to help stabilize the vividness of your visualization.Try to create rich representations when thinking about the object: attributes, relationships, and analogy.</t>
  </si>
  <si>
    <t>What are my risks of omission? What are the things I should be checking that I am not?  What am I overlooking?</t>
  </si>
  <si>
    <t>How do I protect myself from algorithmic biases</t>
  </si>
  <si>
    <t>IMp</t>
  </si>
  <si>
    <t>New video algo scroll time like doing with social</t>
  </si>
  <si>
    <t>Huberman learning protocols</t>
  </si>
  <si>
    <t>Tools like Harvard's Implicit Association Test (IAT) can help uncover unconscious biases</t>
  </si>
  <si>
    <t>https://plato.stanford.edu/entries/ethics-ancient/#Intr</t>
  </si>
  <si>
    <t>How can I stomp out areas of diminishing returns in my life?</t>
  </si>
  <si>
    <t>Find value in unexpected places by looking at things from first principles instead of formulas</t>
  </si>
  <si>
    <t>Recap emergence, power laws etc.  How can I do this for core ideas?</t>
  </si>
  <si>
    <t>A business that would allow me to employ people and work with my friends</t>
  </si>
  <si>
    <t>Old school stereo</t>
  </si>
  <si>
    <t>Create full win probability calculator for each type of betting</t>
  </si>
  <si>
    <t>Have three mini-days during the day 6-12, 12-6, 6-12.  Each one is it's own 24 hour day so you get three days in one.</t>
  </si>
  <si>
    <t>Write a series of stories all set in the same universe and then tie them all together later</t>
  </si>
  <si>
    <t>How electrical engineering and computer science overlap.  What do I need to know?</t>
  </si>
  <si>
    <t>Apply Self-Regulation Theory to my life</t>
  </si>
  <si>
    <t>How to pursue virtue (moral excellence) as did the Stoics</t>
  </si>
  <si>
    <t>To accommodate uncertainty in decision-making, adopt strategies such as diversification to spread risk, scenario planning to envision various outcomes, and maintaining flexibility to adjust actions as situations evolve. Emphasizing process over specific results helps manage expectations and builds resilience against unforeseen changes, ultimately leading to more robust and informed choices.</t>
  </si>
  <si>
    <t>Wasting the morning peak on learning instead of knocking out goals and shit. Would it not be better to get done and then cruise? The answer is-yes it would haha. Limited going getting would be the best route.</t>
  </si>
  <si>
    <t>Attentional Control as part of my hourly check-in is probably the way to go</t>
  </si>
  <si>
    <t>Rank fields of study as you can always get more narrower.  Represent the hierarchy in the rankings</t>
  </si>
  <si>
    <t>Apply Zipf's law concept to anything to learn to get the 100 most used words. You can quickly start picking up the tech language and start building concepts.</t>
  </si>
  <si>
    <t>How to incorporate video playlist into paradigm</t>
  </si>
  <si>
    <t>Consider going back to starting the day with the Daily and TED Talks Daily</t>
  </si>
  <si>
    <t>How to incorporate Game Design pods</t>
  </si>
  <si>
    <t>Purchase</t>
  </si>
  <si>
    <t>Critical thinking cards</t>
  </si>
  <si>
    <t>Develop my own system of moral philosophy</t>
  </si>
  <si>
    <t>Anger is helpful guidance and a natural response to feeling powerless (i.e. sad, rejected, afraid, etc.). Also, you don't feel safe and supported, so you're consistently on edge, drained from having to be in defense or attack mode.</t>
  </si>
  <si>
    <t>Anger &amp; blame feels better than rejection, depression, guilt or shame because it shifts the pressure of blame directed inwards, by redirecting it outwards. Imagine a fire hose pointed at you, vs redirected to something else — you get relief once the pressure is lifted off. (And this isn’t to remove personal accountability. But you have to feel better first, to then have the capacity for authentic self-reflection.)</t>
  </si>
  <si>
    <t>If you feel powerless and get angry for relief, but then express your anger towards others, it makes other people feel powerless from you. So then they reach for anger for relief and judge you for your anger (this is what creates arguments). But, their anger makes you feel powerless again… so you reach for relief again… and thus everyone involved is stuck in a cycle of those two emotions:</t>
  </si>
  <si>
    <t>•        ⁠Powerless → Angry → Powerless → Angry</t>
  </si>
  <si>
    <t>Most people let anger control them, instead of the other way around. They let their circumstances dictate their anger, rather than it being a conscious choice for self-empowerment. Unhealthy anger is when you believe you feel powerless because of other people, and then want to control them so you can feel more powerful.</t>
  </si>
  <si>
    <t>You work together with anger by remembering your emotions come from your thoughts (they don't come from other people or your circumstances), and being open to receiving the guidance it's giving.</t>
  </si>
  <si>
    <t>Because you feel angry in response to feeling powerless, you don't actually have anger issues; you have powerless issues. Anger is a symptom. Also, when you criticize others, it's a reflection of how you treat yourself.</t>
  </si>
  <si>
    <t>You're not as compassionate, understanding, and supportive of yourself as you want to be. You don't like or love yourself as much as you prefer. And that inner frustration and disappointment with yourself manifests as projected anger towards others.</t>
  </si>
  <si>
    <t>Anger is your supportive friend that wants to empower you to let go of limiting beliefs that no longer serve you, and treat yourself with more acceptance and appreciation.</t>
  </si>
  <si>
    <t>Pencil lead</t>
  </si>
  <si>
    <t>Phil club and wisdom book integration</t>
  </si>
  <si>
    <t>Combining techniques from different fields often leads to breakthroughs</t>
  </si>
  <si>
    <t>Try morning pages</t>
  </si>
  <si>
    <t>Need to heal both basic types of nervous system</t>
  </si>
  <si>
    <t>Edifiers in garage</t>
  </si>
  <si>
    <t>Create minimum viable product homes that are max creative and affordable as possible</t>
  </si>
  <si>
    <t>Marble Run Game</t>
  </si>
  <si>
    <t>1. Organize Your Study Environment</t>
  </si>
  <si>
    <t>Clear your workspace of unnecessary items to reduce visual distractions. Ensure good lighting and a comfortable seating arrangement.</t>
  </si>
  <si>
    <t>2. Plan Your Study Session</t>
  </si>
  <si>
    <t>3. Gather Resources and Tools</t>
  </si>
  <si>
    <t>Collect all necessary materials (books, notes, digital resources) before you start. Prepare visual aids such as diagrams, charts, or flashcards that can help visualize the information.</t>
  </si>
  <si>
    <t>4. Eliminate Distractions</t>
  </si>
  <si>
    <t>Turn off notifications on your phone, computer, and other devices. Create a quiet study environment by informing others of your need for uninterrupted time.</t>
  </si>
  <si>
    <t>5. Preview the Material</t>
  </si>
  <si>
    <t>Skim through the material to get an overview of what you will be learning. Look at headings, subheadings, and any highlighted sections.</t>
  </si>
  <si>
    <t>6. Set Up Your Learning Space</t>
  </si>
  <si>
    <t>Arrange your materials in a logical order to ensure a smooth flow of information. Use a comfortable and organized layout for your books, notes, and other resources.</t>
  </si>
  <si>
    <t>7. Use Metacognitive Strategies</t>
  </si>
  <si>
    <t>Set a timer for focused study intervals (e.g., 25 minutes) followed by short breaks (e.g., 5 minutes) to maintain focus and reduce cognitive fatigue. Self-assess your understanding regularly by summarizing what you’ve learned and identifying areas that need more focus.</t>
  </si>
  <si>
    <t>8. Implement Cognitive Aids</t>
  </si>
  <si>
    <t>Utilize visual aids such as mind maps, concept maps, or infographics to help structure information. Create mnemonics or other memory aids for complex information.</t>
  </si>
  <si>
    <t>9. Scaffold Your Learning</t>
  </si>
  <si>
    <t>Start with easier tasks and gradually move to more complex ones as your understanding improves. Seek help or use reference materials for challenging sections.</t>
  </si>
  <si>
    <t>10. Review and Reflect</t>
  </si>
  <si>
    <t>Take a few minutes at the end of your session to review what you’ve learned. Reflect on the process and adjust your strategies as needed for future sessions.</t>
  </si>
  <si>
    <t>Learning Preparation</t>
  </si>
  <si>
    <t>z-Skills</t>
  </si>
  <si>
    <t>Acting with foresight to priorite the use of limited pools of mental and physical effort on important tasks including recognizing rational ignorance is sometimes required while being mindful of diminishing returns, being present in the moment by focusing on what aspects of the task will produce the most success while avoiding distractions, recognizing depletion to avoid bad outcomes and optimize success, and not wasting time by remembering to concentrate or plan the most when the chance of impactful errors is highest.</t>
  </si>
  <si>
    <t>Define clear goals for what you want to achieve in this session. Break down your material into smaller, manageable chunks. Aim for sections that can be completed within 90 minutes.</t>
  </si>
  <si>
    <t>Half Tent Canopy for folding over bright seat</t>
  </si>
  <si>
    <t>Go up to Mayo Clinic with Larry and get my health in order. Gonna need to prepare for that though. I basically have 120 days to get my shit together. 120 day makeover.</t>
  </si>
  <si>
    <t>Background noise while learning (white noise) has shown to be beneficial</t>
  </si>
  <si>
    <t>New yoga matt</t>
  </si>
  <si>
    <t>How do I increase my frequency of positive emotions?</t>
  </si>
  <si>
    <t>Make "sensory item" a flipbook like I had the journal in.</t>
  </si>
  <si>
    <t>Screen at tubing on south wall</t>
  </si>
  <si>
    <t>New front door lock</t>
  </si>
  <si>
    <t>Look at how John Green rated everything in his life and apply some lessons from that</t>
  </si>
  <si>
    <t>Perhaps start a "good ideas" review similar to other brain training initiatives.  This would be a good start. https://fs.blog/mental-models/</t>
  </si>
  <si>
    <t>1. Define the Context</t>
  </si>
  <si>
    <t>Define clear objectives and what you aim to achieve. Assess the importance of the decision.</t>
  </si>
  <si>
    <t>2. Gather Information</t>
  </si>
  <si>
    <t>Compile relevant information and identify all stakeholders affected by the decision.</t>
  </si>
  <si>
    <t>3. Identify Alternatives</t>
  </si>
  <si>
    <t>List all possible alternatives. Assess the feasibility and potential impact of each option.</t>
  </si>
  <si>
    <t>4. Weigh Outcomes</t>
  </si>
  <si>
    <t>Evaluate the pros and cons of each alternative, considering short-term and long-term impacts.</t>
  </si>
  <si>
    <t>5. Make a Decision</t>
  </si>
  <si>
    <t>Select the alternative that best aligns with the goals and criteria established.</t>
  </si>
  <si>
    <t>6. Implement &amp; Monitor</t>
  </si>
  <si>
    <t>Implement the chosen option and continuously monitor its effectiveness and make adjustments as necessary.</t>
  </si>
  <si>
    <t>Decision Analysis</t>
  </si>
  <si>
    <t>Fatal Vision (1979)</t>
  </si>
  <si>
    <t>Astrobiology</t>
  </si>
  <si>
    <t>zz-Emergent Learning Field</t>
  </si>
  <si>
    <t>Draw on project room wall</t>
  </si>
  <si>
    <t>Open-Mindedness: considering nuance, context, and ambiguity when making judgements while being willing to adapt and change thinking and behavior as better information becomes available while remembering that people have a chance to improve themselves through effort, learning, and persistance while keeping in mind the diminsihing returns of "going against the flow"</t>
  </si>
  <si>
    <t>Bioelectromagnetics</t>
  </si>
  <si>
    <t>Mom</t>
  </si>
  <si>
    <t>Productive</t>
  </si>
  <si>
    <t>Ludology</t>
  </si>
  <si>
    <t>Unlocked: A Jail Experiment</t>
  </si>
  <si>
    <t>zzz-50 Foods</t>
  </si>
  <si>
    <t>Vegetable</t>
  </si>
  <si>
    <t>Spinach</t>
  </si>
  <si>
    <t>Kale</t>
  </si>
  <si>
    <t>Broccoli</t>
  </si>
  <si>
    <t>Brussel Sprouts</t>
  </si>
  <si>
    <t>Carrots</t>
  </si>
  <si>
    <t>Sweet Potato</t>
  </si>
  <si>
    <t>Bell Peppers</t>
  </si>
  <si>
    <t>Zucchini, Eggplant, or Squash</t>
  </si>
  <si>
    <t>Asparagus</t>
  </si>
  <si>
    <t>Green Beans</t>
  </si>
  <si>
    <t>Rice</t>
  </si>
  <si>
    <t>Fruit</t>
  </si>
  <si>
    <t>Nuts Mix-Almonds, Walnuts, Pumpkin Seeds, and Brazil Nuts</t>
  </si>
  <si>
    <t>Berries-Blueberries-Strawberries, Raspberries, and Blackberries</t>
  </si>
  <si>
    <t>Apples</t>
  </si>
  <si>
    <t>Avocados</t>
  </si>
  <si>
    <t>Chicken Breast</t>
  </si>
  <si>
    <t>Protein</t>
  </si>
  <si>
    <t>Structured</t>
  </si>
  <si>
    <t>Government Policies-Should foreign aid be increased or decreased? INCREASED</t>
  </si>
  <si>
    <t>Willpower-Rian Doris-How To Force Your Brain to Crave Doing Hard Things</t>
  </si>
  <si>
    <t>Autotelicity</t>
  </si>
  <si>
    <t>Phil Ochs</t>
  </si>
  <si>
    <t>Excavator Drop-Off</t>
  </si>
  <si>
    <t>Space Skepticism-80,000 Hours Podcast-Zach Weinersmith</t>
  </si>
  <si>
    <t>Lex Fridman Interview-Huberman Lab Podcast</t>
  </si>
  <si>
    <t>Front Yard Construction</t>
  </si>
  <si>
    <t>Front Yard Construction-garden wall foundation fabric, drainage, and rock</t>
  </si>
  <si>
    <t>Menards run for front yard foundation fabric and plumbing</t>
  </si>
  <si>
    <t>Grading spoil pile</t>
  </si>
  <si>
    <t>Lex Fridman</t>
  </si>
  <si>
    <t>Perfefctionism-EconTalk-Micheal Munger on the Perfect vs the Good</t>
  </si>
  <si>
    <t>Xenophyophores</t>
  </si>
  <si>
    <t>Getting compliements from people about my front yard was really satisfying and appreciated.</t>
  </si>
  <si>
    <t>Driving the exacator was a blast. I had most fun grading even though I couldn’t figure out how to mute the damn thing at first going either forward or backwards.</t>
  </si>
  <si>
    <t>Cherry Coke</t>
  </si>
  <si>
    <t>Coordinated</t>
  </si>
  <si>
    <t>Early Universe Formation-Live Science-"The early universe is nothing like we expeceted": James Webb telescope reveals new understanding of how galaxies formed at comsic dawn.</t>
  </si>
  <si>
    <t>Perfidious</t>
  </si>
  <si>
    <t>Liz Phair</t>
  </si>
  <si>
    <t>Counseling @ 1:15 PM</t>
  </si>
  <si>
    <t>Santana-Abraxas (1970)</t>
  </si>
  <si>
    <t>Songhai Empire</t>
  </si>
  <si>
    <t>Kit-Kats</t>
  </si>
  <si>
    <t>Joe's Chicken Teriaki Bowl</t>
  </si>
  <si>
    <t>Hershey' Chocolate Kiss</t>
  </si>
  <si>
    <t>Government Policies-Is it crucial to prioritize human rights in foreign policy? AGREE</t>
  </si>
  <si>
    <t>Bit Organization in Garage</t>
  </si>
  <si>
    <t>Gutter Guard Cleaning</t>
  </si>
  <si>
    <t>Garelick 21-Foot-Long Leaf Roof Brush</t>
  </si>
  <si>
    <t>Sump pump with accessories</t>
  </si>
  <si>
    <t>The Roll Call by Elizabeth Thompson</t>
  </si>
  <si>
    <t>Attachment Theory</t>
  </si>
  <si>
    <t>The City of Gao</t>
  </si>
  <si>
    <t>Mansa Musa</t>
  </si>
  <si>
    <t>Gao, Mali</t>
  </si>
  <si>
    <t>Timbuktu</t>
  </si>
  <si>
    <t>Land of the Lost (2009)</t>
  </si>
  <si>
    <t>Focus-Einsganger-Miyamoto Musashi | A Life of Ultimate Focus</t>
  </si>
  <si>
    <t>Psychological evaluation of murderer-"He handles his conflicts like they don't exist. He puts a little of himself over here and a little of himself over there and he never really puts it all together."</t>
  </si>
  <si>
    <t>Miyamoto Musashi-"In all things, have no preferences." 6-25-24</t>
  </si>
  <si>
    <t>Pedigree Collapse-Be Smart-Are We All Related?</t>
  </si>
  <si>
    <t>Government Policies-Should the U.S. rejoin international agreements like the Paris Climate Accord? DISAGREE</t>
  </si>
  <si>
    <t>Salutogenesis</t>
  </si>
  <si>
    <t>Ringo Starr</t>
  </si>
  <si>
    <t>Nirvana-Nevermind (1991)</t>
  </si>
  <si>
    <t>The Doors-Morrison Hotel (1970)</t>
  </si>
  <si>
    <t>Recovering</t>
  </si>
  <si>
    <t>Led Zeppelin-Led Zeppelin II (1969)</t>
  </si>
  <si>
    <t>Government Policies-Should healthcare be government-funded (Medicare for All)? Yes</t>
  </si>
  <si>
    <t>Lethargy</t>
  </si>
  <si>
    <t>Music system improvements</t>
  </si>
  <si>
    <t>Got rained out today, but it was fun to go get the pump and make things work yet again.</t>
  </si>
  <si>
    <t>Great afternoon session just watching TV and vibing.</t>
  </si>
  <si>
    <t>The meeting with my therapist was definitely the highlight of the day. She is really something.</t>
  </si>
  <si>
    <t>Fixing Jessica's brid feeder effectively was really rewarding.</t>
  </si>
  <si>
    <t>Video Game Studio</t>
  </si>
  <si>
    <t>Studying game "The Settlers" (1991)</t>
  </si>
  <si>
    <t>Post-apoc setting ideas</t>
  </si>
  <si>
    <t>Garden wall drain construction &amp; sump pump layout</t>
  </si>
  <si>
    <t>Fugazi</t>
  </si>
  <si>
    <t>Rainout</t>
  </si>
  <si>
    <t>Fixing up the bird feeder</t>
  </si>
  <si>
    <t>Deer feeder</t>
  </si>
  <si>
    <t>Starbucks, Doubleshot Energy Coffee</t>
  </si>
  <si>
    <t>Side Yard Design</t>
  </si>
  <si>
    <t>Decide if wall or natural barrier</t>
  </si>
  <si>
    <t>Dave Fish (Text)</t>
  </si>
  <si>
    <t>Dealing with Failure-ReThining w/ Adam Grant-How novelist Gabrielle Zevin learned to enjoy failure</t>
  </si>
  <si>
    <t>Change Through Kindness-Passion Struck w/ John R. Miles-James Rhee on How to Lead Change Through Kindness</t>
  </si>
  <si>
    <t>Cam my throat to see if I am tremoring when my mouth is closed.</t>
  </si>
  <si>
    <t>Apocolypse Scenarios-Ologies w/ Allie Ward-Eschatology</t>
  </si>
  <si>
    <t>Eschatology</t>
  </si>
  <si>
    <t>Government Policies-Is gun control legislation necessary to reduce crime? Yes</t>
  </si>
  <si>
    <t>Tree Felling Estimates</t>
  </si>
  <si>
    <t>Grading Back Yard</t>
  </si>
  <si>
    <t>Tear off deck</t>
  </si>
  <si>
    <t>Move big stones to back yard storage</t>
  </si>
  <si>
    <t>Taco Bell Crunchwrap</t>
  </si>
  <si>
    <t>Diet Coke</t>
  </si>
  <si>
    <t>Game dev podcasts &amp; videos</t>
  </si>
  <si>
    <t>Tearing off the deck actually went pretty damn well.</t>
  </si>
  <si>
    <t>I still like lounging in bed in the mornings most days!</t>
  </si>
  <si>
    <t>I worked on the excavator all day. It was really fun even though it took all day.</t>
  </si>
  <si>
    <t>Jessica was actually in a decent mood.</t>
  </si>
  <si>
    <t>untamed chef-Cubano</t>
  </si>
  <si>
    <t>Government Policies-Should the government invest more in renewable energy sources? No</t>
  </si>
  <si>
    <t>Government Policies-Should there be more federal funding for public education? No</t>
  </si>
  <si>
    <t>Continuing to kick ass on the excavator</t>
  </si>
  <si>
    <t>Falling asleep last night felt really good.</t>
  </si>
  <si>
    <t>Add running average to Bio and then give Adam Smith a 7.8</t>
  </si>
  <si>
    <t>How can I improve my experience of interoception?</t>
  </si>
  <si>
    <t>Need more fermented foods damn it 1-2 servings</t>
  </si>
  <si>
    <t>Kinetic sand</t>
  </si>
  <si>
    <t>How can I limit cravings?</t>
  </si>
  <si>
    <t>Mucus clearing breathing exercises for in the morning</t>
  </si>
  <si>
    <t>Molded radon bands remove fridge</t>
  </si>
  <si>
    <t>Temp shoring in the garage for post</t>
  </si>
  <si>
    <t>Swamp Cooler</t>
  </si>
  <si>
    <t>Make my own monogram out of etched metal</t>
  </si>
  <si>
    <t>Entertainment themes, activities, games, sports, and events are all broken in scheme</t>
  </si>
  <si>
    <t>My learning themes suck</t>
  </si>
  <si>
    <t>Shower speaker</t>
  </si>
  <si>
    <t>Revive manifesto writing</t>
  </si>
  <si>
    <t>Replacement spigot for Jess</t>
  </si>
  <si>
    <t>Ultradian 90 min cycles of learning or "work" 4-6 hour after I get up</t>
  </si>
  <si>
    <t>Mini-bluetooth speaker</t>
  </si>
  <si>
    <t>"Blink"</t>
  </si>
  <si>
    <t>“Function Health” does 200 bookmakers for $500</t>
  </si>
  <si>
    <t>Must look at Dr. Casey Means!!! Awesome!!!!</t>
  </si>
  <si>
    <t>DO TAKE FORTIFIED FOODS WITH IRON</t>
  </si>
  <si>
    <t>imp</t>
  </si>
  <si>
    <t>Goal directed action concepts (small goals that are clear allow you to get into flow state) Also consider "powering" down each day so I know where to start MAYBE</t>
  </si>
  <si>
    <t>Use reverse engineering concepts to take a big goals and systematically break them down</t>
  </si>
  <si>
    <t>Look into concept of goal stacking</t>
  </si>
  <si>
    <t>Change out post in garage</t>
  </si>
  <si>
    <t>Look at batching tasks together that are efficient to be done together and combine this with habit stacking to be the most efficient on BS stuff</t>
  </si>
  <si>
    <t>Picture creation and image manip could be part of sensory program and art project of the week etc</t>
  </si>
  <si>
    <t>What to do with health docs in files?</t>
  </si>
  <si>
    <t>Improve documentation of phil club and combine with JUNTO</t>
  </si>
  <si>
    <t>Use old Brain Training files and combo with files in Notes.  Consider making these physical items in notebooks rather than digital once I get my office</t>
  </si>
  <si>
    <t>Use old Home files</t>
  </si>
  <si>
    <t>Anger management is really about decreasing arousal not trying to let it out.  Breathing and relaxation works great for this. Focus on arousal decrease.</t>
  </si>
  <si>
    <t>Play one game per day</t>
  </si>
  <si>
    <t>Scientific American continues to charge me</t>
  </si>
  <si>
    <t>Advanced heart health test-It's a blood test which measures different cholesterol absorption/production markers.. Paid ~$100 for it, but I think it's well worth the price https://bostonheartdiagnostics.com/test/boston-heart-cholesterol-balance-test/</t>
  </si>
  <si>
    <t>Respond to Charles about efficient unit design</t>
  </si>
  <si>
    <t>Consider another junk run</t>
  </si>
  <si>
    <t>What can I do with "Goal Process" found in Health files</t>
  </si>
  <si>
    <t>What can I do with Health files to incorporate more of that work into my routine?</t>
  </si>
  <si>
    <t>Consider two pods a week to "catch up" the best programs while also making as played terrible ones to get a pass that week</t>
  </si>
  <si>
    <t>About time for a major improvement of reminders</t>
  </si>
  <si>
    <t>Start rating subjects like astrobiology etc</t>
  </si>
  <si>
    <t>Make a flip book of quotes</t>
  </si>
  <si>
    <t>Need a wall mount bit organizer</t>
  </si>
  <si>
    <t>Need list of health “laws”</t>
  </si>
  <si>
    <t>Mount weather station</t>
  </si>
  <si>
    <t>Cod liver oil</t>
  </si>
  <si>
    <t>Maintain</t>
  </si>
  <si>
    <t>Boot maintain</t>
  </si>
  <si>
    <t>Salt and mag in water</t>
  </si>
  <si>
    <t>Quote</t>
  </si>
  <si>
    <t>And called Warson Warsham war, simulation or wars and then it consider putting text prompts in my games too. That is something I’ve been missing.</t>
  </si>
  <si>
    <t>Rating</t>
  </si>
  <si>
    <t>MIT robotics pioneer Rodney Brooks thinks people are vastly overestimating generative AI r/technology</t>
  </si>
  <si>
    <t>Eight Sleep Mattress</t>
  </si>
  <si>
    <t>Remembering that my subjective experiecnce is largely determined by the story I tell myself, change often brings about positive outcomes I do not anticipate, and what I think about will influence the selection of what I percieve from my environment; live life with a feeling of appreciation and thankfulness from moment to moment as I acknowledge life is finite and fleeting especially in regard to acceptance of suffering and frustration that I can do nothing about while remembering to savor existence before my death</t>
  </si>
  <si>
    <t>Video Game Concept Creation</t>
  </si>
  <si>
    <t>Being welcoming and non-reactive to provocation with a spirit of acceptance while being honest about my feelings while being warm and not cool.</t>
  </si>
  <si>
    <t>While seeing problems as puzzles; analyze, evaluate, and interpret information statistically and logically, while starting with first principle thinking, to make informed important decisions and solve problems effectively by questioning assumptions, considering multiple perspectives, assessing the reliability and validity of information, and only drawing conclusions based on a process implementing evidence and reason rather analogy, casual thinking, or more commonly "thinking with your gut"</t>
  </si>
  <si>
    <t>More crouching when I poop (make a pooping stool)</t>
  </si>
  <si>
    <t>REST PROGRAM: needs detailed inlcuding things like sleep compression as it makes sleep more effective, massage, hot and cold water etc etc, Temperature regulation therapy when sleeping</t>
  </si>
  <si>
    <t>Joint Project or Goal</t>
  </si>
  <si>
    <t>New Experience Effort</t>
  </si>
  <si>
    <t>Planning or Design Goal</t>
  </si>
  <si>
    <t>Long Term Project 1</t>
  </si>
  <si>
    <t>Long Term Project 2</t>
  </si>
  <si>
    <t>Continuous Improvement Objective</t>
  </si>
  <si>
    <t>Pursuing personal growth and wellbeing through activities of satisfaction and fulfillment, embracing intellectual, emotional, social, and physical development while honoring individual paths and autonomy, fostering a meaningful, balanced life that celebrates achievements and regards hardship as a catalyst for resilience and growth.</t>
  </si>
  <si>
    <r>
      <rPr>
        <sz val="12"/>
        <color rgb="FFFF0000"/>
        <rFont val="Calibri"/>
        <family val="2"/>
        <scheme val="minor"/>
      </rPr>
      <t>Brazil nuts, almond butter</t>
    </r>
    <r>
      <rPr>
        <sz val="12"/>
        <rFont val="Calibri"/>
        <family val="2"/>
        <scheme val="minor"/>
      </rPr>
      <t>, eyes up when working, , , exercise after learning, 20% of the time go hard with weights, up fish oil</t>
    </r>
  </si>
  <si>
    <t>Using self-awareness, discipline, and attentional control to come back to a state of mental calmness, composure, and evenesss of temper while guiding decision-making through selective impulse control while balancing intuition and rational thinking considering trade-offs, and practicing self-care to generate positive intuitive outcomes while actively restraining perversions of human nature.</t>
  </si>
  <si>
    <t>Post-Anaerobic/3x</t>
  </si>
  <si>
    <t>Dinner/1x</t>
  </si>
  <si>
    <t>Breakfast/7x</t>
  </si>
  <si>
    <t>Oranges</t>
  </si>
  <si>
    <t>Post-Cardio/3x</t>
  </si>
  <si>
    <t>Lentils or Quinoa</t>
  </si>
  <si>
    <t>Beans &amp; Rice</t>
  </si>
  <si>
    <t>Lean Beef</t>
  </si>
  <si>
    <t>Entree/1x</t>
  </si>
  <si>
    <t>Veg Side/2x</t>
  </si>
  <si>
    <t>Carb Side/2x</t>
  </si>
  <si>
    <t>Carb</t>
  </si>
  <si>
    <t>Carb Side/1x</t>
  </si>
  <si>
    <t>Health Goal</t>
  </si>
  <si>
    <t>Personal Development Goal</t>
  </si>
  <si>
    <t>New Idea Goal</t>
  </si>
  <si>
    <t>Purchasing Goal</t>
  </si>
  <si>
    <t>Task Goal</t>
  </si>
  <si>
    <t>Home Upgrade</t>
  </si>
  <si>
    <t>Performance Goal</t>
  </si>
  <si>
    <t>Biggest Problem Identified with Solution Implemented</t>
  </si>
  <si>
    <t>Routine Maintenance Project (L)</t>
  </si>
  <si>
    <t>Maintenance Task</t>
  </si>
  <si>
    <t>Walk to 10,000 Steps</t>
  </si>
  <si>
    <t>Textbook</t>
  </si>
  <si>
    <t>Quote of the Week</t>
  </si>
  <si>
    <t>Hobby or Activity</t>
  </si>
  <si>
    <t>Art or Creative</t>
  </si>
  <si>
    <t>Neuro 4pm</t>
  </si>
  <si>
    <t>Drop Off CPAP</t>
  </si>
  <si>
    <t>Hair Maintenance</t>
  </si>
  <si>
    <t xml:space="preserve">Exhaust/Range Hood and Filter Maintenance  </t>
  </si>
  <si>
    <t>No Devices at Night</t>
  </si>
  <si>
    <t>Sleeep Routine</t>
  </si>
  <si>
    <t>How to Become Senstive to My Energy &amp; Mood</t>
  </si>
  <si>
    <t>50 Foods List</t>
  </si>
  <si>
    <t>Of Mice &amp; Men (1937)</t>
  </si>
  <si>
    <t>Video Game Development</t>
  </si>
  <si>
    <t>Event</t>
  </si>
  <si>
    <t>Add Genres to Movies to Add Depth</t>
  </si>
  <si>
    <t>Organize artist greatest hits and best albums by year etc, then update poster</t>
  </si>
  <si>
    <t>Add genres to movies to add more divisional rankings</t>
  </si>
  <si>
    <t>Soda drinking</t>
  </si>
  <si>
    <t>Wedge pillow</t>
  </si>
  <si>
    <t>Ask what needs to be done not what I want to do.</t>
  </si>
  <si>
    <t>30 days for brain to reset reward pathways after no exposure to high dopamine substance</t>
  </si>
  <si>
    <t>You have to have boring in your life for your brain chemistry to be optimal.</t>
  </si>
  <si>
    <t>Make space for sustained thought-deep work</t>
  </si>
  <si>
    <t>Stinky condenser from straw?</t>
  </si>
  <si>
    <t>Yoga Matt setup</t>
  </si>
  <si>
    <t>Set up interior cams that will auto take pics once a day to create a montage</t>
  </si>
  <si>
    <t>Bring table back upstairs</t>
  </si>
  <si>
    <t>Weekly planning needs to come back for weekly goals</t>
  </si>
  <si>
    <t>Inflammatory cytokines get that under control</t>
  </si>
  <si>
    <t>Stop smoking weed in the second half of the day for sleep</t>
  </si>
  <si>
    <t>Build my own health algorithms they give me score indicators based on the health data metrics I already have</t>
  </si>
  <si>
    <t>Add Stone Temple Pilots to poster as they are complete</t>
  </si>
  <si>
    <t>Bring back monthly health thing</t>
  </si>
  <si>
    <t>More sheets from Kohls</t>
  </si>
  <si>
    <t>Neck exercises by pressing against head with headb</t>
  </si>
  <si>
    <t>Need a small audio center for making games and music in my office</t>
  </si>
  <si>
    <t>I need to rely more on doing physical things within a time framework rather than just going until it's done. That shit throws off the timing of my day.</t>
  </si>
  <si>
    <t>Think about early morning production followed by a nap to recover mental workload ability.  Finish the day with reading.</t>
  </si>
  <si>
    <t>Fix salt grinder</t>
  </si>
  <si>
    <t>Bring in full range of fermented foods into routine</t>
  </si>
  <si>
    <t>YouTube</t>
  </si>
  <si>
    <t>Shooting gallery</t>
  </si>
  <si>
    <t>Look at social substitutes I could use to offset the health effects of a lack of social connection</t>
  </si>
  <si>
    <t>Carve my own lamp finials</t>
  </si>
  <si>
    <t>Need to analyze why things did work out when I fail</t>
  </si>
  <si>
    <t>Could I put a building on a trailer to get more storage?</t>
  </si>
  <si>
    <t>My inner voice is where I spend a lot of time. How do I make that better? Chatter is the bad part with displaced aggression</t>
  </si>
  <si>
    <t>50 good foods and 10 bad ones haha</t>
  </si>
  <si>
    <t>Half room coming out of basement</t>
  </si>
  <si>
    <t>Drawbridge it to a treehouse</t>
  </si>
  <si>
    <t>Garage door for cabana</t>
  </si>
  <si>
    <t>Outdoor bed</t>
  </si>
  <si>
    <t>Fitbit maps of runs to map Peoria</t>
  </si>
  <si>
    <t>Schedule mattress store visit</t>
  </si>
  <si>
    <t>Homemade granola</t>
  </si>
  <si>
    <t>Create cost tracking spreadsheet</t>
  </si>
  <si>
    <t>Carport structure?</t>
  </si>
  <si>
    <t>Consider jumping into my goals right off the top of the day, plan them the night before, then jump right into it in the morning for the 3 hours. Prep the task and then do 3 hours then start the recovery task</t>
  </si>
  <si>
    <t>Print Magazine as a learning website</t>
  </si>
  <si>
    <t>CONT IMP GOAL FOR NEXT WEEK</t>
  </si>
  <si>
    <t>Entertainment Themes, Activities, Games, Sports, and Events Major Update</t>
  </si>
  <si>
    <t>Cavity slider door</t>
  </si>
  <si>
    <t>Snowblower</t>
  </si>
  <si>
    <t>Documentary of the Week</t>
  </si>
  <si>
    <t>Sporting Event of the Week</t>
  </si>
  <si>
    <t>Comedy Special of the Week</t>
  </si>
  <si>
    <t>TV Comedy of the Week</t>
  </si>
  <si>
    <t>TV Drama of the Week</t>
  </si>
  <si>
    <t>TV Binge Show of the Week</t>
  </si>
  <si>
    <t>Video Game of the Week</t>
  </si>
  <si>
    <t>Non-Fiction Book of the Week</t>
  </si>
  <si>
    <t>Reddit Channel of the Week</t>
  </si>
  <si>
    <t>Question of the Week</t>
  </si>
  <si>
    <t>Skill Development Goal</t>
  </si>
  <si>
    <t>Bodyweight Exercises</t>
  </si>
  <si>
    <t>Resistance Exercises</t>
  </si>
  <si>
    <t>Brain Training Exercise of the Week</t>
  </si>
  <si>
    <t>New Word of the Week</t>
  </si>
  <si>
    <t>Music Artist of the Week</t>
  </si>
  <si>
    <t>Revamp Planning Spreadsheet</t>
  </si>
  <si>
    <t>Biography of the Week</t>
  </si>
  <si>
    <t>Living Thing of the Week</t>
  </si>
  <si>
    <t>Historical Event of the Week</t>
  </si>
  <si>
    <t>Organization of the Week</t>
  </si>
  <si>
    <t>Product of the Week</t>
  </si>
  <si>
    <t>Art Piece of the Week</t>
  </si>
  <si>
    <t>New Thing of the Week</t>
  </si>
  <si>
    <t>Learning Website of the Week</t>
  </si>
  <si>
    <t>Entertainment Website of the Week</t>
  </si>
  <si>
    <t>Learning Podcast of the Week</t>
  </si>
  <si>
    <t>Entertainment Podcast of the Week</t>
  </si>
  <si>
    <t>Learning Video Channel of the Week</t>
  </si>
  <si>
    <t>Entertainment Video Channel of the Week</t>
  </si>
  <si>
    <t>Dessert of the Week</t>
  </si>
  <si>
    <t>Decision Making, Reasoning, and Problem Solving (0-3)</t>
  </si>
  <si>
    <t>Minutes Spent Outside</t>
  </si>
  <si>
    <t>People</t>
  </si>
  <si>
    <t>People Spoken With</t>
  </si>
  <si>
    <t>Daily Mediatation</t>
  </si>
  <si>
    <t>Worst Error or Experience</t>
  </si>
  <si>
    <t>Geography of the Week</t>
  </si>
  <si>
    <t>Order All Needed Standard Goods</t>
  </si>
  <si>
    <t>Marlbe Puzzle Tower</t>
  </si>
  <si>
    <t>Match Up Entertainment Scoring with New System</t>
  </si>
  <si>
    <t>All-Time Football Team (Dad)</t>
  </si>
  <si>
    <t>Music Collection Upgrades-Artist Greatest Hits, Ratings Analysis etc.</t>
  </si>
  <si>
    <t>Windmill</t>
  </si>
  <si>
    <t>What about a lift top table serving as a desk in entertainment areas</t>
  </si>
  <si>
    <t>Use the principles of a tiny home for my garden shed</t>
  </si>
  <si>
    <t>Sink drain pump systems for garage</t>
  </si>
  <si>
    <t>Rare blue flowers-Bluebells (Hyacinthoides non-scripta): These plants are known for their beautiful blue flowers that bloom in spring, carpeting forest floors in Europe.</t>
  </si>
  <si>
    <t>Outdoor sofas just like indoor seating for me</t>
  </si>
  <si>
    <t>Mailroom organizer thing somehwere in the house probably in project room</t>
  </si>
  <si>
    <t>Cube Bookcast with some depth</t>
  </si>
  <si>
    <t>Consider desk in tile room until office is trimmed out</t>
  </si>
  <si>
    <t>Blanket chest at foot of bed</t>
  </si>
  <si>
    <t>Look into special effects lighting later when designing the house</t>
  </si>
  <si>
    <t>Unorganized</t>
  </si>
  <si>
    <t>SureFlap Microchip Cat Flap</t>
  </si>
  <si>
    <t>What I want is a daybed concept!!!!!</t>
  </si>
  <si>
    <t>Squirrel obstacle course</t>
  </si>
  <si>
    <t>Implement 70's supergraphics somewhere</t>
  </si>
  <si>
    <t>I do want to get into plants and have vegetables. I feel drawn to it</t>
  </si>
  <si>
    <t>Curb edger block</t>
  </si>
  <si>
    <t>Chair/Beds: Chaise Lounges, Day Beds, Outdoor chaise lounges</t>
  </si>
  <si>
    <t>The Viennese architect you are referring to is Richard Neutra. After emigrating to America, Neutra became known for his modernist designs, particularly in Southern California. He was innovative in incorporating the needs and preferences of his clients into his designs, often using detailed questionnaires to tailor his architectural solutions to their lifestyles.</t>
  </si>
  <si>
    <t>I want to be able to work on my computer outside, watching TV, laying in bed, working in an office chair, working at a big ass desk, working in my garage; I watch a seat I can lay on in the TV room, bed, office, and patio</t>
  </si>
  <si>
    <t>Go with commercial bath supplies in powder room like dispensers etc</t>
  </si>
  <si>
    <t>Camp lights in backyard</t>
  </si>
  <si>
    <t>Wall mounted phone holder with charger in kitchen.  Makes it accessible without crowding the countertop</t>
  </si>
  <si>
    <t>Use shellac to finish wood projects</t>
  </si>
  <si>
    <t>Plants on the wall</t>
  </si>
  <si>
    <t>Mid century interiors are very appealing</t>
  </si>
  <si>
    <t>Water falling down multiple levels of rocks</t>
  </si>
  <si>
    <t>Small Parts Cabinets</t>
  </si>
  <si>
    <t>Make a talking tube or kid's telephone between floors lol</t>
  </si>
  <si>
    <t>Landscape edge bed running along walk?</t>
  </si>
  <si>
    <t>Home tornado shelter</t>
  </si>
  <si>
    <t>Griddle somewhere</t>
  </si>
  <si>
    <t>Treat office like work place</t>
  </si>
  <si>
    <t>Subwoofer under seats of couch</t>
  </si>
  <si>
    <t>Outdoor griddle</t>
  </si>
  <si>
    <t>Garage needs cardboard breakdown</t>
  </si>
  <si>
    <t>Def want BT near cardio</t>
  </si>
  <si>
    <t>Check out Marie Condo for organizing</t>
  </si>
  <si>
    <t>"re-wear" clothing area in closet</t>
  </si>
  <si>
    <t>Need more locations I can go to during the day other than the bed, the dining room is viable.  Start with rough locations.</t>
  </si>
  <si>
    <t>U-Line shop desk, school desk that straddles chair, Amana tablet school chair</t>
  </si>
  <si>
    <t>Tiered walls in garden to make up elevation change</t>
  </si>
  <si>
    <t>Rotating food storage box</t>
  </si>
  <si>
    <t>Never do carpet just do huge rugs wool seems best</t>
  </si>
  <si>
    <t>Incorporate multi-sensory experiences into landscaping by stimulating all five senses</t>
  </si>
  <si>
    <t>Dish washer over at Butler's pantry area?  What about industrial one that could all kinds of stuff</t>
  </si>
  <si>
    <t>Consider Jap garden style tiered wall</t>
  </si>
  <si>
    <t>Big grasses</t>
  </si>
  <si>
    <t>What about a door turning into the front door</t>
  </si>
  <si>
    <t>Window boxes mounted directly to the house with a membrane behind it.</t>
  </si>
  <si>
    <t>Key elements of a french garden to inform backyard design</t>
  </si>
  <si>
    <t>Topiary in front yard</t>
  </si>
  <si>
    <t>Alcohol container collection including rated beers</t>
  </si>
  <si>
    <t>Apply Fibonacci sequence and golden ratio to home design</t>
  </si>
  <si>
    <t>Floating table where center chain suspends upper and four outer chains stabilize</t>
  </si>
  <si>
    <t>Transom windows</t>
  </si>
  <si>
    <t>Stars project on ceiling with northern lights in great room</t>
  </si>
  <si>
    <t>Package receiving doors like “milk doors”</t>
  </si>
  <si>
    <t>Large outdoor pet feeder</t>
  </si>
  <si>
    <t>Indoor mini b-ball hoop</t>
  </si>
  <si>
    <t>Ground solar panels</t>
  </si>
  <si>
    <t>Full butlers pantry</t>
  </si>
  <si>
    <t>Chair that folds into a bed</t>
  </si>
  <si>
    <t>Design Concepts</t>
  </si>
  <si>
    <t>Bathroom</t>
  </si>
  <si>
    <t>Outdoor</t>
  </si>
  <si>
    <t>Wall art and decor storage</t>
  </si>
  <si>
    <t>Utility/Storage</t>
  </si>
  <si>
    <t>Virtual reality area</t>
  </si>
  <si>
    <t>Vinyl record storage</t>
  </si>
  <si>
    <t>Video and audio equipment storage</t>
  </si>
  <si>
    <t>Trophy and awards display</t>
  </si>
  <si>
    <t>Table setting and linens storage</t>
  </si>
  <si>
    <t>Stained glass and glassworking area</t>
  </si>
  <si>
    <t>Spray head on coil for utility sink</t>
  </si>
  <si>
    <t>Specialty appliance storage</t>
  </si>
  <si>
    <t>Sheet music and music book storage</t>
  </si>
  <si>
    <t>Seasonal and holiday tableware storage</t>
  </si>
  <si>
    <t>Rug and floor covering storage</t>
  </si>
  <si>
    <t>Robotics and engineering area</t>
  </si>
  <si>
    <t>Remote control vehicle storage</t>
  </si>
  <si>
    <t>Printmaking and screen printing area</t>
  </si>
  <si>
    <t>Printer and office supply storage</t>
  </si>
  <si>
    <t>Print and poster storage</t>
  </si>
  <si>
    <t>Portable seating and table storage</t>
  </si>
  <si>
    <t>Photography equipment storage</t>
  </si>
  <si>
    <t>Performance and rehearsal area</t>
  </si>
  <si>
    <t>Party and event supply storage</t>
  </si>
  <si>
    <t>Musical instrument storage</t>
  </si>
  <si>
    <t>Model building and miniature storage</t>
  </si>
  <si>
    <t>Mirror and glass storage</t>
  </si>
  <si>
    <t>Memorabilia and collectibles display</t>
  </si>
  <si>
    <t>Lighting and special effects storage</t>
  </si>
  <si>
    <t>Library and book storage</t>
  </si>
  <si>
    <t>Jewelry making and metalworking area</t>
  </si>
  <si>
    <t>In-house storm shelter vault</t>
  </si>
  <si>
    <t>Home theater components storage</t>
  </si>
  <si>
    <t>Home networking and server storage</t>
  </si>
  <si>
    <t>Gift wrapping area</t>
  </si>
  <si>
    <t>Framing and matting area</t>
  </si>
  <si>
    <t>Folding chairs and portable seating for social gatherings</t>
  </si>
  <si>
    <t>Floral and event decor storage</t>
  </si>
  <si>
    <t>Fire extinguisher coverage</t>
  </si>
  <si>
    <t>File and document storage</t>
  </si>
  <si>
    <t>Emergency preparedness area</t>
  </si>
  <si>
    <t>Electronics and computer storage</t>
  </si>
  <si>
    <t>Easel and canvas storage</t>
  </si>
  <si>
    <t>Drone storage and repair area</t>
  </si>
  <si>
    <t>Drawing and illustration area</t>
  </si>
  <si>
    <t>Drafting table area</t>
  </si>
  <si>
    <t>Donation and yard sale area</t>
  </si>
  <si>
    <t>Darkroom area</t>
  </si>
  <si>
    <t>Dance and movement area</t>
  </si>
  <si>
    <t>Craft and hobby supply storage</t>
  </si>
  <si>
    <t>Costume and prop storage</t>
  </si>
  <si>
    <t>Cooling and heating equipment storage</t>
  </si>
  <si>
    <t>Charging and battery storage area</t>
  </si>
  <si>
    <t>Ceramics and pottery equipment storage</t>
  </si>
  <si>
    <t>CD and DVD storage</t>
  </si>
  <si>
    <t>Catering and buffet equipment storage</t>
  </si>
  <si>
    <t>Canopy and tent storage</t>
  </si>
  <si>
    <t>Cable and wiring storage</t>
  </si>
  <si>
    <t>Blueprint and plan storage</t>
  </si>
  <si>
    <t>Baking and cooking equipment storage</t>
  </si>
  <si>
    <t>Architectural model storage</t>
  </si>
  <si>
    <t>Antenna and satellite equipment storage</t>
  </si>
  <si>
    <t>3D printing area</t>
  </si>
  <si>
    <t>Wood carving and sculpture storage</t>
  </si>
  <si>
    <t>Computer or tablet station for online resources and project planning</t>
  </si>
  <si>
    <t>Utility Room</t>
  </si>
  <si>
    <t>Power vented water heater</t>
  </si>
  <si>
    <t>Maintenance office with relevent documents</t>
  </si>
  <si>
    <t>Complete HVAC upgrade with heat pump and fresh air</t>
  </si>
  <si>
    <t>Mudroom</t>
  </si>
  <si>
    <t>Sound proof enclosure for washer and dryer</t>
  </si>
  <si>
    <t>Sock hamper by entrance</t>
  </si>
  <si>
    <t>Small recycling center</t>
  </si>
  <si>
    <t>Shoe storage section</t>
  </si>
  <si>
    <t>Shoe bench</t>
  </si>
  <si>
    <t>Shelf stable non pantry storage space (mudroom)</t>
  </si>
  <si>
    <t>Laundry area behind sound door closet enclosure</t>
  </si>
  <si>
    <t>Exhaust fan near kitty litter and intermittment timer also consider cabinet with pull out for litter</t>
  </si>
  <si>
    <t>Coat and shoe storage</t>
  </si>
  <si>
    <t>Broom closet</t>
  </si>
  <si>
    <t>Mudroom Entry</t>
  </si>
  <si>
    <t>Wipeable surfaces</t>
  </si>
  <si>
    <t>Wet clothes drying</t>
  </si>
  <si>
    <t>Weather-resistant</t>
  </si>
  <si>
    <t>Waterproof</t>
  </si>
  <si>
    <t>Ventilation</t>
  </si>
  <si>
    <t>Utility sink</t>
  </si>
  <si>
    <t>Umbrella stand</t>
  </si>
  <si>
    <t>Storage</t>
  </si>
  <si>
    <t>Sports equipment</t>
  </si>
  <si>
    <t>Space-saving</t>
  </si>
  <si>
    <t>Shoe storage</t>
  </si>
  <si>
    <t>Seasonal storage</t>
  </si>
  <si>
    <t>Seamless transition</t>
  </si>
  <si>
    <t>Rustic mudroom</t>
  </si>
  <si>
    <t>Recycling station</t>
  </si>
  <si>
    <t>Pet-friendly</t>
  </si>
  <si>
    <t>Non-slip flooring</t>
  </si>
  <si>
    <t>Multipurpose</t>
  </si>
  <si>
    <t>Mudroom remodel</t>
  </si>
  <si>
    <t>Mudroom design</t>
  </si>
  <si>
    <t>Modern mudroom</t>
  </si>
  <si>
    <t>Mirror</t>
  </si>
  <si>
    <t>Message board</t>
  </si>
  <si>
    <t>Mail sorter</t>
  </si>
  <si>
    <t>Lockers</t>
  </si>
  <si>
    <t>Lighting</t>
  </si>
  <si>
    <t>Key holder</t>
  </si>
  <si>
    <t>Hooks</t>
  </si>
  <si>
    <t>High-traffic area</t>
  </si>
  <si>
    <t>Gardening supplies</t>
  </si>
  <si>
    <t>Functional design</t>
  </si>
  <si>
    <t>Farmhouse mudroom</t>
  </si>
  <si>
    <t>Family-friendly</t>
  </si>
  <si>
    <t>Entryway</t>
  </si>
  <si>
    <t>Easy-to-clean surfaces</t>
  </si>
  <si>
    <t>Durable flooring</t>
  </si>
  <si>
    <t>Drop zone</t>
  </si>
  <si>
    <t>Decorative accents</t>
  </si>
  <si>
    <t>Custom cabinetry</t>
  </si>
  <si>
    <t>Coat racks</t>
  </si>
  <si>
    <t>Chalkboard</t>
  </si>
  <si>
    <t>Bulletin board</t>
  </si>
  <si>
    <t>Built-ins</t>
  </si>
  <si>
    <t>Boot trays</t>
  </si>
  <si>
    <t>Benches</t>
  </si>
  <si>
    <t>Baskets</t>
  </si>
  <si>
    <t>Backpack storage</t>
  </si>
  <si>
    <t>Laundry Area</t>
  </si>
  <si>
    <t>Waterproof flooring</t>
  </si>
  <si>
    <t>Washing machine</t>
  </si>
  <si>
    <t>Washer-dryer combos</t>
  </si>
  <si>
    <t>Wall-mounted</t>
  </si>
  <si>
    <t>Utility room</t>
  </si>
  <si>
    <t>Utility cart</t>
  </si>
  <si>
    <t>Top-loading</t>
  </si>
  <si>
    <t>Task lighting</t>
  </si>
  <si>
    <t>Storage solutions</t>
  </si>
  <si>
    <t>Steamer</t>
  </si>
  <si>
    <t>Stain removers</t>
  </si>
  <si>
    <t>Stackable appliances</t>
  </si>
  <si>
    <t>Sinks</t>
  </si>
  <si>
    <t>Shelving</t>
  </si>
  <si>
    <t>Sewing station</t>
  </si>
  <si>
    <t>Rustic laundry room</t>
  </si>
  <si>
    <t>Retractable</t>
  </si>
  <si>
    <t>Pet washing station</t>
  </si>
  <si>
    <t>Modern laundry room</t>
  </si>
  <si>
    <t>Lint rollers</t>
  </si>
  <si>
    <t>Laundry sorter</t>
  </si>
  <si>
    <t>Laundry room renovation</t>
  </si>
  <si>
    <t>Laundry room organization</t>
  </si>
  <si>
    <t>Laundry room layout</t>
  </si>
  <si>
    <t>Laundry room ideas</t>
  </si>
  <si>
    <t>Laundry room decor</t>
  </si>
  <si>
    <t>Laundry room</t>
  </si>
  <si>
    <t>Laundry detergents</t>
  </si>
  <si>
    <t>Laundry baskets</t>
  </si>
  <si>
    <t>Ironing board</t>
  </si>
  <si>
    <t>Iron</t>
  </si>
  <si>
    <t>Hanging space</t>
  </si>
  <si>
    <t>Hampers</t>
  </si>
  <si>
    <t>Garment care</t>
  </si>
  <si>
    <t>Front-loading</t>
  </si>
  <si>
    <t>Fold-out</t>
  </si>
  <si>
    <t>Folding station</t>
  </si>
  <si>
    <t>Farmhouse laundry room</t>
  </si>
  <si>
    <t>Fabric softeners</t>
  </si>
  <si>
    <t>Energy-efficient appliances</t>
  </si>
  <si>
    <t>Drying racks</t>
  </si>
  <si>
    <t>Dryer</t>
  </si>
  <si>
    <t>Countertops</t>
  </si>
  <si>
    <t>Compact design</t>
  </si>
  <si>
    <t>Clotheslines</t>
  </si>
  <si>
    <t>Cleaning supplies</t>
  </si>
  <si>
    <t>Cabinets</t>
  </si>
  <si>
    <t>Bleach</t>
  </si>
  <si>
    <t>Coat Closet</t>
  </si>
  <si>
    <t>Walk-in coat closet</t>
  </si>
  <si>
    <t>Vacuum storage bags</t>
  </si>
  <si>
    <t>Umbrella storage</t>
  </si>
  <si>
    <t>Storage bins</t>
  </si>
  <si>
    <t>Stackable boxes</t>
  </si>
  <si>
    <t>Small coat closet</t>
  </si>
  <si>
    <t>Slim storage</t>
  </si>
  <si>
    <t>Sliding doors</t>
  </si>
  <si>
    <t>Shoe racks</t>
  </si>
  <si>
    <t>Seasonal clothing</t>
  </si>
  <si>
    <t>Scented sachets</t>
  </si>
  <si>
    <t>Scarf storage</t>
  </si>
  <si>
    <t>Rustic coat closet</t>
  </si>
  <si>
    <t>Pocket doors</t>
  </si>
  <si>
    <t>Overhead storage</t>
  </si>
  <si>
    <t>Multifunctional coat closet</t>
  </si>
  <si>
    <t>Moth protection</t>
  </si>
  <si>
    <t>Modern coat closet</t>
  </si>
  <si>
    <t>Large coat closet</t>
  </si>
  <si>
    <t>Humidity control</t>
  </si>
  <si>
    <t>Hat storage</t>
  </si>
  <si>
    <t>Hanging rods</t>
  </si>
  <si>
    <t>Hangers</t>
  </si>
  <si>
    <t>Glove storage</t>
  </si>
  <si>
    <t>Farmhouse coat closet</t>
  </si>
  <si>
    <t>Entryway storage</t>
  </si>
  <si>
    <t>Custom shelving</t>
  </si>
  <si>
    <t>Cubbies</t>
  </si>
  <si>
    <t>Coat rack stand</t>
  </si>
  <si>
    <t>Coat closet</t>
  </si>
  <si>
    <t>Closet ventilation</t>
  </si>
  <si>
    <t>Closet organization</t>
  </si>
  <si>
    <t>Closet lighting</t>
  </si>
  <si>
    <t>Closet labels</t>
  </si>
  <si>
    <t>Closet dividers</t>
  </si>
  <si>
    <t>Built-in</t>
  </si>
  <si>
    <t>Bifold doors</t>
  </si>
  <si>
    <t>Bag storage</t>
  </si>
  <si>
    <t>Aromatic cedar</t>
  </si>
  <si>
    <t>Airtight containers</t>
  </si>
  <si>
    <t>Cleaning Closet</t>
  </si>
  <si>
    <t>Wall-mounted hooks</t>
  </si>
  <si>
    <t>Walk-in broom closet</t>
  </si>
  <si>
    <t>Vertical storage</t>
  </si>
  <si>
    <t>Vacuum cleaner storage</t>
  </si>
  <si>
    <t>Utility closet</t>
  </si>
  <si>
    <t>Trash bags</t>
  </si>
  <si>
    <t>Tool storage</t>
  </si>
  <si>
    <t>Step stool storage</t>
  </si>
  <si>
    <t>Spray bottles</t>
  </si>
  <si>
    <t>Sponges</t>
  </si>
  <si>
    <t>Small broom closet</t>
  </si>
  <si>
    <t>Shelf liners</t>
  </si>
  <si>
    <t>Safety equipment</t>
  </si>
  <si>
    <t>Rustic broom closet</t>
  </si>
  <si>
    <t>Recycling bins</t>
  </si>
  <si>
    <t>Rags and cloths</t>
  </si>
  <si>
    <t>Pull-out shelves</t>
  </si>
  <si>
    <t>Pest control</t>
  </si>
  <si>
    <t>Odor control</t>
  </si>
  <si>
    <t>Multifunctional broom closet</t>
  </si>
  <si>
    <t>Mop and broom holder</t>
  </si>
  <si>
    <t>Modern broom closet</t>
  </si>
  <si>
    <t>Large broom closet</t>
  </si>
  <si>
    <t>Ladder storage</t>
  </si>
  <si>
    <t>Labeling</t>
  </si>
  <si>
    <t>Farmhouse broom closet</t>
  </si>
  <si>
    <t>Dustpan and brush</t>
  </si>
  <si>
    <t>Duster storage</t>
  </si>
  <si>
    <t>Door-mounted organizers</t>
  </si>
  <si>
    <t>Custom organization</t>
  </si>
  <si>
    <t>Cleaning products</t>
  </si>
  <si>
    <t>Cleaning caddy</t>
  </si>
  <si>
    <t>Buckets</t>
  </si>
  <si>
    <t>Broom closet remodel</t>
  </si>
  <si>
    <t>Broom closet makeover</t>
  </si>
  <si>
    <t>Broom closet inspiration</t>
  </si>
  <si>
    <t>Broom closet ideas</t>
  </si>
  <si>
    <t>Broom closet essentials</t>
  </si>
  <si>
    <t>Adjustable shelving</t>
  </si>
  <si>
    <t>Master Closet</t>
  </si>
  <si>
    <t>Pull-out racks in cabinets like for laundry etc</t>
  </si>
  <si>
    <t>Jewelry display section</t>
  </si>
  <si>
    <t>Full length mirror in master closet</t>
  </si>
  <si>
    <t>Dressing room seat &amp; mirror</t>
  </si>
  <si>
    <t>Closet Loft</t>
  </si>
  <si>
    <t>Isolated Attic</t>
  </si>
  <si>
    <t>Pop up closet space in here?</t>
  </si>
  <si>
    <t>Crawlspace</t>
  </si>
  <si>
    <t>Wall foam insulation?</t>
  </si>
  <si>
    <t>Temperature control</t>
  </si>
  <si>
    <t>Space utilization</t>
  </si>
  <si>
    <t>Sound insulation</t>
  </si>
  <si>
    <t>Reconfigure HVAC and insulate ducts</t>
  </si>
  <si>
    <t>Radon mitigation</t>
  </si>
  <si>
    <t>Pipe insulation</t>
  </si>
  <si>
    <t>Mold prevention</t>
  </si>
  <si>
    <t>HVAC integration</t>
  </si>
  <si>
    <t>Ground cover</t>
  </si>
  <si>
    <t>Floor sound insulation</t>
  </si>
  <si>
    <t>Fire safety</t>
  </si>
  <si>
    <t>Electrical safety</t>
  </si>
  <si>
    <t>Drainage and/or sump pump</t>
  </si>
  <si>
    <t>Dehumidifier</t>
  </si>
  <si>
    <t>Crawl space door steps</t>
  </si>
  <si>
    <t>Air Sealing</t>
  </si>
  <si>
    <t>Air quality concerns?</t>
  </si>
  <si>
    <t>Waterproofing</t>
  </si>
  <si>
    <t>Vapor barrier</t>
  </si>
  <si>
    <t>Utility hangers from ceiling and access</t>
  </si>
  <si>
    <t>Thermal barrier under cantilevered bay window</t>
  </si>
  <si>
    <t>Sanitize</t>
  </si>
  <si>
    <t>Insulation</t>
  </si>
  <si>
    <t>Flooring with walk pads</t>
  </si>
  <si>
    <t>Crawlspace encapsulation</t>
  </si>
  <si>
    <t>Access Door</t>
  </si>
  <si>
    <t>Attic</t>
  </si>
  <si>
    <t>Attic Storage</t>
  </si>
  <si>
    <t>Concrete Driveway Crack</t>
  </si>
  <si>
    <t>Site Analysis</t>
  </si>
  <si>
    <t>Zen garden corner</t>
  </si>
  <si>
    <t>Zen garden</t>
  </si>
  <si>
    <t>Yoga or meditation space</t>
  </si>
  <si>
    <t>Workout program display board</t>
  </si>
  <si>
    <t>Where can I put a basketball court on the property? Inside perhaps?</t>
  </si>
  <si>
    <t>What should I do with brick columns out front and columns in kitchen?</t>
  </si>
  <si>
    <t>What can hook onto the ceiling in home design</t>
  </si>
  <si>
    <t>Wall-mounted vertical garden</t>
  </si>
  <si>
    <t>Wall-mounted tablet for streaming services and movie selection</t>
  </si>
  <si>
    <t>Wall-mounted poetry display</t>
  </si>
  <si>
    <t>Wall-mounted origami display</t>
  </si>
  <si>
    <t>Wall-mounted musical instruments</t>
  </si>
  <si>
    <t>Wall-mounted board game storage</t>
  </si>
  <si>
    <t>Wall-mounted autographed movie scripts display</t>
  </si>
  <si>
    <t>Wall of fame for achievements</t>
  </si>
  <si>
    <t>Voice-activated or touch-controlled smart home system for seamless control</t>
  </si>
  <si>
    <t>Virtual reality or augmented reality headset station for immersive experiences</t>
  </si>
  <si>
    <t>Virtual reality gaming station</t>
  </si>
  <si>
    <t>Virtual escape room setup</t>
  </si>
  <si>
    <t>Vinyl record player</t>
  </si>
  <si>
    <t>Vinyl record listening station</t>
  </si>
  <si>
    <t>Vintage typewriter station</t>
  </si>
  <si>
    <t>Vintage toy collection display</t>
  </si>
  <si>
    <t>Vintage telephone booth as decor</t>
  </si>
  <si>
    <t>Vintage movie theater decor, such as old-fashioned ticket booth or movie reel wall art</t>
  </si>
  <si>
    <t>Vintage film projector display</t>
  </si>
  <si>
    <t>Vintage cinema ticket collection display</t>
  </si>
  <si>
    <t>Vintage arcade cabinets</t>
  </si>
  <si>
    <t>Video game console wall</t>
  </si>
  <si>
    <t>Upside-down room installation</t>
  </si>
  <si>
    <t>Touchscreen control panel for media and room settings</t>
  </si>
  <si>
    <t>Themed theater design, such as art deco, Hollywood glamour, or sci-fi</t>
  </si>
  <si>
    <t>Themed popcorn buckets or snack containers</t>
  </si>
  <si>
    <t>Themed drink stirrers or straws</t>
  </si>
  <si>
    <t>Theater-style marquee floor runner</t>
  </si>
  <si>
    <t>Terrarium or vivarium</t>
  </si>
  <si>
    <t>Terrace type pop of roof</t>
  </si>
  <si>
    <t>Telescope for stargazing</t>
  </si>
  <si>
    <t>Tabletop gaming terrain</t>
  </si>
  <si>
    <t>Table shuffleboard</t>
  </si>
  <si>
    <t>Swivel tray tables for snacks and drinks</t>
  </si>
  <si>
    <t>Suspended nest seating</t>
  </si>
  <si>
    <t>Surround sound speaker stands or in-wall speakers</t>
  </si>
  <si>
    <t>String art wall installation</t>
  </si>
  <si>
    <t>Storage cabinets or shelves for remote controls, cables, and accessories</t>
  </si>
  <si>
    <t>Stationary Bike with laptop stand w/ mouse and monitor in front on wall</t>
  </si>
  <si>
    <t>Stargazing skylight</t>
  </si>
  <si>
    <t>Stargazing observatory</t>
  </si>
  <si>
    <t>Stained glass window installation</t>
  </si>
  <si>
    <t>Stained glass window art</t>
  </si>
  <si>
    <t>Sports memorabilia display</t>
  </si>
  <si>
    <t>Soundproofing, acoustic panels, or bass traps for optimal audio performance</t>
  </si>
  <si>
    <t>Soundproof music studio</t>
  </si>
  <si>
    <t>Sound-absorbing carpet and wall coverings</t>
  </si>
  <si>
    <t>Small boxes arrayed like mail slots for open crafting material storage</t>
  </si>
  <si>
    <t>Skydiving wind tunnel</t>
  </si>
  <si>
    <t>Skee-ball machine</t>
  </si>
  <si>
    <t>Silent disco headphones for individual audio preferences</t>
  </si>
  <si>
    <t>Sensory play area</t>
  </si>
  <si>
    <t>Sensory deprivation tank</t>
  </si>
  <si>
    <t>Self-sustaining ecosystem aquarium</t>
  </si>
  <si>
    <t>Secret underground lair</t>
  </si>
  <si>
    <t>Secret Room</t>
  </si>
  <si>
    <t>Screening wall off the front porch forming an L</t>
  </si>
  <si>
    <t>Scrapbooking corner</t>
  </si>
  <si>
    <t>Rope swing or climbing net</t>
  </si>
  <si>
    <t>Rocking chair</t>
  </si>
  <si>
    <t>Rock Wall</t>
  </si>
  <si>
    <t>Remote control car racing track</t>
  </si>
  <si>
    <t>Reading nook with bookshelves</t>
  </si>
  <si>
    <t>RC helicopter flying zone</t>
  </si>
  <si>
    <t>Puzzle-solving corner</t>
  </si>
  <si>
    <t>Puzzle assembly area</t>
  </si>
  <si>
    <t>Puppet theater</t>
  </si>
  <si>
    <t>Projector screen</t>
  </si>
  <si>
    <t>Projecting collage wall</t>
  </si>
  <si>
    <t>Popcorn machine and snack bar with a mini-fridge</t>
  </si>
  <si>
    <t>Poker table with chip storage</t>
  </si>
  <si>
    <t>Picture lights over art like a gallery</t>
  </si>
  <si>
    <t>Photo booth</t>
  </si>
  <si>
    <t>Personalized neon signs</t>
  </si>
  <si>
    <t>Personalized movie trivia cards or games</t>
  </si>
  <si>
    <t>Personalized movie ticket stub holder or display</t>
  </si>
  <si>
    <t>Personalized home theater entrance sign</t>
  </si>
  <si>
    <t>Personalized director's chair</t>
  </si>
  <si>
    <t>Oversized bean bag lounge</t>
  </si>
  <si>
    <t>Origami station</t>
  </si>
  <si>
    <t xml:space="preserve">New display bare wall for new art </t>
  </si>
  <si>
    <t>Nap pod or sleep station</t>
  </si>
  <si>
    <t>Musical instrument petting zoo</t>
  </si>
  <si>
    <t>Mural painting area</t>
  </si>
  <si>
    <t>Movie-themed wall clock or decorative items</t>
  </si>
  <si>
    <t>Movie-themed salt and pepper shakers</t>
  </si>
  <si>
    <t>Movie-themed cookie jars or snack containers</t>
  </si>
  <si>
    <t>Movie-themed board games or puzzles</t>
  </si>
  <si>
    <t>Movie-themed area rugs</t>
  </si>
  <si>
    <t>Movie trivia board or interactive games for pre-show entertainment</t>
  </si>
  <si>
    <t>Movie quote wall art</t>
  </si>
  <si>
    <t>Movie prop replica showcase</t>
  </si>
  <si>
    <t>Movie poster gallery or artwork showcasing favorite films</t>
  </si>
  <si>
    <t>Motorized seat adjustments for personalized viewing angles</t>
  </si>
  <si>
    <t>Motorized blackout curtains or shades for windows</t>
  </si>
  <si>
    <t>Motion-activated floor lighting for safe navigation in the dark</t>
  </si>
  <si>
    <t>Moon-shaped reading nook</t>
  </si>
  <si>
    <t>Modular obstacle course</t>
  </si>
  <si>
    <t>Modular living wall for plants</t>
  </si>
  <si>
    <t>Modular furniture for different configurations</t>
  </si>
  <si>
    <t>Modular art gallery wall</t>
  </si>
  <si>
    <t>Model shipbuilding workshop</t>
  </si>
  <si>
    <t>Model ship or airplane building station</t>
  </si>
  <si>
    <t>Model airplane or car display</t>
  </si>
  <si>
    <t>Miniature treehouse</t>
  </si>
  <si>
    <t>Miniature train set display</t>
  </si>
  <si>
    <t>Miniature Oscar statues or other film awards as decor</t>
  </si>
  <si>
    <t>Miniature movie set for filmmaking</t>
  </si>
  <si>
    <t>Miniature indoor zen garden</t>
  </si>
  <si>
    <t>Miniature golf course</t>
  </si>
  <si>
    <t>Mini rock climbing wall</t>
  </si>
  <si>
    <t>Mini planetarium for stargazing</t>
  </si>
  <si>
    <t>Mini library with cozy seating</t>
  </si>
  <si>
    <t>Mini bowling alley</t>
  </si>
  <si>
    <t>Memory foam or gel-filled seat cushions</t>
  </si>
  <si>
    <t>Magnetic poetry wall</t>
  </si>
  <si>
    <t>Light-up dance floor</t>
  </si>
  <si>
    <t>Life-sized dollhouse</t>
  </si>
  <si>
    <t>Life-sized chess board</t>
  </si>
  <si>
    <t>Life-sized cardboard cutouts of favorite movie characters</t>
  </si>
  <si>
    <t>Life-sized board game floor</t>
  </si>
  <si>
    <t>Life-sized action figure display</t>
  </si>
  <si>
    <t>LEGO mosaic wall art</t>
  </si>
  <si>
    <t>LEGO building corner</t>
  </si>
  <si>
    <t>LED or ambient lighting with customizable colors and dimming capabilities</t>
  </si>
  <si>
    <t>Large, high-resolution projector screen or 4K/8K TV</t>
  </si>
  <si>
    <t>Kitty house on the wall with steps leading up perhaps a window add just for kitty</t>
  </si>
  <si>
    <t>Kite flying zone (with fans)</t>
  </si>
  <si>
    <t>Karaoke machine or stage for live performances</t>
  </si>
  <si>
    <t>In-wall candy dispensers</t>
  </si>
  <si>
    <t>In-theater Wi-Fi hotspot for streaming and browsing</t>
  </si>
  <si>
    <t>In-theater phone charging lockers</t>
  </si>
  <si>
    <t>Intermission countdown timer</t>
  </si>
  <si>
    <t>Interactive wall projections</t>
  </si>
  <si>
    <t>Interactive light installation</t>
  </si>
  <si>
    <t>Interactive floor projection games</t>
  </si>
  <si>
    <t>Interactive digital art display</t>
  </si>
  <si>
    <t>Integrated seat vibration or motion simulation</t>
  </si>
  <si>
    <t>Integrated air conditioning and heating for optimal temperature control</t>
  </si>
  <si>
    <t>In-seat cooling or ventilation</t>
  </si>
  <si>
    <t>In-room intercom system for easy communication</t>
  </si>
  <si>
    <t>Inflatable bounce house</t>
  </si>
  <si>
    <t>Indoor zipline</t>
  </si>
  <si>
    <t>Indoor zen fountain</t>
  </si>
  <si>
    <t>Indoor wind tunnel for indoor skydiving</t>
  </si>
  <si>
    <t>Indoor wind chime garden</t>
  </si>
  <si>
    <t>Indoor weather station</t>
  </si>
  <si>
    <t>Indoor waterfall and meditation zone</t>
  </si>
  <si>
    <t>Indoor water garden</t>
  </si>
  <si>
    <t>Indoor vertical garden</t>
  </si>
  <si>
    <t>Indoor treehouse with rope bridge</t>
  </si>
  <si>
    <t>Indoor tree planting station</t>
  </si>
  <si>
    <t>Indoor tree or foliage for relaxation</t>
  </si>
  <si>
    <t>Indoor tree house or fort</t>
  </si>
  <si>
    <t>Indoor trampoline</t>
  </si>
  <si>
    <t>Indoor topiary garden</t>
  </si>
  <si>
    <t>Indoor swing set or seesaw</t>
  </si>
  <si>
    <t>Indoor suspended tent</t>
  </si>
  <si>
    <t>Indoor succulent garden</t>
  </si>
  <si>
    <t>Indoor string art display</t>
  </si>
  <si>
    <t>Indoor stained glass workshop</t>
  </si>
  <si>
    <t>Indoor spider plant garden</t>
  </si>
  <si>
    <t>Indoor snowball fight area (with fake snow)</t>
  </si>
  <si>
    <t>Indoor s'mores station</t>
  </si>
  <si>
    <t>Indoor slide</t>
  </si>
  <si>
    <t>Indoor slacklining</t>
  </si>
  <si>
    <t>Indoor slackline</t>
  </si>
  <si>
    <t>Indoor skydiving simulator</t>
  </si>
  <si>
    <t>Indoor sensory play area</t>
  </si>
  <si>
    <t>Indoor sensory deprivation pod</t>
  </si>
  <si>
    <t>Indoor sculpture garden</t>
  </si>
  <si>
    <t>Indoor scavenger hunt setup</t>
  </si>
  <si>
    <t>Indoor sand sculpture area</t>
  </si>
  <si>
    <t>Indoor sand play area</t>
  </si>
  <si>
    <t>Indoor rope course</t>
  </si>
  <si>
    <t>Indoor roller skating or skateboarding area</t>
  </si>
  <si>
    <t>Indoor pressed flower display</t>
  </si>
  <si>
    <t>Indoor plant propagation station</t>
  </si>
  <si>
    <t>Indoor planetarium</t>
  </si>
  <si>
    <t>Indoor picnic area</t>
  </si>
  <si>
    <t>Indoor parkour course</t>
  </si>
  <si>
    <t>Indoor parkour area</t>
  </si>
  <si>
    <t>Indoor paintball arena</t>
  </si>
  <si>
    <t>Indoor orchid garden</t>
  </si>
  <si>
    <t>Indoor oragami display</t>
  </si>
  <si>
    <t>Indoor obstacle course for pets</t>
  </si>
  <si>
    <t>Indoor mural painting station</t>
  </si>
  <si>
    <t>Indoor mural painting corner</t>
  </si>
  <si>
    <t>Indoor mural coloring wall</t>
  </si>
  <si>
    <t>Indoor mural collaboration wall</t>
  </si>
  <si>
    <t>Indoor moss wall</t>
  </si>
  <si>
    <t>Indoor moss garden</t>
  </si>
  <si>
    <t>Indoor model airplane runway</t>
  </si>
  <si>
    <t>Indoor mini-golf course</t>
  </si>
  <si>
    <t>Indoor mini skate park</t>
  </si>
  <si>
    <t>Indoor mini racetrack for RC cars</t>
  </si>
  <si>
    <t>Indoor marbled paper display</t>
  </si>
  <si>
    <t>Indoor macrame display</t>
  </si>
  <si>
    <t>Indoor living wall with moss and ferns</t>
  </si>
  <si>
    <t>Indoor living art installation</t>
  </si>
  <si>
    <t>Indoor laser tag arena</t>
  </si>
  <si>
    <t>Indoor lap pool</t>
  </si>
  <si>
    <t>Indoor labyrinth or maze</t>
  </si>
  <si>
    <t>Indoor kokedama garden</t>
  </si>
  <si>
    <t>Indoor jungle gym</t>
  </si>
  <si>
    <t>Indoor ice rink for skating or hockey</t>
  </si>
  <si>
    <t>Indoor hot tub retreat</t>
  </si>
  <si>
    <t>Indoor herb garden and cooking station</t>
  </si>
  <si>
    <t>Indoor herb garden</t>
  </si>
  <si>
    <t>Indoor hanging gardens</t>
  </si>
  <si>
    <t>Indoor hammock lounge</t>
  </si>
  <si>
    <t>Indoor golf simulator</t>
  </si>
  <si>
    <t>Indoor glass terrarium display</t>
  </si>
  <si>
    <t>Indoor geode display</t>
  </si>
  <si>
    <t>Indoor garden with hydroponics</t>
  </si>
  <si>
    <t>Indoor garden with bonsai trees</t>
  </si>
  <si>
    <t>Indoor fruit tree grove</t>
  </si>
  <si>
    <t>Indoor frisbee golf</t>
  </si>
  <si>
    <t>Indoor fountain or koi pond</t>
  </si>
  <si>
    <t>Indoor flower garden in pots</t>
  </si>
  <si>
    <t>Indoor fish pond</t>
  </si>
  <si>
    <t>Indoor fern garden</t>
  </si>
  <si>
    <t>Indoor ecosphere</t>
  </si>
  <si>
    <t>Indoor drone racing course</t>
  </si>
  <si>
    <t>Indoor drone obstacle course</t>
  </si>
  <si>
    <t>Indoor crystal garden</t>
  </si>
  <si>
    <t>Indoor cloudscape installation</t>
  </si>
  <si>
    <t>Indoor climbing ropes</t>
  </si>
  <si>
    <t>Indoor camping area with tent and faux campfire</t>
  </si>
  <si>
    <t>Indoor cactus garden</t>
  </si>
  <si>
    <t>Indoor butterfly garden</t>
  </si>
  <si>
    <t>Indoor bonsai tree garden</t>
  </si>
  <si>
    <t>Indoor birdwatching station</t>
  </si>
  <si>
    <t>Indoor bird aviary</t>
  </si>
  <si>
    <t>Indoor begonia garden</t>
  </si>
  <si>
    <t>Indoor beekeeping setup</t>
  </si>
  <si>
    <t>Indoor beehive observation area</t>
  </si>
  <si>
    <t>Indoor badminton or volleyball court</t>
  </si>
  <si>
    <t>Indoor archery range</t>
  </si>
  <si>
    <t>Indoor air plant display</t>
  </si>
  <si>
    <t>Immersive scent system to match movie scenes</t>
  </si>
  <si>
    <t>Immersive planetarium dome</t>
  </si>
  <si>
    <t>Human-sized hamster wheel</t>
  </si>
  <si>
    <t>Homebrew beer station</t>
  </si>
  <si>
    <t>Home woodcarving station</t>
  </si>
  <si>
    <t>Home wire sculpture station</t>
  </si>
  <si>
    <t>Home theater seating</t>
  </si>
  <si>
    <t>Home textile printing station</t>
  </si>
  <si>
    <t>Home taxidermy station</t>
  </si>
  <si>
    <t>Home tatting or lace-making station</t>
  </si>
  <si>
    <t>Home stained glass repair station</t>
  </si>
  <si>
    <t>Home silk-screen printing station</t>
  </si>
  <si>
    <t>Home recording studio</t>
  </si>
  <si>
    <t>Home quilling station</t>
  </si>
  <si>
    <t>Home printmaking studio</t>
  </si>
  <si>
    <t>Home pottery studio</t>
  </si>
  <si>
    <t>Home planetarium projector</t>
  </si>
  <si>
    <t>Home photography studio</t>
  </si>
  <si>
    <t>Home observatory with telescope</t>
  </si>
  <si>
    <t>Home metalworking station</t>
  </si>
  <si>
    <t>Home leatherworking station</t>
  </si>
  <si>
    <t>Home lapidary station for cutting and polishing gemstones</t>
  </si>
  <si>
    <t>Home knitting or crochet station</t>
  </si>
  <si>
    <t>Home jewelry repair station</t>
  </si>
  <si>
    <t>Home gym with workout equipment</t>
  </si>
  <si>
    <t>Home felting station</t>
  </si>
  <si>
    <t>Home escape room experience</t>
  </si>
  <si>
    <t>Home embroidery station</t>
  </si>
  <si>
    <t>Home darkroom for photography</t>
  </si>
  <si>
    <t>Home darkroom for film photography</t>
  </si>
  <si>
    <t>Home cheese-making station</t>
  </si>
  <si>
    <t>Home brewery or distillery</t>
  </si>
  <si>
    <t>Home blacksmithing station</t>
  </si>
  <si>
    <t>Home beadwork station</t>
  </si>
  <si>
    <t>Home batik fabric dyeing station</t>
  </si>
  <si>
    <t>Home bakery and pastry-making station</t>
  </si>
  <si>
    <t>Home automation control center</t>
  </si>
  <si>
    <t>Holographic or 3D movie display capabilities</t>
  </si>
  <si>
    <t>High-tech relaxation pod</t>
  </si>
  <si>
    <t>High-quality surround sound system (e.g., Dolby Atmos or DTS:X)</t>
  </si>
  <si>
    <t>High-ceiling trapeze setup</t>
  </si>
  <si>
    <t>Hidden storage compartments</t>
  </si>
  <si>
    <t>Hidden passages or secret rooms</t>
  </si>
  <si>
    <t>Hidden bookcase door entrance</t>
  </si>
  <si>
    <t>Hanging plants</t>
  </si>
  <si>
    <t>Greenhouse-inspired relaxation space</t>
  </si>
  <si>
    <t>Green screen video studio</t>
  </si>
  <si>
    <t>Green screen corner for movie-themed photoshoots</t>
  </si>
  <si>
    <t>Glass floor over an outdoor feature</t>
  </si>
  <si>
    <t>Giant Lite-Brite wall</t>
  </si>
  <si>
    <t>Giant Jenga</t>
  </si>
  <si>
    <t>Giant crossword puzzle wall</t>
  </si>
  <si>
    <t>Gallery wall with most recent art with picture lights</t>
  </si>
  <si>
    <t>Foosball table</t>
  </si>
  <si>
    <t>Folding screen section</t>
  </si>
  <si>
    <t>Floor-to-ceiling whiteboard wall</t>
  </si>
  <si>
    <t>Floor-to-ceiling jigsaw puzzle wall</t>
  </si>
  <si>
    <t>Flip through poster thing</t>
  </si>
  <si>
    <t>Fire pit lounge area</t>
  </si>
  <si>
    <t>Film-themed throw pillows or cushions</t>
  </si>
  <si>
    <t>Film-inspired table lamps or sconces</t>
  </si>
  <si>
    <t>Film festival posters or artwork</t>
  </si>
  <si>
    <t>Fiber optic star ceiling</t>
  </si>
  <si>
    <t>Felt letter board wall</t>
  </si>
  <si>
    <t>Exposed brick (preferred by Jess)</t>
  </si>
  <si>
    <t>Etch A Sketch wall</t>
  </si>
  <si>
    <t>Escape room setup</t>
  </si>
  <si>
    <t>Drop down 110" projection screen section</t>
  </si>
  <si>
    <t>Dog bean bag lounger</t>
  </si>
  <si>
    <t>DIY woodworking workshop</t>
  </si>
  <si>
    <t>DIY woodworking station</t>
  </si>
  <si>
    <t>DIY weaving and textile station</t>
  </si>
  <si>
    <t>DIY terrarium station</t>
  </si>
  <si>
    <t>DIY stained glass creation station</t>
  </si>
  <si>
    <t>DIY soapstone carving station</t>
  </si>
  <si>
    <t>DIY soap-making station</t>
  </si>
  <si>
    <t>DIY soap carving station</t>
  </si>
  <si>
    <t>DIY silk-screen printing station</t>
  </si>
  <si>
    <t>DIY science lab</t>
  </si>
  <si>
    <t>DIY robotics workshop</t>
  </si>
  <si>
    <t>DIY pottery wheel station</t>
  </si>
  <si>
    <t>DIY pottery glazing station</t>
  </si>
  <si>
    <t>DIY perfume or cologne creation station</t>
  </si>
  <si>
    <t>DIY papermaking station</t>
  </si>
  <si>
    <t>DIY paper quilling station</t>
  </si>
  <si>
    <t>DIY mosaic creation station</t>
  </si>
  <si>
    <t>DIY loom weaving station</t>
  </si>
  <si>
    <t>DIY lip balm creation station</t>
  </si>
  <si>
    <t>DIY jewelry-making station</t>
  </si>
  <si>
    <t>DIY glassblowing workshop</t>
  </si>
  <si>
    <t>DIY glass blowing station</t>
  </si>
  <si>
    <t>DIY face mask creation station</t>
  </si>
  <si>
    <t>DIY essential oil creation station</t>
  </si>
  <si>
    <t>DIY cosmetics and skincare station</t>
  </si>
  <si>
    <t>DIY candle-making station</t>
  </si>
  <si>
    <t>DIY candle dipping station</t>
  </si>
  <si>
    <t>DIY candle carving station</t>
  </si>
  <si>
    <t>DIY bookbinding station</t>
  </si>
  <si>
    <t>DIY body scrub creation station</t>
  </si>
  <si>
    <t>DIY body butter creation station</t>
  </si>
  <si>
    <t>DIY blacksmithing workshop</t>
  </si>
  <si>
    <t>DIY bath salt creation station</t>
  </si>
  <si>
    <t>DIY bath bomb creation station</t>
  </si>
  <si>
    <t>Disco ball</t>
  </si>
  <si>
    <t>Dedicated Video Game Racing Set-Up perhaps arcade cabinet</t>
  </si>
  <si>
    <t>Dedicated space for gaming consoles and other media devices</t>
  </si>
  <si>
    <t>Customizable pre-show playlist</t>
  </si>
  <si>
    <t>Custom-designed marquee or neon sign with the theater's name</t>
  </si>
  <si>
    <t>Custom stained glass skylight</t>
  </si>
  <si>
    <t>Custom shadow box display</t>
  </si>
  <si>
    <t>Custom neon signs</t>
  </si>
  <si>
    <t>Custom etched glassware featuring favorite movie scenes</t>
  </si>
  <si>
    <t>Custom constellation ceiling</t>
  </si>
  <si>
    <t>Custom cinema-themed ceiling mural</t>
  </si>
  <si>
    <t>Cup holders and USB charging ports in seating</t>
  </si>
  <si>
    <t>Craft corner</t>
  </si>
  <si>
    <t>Cozy blankets or throws for added comfort</t>
  </si>
  <si>
    <t>Couch sleeve cover out of wood that serves as tabletop</t>
  </si>
  <si>
    <t>Costume closet</t>
  </si>
  <si>
    <t>Convertible furniture playground</t>
  </si>
  <si>
    <t>Comfortable tiered seating with recliners or adjustable lounge chairs</t>
  </si>
  <si>
    <t>Colorful tapestry sliding curtain to serve as room divider</t>
  </si>
  <si>
    <t>Cocktail bar cabinet</t>
  </si>
  <si>
    <t>Clapperboard wall clock</t>
  </si>
  <si>
    <t>Circular seating for group conversations</t>
  </si>
  <si>
    <t>Circular conversation pit</t>
  </si>
  <si>
    <t>Circular bookshelf with hidden door</t>
  </si>
  <si>
    <t>Circular bookshelf</t>
  </si>
  <si>
    <t>Cinema-themed wallpaper or wall decals</t>
  </si>
  <si>
    <t>Cinema-inspired throw blankets or tapestries</t>
  </si>
  <si>
    <t>Cinema-inspired drink coasters</t>
  </si>
  <si>
    <t>Chalkboard wall for doodling</t>
  </si>
  <si>
    <t>Caricature drawing station</t>
  </si>
  <si>
    <t>Built-in massage or heated seats</t>
  </si>
  <si>
    <t>Bouldering wall</t>
  </si>
  <si>
    <t>Blu-ray, DVD, or media server for an extensive movie collection</t>
  </si>
  <si>
    <t>Bean-to-bar chocolate-making station</t>
  </si>
  <si>
    <t>Bar area with a variety of beverages, including a wine or liquor cabinet</t>
  </si>
  <si>
    <t>Ball pit</t>
  </si>
  <si>
    <t>Balcony or terrace</t>
  </si>
  <si>
    <t>Automated snack delivery system via model train or conveyor belt</t>
  </si>
  <si>
    <t>Autographed movie poster collection</t>
  </si>
  <si>
    <t>Augmented reality gaming space</t>
  </si>
  <si>
    <t>Art supply organization system</t>
  </si>
  <si>
    <t>Art studio with easels</t>
  </si>
  <si>
    <t>Art Studio Area &amp; Supply Storage</t>
  </si>
  <si>
    <t>Aromatherapy relaxation area</t>
  </si>
  <si>
    <t>Aquarium with exotic fish</t>
  </si>
  <si>
    <t>Aquarium tunnel walkway</t>
  </si>
  <si>
    <t>Aquarium</t>
  </si>
  <si>
    <t>Annual movie-themed calendar display</t>
  </si>
  <si>
    <t>Air plant display wall</t>
  </si>
  <si>
    <t>Aerial yoga space</t>
  </si>
  <si>
    <t>Aerial yoga setup</t>
  </si>
  <si>
    <t>Adult-sized indoor ball pit</t>
  </si>
  <si>
    <t>Adult-sized ball pit</t>
  </si>
  <si>
    <t>360-degree video projection room</t>
  </si>
  <si>
    <t>Retractable stairs that fold against the wall</t>
  </si>
  <si>
    <t>Modular seating combos-recliner, bed, chair</t>
  </si>
  <si>
    <t>Additional Land</t>
  </si>
  <si>
    <t>Pendumlum clock</t>
  </si>
  <si>
    <t>Master Bedroom</t>
  </si>
  <si>
    <t>Yoga or meditation area</t>
  </si>
  <si>
    <t>Spa/Sauna</t>
  </si>
  <si>
    <t>Sauna</t>
  </si>
  <si>
    <t>Library</t>
  </si>
  <si>
    <t>Wood Coffered Ceiling</t>
  </si>
  <si>
    <t>Window seat section</t>
  </si>
  <si>
    <t>Reading couch built into casement</t>
  </si>
  <si>
    <t>Postcard collection display</t>
  </si>
  <si>
    <t>Parlor type reception area</t>
  </si>
  <si>
    <t>Magnetic Collection Board</t>
  </si>
  <si>
    <t>Loveseat section</t>
  </si>
  <si>
    <t>Hobby model long term display</t>
  </si>
  <si>
    <t>Have a couch for reading in final library design</t>
  </si>
  <si>
    <t>Conversation area</t>
  </si>
  <si>
    <t>Gym</t>
  </si>
  <si>
    <t>Writeable wall for fitness stuff</t>
  </si>
  <si>
    <t>Weightlifting rack</t>
  </si>
  <si>
    <t>U shaped holders mounted to wall to hold yoga matts or a broad with a towel bar like structure</t>
  </si>
  <si>
    <t>Square bins for towels and baskets like a health club</t>
  </si>
  <si>
    <t>Progress charts on the wall showing any progression (maybe do a writeable wall)</t>
  </si>
  <si>
    <t>Peg board to hang gear on</t>
  </si>
  <si>
    <t>Need something to look at in front of exercise bike</t>
  </si>
  <si>
    <t>Home Gym</t>
  </si>
  <si>
    <t>Gym or workout area</t>
  </si>
  <si>
    <t>Full length posing mirror</t>
  </si>
  <si>
    <t>Exercise Wall Charts</t>
  </si>
  <si>
    <t>Exercise matts that interlock like at good gyms</t>
  </si>
  <si>
    <t>Dumbbell rack</t>
  </si>
  <si>
    <t>Computer pedestal in weight room</t>
  </si>
  <si>
    <t>Baskets to hold exercise matts</t>
  </si>
  <si>
    <t>Airdyne</t>
  </si>
  <si>
    <t>Entry</t>
  </si>
  <si>
    <t>Water wall coming from up high</t>
  </si>
  <si>
    <t>Small photos along stair section</t>
  </si>
  <si>
    <t>No glass on front door</t>
  </si>
  <si>
    <t>Key, mail, and package center</t>
  </si>
  <si>
    <t>Foyer design elements I could incorporate at entrance</t>
  </si>
  <si>
    <t>Entrance Hall/Foyer classic design elements?</t>
  </si>
  <si>
    <t>Console table</t>
  </si>
  <si>
    <t>Chandelier</t>
  </si>
  <si>
    <t>Dining Room</t>
  </si>
  <si>
    <t>Upgrade ceiling fan to duals</t>
  </si>
  <si>
    <t>Telescope area</t>
  </si>
  <si>
    <t>Sunroom/Conservatory principles</t>
  </si>
  <si>
    <t>Small Indoor Trampoline</t>
  </si>
  <si>
    <t>Project light beams onto the ceiling of high ceiling</t>
  </si>
  <si>
    <t>Ovehead lighting in dinging room with long drop chandelier</t>
  </si>
  <si>
    <t>Formal Dining</t>
  </si>
  <si>
    <t>Fireplace seating area</t>
  </si>
  <si>
    <t>Fireplace mantel section</t>
  </si>
  <si>
    <t>Cat Castle Corner</t>
  </si>
  <si>
    <t>Basment-Storage</t>
  </si>
  <si>
    <t>Small Hydroponic Indoor Garden</t>
  </si>
  <si>
    <t>Basement-Storage</t>
  </si>
  <si>
    <t>Wine Cellar</t>
  </si>
  <si>
    <t>Storm Shelter</t>
  </si>
  <si>
    <t>Root cellar</t>
  </si>
  <si>
    <t>Fire proof safe room</t>
  </si>
  <si>
    <t>Chest freezer</t>
  </si>
  <si>
    <t>Basement-Great Room</t>
  </si>
  <si>
    <t>Theater</t>
  </si>
  <si>
    <t>Wood Lounge Type Chair to serve as laying surface?</t>
  </si>
  <si>
    <t>Tray storage cabinet</t>
  </si>
  <si>
    <t>Standing Office Lectern off of adjacent wall</t>
  </si>
  <si>
    <t>Standing area to enjoy media</t>
  </si>
  <si>
    <t>Rotate display items through the house and then archive it</t>
  </si>
  <si>
    <t>Plantation Shutters for windows</t>
  </si>
  <si>
    <t>Pedestal Chair with ottoman</t>
  </si>
  <si>
    <t>Ottoman with storage for pedestal chair</t>
  </si>
  <si>
    <t>Office in the corner of the great room where the owner can stand next to their chair</t>
  </si>
  <si>
    <t>Murphy bed</t>
  </si>
  <si>
    <t>Magnetic Chart for all-time entertainment ratings in casement somewhere</t>
  </si>
  <si>
    <t>Large computer ready TV screen</t>
  </si>
  <si>
    <t>Hammock</t>
  </si>
  <si>
    <t>Half Walls at backs of seating especially couch side</t>
  </si>
  <si>
    <t>Gaming console built into bookcases</t>
  </si>
  <si>
    <t>Fireplace in Casement with brick or stone (would consider options, but real fire that is vented is preferred)</t>
  </si>
  <si>
    <t>End tables-custom with art top</t>
  </si>
  <si>
    <t>End Tables for all seats that recline</t>
  </si>
  <si>
    <t>Electric fireplace</t>
  </si>
  <si>
    <t>Dedicated surround sound systems</t>
  </si>
  <si>
    <t>Couch with 2 Reciliners built -in</t>
  </si>
  <si>
    <t>Coffee Table-two level with interactive brain training elements TBD</t>
  </si>
  <si>
    <t>Chaise lounge or bed</t>
  </si>
  <si>
    <t>Cat House built into casement</t>
  </si>
  <si>
    <t>Carpet (thick)</t>
  </si>
  <si>
    <t>Built-in Bookcases for TV array with display shelfs and accent lighting</t>
  </si>
  <si>
    <t>Build a modular TV casement system out of wood</t>
  </si>
  <si>
    <t>Blanket Ladder</t>
  </si>
  <si>
    <t>Adjustable or motorized projector mount</t>
  </si>
  <si>
    <t>Adjustable headrests for personalized comfort</t>
  </si>
  <si>
    <t>Adjustable footrests or leg rests</t>
  </si>
  <si>
    <t>Adjustable armrests with built-in storage compartments</t>
  </si>
  <si>
    <t>Acoustic Ceiling or some other treatment that employs a hard lid with removable panels</t>
  </si>
  <si>
    <t>A film library or digital streaming access to thousands of movies</t>
  </si>
  <si>
    <t>A "Now Showing" lightbox sign</t>
  </si>
  <si>
    <t>5.1 or better surround sound for all three TVs</t>
  </si>
  <si>
    <t>3-80" TVs in casements</t>
  </si>
  <si>
    <t>24" TV for picture scrolling</t>
  </si>
  <si>
    <t>"New" display shelf/wall area to rotate new items in while cycling older ones to outer displays</t>
  </si>
  <si>
    <t>Party</t>
  </si>
  <si>
    <t>Whiskey Tasting Two Leather Seats with Round Table Between (Chaise Lounges?)</t>
  </si>
  <si>
    <t>Wall Cigar Humidor with work table in front (ability to come up and service pipes etc)</t>
  </si>
  <si>
    <t>Utilize Game Room/Billard room ideas</t>
  </si>
  <si>
    <t>Totem Pole around at least one support pillar where random items can be pinned over time</t>
  </si>
  <si>
    <t>Swing section</t>
  </si>
  <si>
    <t>Sticker wall</t>
  </si>
  <si>
    <t>Stereo Amp &amp; Speakers w/ Dedicated "DJ Booth" for picking music off computer</t>
  </si>
  <si>
    <t>Slot Machine section</t>
  </si>
  <si>
    <t>Punching bag in front of speaker but not blocking sound</t>
  </si>
  <si>
    <t>Pool equipment wall storage</t>
  </si>
  <si>
    <t>Ping pong (on pool table top)</t>
  </si>
  <si>
    <t>Paint ceiling tiles one at a time</t>
  </si>
  <si>
    <t>Multi-Colored Hand Painted Ceiling Tiles</t>
  </si>
  <si>
    <t>Mirror section</t>
  </si>
  <si>
    <t>Minature Distilling Machine</t>
  </si>
  <si>
    <t>Liquor Bottlle Collection of spent unique bottles</t>
  </si>
  <si>
    <t>Liquid light cast on ceiling</t>
  </si>
  <si>
    <t>LED dance floor edging like airplane</t>
  </si>
  <si>
    <t>Lava Lamp</t>
  </si>
  <si>
    <t>Karaoke machine</t>
  </si>
  <si>
    <t>Juke Box</t>
  </si>
  <si>
    <t>Heavy bag with adjacent boxing gloves</t>
  </si>
  <si>
    <t>Hanging Bubble Chair or Swing</t>
  </si>
  <si>
    <t>Graffiti Wall where people can write whatever they want</t>
  </si>
  <si>
    <t>Glow-in-the-dark section</t>
  </si>
  <si>
    <t xml:space="preserve">Final bar-drink a bottle of booze, date it, and leave it. One bottle per type. Maybe use plate shelf </t>
  </si>
  <si>
    <t>DJ booth section where digital music can be selected</t>
  </si>
  <si>
    <t>Dartboard Cabinet</t>
  </si>
  <si>
    <t>Dance Floor inlay</t>
  </si>
  <si>
    <t>Cigar lounge serving as marijuana lounge</t>
  </si>
  <si>
    <t>Candle Display section</t>
  </si>
  <si>
    <t>Blacklight Poster Wall</t>
  </si>
  <si>
    <t>Black light wall section</t>
  </si>
  <si>
    <t>Billiard storage section</t>
  </si>
  <si>
    <t>Bar</t>
  </si>
  <si>
    <t>Arcade Game Machine</t>
  </si>
  <si>
    <t>3 in 1 Game Table: Pool, Air Hockey, and Ping Pong</t>
  </si>
  <si>
    <t>"Color of the month" painting area probably a 6 panel door where you paint one panel at a time</t>
  </si>
  <si>
    <t>Soundproofing for ceiling</t>
  </si>
  <si>
    <t>Data Closet</t>
  </si>
  <si>
    <t>Grandfather clock passageway that only opens when the dial is placed at 5pm. Plaque above with Jimmy Buffet lyric hint (5 o' clock somewhere)</t>
  </si>
  <si>
    <t>Activity Zone</t>
  </si>
  <si>
    <t>Writeable Wall</t>
  </si>
  <si>
    <t>Waterfall</t>
  </si>
  <si>
    <t>Water Feature or Fountain</t>
  </si>
  <si>
    <t>Treadmill (flip up type)</t>
  </si>
  <si>
    <t>Stowaway treadmill</t>
  </si>
  <si>
    <t>Spirograph</t>
  </si>
  <si>
    <t>Speed Bag or 50lb Heavy Bag</t>
  </si>
  <si>
    <t>Small printer</t>
  </si>
  <si>
    <t>Slot Car track</t>
  </si>
  <si>
    <t>Shooting gallery with trap through wall</t>
  </si>
  <si>
    <t>Rube Goldberg Machine</t>
  </si>
  <si>
    <t>Putting green or golf machine for basement</t>
  </si>
  <si>
    <t>Pinball machine</t>
  </si>
  <si>
    <t>Ongoing wall collage section</t>
  </si>
  <si>
    <t>Music area</t>
  </si>
  <si>
    <t>Milky Way scaled model hangning from ceiling</t>
  </si>
  <si>
    <t>Make more of my digital work a physical object</t>
  </si>
  <si>
    <t>Large table for ongoing physical games</t>
  </si>
  <si>
    <t>Indoor Shooting Range using plastic ammo</t>
  </si>
  <si>
    <t>Indoor basketball court section</t>
  </si>
  <si>
    <t>Hobby Counter with storage underneath (off of utility wall)</t>
  </si>
  <si>
    <t>Hard surface flooring with area rugs</t>
  </si>
  <si>
    <t>Hanging Plants</t>
  </si>
  <si>
    <t>Dediced surface for brain training phyiscal media</t>
  </si>
  <si>
    <t>Dedicated alleyway that could serve putting, shuffleboard, skeeball, bowling, and shooting</t>
  </si>
  <si>
    <t>Card Table</t>
  </si>
  <si>
    <t>Buffet or sideboard</t>
  </si>
  <si>
    <t>Brain Training Counter with storage underneath (adjacent to utility wall)</t>
  </si>
  <si>
    <t>Board game table (served by card game table, but consider space for long term)</t>
  </si>
  <si>
    <t>Board game shelving section where games names are clearly visible</t>
  </si>
  <si>
    <t>Bean Bags</t>
  </si>
  <si>
    <t>Basketball Shooting Game over alleyway</t>
  </si>
  <si>
    <t>Barbershop Chair</t>
  </si>
  <si>
    <t>Ancestry Tree as a physical wall object that is added to periodically</t>
  </si>
  <si>
    <t>Workshop shed: A dedicated space for woodworking, metalworking, or other crafts.</t>
  </si>
  <si>
    <t>Wind turbine</t>
  </si>
  <si>
    <t>Willow dome</t>
  </si>
  <si>
    <t>Weather station</t>
  </si>
  <si>
    <t>Water wheel</t>
  </si>
  <si>
    <t>Wasp traps w/ bait</t>
  </si>
  <si>
    <t>Vertical pallet garden</t>
  </si>
  <si>
    <t>Vertical garden</t>
  </si>
  <si>
    <t>Vehicle shed: A larger shed for storing vehicles, like cars, motorcycles, or ATVs.</t>
  </si>
  <si>
    <t>Vegetable garden</t>
  </si>
  <si>
    <t>Tree stump garden</t>
  </si>
  <si>
    <t>Tree stump carvings</t>
  </si>
  <si>
    <t>Topiary garden</t>
  </si>
  <si>
    <t>Tool shed: A small shed used exclusively for storing tools and equipment.</t>
  </si>
  <si>
    <t>Tire swing</t>
  </si>
  <si>
    <t>Tire garden</t>
  </si>
  <si>
    <t>Tiny house shed: A small, self-contained living space often used as a primary residence or vacation home.</t>
  </si>
  <si>
    <t>Tiki bar</t>
  </si>
  <si>
    <t>Suspension bridge</t>
  </si>
  <si>
    <t>Sunken fire pit</t>
  </si>
  <si>
    <t>Sundial</t>
  </si>
  <si>
    <t>Stumpery</t>
  </si>
  <si>
    <t>Studio shed: A space for artists, musicians, or other creative pursuits.</t>
  </si>
  <si>
    <t>Storage shed: For storing tools, equipment, and other items.</t>
  </si>
  <si>
    <t>Stone labyrinth</t>
  </si>
  <si>
    <t>Stone circle</t>
  </si>
  <si>
    <t>Stone cairn garden</t>
  </si>
  <si>
    <t>Stepping stone path</t>
  </si>
  <si>
    <t>Stargazing platform</t>
  </si>
  <si>
    <t>Splash pad</t>
  </si>
  <si>
    <t>Spiral stone wall</t>
  </si>
  <si>
    <t>Spiral herb garden</t>
  </si>
  <si>
    <t>Solar-powered water feature</t>
  </si>
  <si>
    <t>Solar panel installation</t>
  </si>
  <si>
    <t>Slackline</t>
  </si>
  <si>
    <t>Skate ramp</t>
  </si>
  <si>
    <t>She shed: A personal retreat or hobby space, typically for women.</t>
  </si>
  <si>
    <t>Sensory garden</t>
  </si>
  <si>
    <t>Secret garden door</t>
  </si>
  <si>
    <t>Secret garden</t>
  </si>
  <si>
    <t>Sculpture garden</t>
  </si>
  <si>
    <t>Sauna shed: A small shed containing a sauna for relaxation and wellness.</t>
  </si>
  <si>
    <t>Sand volleyball court</t>
  </si>
  <si>
    <t>Rope swing into pond</t>
  </si>
  <si>
    <t>Rope bridge</t>
  </si>
  <si>
    <t>Rock balancing garden</t>
  </si>
  <si>
    <t>Recycled material sculpture</t>
  </si>
  <si>
    <t>Rainwater collection system</t>
  </si>
  <si>
    <t>Rain garden</t>
  </si>
  <si>
    <t>Rain chain</t>
  </si>
  <si>
    <t>Potting shed: A space for potting plants and storing gardening supplies.</t>
  </si>
  <si>
    <t>Pool shed: A structure for storing pool equipment and supplies.</t>
  </si>
  <si>
    <t>Pool and hot tub supplies storage</t>
  </si>
  <si>
    <t>Playhouse shed: A small, child-sized structure for imaginative play.</t>
  </si>
  <si>
    <t>Playground set</t>
  </si>
  <si>
    <t>Parkour training area</t>
  </si>
  <si>
    <t>Outdoor yoga space</t>
  </si>
  <si>
    <t>Outdoor writing nook</t>
  </si>
  <si>
    <t>Outdoor workout station</t>
  </si>
  <si>
    <t>Outdoor woodworking area</t>
  </si>
  <si>
    <t>Outdoor wine tasting area</t>
  </si>
  <si>
    <t>Outdoor weaving loom</t>
  </si>
  <si>
    <t>Outdoor weaving area</t>
  </si>
  <si>
    <t>Outdoor weather vane</t>
  </si>
  <si>
    <t>Outdoor water wall</t>
  </si>
  <si>
    <t>Outdoor water lab</t>
  </si>
  <si>
    <t>Outdoor water clock</t>
  </si>
  <si>
    <t>Outdoor train set</t>
  </si>
  <si>
    <t>Outdoor textile area</t>
  </si>
  <si>
    <t>Outdoor tea garden</t>
  </si>
  <si>
    <t>Outdoor tanning area</t>
  </si>
  <si>
    <t>Outdoor stained glass</t>
  </si>
  <si>
    <t>Outdoor stage</t>
  </si>
  <si>
    <t>Outdoor solarium</t>
  </si>
  <si>
    <t>Outdoor sleep space</t>
  </si>
  <si>
    <t>Outdoor shower</t>
  </si>
  <si>
    <t>Outdoor sensory path</t>
  </si>
  <si>
    <t>Outdoor sculpture park</t>
  </si>
  <si>
    <t>Outdoor sauna</t>
  </si>
  <si>
    <t>Outdoor sand play area</t>
  </si>
  <si>
    <t>Outdoor rope making</t>
  </si>
  <si>
    <t>Outdoor root cellar</t>
  </si>
  <si>
    <t>Outdoor rock garden</t>
  </si>
  <si>
    <t>Outdoor reading nook</t>
  </si>
  <si>
    <t>Outdoor printmaking area</t>
  </si>
  <si>
    <t>Outdoor pottery studio</t>
  </si>
  <si>
    <t>Outdoor pottery display</t>
  </si>
  <si>
    <t>Outdoor playhouse</t>
  </si>
  <si>
    <t>Outdoor pizza oven</t>
  </si>
  <si>
    <t>Outdoor photography area</t>
  </si>
  <si>
    <t>Outdoor photo booth</t>
  </si>
  <si>
    <t>Outdoor pet playground</t>
  </si>
  <si>
    <t>Outdoor painting studio</t>
  </si>
  <si>
    <t>Outdoor office space</t>
  </si>
  <si>
    <t>Outdoor observatory</t>
  </si>
  <si>
    <t>Outdoor nest chair</t>
  </si>
  <si>
    <t>Outdoor music area</t>
  </si>
  <si>
    <t>Outdoor mural with plants</t>
  </si>
  <si>
    <t>Outdoor mural</t>
  </si>
  <si>
    <t>Outdoor movie screen</t>
  </si>
  <si>
    <t>Outdoor mosaics</t>
  </si>
  <si>
    <t>Outdoor metalworking area</t>
  </si>
  <si>
    <t>Outdoor metal art</t>
  </si>
  <si>
    <t>Outdoor meditation space</t>
  </si>
  <si>
    <t>Outdoor meditation labyrinth</t>
  </si>
  <si>
    <t>Outdoor maker space</t>
  </si>
  <si>
    <t>Outdoor loom</t>
  </si>
  <si>
    <t>Outdoor kiln area</t>
  </si>
  <si>
    <t>Outdoor kiln</t>
  </si>
  <si>
    <t>Outdoor hanging plants</t>
  </si>
  <si>
    <t>Outdoor handwashing station</t>
  </si>
  <si>
    <t>Outdoor gym</t>
  </si>
  <si>
    <t>Outdoor glass studio</t>
  </si>
  <si>
    <t>Outdoor foundry</t>
  </si>
  <si>
    <t>Outdoor fish farm</t>
  </si>
  <si>
    <t>Outdoor fireplace</t>
  </si>
  <si>
    <t>Outdoor fiber art</t>
  </si>
  <si>
    <t>Outdoor dyeing area</t>
  </si>
  <si>
    <t>Outdoor darkroom</t>
  </si>
  <si>
    <t>Outdoor dance floor</t>
  </si>
  <si>
    <t>Outdoor community library</t>
  </si>
  <si>
    <t>Outdoor clay oven</t>
  </si>
  <si>
    <t>Outdoor classroom</t>
  </si>
  <si>
    <t>Outdoor chess set</t>
  </si>
  <si>
    <t>Outdoor chandelier</t>
  </si>
  <si>
    <t>Outdoor carving area</t>
  </si>
  <si>
    <t>Outdoor canopy bed</t>
  </si>
  <si>
    <t>Outdoor cabana</t>
  </si>
  <si>
    <t>Outdoor bonsai display</t>
  </si>
  <si>
    <t>Outdoor board game area</t>
  </si>
  <si>
    <t>Outdoor blacksmith area</t>
  </si>
  <si>
    <t>Outdoor beehive oven</t>
  </si>
  <si>
    <t>Outdoor basket making area</t>
  </si>
  <si>
    <t>Outdoor barre workout space</t>
  </si>
  <si>
    <t>Outdoor aviary</t>
  </si>
  <si>
    <t>Outdoor art installation</t>
  </si>
  <si>
    <t>Outdoor aquaponics system</t>
  </si>
  <si>
    <t>Outdoor animal enclosure</t>
  </si>
  <si>
    <t>Outdoor air plant display</t>
  </si>
  <si>
    <t>Office shed: A dedicated workspace separate from the main living area.</t>
  </si>
  <si>
    <t>Observatory shed: A shed equipped with a telescope for stargazing.</t>
  </si>
  <si>
    <t>Nature-based play area</t>
  </si>
  <si>
    <t>Natural swimming pond</t>
  </si>
  <si>
    <t>Natural dye garden</t>
  </si>
  <si>
    <t>Native plant garden</t>
  </si>
  <si>
    <t>Mushroom cultivation area</t>
  </si>
  <si>
    <t>Moss lawn</t>
  </si>
  <si>
    <t>Moongate</t>
  </si>
  <si>
    <t>Moon garden</t>
  </si>
  <si>
    <t>Mini golf course</t>
  </si>
  <si>
    <t>Man cave shed: A personal retreat or hobby space, typically for men.</t>
  </si>
  <si>
    <t>Log garden bed</t>
  </si>
  <si>
    <t>Log balance beam</t>
  </si>
  <si>
    <t>Living willow structure</t>
  </si>
  <si>
    <t>Living wall</t>
  </si>
  <si>
    <t>Living teepee</t>
  </si>
  <si>
    <t>Living garden sculpture</t>
  </si>
  <si>
    <t>Living garden bench</t>
  </si>
  <si>
    <t>Living fence with plants</t>
  </si>
  <si>
    <t>Living fence</t>
  </si>
  <si>
    <t>Livestock shed: A shelter for animals like chickens, goats, or rabbits.</t>
  </si>
  <si>
    <t>Lighted garden path</t>
  </si>
  <si>
    <t>Lawn light pole w/ electrical outlet</t>
  </si>
  <si>
    <t>Land art installation</t>
  </si>
  <si>
    <t>Labyrinth</t>
  </si>
  <si>
    <t>Koi pond</t>
  </si>
  <si>
    <t>Insect hotel</t>
  </si>
  <si>
    <t>In-ground trampoline</t>
  </si>
  <si>
    <t>Inflatable outdoor movie screen</t>
  </si>
  <si>
    <t>Ice rink</t>
  </si>
  <si>
    <t>Horseshoe pit</t>
  </si>
  <si>
    <t>Hobbit house</t>
  </si>
  <si>
    <t>Hillside slide</t>
  </si>
  <si>
    <t>Herb garden</t>
  </si>
  <si>
    <t>Hay shed: A structure for storing hay, feed, or agricultural supplies.</t>
  </si>
  <si>
    <t>Hanging moss garden</t>
  </si>
  <si>
    <t>Hanging garden</t>
  </si>
  <si>
    <t>Hanging chair</t>
  </si>
  <si>
    <t>Hammock area</t>
  </si>
  <si>
    <t>Gym shed: A personal workout space with exercise equipment.</t>
  </si>
  <si>
    <t>Guesthouse shed: A small, separate living space for visitors.</t>
  </si>
  <si>
    <t>Greenhouse shed: A combination of a shed and greenhouse, often used for growing plants and seedlings.</t>
  </si>
  <si>
    <t>Green tunnel</t>
  </si>
  <si>
    <t>Green roof</t>
  </si>
  <si>
    <t>Glass garden art</t>
  </si>
  <si>
    <t>Glass bottle greenhouse</t>
  </si>
  <si>
    <t>Geodesic dome</t>
  </si>
  <si>
    <t>Gazebo shed: A combination of a shed and gazebo, offering storage and a covered seating area.</t>
  </si>
  <si>
    <t>Gazebo</t>
  </si>
  <si>
    <t>Garden zipline</t>
  </si>
  <si>
    <t>Garden windmill</t>
  </si>
  <si>
    <t>Garden whirligig</t>
  </si>
  <si>
    <t>Garden waterfall</t>
  </si>
  <si>
    <t>Garden tunnels</t>
  </si>
  <si>
    <t>Garden trellis</t>
  </si>
  <si>
    <t>Garden trampoline</t>
  </si>
  <si>
    <t>Garden tower</t>
  </si>
  <si>
    <t>Garden totem poles</t>
  </si>
  <si>
    <t>Garden terraces</t>
  </si>
  <si>
    <t>Garden tea house</t>
  </si>
  <si>
    <t>Garden swing</t>
  </si>
  <si>
    <t>Garden sundial</t>
  </si>
  <si>
    <t>Garden stream</t>
  </si>
  <si>
    <t>Garden sphere</t>
  </si>
  <si>
    <t>Garden shed: Specifically designed for storing gardening tools and supplies.</t>
  </si>
  <si>
    <t>Garden railway</t>
  </si>
  <si>
    <t>Garden pyramid</t>
  </si>
  <si>
    <t>Garden pool with fountain</t>
  </si>
  <si>
    <t>Garden pergola with plants</t>
  </si>
  <si>
    <t>Garden of remembrance</t>
  </si>
  <si>
    <t>Garden maze</t>
  </si>
  <si>
    <t>Garden lighthouse</t>
  </si>
  <si>
    <t>Garden labyrinth</t>
  </si>
  <si>
    <t>Garden island</t>
  </si>
  <si>
    <t>Garden igloo</t>
  </si>
  <si>
    <t>Garden grotto</t>
  </si>
  <si>
    <t>Garden footbridge</t>
  </si>
  <si>
    <t>Garden folly with wall</t>
  </si>
  <si>
    <t>Garden folly with trellis</t>
  </si>
  <si>
    <t>Garden folly with tower</t>
  </si>
  <si>
    <t>Garden folly with secret passage</t>
  </si>
  <si>
    <t>Garden folly with seat</t>
  </si>
  <si>
    <t>Garden folly with sculpture</t>
  </si>
  <si>
    <t>Garden folly with pond</t>
  </si>
  <si>
    <t>Garden folly with pavilion</t>
  </si>
  <si>
    <t>Garden folly with greenhouse</t>
  </si>
  <si>
    <t>Garden folly with gate</t>
  </si>
  <si>
    <t>Garden folly with dome</t>
  </si>
  <si>
    <t>Garden folly with bridge</t>
  </si>
  <si>
    <t>Garden folly with arch</t>
  </si>
  <si>
    <t>Garden folly</t>
  </si>
  <si>
    <t>Garden canopy</t>
  </si>
  <si>
    <t>Garden bridge</t>
  </si>
  <si>
    <t>Garden bell tower</t>
  </si>
  <si>
    <t>Garden arch</t>
  </si>
  <si>
    <t>Garden amphitheater</t>
  </si>
  <si>
    <t>Garage shed: A detached garage used for parking vehicles and storing tools.</t>
  </si>
  <si>
    <t>Floating garden</t>
  </si>
  <si>
    <t>Floating deck</t>
  </si>
  <si>
    <t>Fishpond with waterfall</t>
  </si>
  <si>
    <t>Firewood shed: A shed specifically designed for storing and drying firewood.</t>
  </si>
  <si>
    <t>Fire garden</t>
  </si>
  <si>
    <t>Fern gully</t>
  </si>
  <si>
    <t>Fairy garden</t>
  </si>
  <si>
    <t>Elevated garden beds</t>
  </si>
  <si>
    <t>Edible forest garden</t>
  </si>
  <si>
    <t>Earthship garden</t>
  </si>
  <si>
    <t>Earthbag building</t>
  </si>
  <si>
    <t>Drystone wall</t>
  </si>
  <si>
    <t>Drought-tolerant landscaping</t>
  </si>
  <si>
    <t>Driftwood sculpture</t>
  </si>
  <si>
    <t>Dog run</t>
  </si>
  <si>
    <t>DIY greenhouse from recycled materials</t>
  </si>
  <si>
    <t>Deck with built-in seating</t>
  </si>
  <si>
    <t>Custom tree swing</t>
  </si>
  <si>
    <t>Custom mail box</t>
  </si>
  <si>
    <t>Covered swing bench</t>
  </si>
  <si>
    <t>Covered patio</t>
  </si>
  <si>
    <t>Covered hot tub</t>
  </si>
  <si>
    <t>Cornhole setup</t>
  </si>
  <si>
    <t>Climbing wall</t>
  </si>
  <si>
    <t>Chicken coop</t>
  </si>
  <si>
    <t>Carnivorous plant garden</t>
  </si>
  <si>
    <t>Cactus garden</t>
  </si>
  <si>
    <t>Butterfly garden</t>
  </si>
  <si>
    <t>Bottle wall</t>
  </si>
  <si>
    <t>Bottle tree</t>
  </si>
  <si>
    <t>Bog garden</t>
  </si>
  <si>
    <t>Bocce ball court</t>
  </si>
  <si>
    <t>Boat shed: A shed or structure for storing boats and related equipment.</t>
  </si>
  <si>
    <t>Birdwatching hide</t>
  </si>
  <si>
    <t>Birdhouse village</t>
  </si>
  <si>
    <t>Bike storage area</t>
  </si>
  <si>
    <t>Bike shed: A shed designed for storing bicycles and related gear.</t>
  </si>
  <si>
    <t>Beehive</t>
  </si>
  <si>
    <t>Beach entry pool</t>
  </si>
  <si>
    <t>Bat house</t>
  </si>
  <si>
    <t>Bamboo forest</t>
  </si>
  <si>
    <t>Backup generator area</t>
  </si>
  <si>
    <t>Archery range</t>
  </si>
  <si>
    <t>Weatherproof outdoor speaker system</t>
  </si>
  <si>
    <t>Turn down slab edge for back patios</t>
  </si>
  <si>
    <t>Permaculture concepts</t>
  </si>
  <si>
    <t>Permaculture &amp; regenerative farming synthesis</t>
  </si>
  <si>
    <t>Side Yard</t>
  </si>
  <si>
    <t>Outdoor trash corral</t>
  </si>
  <si>
    <t>Greenhouse</t>
  </si>
  <si>
    <t>Front Yard</t>
  </si>
  <si>
    <t>Extend the garage like porte cochere</t>
  </si>
  <si>
    <t>Change up exterior entrance to make it more grand and detailed</t>
  </si>
  <si>
    <t>Exterior Façade</t>
  </si>
  <si>
    <t>"leaf stopper" gutter guards</t>
  </si>
  <si>
    <t>Fix ventilation behind masonry walls</t>
  </si>
  <si>
    <t>Back Yard</t>
  </si>
  <si>
    <t>Water collection drum</t>
  </si>
  <si>
    <t>Treehouse</t>
  </si>
  <si>
    <t>Trampoline</t>
  </si>
  <si>
    <t>Tool Shed/Gardeners</t>
  </si>
  <si>
    <t>Small space gardening section</t>
  </si>
  <si>
    <t>Shooting gallery in woods</t>
  </si>
  <si>
    <t>Screened Porch</t>
  </si>
  <si>
    <t>Raised garden bed</t>
  </si>
  <si>
    <t>Pop out sunroom off great room with gable roof</t>
  </si>
  <si>
    <t>Plant Hangers</t>
  </si>
  <si>
    <t>Permanent deer attraction</t>
  </si>
  <si>
    <t>Pergola</t>
  </si>
  <si>
    <t>Outdoor pool</t>
  </si>
  <si>
    <t>Outdoor kitchen &amp; dining</t>
  </si>
  <si>
    <t>Obstacle course in woods</t>
  </si>
  <si>
    <t>Make a mister for the back patio</t>
  </si>
  <si>
    <t>Make a field for the backyard to play lawn games on</t>
  </si>
  <si>
    <t>How can I incorporate stone piers into my porch designs</t>
  </si>
  <si>
    <t>Grill</t>
  </si>
  <si>
    <t>Fountain</t>
  </si>
  <si>
    <t>Floor fan (custom)</t>
  </si>
  <si>
    <t>Fire pit</t>
  </si>
  <si>
    <t>Contemplative garden walk path with stone center piece</t>
  </si>
  <si>
    <t>Compost Pile</t>
  </si>
  <si>
    <t>Bird house, feeder, and bath</t>
  </si>
  <si>
    <t>BBQ masorny grill</t>
  </si>
  <si>
    <t>Back up generator</t>
  </si>
  <si>
    <t>Zen garden for relaxation</t>
  </si>
  <si>
    <t>Office</t>
  </si>
  <si>
    <t>Yoga mat for office stretches</t>
  </si>
  <si>
    <t>Writing desk with hutch</t>
  </si>
  <si>
    <t>Wood desk organizer set</t>
  </si>
  <si>
    <t>Wireless presentation remote</t>
  </si>
  <si>
    <t>Wireless keyboard and mouse combo</t>
  </si>
  <si>
    <t>Wireless charging pad</t>
  </si>
  <si>
    <t>Window film for privacy and glare reduction</t>
  </si>
  <si>
    <t>Webcam cover for privacy</t>
  </si>
  <si>
    <t>Water dispenser with hot and cold options</t>
  </si>
  <si>
    <t>Waste bin with recycling compartment</t>
  </si>
  <si>
    <t>Wall-mounted TV for presentations</t>
  </si>
  <si>
    <t>Wall-mounted storage baskets</t>
  </si>
  <si>
    <t>Wall-mounted retractable clothesline</t>
  </si>
  <si>
    <t>Wall-mounted pull-up bar</t>
  </si>
  <si>
    <t>Wall-mounted planters for added greenery</t>
  </si>
  <si>
    <t>Wall-mounted pegboard organizer</t>
  </si>
  <si>
    <t>Wall-mounted magazine rack</t>
  </si>
  <si>
    <t>Wall-mounted key holder</t>
  </si>
  <si>
    <t>Wall-mounted desk for small spaces</t>
  </si>
  <si>
    <t>Wall-mounted coat rack</t>
  </si>
  <si>
    <t>Wall sconces for ambient lighting</t>
  </si>
  <si>
    <t>Video conferencing equipment</t>
  </si>
  <si>
    <t>Vertical garden wall</t>
  </si>
  <si>
    <t>Vertical file organizer</t>
  </si>
  <si>
    <t>Ventilated laptop stand</t>
  </si>
  <si>
    <t>USB hub for multiple devices</t>
  </si>
  <si>
    <t>Under-desk storage drawers</t>
  </si>
  <si>
    <t>Under-desk exercise equipment</t>
  </si>
  <si>
    <t>Under-desk cable tray</t>
  </si>
  <si>
    <t>Umbrella stand near entrance</t>
  </si>
  <si>
    <t>Travel mug for beverages</t>
  </si>
  <si>
    <t>Touchscreen monitor</t>
  </si>
  <si>
    <t>Touchless water cooler</t>
  </si>
  <si>
    <t>Throw pillows for added comfort</t>
  </si>
  <si>
    <t>Temperature control mug</t>
  </si>
  <si>
    <t>Telescoping document tube</t>
  </si>
  <si>
    <t>Tea and coffee station</t>
  </si>
  <si>
    <t>Tabletop zen garden</t>
  </si>
  <si>
    <t>Tabletop filing system</t>
  </si>
  <si>
    <t>Tablet stand for easy reference</t>
  </si>
  <si>
    <t>Surge protector with USB ports</t>
  </si>
  <si>
    <t>Stylish floor lamp for ambiance</t>
  </si>
  <si>
    <t>Stationery organizer</t>
  </si>
  <si>
    <t>Standing desk balance board</t>
  </si>
  <si>
    <t>Stackable letter trays</t>
  </si>
  <si>
    <t>Soundproofing panels for noise reduction</t>
  </si>
  <si>
    <t>Snack drawer organizer</t>
  </si>
  <si>
    <t>Smartphone stand</t>
  </si>
  <si>
    <t>Smart lighting control system</t>
  </si>
  <si>
    <t>Smart home automation system</t>
  </si>
  <si>
    <t>Small desk fountain</t>
  </si>
  <si>
    <t>Sliding door storage cabinet</t>
  </si>
  <si>
    <t>Skylight for natural lighting</t>
  </si>
  <si>
    <t>Sit-stand stool for active seating</t>
  </si>
  <si>
    <t>Self-watering planters</t>
  </si>
  <si>
    <t>Sectional sofa for break area</t>
  </si>
  <si>
    <t>SD card reader</t>
  </si>
  <si>
    <t>Screen cleaning kit</t>
  </si>
  <si>
    <t>Scented candles or air fresheners</t>
  </si>
  <si>
    <t>Saddle seat ergonomic chair</t>
  </si>
  <si>
    <t>Rotating whiteboard easel</t>
  </si>
  <si>
    <t>Rotating desk organizer</t>
  </si>
  <si>
    <t>Room divider with storage</t>
  </si>
  <si>
    <t>Rolling storage cart</t>
  </si>
  <si>
    <t>Rolling file cart</t>
  </si>
  <si>
    <t>Retractable ID badge holder</t>
  </si>
  <si>
    <t>Reclining office chair</t>
  </si>
  <si>
    <t>Rechargeable batteries and charger</t>
  </si>
  <si>
    <t>Quiet office fan</t>
  </si>
  <si>
    <t>Quality scanner for documents</t>
  </si>
  <si>
    <t>Protective keyboard cover</t>
  </si>
  <si>
    <t>Privacy screen for monitor</t>
  </si>
  <si>
    <t>Privacy phone booth for calls</t>
  </si>
  <si>
    <t>Post-it notes in various sizes</t>
  </si>
  <si>
    <t>Portable heater for colder months</t>
  </si>
  <si>
    <t>Portable document scanner</t>
  </si>
  <si>
    <t>Plants with air-purifying qualities</t>
  </si>
  <si>
    <t>Pinboard for reminders</t>
  </si>
  <si>
    <t>Picture ledge for displaying artwork</t>
  </si>
  <si>
    <t>Phone headset for hands-free calls</t>
  </si>
  <si>
    <t>Phone charger stand</t>
  </si>
  <si>
    <t>Personalized office door sign</t>
  </si>
  <si>
    <t>Personalized nameplate</t>
  </si>
  <si>
    <t>Pen and pencil holder</t>
  </si>
  <si>
    <t>Partition walls for privacy</t>
  </si>
  <si>
    <t>Paperless office tools</t>
  </si>
  <si>
    <t>Paper shredder</t>
  </si>
  <si>
    <t>Overhead storage cabinets</t>
  </si>
  <si>
    <t>Overhead projector for presentations</t>
  </si>
  <si>
    <t>Ottoman with hidden storage</t>
  </si>
  <si>
    <t>Office swing for relaxation</t>
  </si>
  <si>
    <t>Office supply caddy</t>
  </si>
  <si>
    <t>Office plants for low maintenance</t>
  </si>
  <si>
    <t>Office chair with massage feature</t>
  </si>
  <si>
    <t>Office chair seat cushion</t>
  </si>
  <si>
    <t>Noise-reducing curtains</t>
  </si>
  <si>
    <t>Noise-canceling headphones</t>
  </si>
  <si>
    <t>Multifunctional printer/copier/scanner</t>
  </si>
  <si>
    <t>Mouse pad with wrist support</t>
  </si>
  <si>
    <t>Mounted paper towel dispenser</t>
  </si>
  <si>
    <t>Motion sensor trash can</t>
  </si>
  <si>
    <t>Monitor riser for proper height</t>
  </si>
  <si>
    <t>Modular storage system</t>
  </si>
  <si>
    <t>Mobile laptop cart</t>
  </si>
  <si>
    <t>Mini fridge for beverages and snacks</t>
  </si>
  <si>
    <t>Microphone for high-quality audio</t>
  </si>
  <si>
    <t>Mesh office supply organizer</t>
  </si>
  <si>
    <t>Magnetic dry erase calendar</t>
  </si>
  <si>
    <t>LED ring light for video calls</t>
  </si>
  <si>
    <t>LED desk lamp with USB charging port</t>
  </si>
  <si>
    <t>Leaning bookshelf with desk</t>
  </si>
  <si>
    <t>Laser pointer for presentations</t>
  </si>
  <si>
    <t>Large-format printer for posters</t>
  </si>
  <si>
    <t>Laptop riser for proper ergonomics</t>
  </si>
  <si>
    <t>Laptop privacy screen</t>
  </si>
  <si>
    <t>Laptop cooling pad</t>
  </si>
  <si>
    <t>Ladder bookshelf</t>
  </si>
  <si>
    <t>Label maker for organization</t>
  </si>
  <si>
    <t>Keyboard wrist rest pad</t>
  </si>
  <si>
    <t>Interactive whiteboard system</t>
  </si>
  <si>
    <t>Inspirational quote decals</t>
  </si>
  <si>
    <t>Inspirational posters</t>
  </si>
  <si>
    <t>Indoor water fountain for relaxation</t>
  </si>
  <si>
    <t>Indoor bicycle storage rack</t>
  </si>
  <si>
    <t>High-speed internet router</t>
  </si>
  <si>
    <t>Hidden cable storage box</t>
  </si>
  <si>
    <t>Height-adjustable standing desk converter</t>
  </si>
  <si>
    <t>Height-adjustable drafting chair</t>
  </si>
  <si>
    <t>Hanging file organizer</t>
  </si>
  <si>
    <t>Hands-free sanitizer dispenser</t>
  </si>
  <si>
    <t>Handheld vacuum for easy cleanup</t>
  </si>
  <si>
    <t>Green wall with live plants</t>
  </si>
  <si>
    <t>Glass dry erase board</t>
  </si>
  <si>
    <t>Gel seat cushion for added comfort</t>
  </si>
  <si>
    <t>Full-length mirror for office</t>
  </si>
  <si>
    <t>French door room divider</t>
  </si>
  <si>
    <t>Framed photos of loved ones</t>
  </si>
  <si>
    <t>Foldable treadmill desk</t>
  </si>
  <si>
    <t>Floor-to-ceiling windows for natural light</t>
  </si>
  <si>
    <t>Floating shelves for added storage</t>
  </si>
  <si>
    <t>Fireproof safe for valuables</t>
  </si>
  <si>
    <t>Finger grip mouse</t>
  </si>
  <si>
    <t>File folder labels</t>
  </si>
  <si>
    <t>File cart with locking wheels</t>
  </si>
  <si>
    <t>Expandable file organizer</t>
  </si>
  <si>
    <t>Ergonomic pen or stylus</t>
  </si>
  <si>
    <t>Ergonomic office chair with neck support</t>
  </si>
  <si>
    <t>Ergonomic kneeling chair</t>
  </si>
  <si>
    <t>Ergonomic footrest cushion</t>
  </si>
  <si>
    <t>Electric adjustable standing desk</t>
  </si>
  <si>
    <t>Earplugs for noise reduction</t>
  </si>
  <si>
    <t>Dry erase markers and eraser</t>
  </si>
  <si>
    <t>Document stand for easy reference</t>
  </si>
  <si>
    <t>Document camera for presentations</t>
  </si>
  <si>
    <t>Diffuser for essential oils</t>
  </si>
  <si>
    <t>Desktop organizer</t>
  </si>
  <si>
    <t>Desktop humidifier</t>
  </si>
  <si>
    <t>Desktop fan</t>
  </si>
  <si>
    <t>Desk-mounted privacy panel</t>
  </si>
  <si>
    <t>Decorative file folders</t>
  </si>
  <si>
    <t>Corkboard wall for pinning ideas</t>
  </si>
  <si>
    <t>Cork trivets for hot beverages</t>
  </si>
  <si>
    <t>Compact trash can</t>
  </si>
  <si>
    <t>Compact all-in-one desktop computer</t>
  </si>
  <si>
    <t>Collapsible laptop stand</t>
  </si>
  <si>
    <t>Coasters for beverages</t>
  </si>
  <si>
    <t>Charging station for multiple devices</t>
  </si>
  <si>
    <t>Charging stand for smartwatch</t>
  </si>
  <si>
    <t>Carpal tunnel prevention wrist rest</t>
  </si>
  <si>
    <t>Cable organizer clips</t>
  </si>
  <si>
    <t>Built-in speakers for audio</t>
  </si>
  <si>
    <t>Built-in bookshelves</t>
  </si>
  <si>
    <t>Breakroom vending machine</t>
  </si>
  <si>
    <t>Bookends</t>
  </si>
  <si>
    <t>Bluetooth mouse</t>
  </si>
  <si>
    <t>Bluetooth keyboard</t>
  </si>
  <si>
    <t>Blue light blocking glasses</t>
  </si>
  <si>
    <t>Blinds or curtains for window privacy</t>
  </si>
  <si>
    <t>Biophilic design elements</t>
  </si>
  <si>
    <t>Bicycle desk</t>
  </si>
  <si>
    <t>Beverage warmer</t>
  </si>
  <si>
    <t>Bench seating with storage</t>
  </si>
  <si>
    <t>Bean bag chair</t>
  </si>
  <si>
    <t>Battery backup power supply</t>
  </si>
  <si>
    <t>Bamboo organizer for office supplies</t>
  </si>
  <si>
    <t>Backdrop for video calls</t>
  </si>
  <si>
    <t>Automatic pencil sharpener</t>
  </si>
  <si>
    <t>Audio interface</t>
  </si>
  <si>
    <t>Artwork with motivational quotes</t>
  </si>
  <si>
    <t>Artificial plants for low-light areas</t>
  </si>
  <si>
    <t>Art display easel</t>
  </si>
  <si>
    <t>Architectural drafting table</t>
  </si>
  <si>
    <t>Appliance garage for hiding clutter</t>
  </si>
  <si>
    <t>Anti-fatigue mat</t>
  </si>
  <si>
    <t>Air purifier for office</t>
  </si>
  <si>
    <t>Adjustable laptop tray for couch use</t>
  </si>
  <si>
    <t>Adjustable height side table</t>
  </si>
  <si>
    <t>360-degree rotating monitor arm</t>
  </si>
  <si>
    <t>Writeable planning wall</t>
  </si>
  <si>
    <t>Whiteboard</t>
  </si>
  <si>
    <t>Webcam</t>
  </si>
  <si>
    <t>Wall clock</t>
  </si>
  <si>
    <t>Vision board section for joint project planning</t>
  </si>
  <si>
    <t>Study area</t>
  </si>
  <si>
    <t>Storage Closet</t>
  </si>
  <si>
    <t>Standing desk for office</t>
  </si>
  <si>
    <t>Speakers</t>
  </si>
  <si>
    <t>Side table</t>
  </si>
  <si>
    <t>Shelves</t>
  </si>
  <si>
    <t>Scanner</t>
  </si>
  <si>
    <t>Printer stand</t>
  </si>
  <si>
    <t>Printer and scanner section</t>
  </si>
  <si>
    <t>Printer</t>
  </si>
  <si>
    <t>Power strip</t>
  </si>
  <si>
    <t>Plants</t>
  </si>
  <si>
    <t>Mouse placement</t>
  </si>
  <si>
    <t>Mouse</t>
  </si>
  <si>
    <t>Monitor height</t>
  </si>
  <si>
    <t>Message center in office</t>
  </si>
  <si>
    <t>Lumbar support</t>
  </si>
  <si>
    <t>L-Shaped desk in office</t>
  </si>
  <si>
    <t>Lounge area</t>
  </si>
  <si>
    <t>L-Desk finishing inside room</t>
  </si>
  <si>
    <t>Keyboard placement</t>
  </si>
  <si>
    <t>Keyboard</t>
  </si>
  <si>
    <t>Herringbone floor pattern</t>
  </si>
  <si>
    <t>Headphones</t>
  </si>
  <si>
    <t>Footrest</t>
  </si>
  <si>
    <t>Filing cabinet section</t>
  </si>
  <si>
    <t>Filing cabinet</t>
  </si>
  <si>
    <t>Eye strain reduction</t>
  </si>
  <si>
    <t>Dual Computer Monitor(s)</t>
  </si>
  <si>
    <t>Drawer organizers</t>
  </si>
  <si>
    <t>Docking drawer for charging station</t>
  </si>
  <si>
    <t>Desk lamp</t>
  </si>
  <si>
    <t>Couch in office</t>
  </si>
  <si>
    <t>Corner conservatory with hanging plants and water feature</t>
  </si>
  <si>
    <t>Computer workstation</t>
  </si>
  <si>
    <t>Chair adjustability</t>
  </si>
  <si>
    <t>Chair</t>
  </si>
  <si>
    <t>Calendar</t>
  </si>
  <si>
    <t>Cable management</t>
  </si>
  <si>
    <t>Bookcase</t>
  </si>
  <si>
    <t>Art on office wall where you can see it from kitchen</t>
  </si>
  <si>
    <t>Armrests</t>
  </si>
  <si>
    <t>Area rug</t>
  </si>
  <si>
    <t>Jess Office</t>
  </si>
  <si>
    <t>Plantation shudders on inside and especially at Jessica's windows</t>
  </si>
  <si>
    <t>Kitchen</t>
  </si>
  <si>
    <t>Wood window treatments</t>
  </si>
  <si>
    <t>Wine storage system</t>
  </si>
  <si>
    <t>Wi-Fi enabled range hood</t>
  </si>
  <si>
    <t>Whiteboard wall</t>
  </si>
  <si>
    <t>Wet bar</t>
  </si>
  <si>
    <t>Water-saving faucet aerator</t>
  </si>
  <si>
    <t>Voice-activated personal assistant</t>
  </si>
  <si>
    <t>Voice-activated appliances</t>
  </si>
  <si>
    <t>Vacuum slit in floor to sweep into</t>
  </si>
  <si>
    <t>Under-cabinet lighting section</t>
  </si>
  <si>
    <t>Touchless technology</t>
  </si>
  <si>
    <t>Touch-activated faucet</t>
  </si>
  <si>
    <t>Terrazzo countertops</t>
  </si>
  <si>
    <t>Teppanyaki grill</t>
  </si>
  <si>
    <t>Tablet docking station</t>
  </si>
  <si>
    <t>Sustainable cabinetry</t>
  </si>
  <si>
    <t>Streaming device integration</t>
  </si>
  <si>
    <t>Steam oven</t>
  </si>
  <si>
    <t>Stained glass window</t>
  </si>
  <si>
    <t>Sous vide machine</t>
  </si>
  <si>
    <t>Solar tubes</t>
  </si>
  <si>
    <t>Solar panels</t>
  </si>
  <si>
    <t>Smart smoke detector</t>
  </si>
  <si>
    <t>Smart refrigerator with touchscreen</t>
  </si>
  <si>
    <t>Smart recipe app integration</t>
  </si>
  <si>
    <t>Smart oven with cooking programs</t>
  </si>
  <si>
    <t>Smart lighting controls</t>
  </si>
  <si>
    <t>Smart cooking thermometer</t>
  </si>
  <si>
    <t>Smart appliances</t>
  </si>
  <si>
    <t>Smart air quality monitor</t>
  </si>
  <si>
    <t>Sliding barn door</t>
  </si>
  <si>
    <t>Skylights</t>
  </si>
  <si>
    <t>Single-lever faucet</t>
  </si>
  <si>
    <t>Side-spray faucet</t>
  </si>
  <si>
    <t>Sensor-activated soap dispenser</t>
  </si>
  <si>
    <t>Sensor-activated paper towel dispenser</t>
  </si>
  <si>
    <t>Sensor-activated exhaust fan</t>
  </si>
  <si>
    <t>Salvaged wood island</t>
  </si>
  <si>
    <t>Retractable television mount</t>
  </si>
  <si>
    <t>Retractable screen door</t>
  </si>
  <si>
    <t>Retractable pot rack</t>
  </si>
  <si>
    <t>Retractable counter space</t>
  </si>
  <si>
    <t>Retractable appliance shelf</t>
  </si>
  <si>
    <t>Recycling center</t>
  </si>
  <si>
    <t>Recycled metal backsplash</t>
  </si>
  <si>
    <t>Recycled glass countertops</t>
  </si>
  <si>
    <t>Reclaimed wood</t>
  </si>
  <si>
    <t>Radiant floor heating</t>
  </si>
  <si>
    <t>Pull-out pantry</t>
  </si>
  <si>
    <t>Pull-out cutting board</t>
  </si>
  <si>
    <t>Pop-up outlets</t>
  </si>
  <si>
    <t>Pegboard wall</t>
  </si>
  <si>
    <t>Operable transom windows</t>
  </si>
  <si>
    <t>Natural fiber window treatments</t>
  </si>
  <si>
    <t>Motorized window treatments</t>
  </si>
  <si>
    <t>Motorized window opener</t>
  </si>
  <si>
    <t>Motion sensor lighting</t>
  </si>
  <si>
    <t>Mobile kitchen island</t>
  </si>
  <si>
    <t>Metal window treatments</t>
  </si>
  <si>
    <t>Low VOC paint</t>
  </si>
  <si>
    <t>Kitchen island seating</t>
  </si>
  <si>
    <t>Kitchen herb garden</t>
  </si>
  <si>
    <t>Kitchen automation system</t>
  </si>
  <si>
    <t>Home security system</t>
  </si>
  <si>
    <t>Greenhouse window</t>
  </si>
  <si>
    <t>Glass display cabinet</t>
  </si>
  <si>
    <t>Gas leak detector</t>
  </si>
  <si>
    <t>Frosted glass door</t>
  </si>
  <si>
    <t>Fold-down table</t>
  </si>
  <si>
    <t>Fabric window treatments</t>
  </si>
  <si>
    <t>Energy-efficient windows</t>
  </si>
  <si>
    <t>Energy-efficient insulation</t>
  </si>
  <si>
    <t>Dutch door</t>
  </si>
  <si>
    <t>Decorative window treatments</t>
  </si>
  <si>
    <t>Decorative tile inlays</t>
  </si>
  <si>
    <t>Customizable backsplash system</t>
  </si>
  <si>
    <t>Custom woodwork</t>
  </si>
  <si>
    <t>Custom window treatments</t>
  </si>
  <si>
    <t>Custom window film</t>
  </si>
  <si>
    <t>Custom wall treatments</t>
  </si>
  <si>
    <t>Custom vent hood cover</t>
  </si>
  <si>
    <t>Custom upholstery</t>
  </si>
  <si>
    <t>Custom trim</t>
  </si>
  <si>
    <t>Custom tile mural</t>
  </si>
  <si>
    <t>Custom storage solutions</t>
  </si>
  <si>
    <t>Custom stone work</t>
  </si>
  <si>
    <t>Custom sink accessories</t>
  </si>
  <si>
    <t>Custom seating</t>
  </si>
  <si>
    <t>Custom paint finishes</t>
  </si>
  <si>
    <t>Custom molding</t>
  </si>
  <si>
    <t>Custom millwork</t>
  </si>
  <si>
    <t>Custom metalwork</t>
  </si>
  <si>
    <t>Custom glasswork</t>
  </si>
  <si>
    <t>Custom etched glass door</t>
  </si>
  <si>
    <t>Custom built-in</t>
  </si>
  <si>
    <t>Custom bar</t>
  </si>
  <si>
    <t>Custom artwork</t>
  </si>
  <si>
    <t>Corner sink</t>
  </si>
  <si>
    <t>Cork flooring</t>
  </si>
  <si>
    <t>Convertible furniture</t>
  </si>
  <si>
    <t>Composting system</t>
  </si>
  <si>
    <t>Compact refrigerator</t>
  </si>
  <si>
    <t>Colander sink insert</t>
  </si>
  <si>
    <t>Chalkboard wall</t>
  </si>
  <si>
    <t>Butler's pantry</t>
  </si>
  <si>
    <t>Built-in television</t>
  </si>
  <si>
    <t>Built-in mixer stand</t>
  </si>
  <si>
    <t>Breakfast nook</t>
  </si>
  <si>
    <t>Bar sink faucet</t>
  </si>
  <si>
    <t>Bar area</t>
  </si>
  <si>
    <t>Bamboo cabinetry</t>
  </si>
  <si>
    <t>Automated window shades</t>
  </si>
  <si>
    <t>Appliance lift</t>
  </si>
  <si>
    <t>Adjustable counter height</t>
  </si>
  <si>
    <t>Accessible storage</t>
  </si>
  <si>
    <t>Accessible appliances</t>
  </si>
  <si>
    <t>Wood in the countertop design-endgrain</t>
  </si>
  <si>
    <t>Window storage</t>
  </si>
  <si>
    <t>Window seating</t>
  </si>
  <si>
    <t>Wi-Fi enabled kitchen scale</t>
  </si>
  <si>
    <t>Water filtration system</t>
  </si>
  <si>
    <t>Warming drawer</t>
  </si>
  <si>
    <t>Wall-mounted pot filler</t>
  </si>
  <si>
    <t>Wall microwave</t>
  </si>
  <si>
    <t>Vertical tray storage</t>
  </si>
  <si>
    <t>Vertical plate storage</t>
  </si>
  <si>
    <t>Vac and cleaning station in kitchen</t>
  </si>
  <si>
    <t>Utensil racks to hang in cooks cabinet</t>
  </si>
  <si>
    <t>Use rods in cabinets to hang pots etc</t>
  </si>
  <si>
    <t>Under-sink organizer</t>
  </si>
  <si>
    <t>Under-cabinet lighting</t>
  </si>
  <si>
    <t>Trash hole near butcher block</t>
  </si>
  <si>
    <t>Track lighting</t>
  </si>
  <si>
    <t>Touchless faucet</t>
  </si>
  <si>
    <t>Toe kick lighting</t>
  </si>
  <si>
    <t>Tile accents</t>
  </si>
  <si>
    <t>Tablet stand</t>
  </si>
  <si>
    <t>Sub-zero fridge</t>
  </si>
  <si>
    <t>Roll down area for small countertop appliances</t>
  </si>
  <si>
    <t>Reverse osmosis with bottle filler</t>
  </si>
  <si>
    <t>Retractable towel rack</t>
  </si>
  <si>
    <t>Recipe station</t>
  </si>
  <si>
    <t>Recessed lighting</t>
  </si>
  <si>
    <t>Pull-out trash and recycling bins</t>
  </si>
  <si>
    <t>Pre-rinse faucet</t>
  </si>
  <si>
    <t>Prep trash hole</t>
  </si>
  <si>
    <t>Prep sink</t>
  </si>
  <si>
    <t>Pot rack</t>
  </si>
  <si>
    <t>Pot filler</t>
  </si>
  <si>
    <t>Plate organizer drawer</t>
  </si>
  <si>
    <t>Plate and dish organizer</t>
  </si>
  <si>
    <t>Pegboard wall storage</t>
  </si>
  <si>
    <t>Pegboard cabinet organizer</t>
  </si>
  <si>
    <t>Pantry</t>
  </si>
  <si>
    <t>Natural stone</t>
  </si>
  <si>
    <t>Narrow slide out for knifes.</t>
  </si>
  <si>
    <t>Narrow pull out drawer for max out of tight spaces</t>
  </si>
  <si>
    <t>Message center in kitchen</t>
  </si>
  <si>
    <t>Magnetic wall</t>
  </si>
  <si>
    <t>Magnetic knife strip</t>
  </si>
  <si>
    <t>Linen Closet</t>
  </si>
  <si>
    <t>Lined cabinets</t>
  </si>
  <si>
    <t>Lid storage</t>
  </si>
  <si>
    <t>LED light fixtures</t>
  </si>
  <si>
    <t>Layered lighting</t>
  </si>
  <si>
    <t>Knife block drawer</t>
  </si>
  <si>
    <t>Kitchen island with seating</t>
  </si>
  <si>
    <t>Integrated USB charging ports</t>
  </si>
  <si>
    <t>Integrated sound system</t>
  </si>
  <si>
    <t>Integrated soap dispenser</t>
  </si>
  <si>
    <t>Integrated seating</t>
  </si>
  <si>
    <t>Integrated scale</t>
  </si>
  <si>
    <t>Integrated drainboard</t>
  </si>
  <si>
    <t>Integrated dish rack</t>
  </si>
  <si>
    <t>Integrated cutting board</t>
  </si>
  <si>
    <t>Integrated cookbook holder</t>
  </si>
  <si>
    <t>Instant hot water tap</t>
  </si>
  <si>
    <t>In-Floor root cellar</t>
  </si>
  <si>
    <t>Induction cooktop</t>
  </si>
  <si>
    <t>In-drawer lighting</t>
  </si>
  <si>
    <t>Include some mostly drawers over cabinets on lowers</t>
  </si>
  <si>
    <t>Ice maker</t>
  </si>
  <si>
    <t>Hot water dispenser</t>
  </si>
  <si>
    <t>Hidden trash and recycling bins</t>
  </si>
  <si>
    <t>Hidden step stool</t>
  </si>
  <si>
    <t>Hidden outlets</t>
  </si>
  <si>
    <t>Hanging lights over the island</t>
  </si>
  <si>
    <t>Hanging fruit basket</t>
  </si>
  <si>
    <t>Hands-free soap dispenser</t>
  </si>
  <si>
    <t>Hands-free faucet</t>
  </si>
  <si>
    <t>Handles on cabinets not knobs</t>
  </si>
  <si>
    <t>Glass china cabinet</t>
  </si>
  <si>
    <t>Garden window</t>
  </si>
  <si>
    <t>Full depth copper range hood</t>
  </si>
  <si>
    <t>Food processing area</t>
  </si>
  <si>
    <t>Food prep zone with trash hole and sorted trash cans that pull out</t>
  </si>
  <si>
    <t>Flush inset cabinets</t>
  </si>
  <si>
    <t>Extendable island countertop</t>
  </si>
  <si>
    <t>Energy Star appliances</t>
  </si>
  <si>
    <t>Dual dishwashers</t>
  </si>
  <si>
    <t>Drying rack over the sink up in the air</t>
  </si>
  <si>
    <t>Drawer microwave</t>
  </si>
  <si>
    <t>Drainboard sink</t>
  </si>
  <si>
    <t>Double oven</t>
  </si>
  <si>
    <t>Divided drawer storage and full extension drawers</t>
  </si>
  <si>
    <t>Dish soap from pump-up through counter</t>
  </si>
  <si>
    <t>Dish drying cabinet</t>
  </si>
  <si>
    <t>Decorative vent hood</t>
  </si>
  <si>
    <t>Decorative pendant lights</t>
  </si>
  <si>
    <t>Decorative lighting</t>
  </si>
  <si>
    <t>Custom range hood</t>
  </si>
  <si>
    <t>Custom lighting design</t>
  </si>
  <si>
    <t>Custom light fixtures</t>
  </si>
  <si>
    <t>Custom kitchen organization</t>
  </si>
  <si>
    <t>Custom island</t>
  </si>
  <si>
    <t>Custom hardware</t>
  </si>
  <si>
    <t>Custom flooring</t>
  </si>
  <si>
    <t>Custom drawer dividers</t>
  </si>
  <si>
    <t>Custom countertops</t>
  </si>
  <si>
    <t>Custom breakfast bar</t>
  </si>
  <si>
    <t>Custom backsplash</t>
  </si>
  <si>
    <t>Cubbies in kitchen like Lions Gate</t>
  </si>
  <si>
    <t>Counter stools</t>
  </si>
  <si>
    <t>Corner cabinet carousel</t>
  </si>
  <si>
    <t>Cork wall</t>
  </si>
  <si>
    <t>Cookware organizer</t>
  </si>
  <si>
    <t>Cooks cabinet containing all wares needed</t>
  </si>
  <si>
    <t>Cookbook storage</t>
  </si>
  <si>
    <t>Cookbook area in recipe station</t>
  </si>
  <si>
    <t>Cook book storage area possibly exposed</t>
  </si>
  <si>
    <t>Coffee bar</t>
  </si>
  <si>
    <t>Charging stations</t>
  </si>
  <si>
    <t>Charging drawer</t>
  </si>
  <si>
    <t>Ceramic tile</t>
  </si>
  <si>
    <t>Built-in spice rack</t>
  </si>
  <si>
    <t>Built-in pet feeding station</t>
  </si>
  <si>
    <t>Built-in cutting boards</t>
  </si>
  <si>
    <t>Built-in coffee maker</t>
  </si>
  <si>
    <t>Built-in bread box</t>
  </si>
  <si>
    <t>Broom Closet</t>
  </si>
  <si>
    <t>Bluetooth speakers</t>
  </si>
  <si>
    <t>Beverage center</t>
  </si>
  <si>
    <t>Bay window</t>
  </si>
  <si>
    <t>Baking sheet storage</t>
  </si>
  <si>
    <t>Baking cabinet</t>
  </si>
  <si>
    <t>Bakeware organizer</t>
  </si>
  <si>
    <t>Ambient lighting</t>
  </si>
  <si>
    <t>Adjustable shelves</t>
  </si>
  <si>
    <t>Adjustable drawer organizers</t>
  </si>
  <si>
    <t>Accent lighting</t>
  </si>
  <si>
    <t>48" grocery staging area</t>
  </si>
  <si>
    <t>24” prep sink away from dish washing area w/ adjacent trash hole</t>
  </si>
  <si>
    <t>Shell</t>
  </si>
  <si>
    <t>Vinyl</t>
  </si>
  <si>
    <t>Porcelain tile</t>
  </si>
  <si>
    <t>Neutral</t>
  </si>
  <si>
    <t>Monochromatic</t>
  </si>
  <si>
    <t>Laminate</t>
  </si>
  <si>
    <t>Hardwood</t>
  </si>
  <si>
    <t>Engineered wood</t>
  </si>
  <si>
    <t>Complementary colors</t>
  </si>
  <si>
    <t>Bold accents</t>
  </si>
  <si>
    <t>Analogous color scheme</t>
  </si>
  <si>
    <t>Seating</t>
  </si>
  <si>
    <t>Dining chairs</t>
  </si>
  <si>
    <t>Bar stools</t>
  </si>
  <si>
    <t>Banquette seating</t>
  </si>
  <si>
    <t>Kitchen Layout</t>
  </si>
  <si>
    <t>Zone-Prep</t>
  </si>
  <si>
    <t>Zone-Eat-In Kitchen</t>
  </si>
  <si>
    <t>Zone-Cook</t>
  </si>
  <si>
    <t>Zone-Coffee &amp; Tea</t>
  </si>
  <si>
    <t>Zone-Cleaning</t>
  </si>
  <si>
    <t>Work surface depth</t>
  </si>
  <si>
    <t>U-shaped</t>
  </si>
  <si>
    <t>Toe kick space</t>
  </si>
  <si>
    <t>Storage accessibility</t>
  </si>
  <si>
    <t>Peninsula</t>
  </si>
  <si>
    <t>L-shaped</t>
  </si>
  <si>
    <t>Island</t>
  </si>
  <si>
    <t>Galley</t>
  </si>
  <si>
    <t>Counter height</t>
  </si>
  <si>
    <t>Appliance placement</t>
  </si>
  <si>
    <t>Wood</t>
  </si>
  <si>
    <t>Wallpaper</t>
  </si>
  <si>
    <t>Undermount</t>
  </si>
  <si>
    <t>Top-mount</t>
  </si>
  <si>
    <t>Stone</t>
  </si>
  <si>
    <t>Stainless steel</t>
  </si>
  <si>
    <t>Solid surface</t>
  </si>
  <si>
    <t>Single-bowl</t>
  </si>
  <si>
    <t>Quartz</t>
  </si>
  <si>
    <t>Pull-out faucet</t>
  </si>
  <si>
    <t>Pull-down faucet</t>
  </si>
  <si>
    <t>Marble</t>
  </si>
  <si>
    <t>Granite</t>
  </si>
  <si>
    <t>Glass tile</t>
  </si>
  <si>
    <t>Farmhouse</t>
  </si>
  <si>
    <t>Double-bowl</t>
  </si>
  <si>
    <t>Concrete</t>
  </si>
  <si>
    <t>Bridge faucet</t>
  </si>
  <si>
    <t>Coffee Bar</t>
  </si>
  <si>
    <t>Tea station</t>
  </si>
  <si>
    <t>Espresso machine</t>
  </si>
  <si>
    <t>Enough height above cabinets for coffee gear</t>
  </si>
  <si>
    <t>Coffee station</t>
  </si>
  <si>
    <t>Coffee or breakfast bar in deep pantry unit</t>
  </si>
  <si>
    <t>Coffe Mug showcase</t>
  </si>
  <si>
    <t>Stock</t>
  </si>
  <si>
    <t>Shaker</t>
  </si>
  <si>
    <t>Semi-custom</t>
  </si>
  <si>
    <t>Raised-panel</t>
  </si>
  <si>
    <t>Pulls</t>
  </si>
  <si>
    <t>Pantry organization</t>
  </si>
  <si>
    <t>Open shelving</t>
  </si>
  <si>
    <t>Lazy Susan</t>
  </si>
  <si>
    <t>Knobs</t>
  </si>
  <si>
    <t>Integrated handles</t>
  </si>
  <si>
    <t>Glass-front</t>
  </si>
  <si>
    <t>Frameless</t>
  </si>
  <si>
    <t>Flat-panel</t>
  </si>
  <si>
    <t>Face-framed</t>
  </si>
  <si>
    <t>Custom</t>
  </si>
  <si>
    <t>Cup pulls</t>
  </si>
  <si>
    <t>Bulkhead into cabinets or have uppers with glass (no open tops)</t>
  </si>
  <si>
    <t>Beaded inset</t>
  </si>
  <si>
    <t>Appliance garage</t>
  </si>
  <si>
    <t>Appliances</t>
  </si>
  <si>
    <t>Wine cooler</t>
  </si>
  <si>
    <t>Wall oven</t>
  </si>
  <si>
    <t>Ventilation hood</t>
  </si>
  <si>
    <t>Toaster Oven</t>
  </si>
  <si>
    <t>Range</t>
  </si>
  <si>
    <t>Microwave</t>
  </si>
  <si>
    <t>Freestanding refrigerator</t>
  </si>
  <si>
    <t>Dishwasher</t>
  </si>
  <si>
    <t>Cooktop</t>
  </si>
  <si>
    <t>Built-in refrigerator</t>
  </si>
  <si>
    <t>Kitchenette/Wet Bar</t>
  </si>
  <si>
    <t>Wine Fridge with Glass Storage possibly overhead</t>
  </si>
  <si>
    <t>Whiskey or scotch tasting plate</t>
  </si>
  <si>
    <t>Wall-mounted dartboard section</t>
  </si>
  <si>
    <t>Walk up bar counter w/ pendant lights</t>
  </si>
  <si>
    <t>Under Cabinet Lighting</t>
  </si>
  <si>
    <t>Two counter heights on the island</t>
  </si>
  <si>
    <t>Service Island with two counter heights, seating w/ back, and butcher block tops</t>
  </si>
  <si>
    <t>Refrigerated liquor cabinet</t>
  </si>
  <si>
    <t>Pull up bar</t>
  </si>
  <si>
    <t>Pivot main functional wall to adjacent wall and then bar off the elbow where kitchen is now</t>
  </si>
  <si>
    <t>Pendant Lighting over bar</t>
  </si>
  <si>
    <t>Overhead wine glass storage</t>
  </si>
  <si>
    <t>Model Train to run joints and liquor drinks around the room</t>
  </si>
  <si>
    <t>Liquor Bottle back bar type storage</t>
  </si>
  <si>
    <t>Ice Maker &amp; Bucket</t>
  </si>
  <si>
    <t>Frosted glass liquor cabinets</t>
  </si>
  <si>
    <t>Dinner Tray Storage</t>
  </si>
  <si>
    <t>Dedicated weed cabinet like liqour</t>
  </si>
  <si>
    <t>Decanter and tray</t>
  </si>
  <si>
    <t>Cocktail tools drawer</t>
  </si>
  <si>
    <t>Cocktail Station behind bar with back lit shelfs</t>
  </si>
  <si>
    <t>Cocktail glass cabinet</t>
  </si>
  <si>
    <t xml:space="preserve">Chilled Liqour &amp; Glass cooler </t>
  </si>
  <si>
    <t>Café Type seating near kitchnette off knee wall</t>
  </si>
  <si>
    <t>Butler's Pantry area</t>
  </si>
  <si>
    <t>Breakfast Nook</t>
  </si>
  <si>
    <t>Breakfast Bar or Island</t>
  </si>
  <si>
    <t>Beverage Station on buffet or sideboard with decanter &amp; ice bucket with platter etc</t>
  </si>
  <si>
    <t>Beverage Cooler with glass front</t>
  </si>
  <si>
    <t>Beer tap section</t>
  </si>
  <si>
    <t>Bartender's tool cabinet</t>
  </si>
  <si>
    <t>Smart home technology</t>
  </si>
  <si>
    <t>Security camera</t>
  </si>
  <si>
    <t>Photometrics on home</t>
  </si>
  <si>
    <t>New overhead lighting</t>
  </si>
  <si>
    <t>Natural materials</t>
  </si>
  <si>
    <t>internet VPN through hardware for home?</t>
  </si>
  <si>
    <t>How can I avoid PFAS</t>
  </si>
  <si>
    <t>Home automation</t>
  </si>
  <si>
    <t>Hard Surface Flooring with Area Rugs</t>
  </si>
  <si>
    <t>Divdier wall that moves</t>
  </si>
  <si>
    <t>Custom portable laptop stand</t>
  </si>
  <si>
    <t xml:space="preserve">Custom organizational inserts and pullouts in cabinets and drawers.  </t>
  </si>
  <si>
    <t>Book shelf</t>
  </si>
  <si>
    <t>Linen closet serving as hamper and supply storage in addition to linen</t>
  </si>
  <si>
    <t>Ceiling Fan</t>
  </si>
  <si>
    <t>Yoga and stretching area</t>
  </si>
  <si>
    <t>Garage</t>
  </si>
  <si>
    <t>Workout and fitness gear storage</t>
  </si>
  <si>
    <t>Workbench</t>
  </si>
  <si>
    <t>Woodworking area</t>
  </si>
  <si>
    <t>Wine storage</t>
  </si>
  <si>
    <t>Window and door storage</t>
  </si>
  <si>
    <t>Welding area</t>
  </si>
  <si>
    <t>Weather station area</t>
  </si>
  <si>
    <t>Water filtration system storage</t>
  </si>
  <si>
    <t>Water feature supplies storage</t>
  </si>
  <si>
    <t>Wall-mounted tire racks for seasonal tire storage</t>
  </si>
  <si>
    <t>Wall-mounted storage for helmets and other personal protective gear</t>
  </si>
  <si>
    <t>Video game area</t>
  </si>
  <si>
    <t>Vertical garden storage</t>
  </si>
  <si>
    <t>Upholstery area</t>
  </si>
  <si>
    <t>Trampoline storage</t>
  </si>
  <si>
    <t>Swing set and playset storage</t>
  </si>
  <si>
    <t>Surveillance equipment storage</t>
  </si>
  <si>
    <t>Sports practice area</t>
  </si>
  <si>
    <t>Sports equipment storage</t>
  </si>
  <si>
    <t>Spare tire storage</t>
  </si>
  <si>
    <t>Space for a motorcycle or ATV</t>
  </si>
  <si>
    <t>Solar panels on the roof for energy efficiency</t>
  </si>
  <si>
    <t>Solar panel storage</t>
  </si>
  <si>
    <t>Snack station</t>
  </si>
  <si>
    <t>Smart home technology storage</t>
  </si>
  <si>
    <t>Small appliances storage</t>
  </si>
  <si>
    <t>Ski and snowboard storage</t>
  </si>
  <si>
    <t>Shower and changing area</t>
  </si>
  <si>
    <t>Sewing and fabric area</t>
  </si>
  <si>
    <t>Seed starting area</t>
  </si>
  <si>
    <t>Security system and cameras</t>
  </si>
  <si>
    <t>Scaffolding storage</t>
  </si>
  <si>
    <t>Sauna or steam room area</t>
  </si>
  <si>
    <t>Sandbox storage</t>
  </si>
  <si>
    <t>Safety equipment storage</t>
  </si>
  <si>
    <t>Roofing supplies storage</t>
  </si>
  <si>
    <t>Repair and maintenance area</t>
  </si>
  <si>
    <t>Renewable energy equipment storage</t>
  </si>
  <si>
    <t>Reading and quiet area</t>
  </si>
  <si>
    <t>Ramp storage</t>
  </si>
  <si>
    <t>Rainwater collection system for eco-friendly water usage</t>
  </si>
  <si>
    <t>Pottery studio</t>
  </si>
  <si>
    <t>Portable generator and emergency preparedness supplies</t>
  </si>
  <si>
    <t>Pool table area</t>
  </si>
  <si>
    <t>Plumbing project area</t>
  </si>
  <si>
    <t>Play area</t>
  </si>
  <si>
    <t>Ping pong table area</t>
  </si>
  <si>
    <t>Photography studio</t>
  </si>
  <si>
    <t>Pet supplies storage</t>
  </si>
  <si>
    <t>Pest control storage</t>
  </si>
  <si>
    <t>Paving and hardscaping materials storage</t>
  </si>
  <si>
    <t>Patio and deck supplies storage</t>
  </si>
  <si>
    <t>Pantry storage</t>
  </si>
  <si>
    <t>Paint and chemical storage</t>
  </si>
  <si>
    <t>Outdoor lighting storage</t>
  </si>
  <si>
    <t>Outdoor game storage</t>
  </si>
  <si>
    <t>Outdoor furniture storage</t>
  </si>
  <si>
    <t>Music practice area</t>
  </si>
  <si>
    <t>Mudroom area</t>
  </si>
  <si>
    <t>Moving supplies storage</t>
  </si>
  <si>
    <t>Motorcycle storage</t>
  </si>
  <si>
    <t>Metalworking area</t>
  </si>
  <si>
    <t>Massage and relaxation area</t>
  </si>
  <si>
    <t>Luggage storage</t>
  </si>
  <si>
    <t>Locker room area</t>
  </si>
  <si>
    <t>Lockable storage cabinets for valuable tools and equipment</t>
  </si>
  <si>
    <t>Laundry area</t>
  </si>
  <si>
    <t>Landscaping materials storage</t>
  </si>
  <si>
    <t>Kids' toy storage</t>
  </si>
  <si>
    <t>Kayak and canoe storage</t>
  </si>
  <si>
    <t>Irrigation system storage</t>
  </si>
  <si>
    <t>Insulation storage</t>
  </si>
  <si>
    <t>Inflatable and outdoor toy storage</t>
  </si>
  <si>
    <t>Home theater</t>
  </si>
  <si>
    <t>Home security system storage</t>
  </si>
  <si>
    <t>Home office</t>
  </si>
  <si>
    <t>Home improvement supplies area</t>
  </si>
  <si>
    <t>Home gym</t>
  </si>
  <si>
    <t>Home car lift for easier maintenance and repairs</t>
  </si>
  <si>
    <t>Home automation system storage</t>
  </si>
  <si>
    <t>Hobby and craft area</t>
  </si>
  <si>
    <t>Helmet and protective gear storage</t>
  </si>
  <si>
    <t>Heating and cooling supplies storage</t>
  </si>
  <si>
    <t>Hazardous waste disposal area</t>
  </si>
  <si>
    <t>Grill and outdoor cooking storage</t>
  </si>
  <si>
    <t>Greenhouse area</t>
  </si>
  <si>
    <t>Grease and oil-resistant garage floor mats</t>
  </si>
  <si>
    <t>Golf equipment storage</t>
  </si>
  <si>
    <t>Gardening zone</t>
  </si>
  <si>
    <t>Garden tool cleaning station</t>
  </si>
  <si>
    <t>Garage gym area</t>
  </si>
  <si>
    <t>Furniture storage</t>
  </si>
  <si>
    <t>Foosball table area</t>
  </si>
  <si>
    <t>Flooring and tile storage</t>
  </si>
  <si>
    <t>Flood and storm supplies storage</t>
  </si>
  <si>
    <t>Fishing gear storage</t>
  </si>
  <si>
    <t>Fire safety equipment storage</t>
  </si>
  <si>
    <t>Fencing and gate supplies storage</t>
  </si>
  <si>
    <t>Earthquake and disaster supplies storage</t>
  </si>
  <si>
    <t>Dust vac system</t>
  </si>
  <si>
    <t>Drywall and masonry supplies storage</t>
  </si>
  <si>
    <t>DIY project area</t>
  </si>
  <si>
    <t>Dedicated space for a pool table, foosball, or other games</t>
  </si>
  <si>
    <t>Dedicated space for a golf cart or utility vehicle</t>
  </si>
  <si>
    <t>Darts and game area</t>
  </si>
  <si>
    <t>Container gardening storage</t>
  </si>
  <si>
    <t>Composting area</t>
  </si>
  <si>
    <t>Carpet and rug storage</t>
  </si>
  <si>
    <t>Canning and preservation area</t>
  </si>
  <si>
    <t>Bulk food storage</t>
  </si>
  <si>
    <t>Board game storage</t>
  </si>
  <si>
    <t>Battery &amp; battery recycling center</t>
  </si>
  <si>
    <t>Barbell set</t>
  </si>
  <si>
    <t>Automotive fluid storage and disposal area</t>
  </si>
  <si>
    <t>Art studio</t>
  </si>
  <si>
    <t>Art or hobby station for creative projects</t>
  </si>
  <si>
    <t>Air hockey table area</t>
  </si>
  <si>
    <t>A designated area for kids' toys and activities</t>
  </si>
  <si>
    <t>3D printer and maker space</t>
  </si>
  <si>
    <t>Workshop</t>
  </si>
  <si>
    <t>Vertical storage for long items (lumber, PVC pipes, etc.)</t>
  </si>
  <si>
    <t>Ventilation system for improved air quality</t>
  </si>
  <si>
    <t>TV or projector setup for entertainment</t>
  </si>
  <si>
    <t>Tool storage area</t>
  </si>
  <si>
    <t>Rolling tool chest</t>
  </si>
  <si>
    <t>Power tool station</t>
  </si>
  <si>
    <t>Plumbing supplies storage</t>
  </si>
  <si>
    <t>Pegboard walls for customizable tool storage</t>
  </si>
  <si>
    <t>Paint and chemicals storage cabinet</t>
  </si>
  <si>
    <t>Mobile work cart for projects</t>
  </si>
  <si>
    <t>Lighting and electrical supplies storage</t>
  </si>
  <si>
    <t>Home workshop</t>
  </si>
  <si>
    <t>Hand tool station</t>
  </si>
  <si>
    <t>Extension cord storage</t>
  </si>
  <si>
    <t>Electrical project area</t>
  </si>
  <si>
    <t>Charging station for power tools</t>
  </si>
  <si>
    <t>Ceiling-mounted retractable extension cords and air hoses</t>
  </si>
  <si>
    <t>Vehicle</t>
  </si>
  <si>
    <t>Retractable workbench for added space</t>
  </si>
  <si>
    <t>Charging station for electric vehicles</t>
  </si>
  <si>
    <t>Wall power rack</t>
  </si>
  <si>
    <t>Outdoor gear storage</t>
  </si>
  <si>
    <t>Gardening supplies and tool storage</t>
  </si>
  <si>
    <t>Car maintenance &amp; detailing center</t>
  </si>
  <si>
    <t>Ball and sports gear storage</t>
  </si>
  <si>
    <t>Appliance dolly storage</t>
  </si>
  <si>
    <t>Air compressor station</t>
  </si>
  <si>
    <t>Passage</t>
  </si>
  <si>
    <t>Utility sink for washing hands and tools</t>
  </si>
  <si>
    <t>Temp Gauge</t>
  </si>
  <si>
    <t>Safety equipment storage (safety glasses, gloves, etc.)</t>
  </si>
  <si>
    <t>Pressure washer station</t>
  </si>
  <si>
    <t>Mop sink</t>
  </si>
  <si>
    <t>Mini-fridge or snack station for refreshments</t>
  </si>
  <si>
    <t>First aid station</t>
  </si>
  <si>
    <t>Fire extinguisher</t>
  </si>
  <si>
    <t>Extra refrigerator</t>
  </si>
  <si>
    <t>Extra freezer</t>
  </si>
  <si>
    <t>Decorative elements like posters, artwork, or neon signs</t>
  </si>
  <si>
    <t>Cleaning supplies area</t>
  </si>
  <si>
    <t>Beverage fridge</t>
  </si>
  <si>
    <t>Wall-mounted storage</t>
  </si>
  <si>
    <t>Store items above garage door</t>
  </si>
  <si>
    <t>Storage hooks</t>
  </si>
  <si>
    <t>Stackable storage containers</t>
  </si>
  <si>
    <t>Smart garage door opener with app control</t>
  </si>
  <si>
    <t>Sliding screens for garage door opening</t>
  </si>
  <si>
    <t>Skylights or additional windows for natural light</t>
  </si>
  <si>
    <t>Shelving and storage units</t>
  </si>
  <si>
    <t>Shed roof style bump-out off the garage</t>
  </si>
  <si>
    <t>Retractable extension cord reel</t>
  </si>
  <si>
    <t>Psychedelic mural</t>
  </si>
  <si>
    <t>Painted or coated walls for easy cleaning and improved aesthetics</t>
  </si>
  <si>
    <t>Multi-functional garage cabinets</t>
  </si>
  <si>
    <t>Magnetic tool holders for easy access and organization</t>
  </si>
  <si>
    <t>Insulated garage doors</t>
  </si>
  <si>
    <t>High-quality LED lighting</t>
  </si>
  <si>
    <t>Heavy-duty floor mats</t>
  </si>
  <si>
    <t>Garage lofted storage under high ceiling</t>
  </si>
  <si>
    <t>Folding ladder for compact storage and easy access to high spaces</t>
  </si>
  <si>
    <t>Foldable or wall-mounted worktables</t>
  </si>
  <si>
    <t>Flexible and modular storage solutions</t>
  </si>
  <si>
    <t>Epoxy-coated garage floor</t>
  </si>
  <si>
    <t>Energy-efficient and motion-activated lighting</t>
  </si>
  <si>
    <t>Climate control system (heating and cooling)</t>
  </si>
  <si>
    <t>Cabinets for supplies</t>
  </si>
  <si>
    <t>Built-in speakers and audio system</t>
  </si>
  <si>
    <t>3rd Bay</t>
  </si>
  <si>
    <t>Snow removal equipment storage</t>
  </si>
  <si>
    <t>Recycling and waste disposal area</t>
  </si>
  <si>
    <t>Odor-neutralizing garbage bin</t>
  </si>
  <si>
    <t>Moped storage</t>
  </si>
  <si>
    <t>Lawn equipment storage</t>
  </si>
  <si>
    <t>Hose reel for easy access to water</t>
  </si>
  <si>
    <t>Holiday decoration storage</t>
  </si>
  <si>
    <t>Camping gear storage</t>
  </si>
  <si>
    <t>Bike repair and maintenance area</t>
  </si>
  <si>
    <t>Bicycle storage</t>
  </si>
  <si>
    <t>Tool storage section</t>
  </si>
  <si>
    <t>Task chair or stool</t>
  </si>
  <si>
    <t>Pipe rack</t>
  </si>
  <si>
    <t>Cleats on walls for tools</t>
  </si>
  <si>
    <t>Parking area for vehicles</t>
  </si>
  <si>
    <t>Over Vehicle Ceiling Mounted Storage Racks</t>
  </si>
  <si>
    <t>Hanging tapestry or planter over vehicle as welcome home</t>
  </si>
  <si>
    <t>Digital parking assist system</t>
  </si>
  <si>
    <t>Bike storage hoist</t>
  </si>
  <si>
    <t>Store shit above garage door</t>
  </si>
  <si>
    <t xml:space="preserve">Parachute lit up behind it </t>
  </si>
  <si>
    <t>Lift to attic storage?</t>
  </si>
  <si>
    <t>Consider shed roof style bump-out off the garage</t>
  </si>
  <si>
    <t>Project Examples</t>
  </si>
  <si>
    <t>Capital Hill Residence (Zaha Hadid)</t>
  </si>
  <si>
    <t>Koshino House (Tadao Ando)</t>
  </si>
  <si>
    <t>Fisher House (Louis Kahn)</t>
  </si>
  <si>
    <t>Villa Mairea (Alvar Aalto)</t>
  </si>
  <si>
    <t>Glass House (Philip Johnson)</t>
  </si>
  <si>
    <t>Eames House (Charles and Ray Eames)</t>
  </si>
  <si>
    <t>Lovell Health House (Richard Neutra)</t>
  </si>
  <si>
    <t>Kaufmann Desert House (Richard Neutra)</t>
  </si>
  <si>
    <t>Farnsworth House (Ludwig Mies van der Rohe)</t>
  </si>
  <si>
    <t>Villa La Roche (Le Corbusier)</t>
  </si>
  <si>
    <t>Villa Savoye (Le Corbusier)</t>
  </si>
  <si>
    <t>Robie House (Frank Lloyd Wright)</t>
  </si>
  <si>
    <t>Fallingwater (Frank Lloyd Wright)</t>
  </si>
  <si>
    <t>Lighting and Fixtures</t>
  </si>
  <si>
    <t>Statement fixtures</t>
  </si>
  <si>
    <t>Outdoor lighting</t>
  </si>
  <si>
    <t>Smart lighting systems</t>
  </si>
  <si>
    <t>Traditional-style fixtures</t>
  </si>
  <si>
    <t>Minimalist fixtures</t>
  </si>
  <si>
    <t>Mid-century modern fixtures</t>
  </si>
  <si>
    <t>Vintage-style fixtures</t>
  </si>
  <si>
    <t>Industrial-style fixtures</t>
  </si>
  <si>
    <t>Table lamps</t>
  </si>
  <si>
    <t>Floor lamps</t>
  </si>
  <si>
    <t>Wall sconces</t>
  </si>
  <si>
    <t>Chandeliers</t>
  </si>
  <si>
    <t>Pendant lighting</t>
  </si>
  <si>
    <t>Interior Design Concepts</t>
  </si>
  <si>
    <t>Glass walls and partitions</t>
  </si>
  <si>
    <t>Spiral staircases</t>
  </si>
  <si>
    <t>Floating staircases</t>
  </si>
  <si>
    <t>Arched doorways</t>
  </si>
  <si>
    <t>French doors</t>
  </si>
  <si>
    <t>Sliding barn doors</t>
  </si>
  <si>
    <t>Window seats</t>
  </si>
  <si>
    <t>Accent walls</t>
  </si>
  <si>
    <t>Chair rail molding</t>
  </si>
  <si>
    <t>Wainscoting</t>
  </si>
  <si>
    <t>Crown molding</t>
  </si>
  <si>
    <t>Tray ceilings</t>
  </si>
  <si>
    <t>Coffered ceilings</t>
  </si>
  <si>
    <t>Vaulted ceilings</t>
  </si>
  <si>
    <t>Exposed brick walls</t>
  </si>
  <si>
    <t>Exposed beams</t>
  </si>
  <si>
    <t>Cozy, intimate spaces</t>
  </si>
  <si>
    <t>Formal living and dining areas</t>
  </si>
  <si>
    <t>Open floor plans</t>
  </si>
  <si>
    <t>Exterior Design Elements</t>
  </si>
  <si>
    <t>Water features</t>
  </si>
  <si>
    <t>Outdoor living spaces</t>
  </si>
  <si>
    <t>Green roofs</t>
  </si>
  <si>
    <t>Exterior shutters</t>
  </si>
  <si>
    <t>Balconies</t>
  </si>
  <si>
    <t>Covered porches</t>
  </si>
  <si>
    <t>Brick exteriors</t>
  </si>
  <si>
    <t>Metal siding</t>
  </si>
  <si>
    <t>Wood siding</t>
  </si>
  <si>
    <t>Stone exteriors</t>
  </si>
  <si>
    <t>Stucco exteriors</t>
  </si>
  <si>
    <t>Picture windows</t>
  </si>
  <si>
    <t>Bay windows</t>
  </si>
  <si>
    <t>Dormer windows</t>
  </si>
  <si>
    <t>Mansard roofs</t>
  </si>
  <si>
    <t>Hipped roofs</t>
  </si>
  <si>
    <t>Gabled roofs</t>
  </si>
  <si>
    <t>Flat roofs</t>
  </si>
  <si>
    <t>Symmetrical facades</t>
  </si>
  <si>
    <t>Asymmetrical facades</t>
  </si>
  <si>
    <t>Vertical emphasis</t>
  </si>
  <si>
    <t>Compression and release</t>
  </si>
  <si>
    <t>Integration of art and architecture</t>
  </si>
  <si>
    <t>Geometric shapes and patterns</t>
  </si>
  <si>
    <t>Ornamentation</t>
  </si>
  <si>
    <t>Connection to nature</t>
  </si>
  <si>
    <t>Color and Material Preferences</t>
  </si>
  <si>
    <t>Eco-friendly materials</t>
  </si>
  <si>
    <t>Tile patterns and materials</t>
  </si>
  <si>
    <t>Smooth fabrics</t>
  </si>
  <si>
    <t>Textured fabrics</t>
  </si>
  <si>
    <t>Glass accents</t>
  </si>
  <si>
    <t>Metal accents</t>
  </si>
  <si>
    <t>Stone accents</t>
  </si>
  <si>
    <t>Distressed finishes</t>
  </si>
  <si>
    <t>Natural wood finishes</t>
  </si>
  <si>
    <t>Glossy finishes</t>
  </si>
  <si>
    <t>Matte finishes</t>
  </si>
  <si>
    <t>Warm tones</t>
  </si>
  <si>
    <t>Cool tones</t>
  </si>
  <si>
    <t>Earth tones</t>
  </si>
  <si>
    <t>Monochromatic color schemes</t>
  </si>
  <si>
    <t>Bold color palettes</t>
  </si>
  <si>
    <t>Neutral color palettes</t>
  </si>
  <si>
    <t>Architectural Style Preferences</t>
  </si>
  <si>
    <t>Other (please specify)</t>
  </si>
  <si>
    <t>Mies van der Rohe-inspired</t>
  </si>
  <si>
    <t>Frank Lloyd Wright-inspired</t>
  </si>
  <si>
    <t>Art Nouveau</t>
  </si>
  <si>
    <t>Spanish-style</t>
  </si>
  <si>
    <t>Asian-inspired</t>
  </si>
  <si>
    <t>Transitional</t>
  </si>
  <si>
    <t>Scandinavian</t>
  </si>
  <si>
    <t>Ranch</t>
  </si>
  <si>
    <t>Prairie</t>
  </si>
  <si>
    <t>Tudor</t>
  </si>
  <si>
    <t>Art Deco</t>
  </si>
  <si>
    <t>Cape Cod</t>
  </si>
  <si>
    <t>Mid-Century Modern</t>
  </si>
  <si>
    <t>Minimalist</t>
  </si>
  <si>
    <t>Industrial</t>
  </si>
  <si>
    <t>Mediterranean</t>
  </si>
  <si>
    <t>Victorian</t>
  </si>
  <si>
    <t>Colonial</t>
  </si>
  <si>
    <t>Craftsman</t>
  </si>
  <si>
    <t>Traditional</t>
  </si>
  <si>
    <t>Modern/Contemporary</t>
  </si>
  <si>
    <t>Architect Stylistic Themes</t>
  </si>
  <si>
    <t>Zaha Hadid - Urban planning and infrastructure</t>
  </si>
  <si>
    <t>Zaha Hadid - Integration of technology</t>
  </si>
  <si>
    <t>Zaha Hadid - Deconstructivism</t>
  </si>
  <si>
    <t>Zaha Hadid - Flowing spaces</t>
  </si>
  <si>
    <t>Zaha Hadid - Futuristic aesthetics</t>
  </si>
  <si>
    <t>Zaha Hadid - Parametric design</t>
  </si>
  <si>
    <t>Tadao Ando - Emphasis on geometry</t>
  </si>
  <si>
    <t>Tadao Ando - Water as a design element</t>
  </si>
  <si>
    <t>Tadao Ando - Zen philosophy</t>
  </si>
  <si>
    <t>Tadao Ando - Introspective architecture</t>
  </si>
  <si>
    <t>Tadao Ando - Light and shadow</t>
  </si>
  <si>
    <t>Tadao Ando - Concrete and minimalism</t>
  </si>
  <si>
    <t>Louis Kahn - Embracing ruins</t>
  </si>
  <si>
    <t>Louis Kahn - Servant and served spaces</t>
  </si>
  <si>
    <t>Louis Kahn - Structural expressionism</t>
  </si>
  <si>
    <t>Louis Kahn - Monumentality</t>
  </si>
  <si>
    <t>Louis Kahn - Timeless materials</t>
  </si>
  <si>
    <t>Louis Kahn - Experiential architecture</t>
  </si>
  <si>
    <t>Alvar Aalto - Furniture and product design</t>
  </si>
  <si>
    <t>Alvar Aalto - Acoustic design</t>
  </si>
  <si>
    <t>Alvar Aalto - Flexibility and adaptability</t>
  </si>
  <si>
    <t>Alvar Aalto - Natural light</t>
  </si>
  <si>
    <t>Alvar Aalto - Organic forms and materials</t>
  </si>
  <si>
    <t>Alvar Aalto - Humanism and nature</t>
  </si>
  <si>
    <t>Philip Johnson - Curatorial work</t>
  </si>
  <si>
    <t>Philip Johnson - Landscaping</t>
  </si>
  <si>
    <t>Philip Johnson - Collaboration</t>
  </si>
  <si>
    <t>Philip Johnson - Contextual design</t>
  </si>
  <si>
    <t>Philip Johnson - Postmodernism</t>
  </si>
  <si>
    <t>Philip Johnson - Glass structures</t>
  </si>
  <si>
    <t>Charles and Ray Eames - Democratic design</t>
  </si>
  <si>
    <t>Charles and Ray Eames - Graphic design and film</t>
  </si>
  <si>
    <t>Charles and Ray Eames - Material innovation</t>
  </si>
  <si>
    <t>Charles and Ray Eames - Multifunctional spaces</t>
  </si>
  <si>
    <t>Charles and Ray Eames - Prefabrication and modularity</t>
  </si>
  <si>
    <t>Charles and Ray Eames - Playfulness and experimentation</t>
  </si>
  <si>
    <t>Richard Neutra - Roof gardens and terraces</t>
  </si>
  <si>
    <t>Richard Neutra - Biorealism</t>
  </si>
  <si>
    <t>Richard Neutra - International Style</t>
  </si>
  <si>
    <t>Richard Neutra - Climate-responsive design</t>
  </si>
  <si>
    <t>Richard Neutra - Large windows and sliding doors</t>
  </si>
  <si>
    <t>Richard Neutra - Indoor-outdoor living</t>
  </si>
  <si>
    <t>Ludwig Mies van der Rohe - Furniture design</t>
  </si>
  <si>
    <t>Ludwig Mies van der Rohe - God is in the details</t>
  </si>
  <si>
    <t>Ludwig Mies van der Rohe - Skin and bones architecture</t>
  </si>
  <si>
    <t>Ludwig Mies van der Rohe - Glass and steel construction</t>
  </si>
  <si>
    <t>Ludwig Mies van der Rohe - Universal space</t>
  </si>
  <si>
    <t>Ludwig Mies van der Rohe - Less is more</t>
  </si>
  <si>
    <t>Le Corbusier - Color theory</t>
  </si>
  <si>
    <t>Le Corbusier - Brutalism</t>
  </si>
  <si>
    <t>Le Corbusier - Radiant City</t>
  </si>
  <si>
    <t>Le Corbusier - Functionality and minimalism</t>
  </si>
  <si>
    <t>Le Corbusier - Dom-ino House</t>
  </si>
  <si>
    <t>Le Corbusier - Five points of architecture</t>
  </si>
  <si>
    <t>Frank Lloyd Wright - Usonian homes</t>
  </si>
  <si>
    <t>Frank Lloyd Wright - Custom-designed furniture</t>
  </si>
  <si>
    <t>Frank Lloyd Wright - Geometric patterns</t>
  </si>
  <si>
    <t>Frank Lloyd Wright - Cantilevered structures</t>
  </si>
  <si>
    <t>Frank Lloyd Wright - Open floor plans</t>
  </si>
  <si>
    <t>Frank Lloyd Wright - Organic architecture</t>
  </si>
  <si>
    <t>Wood bed</t>
  </si>
  <si>
    <t>Bedrooms</t>
  </si>
  <si>
    <t>Wingback headboard</t>
  </si>
  <si>
    <t>Window treatments</t>
  </si>
  <si>
    <t>Window seat</t>
  </si>
  <si>
    <t>Wicker furniture</t>
  </si>
  <si>
    <t>White noise machine</t>
  </si>
  <si>
    <t>Weighted blanket</t>
  </si>
  <si>
    <t>Wardrobe</t>
  </si>
  <si>
    <t>Wall-mounted TV</t>
  </si>
  <si>
    <t>Wall-mounted organizer</t>
  </si>
  <si>
    <t>Wall-mounted nightstand</t>
  </si>
  <si>
    <t>Wall-mounted jewelry organizer</t>
  </si>
  <si>
    <t>Wall-mounted ironing board</t>
  </si>
  <si>
    <t>Wall-mounted drying rack</t>
  </si>
  <si>
    <t>Wall-mounted desk</t>
  </si>
  <si>
    <t>Wall-mounted clothing hooks</t>
  </si>
  <si>
    <t>Wall-mounted bookshelves</t>
  </si>
  <si>
    <t>Wall-mounted bedside table</t>
  </si>
  <si>
    <t>Wall-mounted bedside shelf</t>
  </si>
  <si>
    <t>Wall tapestry</t>
  </si>
  <si>
    <t>Wall shelves</t>
  </si>
  <si>
    <t>Wall hooks</t>
  </si>
  <si>
    <t>Wall decals</t>
  </si>
  <si>
    <t>Wall art</t>
  </si>
  <si>
    <t>Vanity tray</t>
  </si>
  <si>
    <t>Vanity stool</t>
  </si>
  <si>
    <t>Vanity set with mirror</t>
  </si>
  <si>
    <t>Vanity mirror</t>
  </si>
  <si>
    <t>Vanity</t>
  </si>
  <si>
    <t>Upholstered headboard</t>
  </si>
  <si>
    <t>Upholstered bench</t>
  </si>
  <si>
    <t>Upholstered bed</t>
  </si>
  <si>
    <t>Under-bed storage</t>
  </si>
  <si>
    <t>Under-bed shoe organizer</t>
  </si>
  <si>
    <t>Twin-sized bed</t>
  </si>
  <si>
    <t>TV stand</t>
  </si>
  <si>
    <t>Tufted headboard</t>
  </si>
  <si>
    <t>Trundle bed</t>
  </si>
  <si>
    <t>Throw pillows</t>
  </si>
  <si>
    <t>Throw blanket</t>
  </si>
  <si>
    <t>Textured wall panels</t>
  </si>
  <si>
    <t>Tencel sheets</t>
  </si>
  <si>
    <t>Supima cotton sheets</t>
  </si>
  <si>
    <t>Sunrise alarm clock</t>
  </si>
  <si>
    <t>String lights</t>
  </si>
  <si>
    <t>Storage ottoman</t>
  </si>
  <si>
    <t>Storage cubes</t>
  </si>
  <si>
    <t>Storage bench</t>
  </si>
  <si>
    <t>Storage bed with drawers</t>
  </si>
  <si>
    <t>Storage bed</t>
  </si>
  <si>
    <t>Storage baskets</t>
  </si>
  <si>
    <t>Stackable storage bins</t>
  </si>
  <si>
    <t>Space heater</t>
  </si>
  <si>
    <t>Sofa bed</t>
  </si>
  <si>
    <t>Smart speaker</t>
  </si>
  <si>
    <t>Smart lighting system</t>
  </si>
  <si>
    <t>Smart alarm clock</t>
  </si>
  <si>
    <t>Sleigh bed</t>
  </si>
  <si>
    <t>Sleeper sofa</t>
  </si>
  <si>
    <t>Sleep tracking device</t>
  </si>
  <si>
    <t>Sleep sound machine</t>
  </si>
  <si>
    <t>Sleep headphones</t>
  </si>
  <si>
    <t>Silk pillowcases</t>
  </si>
  <si>
    <t>Sheets</t>
  </si>
  <si>
    <t>Scandinavian style bed</t>
  </si>
  <si>
    <t>Satin sheets</t>
  </si>
  <si>
    <t>Sateen sheets</t>
  </si>
  <si>
    <t>Rustic bed</t>
  </si>
  <si>
    <t>Room-darkening shades</t>
  </si>
  <si>
    <t>Room scent diffuser</t>
  </si>
  <si>
    <t>Room plants</t>
  </si>
  <si>
    <t>Room divider</t>
  </si>
  <si>
    <t>Rollaway bed</t>
  </si>
  <si>
    <t>Retreat area with massage tools, floor matts, and other stretching &amp; meditation item storage</t>
  </si>
  <si>
    <t>Reclaimed wood furniture</t>
  </si>
  <si>
    <t>Reading chair</t>
  </si>
  <si>
    <t>Rattan headboard</t>
  </si>
  <si>
    <t>Quilt rack</t>
  </si>
  <si>
    <t>Quilt</t>
  </si>
  <si>
    <t>Queen-sized bed</t>
  </si>
  <si>
    <t>Pouf</t>
  </si>
  <si>
    <t>Poster bed</t>
  </si>
  <si>
    <t>Platform bed</t>
  </si>
  <si>
    <t>Plant stand</t>
  </si>
  <si>
    <t>Pillowcases</t>
  </si>
  <si>
    <t>Pillow top mattress</t>
  </si>
  <si>
    <t>Pillow shams</t>
  </si>
  <si>
    <t>Pillow protector</t>
  </si>
  <si>
    <t>Picture frames</t>
  </si>
  <si>
    <t>Personalized wall decor</t>
  </si>
  <si>
    <t>Percale sheets</t>
  </si>
  <si>
    <t>Panel bed</t>
  </si>
  <si>
    <t>Over-the-door hooks</t>
  </si>
  <si>
    <t>Ottoman</t>
  </si>
  <si>
    <t>Noise-cancelling headphones</t>
  </si>
  <si>
    <t>Nightstand</t>
  </si>
  <si>
    <t>Neon sign</t>
  </si>
  <si>
    <t>Multi-functional furniture</t>
  </si>
  <si>
    <t>Minimalist bed</t>
  </si>
  <si>
    <t>Mini fridge</t>
  </si>
  <si>
    <t>Mid-century modern bed</t>
  </si>
  <si>
    <t>Microfiber sheets</t>
  </si>
  <si>
    <t>Metal bed</t>
  </si>
  <si>
    <t>Memory foam mattress</t>
  </si>
  <si>
    <t>Media console</t>
  </si>
  <si>
    <t>Mattress topper</t>
  </si>
  <si>
    <t>Mattress protector</t>
  </si>
  <si>
    <t>Mattress pad</t>
  </si>
  <si>
    <t>Mattress</t>
  </si>
  <si>
    <t>Magazine rack</t>
  </si>
  <si>
    <t>Magazine holder</t>
  </si>
  <si>
    <t>Luggage stand</t>
  </si>
  <si>
    <t>Luggage rack</t>
  </si>
  <si>
    <t>Loft bed</t>
  </si>
  <si>
    <t>Linen bedding</t>
  </si>
  <si>
    <t>Light fixture</t>
  </si>
  <si>
    <t>Latex mattress</t>
  </si>
  <si>
    <t>Laptop stand</t>
  </si>
  <si>
    <t>Ladder-style towel rack</t>
  </si>
  <si>
    <t>King-sized bed</t>
  </si>
  <si>
    <t>Jewelry storage</t>
  </si>
  <si>
    <t>Jersey sheets</t>
  </si>
  <si>
    <t>Innerspring mattress</t>
  </si>
  <si>
    <t>Industrial style bed</t>
  </si>
  <si>
    <t>Indoor hammock</t>
  </si>
  <si>
    <t>Hybrid mattress</t>
  </si>
  <si>
    <t>Humidifier</t>
  </si>
  <si>
    <t>Heated mattress pad</t>
  </si>
  <si>
    <t>Headboard</t>
  </si>
  <si>
    <t>Hat rack</t>
  </si>
  <si>
    <t>Hanging planters</t>
  </si>
  <si>
    <t>Geometric wall art</t>
  </si>
  <si>
    <t>Gallery wall</t>
  </si>
  <si>
    <t>Futon</t>
  </si>
  <si>
    <t>Full-sized bed</t>
  </si>
  <si>
    <t>Four-poster bed</t>
  </si>
  <si>
    <t>Footboard</t>
  </si>
  <si>
    <t>Folding step stool</t>
  </si>
  <si>
    <t>Folding screen</t>
  </si>
  <si>
    <t>Folding bed</t>
  </si>
  <si>
    <t>Floor-length mirror</t>
  </si>
  <si>
    <t>Floor lamp</t>
  </si>
  <si>
    <t>Floating shelves</t>
  </si>
  <si>
    <t>Flat sheet</t>
  </si>
  <si>
    <t>Flannel sheets</t>
  </si>
  <si>
    <t>Fitted sheet</t>
  </si>
  <si>
    <t>Eye mask</t>
  </si>
  <si>
    <t>Euro pillows</t>
  </si>
  <si>
    <t>Essential oil diffuser</t>
  </si>
  <si>
    <t>Egyptian cotton sheets</t>
  </si>
  <si>
    <t>Edison bulbs</t>
  </si>
  <si>
    <t>Easel</t>
  </si>
  <si>
    <t>Earplugs</t>
  </si>
  <si>
    <t>Duvet insert</t>
  </si>
  <si>
    <t>Duvet cover</t>
  </si>
  <si>
    <t>Dressing screen</t>
  </si>
  <si>
    <t>Dresser-top organizer</t>
  </si>
  <si>
    <t>Dresser</t>
  </si>
  <si>
    <t>Drawer dividers</t>
  </si>
  <si>
    <t>Dimmable lighting</t>
  </si>
  <si>
    <t>Desk organizer</t>
  </si>
  <si>
    <t>Desk chair</t>
  </si>
  <si>
    <t>Desk</t>
  </si>
  <si>
    <t>Decorative trays</t>
  </si>
  <si>
    <t>Decorative throws</t>
  </si>
  <si>
    <t>Decorative shelving</t>
  </si>
  <si>
    <t>Decorative room divider</t>
  </si>
  <si>
    <t>Decorative pillows</t>
  </si>
  <si>
    <t>Decorative ladder</t>
  </si>
  <si>
    <t>Decorative knobs</t>
  </si>
  <si>
    <t>Decorative baskets</t>
  </si>
  <si>
    <t>Daybed</t>
  </si>
  <si>
    <t>Custom closet system</t>
  </si>
  <si>
    <t>Curtains</t>
  </si>
  <si>
    <t>Coverlet</t>
  </si>
  <si>
    <t>Corner shelves</t>
  </si>
  <si>
    <t>Cork board</t>
  </si>
  <si>
    <t>Comforter</t>
  </si>
  <si>
    <t>Collapsible laundry hamper</t>
  </si>
  <si>
    <t>Clothing valet</t>
  </si>
  <si>
    <t>Clothing rack</t>
  </si>
  <si>
    <t>Closet</t>
  </si>
  <si>
    <t>Chest of drawers</t>
  </si>
  <si>
    <t>Chest</t>
  </si>
  <si>
    <t>Charging station</t>
  </si>
  <si>
    <t>Chaise lounge</t>
  </si>
  <si>
    <t>Ceiling fan</t>
  </si>
  <si>
    <t>Canopy bed</t>
  </si>
  <si>
    <t>Cable management system</t>
  </si>
  <si>
    <t>Bunk bed</t>
  </si>
  <si>
    <t>Breakfast-in-bed tray</t>
  </si>
  <si>
    <t>Box spring</t>
  </si>
  <si>
    <t>Bookshelf</t>
  </si>
  <si>
    <t>Bolster pillow</t>
  </si>
  <si>
    <t>Body pillow</t>
  </si>
  <si>
    <t>Blue light-blocking glasses</t>
  </si>
  <si>
    <t>Blinds</t>
  </si>
  <si>
    <t>Blanket ladder</t>
  </si>
  <si>
    <t>Blanket chest</t>
  </si>
  <si>
    <t>Blackout curtains</t>
  </si>
  <si>
    <t>Bench</t>
  </si>
  <si>
    <t>Bedspread</t>
  </si>
  <si>
    <t>Bedside water carafe</t>
  </si>
  <si>
    <t>Bedside table</t>
  </si>
  <si>
    <t>Bedside rug</t>
  </si>
  <si>
    <t>Bedside pocket organizer</t>
  </si>
  <si>
    <t>Bedside organizer</t>
  </si>
  <si>
    <t>Bedside lamp</t>
  </si>
  <si>
    <t>Bedside charging station</t>
  </si>
  <si>
    <t>Bedside carafe</t>
  </si>
  <si>
    <t>Bedside caddy</t>
  </si>
  <si>
    <t>Bedding</t>
  </si>
  <si>
    <t>Bed tray</t>
  </si>
  <si>
    <t>Bed skirt</t>
  </si>
  <si>
    <t>Bed risers</t>
  </si>
  <si>
    <t>Bed frame</t>
  </si>
  <si>
    <t>Bed canopy</t>
  </si>
  <si>
    <t>Bed caddy</t>
  </si>
  <si>
    <t>Bed bridge</t>
  </si>
  <si>
    <t>Bamboo sheets</t>
  </si>
  <si>
    <t>Armoire</t>
  </si>
  <si>
    <t>Alarm clock</t>
  </si>
  <si>
    <t>Air purifying plants</t>
  </si>
  <si>
    <t>Air purifier</t>
  </si>
  <si>
    <t>Air mattress</t>
  </si>
  <si>
    <t>Adjustable firmness mattress</t>
  </si>
  <si>
    <t>Adjustable bed</t>
  </si>
  <si>
    <t>Acrylic furniture</t>
  </si>
  <si>
    <t>Accent wall</t>
  </si>
  <si>
    <t>Accent table</t>
  </si>
  <si>
    <t>Accent chair</t>
  </si>
  <si>
    <t>Projector on bedroom ceiling</t>
  </si>
  <si>
    <t>Panic room type door</t>
  </si>
  <si>
    <t>Massage application and tool storage area</t>
  </si>
  <si>
    <t>Jacuzzi or hot tub section</t>
  </si>
  <si>
    <t>Infrared sauna</t>
  </si>
  <si>
    <t>Floor exercise area</t>
  </si>
  <si>
    <t>Fix floor squeak with closet upgrade</t>
  </si>
  <si>
    <t>Charging Station</t>
  </si>
  <si>
    <t>Blackout shutters</t>
  </si>
  <si>
    <t>Window seat with storage</t>
  </si>
  <si>
    <t>Bathrooms</t>
  </si>
  <si>
    <t>Whirlpool tub</t>
  </si>
  <si>
    <t>Water-saving fixtures</t>
  </si>
  <si>
    <t>Water-resistant artwork</t>
  </si>
  <si>
    <t>Waterproof storage for electronics</t>
  </si>
  <si>
    <t>Waterproof Bluetooth shower speaker</t>
  </si>
  <si>
    <t>Waterfall faucet</t>
  </si>
  <si>
    <t>Waterfall countertop</t>
  </si>
  <si>
    <t>Wall-mounted vanity mirror</t>
  </si>
  <si>
    <t>Wall-mounted towel warmer</t>
  </si>
  <si>
    <t>Wall-mounted toilet brush holder</t>
  </si>
  <si>
    <t>Wall-mounted storage for cleaning supplies</t>
  </si>
  <si>
    <t>Wall-mounted storage for bath toys</t>
  </si>
  <si>
    <t>Wall-mounted hair tool storage</t>
  </si>
  <si>
    <t>Wall-mounted adjustable magnifying mirror</t>
  </si>
  <si>
    <t>Walk-in shower with bench</t>
  </si>
  <si>
    <t>Voice-activated lighting</t>
  </si>
  <si>
    <t>Vintage-inspired decor</t>
  </si>
  <si>
    <t>Transforming sink-to-tub design</t>
  </si>
  <si>
    <t>Touchscreen thermostat for heated floors</t>
  </si>
  <si>
    <t>Touchscreen control panel for shower settings</t>
  </si>
  <si>
    <t>Touchless faucets</t>
  </si>
  <si>
    <t>Toilet with integrated air purifier</t>
  </si>
  <si>
    <t>Toilet with built-in bidet and dryer</t>
  </si>
  <si>
    <t>Tinted windows for privacy</t>
  </si>
  <si>
    <t>Timer for shower water usage</t>
  </si>
  <si>
    <t>Terrazzo flooring</t>
  </si>
  <si>
    <t>Swivel vanity stool</t>
  </si>
  <si>
    <t>Swarovski crystal-encrusted fixtures</t>
  </si>
  <si>
    <t>Sunken tub</t>
  </si>
  <si>
    <t>Stowaway step stool</t>
  </si>
  <si>
    <t>Stenciled bathroom floor</t>
  </si>
  <si>
    <t>Spa-like stone accents</t>
  </si>
  <si>
    <t>Spa-inspired design</t>
  </si>
  <si>
    <t>Space-saving corner sink</t>
  </si>
  <si>
    <t>Soundproof bathroom walls</t>
  </si>
  <si>
    <t>Soft-close toilet seat cover</t>
  </si>
  <si>
    <t>Smart mirror with built-in digital display</t>
  </si>
  <si>
    <t>Slip-resistant flooring</t>
  </si>
  <si>
    <t>Slip-resistant bathtub mat</t>
  </si>
  <si>
    <t>Skylight in the bathroom</t>
  </si>
  <si>
    <t>Sink with built-in water fountain</t>
  </si>
  <si>
    <t>Shower-safe notepad</t>
  </si>
  <si>
    <t>Shower with water filtration system</t>
  </si>
  <si>
    <t>Shower with built-in bench</t>
  </si>
  <si>
    <t>Shower timer for water conservation</t>
  </si>
  <si>
    <t>Shower hammock</t>
  </si>
  <si>
    <t>Shower footrest for shaving</t>
  </si>
  <si>
    <t>Sensor-activated air freshener</t>
  </si>
  <si>
    <t>Self-cleaning toilet</t>
  </si>
  <si>
    <t>Salt therapy room</t>
  </si>
  <si>
    <t>Rotating floor-to-ceiling storage tower</t>
  </si>
  <si>
    <t>Roll-in shower for accessibility</t>
  </si>
  <si>
    <t>Reversible mirror for magnification</t>
  </si>
  <si>
    <t>Retractable vanity mirror</t>
  </si>
  <si>
    <t>Retractable clothesline</t>
  </si>
  <si>
    <t>Retractable ceiling-mounted clothes dryer</t>
  </si>
  <si>
    <t>Reclaimed wood accents</t>
  </si>
  <si>
    <t>Recessed shower niche</t>
  </si>
  <si>
    <t>Rainfall showerhead</t>
  </si>
  <si>
    <t>Quartz countertops</t>
  </si>
  <si>
    <t>Pull-out storage for bathroom essentials</t>
  </si>
  <si>
    <t>Privacy wall for toilet area</t>
  </si>
  <si>
    <t>Privacy screen for bathing area</t>
  </si>
  <si>
    <t>Pop-up power outlets</t>
  </si>
  <si>
    <t>Personalized monogrammed towels</t>
  </si>
  <si>
    <t>Personalized bath mat</t>
  </si>
  <si>
    <t>Pebble floor for shower</t>
  </si>
  <si>
    <t>Oversized showerhead</t>
  </si>
  <si>
    <t>Ocean-themed decor</t>
  </si>
  <si>
    <t>Multi-head shower system</t>
  </si>
  <si>
    <t>Motorized window shades</t>
  </si>
  <si>
    <t>Motion-sensor vanity light</t>
  </si>
  <si>
    <t>Motion-activated towel dispenser</t>
  </si>
  <si>
    <t>Motion-activated toilet light</t>
  </si>
  <si>
    <t>Motion-activated night light</t>
  </si>
  <si>
    <t>Motion-activated faucet</t>
  </si>
  <si>
    <t>Mosaic tile accent wall</t>
  </si>
  <si>
    <t>Modular storage systems</t>
  </si>
  <si>
    <t>Minimalist decor</t>
  </si>
  <si>
    <t>Mini fridge for beauty products</t>
  </si>
  <si>
    <t>Meditation zone</t>
  </si>
  <si>
    <t>Marble accents</t>
  </si>
  <si>
    <t>Living moss bath mat</t>
  </si>
  <si>
    <t>Light therapy shower</t>
  </si>
  <si>
    <t>LED accent lighting in shower</t>
  </si>
  <si>
    <t>Laundry chute</t>
  </si>
  <si>
    <t>Japanese-style soaking tub</t>
  </si>
  <si>
    <t>Integrated trash and recycling bins</t>
  </si>
  <si>
    <t>Integrated shower and tub</t>
  </si>
  <si>
    <t>Integrated shelf for shower products</t>
  </si>
  <si>
    <t>Integrated linen closet</t>
  </si>
  <si>
    <t>Integrated laundry hamper</t>
  </si>
  <si>
    <t>In-floor bathtub</t>
  </si>
  <si>
    <t>Industrial-themed decor</t>
  </si>
  <si>
    <t>Illuminated bathroom mirror</t>
  </si>
  <si>
    <t>Hidden toilet paper holder</t>
  </si>
  <si>
    <t>Hidden litter box area for cats</t>
  </si>
  <si>
    <t>Herringbone tile pattern</t>
  </si>
  <si>
    <t>Heated towel rack</t>
  </si>
  <si>
    <t>Heated toilet seat</t>
  </si>
  <si>
    <t>Heated floors</t>
  </si>
  <si>
    <t>Hands-free hair dryer mount</t>
  </si>
  <si>
    <t>Hand-painted tiles</t>
  </si>
  <si>
    <t>Grab bars for safety</t>
  </si>
  <si>
    <t>Glass vanity top</t>
  </si>
  <si>
    <t>Glass tile backsplash</t>
  </si>
  <si>
    <t>Glass floor over an indoor garden</t>
  </si>
  <si>
    <t>Geode tile accents</t>
  </si>
  <si>
    <t>Full-length mirror with storage</t>
  </si>
  <si>
    <t>Freestanding bathtub</t>
  </si>
  <si>
    <t>Fold-out drying rack</t>
  </si>
  <si>
    <t>Fold-down shower seat</t>
  </si>
  <si>
    <t>Fold-down ironing board</t>
  </si>
  <si>
    <t>Floor-to-ceiling shower curtain</t>
  </si>
  <si>
    <t>Floating vanity</t>
  </si>
  <si>
    <t>Fish tank wall divider</t>
  </si>
  <si>
    <t>Faucet with LED temperature indicator</t>
  </si>
  <si>
    <t>Etched glass shower door</t>
  </si>
  <si>
    <t>Ergonomic toilet seat</t>
  </si>
  <si>
    <t>Energy-efficient LED lighting</t>
  </si>
  <si>
    <t>Electric toothbrush charger built into vanity</t>
  </si>
  <si>
    <t>Eco-friendly composting toilet</t>
  </si>
  <si>
    <t>Durable, waterproof flooring</t>
  </si>
  <si>
    <t>Dual-purpose towel hooks and shelves</t>
  </si>
  <si>
    <t>Dual-flush toilet</t>
  </si>
  <si>
    <t>Drying racks for delicate laundry</t>
  </si>
  <si>
    <t>Double sink vanity</t>
  </si>
  <si>
    <t>Distressed wood vanity</t>
  </si>
  <si>
    <t>Dimmable vanity lighting</t>
  </si>
  <si>
    <t>Customizable shower lighting</t>
  </si>
  <si>
    <t>Customizable shower caddy</t>
  </si>
  <si>
    <t>Custom wood cabinetry</t>
  </si>
  <si>
    <t>Custom towel storage solutions</t>
  </si>
  <si>
    <t>Custom shower curtain</t>
  </si>
  <si>
    <t>Curved shower curtain rod</t>
  </si>
  <si>
    <t>Copper fixtures</t>
  </si>
  <si>
    <t>Copper bathtub</t>
  </si>
  <si>
    <t>Convertible sink/bathtub design</t>
  </si>
  <si>
    <t>Convertible bathtub/shower combo</t>
  </si>
  <si>
    <t>Colorful bathroom linens</t>
  </si>
  <si>
    <t>Collapsible bathtub for easy storage</t>
  </si>
  <si>
    <t>Coastal-inspired decor</t>
  </si>
  <si>
    <t>Clawfoot bathtub</t>
  </si>
  <si>
    <t>Circular shower enclosure</t>
  </si>
  <si>
    <t>Child-friendly decor and fixtures</t>
  </si>
  <si>
    <t>Chalkboard wall for notes and doodles</t>
  </si>
  <si>
    <t>Ceiling-mounted towel hooks</t>
  </si>
  <si>
    <t>Ceiling-mounted shower curtain rod</t>
  </si>
  <si>
    <t>Built-in wine rack</t>
  </si>
  <si>
    <t>Built-in TV for entertainment</t>
  </si>
  <si>
    <t>Built-in seating for makeup application</t>
  </si>
  <si>
    <t>Built-in robe hooks</t>
  </si>
  <si>
    <t>Built-in jewelry storage</t>
  </si>
  <si>
    <t>Built-in bookshelf</t>
  </si>
  <si>
    <t>Built-in Bluetooth speakers</t>
  </si>
  <si>
    <t>Built-in bathroom bench</t>
  </si>
  <si>
    <t>Built-in aromatherapy system</t>
  </si>
  <si>
    <t>Built-in aquarium</t>
  </si>
  <si>
    <t>Body spray jets in shower</t>
  </si>
  <si>
    <t>Bidet attachment</t>
  </si>
  <si>
    <t>Bathtub with chromotherapy lights</t>
  </si>
  <si>
    <t>Bathtub with built-in waterfall feature</t>
  </si>
  <si>
    <t>Bathroom-safe wallpaper</t>
  </si>
  <si>
    <t>Bathroom-safe indoor plants</t>
  </si>
  <si>
    <t>Bathroom-safe electric fireplace</t>
  </si>
  <si>
    <t>Bathroom-safe candles</t>
  </si>
  <si>
    <t>Bathroom vanity with built-in outlets</t>
  </si>
  <si>
    <t>Bathroom safe for valuables</t>
  </si>
  <si>
    <t>Bathroom ladder for towels</t>
  </si>
  <si>
    <t>Bathroom greenhouse</t>
  </si>
  <si>
    <t>Bathroom fireplace</t>
  </si>
  <si>
    <t>Bathroom chandelier</t>
  </si>
  <si>
    <t>Bathroom accent rug</t>
  </si>
  <si>
    <t>Bath toy storage solutions</t>
  </si>
  <si>
    <t>Bath caddy with integrated wine holder</t>
  </si>
  <si>
    <t>Barrier-free shower design</t>
  </si>
  <si>
    <t>Bamboo accents</t>
  </si>
  <si>
    <t>Automatic toilet bowl cleaner</t>
  </si>
  <si>
    <t>Art display shelves</t>
  </si>
  <si>
    <t>Aromatherapy diffuser</t>
  </si>
  <si>
    <t>Antimicrobial countertops</t>
  </si>
  <si>
    <t>Ambient lighting for relaxation</t>
  </si>
  <si>
    <t>Air plants for decoration</t>
  </si>
  <si>
    <t>Adjustable-height sink</t>
  </si>
  <si>
    <t>Adjustable-height showerhead</t>
  </si>
  <si>
    <t>Adjustable shower wand</t>
  </si>
  <si>
    <t>Acrylic bathtub</t>
  </si>
  <si>
    <t>No Bathtub</t>
  </si>
  <si>
    <t>Powder Room</t>
  </si>
  <si>
    <t>Wallpaper in powder room</t>
  </si>
  <si>
    <t>Vanity table</t>
  </si>
  <si>
    <t>Medicine cabinet in powder room</t>
  </si>
  <si>
    <t>Frame a mirror</t>
  </si>
  <si>
    <t>Master Bath</t>
  </si>
  <si>
    <t>Towel warmer</t>
  </si>
  <si>
    <t>Steam shower</t>
  </si>
  <si>
    <t>Scale</t>
  </si>
  <si>
    <t>Over the Toilet storage</t>
  </si>
  <si>
    <t>Nail salon</t>
  </si>
  <si>
    <t>Mounted hand mirrors in bath</t>
  </si>
  <si>
    <t>Measuring station for health-weight, calipers, tapes</t>
  </si>
  <si>
    <t>Makeup vanity</t>
  </si>
  <si>
    <t>Hair salon section</t>
  </si>
  <si>
    <t>Frosted glass on shower if you use doors</t>
  </si>
  <si>
    <t>Fitness measuring zone in bathroom possibly in deep cabinet</t>
  </si>
  <si>
    <t>Shower</t>
  </si>
  <si>
    <t>Drink Shelf</t>
  </si>
  <si>
    <t>Guest Suite</t>
  </si>
  <si>
    <t>Loft bed section</t>
  </si>
  <si>
    <t>Guest sleeping area</t>
  </si>
  <si>
    <t>Guest seating area</t>
  </si>
  <si>
    <t>Guest Bath</t>
  </si>
  <si>
    <t>Guest bath per Jess's requests look to add footage</t>
  </si>
  <si>
    <t>Back Yard Cost</t>
  </si>
  <si>
    <t>ACTUAL FRONT YARD COST</t>
  </si>
  <si>
    <t>Completed</t>
  </si>
  <si>
    <t>Scheduled</t>
  </si>
  <si>
    <t>Estimated</t>
  </si>
  <si>
    <t>Designed</t>
  </si>
  <si>
    <t>Sketched</t>
  </si>
  <si>
    <t>Room</t>
  </si>
  <si>
    <t>Area</t>
  </si>
  <si>
    <t>Item</t>
  </si>
  <si>
    <t>Category</t>
  </si>
  <si>
    <t>Meeting with Engineer</t>
  </si>
  <si>
    <t>Past Ratings Catch-Up</t>
  </si>
  <si>
    <t>Nakey Jakey</t>
  </si>
  <si>
    <t>The Blowback</t>
  </si>
  <si>
    <t>Joe Scott</t>
  </si>
  <si>
    <t>Seinfeld</t>
  </si>
  <si>
    <t>Getting back in the flow was amazing and felt non-restrictive</t>
  </si>
  <si>
    <t>I went to the neurologist and I had to wait 45 minutes. I ended up leaving. I actually handled It pretty well.</t>
  </si>
  <si>
    <t>Orderly</t>
  </si>
  <si>
    <t>Meeting with the structural engineer went very well. I think the fella was very impressed with my plan and my manner of living haha.</t>
  </si>
  <si>
    <t>Top Achievement or Experience</t>
  </si>
  <si>
    <t>Could have worked on my game more today, but I was still very productive.</t>
  </si>
  <si>
    <t>Seinfeld (S8)</t>
  </si>
  <si>
    <t>Oculus</t>
  </si>
  <si>
    <t>Oculus (2014)</t>
  </si>
  <si>
    <t>Better Call Saul (S6) &amp; From (S3)</t>
  </si>
  <si>
    <t>King of Collectibles: The Goldin Touch (S2)</t>
  </si>
  <si>
    <t>Scientific American</t>
  </si>
  <si>
    <t>Mare of Eastown (S1)</t>
  </si>
  <si>
    <t xml:space="preserve"> </t>
  </si>
  <si>
    <t>The Real World</t>
  </si>
  <si>
    <t>Quit</t>
  </si>
  <si>
    <t>Reality</t>
  </si>
  <si>
    <t>Joe</t>
  </si>
  <si>
    <t>Guy's Grocery Games</t>
  </si>
  <si>
    <t>Curb Appeal</t>
  </si>
  <si>
    <t>Cold Case Files</t>
  </si>
  <si>
    <t>Diners, Drive-Ins, and Dives</t>
  </si>
  <si>
    <t>Evil Lives Here</t>
  </si>
  <si>
    <t>100 Day Dream Home</t>
  </si>
  <si>
    <t>World's Toughest Race: Fiji</t>
  </si>
  <si>
    <t>Million Dollar House Hunters</t>
  </si>
  <si>
    <t>In-Progress</t>
  </si>
  <si>
    <t>Pawn Stars</t>
  </si>
  <si>
    <t>Jackass</t>
  </si>
  <si>
    <t>Who the Fuck Did I Marry</t>
  </si>
  <si>
    <t>Hardknocks</t>
  </si>
  <si>
    <t>Big Brother</t>
  </si>
  <si>
    <t>Superhot: The Spicy World of Pepper People</t>
  </si>
  <si>
    <t>Naked &amp; Afraid: Castaways</t>
  </si>
  <si>
    <t>Is It Cake?</t>
  </si>
  <si>
    <t>Windy City Rehab</t>
  </si>
  <si>
    <t>Tosh.O</t>
  </si>
  <si>
    <t>Ugliest House in America</t>
  </si>
  <si>
    <t>Naked and Afraid</t>
  </si>
  <si>
    <t>The Mole</t>
  </si>
  <si>
    <t>Planet Earth II</t>
  </si>
  <si>
    <t>Outlast</t>
  </si>
  <si>
    <t>Deadliest Catch</t>
  </si>
  <si>
    <t>Receiver</t>
  </si>
  <si>
    <t>New Yankee Workshop</t>
  </si>
  <si>
    <t>Naked &amp; Afraid: XL</t>
  </si>
  <si>
    <t>Physical 100</t>
  </si>
  <si>
    <t>This Old House</t>
  </si>
  <si>
    <t>Naked and Afraid: Last One Standing</t>
  </si>
  <si>
    <t>Insane Pools</t>
  </si>
  <si>
    <t>PBS Empires</t>
  </si>
  <si>
    <t>QUIT</t>
  </si>
  <si>
    <t>Midnight Mass</t>
  </si>
  <si>
    <t>Mini-Series</t>
  </si>
  <si>
    <t>The English</t>
  </si>
  <si>
    <t>Resident Evil</t>
  </si>
  <si>
    <t>Just Keep Breathing</t>
  </si>
  <si>
    <t>Series</t>
  </si>
  <si>
    <t>Night Sky</t>
  </si>
  <si>
    <t>Kaleidoscope</t>
  </si>
  <si>
    <t>Masterpiece: Around the World in 80 Days</t>
  </si>
  <si>
    <t>The Tourist</t>
  </si>
  <si>
    <t>Archive 81</t>
  </si>
  <si>
    <t>Cabinet of Curiosiities</t>
  </si>
  <si>
    <t>Station Eleven</t>
  </si>
  <si>
    <t>The Watcher</t>
  </si>
  <si>
    <t>The Outsider</t>
  </si>
  <si>
    <t>Hitman List</t>
  </si>
  <si>
    <t>The Spy</t>
  </si>
  <si>
    <t>Master of the Air</t>
  </si>
  <si>
    <t>The Pacific</t>
  </si>
  <si>
    <t>The Last of Us</t>
  </si>
  <si>
    <t>Drama</t>
  </si>
  <si>
    <t>True Dectective</t>
  </si>
  <si>
    <t>The Recruit</t>
  </si>
  <si>
    <t>Mayor of Kingstown</t>
  </si>
  <si>
    <t>Halo</t>
  </si>
  <si>
    <t>Weeds</t>
  </si>
  <si>
    <t>Rectify</t>
  </si>
  <si>
    <t>Black Summer</t>
  </si>
  <si>
    <t>Barry</t>
  </si>
  <si>
    <t>White Lotus</t>
  </si>
  <si>
    <t>The Sympathizer</t>
  </si>
  <si>
    <t>House</t>
  </si>
  <si>
    <t>The Lincoln Lawyer</t>
  </si>
  <si>
    <t>Mr. Mercedes</t>
  </si>
  <si>
    <t>The Mandalorian</t>
  </si>
  <si>
    <t>Tulsa King</t>
  </si>
  <si>
    <t>Dexter</t>
  </si>
  <si>
    <t>Black Mirror</t>
  </si>
  <si>
    <t>Dark Winds</t>
  </si>
  <si>
    <t>The Regime</t>
  </si>
  <si>
    <t>Succession</t>
  </si>
  <si>
    <t>Sons of Anarchy</t>
  </si>
  <si>
    <t>Breaking Bad</t>
  </si>
  <si>
    <t>Twilight Zone</t>
  </si>
  <si>
    <t>Game of Thrones</t>
  </si>
  <si>
    <t>The Penguin</t>
  </si>
  <si>
    <t>Resident Alien</t>
  </si>
  <si>
    <t>Comedy</t>
  </si>
  <si>
    <t>Schitt's Creek</t>
  </si>
  <si>
    <t>Scrubs</t>
  </si>
  <si>
    <t>King of the Hill</t>
  </si>
  <si>
    <t>Reservation Dogs</t>
  </si>
  <si>
    <t>Family Guy</t>
  </si>
  <si>
    <t>Saturday Night Live</t>
  </si>
  <si>
    <t>Futurama</t>
  </si>
  <si>
    <t>The Larry Sanders Show</t>
  </si>
  <si>
    <t>Simpsons</t>
  </si>
  <si>
    <t>Reno 911</t>
  </si>
  <si>
    <t>St. Denis Medical</t>
  </si>
  <si>
    <t>It's Always Sunny in Philadelphia</t>
  </si>
  <si>
    <t>Trailer Park Boys</t>
  </si>
  <si>
    <t>South Park</t>
  </si>
  <si>
    <t>The Good Place</t>
  </si>
  <si>
    <t>The Office: Extended Cut</t>
  </si>
  <si>
    <t>What We Do in the Shadows</t>
  </si>
  <si>
    <t>Key &amp; Peele</t>
  </si>
  <si>
    <t>Curb Your Enthusiam</t>
  </si>
  <si>
    <t>Rick and Morty</t>
  </si>
  <si>
    <t xml:space="preserve">Chappelle Show </t>
  </si>
  <si>
    <t>King of Collectibles: The Goldin Touch</t>
  </si>
  <si>
    <t>Active</t>
  </si>
  <si>
    <t>Mare of Eastown</t>
  </si>
  <si>
    <t>From</t>
  </si>
  <si>
    <t>Better Call Saul</t>
  </si>
  <si>
    <t>Episode 27</t>
  </si>
  <si>
    <t>Episode 26</t>
  </si>
  <si>
    <t>Episode 25</t>
  </si>
  <si>
    <t>Episode 24</t>
  </si>
  <si>
    <t>Episode 23</t>
  </si>
  <si>
    <t>Episode 22</t>
  </si>
  <si>
    <t>Episode 21</t>
  </si>
  <si>
    <t>Episode 20</t>
  </si>
  <si>
    <t>Episode 19</t>
  </si>
  <si>
    <t>Episode 18</t>
  </si>
  <si>
    <t>Episode 17</t>
  </si>
  <si>
    <t>Episode 16</t>
  </si>
  <si>
    <t>Episode 15</t>
  </si>
  <si>
    <t>Episode 14</t>
  </si>
  <si>
    <t>Episode 13</t>
  </si>
  <si>
    <t>Episode 12</t>
  </si>
  <si>
    <t>Episode 11</t>
  </si>
  <si>
    <t>Episode 10</t>
  </si>
  <si>
    <t>Episode 9</t>
  </si>
  <si>
    <t>Episode 8</t>
  </si>
  <si>
    <t>Episode 7</t>
  </si>
  <si>
    <t>Episode 6</t>
  </si>
  <si>
    <t>Episode 5</t>
  </si>
  <si>
    <t>Episode 4</t>
  </si>
  <si>
    <t>Episode 3</t>
  </si>
  <si>
    <t>Episode 2</t>
  </si>
  <si>
    <t>Episode 1</t>
  </si>
  <si>
    <t>Overall Score</t>
  </si>
  <si>
    <t>TV Program</t>
  </si>
  <si>
    <t>Status</t>
  </si>
  <si>
    <t>Year</t>
  </si>
  <si>
    <t>Reviewer</t>
  </si>
  <si>
    <t>M</t>
  </si>
  <si>
    <t>Album Picked by Bo 8-27-21</t>
  </si>
  <si>
    <t>Red Hot Chili Peppers-Stadium Arcadium (2006)</t>
  </si>
  <si>
    <t>Death Of A Martian</t>
  </si>
  <si>
    <t>Turn It Again</t>
  </si>
  <si>
    <t>We Believe</t>
  </si>
  <si>
    <t>Storm In A Teacup</t>
  </si>
  <si>
    <t>So Much I</t>
  </si>
  <si>
    <t>Animal Bar</t>
  </si>
  <si>
    <t>Make You Feel Better</t>
  </si>
  <si>
    <t>If</t>
  </si>
  <si>
    <t>Readymate</t>
  </si>
  <si>
    <t>She Looks to Me</t>
  </si>
  <si>
    <t>21st Century</t>
  </si>
  <si>
    <t>Hard to Concentrate</t>
  </si>
  <si>
    <t>Tell Me Baby</t>
  </si>
  <si>
    <t>Desecration Smile</t>
  </si>
  <si>
    <t>Hey</t>
  </si>
  <si>
    <t>Wet Sand</t>
  </si>
  <si>
    <t>C'mon Girl</t>
  </si>
  <si>
    <t>Warlocks</t>
  </si>
  <si>
    <t>Especially in Michigan</t>
  </si>
  <si>
    <t>Strip My Mind</t>
  </si>
  <si>
    <t>Torture Me</t>
  </si>
  <si>
    <t>Slow Cheetah</t>
  </si>
  <si>
    <t>She's Only 18</t>
  </si>
  <si>
    <t>Hump de Bump</t>
  </si>
  <si>
    <t>Stadium Arcadium</t>
  </si>
  <si>
    <t>Charlie</t>
  </si>
  <si>
    <t>Snow (Hey Oh)</t>
  </si>
  <si>
    <t>Dani California</t>
  </si>
  <si>
    <t>Album Picked by 8-27-21</t>
  </si>
  <si>
    <t>The Jimi Hendrix Experience-Electric Ladyland (1968)</t>
  </si>
  <si>
    <t>H</t>
  </si>
  <si>
    <t>Voodoo Chile (Slight Return)</t>
  </si>
  <si>
    <t>All Along the Watchtower</t>
  </si>
  <si>
    <t>House Burning Down</t>
  </si>
  <si>
    <t>Still Raining, Still Dreaming</t>
  </si>
  <si>
    <t>Moon, Turn the Tides….Gently Gently Away</t>
  </si>
  <si>
    <t>1983…(A Merman I Should Turn to Be)</t>
  </si>
  <si>
    <t>Rainy Day, Dream Away</t>
  </si>
  <si>
    <t>Burning of the Midnight Lamp</t>
  </si>
  <si>
    <t>Gypsy Eyes</t>
  </si>
  <si>
    <t>Come On (Part 1)</t>
  </si>
  <si>
    <t>Long Hot Summer Night</t>
  </si>
  <si>
    <t>Little Miss Strange</t>
  </si>
  <si>
    <t>Voodoo Chile</t>
  </si>
  <si>
    <t>Crosstown Traffic</t>
  </si>
  <si>
    <t>Have You Ever Been (To Electric Ladyland)</t>
  </si>
  <si>
    <t>…And the Gods Made Love</t>
  </si>
  <si>
    <t>Album Picked by  Bo 8-31-21</t>
  </si>
  <si>
    <t>Metallica-Ride the Lighting (1984)</t>
  </si>
  <si>
    <t>The Call of the Ktulu</t>
  </si>
  <si>
    <t>Crepping Death</t>
  </si>
  <si>
    <t>Escape</t>
  </si>
  <si>
    <t>Trapped Under Ice</t>
  </si>
  <si>
    <t>Fade to Black</t>
  </si>
  <si>
    <t>For Whom the Bell Tolls</t>
  </si>
  <si>
    <t>Ride the Lighting</t>
  </si>
  <si>
    <t>Fight Fire with Fire</t>
  </si>
  <si>
    <t>Album Picked by 8/31/22</t>
  </si>
  <si>
    <t>Black Sabbath-Black Sabbath (1970)</t>
  </si>
  <si>
    <t>A Bit Finger/Sleeping Village/Warning</t>
  </si>
  <si>
    <t>Wicked World</t>
  </si>
  <si>
    <t>Wasp/Behind the Wall of Sleep/N.I.B.</t>
  </si>
  <si>
    <t>The Wizard</t>
  </si>
  <si>
    <t>Black Sabbath</t>
  </si>
  <si>
    <t>Album Picked by Jess 8-31-21</t>
  </si>
  <si>
    <t>Pink Floyd-Darkside of the Moon (1973)</t>
  </si>
  <si>
    <t>Eclipse</t>
  </si>
  <si>
    <t>Brain Damage</t>
  </si>
  <si>
    <t>Any Colour You Like</t>
  </si>
  <si>
    <t>Us and Them</t>
  </si>
  <si>
    <t>Money</t>
  </si>
  <si>
    <t>The Great Gig in the Sky</t>
  </si>
  <si>
    <t>Time</t>
  </si>
  <si>
    <t>On the Run</t>
  </si>
  <si>
    <t>Breathe (In the Air)</t>
  </si>
  <si>
    <t>Speak to Me</t>
  </si>
  <si>
    <t>Album Picked by Joe 9-23-22</t>
  </si>
  <si>
    <t>Led Zeppelin-Led Zeppelin (1969)</t>
  </si>
  <si>
    <t>How Many More Times</t>
  </si>
  <si>
    <t>I Can't Quit You Baby</t>
  </si>
  <si>
    <t>Communication Breakdown</t>
  </si>
  <si>
    <t>Black Mountain Side</t>
  </si>
  <si>
    <t>Your Time is Gonna Come</t>
  </si>
  <si>
    <t>Dazed and Confused</t>
  </si>
  <si>
    <t>You Shook Me</t>
  </si>
  <si>
    <t>Babe I'm Gonna Leave You</t>
  </si>
  <si>
    <t>Good Times Bad Times</t>
  </si>
  <si>
    <t>Album Picked by Jess 9-24-21</t>
  </si>
  <si>
    <t>Red Hot Chili Peppers-Blood Sugar Sex Magik (1991)</t>
  </si>
  <si>
    <t>They're Red Hot</t>
  </si>
  <si>
    <t>Sir Psycho Sexy</t>
  </si>
  <si>
    <t>My Lovely Man</t>
  </si>
  <si>
    <t>The Greeting Song</t>
  </si>
  <si>
    <t>Apache Rose Peacock</t>
  </si>
  <si>
    <t>Naked in the Rain</t>
  </si>
  <si>
    <t>Under the Bridge</t>
  </si>
  <si>
    <t>Blood Sugar Sex Magik</t>
  </si>
  <si>
    <t>Give it Away</t>
  </si>
  <si>
    <t>The Righteous and the Wicked</t>
  </si>
  <si>
    <t>Mellowship Slinky in B Major</t>
  </si>
  <si>
    <t>I Could Have Lied</t>
  </si>
  <si>
    <t>Suck My Kiss</t>
  </si>
  <si>
    <t>Funky Monks</t>
  </si>
  <si>
    <t>Breaking the Girl</t>
  </si>
  <si>
    <t>If You Have to Ask</t>
  </si>
  <si>
    <t>The Power of Equaity</t>
  </si>
  <si>
    <t>Album Picked by Bo 9-24-22</t>
  </si>
  <si>
    <t>Avenged Sevenfold-Avenged Sevenfold (2007)</t>
  </si>
  <si>
    <t>Almost Easy (Jam-Along Version)</t>
  </si>
  <si>
    <t>Dear God</t>
  </si>
  <si>
    <t>A Little Piece of Heaven</t>
  </si>
  <si>
    <t>Lost</t>
  </si>
  <si>
    <t>Brompton Cocktail</t>
  </si>
  <si>
    <t>Unbound (The Wild Ride)</t>
  </si>
  <si>
    <t>Gunslinger</t>
  </si>
  <si>
    <t>Afterlife</t>
  </si>
  <si>
    <t>Scream</t>
  </si>
  <si>
    <t>Almost Easy</t>
  </si>
  <si>
    <t>Critical Acclaim</t>
  </si>
  <si>
    <t>Album Picked by Bo 10-15-21</t>
  </si>
  <si>
    <t>Guns N' Roses-Appetite for Destruction (1987)</t>
  </si>
  <si>
    <t>Rocket Queen</t>
  </si>
  <si>
    <t>Anything Goes</t>
  </si>
  <si>
    <t>You're Crazy</t>
  </si>
  <si>
    <t>Sweet Child O' Mine</t>
  </si>
  <si>
    <t>Think About You</t>
  </si>
  <si>
    <t>My Michelle</t>
  </si>
  <si>
    <t>Paradise City</t>
  </si>
  <si>
    <t>Mr. Brownstone</t>
  </si>
  <si>
    <t>Out ta Get Me</t>
  </si>
  <si>
    <t>Nightrain</t>
  </si>
  <si>
    <t>It's So Easy</t>
  </si>
  <si>
    <t>Welcome to the Jungle</t>
  </si>
  <si>
    <t>Album Picked by Jess 11-4-21</t>
  </si>
  <si>
    <t>Sublime-40oz to Freedom (1992)</t>
  </si>
  <si>
    <t>Thanx</t>
  </si>
  <si>
    <t>Rivers of Babylon</t>
  </si>
  <si>
    <t>KRS-One</t>
  </si>
  <si>
    <t>Hope</t>
  </si>
  <si>
    <t>Date Rape</t>
  </si>
  <si>
    <t>Ebin</t>
  </si>
  <si>
    <t>New Song</t>
  </si>
  <si>
    <t>What Happened</t>
  </si>
  <si>
    <t>Right Back</t>
  </si>
  <si>
    <t>Chica Me Tipo</t>
  </si>
  <si>
    <t>D.J.'s</t>
  </si>
  <si>
    <t>Live at E's</t>
  </si>
  <si>
    <t>Scarlet Begonias</t>
  </si>
  <si>
    <t>New Thrash</t>
  </si>
  <si>
    <t>Let's Go Get Stoned</t>
  </si>
  <si>
    <t>Badfish</t>
  </si>
  <si>
    <t>5446 That’s My Number/ Ball and Chain</t>
  </si>
  <si>
    <t>Don't Push</t>
  </si>
  <si>
    <t>We're Only Gonna Die for Our Arrogance</t>
  </si>
  <si>
    <t>Smoke Two Joints</t>
  </si>
  <si>
    <t>40oz. To Freedom</t>
  </si>
  <si>
    <t>Waiting for My Ruca</t>
  </si>
  <si>
    <t>Album Picked by 11-11-22</t>
  </si>
  <si>
    <t>Rolling Stones-Sticky Fingers (1971)</t>
  </si>
  <si>
    <t>Moonlight Mile</t>
  </si>
  <si>
    <t>Dead Flowers</t>
  </si>
  <si>
    <t>Sister Morphine</t>
  </si>
  <si>
    <t>I Got the Blues</t>
  </si>
  <si>
    <t>Bitch</t>
  </si>
  <si>
    <t>You Gotta Move</t>
  </si>
  <si>
    <t>Can’t You Hear Me Knocking</t>
  </si>
  <si>
    <t>Wild Horses</t>
  </si>
  <si>
    <t>Sway</t>
  </si>
  <si>
    <t>Brown Sugar</t>
  </si>
  <si>
    <t>Album Picked by Bo 11-11-21</t>
  </si>
  <si>
    <t>Dion--Runaround Sue (1961)</t>
  </si>
  <si>
    <t>Take Good Care of My Baby</t>
  </si>
  <si>
    <t>Kansas City</t>
  </si>
  <si>
    <t>In the Still of the Night</t>
  </si>
  <si>
    <t>Lonely World</t>
  </si>
  <si>
    <t>Little Star</t>
  </si>
  <si>
    <t>The Majestic</t>
  </si>
  <si>
    <t>Runaway Girl</t>
  </si>
  <si>
    <t>The Wanderer</t>
  </si>
  <si>
    <t>Life Is But a Dream</t>
  </si>
  <si>
    <t>Dream Lover</t>
  </si>
  <si>
    <t>Somebody Nobody Wants</t>
  </si>
  <si>
    <t>Runaround Sue</t>
  </si>
  <si>
    <t>Album Picked by Joe 12-3-21</t>
  </si>
  <si>
    <t>El Nicoya</t>
  </si>
  <si>
    <t>Hope Your're Feeling Better</t>
  </si>
  <si>
    <t>Samba Pa Ti</t>
  </si>
  <si>
    <t>Mother's Daughter</t>
  </si>
  <si>
    <t>Se a Cabo</t>
  </si>
  <si>
    <t>Incident At Neshabur</t>
  </si>
  <si>
    <t>Oye Como Va</t>
  </si>
  <si>
    <t>Black Magic Woman/Gypsy Queen</t>
  </si>
  <si>
    <t>Singing Winds, Crying Beasts</t>
  </si>
  <si>
    <t>Album Picked by Jess 12-3-21</t>
  </si>
  <si>
    <t>Endless, Nameless</t>
  </si>
  <si>
    <t>Something In The Way</t>
  </si>
  <si>
    <t>On A Plain</t>
  </si>
  <si>
    <t>Stay Away</t>
  </si>
  <si>
    <t>Lounge Act</t>
  </si>
  <si>
    <t>Drain You</t>
  </si>
  <si>
    <t>Territorial Pissings</t>
  </si>
  <si>
    <t>Polly</t>
  </si>
  <si>
    <t>Litium</t>
  </si>
  <si>
    <t>Breed</t>
  </si>
  <si>
    <t>Come As You Are</t>
  </si>
  <si>
    <t>In Bloom</t>
  </si>
  <si>
    <t>Smells Like Teen Spirit</t>
  </si>
  <si>
    <t>Album Picked by Joe 12-14-21</t>
  </si>
  <si>
    <t>Maggie M'Gill</t>
  </si>
  <si>
    <t>Indian Summer</t>
  </si>
  <si>
    <t>Queen of the Highway</t>
  </si>
  <si>
    <t>Land Ho!</t>
  </si>
  <si>
    <t>Ship of Fools</t>
  </si>
  <si>
    <t>Blue Sunday</t>
  </si>
  <si>
    <t>Peace Frog</t>
  </si>
  <si>
    <t>You Make Me Real</t>
  </si>
  <si>
    <t>Waiting for the Sun</t>
  </si>
  <si>
    <t>Roadhouse Blues</t>
  </si>
  <si>
    <t>Album Picked by Joe 12-21-21</t>
  </si>
  <si>
    <t>Bring It On Home</t>
  </si>
  <si>
    <t>Moby Dick</t>
  </si>
  <si>
    <t>Ramble On</t>
  </si>
  <si>
    <t>Living Loving Maid (She's Just a Woman)</t>
  </si>
  <si>
    <t>Heartbreaker</t>
  </si>
  <si>
    <t>Thank You</t>
  </si>
  <si>
    <t>The Lemon Song</t>
  </si>
  <si>
    <t>What Is and What Should Never Be</t>
  </si>
  <si>
    <t>Whole Lotta Love</t>
  </si>
  <si>
    <t>Album Picked by Jess 12-21-21</t>
  </si>
  <si>
    <t>The Jimi Hendrix Experience-Are You Experienced (1967)</t>
  </si>
  <si>
    <t>Red House</t>
  </si>
  <si>
    <t>Remember</t>
  </si>
  <si>
    <t>Can You See Me</t>
  </si>
  <si>
    <t>Highway Chile</t>
  </si>
  <si>
    <t>51st Anniversary</t>
  </si>
  <si>
    <t>Stone Free</t>
  </si>
  <si>
    <t>Are You Experienced?</t>
  </si>
  <si>
    <t>Foxey Lady</t>
  </si>
  <si>
    <t>Thrid Stone from the Sun</t>
  </si>
  <si>
    <t>Fire</t>
  </si>
  <si>
    <t>The Wind Cries Mary</t>
  </si>
  <si>
    <t>I Don’t Live Today</t>
  </si>
  <si>
    <t>May This Be Love</t>
  </si>
  <si>
    <t>Love or Confusion</t>
  </si>
  <si>
    <t>Hey Joe</t>
  </si>
  <si>
    <t>Manic Depression</t>
  </si>
  <si>
    <t>Purple Haze</t>
  </si>
  <si>
    <t>Album Picked by Team 1-8-22</t>
  </si>
  <si>
    <t>Beatles-Please Please Me (1963)</t>
  </si>
  <si>
    <t>Twist and Shout</t>
  </si>
  <si>
    <t xml:space="preserve">There's a Place </t>
  </si>
  <si>
    <t>A Taste Of Honey</t>
  </si>
  <si>
    <t>Do You Want to Know a Secret</t>
  </si>
  <si>
    <t>Baby It's You</t>
  </si>
  <si>
    <t>P.S. I Love You</t>
  </si>
  <si>
    <t>Love Me Do</t>
  </si>
  <si>
    <t>Please Please Me</t>
  </si>
  <si>
    <t>Ask Me Why</t>
  </si>
  <si>
    <t>Boys</t>
  </si>
  <si>
    <t>Chains</t>
  </si>
  <si>
    <t>Anna (Go to Him)</t>
  </si>
  <si>
    <t>Misery</t>
  </si>
  <si>
    <t>I Saw Her Standing There</t>
  </si>
  <si>
    <t>Album Picked by Joe 1-8-22</t>
  </si>
  <si>
    <t>Crosby, Stills, Nash &amp; Young-Deja Vu (1970)</t>
  </si>
  <si>
    <t>Everybody I Love You</t>
  </si>
  <si>
    <t xml:space="preserve">Country Girl: A Whiskey Boot Hill </t>
  </si>
  <si>
    <t>4 + 20</t>
  </si>
  <si>
    <t>Our House</t>
  </si>
  <si>
    <t>déjà vu</t>
  </si>
  <si>
    <t>Woodstock</t>
  </si>
  <si>
    <t>Helpless</t>
  </si>
  <si>
    <t>Almost Cut My Hair</t>
  </si>
  <si>
    <t>Teach Your Children</t>
  </si>
  <si>
    <t>Carry On</t>
  </si>
  <si>
    <t>Album Picked by Joe 1-15-22</t>
  </si>
  <si>
    <t>Jethro Tull-Aqualung (1971)</t>
  </si>
  <si>
    <t>Wind-Up</t>
  </si>
  <si>
    <t>Locomotive Breath</t>
  </si>
  <si>
    <t>Slipstream</t>
  </si>
  <si>
    <t>Hymn 43</t>
  </si>
  <si>
    <t>My God</t>
  </si>
  <si>
    <t>Up to Me</t>
  </si>
  <si>
    <t>Wond'ring Aloud</t>
  </si>
  <si>
    <t>Mother Goose</t>
  </si>
  <si>
    <t>Cheap Day Return</t>
  </si>
  <si>
    <t>Cross-Eyed Mary</t>
  </si>
  <si>
    <t>Aqualung</t>
  </si>
  <si>
    <t>Album Picked by Jess 1-15-22</t>
  </si>
  <si>
    <t>System of a Down-Toxicity (1998)</t>
  </si>
  <si>
    <t>Arto</t>
  </si>
  <si>
    <t>Aerials</t>
  </si>
  <si>
    <t>Psycho</t>
  </si>
  <si>
    <t>Toxicity</t>
  </si>
  <si>
    <t>Shimmy</t>
  </si>
  <si>
    <t>Science</t>
  </si>
  <si>
    <t>ATWA</t>
  </si>
  <si>
    <t>Forest</t>
  </si>
  <si>
    <t>Bounce</t>
  </si>
  <si>
    <t>Chop Suey!</t>
  </si>
  <si>
    <t>X</t>
  </si>
  <si>
    <t>Jet Pilot</t>
  </si>
  <si>
    <t>Deer Dance</t>
  </si>
  <si>
    <t>Needles</t>
  </si>
  <si>
    <t>Prison Song</t>
  </si>
  <si>
    <t>Album Picked by Becky 1-29-22</t>
  </si>
  <si>
    <t>Lynyrd Skynyrd-Pronounced Leh-Nerd-Skin-Nerd (1973)</t>
  </si>
  <si>
    <t>Free Bird</t>
  </si>
  <si>
    <t>Poison Whiskey</t>
  </si>
  <si>
    <t>Mississippi Kid</t>
  </si>
  <si>
    <t>Things Goin' On</t>
  </si>
  <si>
    <t>Simple Man</t>
  </si>
  <si>
    <t>Gimme Three Steps</t>
  </si>
  <si>
    <t>Tuesday's Gone</t>
  </si>
  <si>
    <t>I Ain't the One</t>
  </si>
  <si>
    <t>Album Picked by Jess 1-29-22</t>
  </si>
  <si>
    <t>Bob Dylan-Blood on the Tracks (1975)</t>
  </si>
  <si>
    <t>Buckets of Rain</t>
  </si>
  <si>
    <t>Shelter from the Storm</t>
  </si>
  <si>
    <t>If You See Her, Say Hello</t>
  </si>
  <si>
    <t>Lily, Rosemary and the Jack of Hearts</t>
  </si>
  <si>
    <t>Meet Me In the Morning</t>
  </si>
  <si>
    <t>You're Gonna Make Me Lonesome When You Go</t>
  </si>
  <si>
    <t>Idiot Wind</t>
  </si>
  <si>
    <t>You're a Big Girl Now</t>
  </si>
  <si>
    <t>Simple Twist of Fate</t>
  </si>
  <si>
    <t>Tangled Up In Blue</t>
  </si>
  <si>
    <t>Album Picked by Jess 12-14-21</t>
  </si>
  <si>
    <t>Alice in Chains-Jar of Flies (1994)</t>
  </si>
  <si>
    <t>Swing on This</t>
  </si>
  <si>
    <t>Don't Follow</t>
  </si>
  <si>
    <t>Whale &amp; Wasp</t>
  </si>
  <si>
    <t>No Excuses</t>
  </si>
  <si>
    <t>I Stay Away</t>
  </si>
  <si>
    <t>Nutshell</t>
  </si>
  <si>
    <t>Rotten Apple</t>
  </si>
  <si>
    <t>Album Picked by Bo 1-17-22</t>
  </si>
  <si>
    <t>Kiss-Destroyer (1976)</t>
  </si>
  <si>
    <t>Rock and Roll Party</t>
  </si>
  <si>
    <t>Do You Love Me?</t>
  </si>
  <si>
    <t>Beth</t>
  </si>
  <si>
    <t>Shout It Loud</t>
  </si>
  <si>
    <t>Sweet Pain</t>
  </si>
  <si>
    <t>Flaming Youth</t>
  </si>
  <si>
    <t>Great Expectations</t>
  </si>
  <si>
    <t>God of Thunder</t>
  </si>
  <si>
    <t>King of the Night Time World</t>
  </si>
  <si>
    <t>Detroit Rock City</t>
  </si>
  <si>
    <t>Album Picked by  Bo 2-4-22</t>
  </si>
  <si>
    <t>Audioslave-Audioslave (2002)</t>
  </si>
  <si>
    <t>The Last Light Remaining</t>
  </si>
  <si>
    <t>Getaway Car</t>
  </si>
  <si>
    <t>Light My Way</t>
  </si>
  <si>
    <t>Bring Em Back Alive</t>
  </si>
  <si>
    <t>Hypnotize</t>
  </si>
  <si>
    <t>Exploder</t>
  </si>
  <si>
    <t>I Am the Highway</t>
  </si>
  <si>
    <t>Shadow of the Sun</t>
  </si>
  <si>
    <t>Set If Off</t>
  </si>
  <si>
    <t>Like A Stone</t>
  </si>
  <si>
    <t>What You Are</t>
  </si>
  <si>
    <t>Gasoline</t>
  </si>
  <si>
    <t>Show Me How to Live</t>
  </si>
  <si>
    <t>Cochise</t>
  </si>
  <si>
    <t>Album Picked by Joe 2-5-22</t>
  </si>
  <si>
    <t>System of a Down-System of a Down (1998)</t>
  </si>
  <si>
    <t>P.L.U.C.K.</t>
  </si>
  <si>
    <t>Darts</t>
  </si>
  <si>
    <t>CUBErt</t>
  </si>
  <si>
    <t>Peephole</t>
  </si>
  <si>
    <t>Mind</t>
  </si>
  <si>
    <t>War?</t>
  </si>
  <si>
    <t>Soil</t>
  </si>
  <si>
    <t>Ddevil</t>
  </si>
  <si>
    <t>Spiders</t>
  </si>
  <si>
    <t>Suggestions</t>
  </si>
  <si>
    <t>Sugar</t>
  </si>
  <si>
    <t>Know</t>
  </si>
  <si>
    <t>Suite-Pee</t>
  </si>
  <si>
    <t>Album Picked by Jess 2-5-22</t>
  </si>
  <si>
    <t>Fleetwood Mac-Rumours (1977)</t>
  </si>
  <si>
    <t>Gold Dust Woman</t>
  </si>
  <si>
    <t>Oh Daddy</t>
  </si>
  <si>
    <t>I Don't Want to Know</t>
  </si>
  <si>
    <t>You Make Loving Fun</t>
  </si>
  <si>
    <t>The Chain</t>
  </si>
  <si>
    <t>Songbird</t>
  </si>
  <si>
    <t>Go Your Own Way</t>
  </si>
  <si>
    <t>Don't Stop</t>
  </si>
  <si>
    <t>Never Going Back Again</t>
  </si>
  <si>
    <t>Dreams</t>
  </si>
  <si>
    <t>Second Hand News</t>
  </si>
  <si>
    <t>Album Picked by  Jess 2-25-22</t>
  </si>
  <si>
    <t>Red Hot Chili Peppers-Californication (1999)</t>
  </si>
  <si>
    <t>Road Trippin</t>
  </si>
  <si>
    <t>Right On Time</t>
  </si>
  <si>
    <t>Purple Stain</t>
  </si>
  <si>
    <t>Savior</t>
  </si>
  <si>
    <t>This Velvet Glove</t>
  </si>
  <si>
    <t>I Like Dirt</t>
  </si>
  <si>
    <t>Emit Remmus</t>
  </si>
  <si>
    <t>Porcelain</t>
  </si>
  <si>
    <t>Easily</t>
  </si>
  <si>
    <t>Californication</t>
  </si>
  <si>
    <t>Get On Top</t>
  </si>
  <si>
    <t>Otherside</t>
  </si>
  <si>
    <t>Scar Tissue</t>
  </si>
  <si>
    <t>Parallel Universe</t>
  </si>
  <si>
    <t>Around the World</t>
  </si>
  <si>
    <t>Album Picked by Bo 2-25-22</t>
  </si>
  <si>
    <t>Metallica-Death Magnetic (2008)</t>
  </si>
  <si>
    <t>My Apocalypse</t>
  </si>
  <si>
    <t>Suicide &amp; Redemption</t>
  </si>
  <si>
    <t>The Judas Kiss</t>
  </si>
  <si>
    <t>The Unforgiven III</t>
  </si>
  <si>
    <t>Cyanide</t>
  </si>
  <si>
    <t>All Nightmare Long</t>
  </si>
  <si>
    <t>The Day That Never Comes</t>
  </si>
  <si>
    <t>Broken, Beat &amp; Scarred</t>
  </si>
  <si>
    <t>The End of the Line</t>
  </si>
  <si>
    <t>That Was Just Your Life</t>
  </si>
  <si>
    <t>Album Picked by Joe 2-25-22</t>
  </si>
  <si>
    <t>Black Sabbath-Paranoid (1970)</t>
  </si>
  <si>
    <t>Jack the Stripper/Fairies Wear Boots</t>
  </si>
  <si>
    <t>Rat Salad</t>
  </si>
  <si>
    <t>Hand of Doom</t>
  </si>
  <si>
    <t>Electric Funeral</t>
  </si>
  <si>
    <t>Iron Man</t>
  </si>
  <si>
    <t>Planet Caravan</t>
  </si>
  <si>
    <t>Paranoid</t>
  </si>
  <si>
    <t>War Pigs/ Luke's Wall</t>
  </si>
  <si>
    <t>Album Picked by Jess 2-25-22</t>
  </si>
  <si>
    <t>The Beatles-With The Beatles (1963)</t>
  </si>
  <si>
    <t>Money (That's What I Want)</t>
  </si>
  <si>
    <t>Not a Second Time</t>
  </si>
  <si>
    <t>Devil In Her Heart</t>
  </si>
  <si>
    <t>I Wanna Be Your Man</t>
  </si>
  <si>
    <t>You Really Got a Hold On Me</t>
  </si>
  <si>
    <t>Hold Me Tight</t>
  </si>
  <si>
    <t>Roll Over Beethoven</t>
  </si>
  <si>
    <t>Please Mister Postman</t>
  </si>
  <si>
    <t>Till There Was You</t>
  </si>
  <si>
    <t>Little Child</t>
  </si>
  <si>
    <t>Don't Bother Me</t>
  </si>
  <si>
    <t>All My Loving</t>
  </si>
  <si>
    <t>All I've Got to Do</t>
  </si>
  <si>
    <t>It Won't Be Long</t>
  </si>
  <si>
    <t>Album Picked by Jess 2-26-22</t>
  </si>
  <si>
    <t>Creedence Clearwater Revival-Willy and the Poor Boys (1969)</t>
  </si>
  <si>
    <t>Effigy</t>
  </si>
  <si>
    <t>Side o' the Road</t>
  </si>
  <si>
    <t>Midnight Special</t>
  </si>
  <si>
    <t>Don't Look Now</t>
  </si>
  <si>
    <t>Fortunate Son</t>
  </si>
  <si>
    <t>Feelin' Blue</t>
  </si>
  <si>
    <t>Poorboy Shuffle</t>
  </si>
  <si>
    <t>Cotton Fields</t>
  </si>
  <si>
    <t>It Came Out of the Sky</t>
  </si>
  <si>
    <t>Down On the Corner</t>
  </si>
  <si>
    <t>Album Picked by Joe 3-5-22</t>
  </si>
  <si>
    <t>The Black Keys-El Camino (2011)</t>
  </si>
  <si>
    <t>Mind Eraser</t>
  </si>
  <si>
    <t>Nova Baby</t>
  </si>
  <si>
    <t>Stop Stop</t>
  </si>
  <si>
    <t>Hell of a Season</t>
  </si>
  <si>
    <t>Sister</t>
  </si>
  <si>
    <t>Run Right Back</t>
  </si>
  <si>
    <t>Money Maker</t>
  </si>
  <si>
    <t>Little Black Submarines</t>
  </si>
  <si>
    <t>Gold On the Ceiling</t>
  </si>
  <si>
    <t>Dead and Gone</t>
  </si>
  <si>
    <t>Lonely Boy</t>
  </si>
  <si>
    <t>Album Picked by Jess 3-5-22</t>
  </si>
  <si>
    <t>Linkin Park-Meteora (2003)</t>
  </si>
  <si>
    <t>Numb</t>
  </si>
  <si>
    <t>Sesssion</t>
  </si>
  <si>
    <t>Nobody's Listening</t>
  </si>
  <si>
    <t>From the Inside</t>
  </si>
  <si>
    <t>Breaking the Habit</t>
  </si>
  <si>
    <t>Figure.09</t>
  </si>
  <si>
    <t>Faint</t>
  </si>
  <si>
    <t>Easier to Run</t>
  </si>
  <si>
    <t>Hit the Floor</t>
  </si>
  <si>
    <t>Lying from You</t>
  </si>
  <si>
    <t>Somewhere I Belong</t>
  </si>
  <si>
    <t>Don't Say</t>
  </si>
  <si>
    <t>Foreward</t>
  </si>
  <si>
    <t>The Beatles-Rubber Soul (1965)</t>
  </si>
  <si>
    <t>Run For Your Life</t>
  </si>
  <si>
    <t>If I Needed Someone</t>
  </si>
  <si>
    <t>Wait</t>
  </si>
  <si>
    <t>In My Life</t>
  </si>
  <si>
    <t>I'm Looking Through You</t>
  </si>
  <si>
    <t>Girl</t>
  </si>
  <si>
    <t>What Goes On</t>
  </si>
  <si>
    <t>Michelle</t>
  </si>
  <si>
    <t>The Word</t>
  </si>
  <si>
    <t>Think For Yourself</t>
  </si>
  <si>
    <t>Nowhere Man</t>
  </si>
  <si>
    <t>You Won't See Me</t>
  </si>
  <si>
    <t>Norwegian Wood (This Bird Has Flown)</t>
  </si>
  <si>
    <t>Drive My Car</t>
  </si>
  <si>
    <t>Album Picked by Team 3-12-22</t>
  </si>
  <si>
    <t>The Beatles-Revolver (1966)</t>
  </si>
  <si>
    <t>Tomorrow Never Knows</t>
  </si>
  <si>
    <t>Got to Get You Into My Life</t>
  </si>
  <si>
    <t>I Want to Tell You</t>
  </si>
  <si>
    <t>Doctor Robert</t>
  </si>
  <si>
    <t>For No One</t>
  </si>
  <si>
    <t>And Your Bird Can Sing</t>
  </si>
  <si>
    <t>Good Day Sunshine</t>
  </si>
  <si>
    <t>She Said She Said</t>
  </si>
  <si>
    <t>Yellow Submarine</t>
  </si>
  <si>
    <t>Here, There and Everywhere</t>
  </si>
  <si>
    <t>Love You To</t>
  </si>
  <si>
    <t>I'm Only Sleeping</t>
  </si>
  <si>
    <t>Eleanor Rigby</t>
  </si>
  <si>
    <t>Taxman</t>
  </si>
  <si>
    <t>Album Picked by Team 3-20-22</t>
  </si>
  <si>
    <t>The Beatles-Sgt. Pepper's Lonely Hearts Club Band (1967)</t>
  </si>
  <si>
    <t>A Day in the Life</t>
  </si>
  <si>
    <t>Sgt. Pepper's Lonely Hearts Club Band (Reprise)</t>
  </si>
  <si>
    <t>Good Morning Good Morning</t>
  </si>
  <si>
    <t>Lovely Rita</t>
  </si>
  <si>
    <t>When I'm Sixty-Four</t>
  </si>
  <si>
    <t>Within You Without You</t>
  </si>
  <si>
    <t>Being for the Benefit of Mr. Kite</t>
  </si>
  <si>
    <t>She's Leaving Home</t>
  </si>
  <si>
    <t>Fixing a Hole</t>
  </si>
  <si>
    <t>Getter Better</t>
  </si>
  <si>
    <t>Lucy in the Sky with Diamonds</t>
  </si>
  <si>
    <t>With a Little Help from My Friends</t>
  </si>
  <si>
    <t>Sgt. Pepper's Lonely Hearts Club Band</t>
  </si>
  <si>
    <t>Beatles-Magical Mystery Tour (1967)</t>
  </si>
  <si>
    <t>All You Need Is Love</t>
  </si>
  <si>
    <t>Baby, You're a Rich Man</t>
  </si>
  <si>
    <t>Penny Lane</t>
  </si>
  <si>
    <t>Strawberry Fields Forever</t>
  </si>
  <si>
    <t>Hello, Goodbye</t>
  </si>
  <si>
    <t>I Am the Walrus</t>
  </si>
  <si>
    <t>Your Mother Should Know</t>
  </si>
  <si>
    <t>Blue Jay Way</t>
  </si>
  <si>
    <t>Flying</t>
  </si>
  <si>
    <t>The Fool On the Hill</t>
  </si>
  <si>
    <t>Magical Mystery Tour</t>
  </si>
  <si>
    <t>Album Picked by Joe 4-2-22</t>
  </si>
  <si>
    <t>Led Zepplin-Led Zepplin IV (1971)</t>
  </si>
  <si>
    <t>When the Levee Breaks</t>
  </si>
  <si>
    <t>Going to California</t>
  </si>
  <si>
    <t>Four Sticks</t>
  </si>
  <si>
    <t>Misty Mountain Hop</t>
  </si>
  <si>
    <t>Stairway to Heaven</t>
  </si>
  <si>
    <t>The Battle of Evermore</t>
  </si>
  <si>
    <t>Rock and Roll</t>
  </si>
  <si>
    <t>Black Dog</t>
  </si>
  <si>
    <t>Album Picked by Jess 4-2-22</t>
  </si>
  <si>
    <t>Sublime-Second-Hand Smoke (1997)</t>
  </si>
  <si>
    <t>Thanx (Dub)</t>
  </si>
  <si>
    <t>Doin' Time (feat. Mad Lion)</t>
  </si>
  <si>
    <t>What's Really Goin' Wrong</t>
  </si>
  <si>
    <t>Legal Dub</t>
  </si>
  <si>
    <t>Superstar P****i</t>
  </si>
  <si>
    <t>April 29th, 1992 (Leary)</t>
  </si>
  <si>
    <t>Garbage Grove</t>
  </si>
  <si>
    <t>Saw Red</t>
  </si>
  <si>
    <t>Drunk Drivin'</t>
  </si>
  <si>
    <t>Trenchtown Rock</t>
  </si>
  <si>
    <t>Had a Dat</t>
  </si>
  <si>
    <t>Chick on My Tip</t>
  </si>
  <si>
    <t>Slow Ride</t>
  </si>
  <si>
    <t>Don’t Push</t>
  </si>
  <si>
    <t>New Realization (Demo)</t>
  </si>
  <si>
    <t>Romeo (Demo)</t>
  </si>
  <si>
    <t>Get Out! (Remix)</t>
  </si>
  <si>
    <t>Doin' Time (Uptown Dub)</t>
  </si>
  <si>
    <t>Album Picked by Team 4-9-22</t>
  </si>
  <si>
    <t>The Beatles-The Beatles (1968)</t>
  </si>
  <si>
    <t>Good Night</t>
  </si>
  <si>
    <t>Revolution 9</t>
  </si>
  <si>
    <t>Cry Baby Cry</t>
  </si>
  <si>
    <t>Savoy Truffle</t>
  </si>
  <si>
    <t>Honey Pie</t>
  </si>
  <si>
    <t>Revolution 1</t>
  </si>
  <si>
    <t>Long, Long, Long</t>
  </si>
  <si>
    <t>Helter Skleter</t>
  </si>
  <si>
    <t>Sexy Sadie</t>
  </si>
  <si>
    <t>Everybody's Got Something To Hide Except For Me and My Monkey</t>
  </si>
  <si>
    <t>Mother Nature's Son</t>
  </si>
  <si>
    <t>Yer Blues</t>
  </si>
  <si>
    <t>Birthday</t>
  </si>
  <si>
    <t>Julia</t>
  </si>
  <si>
    <t>I Will</t>
  </si>
  <si>
    <t>Why Don't We Do It in the Road</t>
  </si>
  <si>
    <t>Don't Pass Me By</t>
  </si>
  <si>
    <t>Rocky Racoon</t>
  </si>
  <si>
    <t>Piggies</t>
  </si>
  <si>
    <t>Blackbird</t>
  </si>
  <si>
    <t>I'm So Tired</t>
  </si>
  <si>
    <t>Martha My Dear</t>
  </si>
  <si>
    <t>Happiness Is a Warm Gun</t>
  </si>
  <si>
    <t>While My Guitar Gently Weeps</t>
  </si>
  <si>
    <t>The Continuing Story of Bungalow Bill</t>
  </si>
  <si>
    <t>Wild Honey Pie</t>
  </si>
  <si>
    <t>Ob-La-Di, Ob-La-Da</t>
  </si>
  <si>
    <t>Glass Onion</t>
  </si>
  <si>
    <t>Dear Prudence</t>
  </si>
  <si>
    <t>Back in the U.S.S.R</t>
  </si>
  <si>
    <t>Santana-Santana III (1971)</t>
  </si>
  <si>
    <t>Para los Rumberos</t>
  </si>
  <si>
    <t>Everything's Coming Our Way</t>
  </si>
  <si>
    <t>Jungle Strut</t>
  </si>
  <si>
    <t>Guajira</t>
  </si>
  <si>
    <t>Everybody's Everything</t>
  </si>
  <si>
    <t>Toussaint L'Overture</t>
  </si>
  <si>
    <t>Taboo</t>
  </si>
  <si>
    <t>No One to Depend On</t>
  </si>
  <si>
    <t>Batkua</t>
  </si>
  <si>
    <t>Album Picked by Joe 4-29-22</t>
  </si>
  <si>
    <t>The Jimi Hendrix Experience-Axis: Bold as Love (1967)</t>
  </si>
  <si>
    <t>Bold as Love</t>
  </si>
  <si>
    <t>Little Miss Lover</t>
  </si>
  <si>
    <t>One Rainy Wish</t>
  </si>
  <si>
    <t>She's So Fine</t>
  </si>
  <si>
    <t>Castles Made of Sand</t>
  </si>
  <si>
    <t>You Got Me Floatin'</t>
  </si>
  <si>
    <t>If 6 was 9</t>
  </si>
  <si>
    <t>Little Wing</t>
  </si>
  <si>
    <t>Ain't No Telling</t>
  </si>
  <si>
    <t>Wait Until Tomorrow</t>
  </si>
  <si>
    <t>Spanish Castle Magic</t>
  </si>
  <si>
    <t>Up from the Skies</t>
  </si>
  <si>
    <t>EXP</t>
  </si>
  <si>
    <t>Album Picked by Jess 4-29-22</t>
  </si>
  <si>
    <t>Grateful Dead-American Beauty (1970)</t>
  </si>
  <si>
    <t>Truckin'</t>
  </si>
  <si>
    <t xml:space="preserve">Attics of My Life </t>
  </si>
  <si>
    <t>Till the Morning Comes</t>
  </si>
  <si>
    <t>Brokedown Palace</t>
  </si>
  <si>
    <t>Ripple</t>
  </si>
  <si>
    <t>Candyman</t>
  </si>
  <si>
    <t>Operator</t>
  </si>
  <si>
    <t>Sugar Magnoila</t>
  </si>
  <si>
    <t>Friend of the Devil</t>
  </si>
  <si>
    <t>Box of Rain</t>
  </si>
  <si>
    <t>Album Picked by Bo 4-30-22</t>
  </si>
  <si>
    <t>Greta Van Fleet-From the Fires (2017)</t>
  </si>
  <si>
    <t>Black Smoke Rising</t>
  </si>
  <si>
    <t>Talk on Street</t>
  </si>
  <si>
    <t>Meet On the Ledge</t>
  </si>
  <si>
    <t>Highway Tune</t>
  </si>
  <si>
    <t>A Change is Gonna Come</t>
  </si>
  <si>
    <t>Flower Power</t>
  </si>
  <si>
    <t>Edge of Darkness</t>
  </si>
  <si>
    <t>Safari Song</t>
  </si>
  <si>
    <t>Album Picked by Jess 5-7-22</t>
  </si>
  <si>
    <t>Eagles-Eagles (1972)</t>
  </si>
  <si>
    <t>Tryin'</t>
  </si>
  <si>
    <t>Peaceful Easy Feeling</t>
  </si>
  <si>
    <t>Early Bird</t>
  </si>
  <si>
    <t>Take the Devil</t>
  </si>
  <si>
    <t>Train Leaves Here This Morning</t>
  </si>
  <si>
    <t>Nightengale</t>
  </si>
  <si>
    <t>Most Of Us Are Sad</t>
  </si>
  <si>
    <t>Chug All Night</t>
  </si>
  <si>
    <t>Witchy Woman</t>
  </si>
  <si>
    <t>Take It Easy</t>
  </si>
  <si>
    <t>Album Picked by Joe 5-7-22</t>
  </si>
  <si>
    <t>Stone Temple Pilots-Purple (1994)</t>
  </si>
  <si>
    <t>Kitchenware &amp; Candybars/My Second Album</t>
  </si>
  <si>
    <t>Army Ants</t>
  </si>
  <si>
    <t>Unglued</t>
  </si>
  <si>
    <t>Big Empty</t>
  </si>
  <si>
    <t>Silvergun Superman</t>
  </si>
  <si>
    <t>Pretty Penny</t>
  </si>
  <si>
    <t>Still Remains</t>
  </si>
  <si>
    <t>Interstate Love Song</t>
  </si>
  <si>
    <t>Lounge Fly</t>
  </si>
  <si>
    <t>Vasoline</t>
  </si>
  <si>
    <t>Meatplow</t>
  </si>
  <si>
    <t>Album Picked by Joe 5-6-22</t>
  </si>
  <si>
    <t>The Grateful Dead-Working Man's Dead (1970)</t>
  </si>
  <si>
    <t>Casey Jones</t>
  </si>
  <si>
    <t>Easy Wind</t>
  </si>
  <si>
    <t>Black Peter</t>
  </si>
  <si>
    <t>Cumberland Blues</t>
  </si>
  <si>
    <t>New Speedway Boogie</t>
  </si>
  <si>
    <t>Dire Wolf</t>
  </si>
  <si>
    <t>High Time</t>
  </si>
  <si>
    <t>Uncle John's Band</t>
  </si>
  <si>
    <t>Album Picked by Joe 4-23-22</t>
  </si>
  <si>
    <t>The Rolling Stones-Tattoo You (1981)</t>
  </si>
  <si>
    <t>Waiting On A Friend</t>
  </si>
  <si>
    <t>No Use in Crying</t>
  </si>
  <si>
    <t>Heaven</t>
  </si>
  <si>
    <t>Tops</t>
  </si>
  <si>
    <t>Worried About You</t>
  </si>
  <si>
    <t>Neighbours</t>
  </si>
  <si>
    <t>Black Limousine</t>
  </si>
  <si>
    <t>Little T&amp;A</t>
  </si>
  <si>
    <t>Slave</t>
  </si>
  <si>
    <t>Hang Fire</t>
  </si>
  <si>
    <t>Start Me Up</t>
  </si>
  <si>
    <t>AAA</t>
  </si>
  <si>
    <t>Album Picked by Joe 5-4-22</t>
  </si>
  <si>
    <t>The Beatles-Abbey Road (1970)</t>
  </si>
  <si>
    <t>Her Majesty</t>
  </si>
  <si>
    <t>The End</t>
  </si>
  <si>
    <t>Carry That Weight The End</t>
  </si>
  <si>
    <t>Golden Slumbers</t>
  </si>
  <si>
    <t>She Came In Through The Bathroom Window</t>
  </si>
  <si>
    <t>Polythene Pam</t>
  </si>
  <si>
    <t>Mean Mr. Mustard</t>
  </si>
  <si>
    <t>Sun King</t>
  </si>
  <si>
    <t>You Never Give Me Your Money</t>
  </si>
  <si>
    <t>Because</t>
  </si>
  <si>
    <t>Here Comes the Sun</t>
  </si>
  <si>
    <t>I Want You (She's So Heavy)</t>
  </si>
  <si>
    <t>Octopus's Garden</t>
  </si>
  <si>
    <t>Oh! Darling</t>
  </si>
  <si>
    <t>Mexwell's Silver Hammer</t>
  </si>
  <si>
    <t>Something</t>
  </si>
  <si>
    <t>Come Together</t>
  </si>
  <si>
    <t>Album Picked by Jess 5-15-22</t>
  </si>
  <si>
    <t>The Rolling Stones-Some Girls (1978)</t>
  </si>
  <si>
    <t>Shattered</t>
  </si>
  <si>
    <t>Beast of Burden</t>
  </si>
  <si>
    <t>Before They Make Me Run</t>
  </si>
  <si>
    <t>Respectable</t>
  </si>
  <si>
    <t>Far Away Eyes</t>
  </si>
  <si>
    <t>Lies</t>
  </si>
  <si>
    <t>Some Girls</t>
  </si>
  <si>
    <t>Just My Imagination (Running Away with Me)</t>
  </si>
  <si>
    <t>When the Whip Comes Down</t>
  </si>
  <si>
    <t>Miss You</t>
  </si>
  <si>
    <t>Album Picked by Joe 5-15-22</t>
  </si>
  <si>
    <t>Ted Nugent-Ted Nugent (1975)</t>
  </si>
  <si>
    <t>Queen of the Forest</t>
  </si>
  <si>
    <t>You Make Me Feel Right At Home</t>
  </si>
  <si>
    <t>Where Have You Been All My Life</t>
  </si>
  <si>
    <t>Motor City Madhouse</t>
  </si>
  <si>
    <t>Snakeskin Cowboy</t>
  </si>
  <si>
    <t>Just What the Doctor Ordered</t>
  </si>
  <si>
    <t>Hey Baby</t>
  </si>
  <si>
    <t>Stromtroopin'</t>
  </si>
  <si>
    <t>Stranglehold</t>
  </si>
  <si>
    <t>System of a Down-Steal This Album! (2002)</t>
  </si>
  <si>
    <t>Streamline</t>
  </si>
  <si>
    <t>Roulette</t>
  </si>
  <si>
    <t>Thetawaves</t>
  </si>
  <si>
    <t>Ego Brain</t>
  </si>
  <si>
    <t>Fuck the System</t>
  </si>
  <si>
    <t>Highway Song</t>
  </si>
  <si>
    <t>Pictures</t>
  </si>
  <si>
    <t>I-E-A-I-A-I-O</t>
  </si>
  <si>
    <t>Mr. Jack</t>
  </si>
  <si>
    <t>A.D.D. (American Dream Denial)</t>
  </si>
  <si>
    <t>Nuguns</t>
  </si>
  <si>
    <t>Boom</t>
  </si>
  <si>
    <t>Bubbles</t>
  </si>
  <si>
    <t>Innervision</t>
  </si>
  <si>
    <t>Chic 'N' Stu</t>
  </si>
  <si>
    <t>Album Picked by Jess 5-21-22</t>
  </si>
  <si>
    <t>Cream-Disraeli Gears (1967)</t>
  </si>
  <si>
    <t>Mother's Lament</t>
  </si>
  <si>
    <t>Take It Back</t>
  </si>
  <si>
    <t>Outside Women Blues</t>
  </si>
  <si>
    <t>We're Going Wrong</t>
  </si>
  <si>
    <t>SWLABR</t>
  </si>
  <si>
    <t>Tales of Brave Ulysses</t>
  </si>
  <si>
    <t>Blue Condition</t>
  </si>
  <si>
    <t>Dance the Night Away</t>
  </si>
  <si>
    <t>World of Pain</t>
  </si>
  <si>
    <t>Sunshine of Your Love</t>
  </si>
  <si>
    <t>Strange Brew</t>
  </si>
  <si>
    <t>Album Picked by Joe 5-21-22</t>
  </si>
  <si>
    <t>Dave Mason-Alone Together (1970)</t>
  </si>
  <si>
    <t>Look At You, Look At Me</t>
  </si>
  <si>
    <t>Just a Song</t>
  </si>
  <si>
    <t>Sad and Deep As You</t>
  </si>
  <si>
    <t>World In Changes</t>
  </si>
  <si>
    <t>Shouldn't Have Took More Than You Gave</t>
  </si>
  <si>
    <t>Waintin' On You</t>
  </si>
  <si>
    <t>Can't Stop Worrying, Can't Stop Loving</t>
  </si>
  <si>
    <t>Only You Know and I Know</t>
  </si>
  <si>
    <t>Album Picked by Larry 5-21-22</t>
  </si>
  <si>
    <t>Ten Years After-A Space in Time (1971)</t>
  </si>
  <si>
    <t>Uncle Jam</t>
  </si>
  <si>
    <t>I've Been There Too</t>
  </si>
  <si>
    <t>Hard Monkeys</t>
  </si>
  <si>
    <t>Let the Sky Fall</t>
  </si>
  <si>
    <t>Once There Was a Time</t>
  </si>
  <si>
    <t>Baby Won't You Let Me Rock n/ Roll You</t>
  </si>
  <si>
    <t>Over the Hill</t>
  </si>
  <si>
    <t>I'd Love to Change the World</t>
  </si>
  <si>
    <t>Here They Come</t>
  </si>
  <si>
    <t>One of These Days</t>
  </si>
  <si>
    <t>KISS-Alive (1975)</t>
  </si>
  <si>
    <t>Let Me Go, Rock and Roll (Live)</t>
  </si>
  <si>
    <t>Roll and Roll All Nite (Live)</t>
  </si>
  <si>
    <t>Cold Gin (Live)</t>
  </si>
  <si>
    <t>Rock Bottom (Live)</t>
  </si>
  <si>
    <t>Black Diamond (Live)</t>
  </si>
  <si>
    <t>100,000 Years (Live)</t>
  </si>
  <si>
    <t>Watchin' You (Live)</t>
  </si>
  <si>
    <t>She (Live)</t>
  </si>
  <si>
    <t>Parasite (Live)</t>
  </si>
  <si>
    <t>C'mon and Love Me (Live)</t>
  </si>
  <si>
    <t>Nothin' to Lose (Live)</t>
  </si>
  <si>
    <t>Firehouse (Live)</t>
  </si>
  <si>
    <t>Hotter Than Hell (Live)</t>
  </si>
  <si>
    <t>Got to Choose (Live)</t>
  </si>
  <si>
    <t>Strutter (Live)</t>
  </si>
  <si>
    <t>Deuce (Live)</t>
  </si>
  <si>
    <t>Album Picked by Team 5-6-22</t>
  </si>
  <si>
    <t>The Beatles-Beatles For Sale (1964)</t>
  </si>
  <si>
    <t>Everybody's Trying to Be My Baby</t>
  </si>
  <si>
    <t>What You're Doing</t>
  </si>
  <si>
    <t>I Don't Want to Spoil the Party</t>
  </si>
  <si>
    <t>Every Little Thing</t>
  </si>
  <si>
    <t>Honey Don't</t>
  </si>
  <si>
    <t>Words of Love</t>
  </si>
  <si>
    <t>Eight Days a Week</t>
  </si>
  <si>
    <t>Kansas City/ Hey-Hey-Hey</t>
  </si>
  <si>
    <t>Mr. Moonlight</t>
  </si>
  <si>
    <t>I'll Follow the Sun</t>
  </si>
  <si>
    <t>Rock and Roll Music</t>
  </si>
  <si>
    <t>Baby's in Back</t>
  </si>
  <si>
    <t>I'm a Loser</t>
  </si>
  <si>
    <t>No Reply</t>
  </si>
  <si>
    <t>Album Picked by Joe 5-24-22</t>
  </si>
  <si>
    <t>The Who-Who’s Next (1971)</t>
  </si>
  <si>
    <t>Won't Get Fooled Again</t>
  </si>
  <si>
    <t>Behind Blue Eyes</t>
  </si>
  <si>
    <t>Going Mobile</t>
  </si>
  <si>
    <t>Getting in Tune</t>
  </si>
  <si>
    <t>The Song Is Over</t>
  </si>
  <si>
    <t>My Wife</t>
  </si>
  <si>
    <t>Love Ain't for Keeping</t>
  </si>
  <si>
    <t>Bargain</t>
  </si>
  <si>
    <t>Baba O' Riley</t>
  </si>
  <si>
    <t>Album Picked by Joe 5-26-22</t>
  </si>
  <si>
    <t>New York Dolls-New York Dolls (1973)</t>
  </si>
  <si>
    <t>Jet Boy</t>
  </si>
  <si>
    <t>Private World</t>
  </si>
  <si>
    <t>Pills</t>
  </si>
  <si>
    <t>Subway Train</t>
  </si>
  <si>
    <t>Bad Girl</t>
  </si>
  <si>
    <t>Trash</t>
  </si>
  <si>
    <t>Frankenstein</t>
  </si>
  <si>
    <t>Lonely Planet Boy</t>
  </si>
  <si>
    <t>Vietnamese Baby</t>
  </si>
  <si>
    <t>Looking For a Kiss</t>
  </si>
  <si>
    <t>Personality Crisis</t>
  </si>
  <si>
    <t>Album Picked by Joe 6-3-22</t>
  </si>
  <si>
    <t>Diecast-Internal Revolution (2006)</t>
  </si>
  <si>
    <t>The Coldest Rain</t>
  </si>
  <si>
    <t>Definition of a Hero</t>
  </si>
  <si>
    <t>Nothing I Could Say</t>
  </si>
  <si>
    <t>S.O.S.</t>
  </si>
  <si>
    <t>Out of Reach</t>
  </si>
  <si>
    <t>Fade Away</t>
  </si>
  <si>
    <t>Weakness</t>
  </si>
  <si>
    <t>Fractured</t>
  </si>
  <si>
    <t>Hourglass</t>
  </si>
  <si>
    <t>Never Forget</t>
  </si>
  <si>
    <t>Internal Revolution</t>
  </si>
  <si>
    <t>Album Picked by Jess 6-3-22</t>
  </si>
  <si>
    <t>Rage Against the Machine-Rage Against the Machine (1992)</t>
  </si>
  <si>
    <t>Freedom</t>
  </si>
  <si>
    <t>Township Rebellion</t>
  </si>
  <si>
    <t>Fistful of Steel</t>
  </si>
  <si>
    <t>Wake Up</t>
  </si>
  <si>
    <t>Know Your Enemy</t>
  </si>
  <si>
    <t>Bullet in the Head</t>
  </si>
  <si>
    <t>Settle for Nothing</t>
  </si>
  <si>
    <t>Take the Power Back</t>
  </si>
  <si>
    <t>Killing In the Name</t>
  </si>
  <si>
    <t>Bombtrack</t>
  </si>
  <si>
    <t>Album Picked by Larry 6-4-22</t>
  </si>
  <si>
    <t>Grank Funk Railroad-E Pluribus Funk (1971)</t>
  </si>
  <si>
    <t>Mark Say's Alright</t>
  </si>
  <si>
    <t>Get It Together</t>
  </si>
  <si>
    <t>Hooked On Love</t>
  </si>
  <si>
    <t>I'm Your Captain/Closer to Home (Medley)</t>
  </si>
  <si>
    <t>Loneliness</t>
  </si>
  <si>
    <t>No Lies</t>
  </si>
  <si>
    <t>Save the Land</t>
  </si>
  <si>
    <t>I Come Tumblin'</t>
  </si>
  <si>
    <t>Upsetter</t>
  </si>
  <si>
    <t>People, Let's Stop the War</t>
  </si>
  <si>
    <t>Footstompin' Music</t>
  </si>
  <si>
    <t>Savoy Brown-Street Corner Talking (1971)</t>
  </si>
  <si>
    <t>Tell Mama (Edited Single)</t>
  </si>
  <si>
    <t>Wang Dang Doodle</t>
  </si>
  <si>
    <t>All I Can Do</t>
  </si>
  <si>
    <t>Street Corner Talking</t>
  </si>
  <si>
    <t>Time Does Tell</t>
  </si>
  <si>
    <t>I Can't Get Next to You</t>
  </si>
  <si>
    <t>Let It Rock (Rock and Roll on the Radio)</t>
  </si>
  <si>
    <t>Tell Mama</t>
  </si>
  <si>
    <t>Album Picked by Bo 6-29-22</t>
  </si>
  <si>
    <t>Stevie Ray Vaughan &amp; Double Trouble-Texas Flood (1983)</t>
  </si>
  <si>
    <t>Lenny</t>
  </si>
  <si>
    <t>I'm Cryin'</t>
  </si>
  <si>
    <t>Dirty Pool</t>
  </si>
  <si>
    <t>Mary Had a Little Lamb</t>
  </si>
  <si>
    <t>Rude Mood</t>
  </si>
  <si>
    <t>Testify</t>
  </si>
  <si>
    <t>Tell Me</t>
  </si>
  <si>
    <t>Texas Flood</t>
  </si>
  <si>
    <t>Pride and Joy</t>
  </si>
  <si>
    <t>Love Stuck Baby</t>
  </si>
  <si>
    <t>Album Picked by Joe 7-22-22</t>
  </si>
  <si>
    <t>Ramones-Ramones</t>
  </si>
  <si>
    <t>Today Your Love, Tomorrow the World</t>
  </si>
  <si>
    <t>I Don't Wanna Walk Around With You</t>
  </si>
  <si>
    <t>Let's Dance</t>
  </si>
  <si>
    <t>53rd &amp; 3rd</t>
  </si>
  <si>
    <t>Listen to My Heart</t>
  </si>
  <si>
    <t>Havana Affair</t>
  </si>
  <si>
    <t>Loudmouth</t>
  </si>
  <si>
    <t>I Don’t Wanna Go Down to the Basement</t>
  </si>
  <si>
    <t>Now I Wanna Sniff Some Glue</t>
  </si>
  <si>
    <t>Chain Saw</t>
  </si>
  <si>
    <t>I Wanne Be Your Boyfriend</t>
  </si>
  <si>
    <t>Judy Is a Punk</t>
  </si>
  <si>
    <t>Beat On the Brat</t>
  </si>
  <si>
    <t>Blitzkrieg Bop</t>
  </si>
  <si>
    <t>Album Picked by Joe 7-29-22</t>
  </si>
  <si>
    <t>Pearl Jam-Ten (1992)</t>
  </si>
  <si>
    <t>Release</t>
  </si>
  <si>
    <t>Deep</t>
  </si>
  <si>
    <t>Garden</t>
  </si>
  <si>
    <t>Porch</t>
  </si>
  <si>
    <t>Oceans</t>
  </si>
  <si>
    <t>Jeremy</t>
  </si>
  <si>
    <t>Black</t>
  </si>
  <si>
    <t>Why Go</t>
  </si>
  <si>
    <t>Alive</t>
  </si>
  <si>
    <t>Even Flow</t>
  </si>
  <si>
    <t>Once</t>
  </si>
  <si>
    <t>Album Picked by Jess 7-29-22</t>
  </si>
  <si>
    <t>Bob Marley &amp; The Wailers-Exodus (1977)</t>
  </si>
  <si>
    <t>One Love/People Get Ready</t>
  </si>
  <si>
    <t>Three Little Birds</t>
  </si>
  <si>
    <t>Turn Your Lights Down Low</t>
  </si>
  <si>
    <t>Waiting in Vain</t>
  </si>
  <si>
    <t>Jamming</t>
  </si>
  <si>
    <t>Exodus</t>
  </si>
  <si>
    <t>The Heathen</t>
  </si>
  <si>
    <t>Gulitness</t>
  </si>
  <si>
    <t>So Much Things to Say</t>
  </si>
  <si>
    <t>Natural Mystic</t>
  </si>
  <si>
    <t>Album Picked by Jess 8-5-22</t>
  </si>
  <si>
    <t>Led Zepplin-Led Zepplin III (1970)</t>
  </si>
  <si>
    <t>Hats Off to (Roy) Harper</t>
  </si>
  <si>
    <t>Bron-Y-Aur Stomp</t>
  </si>
  <si>
    <t>That's the Way</t>
  </si>
  <si>
    <t>Tangerine</t>
  </si>
  <si>
    <t>Gallows Pole</t>
  </si>
  <si>
    <t>Out on the Tiles</t>
  </si>
  <si>
    <t>Since I've Been Loving You</t>
  </si>
  <si>
    <t>Celebration Day</t>
  </si>
  <si>
    <t>Immigrant Song</t>
  </si>
  <si>
    <t>Album Picked by Larry 8-4-22</t>
  </si>
  <si>
    <t>Savoy Brown-Looking In (1970)</t>
  </si>
  <si>
    <t>Romanoff</t>
  </si>
  <si>
    <t>Leavin' Again</t>
  </si>
  <si>
    <t>Sitting An' Thinking</t>
  </si>
  <si>
    <t>Looking In</t>
  </si>
  <si>
    <t>Sunday Night</t>
  </si>
  <si>
    <t>Money Can't Save Your Soul</t>
  </si>
  <si>
    <t>Poor Girl</t>
  </si>
  <si>
    <t>Gypsy</t>
  </si>
  <si>
    <t>Album Picked by Joe 8-5-22</t>
  </si>
  <si>
    <t>Derek &amp; The Dominos-Layla… (1970)</t>
  </si>
  <si>
    <t>Thorn Tree In the Garden</t>
  </si>
  <si>
    <t>Layla</t>
  </si>
  <si>
    <t>It's Too Late</t>
  </si>
  <si>
    <t>Have You Ever Loved a Woman</t>
  </si>
  <si>
    <t>Why Does Love Got to Be So Sad</t>
  </si>
  <si>
    <t>Tell the Truth</t>
  </si>
  <si>
    <t>Key to the Highway</t>
  </si>
  <si>
    <t>Anyday</t>
  </si>
  <si>
    <t>I Am Yours</t>
  </si>
  <si>
    <t>Nobody Knows You When You're</t>
  </si>
  <si>
    <t>Keep On Growing</t>
  </si>
  <si>
    <t>Bell Bottom Blues</t>
  </si>
  <si>
    <t>I Looked Away</t>
  </si>
  <si>
    <t>Album Picked by Jess 8-15-22</t>
  </si>
  <si>
    <t>Led Zepplin-Houses of the Holy (1973)</t>
  </si>
  <si>
    <t>The Ocean</t>
  </si>
  <si>
    <t>No Quarter</t>
  </si>
  <si>
    <t>D'yer Maker</t>
  </si>
  <si>
    <t>Dancing Days</t>
  </si>
  <si>
    <t>The Crunge</t>
  </si>
  <si>
    <t>Over the Hills and Far Away</t>
  </si>
  <si>
    <t>The Rain Song</t>
  </si>
  <si>
    <t>The Song Remains the Same</t>
  </si>
  <si>
    <t>Album Picked by Jess 8-26-22</t>
  </si>
  <si>
    <t>Canned Heat-Living the Blues (1968)</t>
  </si>
  <si>
    <t>Refried Boogie, Pt. 2</t>
  </si>
  <si>
    <t>Refried Boogie, Pt. 1</t>
  </si>
  <si>
    <t>Pathenogensis</t>
  </si>
  <si>
    <t>One Kind Favor</t>
  </si>
  <si>
    <t>Boogie Music</t>
  </si>
  <si>
    <t>Walking by Myself</t>
  </si>
  <si>
    <t>Goin' Up the Country</t>
  </si>
  <si>
    <t>Sandy's Blues</t>
  </si>
  <si>
    <t>My Mistake</t>
  </si>
  <si>
    <t>Pony Blues</t>
  </si>
  <si>
    <t>Album Picked by Jessica 8-27-22</t>
  </si>
  <si>
    <t>Cat Stevens-Tea for the Tillerman (1970)</t>
  </si>
  <si>
    <t>Tea for the Tillerman</t>
  </si>
  <si>
    <t>Father and Son</t>
  </si>
  <si>
    <t>On the Road to Find Out</t>
  </si>
  <si>
    <t>Into White</t>
  </si>
  <si>
    <t>Longer Boats</t>
  </si>
  <si>
    <t>But I Might Die Tonight</t>
  </si>
  <si>
    <t>Miles from Nowhere</t>
  </si>
  <si>
    <t>Sad Lisa</t>
  </si>
  <si>
    <t>Wild World</t>
  </si>
  <si>
    <t>Hard Headed Woman</t>
  </si>
  <si>
    <t>Where Do the Children Play</t>
  </si>
  <si>
    <t>Album Picked by Bo 9-1-22</t>
  </si>
  <si>
    <t>Elvis Presley-Elvis Presley (1956)</t>
  </si>
  <si>
    <t>Money Honey</t>
  </si>
  <si>
    <t>Blue Moon (Take 9am)</t>
  </si>
  <si>
    <t>I'll Never Let You Go (Little Darlin)</t>
  </si>
  <si>
    <t>I'm Gonna Sit Right Down and Cry</t>
  </si>
  <si>
    <t>Trying to Get to You</t>
  </si>
  <si>
    <t>Tutti Frutti</t>
  </si>
  <si>
    <t>Just Because</t>
  </si>
  <si>
    <t>I Love You Because</t>
  </si>
  <si>
    <t>One-Sided Love Affair</t>
  </si>
  <si>
    <t>I Got a Woman</t>
  </si>
  <si>
    <t>I'm Counting on You</t>
  </si>
  <si>
    <t>Blue Suede Shoes</t>
  </si>
  <si>
    <t>Album Picked by Joe 9-1-22</t>
  </si>
  <si>
    <t>Supertramp-Breakfast in America</t>
  </si>
  <si>
    <t>Child of Vision</t>
  </si>
  <si>
    <t>Causual Conservations</t>
  </si>
  <si>
    <t>Just Another Nervous Wreck</t>
  </si>
  <si>
    <t>Lord Is It Mine</t>
  </si>
  <si>
    <t>Take the Long Way Home</t>
  </si>
  <si>
    <t>Oh Darling</t>
  </si>
  <si>
    <t>Breakfast in America</t>
  </si>
  <si>
    <t>Goodbye Stranger</t>
  </si>
  <si>
    <t>The Logical Song</t>
  </si>
  <si>
    <t>Gone Hollywood</t>
  </si>
  <si>
    <t>The Beatles-Let it Be (1970)</t>
  </si>
  <si>
    <t>Get Back</t>
  </si>
  <si>
    <t>For Your Blue</t>
  </si>
  <si>
    <t>The Long and Winding Road</t>
  </si>
  <si>
    <t>One After 909</t>
  </si>
  <si>
    <t>I've Got a Feeling</t>
  </si>
  <si>
    <t>Maggie Mae</t>
  </si>
  <si>
    <t>Let it Be</t>
  </si>
  <si>
    <t>Dig It</t>
  </si>
  <si>
    <t>I Me Mine</t>
  </si>
  <si>
    <t>Across the Universe</t>
  </si>
  <si>
    <t>Dig a Pony</t>
  </si>
  <si>
    <t>Two of Us</t>
  </si>
  <si>
    <t>The Moody Blues-To Our Children's Children (1969)</t>
  </si>
  <si>
    <t>Watching and Waiting</t>
  </si>
  <si>
    <t>I Never Thought I'd Live to Be a Million</t>
  </si>
  <si>
    <t>Sun is Still Shining</t>
  </si>
  <si>
    <t>Candle of Life</t>
  </si>
  <si>
    <t>Eternity Road</t>
  </si>
  <si>
    <t>Out and In</t>
  </si>
  <si>
    <t>Beyond</t>
  </si>
  <si>
    <t>I Never Thought I'd Live to Be a Hundred</t>
  </si>
  <si>
    <t>Eyes of a Child II</t>
  </si>
  <si>
    <t>Floating</t>
  </si>
  <si>
    <t>Eyes of a Child I</t>
  </si>
  <si>
    <t>Higher and Higher</t>
  </si>
  <si>
    <t>Album Picked by Joe 9-28-22</t>
  </si>
  <si>
    <t>Elton John-Goodbye Yellow Brick Road (1973)</t>
  </si>
  <si>
    <t>Social Disease</t>
  </si>
  <si>
    <t>Roy Rogers</t>
  </si>
  <si>
    <t>Saturday Night's Alright for Fighting</t>
  </si>
  <si>
    <t>Your Sister Can't Twist</t>
  </si>
  <si>
    <t>All the Girls Love Alice</t>
  </si>
  <si>
    <t>Dirty Little Girl</t>
  </si>
  <si>
    <t>The Ballad of Danny Bailey</t>
  </si>
  <si>
    <t>Sweet Painted Lady</t>
  </si>
  <si>
    <t>I've Seen That Movie Too</t>
  </si>
  <si>
    <t>Jamica Jerk-Off</t>
  </si>
  <si>
    <t>Grey Seal</t>
  </si>
  <si>
    <t>This Song Has No Title</t>
  </si>
  <si>
    <t>Goodbye Yellow Brick Road</t>
  </si>
  <si>
    <t>Bennie and the Jets</t>
  </si>
  <si>
    <t>Candle in the Wind</t>
  </si>
  <si>
    <t>Funeral for a Friend</t>
  </si>
  <si>
    <t>Album Picked by Jess 10-1-22</t>
  </si>
  <si>
    <t>Traffic-The Low Spark of High Heeled Boys</t>
  </si>
  <si>
    <t>Rainmaker</t>
  </si>
  <si>
    <t>Many a Mile to Freedom</t>
  </si>
  <si>
    <t>Rock &amp; Roll Stew</t>
  </si>
  <si>
    <t>Light Up or Leave Me Alone</t>
  </si>
  <si>
    <t>The Low Spark of High Heeled Boys</t>
  </si>
  <si>
    <t>Hidden Treasure</t>
  </si>
  <si>
    <t>Album Picked by Joe 10-3-22</t>
  </si>
  <si>
    <t>Led Zeppelin-Physical Graffati (1975)</t>
  </si>
  <si>
    <t>Sick Again</t>
  </si>
  <si>
    <t>Black Country Women</t>
  </si>
  <si>
    <t>Boogie with Stu</t>
  </si>
  <si>
    <t>The Wanton Song</t>
  </si>
  <si>
    <t>Night Flight</t>
  </si>
  <si>
    <t>Ten Years Gone</t>
  </si>
  <si>
    <t>Down by the Seaside</t>
  </si>
  <si>
    <t>Bron-Yr-Aur</t>
  </si>
  <si>
    <t>In the Light</t>
  </si>
  <si>
    <t>Kashmir</t>
  </si>
  <si>
    <t>Trampled Under Foot</t>
  </si>
  <si>
    <t>Houses of the Holy</t>
  </si>
  <si>
    <t>In My Time of Dying</t>
  </si>
  <si>
    <t>The Rover</t>
  </si>
  <si>
    <t>Custard Pie</t>
  </si>
  <si>
    <t>Album Picked by Jess 10-3-22</t>
  </si>
  <si>
    <t>Sublime-Sublime (1996)</t>
  </si>
  <si>
    <t>Doin Time</t>
  </si>
  <si>
    <t>What I Got (Remix)</t>
  </si>
  <si>
    <t>Caress Me Down</t>
  </si>
  <si>
    <t>Get Ready</t>
  </si>
  <si>
    <t>Under My Voodoo</t>
  </si>
  <si>
    <t>Burritos</t>
  </si>
  <si>
    <t>The Ballad of Johnny Butt</t>
  </si>
  <si>
    <t>Paddle Out</t>
  </si>
  <si>
    <t>Pawn Shop</t>
  </si>
  <si>
    <t>Jailhouse</t>
  </si>
  <si>
    <t>Seed</t>
  </si>
  <si>
    <t>Santeria</t>
  </si>
  <si>
    <t>April 29th 1992</t>
  </si>
  <si>
    <t>Same in the End</t>
  </si>
  <si>
    <t>Wrong Way</t>
  </si>
  <si>
    <t>What I Got</t>
  </si>
  <si>
    <t>Garden Grove</t>
  </si>
  <si>
    <t>Album Picked by Jess 10-18-22</t>
  </si>
  <si>
    <t>Sublime-Robbin the Hood (1994)</t>
  </si>
  <si>
    <t>Raleigh Soliloquy, Pt. 3</t>
  </si>
  <si>
    <t>Mry</t>
  </si>
  <si>
    <t>Free Time In LA County Jail</t>
  </si>
  <si>
    <t>All You Need</t>
  </si>
  <si>
    <t>Falling Idols</t>
  </si>
  <si>
    <t>I Don't Care Too Much for Reggae</t>
  </si>
  <si>
    <t>Boss D.J.</t>
  </si>
  <si>
    <t>STP</t>
  </si>
  <si>
    <t>Raliegh Solioquy Pt. 2</t>
  </si>
  <si>
    <t>Cisco Kid</t>
  </si>
  <si>
    <t>Pool Shark</t>
  </si>
  <si>
    <t>Lincoln Highway Dub</t>
  </si>
  <si>
    <t>Work That We Do</t>
  </si>
  <si>
    <t>Q-Ball</t>
  </si>
  <si>
    <t>Free Loop</t>
  </si>
  <si>
    <t>Greatest Hits</t>
  </si>
  <si>
    <t>Steppin' Razor</t>
  </si>
  <si>
    <t>Raliegh Solioquy Pt. 1</t>
  </si>
  <si>
    <t>Steady B Loop Dub</t>
  </si>
  <si>
    <t>Waiting for Bud</t>
  </si>
  <si>
    <t>Album Picked by Joe 10-20-22</t>
  </si>
  <si>
    <t>Funkadelic-Maggot Brain (1971)</t>
  </si>
  <si>
    <t>Wars of Armageddon</t>
  </si>
  <si>
    <t>Back In Our Minds</t>
  </si>
  <si>
    <t>Super Stupid</t>
  </si>
  <si>
    <t>You and Your Folks, Me and My Folks</t>
  </si>
  <si>
    <t>Hit It and Quit It</t>
  </si>
  <si>
    <t>Can You Get To That</t>
  </si>
  <si>
    <t>Maggot Brain</t>
  </si>
  <si>
    <t>Album Picked by Joe 11-10-22</t>
  </si>
  <si>
    <t>Howlin' Wolf-Moanin' in the Moonlight (1959)</t>
  </si>
  <si>
    <t>Somebody in My Home</t>
  </si>
  <si>
    <t>Forty Four</t>
  </si>
  <si>
    <t>I Asked for Water</t>
  </si>
  <si>
    <t>Moanin' for My Baby</t>
  </si>
  <si>
    <t>I'm Leavin You</t>
  </si>
  <si>
    <t>Evil</t>
  </si>
  <si>
    <t>All Night Boogie</t>
  </si>
  <si>
    <t>No Place to Go</t>
  </si>
  <si>
    <t>Baby How Long</t>
  </si>
  <si>
    <t>Smokestack Lightnin'</t>
  </si>
  <si>
    <t>How Many More Years</t>
  </si>
  <si>
    <t>Moanin' in the Moonlight</t>
  </si>
  <si>
    <t>Album Picked by Joe 11-15-22</t>
  </si>
  <si>
    <t>The Doobie Brothers-Toulouse Street (1972)</t>
  </si>
  <si>
    <t>Snake Man</t>
  </si>
  <si>
    <t>Disciple</t>
  </si>
  <si>
    <t>White Sun</t>
  </si>
  <si>
    <t>Jesus is Just Alright</t>
  </si>
  <si>
    <t>Don’t Start Me to Talkin'</t>
  </si>
  <si>
    <t>Cotton Mouth</t>
  </si>
  <si>
    <t>Toulouse Street</t>
  </si>
  <si>
    <t>Mamaloi</t>
  </si>
  <si>
    <t>Rockin' Down the Highway</t>
  </si>
  <si>
    <t>Listen to the Music</t>
  </si>
  <si>
    <t>Album Picked by Joe 11-16-22</t>
  </si>
  <si>
    <t>The Doors-The Doors (1967)</t>
  </si>
  <si>
    <t>Take It As It Comes</t>
  </si>
  <si>
    <t>End Of The Night</t>
  </si>
  <si>
    <t>I Looked At You</t>
  </si>
  <si>
    <t>Back Door Man</t>
  </si>
  <si>
    <t>Light My Fire</t>
  </si>
  <si>
    <t>Alabama Song</t>
  </si>
  <si>
    <t>Twentieth Century Fox</t>
  </si>
  <si>
    <t>The Crystal Ship</t>
  </si>
  <si>
    <t>Soul Kitchen</t>
  </si>
  <si>
    <t xml:space="preserve">Break On Through </t>
  </si>
  <si>
    <t>Album Picked by Joe 11-17-22</t>
  </si>
  <si>
    <t>Black Sabbath-Master of Reality (1971)</t>
  </si>
  <si>
    <t>Into the Void</t>
  </si>
  <si>
    <t>Solitude</t>
  </si>
  <si>
    <t>Lord of This World</t>
  </si>
  <si>
    <t>Orchid</t>
  </si>
  <si>
    <t>Children of the Grave</t>
  </si>
  <si>
    <t>Embryo</t>
  </si>
  <si>
    <t>After Forever</t>
  </si>
  <si>
    <t>Sweet Leaf</t>
  </si>
  <si>
    <t>Album Picked by Joe 11-18-22</t>
  </si>
  <si>
    <t>System of a Down-Mesmerize (2005)</t>
  </si>
  <si>
    <t>Lost in Hollywood</t>
  </si>
  <si>
    <t>Old School Hollywood</t>
  </si>
  <si>
    <t>Sad Statue</t>
  </si>
  <si>
    <t>Question!</t>
  </si>
  <si>
    <t>Violent Pornography</t>
  </si>
  <si>
    <t>This Cocaine Makes Me Feel Like</t>
  </si>
  <si>
    <t>Radio/Video</t>
  </si>
  <si>
    <t>Cigaro</t>
  </si>
  <si>
    <t>Revenga</t>
  </si>
  <si>
    <t>B.Y.O.B.</t>
  </si>
  <si>
    <t>Solider Side - Intro</t>
  </si>
  <si>
    <t>System of a Down-Hypnotize (2005)</t>
  </si>
  <si>
    <t>Solider Side</t>
  </si>
  <si>
    <t>Lonely Day</t>
  </si>
  <si>
    <t>She's Like Heroin</t>
  </si>
  <si>
    <t>Vicinity of Obcenity</t>
  </si>
  <si>
    <t>Holy Mountains</t>
  </si>
  <si>
    <t>U-Fig</t>
  </si>
  <si>
    <t>Tentative</t>
  </si>
  <si>
    <t>Stealing Society</t>
  </si>
  <si>
    <t xml:space="preserve">Hypnotize </t>
  </si>
  <si>
    <t>Kill Rock n' Roll</t>
  </si>
  <si>
    <t>Dreaming</t>
  </si>
  <si>
    <t>Attack</t>
  </si>
  <si>
    <t>Album Picked by Jess 11-23-24</t>
  </si>
  <si>
    <t>Crosby, Stills &amp; Nash-Crosby, Stills &amp; Nash (1969)</t>
  </si>
  <si>
    <t>49 Bye-Bye</t>
  </si>
  <si>
    <t>Long Time Gone</t>
  </si>
  <si>
    <t>Helplessly Hoping</t>
  </si>
  <si>
    <t>Lady of the Island</t>
  </si>
  <si>
    <t>Wooden Ships</t>
  </si>
  <si>
    <t>Pre-Road Downs</t>
  </si>
  <si>
    <t>You Don't Have to Cry</t>
  </si>
  <si>
    <t>Guinevere</t>
  </si>
  <si>
    <t>Marrakesh Express</t>
  </si>
  <si>
    <t>Suite: Judy Blue Eyes</t>
  </si>
  <si>
    <t>Album Picked by Joe 11-24-22</t>
  </si>
  <si>
    <t>Chicago Transit Authority-Chicago Transit Authority (1969)</t>
  </si>
  <si>
    <t>I'm a Man</t>
  </si>
  <si>
    <t>South Carolina Purples</t>
  </si>
  <si>
    <t>Free Form Guitar</t>
  </si>
  <si>
    <t>Poem 58</t>
  </si>
  <si>
    <t>Listen</t>
  </si>
  <si>
    <t>Questions 67 &amp; 68</t>
  </si>
  <si>
    <t>Beginnings</t>
  </si>
  <si>
    <t>Does Anybody Really Know What Time It Is</t>
  </si>
  <si>
    <t>Introduction</t>
  </si>
  <si>
    <t>Album Picked by Joe 11-25-22</t>
  </si>
  <si>
    <t>John Mayall &amp; The Bluesbreakers-John Mayall &amp; The Bluesbreakers (1966)</t>
  </si>
  <si>
    <t>Bernard Jenkins</t>
  </si>
  <si>
    <t>Lonely Years</t>
  </si>
  <si>
    <t>It Ain't Right</t>
  </si>
  <si>
    <t>Steppin' Out</t>
  </si>
  <si>
    <t>Ramblin' On My Mind</t>
  </si>
  <si>
    <t>Have You Heard</t>
  </si>
  <si>
    <t>Parchman Farm</t>
  </si>
  <si>
    <t>Key to Love</t>
  </si>
  <si>
    <t>What I'd Say</t>
  </si>
  <si>
    <t>Double Crossin; Time</t>
  </si>
  <si>
    <t>Another Man</t>
  </si>
  <si>
    <t>Little Girl</t>
  </si>
  <si>
    <t>Hideaway</t>
  </si>
  <si>
    <t>All Your Love</t>
  </si>
  <si>
    <t>Album Picked by Bo 11-26-22</t>
  </si>
  <si>
    <t>Los Lonely Boys-Los Lonely Boys (2004)</t>
  </si>
  <si>
    <t>La Contestacion</t>
  </si>
  <si>
    <t>Velvet Sky</t>
  </si>
  <si>
    <t>Tell Me Why</t>
  </si>
  <si>
    <t>Real Emotions</t>
  </si>
  <si>
    <t>Onda</t>
  </si>
  <si>
    <t>Nobody Else</t>
  </si>
  <si>
    <t>More Than Love</t>
  </si>
  <si>
    <t>Hollywood</t>
  </si>
  <si>
    <t>Dime Mi Amor</t>
  </si>
  <si>
    <t>Senorita</t>
  </si>
  <si>
    <t>Album Picked by Joe-11-27-22</t>
  </si>
  <si>
    <t>Sly &amp; The Family Stone-Dance To The Music (1968)</t>
  </si>
  <si>
    <t>I'll Never Fall In Love Again</t>
  </si>
  <si>
    <t>Don’t Burn Baby</t>
  </si>
  <si>
    <t>Are You Ready</t>
  </si>
  <si>
    <t>Color Me True</t>
  </si>
  <si>
    <t>Ride the Rhythm</t>
  </si>
  <si>
    <t>Dance to the Medley</t>
  </si>
  <si>
    <t>I Ain't Got Nobody</t>
  </si>
  <si>
    <t>Higher</t>
  </si>
  <si>
    <t>Dance to the Music</t>
  </si>
  <si>
    <t>Album Picked by Joe-11-28-22</t>
  </si>
  <si>
    <t>George Harrison-All Things Must Pass (1970)</t>
  </si>
  <si>
    <t>I Live for You</t>
  </si>
  <si>
    <t>Run of the Mill</t>
  </si>
  <si>
    <t>Let It Down</t>
  </si>
  <si>
    <t>Behind That Locked Door</t>
  </si>
  <si>
    <t>If Not for You</t>
  </si>
  <si>
    <t>What is Life</t>
  </si>
  <si>
    <t>Isn't It a Pity</t>
  </si>
  <si>
    <t>Wah-Wah</t>
  </si>
  <si>
    <t>My Sweet Lord</t>
  </si>
  <si>
    <t>I'd Have You Anytime</t>
  </si>
  <si>
    <t>Album Picked by Jess December 22</t>
  </si>
  <si>
    <t>Curtis Mayfield-Superfly (1972)</t>
  </si>
  <si>
    <t>Superfly</t>
  </si>
  <si>
    <t>Think</t>
  </si>
  <si>
    <t>No Thing On Me</t>
  </si>
  <si>
    <t>Eddie You Should Know Better</t>
  </si>
  <si>
    <t>Give Me Your Love</t>
  </si>
  <si>
    <t>Junkie Chase</t>
  </si>
  <si>
    <t>Freddie's Dead</t>
  </si>
  <si>
    <t>Pusherman</t>
  </si>
  <si>
    <t>Little Child Runnin' Wild</t>
  </si>
  <si>
    <t>Album Picked by Jess 1-14-23</t>
  </si>
  <si>
    <t>The Doors-L.A. Women (1971)</t>
  </si>
  <si>
    <t>Rider On The Storm</t>
  </si>
  <si>
    <t>The WASP</t>
  </si>
  <si>
    <t>Crawling King Snake</t>
  </si>
  <si>
    <t>Hyacinth House</t>
  </si>
  <si>
    <t>L'America</t>
  </si>
  <si>
    <t>L.A. Women</t>
  </si>
  <si>
    <t>Cars Hiss By My Window</t>
  </si>
  <si>
    <t>Been Down So Long</t>
  </si>
  <si>
    <t>Love Her Madly</t>
  </si>
  <si>
    <t>The Changeling</t>
  </si>
  <si>
    <t>Otis Redding-The Dock of the Bay (1968)</t>
  </si>
  <si>
    <t>Ole Man Trouble</t>
  </si>
  <si>
    <t>Nobody Knows You</t>
  </si>
  <si>
    <t>The Huckle Buck</t>
  </si>
  <si>
    <t>Tramp</t>
  </si>
  <si>
    <t>I'm Coming Home to See About You</t>
  </si>
  <si>
    <t>The Glory of Love</t>
  </si>
  <si>
    <t>Don't Mess With Cupid</t>
  </si>
  <si>
    <t>Open the Door</t>
  </si>
  <si>
    <t>Let Me Come On Home</t>
  </si>
  <si>
    <t>I Love You More Than Words Can Say</t>
  </si>
  <si>
    <t>Sittin' On The Dock of the Bay</t>
  </si>
  <si>
    <t>Album Picked by Joe 12-26-23</t>
  </si>
  <si>
    <t>The James Gang-Thirds (1971)</t>
  </si>
  <si>
    <t>Stop</t>
  </si>
  <si>
    <t>Fred</t>
  </si>
  <si>
    <t>Wrapcity in English</t>
  </si>
  <si>
    <t>I Don't Have the Time</t>
  </si>
  <si>
    <t>Collage</t>
  </si>
  <si>
    <t>Stone Rap</t>
  </si>
  <si>
    <t>Lost Woman</t>
  </si>
  <si>
    <t>Bluebird</t>
  </si>
  <si>
    <t>Funk #48</t>
  </si>
  <si>
    <t>Take a Look Around</t>
  </si>
  <si>
    <t>Album Picked by Jess 12-26-23</t>
  </si>
  <si>
    <t>Steve Miller Band-Sailor (1968)</t>
  </si>
  <si>
    <t>Dime-A-Dance Romance</t>
  </si>
  <si>
    <t>Overdrive</t>
  </si>
  <si>
    <t>You're So Fine</t>
  </si>
  <si>
    <t>Gangster of Love</t>
  </si>
  <si>
    <t>Lucky Man</t>
  </si>
  <si>
    <t>Quicksilver Girl</t>
  </si>
  <si>
    <t>Living in the USA</t>
  </si>
  <si>
    <t>My Friend</t>
  </si>
  <si>
    <t>Dear Mary</t>
  </si>
  <si>
    <t>Song for Our Ancestors</t>
  </si>
  <si>
    <t>Album Picked by Joe 1/1/23</t>
  </si>
  <si>
    <t>Godsmack-Godsmack (1998)</t>
  </si>
  <si>
    <t>Voodoo</t>
  </si>
  <si>
    <t>Situation</t>
  </si>
  <si>
    <t>Stress</t>
  </si>
  <si>
    <t>Now or Never</t>
  </si>
  <si>
    <t>Get Up, Get Out</t>
  </si>
  <si>
    <t>Soneone in London</t>
  </si>
  <si>
    <t>Immune</t>
  </si>
  <si>
    <t>Bad Religion</t>
  </si>
  <si>
    <t>Time Bomb</t>
  </si>
  <si>
    <t>Keep Away</t>
  </si>
  <si>
    <t>Whatever</t>
  </si>
  <si>
    <t>Moon Baby</t>
  </si>
  <si>
    <t>Album Picked by Jess 1-1-23</t>
  </si>
  <si>
    <t>Nirvana-Bleach (1989)</t>
  </si>
  <si>
    <t>Downer</t>
  </si>
  <si>
    <t>Big Cheese</t>
  </si>
  <si>
    <t>Sifting</t>
  </si>
  <si>
    <t>Mr. Mustache</t>
  </si>
  <si>
    <t>Swap Meet</t>
  </si>
  <si>
    <t>Scoff</t>
  </si>
  <si>
    <t>Negative Creep</t>
  </si>
  <si>
    <t>Paper Cuts</t>
  </si>
  <si>
    <t>Love Buzz</t>
  </si>
  <si>
    <t>School</t>
  </si>
  <si>
    <t>About a Girl</t>
  </si>
  <si>
    <t>Flyod the Barber</t>
  </si>
  <si>
    <t>Blew</t>
  </si>
  <si>
    <t>Album Picked by Larry 1-1-23</t>
  </si>
  <si>
    <t>Band of Gypsys-Band of Gypsys (1970)</t>
  </si>
  <si>
    <t>We Gotta Live Together</t>
  </si>
  <si>
    <t>Message to Love</t>
  </si>
  <si>
    <t>Power to Love</t>
  </si>
  <si>
    <t>Changes</t>
  </si>
  <si>
    <t>Machine Gun</t>
  </si>
  <si>
    <t>Who Knows</t>
  </si>
  <si>
    <t>Album Picked by Joe 1-21-23</t>
  </si>
  <si>
    <t>AC/DC-Highway to Hell (1979)</t>
  </si>
  <si>
    <t>Night Prowler</t>
  </si>
  <si>
    <t>Love Hungry Man</t>
  </si>
  <si>
    <t>If You Want Blood (You've Got It)</t>
  </si>
  <si>
    <t>Get It Hot</t>
  </si>
  <si>
    <t>Shot Down In Flames</t>
  </si>
  <si>
    <t>Beating Around the Bush</t>
  </si>
  <si>
    <t>Touch Too Much</t>
  </si>
  <si>
    <t>Walk All Over You</t>
  </si>
  <si>
    <t>Girls Got Rhythm</t>
  </si>
  <si>
    <t>Highway to Hell</t>
  </si>
  <si>
    <t>Weezer-Weezer (1994)</t>
  </si>
  <si>
    <t>Only in Dreams</t>
  </si>
  <si>
    <t>Holiday</t>
  </si>
  <si>
    <t>In the Garage</t>
  </si>
  <si>
    <t>Say It Ain't So</t>
  </si>
  <si>
    <t>Surf Wax America</t>
  </si>
  <si>
    <t>Undone - The Sweater Song</t>
  </si>
  <si>
    <t>Buddy Holly</t>
  </si>
  <si>
    <t>The World Has Turned and Left Me Here</t>
  </si>
  <si>
    <t>No One Else</t>
  </si>
  <si>
    <t>My Name is Jones</t>
  </si>
  <si>
    <t>Album Picked by Jess 1-28-23</t>
  </si>
  <si>
    <t>The Clash-London Calling (1979)</t>
  </si>
  <si>
    <t>Train in Vain (Stand by Me)</t>
  </si>
  <si>
    <t>Revolution Rock</t>
  </si>
  <si>
    <t>I'm Not Down</t>
  </si>
  <si>
    <t>Four Horsemen</t>
  </si>
  <si>
    <t>Lover's Rock</t>
  </si>
  <si>
    <t>The Card Cheat</t>
  </si>
  <si>
    <t>Kola Kola</t>
  </si>
  <si>
    <t>Death or Glory</t>
  </si>
  <si>
    <t>Wrong 'Em Boyo</t>
  </si>
  <si>
    <t>The Guns of Brixton</t>
  </si>
  <si>
    <t>Clampdown</t>
  </si>
  <si>
    <t>Lost in the Supermarket</t>
  </si>
  <si>
    <t>The Right Profile</t>
  </si>
  <si>
    <t>Spanish Bombs</t>
  </si>
  <si>
    <t>Rudie Can't Fall</t>
  </si>
  <si>
    <t>Hateful</t>
  </si>
  <si>
    <t>Jimmy Jazz</t>
  </si>
  <si>
    <t>Brand New Cadillac</t>
  </si>
  <si>
    <t>London Calling</t>
  </si>
  <si>
    <t>Buddy Guy &amp; Junior Wells-Buddy Guy &amp; Junior Wells Play the Blues (1972)</t>
  </si>
  <si>
    <t>Honeydripper</t>
  </si>
  <si>
    <t>Bad Bad Whiskey</t>
  </si>
  <si>
    <t>I Don't Know</t>
  </si>
  <si>
    <t>This Old Fool</t>
  </si>
  <si>
    <t>Messin' With the Kid</t>
  </si>
  <si>
    <t>Poor Man's Plea</t>
  </si>
  <si>
    <t>T-Bone Shuffle</t>
  </si>
  <si>
    <t>Come On In This House</t>
  </si>
  <si>
    <t>My Baby She Left Me</t>
  </si>
  <si>
    <t>A Man of Many Worlds</t>
  </si>
  <si>
    <t>Album Picked by Joe 2-5-23</t>
  </si>
  <si>
    <t>Jefferson Airplane-Surrealistic Pillow (1967)</t>
  </si>
  <si>
    <t>Come Back Baby</t>
  </si>
  <si>
    <t>Go to Her</t>
  </si>
  <si>
    <t>J.P.P. Mc Step B. Blues</t>
  </si>
  <si>
    <t>In the Morning</t>
  </si>
  <si>
    <t>Plastic Fantastic Lover</t>
  </si>
  <si>
    <t>White Rabbit</t>
  </si>
  <si>
    <t>Embryonic Journey</t>
  </si>
  <si>
    <t>How Do You Feel</t>
  </si>
  <si>
    <t>D.C.B.A.</t>
  </si>
  <si>
    <t>3/5 of a Mile in 10 Seconds</t>
  </si>
  <si>
    <t>Comin' Back to Me</t>
  </si>
  <si>
    <t>Today</t>
  </si>
  <si>
    <t>My Best Friend</t>
  </si>
  <si>
    <t>Somebody to Love</t>
  </si>
  <si>
    <t>She Has Funny Cars</t>
  </si>
  <si>
    <t>The Doors-Strange Days (1967)</t>
  </si>
  <si>
    <t>When the Music's Over</t>
  </si>
  <si>
    <t>I Can't See Your Face in My Mind</t>
  </si>
  <si>
    <t>My Eyes Have Seen You</t>
  </si>
  <si>
    <t>People Are Strange</t>
  </si>
  <si>
    <t>Moonlight Drive</t>
  </si>
  <si>
    <t>Horse Latitudes</t>
  </si>
  <si>
    <t>Unhappy Girl</t>
  </si>
  <si>
    <t>Love Me Two Times</t>
  </si>
  <si>
    <t>You're Lost Little Girl</t>
  </si>
  <si>
    <t>Strange Days</t>
  </si>
  <si>
    <t>Album Picked by Larry 2-11-23</t>
  </si>
  <si>
    <t>Lou Reed-Rock 'n Roll Animal-Live (1974)</t>
  </si>
  <si>
    <t>Rock 'n Roll (Live)</t>
  </si>
  <si>
    <t>Lady Day (Live)</t>
  </si>
  <si>
    <t>White Light/White Heat (Live)</t>
  </si>
  <si>
    <t>Heroin (Live)</t>
  </si>
  <si>
    <t>Intro/Sweet Jane (Live)</t>
  </si>
  <si>
    <t>Album Picked by Jess 2-17-23</t>
  </si>
  <si>
    <t>Alice in Chains-Unplugged (1996)</t>
  </si>
  <si>
    <t>The Killer Is Me (Live)</t>
  </si>
  <si>
    <t>Over Now (Live)</t>
  </si>
  <si>
    <t>Frogs (Live)</t>
  </si>
  <si>
    <t>Would? (Live)</t>
  </si>
  <si>
    <t>Heaven Beside You (Live)</t>
  </si>
  <si>
    <t>Got Me Wrong (Live)</t>
  </si>
  <si>
    <t>Rooster (Live)</t>
  </si>
  <si>
    <t>Angry Chair (Live)</t>
  </si>
  <si>
    <t>Down in a Hole (Live)</t>
  </si>
  <si>
    <t>Sludge Factory (Live)</t>
  </si>
  <si>
    <t>No Excuses (Live)</t>
  </si>
  <si>
    <t>Brother (Live)</t>
  </si>
  <si>
    <t>Nuthshell (Live)</t>
  </si>
  <si>
    <t>Album Picked by Joe 4-5-23</t>
  </si>
  <si>
    <t>Black Sabbath-Vol. 4</t>
  </si>
  <si>
    <t>Under the Sun/Every Day Comes to an End</t>
  </si>
  <si>
    <t>St. Vitus Dance</t>
  </si>
  <si>
    <t>Laguna Surprise</t>
  </si>
  <si>
    <t>Cornucopia</t>
  </si>
  <si>
    <t>Snowblind</t>
  </si>
  <si>
    <t>Supernaut</t>
  </si>
  <si>
    <t>FX</t>
  </si>
  <si>
    <t>Tomorrow's Dream</t>
  </si>
  <si>
    <t>Wheels of Confusion/The Straggler</t>
  </si>
  <si>
    <t>Album Picked by Joe 4-15-23</t>
  </si>
  <si>
    <t>Black Sabbath-Sabbath Bloody Sabbath (1973)</t>
  </si>
  <si>
    <t>Spiral Architect</t>
  </si>
  <si>
    <t>Looking for Today</t>
  </si>
  <si>
    <t>Who Are You?</t>
  </si>
  <si>
    <t>Killing Yourself to Live</t>
  </si>
  <si>
    <t>Sabbra Cadabra</t>
  </si>
  <si>
    <t>Fluff</t>
  </si>
  <si>
    <t>A National Acrobat</t>
  </si>
  <si>
    <t>Sabbath Bloody Sabbath</t>
  </si>
  <si>
    <t>Album Picked by Joe 4-16-23</t>
  </si>
  <si>
    <t>Black Sabbath-Sabotage (1975)</t>
  </si>
  <si>
    <t>The Writ</t>
  </si>
  <si>
    <t>Am I Going Insane</t>
  </si>
  <si>
    <t>Supertzar</t>
  </si>
  <si>
    <t>Thrill of it All</t>
  </si>
  <si>
    <t>Megalomania</t>
  </si>
  <si>
    <t>Symptom of the Universe</t>
  </si>
  <si>
    <t>Don’t Start (Too Late)</t>
  </si>
  <si>
    <t>Hole in the Sky</t>
  </si>
  <si>
    <t>Album Picked by Joe 4-17-23</t>
  </si>
  <si>
    <t>Black Sabbath-Technical Ecstasy (1976)</t>
  </si>
  <si>
    <t>Dirty Woman</t>
  </si>
  <si>
    <t>She's Gome</t>
  </si>
  <si>
    <t>Rock 'n Roll Doctor</t>
  </si>
  <si>
    <t>All Moving Parts</t>
  </si>
  <si>
    <t>It's Alright</t>
  </si>
  <si>
    <t>You Won't Change Me</t>
  </si>
  <si>
    <t>Back Street Kids</t>
  </si>
  <si>
    <t>Album Picked by Joe 4-18-23</t>
  </si>
  <si>
    <t>Black Sabbath-Never Say Die! (1978)</t>
  </si>
  <si>
    <t>Swinging the Chain</t>
  </si>
  <si>
    <t>Breakout</t>
  </si>
  <si>
    <t>Over to You</t>
  </si>
  <si>
    <t>Air Dance</t>
  </si>
  <si>
    <t>Shock Wave</t>
  </si>
  <si>
    <t>A Hard Road</t>
  </si>
  <si>
    <t>Junior's Eyes</t>
  </si>
  <si>
    <t>Johnny Blade</t>
  </si>
  <si>
    <t>Never Say Die</t>
  </si>
  <si>
    <t>Album Picked by Joe 4-19-23</t>
  </si>
  <si>
    <t>Led Zeppelin-Presence (1976)</t>
  </si>
  <si>
    <t>Tea for One</t>
  </si>
  <si>
    <t>Hots on for Nowhere</t>
  </si>
  <si>
    <t>Candy Store Rock</t>
  </si>
  <si>
    <t>Nobody's Fault but Mine</t>
  </si>
  <si>
    <t>Royal Orleans</t>
  </si>
  <si>
    <t>For Your Life</t>
  </si>
  <si>
    <t>Achilles Last Stand</t>
  </si>
  <si>
    <t>Pink Floyd-Wish You Were Here (1975)</t>
  </si>
  <si>
    <t>Shine on You Crazy Diamond Pt. 6-9</t>
  </si>
  <si>
    <t>Wish you Were Here</t>
  </si>
  <si>
    <t>Have a Cigar</t>
  </si>
  <si>
    <t>Welcome to the Machine</t>
  </si>
  <si>
    <t>Shine on You Crazy Diamond Pt. 1-5</t>
  </si>
  <si>
    <t>Album Picked by Joe 4-26-23</t>
  </si>
  <si>
    <t>Lep Zeppelin-In Through the Out Door (1979</t>
  </si>
  <si>
    <t>I'm Gonna Crawl</t>
  </si>
  <si>
    <t>Lep Zeppelin-In Through the Out Door (1958</t>
  </si>
  <si>
    <t>All My Love</t>
  </si>
  <si>
    <t>Lep Zeppelin-In Through the Out Door (1957</t>
  </si>
  <si>
    <t>Carouselambra</t>
  </si>
  <si>
    <t>Lep Zeppelin-In Through the Out Door (1956</t>
  </si>
  <si>
    <t>Hot Dog</t>
  </si>
  <si>
    <t>Lep Zeppelin-In Through the Out Door (1955</t>
  </si>
  <si>
    <t>Fool in the Rain</t>
  </si>
  <si>
    <t>Lep Zeppelin-In Through the Out Door (1954</t>
  </si>
  <si>
    <t>South Bound Saurez</t>
  </si>
  <si>
    <t>Lep Zeppelin-In Through the Out Door (1953</t>
  </si>
  <si>
    <t>In the Evening</t>
  </si>
  <si>
    <t>Lep Zeppelin-In Through the Out Door (1952</t>
  </si>
  <si>
    <t>Album Picked by Joe 5-2-23</t>
  </si>
  <si>
    <t>Led Zeppelin-CODA (1982)</t>
  </si>
  <si>
    <t>Wearing and Tearing (Outake)</t>
  </si>
  <si>
    <t>Bonzo's Montreux</t>
  </si>
  <si>
    <t>Darlene (Outake)</t>
  </si>
  <si>
    <t>Ozone Baby (Outake)</t>
  </si>
  <si>
    <t>Walter's Walk (Outake)</t>
  </si>
  <si>
    <t>I Can't Quit You Babe (live)</t>
  </si>
  <si>
    <t>Poor Tom (Outake)</t>
  </si>
  <si>
    <t>We're Gonna Groove</t>
  </si>
  <si>
    <t>Album Picked by Joe 5-30-23</t>
  </si>
  <si>
    <t>Nirvana-In Utero (1993)</t>
  </si>
  <si>
    <t>All Apologies</t>
  </si>
  <si>
    <t>Tourette's</t>
  </si>
  <si>
    <t>Radio Friendly Unit Shifter</t>
  </si>
  <si>
    <t>Pennyroyal Tea</t>
  </si>
  <si>
    <t>Milk It</t>
  </si>
  <si>
    <t>Very Ape</t>
  </si>
  <si>
    <t>Dumb</t>
  </si>
  <si>
    <t>Frances Farmer Will Have Her Revenge on Seattle</t>
  </si>
  <si>
    <t>Rape Me</t>
  </si>
  <si>
    <t>Heart-Shaped Box</t>
  </si>
  <si>
    <t>Scentless Apprentice</t>
  </si>
  <si>
    <t>Serve the Servents</t>
  </si>
  <si>
    <t>Album Picked by Joe 5-31-23</t>
  </si>
  <si>
    <t>Nirvana-Insecticide (1992)</t>
  </si>
  <si>
    <t>Aneurysm</t>
  </si>
  <si>
    <t>Big Long Now</t>
  </si>
  <si>
    <t>Aero Zeppelin</t>
  </si>
  <si>
    <t>Hairspray Queen</t>
  </si>
  <si>
    <t>Mexican Seafood</t>
  </si>
  <si>
    <t>Beeswax</t>
  </si>
  <si>
    <t>(New Wave) Polly</t>
  </si>
  <si>
    <t>Son of a Gun</t>
  </si>
  <si>
    <t>Molly's Lips</t>
  </si>
  <si>
    <t>Turnaround</t>
  </si>
  <si>
    <t>Been a Son</t>
  </si>
  <si>
    <t>Stain</t>
  </si>
  <si>
    <t>Silver</t>
  </si>
  <si>
    <t>Dive</t>
  </si>
  <si>
    <t>Album Picked by Joe 6/15/23</t>
  </si>
  <si>
    <t>Nirvana-Unlpugged (1994)</t>
  </si>
  <si>
    <t>Where Did You Sleep Last Night (Live)</t>
  </si>
  <si>
    <t>All Apologies (Live)</t>
  </si>
  <si>
    <t>Lake of Fire (Live)</t>
  </si>
  <si>
    <t>Oh, Me (Acoustic)</t>
  </si>
  <si>
    <t>Platueu (Acoustic)</t>
  </si>
  <si>
    <t>Something in the Way (Acoustic)</t>
  </si>
  <si>
    <t>On a Plain (Acoustic)</t>
  </si>
  <si>
    <t>Polly (Acoustic)</t>
  </si>
  <si>
    <t>Dumb (Acoustic)</t>
  </si>
  <si>
    <t>Pennyroyal Tea (Acoustic)</t>
  </si>
  <si>
    <t>The Man Who Sold the World (Acoustic)</t>
  </si>
  <si>
    <t>Jesus Doesn't Want Me for a Sunbeam (Acoustic)</t>
  </si>
  <si>
    <t>Come As You Are (Acoustic)</t>
  </si>
  <si>
    <t>About a Girl (Acoustic)</t>
  </si>
  <si>
    <t>Album Picked by Joe 1-1-24</t>
  </si>
  <si>
    <t>AC/DC-High Voltage (1975)</t>
  </si>
  <si>
    <t>High Voltage</t>
  </si>
  <si>
    <t>She's Got Balls</t>
  </si>
  <si>
    <t>Little Lover</t>
  </si>
  <si>
    <t>Can I Sit Next to You Girl</t>
  </si>
  <si>
    <t>T.N.T.</t>
  </si>
  <si>
    <t>Live Wire</t>
  </si>
  <si>
    <t>The Jack</t>
  </si>
  <si>
    <t>Rock 'N' Singer</t>
  </si>
  <si>
    <t>It's A Long Way to the Top (If You Want to Rock n' Roll)</t>
  </si>
  <si>
    <t>Album Picked by Joe 1-3-24</t>
  </si>
  <si>
    <t>Aerosmith-Get Your Wings (1974)</t>
  </si>
  <si>
    <t>Pandora's Box</t>
  </si>
  <si>
    <t>Seasons of Wither</t>
  </si>
  <si>
    <t>Train Kept a Rollin'</t>
  </si>
  <si>
    <t>S.O.S. (Too Bad)</t>
  </si>
  <si>
    <t>Woman of the World</t>
  </si>
  <si>
    <t>Spaced</t>
  </si>
  <si>
    <t>Lord of the Thighs</t>
  </si>
  <si>
    <t>Same Old Song and Dance</t>
  </si>
  <si>
    <t>Album Picked by Joe 1-12-24</t>
  </si>
  <si>
    <t>Alice in Chains-Dirt (1992)</t>
  </si>
  <si>
    <t>Would?</t>
  </si>
  <si>
    <t>Angry Chair</t>
  </si>
  <si>
    <t>Hate to Feel</t>
  </si>
  <si>
    <t>Iron Gland</t>
  </si>
  <si>
    <t>God Smack</t>
  </si>
  <si>
    <t>Dirt</t>
  </si>
  <si>
    <t>Junkhead</t>
  </si>
  <si>
    <t>Rooster</t>
  </si>
  <si>
    <t>Sickman</t>
  </si>
  <si>
    <t>Down in a Hole</t>
  </si>
  <si>
    <t>Rain When I Die</t>
  </si>
  <si>
    <t>Dam That River</t>
  </si>
  <si>
    <t>Them Bones</t>
  </si>
  <si>
    <t>Album Picked by Joe 1-17-24</t>
  </si>
  <si>
    <t>Bachman-Turner Overdrive-Not Fragile (1974)</t>
  </si>
  <si>
    <t>Givin' It All Away</t>
  </si>
  <si>
    <t>Second Hand</t>
  </si>
  <si>
    <t>Blue Moanin'</t>
  </si>
  <si>
    <t>Sledgehammer</t>
  </si>
  <si>
    <t>Free Wheelin'</t>
  </si>
  <si>
    <t>You Ain't Seen Nothing Yet</t>
  </si>
  <si>
    <t>Roll on Down the Highway</t>
  </si>
  <si>
    <t>Rock Is My Life, and This is My Song</t>
  </si>
  <si>
    <t>Not Fragile</t>
  </si>
  <si>
    <t>Album Picked by Joe 1-19-24</t>
  </si>
  <si>
    <t>Guns N' Roses-G N' R Lies (1988)</t>
  </si>
  <si>
    <t>One in a Million</t>
  </si>
  <si>
    <t>Used to Love Her</t>
  </si>
  <si>
    <t>Patience</t>
  </si>
  <si>
    <t>Mama Kin (Live)</t>
  </si>
  <si>
    <t>Move to the City (Live)</t>
  </si>
  <si>
    <t>Nice Boys (Live)</t>
  </si>
  <si>
    <t>Reckless Life (Live)</t>
  </si>
  <si>
    <t>Album Picked by Joe 1-25-24</t>
  </si>
  <si>
    <t>KISS-Love Gun (1977)</t>
  </si>
  <si>
    <t>Then She Kissed Me</t>
  </si>
  <si>
    <t>Plaster Caster</t>
  </si>
  <si>
    <t>Almost Heaven</t>
  </si>
  <si>
    <t>Hooligan</t>
  </si>
  <si>
    <t>Love Gun</t>
  </si>
  <si>
    <t>Tomorrow and Tonight</t>
  </si>
  <si>
    <t>Shock Me</t>
  </si>
  <si>
    <t>Got Love for Sale</t>
  </si>
  <si>
    <t>Christine Sixteen</t>
  </si>
  <si>
    <t>I Stole Your Love</t>
  </si>
  <si>
    <t>Album Picked by Joe 1-27-24</t>
  </si>
  <si>
    <t>Metallica-And Justice for All (1988)</t>
  </si>
  <si>
    <t>Dyers Eve</t>
  </si>
  <si>
    <t>To Live is to Die</t>
  </si>
  <si>
    <t>The Frayed Ends of Sanity</t>
  </si>
  <si>
    <t>Harvester of Sorrow</t>
  </si>
  <si>
    <t>The Shortest Straw</t>
  </si>
  <si>
    <t>One</t>
  </si>
  <si>
    <t>Eye of the Beholder</t>
  </si>
  <si>
    <t>…And Justice for All</t>
  </si>
  <si>
    <t>Blackened</t>
  </si>
  <si>
    <t>Album Picked by Joe 7-8-23</t>
  </si>
  <si>
    <t>The Rolling Stones-Exile on Main Street (1972)</t>
  </si>
  <si>
    <t>Soul Survivor</t>
  </si>
  <si>
    <t>Shine a Light</t>
  </si>
  <si>
    <t>Stop Breaking Down</t>
  </si>
  <si>
    <t>All Down the Line</t>
  </si>
  <si>
    <t>Let It Loose</t>
  </si>
  <si>
    <t>I Just Want to See His Face</t>
  </si>
  <si>
    <t>Ventilator Blues</t>
  </si>
  <si>
    <t>Turd on the Run</t>
  </si>
  <si>
    <t>Happy</t>
  </si>
  <si>
    <t>Loving Cup</t>
  </si>
  <si>
    <t>Sweet Black Angel</t>
  </si>
  <si>
    <t>Torn and Frayed</t>
  </si>
  <si>
    <t>Sweet Virginia</t>
  </si>
  <si>
    <t>Tumbling Dice</t>
  </si>
  <si>
    <t>Casino Boogie</t>
  </si>
  <si>
    <t>Shake Your Hips</t>
  </si>
  <si>
    <t>Rip This Joint</t>
  </si>
  <si>
    <t>Rocks Off</t>
  </si>
  <si>
    <t>The Rolling Stones-Beggar's Banquet (1968)</t>
  </si>
  <si>
    <t>Salt of the Earth</t>
  </si>
  <si>
    <t>Factory Girl</t>
  </si>
  <si>
    <t>Stray Cat Blues</t>
  </si>
  <si>
    <t>Prodigal Son</t>
  </si>
  <si>
    <t>Street Fighting Man</t>
  </si>
  <si>
    <t>Jigsaw Puzzle</t>
  </si>
  <si>
    <t>Parachute Woman</t>
  </si>
  <si>
    <t>Dear Doctor</t>
  </si>
  <si>
    <t>No Expectations</t>
  </si>
  <si>
    <t>Sympathy for the Devil</t>
  </si>
  <si>
    <t>Album Picked by Joe 7-9-23</t>
  </si>
  <si>
    <t>The Rolling Stones-Let it Bleed (1968)</t>
  </si>
  <si>
    <t>You Can't Always Get What You Want</t>
  </si>
  <si>
    <t>Monkey Man</t>
  </si>
  <si>
    <t>You Got the Silver</t>
  </si>
  <si>
    <t>Midnight Rambler</t>
  </si>
  <si>
    <t>Let it Bleed</t>
  </si>
  <si>
    <t>Live with Me</t>
  </si>
  <si>
    <t>Country Honk</t>
  </si>
  <si>
    <t>Love in Vain</t>
  </si>
  <si>
    <t>Gimme Shelter</t>
  </si>
  <si>
    <t>Album Picked by Joe 7-13-23</t>
  </si>
  <si>
    <t>The Rolling Stones-It's Only Rock 'N" Roll (1974)</t>
  </si>
  <si>
    <t>Fingerprint File</t>
  </si>
  <si>
    <t>Short and Curlies</t>
  </si>
  <si>
    <t>If You Really Want to Be My Friend</t>
  </si>
  <si>
    <t>Dance Little Sister</t>
  </si>
  <si>
    <t>Luxury</t>
  </si>
  <si>
    <t>Time Waits for No One</t>
  </si>
  <si>
    <t>Till the Next Goodbye</t>
  </si>
  <si>
    <t>It's Only Rock 'N' Roll (But I Like It)</t>
  </si>
  <si>
    <t>Ain't Too Proud to Beg</t>
  </si>
  <si>
    <t>If You Can't Rock Me</t>
  </si>
  <si>
    <t>The Doors-Waiting for Sun (1968)</t>
  </si>
  <si>
    <t>Five to One</t>
  </si>
  <si>
    <t>Yes, The River Knows</t>
  </si>
  <si>
    <t>We Could Be So Good Together</t>
  </si>
  <si>
    <t>My Wild Love</t>
  </si>
  <si>
    <t>Spanish Caravan</t>
  </si>
  <si>
    <t>The Unknown Soldier</t>
  </si>
  <si>
    <t>Wintertime Love</t>
  </si>
  <si>
    <t>Summer's Almost Gone</t>
  </si>
  <si>
    <t>Not To Touch The Earth</t>
  </si>
  <si>
    <t>Love Street</t>
  </si>
  <si>
    <t>Hello I Love You</t>
  </si>
  <si>
    <t>Album Picked by Joe 1-30-24</t>
  </si>
  <si>
    <t>Preal Jam-Vs. (1993)</t>
  </si>
  <si>
    <t>Indifference</t>
  </si>
  <si>
    <t>Leash</t>
  </si>
  <si>
    <t>Elderly Women Behind the Counter</t>
  </si>
  <si>
    <t>Rats</t>
  </si>
  <si>
    <t>Rearviewmirror</t>
  </si>
  <si>
    <t>Blood</t>
  </si>
  <si>
    <t>W.M.A.</t>
  </si>
  <si>
    <t>Dissident</t>
  </si>
  <si>
    <t>Glorified G</t>
  </si>
  <si>
    <t>Daughter</t>
  </si>
  <si>
    <t>Animal</t>
  </si>
  <si>
    <t>Go</t>
  </si>
  <si>
    <t>Album Picked by Joe 2-2-24</t>
  </si>
  <si>
    <t>Soundgarden-Superunknown (1994)</t>
  </si>
  <si>
    <t>Like Suicide</t>
  </si>
  <si>
    <t>Half</t>
  </si>
  <si>
    <t>4th of July</t>
  </si>
  <si>
    <t>Fresh Tendrils</t>
  </si>
  <si>
    <t>Kickstand</t>
  </si>
  <si>
    <t>The Day I Tried to Live</t>
  </si>
  <si>
    <t>Limo Wreck</t>
  </si>
  <si>
    <t>Spoonman</t>
  </si>
  <si>
    <t>Black Hole Sun</t>
  </si>
  <si>
    <t>Head Down</t>
  </si>
  <si>
    <t>Superunknown</t>
  </si>
  <si>
    <t>Mailman</t>
  </si>
  <si>
    <t>Fell On Black Days</t>
  </si>
  <si>
    <t>My Wave</t>
  </si>
  <si>
    <t>Let Me Down</t>
  </si>
  <si>
    <t>Album Picked by Joe 2-4-24</t>
  </si>
  <si>
    <t>Pink Floyd-The Wall (1979)</t>
  </si>
  <si>
    <t>Outside the Wall</t>
  </si>
  <si>
    <t>The Trial</t>
  </si>
  <si>
    <t>Waiting for the Worms</t>
  </si>
  <si>
    <t>Run Like Hell</t>
  </si>
  <si>
    <t>In the Flesh</t>
  </si>
  <si>
    <t>The Show Must Go On</t>
  </si>
  <si>
    <t>Comfortably Numb</t>
  </si>
  <si>
    <t>Bring the Boys Back Home</t>
  </si>
  <si>
    <t>Vera</t>
  </si>
  <si>
    <t>Nobody Home</t>
  </si>
  <si>
    <t>Is There Anybody Out There?</t>
  </si>
  <si>
    <t>Hey You</t>
  </si>
  <si>
    <t>Goodby Cruel World</t>
  </si>
  <si>
    <t>Another Brick in the Wall, Pt. 3</t>
  </si>
  <si>
    <t>Don't Leave Me Now</t>
  </si>
  <si>
    <t>One of My Turns</t>
  </si>
  <si>
    <t>Young Lust</t>
  </si>
  <si>
    <t>Empty Spaces</t>
  </si>
  <si>
    <t>Goodbye Blue Sky</t>
  </si>
  <si>
    <t>Mother</t>
  </si>
  <si>
    <t>Another Brick in the Wall, Pt. 2</t>
  </si>
  <si>
    <t>The Happiest Days of our Lives</t>
  </si>
  <si>
    <t>Another Brick in the Wall, Pt. 1</t>
  </si>
  <si>
    <t>The Thin Ice</t>
  </si>
  <si>
    <t>In the Flesh?</t>
  </si>
  <si>
    <t>Album Picked by Joe 2-9-24</t>
  </si>
  <si>
    <t>Stone Temple Pilots-Core (1992)</t>
  </si>
  <si>
    <t>Where the River Goes</t>
  </si>
  <si>
    <t>Crackerman</t>
  </si>
  <si>
    <t>Wet My Bed</t>
  </si>
  <si>
    <t>Plush</t>
  </si>
  <si>
    <t>Piece of Pie</t>
  </si>
  <si>
    <t>Creep</t>
  </si>
  <si>
    <t>Naked Sunday</t>
  </si>
  <si>
    <t>Sin</t>
  </si>
  <si>
    <t>No Memory</t>
  </si>
  <si>
    <t>Wicked Garden</t>
  </si>
  <si>
    <t>Sex Type Thing</t>
  </si>
  <si>
    <t>Dead &amp; Bloated</t>
  </si>
  <si>
    <t>Album Picked by Jess 2-11-24</t>
  </si>
  <si>
    <t>The Who-Quadrophenia (1973)</t>
  </si>
  <si>
    <t>Love, Reign O'er Me</t>
  </si>
  <si>
    <t>The Rock</t>
  </si>
  <si>
    <t>Doctor Jimmy</t>
  </si>
  <si>
    <t>Bell Boy</t>
  </si>
  <si>
    <t>Drowned</t>
  </si>
  <si>
    <t>Sea and Sand</t>
  </si>
  <si>
    <t>I've Had Enough</t>
  </si>
  <si>
    <t>Is It in My Head?</t>
  </si>
  <si>
    <t>Helpless Dancer</t>
  </si>
  <si>
    <t>The Dirty Jobs</t>
  </si>
  <si>
    <t>I'm One</t>
  </si>
  <si>
    <t>The Punk and the Godfather</t>
  </si>
  <si>
    <t>Cut My Hair</t>
  </si>
  <si>
    <t>Quadrophenia</t>
  </si>
  <si>
    <t>The Real Me</t>
  </si>
  <si>
    <t>I Am the Sea</t>
  </si>
  <si>
    <t>Album Picked by Joe 2-21-24</t>
  </si>
  <si>
    <t>Daft Punk-Discovery (2001)</t>
  </si>
  <si>
    <t>Too Long</t>
  </si>
  <si>
    <t>Face to Face</t>
  </si>
  <si>
    <t>Short Circuit</t>
  </si>
  <si>
    <t>Verdis Quo</t>
  </si>
  <si>
    <t>Voyager</t>
  </si>
  <si>
    <t>Something About Us</t>
  </si>
  <si>
    <t>High Life</t>
  </si>
  <si>
    <t>Superheroes</t>
  </si>
  <si>
    <t>Nightvision</t>
  </si>
  <si>
    <t>Crescendolls</t>
  </si>
  <si>
    <t>Harder Better Faster Stronger</t>
  </si>
  <si>
    <t>Digital Love</t>
  </si>
  <si>
    <t>Aerodynamic</t>
  </si>
  <si>
    <t>One More Time</t>
  </si>
  <si>
    <t>Album Picked by Joe 2-14-24</t>
  </si>
  <si>
    <t>Bob Segar &amp; The Silver Bullet Band-Stranger In Town (1978)</t>
  </si>
  <si>
    <t>The Famous Final Scene</t>
  </si>
  <si>
    <t>Brave Strangers</t>
  </si>
  <si>
    <t>We've Got Tonight</t>
  </si>
  <si>
    <t>Ain't Got No Money</t>
  </si>
  <si>
    <t>Feel Like a Number</t>
  </si>
  <si>
    <t>Till It Shines</t>
  </si>
  <si>
    <t>Old Time Rock &amp; Roll</t>
  </si>
  <si>
    <t>Still the Same</t>
  </si>
  <si>
    <t>Hollywood Nights</t>
  </si>
  <si>
    <t>Album Picked by Joe 3-24-24</t>
  </si>
  <si>
    <t>Alice in Chains-Sap (1992)</t>
  </si>
  <si>
    <t>Love Song</t>
  </si>
  <si>
    <t>Am I Inside</t>
  </si>
  <si>
    <t>Right Turn</t>
  </si>
  <si>
    <t>Got Me Wrong</t>
  </si>
  <si>
    <t>Brother</t>
  </si>
  <si>
    <t>Album Picked by Joe 3-25-24</t>
  </si>
  <si>
    <t>Over Now</t>
  </si>
  <si>
    <t>Frogs</t>
  </si>
  <si>
    <t>Nothin' Song</t>
  </si>
  <si>
    <t>So Close</t>
  </si>
  <si>
    <t>God Am</t>
  </si>
  <si>
    <t>Shame In You</t>
  </si>
  <si>
    <t>Again</t>
  </si>
  <si>
    <t>Head Creeps</t>
  </si>
  <si>
    <t>Heaven Beside You</t>
  </si>
  <si>
    <t>Sludge Factory</t>
  </si>
  <si>
    <t>Brush Away</t>
  </si>
  <si>
    <t>Grind</t>
  </si>
  <si>
    <t>Album Picked by Joe 4-2-24</t>
  </si>
  <si>
    <t>The Moody Blues-Every Good Boy Deservesn Favor (1971)</t>
  </si>
  <si>
    <t>The Dreamer</t>
  </si>
  <si>
    <t>The Story in Your Eyes (Remaster)</t>
  </si>
  <si>
    <t>My Song</t>
  </si>
  <si>
    <t>You Can Never Go Home</t>
  </si>
  <si>
    <t>Nice to Be Here</t>
  </si>
  <si>
    <t>One More Time to Live</t>
  </si>
  <si>
    <t>After You Came</t>
  </si>
  <si>
    <t>Emily's Song</t>
  </si>
  <si>
    <t>Our Guessing Game</t>
  </si>
  <si>
    <t>The Story in Your Eyes</t>
  </si>
  <si>
    <t>Procession</t>
  </si>
  <si>
    <t>Album Picked by Joe 4-4-24</t>
  </si>
  <si>
    <t>Talking Heads-Speaking in Tongues (1983)</t>
  </si>
  <si>
    <t>This Must Be the Place (Naïve Melody)</t>
  </si>
  <si>
    <t>Rull Up the Roots</t>
  </si>
  <si>
    <t>Moon Rocks</t>
  </si>
  <si>
    <t>Swamp</t>
  </si>
  <si>
    <t>I Get Wild/Wild Gravity</t>
  </si>
  <si>
    <t>Slippery People</t>
  </si>
  <si>
    <t>Girlfriend Is Better</t>
  </si>
  <si>
    <t>Making Flippy Floppy</t>
  </si>
  <si>
    <t>Burning Down the House</t>
  </si>
  <si>
    <t>Album Picked by Joe 4-11-24</t>
  </si>
  <si>
    <t>The Eagles-On the Border (1974)</t>
  </si>
  <si>
    <t>The Best of My Love</t>
  </si>
  <si>
    <t>Good Day In Hell</t>
  </si>
  <si>
    <t>Is It True?</t>
  </si>
  <si>
    <t>Ol' 65</t>
  </si>
  <si>
    <t>James Dean</t>
  </si>
  <si>
    <t>On the Border</t>
  </si>
  <si>
    <t>My Man</t>
  </si>
  <si>
    <t>Mighnight Flyer</t>
  </si>
  <si>
    <t>You Never Cry Like a Lover</t>
  </si>
  <si>
    <t>Already Gone</t>
  </si>
  <si>
    <t>Third Eye Blind-Third Eye Blind (1997)</t>
  </si>
  <si>
    <t>God of Wime</t>
  </si>
  <si>
    <t>Motorcycle Drive By</t>
  </si>
  <si>
    <t>The Background</t>
  </si>
  <si>
    <t>I Want You</t>
  </si>
  <si>
    <t>London</t>
  </si>
  <si>
    <t>Good for You</t>
  </si>
  <si>
    <t>Burning Man</t>
  </si>
  <si>
    <t>Thanks a Lot</t>
  </si>
  <si>
    <t>How's It Going to Be</t>
  </si>
  <si>
    <t>Graduate</t>
  </si>
  <si>
    <t>Jumper</t>
  </si>
  <si>
    <t>Semi-Charmed Life</t>
  </si>
  <si>
    <t>Narcolepsy</t>
  </si>
  <si>
    <t>Losing a Whole Year</t>
  </si>
  <si>
    <t>Album Picked by Joe 4-30-24</t>
  </si>
  <si>
    <t>Tears for Fears-Songs from the Big Chair (1985)</t>
  </si>
  <si>
    <t>Head Over Heels/Broken</t>
  </si>
  <si>
    <t>Broken</t>
  </si>
  <si>
    <t>I Believe</t>
  </si>
  <si>
    <t>Mothers Talk</t>
  </si>
  <si>
    <t>Everybody Wants to Rule the World</t>
  </si>
  <si>
    <t>The Working Hour</t>
  </si>
  <si>
    <t>Shout</t>
  </si>
  <si>
    <t>Album Picked by Joe 5-9-24</t>
  </si>
  <si>
    <t>Badfinger-Straight Up (1971)</t>
  </si>
  <si>
    <t>It's Over</t>
  </si>
  <si>
    <t>Perfection</t>
  </si>
  <si>
    <t>Sometimes</t>
  </si>
  <si>
    <t>Day After Day</t>
  </si>
  <si>
    <t>Sweet Tuesday Morning</t>
  </si>
  <si>
    <t>Suitcase</t>
  </si>
  <si>
    <t>Name of the Game</t>
  </si>
  <si>
    <t>I'd Die Babe</t>
  </si>
  <si>
    <t>Baby Blue</t>
  </si>
  <si>
    <t>Take It All</t>
  </si>
  <si>
    <t>Album Picked by Joe 7-11-24</t>
  </si>
  <si>
    <t>The Moody Blues-A Question of Balance (1970)</t>
  </si>
  <si>
    <t>The Balance</t>
  </si>
  <si>
    <t>Melancholy Man</t>
  </si>
  <si>
    <t>Dawning Is the Day</t>
  </si>
  <si>
    <t>Minstrel's Song</t>
  </si>
  <si>
    <t>It's Up to You</t>
  </si>
  <si>
    <t>Tortoise and the Hare</t>
  </si>
  <si>
    <t>Don't You Feel Small</t>
  </si>
  <si>
    <t>And the Tide Rushes In</t>
  </si>
  <si>
    <t>How Is It (We Are Here)</t>
  </si>
  <si>
    <t>Question</t>
  </si>
  <si>
    <t>Album Picked by Joe 7-10-24</t>
  </si>
  <si>
    <t>Electric Light Orchestra-Out of the Blue (1977)</t>
  </si>
  <si>
    <t>Wild West Hero</t>
  </si>
  <si>
    <t>Birmingham Blues</t>
  </si>
  <si>
    <t>The Whale</t>
  </si>
  <si>
    <t>Sweet is the Night</t>
  </si>
  <si>
    <t>Mr. Blue Sky</t>
  </si>
  <si>
    <t>Summer and Lightning</t>
  </si>
  <si>
    <t>Big Wheels</t>
  </si>
  <si>
    <t>Standin' in the Rain</t>
  </si>
  <si>
    <t>Believe Me Now</t>
  </si>
  <si>
    <t>Jungle</t>
  </si>
  <si>
    <t>Starlight</t>
  </si>
  <si>
    <t>Night in the City</t>
  </si>
  <si>
    <t>Across the Border</t>
  </si>
  <si>
    <t>Sweet Talkin' Women</t>
  </si>
  <si>
    <t>Turn to Stone</t>
  </si>
  <si>
    <t>The Smashing Pumpkins-Siamese Dream (1992)</t>
  </si>
  <si>
    <t>Luna</t>
  </si>
  <si>
    <t>Sweet Sweet</t>
  </si>
  <si>
    <t>Silverfuck</t>
  </si>
  <si>
    <t>Spaceboy</t>
  </si>
  <si>
    <t>Mayonaise</t>
  </si>
  <si>
    <t>Geek U.S.A.</t>
  </si>
  <si>
    <t>Soma</t>
  </si>
  <si>
    <t>Disarm</t>
  </si>
  <si>
    <t>Rocket</t>
  </si>
  <si>
    <t>Hummer</t>
  </si>
  <si>
    <t>Quiet</t>
  </si>
  <si>
    <t>Cherub Rock</t>
  </si>
  <si>
    <t>Album Picked by Joe 7-20-24</t>
  </si>
  <si>
    <t>311-Music (1993)</t>
  </si>
  <si>
    <t>Fat Chance</t>
  </si>
  <si>
    <t>Do You Right</t>
  </si>
  <si>
    <t>Feels So Good</t>
  </si>
  <si>
    <t>Plain</t>
  </si>
  <si>
    <t>Nix Hex</t>
  </si>
  <si>
    <t>My Stoney Baby</t>
  </si>
  <si>
    <t>Hydroponic</t>
  </si>
  <si>
    <t>Unity</t>
  </si>
  <si>
    <t>Paradise</t>
  </si>
  <si>
    <t>Visit</t>
  </si>
  <si>
    <t>Freak Out</t>
  </si>
  <si>
    <t>Welcome</t>
  </si>
  <si>
    <t>Album Picked by Joe 9-30-24</t>
  </si>
  <si>
    <t>Stone Temple Pilots-Tiny Music…Songs from the Vatican Gift Shop (1996)</t>
  </si>
  <si>
    <t>Seven Caged Tigers</t>
  </si>
  <si>
    <t>Daisy</t>
  </si>
  <si>
    <t>Ride the Cliché</t>
  </si>
  <si>
    <t>Adhesive</t>
  </si>
  <si>
    <t>Art School Girl</t>
  </si>
  <si>
    <t>Trippin' On a Hole In a Paper Heart</t>
  </si>
  <si>
    <t>And So I Know</t>
  </si>
  <si>
    <t>Lady Picture Show</t>
  </si>
  <si>
    <t>Big Bang Baby</t>
  </si>
  <si>
    <t>Tumble in the Rough</t>
  </si>
  <si>
    <t>Pop's Love Suicide</t>
  </si>
  <si>
    <t>Press Play</t>
  </si>
  <si>
    <t>Stone Temple Pilots-No. 4 (1999)</t>
  </si>
  <si>
    <t>Atlanta</t>
  </si>
  <si>
    <t>Mc5</t>
  </si>
  <si>
    <t>I Got You</t>
  </si>
  <si>
    <t>Glide</t>
  </si>
  <si>
    <t>Sex &amp; Violence</t>
  </si>
  <si>
    <t>No Way Out</t>
  </si>
  <si>
    <t>Sour Girl</t>
  </si>
  <si>
    <t>Church on Tuesday</t>
  </si>
  <si>
    <t>Pruno</t>
  </si>
  <si>
    <t>Heaven &amp; Hot Rods</t>
  </si>
  <si>
    <t>Down</t>
  </si>
  <si>
    <t>Album Picked by Joe 10-1-24</t>
  </si>
  <si>
    <t>Stone Temple Pilots-Shangri-La Dee Da (2001)</t>
  </si>
  <si>
    <t>Long Way Home</t>
  </si>
  <si>
    <t>A Song for Sleeping</t>
  </si>
  <si>
    <t>Transmissions from a Lonely Room</t>
  </si>
  <si>
    <t>Bi-Polar Bear</t>
  </si>
  <si>
    <t>Regeneration</t>
  </si>
  <si>
    <t>Too Cool Queenie</t>
  </si>
  <si>
    <t>Hello It's Late</t>
  </si>
  <si>
    <t>Black Again</t>
  </si>
  <si>
    <t>Wonderful</t>
  </si>
  <si>
    <t>Hollywood Bitch</t>
  </si>
  <si>
    <t>Coma</t>
  </si>
  <si>
    <t>Days of the Week</t>
  </si>
  <si>
    <t>Dumb Love</t>
  </si>
  <si>
    <t>Album Picked by Joe 10-2-24</t>
  </si>
  <si>
    <t>Stone Temple Pilots-Stone Temple Pilots (2010)</t>
  </si>
  <si>
    <t>Maver</t>
  </si>
  <si>
    <t>First Kiss on Mars</t>
  </si>
  <si>
    <t>Fast As I Can</t>
  </si>
  <si>
    <t>Peacoat</t>
  </si>
  <si>
    <t>Bagman</t>
  </si>
  <si>
    <t>Hazy Daze</t>
  </si>
  <si>
    <t>Cinnamon</t>
  </si>
  <si>
    <t>Dare If You Dare</t>
  </si>
  <si>
    <t>Hickory Dichotomy</t>
  </si>
  <si>
    <t>Huckleberry Crumble</t>
  </si>
  <si>
    <t>Take a Load Off</t>
  </si>
  <si>
    <t>Between the Lines</t>
  </si>
  <si>
    <t>Scott Weiland-12 Bar Blues (1998)</t>
  </si>
  <si>
    <t>Opposite Octave Reaction</t>
  </si>
  <si>
    <t>Mockingbird Girl</t>
  </si>
  <si>
    <t>Lady. Your Roof Brings Me Down</t>
  </si>
  <si>
    <t>Jimmy Was a Stimulator</t>
  </si>
  <si>
    <t>Son</t>
  </si>
  <si>
    <t>The Date</t>
  </si>
  <si>
    <t>Cool Kiss</t>
  </si>
  <si>
    <t>Divider</t>
  </si>
  <si>
    <t>Where's the Man</t>
  </si>
  <si>
    <t>About Nothing</t>
  </si>
  <si>
    <t>Barbarella</t>
  </si>
  <si>
    <t>Desparation #5</t>
  </si>
  <si>
    <t>Album Picked by Joe 10-4-24</t>
  </si>
  <si>
    <t>Ted Nugent-Free-For-All (1976)</t>
  </si>
  <si>
    <t>I Love So I Told You a Lie</t>
  </si>
  <si>
    <t>Hammerdown</t>
  </si>
  <si>
    <t>Together</t>
  </si>
  <si>
    <t>Street Rats</t>
  </si>
  <si>
    <t>Turn It Up</t>
  </si>
  <si>
    <t>Writing on the Wall</t>
  </si>
  <si>
    <t>Dog Eat Dog</t>
  </si>
  <si>
    <t>Free-For-All</t>
  </si>
  <si>
    <t>Album Picked by Joe 10-5-24</t>
  </si>
  <si>
    <t>Presidents of the United States of American-Presidents of the United States of American (1995)</t>
  </si>
  <si>
    <t>Naked &amp; Famous</t>
  </si>
  <si>
    <t>Candy</t>
  </si>
  <si>
    <t>Back Porch</t>
  </si>
  <si>
    <t>Body</t>
  </si>
  <si>
    <t>Kick Out the Jams</t>
  </si>
  <si>
    <t>We Are Not Going to Make It</t>
  </si>
  <si>
    <t>Dune Buggy</t>
  </si>
  <si>
    <t>Peaches</t>
  </si>
  <si>
    <t>Boil Weevil</t>
  </si>
  <si>
    <t>Stranger</t>
  </si>
  <si>
    <t>Lump</t>
  </si>
  <si>
    <t>Feather Pluckin</t>
  </si>
  <si>
    <t>Kitty</t>
  </si>
  <si>
    <t>Toadies-Rubberneck (1994)</t>
  </si>
  <si>
    <t>I Burn</t>
  </si>
  <si>
    <t>Velvet</t>
  </si>
  <si>
    <t>Happy Face</t>
  </si>
  <si>
    <t>Tyler</t>
  </si>
  <si>
    <t>I Come from the Water</t>
  </si>
  <si>
    <t>Away</t>
  </si>
  <si>
    <t>Quitter</t>
  </si>
  <si>
    <t>Possum Kingdom</t>
  </si>
  <si>
    <t>Backslider</t>
  </si>
  <si>
    <t>Mister Love</t>
  </si>
  <si>
    <t>Mexican Hairless</t>
  </si>
  <si>
    <t>Local H-As Good As Dead (1996)</t>
  </si>
  <si>
    <t>Mainfest Destiny, Pt. 2</t>
  </si>
  <si>
    <t>O.K.</t>
  </si>
  <si>
    <t>Frtiz's Corner</t>
  </si>
  <si>
    <t>Freeze-Dried (F) Lies</t>
  </si>
  <si>
    <t>Back in the Day</t>
  </si>
  <si>
    <t>Eddie Vedder</t>
  </si>
  <si>
    <t>Nothing Special</t>
  </si>
  <si>
    <t>No Problem</t>
  </si>
  <si>
    <t>I Saw What You Did and I Know Who You Are</t>
  </si>
  <si>
    <t>Lovey Dovey</t>
  </si>
  <si>
    <t>Bound for the Floor</t>
  </si>
  <si>
    <t>High-Fiving MF</t>
  </si>
  <si>
    <t>Manifest Destiny, Pt. 1</t>
  </si>
  <si>
    <t>Bush-Sixteen Stone (1994)</t>
  </si>
  <si>
    <t>X-Girlfriend</t>
  </si>
  <si>
    <t>Alien</t>
  </si>
  <si>
    <t>Glycerine</t>
  </si>
  <si>
    <t>Monkey</t>
  </si>
  <si>
    <t>Testoserone</t>
  </si>
  <si>
    <t>Machinehead</t>
  </si>
  <si>
    <t>Comedown</t>
  </si>
  <si>
    <t>Little Things</t>
  </si>
  <si>
    <t>Bomb</t>
  </si>
  <si>
    <t>Swim</t>
  </si>
  <si>
    <t>Everything Zen</t>
  </si>
  <si>
    <t>Sugar Ray-Floored (1997)</t>
  </si>
  <si>
    <t>Fly</t>
  </si>
  <si>
    <t>Right Direction</t>
  </si>
  <si>
    <t>Invisible</t>
  </si>
  <si>
    <t>Cash</t>
  </si>
  <si>
    <t>Stand and Deliver</t>
  </si>
  <si>
    <t>American Pig</t>
  </si>
  <si>
    <t>Tap, Twist, Snap</t>
  </si>
  <si>
    <t>High Anxiety</t>
  </si>
  <si>
    <t>Speed Home California</t>
  </si>
  <si>
    <t>Fly (feat. Super Cat)</t>
  </si>
  <si>
    <t>Anyone</t>
  </si>
  <si>
    <t>Breathe</t>
  </si>
  <si>
    <t>Rpm</t>
  </si>
  <si>
    <t>Billy Squier-Don't Say No (1981)</t>
  </si>
  <si>
    <t>Don't Say No</t>
  </si>
  <si>
    <t>I Need You</t>
  </si>
  <si>
    <t>Nobody Knows</t>
  </si>
  <si>
    <t>Whadda You Want from Me</t>
  </si>
  <si>
    <t>Lonely Is the Night</t>
  </si>
  <si>
    <t>Too Daze Gone</t>
  </si>
  <si>
    <t>You Know What I Like</t>
  </si>
  <si>
    <t>My Kinda Lover</t>
  </si>
  <si>
    <t>The Stroke</t>
  </si>
  <si>
    <t>In the Dark</t>
  </si>
  <si>
    <t>Album Picked by Joe 10-6-24</t>
  </si>
  <si>
    <t>Rob Zombie-Hillbilly Deluxe (1998)</t>
  </si>
  <si>
    <t>The Beginning of the End</t>
  </si>
  <si>
    <t>Return of the Phantom Stranger</t>
  </si>
  <si>
    <t>What Lurks On Channel X?</t>
  </si>
  <si>
    <t>The Ballad of Resurrection Joe and Ray</t>
  </si>
  <si>
    <t>Meet the Creeper</t>
  </si>
  <si>
    <t>How to Make a Monster</t>
  </si>
  <si>
    <t>Spookshow Baby</t>
  </si>
  <si>
    <t>Demonold Phenonmenon</t>
  </si>
  <si>
    <t>Pervasion 99</t>
  </si>
  <si>
    <t>Living Dead Girl</t>
  </si>
  <si>
    <t>Dragula</t>
  </si>
  <si>
    <t>Superbeast</t>
  </si>
  <si>
    <t>Call of Zombie</t>
  </si>
  <si>
    <t>Incubus-Morning View (2001)</t>
  </si>
  <si>
    <t>Aqueous Transmission</t>
  </si>
  <si>
    <t>Under My Umbrella</t>
  </si>
  <si>
    <t>Are You In?</t>
  </si>
  <si>
    <t>Have You Ever</t>
  </si>
  <si>
    <t>Echo</t>
  </si>
  <si>
    <t>Warning</t>
  </si>
  <si>
    <t>Mexico</t>
  </si>
  <si>
    <t>Blood on the Ground</t>
  </si>
  <si>
    <t>Just a Phase</t>
  </si>
  <si>
    <t>Wish You Were Here</t>
  </si>
  <si>
    <t>Circles</t>
  </si>
  <si>
    <t>Nice to Know You</t>
  </si>
  <si>
    <t>311-Soundsystem (1999)</t>
  </si>
  <si>
    <t>Livin' &amp; Rockin'</t>
  </si>
  <si>
    <t>Mindspin</t>
  </si>
  <si>
    <t>Leaving Babylon</t>
  </si>
  <si>
    <t>Evolution</t>
  </si>
  <si>
    <t>Eons</t>
  </si>
  <si>
    <t>Sever</t>
  </si>
  <si>
    <t>Strong All Along</t>
  </si>
  <si>
    <t>Life's Not a Race</t>
  </si>
  <si>
    <t>Can't Fade Me</t>
  </si>
  <si>
    <t>Flowing</t>
  </si>
  <si>
    <t>Large in the Margin</t>
  </si>
  <si>
    <t>Come Original</t>
  </si>
  <si>
    <t>Freeze Time</t>
  </si>
  <si>
    <t>311-Grassroots (1993)</t>
  </si>
  <si>
    <t>1, 2, 3</t>
  </si>
  <si>
    <t>Offbeat Bare Ass</t>
  </si>
  <si>
    <t>Six</t>
  </si>
  <si>
    <t>Lose</t>
  </si>
  <si>
    <t>Salsa</t>
  </si>
  <si>
    <t>Grassroots</t>
  </si>
  <si>
    <t>Taiyed</t>
  </si>
  <si>
    <t>Applied Science</t>
  </si>
  <si>
    <t>Omaha Stylee</t>
  </si>
  <si>
    <t>8:16 A.M.</t>
  </si>
  <si>
    <t>Nutsymptom</t>
  </si>
  <si>
    <t>Lucky</t>
  </si>
  <si>
    <t>Homebrew</t>
  </si>
  <si>
    <t>311-Transistor (1997)</t>
  </si>
  <si>
    <t>Stealing Happy Hours</t>
  </si>
  <si>
    <t>Borders</t>
  </si>
  <si>
    <t>Strangers</t>
  </si>
  <si>
    <t>Starshines</t>
  </si>
  <si>
    <t>Rub a Dub</t>
  </si>
  <si>
    <t>Tune In</t>
  </si>
  <si>
    <t>Creature Feature</t>
  </si>
  <si>
    <t>Light Years</t>
  </si>
  <si>
    <t>Color</t>
  </si>
  <si>
    <t>Running</t>
  </si>
  <si>
    <t>No Control</t>
  </si>
  <si>
    <t>The Continous Life</t>
  </si>
  <si>
    <t>Use of Time</t>
  </si>
  <si>
    <t>Jupiter</t>
  </si>
  <si>
    <t>What Was I Thinking</t>
  </si>
  <si>
    <t>Electricity</t>
  </si>
  <si>
    <t>Inner Light Spectrum</t>
  </si>
  <si>
    <t>Beautiful Disaster</t>
  </si>
  <si>
    <t>Galaxy</t>
  </si>
  <si>
    <t>Prisoner</t>
  </si>
  <si>
    <t>Transistor</t>
  </si>
  <si>
    <t>Album Picked by Joe 10-7-24</t>
  </si>
  <si>
    <t>White Zombie-Astro-Creep 2000</t>
  </si>
  <si>
    <t>The Sky Ends Where the Bug Parade</t>
  </si>
  <si>
    <t>White Zombie-Astro-Creep 1983</t>
  </si>
  <si>
    <t>Blood, Milk, and Sky</t>
  </si>
  <si>
    <t>White Zombie-Astro-Creep 1982</t>
  </si>
  <si>
    <t>Blur the Technicolor</t>
  </si>
  <si>
    <t>White Zombie-Astro-Creep 1981</t>
  </si>
  <si>
    <t>El Phantasmo and the Chicken-Run</t>
  </si>
  <si>
    <t>White Zombie-Astro-Creep 1980</t>
  </si>
  <si>
    <t>More Human Than Human</t>
  </si>
  <si>
    <t>White Zombie-Astro-Creep 1979</t>
  </si>
  <si>
    <t>Grease Paint and Moneky Brains</t>
  </si>
  <si>
    <t>White Zombie-Astro-Creep 1978</t>
  </si>
  <si>
    <t>Electric Head Pt. 2 (The Ecstasy)</t>
  </si>
  <si>
    <t>White Zombie-Astro-Creep 1977</t>
  </si>
  <si>
    <t>Creature of the Wheel</t>
  </si>
  <si>
    <t>White Zombie-Astro-Creep 1976</t>
  </si>
  <si>
    <t>Real Solution #9</t>
  </si>
  <si>
    <t>White Zombie-Astro-Creep 1975</t>
  </si>
  <si>
    <t>Super-Charger Heaven</t>
  </si>
  <si>
    <t>White Zombie-Astro-Creep 1974</t>
  </si>
  <si>
    <t>Electric Head Pt. 1 (The Agony)</t>
  </si>
  <si>
    <t>White Zombie-Astro-Creep 1973</t>
  </si>
  <si>
    <t>Cake-Fashion Nugget (1996)</t>
  </si>
  <si>
    <t>Sad Songs and Waltzes</t>
  </si>
  <si>
    <t>Italian Leather Sofa</t>
  </si>
  <si>
    <t>She'll Come Back to Me</t>
  </si>
  <si>
    <t>Nugget</t>
  </si>
  <si>
    <t>It's Coming Down</t>
  </si>
  <si>
    <t>Perhaps, Perhaps, Perhaps</t>
  </si>
  <si>
    <t>Stickshifts and Safetybelts</t>
  </si>
  <si>
    <t>I Will Survive</t>
  </si>
  <si>
    <t>Race Care Ya-Yas</t>
  </si>
  <si>
    <t>Daria</t>
  </si>
  <si>
    <t>Open Book</t>
  </si>
  <si>
    <t>Friend Is a Four Letter Word</t>
  </si>
  <si>
    <t>The Distance</t>
  </si>
  <si>
    <t>The White Stripes-Get Behind Me Satan (2005)</t>
  </si>
  <si>
    <t>I'm Lonely (But I Ain't That Lonely Yet)</t>
  </si>
  <si>
    <t>Red Rain</t>
  </si>
  <si>
    <t>As Ugly As I Seem</t>
  </si>
  <si>
    <t>Take, Take, Take</t>
  </si>
  <si>
    <t>Passive Manipulation</t>
  </si>
  <si>
    <t>Instinct Blues</t>
  </si>
  <si>
    <t>White Moon</t>
  </si>
  <si>
    <t>The Denial Twist</t>
  </si>
  <si>
    <t>Little Ghost</t>
  </si>
  <si>
    <t>Forever For Her (Is Over For Me)</t>
  </si>
  <si>
    <t>My Doorbell</t>
  </si>
  <si>
    <t>The Nurse</t>
  </si>
  <si>
    <t>Blue Orchid</t>
  </si>
  <si>
    <t>Album Picked by Joe 10-9-24</t>
  </si>
  <si>
    <t>The Beatles-Hard Day's Night (1964)</t>
  </si>
  <si>
    <t>I'll Be Back</t>
  </si>
  <si>
    <t>You Can't Do That</t>
  </si>
  <si>
    <t>When I Get Home</t>
  </si>
  <si>
    <t>Things We Said Today</t>
  </si>
  <si>
    <t>I'll Cry Instead</t>
  </si>
  <si>
    <t>Any Time at All</t>
  </si>
  <si>
    <t>Can't Buy Me Love</t>
  </si>
  <si>
    <t>And I Love Her</t>
  </si>
  <si>
    <t>I'm Happy Just to Dance with You</t>
  </si>
  <si>
    <t>If I Fell</t>
  </si>
  <si>
    <t>I Should Have Known Better</t>
  </si>
  <si>
    <t>A Hard Day's Night</t>
  </si>
  <si>
    <t>The Beatles-Help! (1965)</t>
  </si>
  <si>
    <t>Dizzy Miss Lizzy</t>
  </si>
  <si>
    <t>Yesterday</t>
  </si>
  <si>
    <t>I've Just Seen a Face</t>
  </si>
  <si>
    <t>Tell Me What You See</t>
  </si>
  <si>
    <t>You Like Me Too Much</t>
  </si>
  <si>
    <t>It's Only Love</t>
  </si>
  <si>
    <t>Act Naturally</t>
  </si>
  <si>
    <t>Ticket to Ride</t>
  </si>
  <si>
    <t>You're Going to Lose That Girl</t>
  </si>
  <si>
    <t>Another Girl</t>
  </si>
  <si>
    <t>You've Got to Hide Your Love Away</t>
  </si>
  <si>
    <t>The Night Before</t>
  </si>
  <si>
    <t>Help!</t>
  </si>
  <si>
    <t>Album Picked by Joe 10-11-24</t>
  </si>
  <si>
    <t>Smashing Pumpkins-Mellon Collie and the Infinite Sadness (1995)</t>
  </si>
  <si>
    <t>Farewell and Goodnight</t>
  </si>
  <si>
    <t>By Straight</t>
  </si>
  <si>
    <t>Lily (My One and Only)</t>
  </si>
  <si>
    <t>Beautiful</t>
  </si>
  <si>
    <t>We Only Come Out at Night</t>
  </si>
  <si>
    <t>X.Y.U.</t>
  </si>
  <si>
    <t>Stumbleine</t>
  </si>
  <si>
    <t>Thru the Eyes of Ruby</t>
  </si>
  <si>
    <t>Tales of Scorched Earth</t>
  </si>
  <si>
    <t>In the Arms of Sleep</t>
  </si>
  <si>
    <t>Thirty-Three</t>
  </si>
  <si>
    <t>Bodies</t>
  </si>
  <si>
    <t>Where the Boys Fear to Tread</t>
  </si>
  <si>
    <t>Take Me Down</t>
  </si>
  <si>
    <t>Porcelina of the Vast Oceans</t>
  </si>
  <si>
    <t>Muzzle</t>
  </si>
  <si>
    <t>Galapagos</t>
  </si>
  <si>
    <t>Cupid de Locke</t>
  </si>
  <si>
    <t>Love</t>
  </si>
  <si>
    <t>Ad Ode to No One</t>
  </si>
  <si>
    <t>To Forgive</t>
  </si>
  <si>
    <t>Bullet with Butterfly Wings</t>
  </si>
  <si>
    <t>Here is No Why</t>
  </si>
  <si>
    <t>Zero</t>
  </si>
  <si>
    <t>Jellybelly</t>
  </si>
  <si>
    <t>Tonight, Tonight</t>
  </si>
  <si>
    <t>Mellon Collie and the Infinite Sadness</t>
  </si>
  <si>
    <t>Blues Traveler-Hook (1994)</t>
  </si>
  <si>
    <t>Brother John</t>
  </si>
  <si>
    <t>Just Wait</t>
  </si>
  <si>
    <t>The Good, The Bad, and The Ugly</t>
  </si>
  <si>
    <t>Hook</t>
  </si>
  <si>
    <t>Price to Pay</t>
  </si>
  <si>
    <t>Crash Burn</t>
  </si>
  <si>
    <t>The Mountains Win Again</t>
  </si>
  <si>
    <t>Fallible</t>
  </si>
  <si>
    <t>Look Around</t>
  </si>
  <si>
    <t>Stand</t>
  </si>
  <si>
    <t>Run Around</t>
  </si>
  <si>
    <t>Album Picked by Joe 10-15-24</t>
  </si>
  <si>
    <t>Guns N' Roses-Use Your Illusion I (1991)</t>
  </si>
  <si>
    <t>Dead Horse</t>
  </si>
  <si>
    <t>Bad Apples</t>
  </si>
  <si>
    <t>Don't Damn Me</t>
  </si>
  <si>
    <t>Garden of Eden</t>
  </si>
  <si>
    <t>The Garden</t>
  </si>
  <si>
    <t>November Rain</t>
  </si>
  <si>
    <t>Double Talkin' Jive</t>
  </si>
  <si>
    <t>Back Off Bitch</t>
  </si>
  <si>
    <t>Bad Obession</t>
  </si>
  <si>
    <t>You Ain't the First</t>
  </si>
  <si>
    <t>Perfect Crime</t>
  </si>
  <si>
    <t>Don't Cry</t>
  </si>
  <si>
    <t>Live and Let Die</t>
  </si>
  <si>
    <t>Dust N' Bones</t>
  </si>
  <si>
    <t>Right Next Door to Hell</t>
  </si>
  <si>
    <t>Guns N' Roses-Use Your Illusion II (1991)</t>
  </si>
  <si>
    <t>My World</t>
  </si>
  <si>
    <t>Don't Cry (Alternate)</t>
  </si>
  <si>
    <t>You Could Be Mine</t>
  </si>
  <si>
    <t>Estranged</t>
  </si>
  <si>
    <t>So Fine</t>
  </si>
  <si>
    <t>Locomotive</t>
  </si>
  <si>
    <t>Pretty Tied Up</t>
  </si>
  <si>
    <t>Breakdown</t>
  </si>
  <si>
    <t>Shotgun Blues</t>
  </si>
  <si>
    <t>Get In the Ring</t>
  </si>
  <si>
    <t>Knockin' On Heaven's Door</t>
  </si>
  <si>
    <t>Yesterdays</t>
  </si>
  <si>
    <t>14 Years</t>
  </si>
  <si>
    <t>Civil War</t>
  </si>
  <si>
    <t>Album Picked by 10-15-24</t>
  </si>
  <si>
    <t>Metallica-Load (1996)</t>
  </si>
  <si>
    <t>The Outlaw Torn</t>
  </si>
  <si>
    <t>Ronnie</t>
  </si>
  <si>
    <t>Thorn Within</t>
  </si>
  <si>
    <t>Mama Said</t>
  </si>
  <si>
    <t>Wasting My Hate</t>
  </si>
  <si>
    <t>Poor Twisted Me</t>
  </si>
  <si>
    <t>Cure</t>
  </si>
  <si>
    <t>Bleeding Me</t>
  </si>
  <si>
    <t>Hero of the Day</t>
  </si>
  <si>
    <t>King Nothing</t>
  </si>
  <si>
    <t>Until It Sleeps</t>
  </si>
  <si>
    <t>The House Jack Built</t>
  </si>
  <si>
    <t>2 x 4</t>
  </si>
  <si>
    <t>Ain't My Bitch</t>
  </si>
  <si>
    <t>Album Picked by Joe 10-20-24</t>
  </si>
  <si>
    <t>Reel Big Fish-Turn the Radio Off (1996)</t>
  </si>
  <si>
    <t>Cool Ending</t>
  </si>
  <si>
    <t>Alternative Baby</t>
  </si>
  <si>
    <t>I'll Never Be</t>
  </si>
  <si>
    <t>Say Ten</t>
  </si>
  <si>
    <t>Nothin'</t>
  </si>
  <si>
    <t>All I Want Is More</t>
  </si>
  <si>
    <t>Skatonic</t>
  </si>
  <si>
    <t>S.R.</t>
  </si>
  <si>
    <t>Everything Sucks</t>
  </si>
  <si>
    <t>Beer</t>
  </si>
  <si>
    <t>Snoop Dog, Baby</t>
  </si>
  <si>
    <t>She Has a Girlfriend Now</t>
  </si>
  <si>
    <t>Join the Club</t>
  </si>
  <si>
    <t>Trendy</t>
  </si>
  <si>
    <t>Sell Out</t>
  </si>
  <si>
    <t>Album Picked by Joe 10-21-24</t>
  </si>
  <si>
    <t>Wu-Tang Clan-Enter the Wu Tang (36 Chambers) (1993)</t>
  </si>
  <si>
    <t>Tearz</t>
  </si>
  <si>
    <t>Protect Ya Neck</t>
  </si>
  <si>
    <t>C.R.E.A.M.</t>
  </si>
  <si>
    <t>Wu-Tang Ain't Nuthing to F' Wit</t>
  </si>
  <si>
    <t>Da Mystery of Chessboxin'</t>
  </si>
  <si>
    <t>Method Man</t>
  </si>
  <si>
    <t>Can It be All So Simple</t>
  </si>
  <si>
    <t>Clan in Da Front</t>
  </si>
  <si>
    <t>Shame on a Nigga</t>
  </si>
  <si>
    <t>NOFX-Punk in Drublic (1994)</t>
  </si>
  <si>
    <t>Scavenger Type</t>
  </si>
  <si>
    <t>Reeko</t>
  </si>
  <si>
    <t>Happy Guy</t>
  </si>
  <si>
    <t>Punk Guy</t>
  </si>
  <si>
    <t>Jeff Waters Birkenstocks</t>
  </si>
  <si>
    <t>Lor Meyers</t>
  </si>
  <si>
    <t>Fleas</t>
  </si>
  <si>
    <t>Dying Degree</t>
  </si>
  <si>
    <t>The Quass</t>
  </si>
  <si>
    <t>The Brews</t>
  </si>
  <si>
    <t>Perfect Government</t>
  </si>
  <si>
    <t>My Heart Is Yearning</t>
  </si>
  <si>
    <t>Don't Call Me White</t>
  </si>
  <si>
    <t>The Cause</t>
  </si>
  <si>
    <t>Dig</t>
  </si>
  <si>
    <t>Leave It Alone</t>
  </si>
  <si>
    <t>Linoleum</t>
  </si>
  <si>
    <t>Album Picked by 10-21-24</t>
  </si>
  <si>
    <t>Eric Clapton-Eric Clapton (1970)</t>
  </si>
  <si>
    <t>Let It Rain</t>
  </si>
  <si>
    <t>I Don't Know Why</t>
  </si>
  <si>
    <t>I've Told You For the Last Time</t>
  </si>
  <si>
    <t>Lovin' You Lovin' Me</t>
  </si>
  <si>
    <t>Bottle of Red Wine</t>
  </si>
  <si>
    <t>Blues Power</t>
  </si>
  <si>
    <t>Easy Now</t>
  </si>
  <si>
    <t>After Midnight</t>
  </si>
  <si>
    <t>Lonesome and a Long Way From Home</t>
  </si>
  <si>
    <t>Bad Boy</t>
  </si>
  <si>
    <t>Slunky</t>
  </si>
  <si>
    <t>Album Picked by Joe 10-22-24</t>
  </si>
  <si>
    <t>Deftones-Around the Fur (1997)</t>
  </si>
  <si>
    <t>MX</t>
  </si>
  <si>
    <t>Headup</t>
  </si>
  <si>
    <t>Dai the Flu</t>
  </si>
  <si>
    <t>Lotion</t>
  </si>
  <si>
    <t>Be Quiet and Drive (Far Away)</t>
  </si>
  <si>
    <t>Rickets</t>
  </si>
  <si>
    <t>Around the Fur</t>
  </si>
  <si>
    <t>Mascara</t>
  </si>
  <si>
    <t>Lhabia</t>
  </si>
  <si>
    <t>My Own Summer (Own It)</t>
  </si>
  <si>
    <t>Incubus-Make Yourself (1999)</t>
  </si>
  <si>
    <t>Out from Under</t>
  </si>
  <si>
    <t>Pardon Me</t>
  </si>
  <si>
    <t>I Miss You</t>
  </si>
  <si>
    <t>Battlestar Scralatchica</t>
  </si>
  <si>
    <t>Clean</t>
  </si>
  <si>
    <t>Drive</t>
  </si>
  <si>
    <t>Make Yourself</t>
  </si>
  <si>
    <t>Stellar</t>
  </si>
  <si>
    <t>When It Comes</t>
  </si>
  <si>
    <t>The Warmth</t>
  </si>
  <si>
    <t>Consequences</t>
  </si>
  <si>
    <t>Nowhere Fast</t>
  </si>
  <si>
    <t>Privilege</t>
  </si>
  <si>
    <t>Kiss-Rock and Roll Over (1976)</t>
  </si>
  <si>
    <t>Makin' Love</t>
  </si>
  <si>
    <t>Hard Luck Woman</t>
  </si>
  <si>
    <t>See You In Your Dreams</t>
  </si>
  <si>
    <t>Mr. Speed</t>
  </si>
  <si>
    <t>Love' Em and Leave 'Em</t>
  </si>
  <si>
    <t>Baby Driver</t>
  </si>
  <si>
    <t>Ladies Room</t>
  </si>
  <si>
    <t>Calling Dr. Love</t>
  </si>
  <si>
    <t>Take Me</t>
  </si>
  <si>
    <t>Album Picked by Joe 11-11-24</t>
  </si>
  <si>
    <t>Sonic Youth-Sonic Youth (1982)</t>
  </si>
  <si>
    <t>The Good and the Bad</t>
  </si>
  <si>
    <t>I Don't Want to Push It</t>
  </si>
  <si>
    <t>She Is Not Above</t>
  </si>
  <si>
    <t>I Dreamed I Dream</t>
  </si>
  <si>
    <t>The Burning Spear</t>
  </si>
  <si>
    <t>Album Picked by Joe 11-13-24</t>
  </si>
  <si>
    <t>Cream-Wheels of Fire (1968)</t>
  </si>
  <si>
    <t>Toad (Live)</t>
  </si>
  <si>
    <t>Traintime (Live)</t>
  </si>
  <si>
    <t>Spoonful (Live)</t>
  </si>
  <si>
    <t>Crossroads (Live)</t>
  </si>
  <si>
    <t>Anyone for Tennis</t>
  </si>
  <si>
    <t>Deserted Cities of the Heart</t>
  </si>
  <si>
    <t>Born Under a Bad Sign</t>
  </si>
  <si>
    <t>Those Were the Days</t>
  </si>
  <si>
    <t>Politician</t>
  </si>
  <si>
    <t>Pressed Rat and Warthog</t>
  </si>
  <si>
    <t>As You Said</t>
  </si>
  <si>
    <t>Passing the Time</t>
  </si>
  <si>
    <t>Sitting On Top of the World</t>
  </si>
  <si>
    <t>White Room</t>
  </si>
  <si>
    <t>Bloodhound Gang-One Fierce Beer Coaster (1996)</t>
  </si>
  <si>
    <t>Reflections of Remoh</t>
  </si>
  <si>
    <t>Going Nowhere Slow</t>
  </si>
  <si>
    <t>Your Only Friends Are Make Believe</t>
  </si>
  <si>
    <t>Shut Up</t>
  </si>
  <si>
    <t>Asleep at the Wheel</t>
  </si>
  <si>
    <t>It's Tricky</t>
  </si>
  <si>
    <t>Why 's Everybody Always Picking On Me</t>
  </si>
  <si>
    <t>I Wish I Was Queer So I Could Get Chi</t>
  </si>
  <si>
    <t>Fire Water Burn</t>
  </si>
  <si>
    <t>Lift Your Head Up High (And Blow Your Brains Out)</t>
  </si>
  <si>
    <t>Kiss Me Where It Smells Funny</t>
  </si>
  <si>
    <t>Oasis-(What's the Story) Morning Glory (1995)</t>
  </si>
  <si>
    <t>Champagne Supernova</t>
  </si>
  <si>
    <t>The Swamp Song (Version 2)</t>
  </si>
  <si>
    <t>Morning Glory</t>
  </si>
  <si>
    <t>She's Electric</t>
  </si>
  <si>
    <t>Cast No Shadow</t>
  </si>
  <si>
    <t>Some Might Say</t>
  </si>
  <si>
    <t>The Swamp Song (Version 1)</t>
  </si>
  <si>
    <t>Hey Now!</t>
  </si>
  <si>
    <t>Don't Look Back in Anger</t>
  </si>
  <si>
    <t>Wonderwall</t>
  </si>
  <si>
    <t>Roll with It</t>
  </si>
  <si>
    <t>Hello</t>
  </si>
  <si>
    <t>Album Picked by Joe 11-18-24</t>
  </si>
  <si>
    <t>Buffalo Springfield-Buffalo Springfield (1966)</t>
  </si>
  <si>
    <t>Pay the Price</t>
  </si>
  <si>
    <t>Out of My Mind</t>
  </si>
  <si>
    <t>Leave</t>
  </si>
  <si>
    <t>Do I Have to Come Right Out and Say It</t>
  </si>
  <si>
    <t>Burned</t>
  </si>
  <si>
    <t>Flying On the Ground Is Wrong</t>
  </si>
  <si>
    <t>Everybody's Wrong</t>
  </si>
  <si>
    <t>Hot Dustry Roads</t>
  </si>
  <si>
    <t>Nowadays Clancy Can't Even Sing</t>
  </si>
  <si>
    <t>Sit Down I Think I Love You</t>
  </si>
  <si>
    <t>Go and Say Goodbye</t>
  </si>
  <si>
    <t>For What It's Worth</t>
  </si>
  <si>
    <t>Buffalo Springfield-Buffalo Springfield Again (1967)</t>
  </si>
  <si>
    <t>Broken Arrow</t>
  </si>
  <si>
    <t>Rock &amp; Roll Woman</t>
  </si>
  <si>
    <t>Good Time Boy</t>
  </si>
  <si>
    <t>Sad Memory</t>
  </si>
  <si>
    <t>Hung Upside Down</t>
  </si>
  <si>
    <t>Expecting to Fly</t>
  </si>
  <si>
    <t>Everydays (Live)</t>
  </si>
  <si>
    <t>A Child Claim's to Fame</t>
  </si>
  <si>
    <t>Mr. Soul</t>
  </si>
  <si>
    <t>Buffalo Springfield-Last Time Around (1968)</t>
  </si>
  <si>
    <t>Kind Woman</t>
  </si>
  <si>
    <t>Uno Mundo</t>
  </si>
  <si>
    <t>Merry-Go-Round</t>
  </si>
  <si>
    <t>I Am a Child</t>
  </si>
  <si>
    <t>Questions</t>
  </si>
  <si>
    <t>The Hour of Not Quite Rain</t>
  </si>
  <si>
    <t>Special Care</t>
  </si>
  <si>
    <t>Carefree Country Day</t>
  </si>
  <si>
    <t>Four Days Gone</t>
  </si>
  <si>
    <t>Pretty Girl Why</t>
  </si>
  <si>
    <t>It's So Hard to Wait</t>
  </si>
  <si>
    <t>On the Way Home</t>
  </si>
  <si>
    <t>AC/DC-Dirty Deeds Done Dirt Cheap (1976)</t>
  </si>
  <si>
    <t>Squeaker</t>
  </si>
  <si>
    <t>Ride On</t>
  </si>
  <si>
    <t>Ain't No Fun (Waiting Around To Be A Millionaire)</t>
  </si>
  <si>
    <t>There's Gonna Be Some Rockin'</t>
  </si>
  <si>
    <t>Problem Child</t>
  </si>
  <si>
    <t>Rocker</t>
  </si>
  <si>
    <t>Big Balls</t>
  </si>
  <si>
    <t>Love at First Feel</t>
  </si>
  <si>
    <t>Dirty Deeds Done Dirt Cheap</t>
  </si>
  <si>
    <t>Album Picked by Joe 11-19-24</t>
  </si>
  <si>
    <t>Cream-Fresh Cream (1966)</t>
  </si>
  <si>
    <t>Toad</t>
  </si>
  <si>
    <t>I'm So Glad</t>
  </si>
  <si>
    <t>Roilin' and Tumblin'</t>
  </si>
  <si>
    <t>Four Until Late</t>
  </si>
  <si>
    <t>Cat's Squirrel</t>
  </si>
  <si>
    <t>Spoonful</t>
  </si>
  <si>
    <t>Sweet Wine</t>
  </si>
  <si>
    <t>Sleepy Time Time</t>
  </si>
  <si>
    <t>N.S.U.</t>
  </si>
  <si>
    <t>I Feel Free</t>
  </si>
  <si>
    <t>Cream-Goodbye (1969)</t>
  </si>
  <si>
    <t>What a Bringdown</t>
  </si>
  <si>
    <t>Doing That Scrapyard Thing</t>
  </si>
  <si>
    <t>Badge</t>
  </si>
  <si>
    <t>Sitting on Top of the World (Live)</t>
  </si>
  <si>
    <t>Politician (Live)</t>
  </si>
  <si>
    <t>I'm So Glad (Live)</t>
  </si>
  <si>
    <t>Album Picked by Joe 11-21-24</t>
  </si>
  <si>
    <t>Neil Young-Everybody Knows This Is Nowhere (1969)</t>
  </si>
  <si>
    <t>Cowgirl in the Sand</t>
  </si>
  <si>
    <t>Running Dry (Requiem for the Rockets)</t>
  </si>
  <si>
    <t>The Losing End (When You're On)</t>
  </si>
  <si>
    <t>Down By the River</t>
  </si>
  <si>
    <t>Round &amp; Round (It Won't Be Long)</t>
  </si>
  <si>
    <t>Everybody Knows This Is Nowhere</t>
  </si>
  <si>
    <t>Cinnamon Girl</t>
  </si>
  <si>
    <t>Album Picked by 11-29-24</t>
  </si>
  <si>
    <t>Queens of the Stone Age-Rated R (2000)</t>
  </si>
  <si>
    <t>I Think I Lost My Headache</t>
  </si>
  <si>
    <t>Lightning Song</t>
  </si>
  <si>
    <t>Tension Head</t>
  </si>
  <si>
    <t>Feel Good Hit of the Summer (Reprise)</t>
  </si>
  <si>
    <t>In the Fade</t>
  </si>
  <si>
    <t>Quick and to the Pointless</t>
  </si>
  <si>
    <t>Monsters in the Parasol</t>
  </si>
  <si>
    <t>Better Living Through Chemistry</t>
  </si>
  <si>
    <t>Auto Pilot</t>
  </si>
  <si>
    <t>Leg of Lamb</t>
  </si>
  <si>
    <t>The Lost Art of Keeping a Secret</t>
  </si>
  <si>
    <t>Feel Good Hit of the Summer</t>
  </si>
  <si>
    <t>Album Picked by Joe 11-30-24</t>
  </si>
  <si>
    <t>Sly &amp; The Family Stone-Life (1968)</t>
  </si>
  <si>
    <t>Jane is a Groupee</t>
  </si>
  <si>
    <t>M'Lady</t>
  </si>
  <si>
    <t>I'm an Animal</t>
  </si>
  <si>
    <t>Love City</t>
  </si>
  <si>
    <t>Life</t>
  </si>
  <si>
    <t>Into My Own Thing</t>
  </si>
  <si>
    <t>Plastic Jim</t>
  </si>
  <si>
    <t>Chicken</t>
  </si>
  <si>
    <t>Dynamite!</t>
  </si>
  <si>
    <t>Sly &amp; The Family Stone-Stand! (1969)</t>
  </si>
  <si>
    <t>You Can Make It If You Try</t>
  </si>
  <si>
    <t>Sex Machine</t>
  </si>
  <si>
    <t>Everyday People</t>
  </si>
  <si>
    <t>Sing a Simple Song</t>
  </si>
  <si>
    <t>Somebody's Watching You</t>
  </si>
  <si>
    <t>I Want to Take You Higher</t>
  </si>
  <si>
    <t>Don't Call Me Nigger, Whitey</t>
  </si>
  <si>
    <t>Stand!</t>
  </si>
  <si>
    <t>Sly &amp; The Family Stone-There's a Riot Goin' On (1971)</t>
  </si>
  <si>
    <t>Thank You for Talkin' to Me, Africa</t>
  </si>
  <si>
    <t>Runnin' Away</t>
  </si>
  <si>
    <t>Spaced Cowboy</t>
  </si>
  <si>
    <t>(You Caught Me) Smilin'</t>
  </si>
  <si>
    <t>Brave &amp; Strong</t>
  </si>
  <si>
    <t>There's a Riot Goin' On</t>
  </si>
  <si>
    <t>Africa Talks to You</t>
  </si>
  <si>
    <t>Family Affair</t>
  </si>
  <si>
    <t>Poet</t>
  </si>
  <si>
    <t>Just Like a Baby</t>
  </si>
  <si>
    <t>Luv N' Height</t>
  </si>
  <si>
    <t>Album Picked by Joe 12-1-24</t>
  </si>
  <si>
    <t>Chicago-Chicago II (1970)</t>
  </si>
  <si>
    <t>Where Do We Go From Here</t>
  </si>
  <si>
    <t>It Better End Soon IV</t>
  </si>
  <si>
    <t>It Better End Soon III</t>
  </si>
  <si>
    <t>It Better End Soon II</t>
  </si>
  <si>
    <t>It Better End Soon I</t>
  </si>
  <si>
    <t>Memories of Love</t>
  </si>
  <si>
    <t>P.M. Mourning</t>
  </si>
  <si>
    <t>A.M. Morning</t>
  </si>
  <si>
    <t>Prelude</t>
  </si>
  <si>
    <t>25 Or 6 To 4</t>
  </si>
  <si>
    <t>Fancy Colours</t>
  </si>
  <si>
    <t>Now More Than Ever</t>
  </si>
  <si>
    <t>To Be Free</t>
  </si>
  <si>
    <t>Colour My World</t>
  </si>
  <si>
    <t>West Virgina Fantasies</t>
  </si>
  <si>
    <t>Anxiety's Moment</t>
  </si>
  <si>
    <t>So Much To Say, So Much To Give</t>
  </si>
  <si>
    <t>Make Me Smile</t>
  </si>
  <si>
    <t>Wake Up Sunshine</t>
  </si>
  <si>
    <t>In the Country</t>
  </si>
  <si>
    <t>Poem For the People</t>
  </si>
  <si>
    <t>The Road</t>
  </si>
  <si>
    <t>Movin' In</t>
  </si>
  <si>
    <t>Album Picked by Bob 12-1-24</t>
  </si>
  <si>
    <t>J. Giels Band-Full House (Live) (1972)</t>
  </si>
  <si>
    <t>Looking for a Love (Live)</t>
  </si>
  <si>
    <t>Cusisin' for a Love (Live)</t>
  </si>
  <si>
    <t>Serves You Right to Suffer (Live)</t>
  </si>
  <si>
    <t>Hard Drivin' Man (Live)</t>
  </si>
  <si>
    <t>Whammer Jammer (Live)</t>
  </si>
  <si>
    <t>Pack Fair and Square (Live)</t>
  </si>
  <si>
    <t>Homework (Live)</t>
  </si>
  <si>
    <t>First I Look At the Purse (Live)</t>
  </si>
  <si>
    <t>Album Picked by Joe 12-2-24</t>
  </si>
  <si>
    <t>The Moody Blues-Days of Future Passed (1967)</t>
  </si>
  <si>
    <t>Nights in White Satin</t>
  </si>
  <si>
    <t>Evening</t>
  </si>
  <si>
    <t>The Afternoon</t>
  </si>
  <si>
    <t>Lunch Break: Peak Hour</t>
  </si>
  <si>
    <t>The Morning: Another Morning</t>
  </si>
  <si>
    <t>Dawn: Dawn Is a Feeling</t>
  </si>
  <si>
    <t>The Day Begins (Inlcuding Morning Glory)</t>
  </si>
  <si>
    <t>The Moody Blues-In Search of the Lost Chord (1968)</t>
  </si>
  <si>
    <t>Om</t>
  </si>
  <si>
    <t>The Actor</t>
  </si>
  <si>
    <t>Visions of Paradise</t>
  </si>
  <si>
    <t>The Best Way to Travel</t>
  </si>
  <si>
    <t>Voices in the Sky</t>
  </si>
  <si>
    <t>House of Hour Doors (Part 2)</t>
  </si>
  <si>
    <t>Legend of Mind</t>
  </si>
  <si>
    <t>House of Hour Doors (Part 1)</t>
  </si>
  <si>
    <t>Dr. Livingstone, I Presume</t>
  </si>
  <si>
    <t>Ride My See-Saw</t>
  </si>
  <si>
    <t>Depature</t>
  </si>
  <si>
    <t>The Moody Blues-On the Threshold of a Dream (1969)</t>
  </si>
  <si>
    <t>Have You Heard (Part 2)</t>
  </si>
  <si>
    <t>The Voyage</t>
  </si>
  <si>
    <t>Have You Heard (Part 1)</t>
  </si>
  <si>
    <t>The Dream - Poem</t>
  </si>
  <si>
    <t>Are You Sitting Comfortably</t>
  </si>
  <si>
    <t>Lazy Day</t>
  </si>
  <si>
    <t>Never Comes the Day</t>
  </si>
  <si>
    <t>So Deep Within You</t>
  </si>
  <si>
    <t>To Share Our Love</t>
  </si>
  <si>
    <t>Send Me No Wine</t>
  </si>
  <si>
    <t>Dear Diary</t>
  </si>
  <si>
    <t>Lovely to See You</t>
  </si>
  <si>
    <t>In the Beginning</t>
  </si>
  <si>
    <t>The Moody Blues-The Seventh Sojurn (1972)</t>
  </si>
  <si>
    <t>I'm Just a Singer (In a Rock and Roll Band)</t>
  </si>
  <si>
    <t>When You're a Free Man</t>
  </si>
  <si>
    <t>The Land of Make Believe</t>
  </si>
  <si>
    <t>You and Me</t>
  </si>
  <si>
    <t>Isn't Life Strange</t>
  </si>
  <si>
    <t>For My Lady</t>
  </si>
  <si>
    <t>New Horizons</t>
  </si>
  <si>
    <t>Lost In a Lost World</t>
  </si>
  <si>
    <t>Album Picked by Joe 12-3-24</t>
  </si>
  <si>
    <t>Santana-Santana (1969)</t>
  </si>
  <si>
    <t>Soul Sacrifice</t>
  </si>
  <si>
    <t>You Just Don't Care</t>
  </si>
  <si>
    <t>Treat</t>
  </si>
  <si>
    <t>Persuasion</t>
  </si>
  <si>
    <t>Jingo</t>
  </si>
  <si>
    <t>Savor</t>
  </si>
  <si>
    <t>Shades of Time</t>
  </si>
  <si>
    <t>Evil Ways</t>
  </si>
  <si>
    <t>Waiting</t>
  </si>
  <si>
    <t>Bob Dylan-Highway 61 Revisited (1965)</t>
  </si>
  <si>
    <t>Desolation Row</t>
  </si>
  <si>
    <t>Just Like Tom Thumb's Brain</t>
  </si>
  <si>
    <t>Highway 61 Revisited</t>
  </si>
  <si>
    <t>Queen Jane Approximately</t>
  </si>
  <si>
    <t>Balllad of a Thin Man</t>
  </si>
  <si>
    <t>From a Buick 6</t>
  </si>
  <si>
    <t>It Takes a Lot to Laugh, It Takes a Train to Cry</t>
  </si>
  <si>
    <t>Tombstone Blues</t>
  </si>
  <si>
    <t>Album Picked by Joe 12-4-24</t>
  </si>
  <si>
    <t>Weezer-Pinkerton (1996)</t>
  </si>
  <si>
    <t>Butterfly</t>
  </si>
  <si>
    <t>Falling for You</t>
  </si>
  <si>
    <t>Pink Triangle</t>
  </si>
  <si>
    <t xml:space="preserve">H </t>
  </si>
  <si>
    <t>El Scorcho</t>
  </si>
  <si>
    <t>The Good Life</t>
  </si>
  <si>
    <t>Across the Sea</t>
  </si>
  <si>
    <t>Why Bother?</t>
  </si>
  <si>
    <t>No Other One</t>
  </si>
  <si>
    <t>Getchoo</t>
  </si>
  <si>
    <t>Tired of Sex</t>
  </si>
  <si>
    <t>Album Picked by Joe 12-7-24</t>
  </si>
  <si>
    <t>Weezer-The Green Album (2001)</t>
  </si>
  <si>
    <t>O Girlfriend</t>
  </si>
  <si>
    <t>Glorious Day</t>
  </si>
  <si>
    <t>Simple Pages</t>
  </si>
  <si>
    <t>Smile</t>
  </si>
  <si>
    <t>Knockdown Dragout</t>
  </si>
  <si>
    <t>Crab</t>
  </si>
  <si>
    <t>Island In the Sun</t>
  </si>
  <si>
    <t>Hash Pipe</t>
  </si>
  <si>
    <t>Photograph</t>
  </si>
  <si>
    <t>Don't Let Go</t>
  </si>
  <si>
    <t>Album Picked by 12-7-24</t>
  </si>
  <si>
    <t>Emerson, Lake, and Palmer-Trilogy (1970)</t>
  </si>
  <si>
    <t>Abaddon's Bolero</t>
  </si>
  <si>
    <t>Living Sin</t>
  </si>
  <si>
    <t>Trilogy</t>
  </si>
  <si>
    <t>Hoedown</t>
  </si>
  <si>
    <t>The Sheriff</t>
  </si>
  <si>
    <t>From the Beginning</t>
  </si>
  <si>
    <t>The Endless Enigma (Pt. 2)</t>
  </si>
  <si>
    <t>Fugue</t>
  </si>
  <si>
    <t>The Endless Enigma (Pt. 1)</t>
  </si>
  <si>
    <t>Jim Croce-You Don't Mess Around with Jim (1972)</t>
  </si>
  <si>
    <t>Hey Tomorrow</t>
  </si>
  <si>
    <t>A Long Time Ago</t>
  </si>
  <si>
    <t>Box #10</t>
  </si>
  <si>
    <t>Rapid Roy (The Stock Car Boy)</t>
  </si>
  <si>
    <t>Time in a Bottle</t>
  </si>
  <si>
    <t>Operator (That's Not the Way It Feels)</t>
  </si>
  <si>
    <t>Walkin' Back to Georgia</t>
  </si>
  <si>
    <t>Photographs and Memories</t>
  </si>
  <si>
    <t>Hard Time Losin' Man</t>
  </si>
  <si>
    <t>New York's Not My Home</t>
  </si>
  <si>
    <t>Tomorrow's Gonna Be a Brighter Day</t>
  </si>
  <si>
    <t>You Don't Mess Around with Jim</t>
  </si>
  <si>
    <t>Album Picked by Joe 12-8-24</t>
  </si>
  <si>
    <t>Jim Croce-Life &amp; Times (1973)</t>
  </si>
  <si>
    <t>It Doesn't Have to Be That Way</t>
  </si>
  <si>
    <t>Speedball Trucker</t>
  </si>
  <si>
    <t>These Dreams</t>
  </si>
  <si>
    <t>Bad, Bad Leroy Brown</t>
  </si>
  <si>
    <t>Next Time, This Time</t>
  </si>
  <si>
    <t>A Good Time Man Like Me Ain't Go Nobody</t>
  </si>
  <si>
    <t>Alabama Rain</t>
  </si>
  <si>
    <t>Careful Man</t>
  </si>
  <si>
    <t>Dreamin' Again</t>
  </si>
  <si>
    <t>Roller Derby Queen</t>
  </si>
  <si>
    <t>One Less Set of Footsteps</t>
  </si>
  <si>
    <t>Jim Croce-I Got a Name (1973)</t>
  </si>
  <si>
    <t>The Hard Way Every Time</t>
  </si>
  <si>
    <t>Recently</t>
  </si>
  <si>
    <t>Top Hat Bar and Grille</t>
  </si>
  <si>
    <t>Thursday</t>
  </si>
  <si>
    <t>Salon and Saloon</t>
  </si>
  <si>
    <t>I'll Have to Say I Love You In a Song</t>
  </si>
  <si>
    <t>Workin' at the Car Wash Blues</t>
  </si>
  <si>
    <t>Age</t>
  </si>
  <si>
    <t>Five Short Minutes</t>
  </si>
  <si>
    <t>Lover's Cross</t>
  </si>
  <si>
    <t>I Got a Name</t>
  </si>
  <si>
    <t>The Band-Music From Big Pink (1968)</t>
  </si>
  <si>
    <t>I Shall Be Released</t>
  </si>
  <si>
    <t>The Wheel's On Fire</t>
  </si>
  <si>
    <t>Lonesome Suzie</t>
  </si>
  <si>
    <t>Chest Fever</t>
  </si>
  <si>
    <t>Long Black Veil</t>
  </si>
  <si>
    <t>We Can Talk</t>
  </si>
  <si>
    <t>The Weight</t>
  </si>
  <si>
    <t>Caledonia Mission</t>
  </si>
  <si>
    <t>In a Station</t>
  </si>
  <si>
    <t>To Kingdom Come</t>
  </si>
  <si>
    <t>Tears of Rage</t>
  </si>
  <si>
    <t>The Band-The Band (1969)</t>
  </si>
  <si>
    <t>King Harvest (Has Surely Come)</t>
  </si>
  <si>
    <t>The Unfaithful Servant</t>
  </si>
  <si>
    <t>Jawbone</t>
  </si>
  <si>
    <t>Look Out Cleveland</t>
  </si>
  <si>
    <t>Rockin' Chair</t>
  </si>
  <si>
    <t>Jemina Surrender</t>
  </si>
  <si>
    <t>Whispering Pines</t>
  </si>
  <si>
    <t>Up On Cripple Creek</t>
  </si>
  <si>
    <t>When You Awake</t>
  </si>
  <si>
    <t>The Night They Drove Old Dixie Down</t>
  </si>
  <si>
    <t>Rag Mama Rag</t>
  </si>
  <si>
    <t>Across the Great Divide</t>
  </si>
  <si>
    <t>Bob Marley and the Wailers-Catch a Fire (1973)</t>
  </si>
  <si>
    <t>All Day All Night</t>
  </si>
  <si>
    <t>High Tide Or Low Tide</t>
  </si>
  <si>
    <t>Midnight Ravers</t>
  </si>
  <si>
    <t>No More Trouble</t>
  </si>
  <si>
    <t>Kinky Reggae</t>
  </si>
  <si>
    <t>Stir It Up</t>
  </si>
  <si>
    <t>Baby We've Got A Date (Rock It Baby)</t>
  </si>
  <si>
    <t>Stop That Train</t>
  </si>
  <si>
    <t>400 Years</t>
  </si>
  <si>
    <t>Slave Driver</t>
  </si>
  <si>
    <t>Concrete Jungle</t>
  </si>
  <si>
    <t>Bob Marley and the Wailers-Natty Dread (1974)</t>
  </si>
  <si>
    <t>Am-A-Do</t>
  </si>
  <si>
    <t>Revolution</t>
  </si>
  <si>
    <t>Talkin' Blues</t>
  </si>
  <si>
    <t>Bend Down Low</t>
  </si>
  <si>
    <t>Natty Dread</t>
  </si>
  <si>
    <t>So Jah She</t>
  </si>
  <si>
    <t>Rebel Music (3 O'Clock Road Block)</t>
  </si>
  <si>
    <t>Them Belly Full (But We Hungry)</t>
  </si>
  <si>
    <t>No Women, No Cry</t>
  </si>
  <si>
    <t>Lively Up Yourself</t>
  </si>
  <si>
    <t>Bob Marley and the Wailers-Kaya (1978)</t>
  </si>
  <si>
    <t>Smile Jamica</t>
  </si>
  <si>
    <t>Time Will Tell</t>
  </si>
  <si>
    <t>Running Away</t>
  </si>
  <si>
    <t>Crisis</t>
  </si>
  <si>
    <t>Misty Morning</t>
  </si>
  <si>
    <t>She's Gone</t>
  </si>
  <si>
    <t>Satisfy My Soul</t>
  </si>
  <si>
    <t>Sun is Shining</t>
  </si>
  <si>
    <t>Is This Love</t>
  </si>
  <si>
    <t>Kaya</t>
  </si>
  <si>
    <t>Easy Skanking</t>
  </si>
  <si>
    <t>Z</t>
  </si>
  <si>
    <t>Album Picked by 12-8-24</t>
  </si>
  <si>
    <t>Bob Marley-Legend (1984)</t>
  </si>
  <si>
    <t>Punky Reggae Party</t>
  </si>
  <si>
    <t>Redemption Song</t>
  </si>
  <si>
    <t>Waiting In Vain</t>
  </si>
  <si>
    <t>I Shot the Sheriff</t>
  </si>
  <si>
    <t>Get Up, Stand Up</t>
  </si>
  <si>
    <t>Buffalo Solider</t>
  </si>
  <si>
    <t>Could You Be Loved</t>
  </si>
  <si>
    <t>No Woman, No Cry (Live)</t>
  </si>
  <si>
    <t>Deep Purple-Machine Head (1972)</t>
  </si>
  <si>
    <t>Space Truckin'</t>
  </si>
  <si>
    <t>Lazy</t>
  </si>
  <si>
    <t>Smoke on the Water</t>
  </si>
  <si>
    <t>Never Before</t>
  </si>
  <si>
    <t>Pictures of Home</t>
  </si>
  <si>
    <t>Maybe I'm a Leo</t>
  </si>
  <si>
    <t>Highway Star</t>
  </si>
  <si>
    <t>Fleetwood Mac-Mystery to Me (1973)</t>
  </si>
  <si>
    <t>Why</t>
  </si>
  <si>
    <t>For Your Love</t>
  </si>
  <si>
    <t>The Way I Feel</t>
  </si>
  <si>
    <t>Somebody</t>
  </si>
  <si>
    <t>Miles Away</t>
  </si>
  <si>
    <t>The City</t>
  </si>
  <si>
    <t>Keep Going On</t>
  </si>
  <si>
    <t>Forever</t>
  </si>
  <si>
    <t>Hypnotized</t>
  </si>
  <si>
    <t>Just Crazy Love</t>
  </si>
  <si>
    <t>Believe Me</t>
  </si>
  <si>
    <t>Emerald Eyes</t>
  </si>
  <si>
    <t>Fleetwood Mac-Fleetwood Mac (1975)</t>
  </si>
  <si>
    <t>I'm So Afraid</t>
  </si>
  <si>
    <t>Sugar Daddy</t>
  </si>
  <si>
    <t>World Turning</t>
  </si>
  <si>
    <t>Landslide</t>
  </si>
  <si>
    <t>Say You Love Me</t>
  </si>
  <si>
    <t>Crystal</t>
  </si>
  <si>
    <t>Over My Head</t>
  </si>
  <si>
    <t>Rhiannon</t>
  </si>
  <si>
    <t>Blue Letter</t>
  </si>
  <si>
    <t>Warm Ways</t>
  </si>
  <si>
    <t>Monday Morning</t>
  </si>
  <si>
    <t>Atlanta Rhythm Section-Atlanta Rhythm Section (1972)</t>
  </si>
  <si>
    <t>One More Problem</t>
  </si>
  <si>
    <t>Can't Stand It No More</t>
  </si>
  <si>
    <t>Yours and Mine</t>
  </si>
  <si>
    <t>Days of Our Lives</t>
  </si>
  <si>
    <t>Another Man's Women (It's So Hard)</t>
  </si>
  <si>
    <t>Forty Days and Forty Nights</t>
  </si>
  <si>
    <t>Earnstine</t>
  </si>
  <si>
    <t>All In Your Mind</t>
  </si>
  <si>
    <t>Baby No Lie</t>
  </si>
  <si>
    <t>Love Me Just a Little (Sometimes)</t>
  </si>
  <si>
    <t>Fleetwood Mac-Heroes Are Hard To Find (1974)</t>
  </si>
  <si>
    <t>Safe Harbour</t>
  </si>
  <si>
    <t>Born Enchanter</t>
  </si>
  <si>
    <t>Prove Your Love</t>
  </si>
  <si>
    <t>Silver Heels</t>
  </si>
  <si>
    <t>Bad Loser</t>
  </si>
  <si>
    <t>She's Changing Me</t>
  </si>
  <si>
    <t>Come a Little Bit Closer</t>
  </si>
  <si>
    <t>Bemuda Triangle</t>
  </si>
  <si>
    <t>Angel</t>
  </si>
  <si>
    <t>Coming Home</t>
  </si>
  <si>
    <t>Heroes Are Hard To Find</t>
  </si>
  <si>
    <t>Ace-Five-A-Side (1974)</t>
  </si>
  <si>
    <t>So Sorry Baby</t>
  </si>
  <si>
    <t>Satellite</t>
  </si>
  <si>
    <t>Know How It Feels</t>
  </si>
  <si>
    <t>Time Ain't Long</t>
  </si>
  <si>
    <t>24 Hours</t>
  </si>
  <si>
    <t>The Real Feeling</t>
  </si>
  <si>
    <t>How Long</t>
  </si>
  <si>
    <t>Rock &amp; Roll Runaway</t>
  </si>
  <si>
    <t>Sniffin' About</t>
  </si>
  <si>
    <t xml:space="preserve">Album Picked by </t>
  </si>
  <si>
    <t>Band Name-Album Name (Year)</t>
  </si>
  <si>
    <t>Song Name</t>
  </si>
  <si>
    <t>Nostagilia     (10)</t>
  </si>
  <si>
    <t>Emotion (20)</t>
  </si>
  <si>
    <t>Production  (20)</t>
  </si>
  <si>
    <t>Cresendo     (20)</t>
  </si>
  <si>
    <t>No Bad Sections           (10)</t>
  </si>
  <si>
    <t>Harmony       (20)</t>
  </si>
  <si>
    <t>Tempo and Beat            (20)</t>
  </si>
  <si>
    <t>Drums Comp            (10)</t>
  </si>
  <si>
    <t>Bass Comp               (10)</t>
  </si>
  <si>
    <t>Guitar Comp           (10)</t>
  </si>
  <si>
    <t>Lyrics Vocals    (10)</t>
  </si>
  <si>
    <t>TOTAL SCORE</t>
  </si>
  <si>
    <t>Artist(s) and Album (Year)</t>
  </si>
  <si>
    <t>S. NO</t>
  </si>
  <si>
    <t>Aesop's Complete Fables</t>
  </si>
  <si>
    <t>Wisdom</t>
  </si>
  <si>
    <t>Nick Bostrom</t>
  </si>
  <si>
    <t>Deep Utopia</t>
  </si>
  <si>
    <t>Fiction</t>
  </si>
  <si>
    <t>Becky</t>
  </si>
  <si>
    <t>John Steinbeck</t>
  </si>
  <si>
    <t>Of Mice and Men</t>
  </si>
  <si>
    <t>The Grapes of Wrath</t>
  </si>
  <si>
    <t>Aldous Huxley</t>
  </si>
  <si>
    <t>Mark Twain</t>
  </si>
  <si>
    <t>Adventures of Huckleberry Finn</t>
  </si>
  <si>
    <t>Charles Dickens</t>
  </si>
  <si>
    <t>A Tale of Two Cities</t>
  </si>
  <si>
    <t>Alexander Dumas</t>
  </si>
  <si>
    <t>The Three Musketeers</t>
  </si>
  <si>
    <t>George Higgins</t>
  </si>
  <si>
    <t>The Friends of Eddie Coyle</t>
  </si>
  <si>
    <t>Vince Flynn</t>
  </si>
  <si>
    <t>Term Limits</t>
  </si>
  <si>
    <t>East of Eden</t>
  </si>
  <si>
    <t>Harlan Coben</t>
  </si>
  <si>
    <t>No Second Chance</t>
  </si>
  <si>
    <t>Bram Stoker</t>
  </si>
  <si>
    <t>Dracula</t>
  </si>
  <si>
    <t>William Golding</t>
  </si>
  <si>
    <t>Lord of the Flies</t>
  </si>
  <si>
    <t>George Orwell</t>
  </si>
  <si>
    <t xml:space="preserve">Micheal Connelly </t>
  </si>
  <si>
    <t>Fair Warning</t>
  </si>
  <si>
    <t>Harper Lee</t>
  </si>
  <si>
    <t>To Kill a Mockingbird</t>
  </si>
  <si>
    <t>Paulo Coelho</t>
  </si>
  <si>
    <t>The Alchemist</t>
  </si>
  <si>
    <t>The Counte of Monte Cristo</t>
  </si>
  <si>
    <t>Plato</t>
  </si>
  <si>
    <t>387 BC</t>
  </si>
  <si>
    <t>Plato's Dialogues</t>
  </si>
  <si>
    <t>Ben Franklin</t>
  </si>
  <si>
    <t>The Autobiography of Benjamin Franklin</t>
  </si>
  <si>
    <t>Joe McGinniss</t>
  </si>
  <si>
    <t>Fatal Vision</t>
  </si>
  <si>
    <t>Truman Capote</t>
  </si>
  <si>
    <t>In Cold Blood</t>
  </si>
  <si>
    <t>David Grann</t>
  </si>
  <si>
    <t>The Wager</t>
  </si>
  <si>
    <t>Jess</t>
  </si>
  <si>
    <t>A Tale of Two Citites</t>
  </si>
  <si>
    <t>George Saunders</t>
  </si>
  <si>
    <t>Overstory</t>
  </si>
  <si>
    <t>Joseph Conrad</t>
  </si>
  <si>
    <t>Heart of Darkness</t>
  </si>
  <si>
    <t>Colson Whitehead</t>
  </si>
  <si>
    <t>Harlem Shuffle</t>
  </si>
  <si>
    <t>Eric Zimmerman and Katie Salen</t>
  </si>
  <si>
    <t>Rules of Play: Game Design Fundamentals</t>
  </si>
  <si>
    <t>Better Homes &amp; Gardens</t>
  </si>
  <si>
    <t>New Garden Book</t>
  </si>
  <si>
    <t>Ch 50</t>
  </si>
  <si>
    <t>Ch 49</t>
  </si>
  <si>
    <t>Ch 48</t>
  </si>
  <si>
    <t>Ch 47</t>
  </si>
  <si>
    <t>Ch 46</t>
  </si>
  <si>
    <t>Ch 45</t>
  </si>
  <si>
    <t>Ch 44</t>
  </si>
  <si>
    <t>Ch 43</t>
  </si>
  <si>
    <t>Ch 42</t>
  </si>
  <si>
    <t>Ch 41</t>
  </si>
  <si>
    <t>Ch 40</t>
  </si>
  <si>
    <t>Ch 39</t>
  </si>
  <si>
    <t>Ch 38</t>
  </si>
  <si>
    <t>Ch 37</t>
  </si>
  <si>
    <t>Ch 36</t>
  </si>
  <si>
    <t>Ch 35</t>
  </si>
  <si>
    <t>Ch 34</t>
  </si>
  <si>
    <t>Ch 33</t>
  </si>
  <si>
    <t>Ch 32</t>
  </si>
  <si>
    <t>Ch 31</t>
  </si>
  <si>
    <t>Ch 30</t>
  </si>
  <si>
    <t>Ch 29</t>
  </si>
  <si>
    <t>Ch 28</t>
  </si>
  <si>
    <t>Ch 27</t>
  </si>
  <si>
    <t>Ch 26</t>
  </si>
  <si>
    <t>Ch 25</t>
  </si>
  <si>
    <t>Ch 24</t>
  </si>
  <si>
    <t>Ch 23</t>
  </si>
  <si>
    <t>Ch 22</t>
  </si>
  <si>
    <t>Ch 21</t>
  </si>
  <si>
    <t>Ch 20</t>
  </si>
  <si>
    <t>Ch 19</t>
  </si>
  <si>
    <t>Ch 18</t>
  </si>
  <si>
    <t>Ch 17</t>
  </si>
  <si>
    <t>Ch 16</t>
  </si>
  <si>
    <t>Ch 15</t>
  </si>
  <si>
    <t>Ch 14</t>
  </si>
  <si>
    <t>Ch 13</t>
  </si>
  <si>
    <t>Ch 12</t>
  </si>
  <si>
    <t>Ch 11</t>
  </si>
  <si>
    <t>Ch 10</t>
  </si>
  <si>
    <t>Ch 9</t>
  </si>
  <si>
    <t>Ch 8</t>
  </si>
  <si>
    <t>Ch 7</t>
  </si>
  <si>
    <t>Ch 6</t>
  </si>
  <si>
    <t>Ch 5</t>
  </si>
  <si>
    <t>Ch 4</t>
  </si>
  <si>
    <t>Ch 3</t>
  </si>
  <si>
    <t>Ch 2</t>
  </si>
  <si>
    <t>Ch 1</t>
  </si>
  <si>
    <t>Enjoyability</t>
  </si>
  <si>
    <t>Plot Development</t>
  </si>
  <si>
    <t>Characters</t>
  </si>
  <si>
    <t>Pace</t>
  </si>
  <si>
    <t>Ease of Reading</t>
  </si>
  <si>
    <t>Insightfulness</t>
  </si>
  <si>
    <t>Quality of Writing</t>
  </si>
  <si>
    <t>Author</t>
  </si>
  <si>
    <t>Year Read</t>
  </si>
  <si>
    <t>Year Pub</t>
  </si>
  <si>
    <t>Name</t>
  </si>
  <si>
    <t>Fallout 4</t>
  </si>
  <si>
    <t>The Golf Club 2019</t>
  </si>
  <si>
    <t>Aegis Wing</t>
  </si>
  <si>
    <t>Alaskan Adventures</t>
  </si>
  <si>
    <t>Army of Two: 40 Day</t>
  </si>
  <si>
    <t>Army of Two: The Devil's Cartel</t>
  </si>
  <si>
    <t>Battlefield 2: Modern Combat</t>
  </si>
  <si>
    <t>Kids Adventure</t>
  </si>
  <si>
    <t>Fellow Travller</t>
  </si>
  <si>
    <t>Beacon Pines</t>
  </si>
  <si>
    <t>Blair Witch</t>
  </si>
  <si>
    <t>Bloodstained: Ritual of the Night</t>
  </si>
  <si>
    <t>Roguelite Beat Em Up</t>
  </si>
  <si>
    <t>Kitfox Games</t>
  </si>
  <si>
    <t>Boyfriend Dungeon</t>
  </si>
  <si>
    <t>Grils Cat Adventure</t>
  </si>
  <si>
    <t>Whitethorn Games</t>
  </si>
  <si>
    <t>Calico</t>
  </si>
  <si>
    <t>Call of Duty: Black Ops</t>
  </si>
  <si>
    <t>Call of Duty: Black Ops II</t>
  </si>
  <si>
    <t>Call of Duty: Modern Warfare 2</t>
  </si>
  <si>
    <t>Western FPS</t>
  </si>
  <si>
    <t>Techland</t>
  </si>
  <si>
    <t>Call of Juarez: Bound in Blood</t>
  </si>
  <si>
    <t>Call of Juarez</t>
  </si>
  <si>
    <t>Call of the Sea</t>
  </si>
  <si>
    <t>Carto</t>
  </si>
  <si>
    <t>Chessmaster LIVE</t>
  </si>
  <si>
    <t>Damnation</t>
  </si>
  <si>
    <t>DiRT 3</t>
  </si>
  <si>
    <t>Rhythm</t>
  </si>
  <si>
    <t>Neowiz</t>
  </si>
  <si>
    <t>DJMAX Respect 5</t>
  </si>
  <si>
    <t>Double Kick Heroes</t>
  </si>
  <si>
    <t>Dragon Age 2</t>
  </si>
  <si>
    <t>Drake Hollow</t>
  </si>
  <si>
    <t>Dynasty Warriors 7</t>
  </si>
  <si>
    <t>EA Sports FIFA 20</t>
  </si>
  <si>
    <t>Eastshade</t>
  </si>
  <si>
    <t>F1 2018</t>
  </si>
  <si>
    <t>Family Game Night</t>
  </si>
  <si>
    <t>Fe</t>
  </si>
  <si>
    <t>Fez</t>
  </si>
  <si>
    <t>Five Night's at Freddy's</t>
  </si>
  <si>
    <t>Gato Roboto</t>
  </si>
  <si>
    <t>Third Person Shooter</t>
  </si>
  <si>
    <t>Double Helix Games</t>
  </si>
  <si>
    <t>GI Joe: The Rise of Cobra</t>
  </si>
  <si>
    <t>Great Battles Medieval</t>
  </si>
  <si>
    <t>Halo Waypoint</t>
  </si>
  <si>
    <t>Happy Wars</t>
  </si>
  <si>
    <t>Haven</t>
  </si>
  <si>
    <t>Hello Neighbor</t>
  </si>
  <si>
    <t>Hexic HD</t>
  </si>
  <si>
    <t>Hotshot Racing</t>
  </si>
  <si>
    <t>HyperDot</t>
  </si>
  <si>
    <t>Ikenfell</t>
  </si>
  <si>
    <t>Journey to the Savage Planet</t>
  </si>
  <si>
    <t>No Invert Aim</t>
  </si>
  <si>
    <t>tinyBuild</t>
  </si>
  <si>
    <t>Kill It With Fire</t>
  </si>
  <si>
    <t>Kinect Adventures!</t>
  </si>
  <si>
    <t>Knights and Bikes</t>
  </si>
  <si>
    <t>Kona</t>
  </si>
  <si>
    <t>Left 4 Dead</t>
  </si>
  <si>
    <t>Left 4 Dead 2</t>
  </si>
  <si>
    <t>Action Adventure</t>
  </si>
  <si>
    <t>LucasArts</t>
  </si>
  <si>
    <t>LEGO Indiana Jones</t>
  </si>
  <si>
    <t>Levelhead</t>
  </si>
  <si>
    <t>Quuer Game</t>
  </si>
  <si>
    <t>Square Enix</t>
  </si>
  <si>
    <t>Life is Strange: True Colors</t>
  </si>
  <si>
    <t>Lord of the Rings: Conquest</t>
  </si>
  <si>
    <t>Madden NFL 10</t>
  </si>
  <si>
    <t>Madden NFL 11</t>
  </si>
  <si>
    <t>Madden NFL 12</t>
  </si>
  <si>
    <t>Madden NFL 13</t>
  </si>
  <si>
    <t>Madden NFL 15</t>
  </si>
  <si>
    <t>Madden NFL 16</t>
  </si>
  <si>
    <t>Madden NFL 25</t>
  </si>
  <si>
    <t>Marvel Ultimate Alliance</t>
  </si>
  <si>
    <t>Marvel vs. Capcom 3</t>
  </si>
  <si>
    <t>Open World Action Adeventure Shooter</t>
  </si>
  <si>
    <t>Pandemic Studios</t>
  </si>
  <si>
    <t>Mercenaries 2</t>
  </si>
  <si>
    <t>Midnight Club Los Angeles</t>
  </si>
  <si>
    <t>MLB 2k12</t>
  </si>
  <si>
    <t>MLB 2k9</t>
  </si>
  <si>
    <t>Kids Aventure Game</t>
  </si>
  <si>
    <t>Outright Games Ltd.</t>
  </si>
  <si>
    <t>My Friend Peppa Pig</t>
  </si>
  <si>
    <t>Racing Simulation</t>
  </si>
  <si>
    <t>EA Sports</t>
  </si>
  <si>
    <t>NASCAR 08</t>
  </si>
  <si>
    <t>NBA 2k11</t>
  </si>
  <si>
    <t>NBA 2k15</t>
  </si>
  <si>
    <t>NBA 2k21</t>
  </si>
  <si>
    <t>NBA 2k9</t>
  </si>
  <si>
    <t>NCAA Footbal 12</t>
  </si>
  <si>
    <t>NCAA Football 07</t>
  </si>
  <si>
    <t>NCAA Football 09</t>
  </si>
  <si>
    <t>NCAA Football 11</t>
  </si>
  <si>
    <t>NCAA Football 13</t>
  </si>
  <si>
    <t>NFL Head Coach 09</t>
  </si>
  <si>
    <t>NHL 08</t>
  </si>
  <si>
    <t>NHL 10</t>
  </si>
  <si>
    <t>NHL 11</t>
  </si>
  <si>
    <t>NHL 13</t>
  </si>
  <si>
    <t>NHL 15</t>
  </si>
  <si>
    <t>NHL 94 Rewind</t>
  </si>
  <si>
    <t>Night in the Woods</t>
  </si>
  <si>
    <t>Operation Darkness</t>
  </si>
  <si>
    <t>PUBG: Battlegrounds</t>
  </si>
  <si>
    <t>Kids Racing Game</t>
  </si>
  <si>
    <t>Outright Games</t>
  </si>
  <si>
    <t>Race with Ryan</t>
  </si>
  <si>
    <t>Risen</t>
  </si>
  <si>
    <t>River City Girls</t>
  </si>
  <si>
    <t>Sanctum 2</t>
  </si>
  <si>
    <t>ScourgeBringer</t>
  </si>
  <si>
    <t>Soulcalibur IV</t>
  </si>
  <si>
    <t>Stranger Things 3: The Game</t>
  </si>
  <si>
    <t>Rythem Music Game</t>
  </si>
  <si>
    <t>BANDAI NAMCO</t>
  </si>
  <si>
    <t>Takio no Tatsujin: The Drum Master!</t>
  </si>
  <si>
    <t>Tales of Vesperia DE</t>
  </si>
  <si>
    <t>Tecmo Bowl Throwback</t>
  </si>
  <si>
    <t>Adventure with transgender character</t>
  </si>
  <si>
    <t>Xbox Game Studios</t>
  </si>
  <si>
    <t>Girls 3D Adventure Mystery</t>
  </si>
  <si>
    <t>PLAYSIM</t>
  </si>
  <si>
    <t>3 Games</t>
  </si>
  <si>
    <t>Valve Corporation</t>
  </si>
  <si>
    <t>The Organge Box</t>
  </si>
  <si>
    <t>Stealth Action Adventure</t>
  </si>
  <si>
    <t>The Saboteur</t>
  </si>
  <si>
    <t>Tiger Wood PGA Tour 07</t>
  </si>
  <si>
    <t>Tiger Wood PGA Tour 09</t>
  </si>
  <si>
    <t>Tiger Woods PGA Tour 14</t>
  </si>
  <si>
    <t>Tom Clancy's EndWar</t>
  </si>
  <si>
    <t>Tom Clancy's Hawx</t>
  </si>
  <si>
    <t>Tom Clancy's Rainbox Six Vegas</t>
  </si>
  <si>
    <t>Top Spin 2</t>
  </si>
  <si>
    <t>Tropico 3</t>
  </si>
  <si>
    <t>Unruly Heroes</t>
  </si>
  <si>
    <t>Void Bastards</t>
  </si>
  <si>
    <t>Warface: Breakout</t>
  </si>
  <si>
    <t>Wargroove</t>
  </si>
  <si>
    <t>Warhammer: Vermintide 2</t>
  </si>
  <si>
    <t>Westerado: Double Barreled</t>
  </si>
  <si>
    <t>Wilmot's Warehouse</t>
  </si>
  <si>
    <t>World of Tanks</t>
  </si>
  <si>
    <t>WSOP: TOC</t>
  </si>
  <si>
    <t>Co-Op Shooter</t>
  </si>
  <si>
    <t>Electronic Arts</t>
  </si>
  <si>
    <t>Army of Two</t>
  </si>
  <si>
    <t>16-Bit SNES RPG</t>
  </si>
  <si>
    <t>Deck13 Spotlight</t>
  </si>
  <si>
    <t>Chanied Echoes</t>
  </si>
  <si>
    <t>Medieval Simulator</t>
  </si>
  <si>
    <t>Samustai LTD</t>
  </si>
  <si>
    <t>Choice of Life: Middle Ages</t>
  </si>
  <si>
    <t>Arena Roguelite Shooter</t>
  </si>
  <si>
    <t>Seaven Studio</t>
  </si>
  <si>
    <t>Brotato</t>
  </si>
  <si>
    <t>Metrovania</t>
  </si>
  <si>
    <t>Yacht Club Games</t>
  </si>
  <si>
    <t>Shovel Knight</t>
  </si>
  <si>
    <t>Castle Renovation Simulation</t>
  </si>
  <si>
    <t>UltimateGames</t>
  </si>
  <si>
    <t>Castle Renovator</t>
  </si>
  <si>
    <t>Graveyard Keeper</t>
  </si>
  <si>
    <t>Surviving the Aftermath</t>
  </si>
  <si>
    <t>Builder</t>
  </si>
  <si>
    <t>Open World 2D Dungeon Crawler</t>
  </si>
  <si>
    <t>Valorware LTD.</t>
  </si>
  <si>
    <t>9th Dawn III</t>
  </si>
  <si>
    <t>Open World RPG</t>
  </si>
  <si>
    <t>RPG</t>
  </si>
  <si>
    <t>Time Loop Adventure Game</t>
  </si>
  <si>
    <t>Kraken Academy!!</t>
  </si>
  <si>
    <t>3D Combat Puzzler</t>
  </si>
  <si>
    <t>Ben 10: Power Trip</t>
  </si>
  <si>
    <t>Sports Simulation</t>
  </si>
  <si>
    <t>Big Ant Studios</t>
  </si>
  <si>
    <t>Cricket 19</t>
  </si>
  <si>
    <t>Adventure</t>
  </si>
  <si>
    <t>Paradise Killer</t>
  </si>
  <si>
    <t>Kids Adventure-Puzzle</t>
  </si>
  <si>
    <t>Skybound Games</t>
  </si>
  <si>
    <t>Rainbow Billy: The Curse of the Levi</t>
  </si>
  <si>
    <t>Dialougue Adventure Game</t>
  </si>
  <si>
    <t>Spike Chunksoft</t>
  </si>
  <si>
    <t>Danganronpa 2</t>
  </si>
  <si>
    <t>Open World Disney Park Builder</t>
  </si>
  <si>
    <t>Disneyland Adventures</t>
  </si>
  <si>
    <t>Multiplayer Sandbox Driver</t>
  </si>
  <si>
    <t>Totally Reliable Delivery Service</t>
  </si>
  <si>
    <t>Open World Photography Social Media Sim</t>
  </si>
  <si>
    <t xml:space="preserve">Pupperazzi </t>
  </si>
  <si>
    <t>Danganronpa V3</t>
  </si>
  <si>
    <t>Two Dimension Character Swap Platformer</t>
  </si>
  <si>
    <t>Toplitz Productions</t>
  </si>
  <si>
    <t>Another Sight</t>
  </si>
  <si>
    <t>Dual Stick Platformer</t>
  </si>
  <si>
    <t>Coatsink</t>
  </si>
  <si>
    <t>PHOGS!</t>
  </si>
  <si>
    <t>Kids Adventure Game</t>
  </si>
  <si>
    <t>Young Horses</t>
  </si>
  <si>
    <t>Bugsnax</t>
  </si>
  <si>
    <t>Rose City Games</t>
  </si>
  <si>
    <t>Garden Story</t>
  </si>
  <si>
    <t>Kids 2D RPG</t>
  </si>
  <si>
    <t>SK Telecom</t>
  </si>
  <si>
    <t>Little Witch in the Woods</t>
  </si>
  <si>
    <t>Picture Taking Adventure Game</t>
  </si>
  <si>
    <t>Umurangi Generation</t>
  </si>
  <si>
    <t>Kids Beat 'Em Up</t>
  </si>
  <si>
    <t>PAW Patrol The Movie</t>
  </si>
  <si>
    <t>Arena Fighter</t>
  </si>
  <si>
    <t>Killer Instinct</t>
  </si>
  <si>
    <t>Skateboarding Game</t>
  </si>
  <si>
    <t>Glass Bottom Games</t>
  </si>
  <si>
    <t>SkateBIRD</t>
  </si>
  <si>
    <t>Level Based Adventure</t>
  </si>
  <si>
    <t>Emily Mitchell</t>
  </si>
  <si>
    <t>Fractured Minds</t>
  </si>
  <si>
    <t>Barista Text Adventure</t>
  </si>
  <si>
    <t>Chorus Worldwide</t>
  </si>
  <si>
    <t>Coffee Talk</t>
  </si>
  <si>
    <t>Kids Fishing Adventure Game</t>
  </si>
  <si>
    <t>Coatsink Software Ltd</t>
  </si>
  <si>
    <t>Moonglow Bay</t>
  </si>
  <si>
    <t>Unique Art Style Adventure Puzzle-Lite Game</t>
  </si>
  <si>
    <t>Humble Games</t>
  </si>
  <si>
    <t>The Wild at Heart</t>
  </si>
  <si>
    <t>Murder Mystery Adventure</t>
  </si>
  <si>
    <t>Zero Escape: The Nonary Games</t>
  </si>
  <si>
    <t>Flight Simulator</t>
  </si>
  <si>
    <t>Microsoft Flight Simulator</t>
  </si>
  <si>
    <t>Mutlitplayer Action RPG</t>
  </si>
  <si>
    <t>Perfect World Entertainment</t>
  </si>
  <si>
    <t>Torchlight III</t>
  </si>
  <si>
    <t>Tactical Turn-Based Deck Builder</t>
  </si>
  <si>
    <t>One Step From Eden</t>
  </si>
  <si>
    <t>Child's Tactical RPG</t>
  </si>
  <si>
    <t>OMOCAT</t>
  </si>
  <si>
    <t>OMORI</t>
  </si>
  <si>
    <t>Girls Platformer Text Game</t>
  </si>
  <si>
    <t>Modus Games</t>
  </si>
  <si>
    <t>Lost Words: Beyond the Page</t>
  </si>
  <si>
    <t>Dumb-ass Platformer</t>
  </si>
  <si>
    <t>Xbox LIVE Arcade</t>
  </si>
  <si>
    <t>Ms. Splosion Man</t>
  </si>
  <si>
    <t>Kids Zelda Clone</t>
  </si>
  <si>
    <t>Graffati Games</t>
  </si>
  <si>
    <t>Turnip Boy Commits Tax Evasion</t>
  </si>
  <si>
    <t>2D Fighting Game</t>
  </si>
  <si>
    <t>SNK Playmore</t>
  </si>
  <si>
    <t>Samurai Showdown II</t>
  </si>
  <si>
    <t>Kids Tactical RPG</t>
  </si>
  <si>
    <t>THQ Inc</t>
  </si>
  <si>
    <t>Costume Quest</t>
  </si>
  <si>
    <t>Platformer</t>
  </si>
  <si>
    <t>Microsoft Studios</t>
  </si>
  <si>
    <t>Banjo-Tooie</t>
  </si>
  <si>
    <t>Cricket Sports Sim</t>
  </si>
  <si>
    <t>Nacon</t>
  </si>
  <si>
    <t>Cricket 22</t>
  </si>
  <si>
    <t>Anime Point and Click Adventure Game</t>
  </si>
  <si>
    <t>Danganronpa: Trigger Happy Havoc Anniversary Edition</t>
  </si>
  <si>
    <t>Kids Platformer Beat Em Up</t>
  </si>
  <si>
    <t>Warner Bros. Games</t>
  </si>
  <si>
    <t>LEGO Batman</t>
  </si>
  <si>
    <t>Open World Platformer</t>
  </si>
  <si>
    <t>Team 17 Digital LTD</t>
  </si>
  <si>
    <t>Yooka-Laylee</t>
  </si>
  <si>
    <t>Multiplayer Fire Fighting Game</t>
  </si>
  <si>
    <t>Curve Games</t>
  </si>
  <si>
    <t>Embr</t>
  </si>
  <si>
    <t>Midnight City</t>
  </si>
  <si>
    <t>Costume Quest 2</t>
  </si>
  <si>
    <t>Kids Level Based Collectible Platformer</t>
  </si>
  <si>
    <t>Rush: A DisneyPixar Adventure</t>
  </si>
  <si>
    <t>Sandbox Kingdom Builder</t>
  </si>
  <si>
    <t>A World of Keflings</t>
  </si>
  <si>
    <t>LEGO Batman 2</t>
  </si>
  <si>
    <t>Kids Turn-Based Adventure Game</t>
  </si>
  <si>
    <t>Cococucmber</t>
  </si>
  <si>
    <t>Echo Generation</t>
  </si>
  <si>
    <t>Open World Japanese Action RPG</t>
  </si>
  <si>
    <t>Pearl Abyss</t>
  </si>
  <si>
    <t>Black Desert</t>
  </si>
  <si>
    <t>Kids Turn Based Deck Builder</t>
  </si>
  <si>
    <t>Discractionware Limited</t>
  </si>
  <si>
    <t>Dicey Dungeons</t>
  </si>
  <si>
    <t>3D Collectible Platformer</t>
  </si>
  <si>
    <t>Playful Studios</t>
  </si>
  <si>
    <t>New Super Luckys Tale</t>
  </si>
  <si>
    <t>Open World Mail Delivery Game</t>
  </si>
  <si>
    <t>Lake</t>
  </si>
  <si>
    <t>Platformer Using Bionic Commano Rip-Off</t>
  </si>
  <si>
    <t>Raw Fury</t>
  </si>
  <si>
    <t>Dandara: Trials of Fear Edition</t>
  </si>
  <si>
    <t>2D Sword Platformer</t>
  </si>
  <si>
    <t>Flynn: Son of Crimson</t>
  </si>
  <si>
    <t>Miscrosoft Studios</t>
  </si>
  <si>
    <t>joe</t>
  </si>
  <si>
    <t>Killer Instinct Classic</t>
  </si>
  <si>
    <t>Kids Adventure Brawler</t>
  </si>
  <si>
    <t>PAW Patrol Mighty Pups Save Adventure Bay</t>
  </si>
  <si>
    <t>Indie Platformer</t>
  </si>
  <si>
    <t>Landfall Games</t>
  </si>
  <si>
    <t>Cluster Truck</t>
  </si>
  <si>
    <t>Kids Open World Brawler</t>
  </si>
  <si>
    <t>The Last Kids on Earth and the Staff of Doom</t>
  </si>
  <si>
    <t>Point and Click Adventure Game</t>
  </si>
  <si>
    <t xml:space="preserve">Full Throttle Remastered </t>
  </si>
  <si>
    <t>Text Based Adventure</t>
  </si>
  <si>
    <t>Annapurna interactive</t>
  </si>
  <si>
    <t>Kentucky Route Zero</t>
  </si>
  <si>
    <t>3D Metroidvania</t>
  </si>
  <si>
    <t>Dear Villagers</t>
  </si>
  <si>
    <t>Recompile</t>
  </si>
  <si>
    <t>Adevnture Anthology</t>
  </si>
  <si>
    <t>Last Stop</t>
  </si>
  <si>
    <t>Multiplayer</t>
  </si>
  <si>
    <t>SpiderHeck</t>
  </si>
  <si>
    <t>Women's Puzzle Point and Click Adevnture</t>
  </si>
  <si>
    <t>A Memoir Blue</t>
  </si>
  <si>
    <t>Block-Building RPG</t>
  </si>
  <si>
    <t>Dragon Quest Builders 2</t>
  </si>
  <si>
    <t>nWay, Inc</t>
  </si>
  <si>
    <t>Power Rangers: Battle for the Grid</t>
  </si>
  <si>
    <t>Cut-Out Point and Click Adevnture</t>
  </si>
  <si>
    <t>Digerati</t>
  </si>
  <si>
    <t>The Procession of Calvary</t>
  </si>
  <si>
    <t>Puzzle Expolration Platformer</t>
  </si>
  <si>
    <t>Devolver Digital</t>
  </si>
  <si>
    <t>Pikuniku</t>
  </si>
  <si>
    <t>Crime Scene Investigator Adventure Game</t>
  </si>
  <si>
    <t>AI: The Somnium Files</t>
  </si>
  <si>
    <t>Arcade Baseball Game</t>
  </si>
  <si>
    <t>Super Mega Baseball 3</t>
  </si>
  <si>
    <t>Multiplayer 2D Game</t>
  </si>
  <si>
    <t>Liquid Bit, LLC</t>
  </si>
  <si>
    <t>Killer Black Queen</t>
  </si>
  <si>
    <t>Touhou Luna Nights</t>
  </si>
  <si>
    <t>Train Operator Sim</t>
  </si>
  <si>
    <t>Dovetail Games</t>
  </si>
  <si>
    <t>Train Sim World 3</t>
  </si>
  <si>
    <t>Action Platformer</t>
  </si>
  <si>
    <t>Team17 Digital Ltd</t>
  </si>
  <si>
    <t>Neon Abyss</t>
  </si>
  <si>
    <t>Topdown Table Tennis</t>
  </si>
  <si>
    <t>Atari</t>
  </si>
  <si>
    <t>PONG</t>
  </si>
  <si>
    <t>2D Branded Fighting Game</t>
  </si>
  <si>
    <t>Dragon Ball FighterZ</t>
  </si>
  <si>
    <t>3D/2D Puzzle Platformer</t>
  </si>
  <si>
    <t>Contrast</t>
  </si>
  <si>
    <t>Open World Physics Environment</t>
  </si>
  <si>
    <t>Playsim</t>
  </si>
  <si>
    <t>DEEEER Simulator</t>
  </si>
  <si>
    <t>Soccer Management</t>
  </si>
  <si>
    <t xml:space="preserve">Sega Europe Ltd. </t>
  </si>
  <si>
    <t>Football Manager 2022</t>
  </si>
  <si>
    <t>Action RPG</t>
  </si>
  <si>
    <t>Code Vein</t>
  </si>
  <si>
    <t>WB Games</t>
  </si>
  <si>
    <t>Injustice: Gods Among Us</t>
  </si>
  <si>
    <t>Sabotage Studio</t>
  </si>
  <si>
    <t>Sea of Stars</t>
  </si>
  <si>
    <t>Dirt Track Racing</t>
  </si>
  <si>
    <t>Codemasters</t>
  </si>
  <si>
    <t>DiRT Rally</t>
  </si>
  <si>
    <t>Disc Flying Game</t>
  </si>
  <si>
    <t>Dotemu</t>
  </si>
  <si>
    <t>Windjammers 2</t>
  </si>
  <si>
    <t>Kids Turn Based Card Tactical Game</t>
  </si>
  <si>
    <t>Floppy Knights</t>
  </si>
  <si>
    <t>Abstract Adventure</t>
  </si>
  <si>
    <t>Genesis Noir</t>
  </si>
  <si>
    <t>The Bard's Tale ARPG</t>
  </si>
  <si>
    <t>Undungeon</t>
  </si>
  <si>
    <t>Kids RPG</t>
  </si>
  <si>
    <t>Ni No Kuni Wrath of theWitch</t>
  </si>
  <si>
    <t>Level-based Collectible Beat Em Up</t>
  </si>
  <si>
    <t>THQ</t>
  </si>
  <si>
    <t>SpongeBob: Truth-Sq.</t>
  </si>
  <si>
    <t>Dinosaur Hunter Shooter</t>
  </si>
  <si>
    <t>Systemic Reaction</t>
  </si>
  <si>
    <t>Sceond Extinction</t>
  </si>
  <si>
    <t>Sandbox Choose Your Own Adeventure Action RPG</t>
  </si>
  <si>
    <t>Project Spark</t>
  </si>
  <si>
    <t>Very simple game where the cannon is staionary and you shoot a person into a target.  You can anlge the cannon and move the target to catch the person.  Very weak product.</t>
  </si>
  <si>
    <t>Physics Target Shooter</t>
  </si>
  <si>
    <t>Atari Games</t>
  </si>
  <si>
    <t>Human Cannonball</t>
  </si>
  <si>
    <t>Arcade Shooter</t>
  </si>
  <si>
    <t>Action</t>
  </si>
  <si>
    <t>Girls Rogue Beat Em Up</t>
  </si>
  <si>
    <t xml:space="preserve">Going Under </t>
  </si>
  <si>
    <t>Grils Turned Based Tactics</t>
  </si>
  <si>
    <t>Fae Tactics</t>
  </si>
  <si>
    <t>Platformer Puzzler</t>
  </si>
  <si>
    <t>Max: The Curse of Brotherhood</t>
  </si>
  <si>
    <t>Multiplayer Social Deduction</t>
  </si>
  <si>
    <t>Versus Evil</t>
  </si>
  <si>
    <t>Eville</t>
  </si>
  <si>
    <t>Mutiplayer Golf Game</t>
  </si>
  <si>
    <t>Microsoft Game Studios</t>
  </si>
  <si>
    <t>Powerstar Golf</t>
  </si>
  <si>
    <t>Physics Sim</t>
  </si>
  <si>
    <t>Moving Out</t>
  </si>
  <si>
    <t>Cooperative First Person Shooter</t>
  </si>
  <si>
    <t>Turtle Rock</t>
  </si>
  <si>
    <t>Back for Blood</t>
  </si>
  <si>
    <t>Kids Flying Shooter</t>
  </si>
  <si>
    <t>DC League of Super-Pets</t>
  </si>
  <si>
    <t>Kids Sandbox Builder</t>
  </si>
  <si>
    <t>Gameloft SE</t>
  </si>
  <si>
    <t>Disney Dreamlight Valley</t>
  </si>
  <si>
    <t>Bullet-Hell RPG</t>
  </si>
  <si>
    <t>Archvale</t>
  </si>
  <si>
    <t>PAW Patrol: Grand Prix</t>
  </si>
  <si>
    <t>Whitehorn Games</t>
  </si>
  <si>
    <t>Beasts of Maravilla Island</t>
  </si>
  <si>
    <t>Open World Platformer Puzzler</t>
  </si>
  <si>
    <t>Studio Inkyfox</t>
  </si>
  <si>
    <t>OMNO</t>
  </si>
  <si>
    <t>Arena Fighting Game</t>
  </si>
  <si>
    <t>Injustice 2</t>
  </si>
  <si>
    <t>Kids Action Adventure</t>
  </si>
  <si>
    <t>Lost in Rando</t>
  </si>
  <si>
    <t>Dual-World Adventure Puzzler</t>
  </si>
  <si>
    <t>Bloober Team S.A.</t>
  </si>
  <si>
    <t>The Medium</t>
  </si>
  <si>
    <t>Side-Scolling Platformer like "Ninja Gaiden"</t>
  </si>
  <si>
    <t>Cyber Shadow</t>
  </si>
  <si>
    <t>Multiplayer Action RPG</t>
  </si>
  <si>
    <t>Wizards of the Coast</t>
  </si>
  <si>
    <t>Dark Alliance</t>
  </si>
  <si>
    <t>Multiplayer Brawler</t>
  </si>
  <si>
    <t>Bleeding Edge</t>
  </si>
  <si>
    <t>Environmental Destruction Physics Sim</t>
  </si>
  <si>
    <t>Double Eleven Limited</t>
  </si>
  <si>
    <t>Goat Simulator</t>
  </si>
  <si>
    <t>Turn Based Kids RPG</t>
  </si>
  <si>
    <t>DANGEN Entertainment</t>
  </si>
  <si>
    <t>Bug Fables</t>
  </si>
  <si>
    <t>Puzzle Platformer</t>
  </si>
  <si>
    <t>I Am Fish</t>
  </si>
  <si>
    <t>Curve Digital</t>
  </si>
  <si>
    <t>Stealth Inc. 2</t>
  </si>
  <si>
    <t xml:space="preserve">Futuristic 2D Action-Adventure </t>
  </si>
  <si>
    <t>Team17</t>
  </si>
  <si>
    <t>Nartia Boy</t>
  </si>
  <si>
    <t>Train Sim World 2</t>
  </si>
  <si>
    <t>Space Adventure</t>
  </si>
  <si>
    <t>SIGONO</t>
  </si>
  <si>
    <t>OPUS: Echo of Starsong</t>
  </si>
  <si>
    <t>Garou Mow</t>
  </si>
  <si>
    <t>Multiplayer Hide &amp; Seek</t>
  </si>
  <si>
    <t>Secret Neighbor 2</t>
  </si>
  <si>
    <t>Multiplayer Medieval Combat</t>
  </si>
  <si>
    <t>Tripware Interactive</t>
  </si>
  <si>
    <t>Chivalry 2</t>
  </si>
  <si>
    <t>Computerized Board Game</t>
  </si>
  <si>
    <t>Z-Man Games</t>
  </si>
  <si>
    <t>Pandemic</t>
  </si>
  <si>
    <t>Dectective Adventure Game</t>
  </si>
  <si>
    <t>Chinatown Dectective Agency</t>
  </si>
  <si>
    <t>High Res 2D Fighting</t>
  </si>
  <si>
    <t>Mortal Kombat 11</t>
  </si>
  <si>
    <t>Motorcyle Racing Sim</t>
  </si>
  <si>
    <t>Milestone S.r.l.</t>
  </si>
  <si>
    <t>MotoGP 20</t>
  </si>
  <si>
    <t>Retro Shooter</t>
  </si>
  <si>
    <t>Galaga</t>
  </si>
  <si>
    <t>Basketball Sim</t>
  </si>
  <si>
    <t>NBA Live 19</t>
  </si>
  <si>
    <t>Point and Click Computer Sim</t>
  </si>
  <si>
    <t>No More Robots</t>
  </si>
  <si>
    <t>Hypnospace</t>
  </si>
  <si>
    <t>Mazerunner Collector</t>
  </si>
  <si>
    <t>Namco</t>
  </si>
  <si>
    <t>Ms. Pac-Man</t>
  </si>
  <si>
    <t>Multiplayer Pirate RPG</t>
  </si>
  <si>
    <t>Sea of Thieves</t>
  </si>
  <si>
    <t>Party Based Brawler RPG</t>
  </si>
  <si>
    <t>Kingdom Hearts III</t>
  </si>
  <si>
    <t>Pxiel Boxing Auto Battler</t>
  </si>
  <si>
    <t>Punch Club</t>
  </si>
  <si>
    <t>Simulation</t>
  </si>
  <si>
    <t>Roleplaying Strategy</t>
  </si>
  <si>
    <t>Brawler</t>
  </si>
  <si>
    <t>Scarlett Nexus</t>
  </si>
  <si>
    <t>Ubisoft</t>
  </si>
  <si>
    <t>Beyond Good &amp; Evil HD</t>
  </si>
  <si>
    <t>Cartoony Dodgeball Game</t>
  </si>
  <si>
    <t>Dodgeball Academia</t>
  </si>
  <si>
    <t>Collection Platformer</t>
  </si>
  <si>
    <t>Banjo-Kazooie</t>
  </si>
  <si>
    <t>Level Based Sword Platformer</t>
  </si>
  <si>
    <t>Askiisoft</t>
  </si>
  <si>
    <t>Katana Zero</t>
  </si>
  <si>
    <t>Melee Action RPG</t>
  </si>
  <si>
    <t>Focus Home Interactive</t>
  </si>
  <si>
    <t>The Surge 2</t>
  </si>
  <si>
    <t>Battle Simulator</t>
  </si>
  <si>
    <t>TABS (Totally Accurate Battle Simulator)</t>
  </si>
  <si>
    <t>Real Time Strategy</t>
  </si>
  <si>
    <t>Tactical Strategy</t>
  </si>
  <si>
    <t>Tennis Sim</t>
  </si>
  <si>
    <t>Kalypso Media</t>
  </si>
  <si>
    <t>Matchpoint</t>
  </si>
  <si>
    <t>Playstack</t>
  </si>
  <si>
    <t>Mortal Shell</t>
  </si>
  <si>
    <t>Organ Trading Tycoon Game</t>
  </si>
  <si>
    <t>Strange Scaffold</t>
  </si>
  <si>
    <t>Space Warlord Organ Trading Simulator</t>
  </si>
  <si>
    <t>First Person Psychological Horror</t>
  </si>
  <si>
    <t>SadSqaure Studio</t>
  </si>
  <si>
    <t>Visage</t>
  </si>
  <si>
    <t>Mutilplayer Flying Shooter</t>
  </si>
  <si>
    <t>Rocket Arena</t>
  </si>
  <si>
    <t>First Person Shooter w/ Melee</t>
  </si>
  <si>
    <t>Devlover Digital</t>
  </si>
  <si>
    <t>Shadow Warrior 2</t>
  </si>
  <si>
    <t>505 Games</t>
  </si>
  <si>
    <t>Eiyuden Chronicle: Rising</t>
  </si>
  <si>
    <t>Rhythm First Person Shooter</t>
  </si>
  <si>
    <t>Funcom</t>
  </si>
  <si>
    <t>Meatl: Hellsinger</t>
  </si>
  <si>
    <t>Mutiplayer Shooter</t>
  </si>
  <si>
    <t>Smilegate Entertainment</t>
  </si>
  <si>
    <t>CrossfireX</t>
  </si>
  <si>
    <t>Retro Platformer</t>
  </si>
  <si>
    <t>Capcom</t>
  </si>
  <si>
    <t>DuckTales</t>
  </si>
  <si>
    <t>2D Metroidvania</t>
  </si>
  <si>
    <t>Wonder Labyrinth</t>
  </si>
  <si>
    <t>Fast Paced Tactcis</t>
  </si>
  <si>
    <t>Band of Bugs</t>
  </si>
  <si>
    <t>Open World Mulitplayer Survival Exploration</t>
  </si>
  <si>
    <t>Bohemia Interactive</t>
  </si>
  <si>
    <t>DayZ</t>
  </si>
  <si>
    <t>Pool Simulator</t>
  </si>
  <si>
    <t>FarSight Studios</t>
  </si>
  <si>
    <t>Brunswick Pro Billards</t>
  </si>
  <si>
    <t>Isometric Looter Shooter</t>
  </si>
  <si>
    <t>The Ascent</t>
  </si>
  <si>
    <t>Kids Turned Based Strategy</t>
  </si>
  <si>
    <t>Transformers: Battlegrounds</t>
  </si>
  <si>
    <t>Cooking Simulator</t>
  </si>
  <si>
    <t>Big Cheese Studios</t>
  </si>
  <si>
    <t>Golf Simulator</t>
  </si>
  <si>
    <t>EA Sports Rory McIlroy PGA Tour</t>
  </si>
  <si>
    <t>Tetris Puzzle Game Rip-Off</t>
  </si>
  <si>
    <t>Enhance</t>
  </si>
  <si>
    <t>Lumines Remastered</t>
  </si>
  <si>
    <t>Mega Twins</t>
  </si>
  <si>
    <t>Indie City Builder</t>
  </si>
  <si>
    <t>Oskar Stalberg</t>
  </si>
  <si>
    <t>Townscaper</t>
  </si>
  <si>
    <t>Physics Roll-Em Up Game</t>
  </si>
  <si>
    <t>Katamari Damacy: Reroll</t>
  </si>
  <si>
    <t>Sandbox Crafting RPG</t>
  </si>
  <si>
    <t>POCKET PAIR, Inc.</t>
  </si>
  <si>
    <t>Craftopia</t>
  </si>
  <si>
    <t>Puzzle Action Game with Weather Effects</t>
  </si>
  <si>
    <t>Unbound Creations</t>
  </si>
  <si>
    <t>Rain on Your Parade</t>
  </si>
  <si>
    <t>Arena Shooter like "Smash TV"</t>
  </si>
  <si>
    <t>Bitmap Bureau</t>
  </si>
  <si>
    <t>Xeno Crisis</t>
  </si>
  <si>
    <t>Girl's Tactical RPG</t>
  </si>
  <si>
    <t>KEMCO</t>
  </si>
  <si>
    <t>As Divine Hearts</t>
  </si>
  <si>
    <t>Roguelite Dungeon Crawling Action Game</t>
  </si>
  <si>
    <t>NEOWIZ</t>
  </si>
  <si>
    <t>Dandy Ace</t>
  </si>
  <si>
    <t>Procedural Generated Roguelike</t>
  </si>
  <si>
    <t>Streets of Rogue</t>
  </si>
  <si>
    <t>Roguelike</t>
  </si>
  <si>
    <t>Stealth Adventure</t>
  </si>
  <si>
    <t>Focus Entertainment</t>
  </si>
  <si>
    <t>A Plague Tale: Innocence</t>
  </si>
  <si>
    <t>Hand-drawn Tactical RPG</t>
  </si>
  <si>
    <t>Astria Ascending</t>
  </si>
  <si>
    <t>Music Adventure Game</t>
  </si>
  <si>
    <t>The Artful Escape</t>
  </si>
  <si>
    <t>Dungeon Crawler</t>
  </si>
  <si>
    <t>Torchlight</t>
  </si>
  <si>
    <t>Shooter</t>
  </si>
  <si>
    <t xml:space="preserve">Liberator </t>
  </si>
  <si>
    <t>Open World Base Building RPG</t>
  </si>
  <si>
    <t>Monomi Park</t>
  </si>
  <si>
    <t>Slime Rancher</t>
  </si>
  <si>
    <t>Kind of cool in that it is a barbarian game where you can get power upgrades.  Also the enemies coming down from the top of the screen is quite unique.</t>
  </si>
  <si>
    <t>Forward Scrolling Action Platformer</t>
  </si>
  <si>
    <t>Jaleco</t>
  </si>
  <si>
    <t>Vandyke</t>
  </si>
  <si>
    <t>Procedural Turn Based Tactical RPG</t>
  </si>
  <si>
    <t>Massive Damange Inc.</t>
  </si>
  <si>
    <t>Star Renegades</t>
  </si>
  <si>
    <t>Procedural Overhead Rogulike</t>
  </si>
  <si>
    <t>straka.studio s.r.o.</t>
  </si>
  <si>
    <t>Loot River</t>
  </si>
  <si>
    <t>Multiplayer Party Game</t>
  </si>
  <si>
    <t>Boneloaf</t>
  </si>
  <si>
    <t>Gang Beasts</t>
  </si>
  <si>
    <t>Turn-Based Multiplayer Shooter</t>
  </si>
  <si>
    <t>Frontier Foundry</t>
  </si>
  <si>
    <t>Lemnis Gate</t>
  </si>
  <si>
    <t>RPG Platformer</t>
  </si>
  <si>
    <t>Flying Islands Team</t>
  </si>
  <si>
    <t>Aborigenus</t>
  </si>
  <si>
    <t>Open World Air Combat &amp; Exploration</t>
  </si>
  <si>
    <t>Wired Productions</t>
  </si>
  <si>
    <t>Falconeer</t>
  </si>
  <si>
    <t>Multiplayer Survival Deception Game</t>
  </si>
  <si>
    <t>Other Ocean Group</t>
  </si>
  <si>
    <t>Project Winter</t>
  </si>
  <si>
    <t>Matt Makes Games</t>
  </si>
  <si>
    <t>Celeste</t>
  </si>
  <si>
    <t>Avatar Racing Game</t>
  </si>
  <si>
    <t>Joy Ride Turbo</t>
  </si>
  <si>
    <t>Interactive Thriller</t>
  </si>
  <si>
    <t>Twelve Minutes</t>
  </si>
  <si>
    <t>Arcade Handball Game</t>
  </si>
  <si>
    <t>Team Reptile</t>
  </si>
  <si>
    <t>Lethal League Blaze</t>
  </si>
  <si>
    <t>Post-Noir Adventure</t>
  </si>
  <si>
    <t>Backbone</t>
  </si>
  <si>
    <t>Co-Op Adventure</t>
  </si>
  <si>
    <t>A Way Out</t>
  </si>
  <si>
    <t>Tactical RPG</t>
  </si>
  <si>
    <t>Microsoft</t>
  </si>
  <si>
    <t>Blue Dragon</t>
  </si>
  <si>
    <t>Action RPG With Persistent Ability Improvement</t>
  </si>
  <si>
    <t>11 bit studios</t>
  </si>
  <si>
    <t>Children of Morta</t>
  </si>
  <si>
    <t>Side View Platformer Shooter</t>
  </si>
  <si>
    <t>Jetpac Refuelled</t>
  </si>
  <si>
    <t>Pac-Man</t>
  </si>
  <si>
    <t>Retro Top Down Beat Em Up</t>
  </si>
  <si>
    <t>Unsighted</t>
  </si>
  <si>
    <t>Cooperative Multiplayer Shooter</t>
  </si>
  <si>
    <t>Stray Bomber Company</t>
  </si>
  <si>
    <t>The Anacrusis</t>
  </si>
  <si>
    <t>Management Game About Death</t>
  </si>
  <si>
    <t>Thunder Lotus</t>
  </si>
  <si>
    <t>Spiritfarer</t>
  </si>
  <si>
    <t>Digital Card Game</t>
  </si>
  <si>
    <t>Magic 2015</t>
  </si>
  <si>
    <t>Golf Puzzle</t>
  </si>
  <si>
    <t>7Levels</t>
  </si>
  <si>
    <t>Golf Peaks</t>
  </si>
  <si>
    <t>Epopeia Games</t>
  </si>
  <si>
    <t>IIN</t>
  </si>
  <si>
    <t>Multiplayer Beat Em Up</t>
  </si>
  <si>
    <t>Marvel's Avengers</t>
  </si>
  <si>
    <t>Chained Echoes</t>
  </si>
  <si>
    <t>Very early football game prototype where I couldn't figure out how to pass.</t>
  </si>
  <si>
    <t>Football Simulation</t>
  </si>
  <si>
    <t>Atari, Inc.</t>
  </si>
  <si>
    <t>RealSports Football</t>
  </si>
  <si>
    <t>On-the-Rails Music Shooter</t>
  </si>
  <si>
    <t>Mad Fellows</t>
  </si>
  <si>
    <t>Aaero</t>
  </si>
  <si>
    <t>Platorm Adevnturer</t>
  </si>
  <si>
    <t>Psychonauts</t>
  </si>
  <si>
    <t>Open World Skating Game</t>
  </si>
  <si>
    <t>skate</t>
  </si>
  <si>
    <t>Space Faring Exploration Game</t>
  </si>
  <si>
    <t>Frontier Developments</t>
  </si>
  <si>
    <t>Elite: Dangerous</t>
  </si>
  <si>
    <t>Overhead Dirt Racer</t>
  </si>
  <si>
    <t>Funselektor Labs Inc</t>
  </si>
  <si>
    <t>art of rally</t>
  </si>
  <si>
    <t>Multiplayer Winter Sports Game</t>
  </si>
  <si>
    <t>STEEP</t>
  </si>
  <si>
    <t>Sword Combat RPG</t>
  </si>
  <si>
    <t>Koei Tecmo America</t>
  </si>
  <si>
    <t>Ninja Gaiden Signma</t>
  </si>
  <si>
    <t>Skookum Arts</t>
  </si>
  <si>
    <t>The Pedestrian</t>
  </si>
  <si>
    <t>Full Contact Racing</t>
  </si>
  <si>
    <t>THQ Nordic</t>
  </si>
  <si>
    <t>Wreckfest</t>
  </si>
  <si>
    <t>Dirt Car Racing</t>
  </si>
  <si>
    <t>DiRT4</t>
  </si>
  <si>
    <t>Dominque Grieshofer</t>
  </si>
  <si>
    <t>Refunct</t>
  </si>
  <si>
    <t>Girls Turn-Based Tactics</t>
  </si>
  <si>
    <t>BonusXP</t>
  </si>
  <si>
    <t>The Dark Crystal: Age of Resistance Tactics</t>
  </si>
  <si>
    <t>Co-Op FPS</t>
  </si>
  <si>
    <t>Coffee Stain Publishing</t>
  </si>
  <si>
    <t>Deep Rock Galactic</t>
  </si>
  <si>
    <t>Minature Golf</t>
  </si>
  <si>
    <t>Golf With Your Friends</t>
  </si>
  <si>
    <t>Puzzle Adventure</t>
  </si>
  <si>
    <t>Day of the Tentacle Remastered</t>
  </si>
  <si>
    <t>Sports Mashup</t>
  </si>
  <si>
    <t>PM Studios, Inc</t>
  </si>
  <si>
    <t>Guts N' Goals</t>
  </si>
  <si>
    <t>No Fucking Idea-Multiplayer Shit Show?</t>
  </si>
  <si>
    <t>Flashbulb</t>
  </si>
  <si>
    <t>Rubber Bandits</t>
  </si>
  <si>
    <t>Alchemy Simulator</t>
  </si>
  <si>
    <t>Potion Craft</t>
  </si>
  <si>
    <t>Arcade Ship Shooter</t>
  </si>
  <si>
    <t>Atari Inc.</t>
  </si>
  <si>
    <t>Milipede</t>
  </si>
  <si>
    <t>Bullethell Roguelike</t>
  </si>
  <si>
    <t>Enter the Gungeon</t>
  </si>
  <si>
    <t>Cris Tales</t>
  </si>
  <si>
    <t>Farming Simulator</t>
  </si>
  <si>
    <t>GIANTS Software GmbH</t>
  </si>
  <si>
    <t>Farming Simulator 22</t>
  </si>
  <si>
    <t>Puzzle Auto-Battler</t>
  </si>
  <si>
    <t>Magic Cube</t>
  </si>
  <si>
    <t>Merge &amp; Blade</t>
  </si>
  <si>
    <t>Giant Sparrow</t>
  </si>
  <si>
    <t>What Remains of Edith Finch</t>
  </si>
  <si>
    <t>Puzzle</t>
  </si>
  <si>
    <t>The Voxel Agents</t>
  </si>
  <si>
    <t>Gardens Between Us</t>
  </si>
  <si>
    <t>Action Adventure RPG</t>
  </si>
  <si>
    <t>ReCore</t>
  </si>
  <si>
    <t>Underwater Exploration Adventure</t>
  </si>
  <si>
    <t>Abzu</t>
  </si>
  <si>
    <t>Tactical Roguelite RPG</t>
  </si>
  <si>
    <t>Crown Trick</t>
  </si>
  <si>
    <t>Flying Disc Physics</t>
  </si>
  <si>
    <t>Future Friends Games &amp; Exbleative</t>
  </si>
  <si>
    <t>Exo One</t>
  </si>
  <si>
    <t>Sable</t>
  </si>
  <si>
    <t>Button Press Timing</t>
  </si>
  <si>
    <t>Baltoro Games</t>
  </si>
  <si>
    <t>Urban Flow</t>
  </si>
  <si>
    <t>Multiplayer Martial Arts Action</t>
  </si>
  <si>
    <t>NetEase</t>
  </si>
  <si>
    <t>Naraka: Bladepoint</t>
  </si>
  <si>
    <t>Open World Racing</t>
  </si>
  <si>
    <t>Burnout: Paradise</t>
  </si>
  <si>
    <t>Flying Multiplayer Shooter</t>
  </si>
  <si>
    <t>Anthem</t>
  </si>
  <si>
    <t>First Person Shooter</t>
  </si>
  <si>
    <t>Micorsoft Studios</t>
  </si>
  <si>
    <t>Perfect Dark</t>
  </si>
  <si>
    <t>2D Bullet Hell Shooter</t>
  </si>
  <si>
    <t>Mighty Goose</t>
  </si>
  <si>
    <t>3D Runner</t>
  </si>
  <si>
    <t>Aerial Knight's Never Yield</t>
  </si>
  <si>
    <t>Rad Racer Clone</t>
  </si>
  <si>
    <t>Insane Code</t>
  </si>
  <si>
    <t>80's Overdrive</t>
  </si>
  <si>
    <t>Arcade Battle Dodgeball</t>
  </si>
  <si>
    <t>Knockout City</t>
  </si>
  <si>
    <t>Dungeon Crawler Button Masher</t>
  </si>
  <si>
    <t>Minecraft Dungeons</t>
  </si>
  <si>
    <t>Bejeweled 2</t>
  </si>
  <si>
    <t>Tinykin</t>
  </si>
  <si>
    <t>Speed Platformer</t>
  </si>
  <si>
    <t>Sega</t>
  </si>
  <si>
    <t>Sonic the Hedgehog</t>
  </si>
  <si>
    <t>Environmental Puzzle Game</t>
  </si>
  <si>
    <t>Pillow Castle</t>
  </si>
  <si>
    <t>Superliminal</t>
  </si>
  <si>
    <t>Roguelike Metrovania</t>
  </si>
  <si>
    <t>Motion Twin</t>
  </si>
  <si>
    <t>Dead Cells</t>
  </si>
  <si>
    <t>FPS Roguelite Spellcaster</t>
  </si>
  <si>
    <t>Into the Pit</t>
  </si>
  <si>
    <t>Text Based Adventure Game</t>
  </si>
  <si>
    <t>Brave at Night</t>
  </si>
  <si>
    <t>Mind Scanners</t>
  </si>
  <si>
    <t>One Hit Brawler Platformer</t>
  </si>
  <si>
    <t>Paper Cult</t>
  </si>
  <si>
    <t>Bloodroots</t>
  </si>
  <si>
    <t>Battleship Board Game</t>
  </si>
  <si>
    <t>Battleship</t>
  </si>
  <si>
    <t>First-Person Tactical Shooter</t>
  </si>
  <si>
    <t>SUPERHOT Team</t>
  </si>
  <si>
    <t>Superhot: Mind Control Delete</t>
  </si>
  <si>
    <t>Sandbox Shooter</t>
  </si>
  <si>
    <t>Studio Wildcard</t>
  </si>
  <si>
    <t>ARK: Survival Evolved</t>
  </si>
  <si>
    <t>Roguelke Auto-Battler</t>
  </si>
  <si>
    <t>Loop Hero</t>
  </si>
  <si>
    <t>Tetris</t>
  </si>
  <si>
    <t>Tetris Effect: Connected</t>
  </si>
  <si>
    <t>Roguelike Deck Builder</t>
  </si>
  <si>
    <t>Neoverse</t>
  </si>
  <si>
    <t>2D Arcade Shooter</t>
  </si>
  <si>
    <t>Centepede</t>
  </si>
  <si>
    <t>Isometric Action-Adventure</t>
  </si>
  <si>
    <t>Finji</t>
  </si>
  <si>
    <t>Tunic</t>
  </si>
  <si>
    <t>Exploration Adventure with Birds</t>
  </si>
  <si>
    <t>Daedalic Entertainment GmbH</t>
  </si>
  <si>
    <t>AER - Memories of Old</t>
  </si>
  <si>
    <t>IO Interactive</t>
  </si>
  <si>
    <t>Kane &amp; Lynch: Deadmen</t>
  </si>
  <si>
    <t>Unravel</t>
  </si>
  <si>
    <t>Level Based Stealth Action</t>
  </si>
  <si>
    <t>Lince Works</t>
  </si>
  <si>
    <t>Aragami 2</t>
  </si>
  <si>
    <t>Rocket Building Sim</t>
  </si>
  <si>
    <t>Next Space Rebels</t>
  </si>
  <si>
    <t>Call of Juarez Gunslinger</t>
  </si>
  <si>
    <t>Overhead Fying Shooter</t>
  </si>
  <si>
    <t>www.handygames.com</t>
  </si>
  <si>
    <t>Aces of Lufwaffe: Squadron</t>
  </si>
  <si>
    <t>Stealth Puzzle</t>
  </si>
  <si>
    <t>Frictional Games</t>
  </si>
  <si>
    <t>Amnesia-The Dark Descent</t>
  </si>
  <si>
    <t>Platformer Beam 'Em Up</t>
  </si>
  <si>
    <t>Skul</t>
  </si>
  <si>
    <t>Beat 'Em Up</t>
  </si>
  <si>
    <t>The Behemoth</t>
  </si>
  <si>
    <t>Castle Crashers</t>
  </si>
  <si>
    <t>Roguelike Beat Em Up</t>
  </si>
  <si>
    <t>Curse of the Dead Gods</t>
  </si>
  <si>
    <t>Real-Time Tactics</t>
  </si>
  <si>
    <t>SOEDESCO Publishing</t>
  </si>
  <si>
    <t>8-Bit Armies</t>
  </si>
  <si>
    <t>Hunting Sim</t>
  </si>
  <si>
    <t>Expansive Worlds</t>
  </si>
  <si>
    <t>The Hunter: Call of the Wild</t>
  </si>
  <si>
    <t>2D Shooter</t>
  </si>
  <si>
    <t>Space Duel</t>
  </si>
  <si>
    <t>Drinkbox Studios</t>
  </si>
  <si>
    <t>Nobody Saves the World</t>
  </si>
  <si>
    <t>Roguelike Card Game</t>
  </si>
  <si>
    <t>Ring of Pain</t>
  </si>
  <si>
    <t>Chess with Alternate Rules</t>
  </si>
  <si>
    <t>RedDeerGames</t>
  </si>
  <si>
    <t>Brawl Chess</t>
  </si>
  <si>
    <t>Capcom Entertainment, Inc.</t>
  </si>
  <si>
    <t>Bionic Commando - Rearmed 2</t>
  </si>
  <si>
    <t>Double Fine Games</t>
  </si>
  <si>
    <t>Broken Age</t>
  </si>
  <si>
    <t>Deck-Building Roguelike</t>
  </si>
  <si>
    <t>Awaken Realms Digital</t>
  </si>
  <si>
    <t>Tainted Grail: Conquest</t>
  </si>
  <si>
    <t>Fast Paced Civilization Strategy</t>
  </si>
  <si>
    <t>Desert Water Games</t>
  </si>
  <si>
    <t>50 Years</t>
  </si>
  <si>
    <t>Casual Puzzle</t>
  </si>
  <si>
    <t>Donut County</t>
  </si>
  <si>
    <t>Board Game with Turn-Based Tactics</t>
  </si>
  <si>
    <t>League of Geeks</t>
  </si>
  <si>
    <t>Armello</t>
  </si>
  <si>
    <t>Revolution Software</t>
  </si>
  <si>
    <t>Broken Sword 5 - The Serpent's Curse</t>
  </si>
  <si>
    <t>Alice: Madness Returns</t>
  </si>
  <si>
    <t>Nintendo</t>
  </si>
  <si>
    <t>Super Mario Bros. 2</t>
  </si>
  <si>
    <t>Lightbending Puzzle</t>
  </si>
  <si>
    <t>Eastasissoft Limited</t>
  </si>
  <si>
    <t>Rayland</t>
  </si>
  <si>
    <t>Indian Themed Platformer</t>
  </si>
  <si>
    <t>Super.com</t>
  </si>
  <si>
    <t>Raji: An Ancient Epic</t>
  </si>
  <si>
    <t>Had potential to be really fun.  There was something I really like about the feel of the shooting, but It didn't hook me.</t>
  </si>
  <si>
    <t>3rd Person Looter Shooter</t>
  </si>
  <si>
    <t>Remnant: From the Ashes</t>
  </si>
  <si>
    <t>Grid Based Tactical RPG</t>
  </si>
  <si>
    <t>inXile entertainment, inc.</t>
  </si>
  <si>
    <t>The Bard's Tale Trilogy</t>
  </si>
  <si>
    <t>Build-Up Strategy Game</t>
  </si>
  <si>
    <t>Serious Brothers</t>
  </si>
  <si>
    <t>Imagine Earth</t>
  </si>
  <si>
    <t>Interactive Drama</t>
  </si>
  <si>
    <t>As Dusk Falls</t>
  </si>
  <si>
    <t>Card Game</t>
  </si>
  <si>
    <t>Twin Sails Interactive</t>
  </si>
  <si>
    <t>LOTRL The Card Game</t>
  </si>
  <si>
    <t>Surgeon Simulator</t>
  </si>
  <si>
    <t>Bossa Studios</t>
  </si>
  <si>
    <t>Sugeon Simulator 2</t>
  </si>
  <si>
    <t>Remnant II</t>
  </si>
  <si>
    <t>Lawn Mowing Business Sim</t>
  </si>
  <si>
    <t>Lawn Mowing Simulator</t>
  </si>
  <si>
    <t>Co-Cop Multiplayer Shooter</t>
  </si>
  <si>
    <t>Cold Iron Studios</t>
  </si>
  <si>
    <t>Aliens: Fireteam Elite</t>
  </si>
  <si>
    <t>First Person Platformer</t>
  </si>
  <si>
    <t>Mirror's Edge</t>
  </si>
  <si>
    <t>Deck Builder Adventure Game</t>
  </si>
  <si>
    <t>Echo Night Games</t>
  </si>
  <si>
    <t>Signs of the Sojourner</t>
  </si>
  <si>
    <t>Open World Stealth Sniper Shooting</t>
  </si>
  <si>
    <t>Rebellion Developments</t>
  </si>
  <si>
    <t>Sniper Elite 4</t>
  </si>
  <si>
    <t>One Piece: Pirate Warriors 4</t>
  </si>
  <si>
    <t xml:space="preserve">Playdead </t>
  </si>
  <si>
    <t>LIMBO</t>
  </si>
  <si>
    <t>Konami's first game. Color scheme was great and the controls were responsive. One of the better old ass shooters of this type.</t>
  </si>
  <si>
    <t>Side-Scrolling Shooter</t>
  </si>
  <si>
    <t>Konami</t>
  </si>
  <si>
    <t>Scramble</t>
  </si>
  <si>
    <t>Formula 1 Racing Sim</t>
  </si>
  <si>
    <t>F1 2019</t>
  </si>
  <si>
    <t>SEGA</t>
  </si>
  <si>
    <t>Aliens vs Predator</t>
  </si>
  <si>
    <t>The Bard's Tale IV</t>
  </si>
  <si>
    <t>Bowling Sim</t>
  </si>
  <si>
    <t>PBA Pro Bowling 2021</t>
  </si>
  <si>
    <t>Virtual Boggle</t>
  </si>
  <si>
    <t>Boggle</t>
  </si>
  <si>
    <t>Isometric Shooter</t>
  </si>
  <si>
    <t>ANVIL: Vault Breaker</t>
  </si>
  <si>
    <t>2D Physics Based Castle Warfare</t>
  </si>
  <si>
    <t>CastleStorm</t>
  </si>
  <si>
    <t>Arena Shooter</t>
  </si>
  <si>
    <t>Black Widow</t>
  </si>
  <si>
    <t>Squad-Based Shooter</t>
  </si>
  <si>
    <t>Binary Domain</t>
  </si>
  <si>
    <t>For a snowboard game, it gets right to the fun.  However it is still a snowboard game that you can't just jump into.</t>
  </si>
  <si>
    <t>Arcade Snowboarder</t>
  </si>
  <si>
    <t>FoamPunch</t>
  </si>
  <si>
    <t>Shredders</t>
  </si>
  <si>
    <t>2D/3D Tactical RPG</t>
  </si>
  <si>
    <t>Dragon Quest XI</t>
  </si>
  <si>
    <t>Strategic Roguelike Deck Builder</t>
  </si>
  <si>
    <t>Shiny Shoe</t>
  </si>
  <si>
    <t>Monster Train</t>
  </si>
  <si>
    <t>Strategy Action Shooter</t>
  </si>
  <si>
    <t>Age of Booty</t>
  </si>
  <si>
    <t>Airborne Strategic Survival Sim</t>
  </si>
  <si>
    <t>Bomber Crew</t>
  </si>
  <si>
    <t>Square Enix Ltd.</t>
  </si>
  <si>
    <t>Black The Fall</t>
  </si>
  <si>
    <t>Bridge Cosntruction Sim</t>
  </si>
  <si>
    <t>Headup Games</t>
  </si>
  <si>
    <t>Bridge Constructor Portal</t>
  </si>
  <si>
    <t>2D Puzzle Platformer</t>
  </si>
  <si>
    <t>The Quantum Astrophysicists Guild</t>
  </si>
  <si>
    <t>The Bridge</t>
  </si>
  <si>
    <t>Cutscene Fighter</t>
  </si>
  <si>
    <t>CAPCOM</t>
  </si>
  <si>
    <t>Asura's Wrath</t>
  </si>
  <si>
    <t>Konami Digital Entertainment</t>
  </si>
  <si>
    <t>Castlevania Anniversary Collection</t>
  </si>
  <si>
    <t>3D Action Puzzler</t>
  </si>
  <si>
    <t>Ninja Theory</t>
  </si>
  <si>
    <t>Hellblade: Senua's Sacrifice</t>
  </si>
  <si>
    <t>Battlefield 1</t>
  </si>
  <si>
    <t>Classic 90s Beat Em Up</t>
  </si>
  <si>
    <t>Streets of Rage 4</t>
  </si>
  <si>
    <t>Open World Platformer RPG</t>
  </si>
  <si>
    <t>Supraland</t>
  </si>
  <si>
    <t>Open World Zombie Survival</t>
  </si>
  <si>
    <t>The Fun Pimps</t>
  </si>
  <si>
    <t>7 Days to Die</t>
  </si>
  <si>
    <t>RPG Tower Defense Hybrid</t>
  </si>
  <si>
    <t>Handy Games</t>
  </si>
  <si>
    <t>Lock's Quest</t>
  </si>
  <si>
    <t>Turn_Based Tactics</t>
  </si>
  <si>
    <t>Blackguards 2</t>
  </si>
  <si>
    <t>FPS</t>
  </si>
  <si>
    <t>Gearbox Publishing</t>
  </si>
  <si>
    <t>Bulletstorm: Full Clip Edition</t>
  </si>
  <si>
    <t>Combat Flight Action Game</t>
  </si>
  <si>
    <t>Project Wingman</t>
  </si>
  <si>
    <t>Bound by Flame</t>
  </si>
  <si>
    <t>Battle Chasers: Nightwar</t>
  </si>
  <si>
    <t>Co-Op Action RPG</t>
  </si>
  <si>
    <t>Ashen</t>
  </si>
  <si>
    <t>Squad Based Real Time Tactics</t>
  </si>
  <si>
    <t>Fulqrum Publishing Ltd.</t>
  </si>
  <si>
    <t>Ancestors Legacy</t>
  </si>
  <si>
    <t>First Person Puzzle Game</t>
  </si>
  <si>
    <t>Cyan Worlds, Inc.</t>
  </si>
  <si>
    <t>Myst</t>
  </si>
  <si>
    <t>Wilderness Adventure</t>
  </si>
  <si>
    <t>Campo Studio</t>
  </si>
  <si>
    <t>Firewatch</t>
  </si>
  <si>
    <t>Fantasy Action RPG</t>
  </si>
  <si>
    <t>Whale Rock Games</t>
  </si>
  <si>
    <t>We Are The Dwarves</t>
  </si>
  <si>
    <t>Fantasy RPG</t>
  </si>
  <si>
    <t>Roleplaying</t>
  </si>
  <si>
    <t>Mirror's Edge: Catalyst</t>
  </si>
  <si>
    <t>Co-Op Bank Robbing Shooter</t>
  </si>
  <si>
    <t>Payday 2</t>
  </si>
  <si>
    <t>Table Tennis Sim</t>
  </si>
  <si>
    <t>Rockstar Games</t>
  </si>
  <si>
    <t>Rockstar Table Tennis</t>
  </si>
  <si>
    <t>Prime Matter</t>
  </si>
  <si>
    <t>King's Bounty II</t>
  </si>
  <si>
    <t>Brothers</t>
  </si>
  <si>
    <t>Business Sim</t>
  </si>
  <si>
    <t>Klabater</t>
  </si>
  <si>
    <t>Big Pharma</t>
  </si>
  <si>
    <t>Vehicle Battle Simulator</t>
  </si>
  <si>
    <t>Spiderling Studios</t>
  </si>
  <si>
    <t>Besiege</t>
  </si>
  <si>
    <t>Retro Overhead Shooter</t>
  </si>
  <si>
    <t>Vlambeer</t>
  </si>
  <si>
    <t>Nuclear Throne</t>
  </si>
  <si>
    <t>Rayland 2</t>
  </si>
  <si>
    <t>Misc. Strategy</t>
  </si>
  <si>
    <t>Madden NFL 09</t>
  </si>
  <si>
    <t>Madden NFL 22</t>
  </si>
  <si>
    <t>Baseball Sim</t>
  </si>
  <si>
    <t>Playstation</t>
  </si>
  <si>
    <t>MLB The Show 22</t>
  </si>
  <si>
    <t>MLB The Show 21</t>
  </si>
  <si>
    <t>Mulitplayer Third Person Shooter RPG</t>
  </si>
  <si>
    <t>OUTRIDERS</t>
  </si>
  <si>
    <t>Beamdog</t>
  </si>
  <si>
    <t>Baldur's Gate</t>
  </si>
  <si>
    <t>City Builder</t>
  </si>
  <si>
    <t>Before We Leave</t>
  </si>
  <si>
    <t>Classic Board Game</t>
  </si>
  <si>
    <t>Ubisoft Entertainment</t>
  </si>
  <si>
    <t>Scrabble</t>
  </si>
  <si>
    <t>Racing</t>
  </si>
  <si>
    <t>Bizaare Creations</t>
  </si>
  <si>
    <t>Project Gotham Racing 4</t>
  </si>
  <si>
    <t>Multiplayer Zombie Shooter</t>
  </si>
  <si>
    <t>Mad Dog Games, LLC</t>
  </si>
  <si>
    <t>World War Z</t>
  </si>
  <si>
    <t>Medievel Melee Combat</t>
  </si>
  <si>
    <t>FOR HONOR</t>
  </si>
  <si>
    <t>Turn-Based Deck Builder Battler</t>
  </si>
  <si>
    <t>ProjectMoon</t>
  </si>
  <si>
    <t>Library Of Ruina</t>
  </si>
  <si>
    <t>Pinball</t>
  </si>
  <si>
    <t>Zen Studios</t>
  </si>
  <si>
    <t>Pinball FX 2</t>
  </si>
  <si>
    <t>Real-Time Strategy</t>
  </si>
  <si>
    <t>Ensemble Studios</t>
  </si>
  <si>
    <t>Halo Wars</t>
  </si>
  <si>
    <t>Hand-drawn Puzzles</t>
  </si>
  <si>
    <t>Gorogoa</t>
  </si>
  <si>
    <t>Space Survival Crafting</t>
  </si>
  <si>
    <t>HypeTrain Digital</t>
  </si>
  <si>
    <t>Breathedge</t>
  </si>
  <si>
    <t>Martial Arts Brawler</t>
  </si>
  <si>
    <t>3/1//23</t>
  </si>
  <si>
    <t>Midnight Fight Express</t>
  </si>
  <si>
    <t>Turn Based Strategy</t>
  </si>
  <si>
    <t>Nordic Games</t>
  </si>
  <si>
    <t>Battle Worlds: Kronos</t>
  </si>
  <si>
    <t>PM Studios, Inc.</t>
  </si>
  <si>
    <t>Bladed Fury</t>
  </si>
  <si>
    <t>Boarding School Roleplaying</t>
  </si>
  <si>
    <t>Bully: Scholarship Edition</t>
  </si>
  <si>
    <t>Treyarch</t>
  </si>
  <si>
    <t>Call of Duty: World at War</t>
  </si>
  <si>
    <t>Platformer Shooter</t>
  </si>
  <si>
    <t>Contra</t>
  </si>
  <si>
    <t>An early computer game and one of the first games developed in the computer age. It was a simple game of Tic-Tac-Toe against an artificial intelligence.</t>
  </si>
  <si>
    <t>Tic-Tac-Toe Game</t>
  </si>
  <si>
    <t>Dr. Josef Kates</t>
  </si>
  <si>
    <t>Bertie the Brain</t>
  </si>
  <si>
    <t>Developed by A.S. Douglas at the University of Cambridge, this game is one of the earliest known digital computer games. It was a Tic-Tac-Toe game played against a computer.</t>
  </si>
  <si>
    <t>A.S. Douglas - Cambridge U</t>
  </si>
  <si>
    <t>OXO (Noughts and Crosses)</t>
  </si>
  <si>
    <t>Open World Survival Exploration</t>
  </si>
  <si>
    <t>Hinterland Studio</t>
  </si>
  <si>
    <t>The Long Dark</t>
  </si>
  <si>
    <t>Action Role-Playing Game</t>
  </si>
  <si>
    <t>Nier: Automata</t>
  </si>
  <si>
    <t>Ori and the Blind Forest</t>
  </si>
  <si>
    <t>2D Survival</t>
  </si>
  <si>
    <t>Aground</t>
  </si>
  <si>
    <t>Pinball FX 3</t>
  </si>
  <si>
    <t>Action-Adeventure</t>
  </si>
  <si>
    <t>Bayonetta</t>
  </si>
  <si>
    <t>NHL</t>
  </si>
  <si>
    <t>NHL 19</t>
  </si>
  <si>
    <t>Golf</t>
  </si>
  <si>
    <t>Untold Tales S.A.</t>
  </si>
  <si>
    <t>Golf Club Wasteland</t>
  </si>
  <si>
    <t>Infinty Ward</t>
  </si>
  <si>
    <t>Call of Duty: Modern Warfare</t>
  </si>
  <si>
    <t>Created for the Festival of Britain, this computer was designed to play a game called "Nim", a mathematical strategy game for two players.</t>
  </si>
  <si>
    <t>Game of Choice</t>
  </si>
  <si>
    <t>Edward Condon</t>
  </si>
  <si>
    <t>Nimrod Computer</t>
  </si>
  <si>
    <t>WWII Combat Strategy Game</t>
  </si>
  <si>
    <t>505 Games Ltd.</t>
  </si>
  <si>
    <t>Battle Islands</t>
  </si>
  <si>
    <t>Phobia Game Studio</t>
  </si>
  <si>
    <t>Carrion</t>
  </si>
  <si>
    <t>We Happy Few</t>
  </si>
  <si>
    <t>3rd Person Shooter Co-Op Base Defender</t>
  </si>
  <si>
    <t>Popcap Games</t>
  </si>
  <si>
    <t>Plants versus Zombies: Garden Warfare</t>
  </si>
  <si>
    <t>Roguelike Isometric Hack n' Slasher</t>
  </si>
  <si>
    <t>Supergiant Games</t>
  </si>
  <si>
    <t>Hades</t>
  </si>
  <si>
    <t>Thomas Happ Games LLC</t>
  </si>
  <si>
    <t>Axiom Verge</t>
  </si>
  <si>
    <t>Survival Builder</t>
  </si>
  <si>
    <t>Valheim</t>
  </si>
  <si>
    <t>Turn-Based Tactics</t>
  </si>
  <si>
    <t>No Gravity Games</t>
  </si>
  <si>
    <t>Alder's Blood</t>
  </si>
  <si>
    <t>Strategy/Real Time Hybrid</t>
  </si>
  <si>
    <t>Microids</t>
  </si>
  <si>
    <t>The Bluecoats: North &amp; South</t>
  </si>
  <si>
    <t>Iron Harvest Compelte Edition</t>
  </si>
  <si>
    <t>Vampire Twin Brawler</t>
  </si>
  <si>
    <t>Blood Knights</t>
  </si>
  <si>
    <t>Roguelite Generational Game</t>
  </si>
  <si>
    <t>Cellar Door Games</t>
  </si>
  <si>
    <t>Rogue Legacy</t>
  </si>
  <si>
    <t>Squad Tactics Shooter</t>
  </si>
  <si>
    <t>Brothers in Arms: Hell's Highway</t>
  </si>
  <si>
    <t>WWII Shooter</t>
  </si>
  <si>
    <t>Battlefield V</t>
  </si>
  <si>
    <t>Fun racing game with smooth controls.  The collecting and upgrading aspect adds some RPG like depth. The story mode and track builder also add quite a bit of depth.  One of the better racing games I have played in a long time.</t>
  </si>
  <si>
    <t>Kids Toys Racing</t>
  </si>
  <si>
    <t>Hot Wheels Unleashed</t>
  </si>
  <si>
    <t>Sports-Other</t>
  </si>
  <si>
    <t>Sports &amp; Fighting</t>
  </si>
  <si>
    <t>Red Faction: Guerilla</t>
  </si>
  <si>
    <t>Ball Busting Pegs Game</t>
  </si>
  <si>
    <t>PopCap Games</t>
  </si>
  <si>
    <t>Peggle</t>
  </si>
  <si>
    <t>Kingdom Management RPG</t>
  </si>
  <si>
    <t>nor</t>
  </si>
  <si>
    <t>Yes, Your Grace</t>
  </si>
  <si>
    <t>Top Down Zombie Shooter</t>
  </si>
  <si>
    <t>2BAD GAMES</t>
  </si>
  <si>
    <t>2urvive</t>
  </si>
  <si>
    <t>Choose Your Own Adventure</t>
  </si>
  <si>
    <t>Fable Anniversary</t>
  </si>
  <si>
    <t>2K</t>
  </si>
  <si>
    <t>The Glub Club 2019</t>
  </si>
  <si>
    <t>Slitherine Software</t>
  </si>
  <si>
    <t>Battle of the Bulge</t>
  </si>
  <si>
    <t>Open World Survival</t>
  </si>
  <si>
    <t>Private Division</t>
  </si>
  <si>
    <t>Ancestors: The Humankind Odyssey</t>
  </si>
  <si>
    <t>Spy Simulation</t>
  </si>
  <si>
    <t>Beholder</t>
  </si>
  <si>
    <t>Roguelite Farming Simulator</t>
  </si>
  <si>
    <t>Atomicrops</t>
  </si>
  <si>
    <t>Open World Vehcile Building Platformer</t>
  </si>
  <si>
    <t>Rare</t>
  </si>
  <si>
    <t>Banjo and Kazooie: Nuts &amp; Bolts</t>
  </si>
  <si>
    <t>Auroch Digital</t>
  </si>
  <si>
    <t>The Colonists</t>
  </si>
  <si>
    <t>Battletoads</t>
  </si>
  <si>
    <t>2D Army Crafting Battler</t>
  </si>
  <si>
    <t>Worms W.M.D.</t>
  </si>
  <si>
    <t>Flight Combat Simulator</t>
  </si>
  <si>
    <t>Ace Combat 7</t>
  </si>
  <si>
    <t>Inside</t>
  </si>
  <si>
    <t>Open World Parkour Brawler</t>
  </si>
  <si>
    <t>Activision</t>
  </si>
  <si>
    <t>Prototype</t>
  </si>
  <si>
    <t>Peggle 2</t>
  </si>
  <si>
    <t>Survival Horror</t>
  </si>
  <si>
    <t>Alien: Isolation</t>
  </si>
  <si>
    <t>Open World Driving RPG</t>
  </si>
  <si>
    <t>MAD MAX</t>
  </si>
  <si>
    <t>Overhead Sandbox Shooter</t>
  </si>
  <si>
    <t>American Fugitive</t>
  </si>
  <si>
    <t>Lair Builder</t>
  </si>
  <si>
    <t>Rebellion</t>
  </si>
  <si>
    <t>Evil Genius 2: World Domination</t>
  </si>
  <si>
    <t>Jack Black RPG</t>
  </si>
  <si>
    <t>Double Fine Productions</t>
  </si>
  <si>
    <t>Brutal Legend</t>
  </si>
  <si>
    <t>Braid</t>
  </si>
  <si>
    <t>Open World Space Exploration</t>
  </si>
  <si>
    <t>Outer Wilds</t>
  </si>
  <si>
    <t>Epic Games</t>
  </si>
  <si>
    <t>Gears of War 2</t>
  </si>
  <si>
    <t>2k</t>
  </si>
  <si>
    <t>NBA 2k22</t>
  </si>
  <si>
    <t>17 Bit</t>
  </si>
  <si>
    <t>Skulls of the Shogun</t>
  </si>
  <si>
    <t>My Friend Pedro</t>
  </si>
  <si>
    <t>Narrative RPG</t>
  </si>
  <si>
    <t>CD Projekt Red</t>
  </si>
  <si>
    <t>The Witcher 2: Assassins of Kings</t>
  </si>
  <si>
    <t>Open World Action</t>
  </si>
  <si>
    <t>Atomic Heart</t>
  </si>
  <si>
    <t>Developed by physicist William Higinbotham, this game displayed a simplified tennis game and is often cited as one of the first video games. It was played on an oscilloscope display.</t>
  </si>
  <si>
    <t>First Sports Video Game (Tennis)</t>
  </si>
  <si>
    <t>William Highborn</t>
  </si>
  <si>
    <t>Tennis for Two:</t>
  </si>
  <si>
    <t>Automated Settlement and Crating</t>
  </si>
  <si>
    <t>Autonauts</t>
  </si>
  <si>
    <t>Weird West</t>
  </si>
  <si>
    <t>Turn-Based RPG</t>
  </si>
  <si>
    <t>Ravenscourt Games</t>
  </si>
  <si>
    <t>Ash of Gods Redemption</t>
  </si>
  <si>
    <t>Remake of the old classic game.  Best adventure game I have played in a long time, but still limited.</t>
  </si>
  <si>
    <t>Old West Travel Simulator</t>
  </si>
  <si>
    <t>Gameloft</t>
  </si>
  <si>
    <t>The Oregon Trail</t>
  </si>
  <si>
    <t>Remedy Entertainment</t>
  </si>
  <si>
    <t xml:space="preserve">Control </t>
  </si>
  <si>
    <t>Respawn Games</t>
  </si>
  <si>
    <t>Titanfall 2</t>
  </si>
  <si>
    <t>Bullet Hell Auto-Shooter</t>
  </si>
  <si>
    <t>Milkstone Studios</t>
  </si>
  <si>
    <t>Army of Ruin</t>
  </si>
  <si>
    <t>Human Head Studios</t>
  </si>
  <si>
    <t>Prey</t>
  </si>
  <si>
    <t>Tower Defense</t>
  </si>
  <si>
    <t>Planets vs. Zombies</t>
  </si>
  <si>
    <t>Real Time Tactics</t>
  </si>
  <si>
    <t>Age of Empires II</t>
  </si>
  <si>
    <t>GoldenEye 007</t>
  </si>
  <si>
    <t>Top Down Shooter &amp; Tower Defense Fusion</t>
  </si>
  <si>
    <t>EXOR Studios</t>
  </si>
  <si>
    <t>X-Morph: Defense</t>
  </si>
  <si>
    <t>Third Person Shooter Platformer</t>
  </si>
  <si>
    <t>Crackdown</t>
  </si>
  <si>
    <t>Underwater Open World Sandbox</t>
  </si>
  <si>
    <t>Unknown Worlds Entertainment</t>
  </si>
  <si>
    <t>Subnautica</t>
  </si>
  <si>
    <t>Tactical Third Person Shooter</t>
  </si>
  <si>
    <t>The Outfit</t>
  </si>
  <si>
    <t>Command &amp; Conquer 3</t>
  </si>
  <si>
    <t>Star Wars: The Force Unleashed</t>
  </si>
  <si>
    <t>Portal 2</t>
  </si>
  <si>
    <t>Sci-Fi Tower Defense</t>
  </si>
  <si>
    <t>Hidden Path Entertainment</t>
  </si>
  <si>
    <t>Defense Grid</t>
  </si>
  <si>
    <t>Slay the Spire</t>
  </si>
  <si>
    <t>Live Action Storytelling Thriller</t>
  </si>
  <si>
    <t>Tellings Lies</t>
  </si>
  <si>
    <t>Puzzle Roleplaying</t>
  </si>
  <si>
    <t>Cabybara Games</t>
  </si>
  <si>
    <t>Might &amp; Magic: Clash of Heroes</t>
  </si>
  <si>
    <t>Assassin's Creed</t>
  </si>
  <si>
    <t>Open World Shooting</t>
  </si>
  <si>
    <t>Deep Silver</t>
  </si>
  <si>
    <t>Saints Row: The Third Remastered</t>
  </si>
  <si>
    <t>Steath Brawler</t>
  </si>
  <si>
    <t>Batman: Arkham Asylum</t>
  </si>
  <si>
    <t>Space Exploration Sandbox</t>
  </si>
  <si>
    <t>System Era Softworks</t>
  </si>
  <si>
    <t>Astroneer</t>
  </si>
  <si>
    <t>Fight Night Round 4</t>
  </si>
  <si>
    <t>Third Person Survival Shooter</t>
  </si>
  <si>
    <t>Resident Evil 5</t>
  </si>
  <si>
    <t>id Software</t>
  </si>
  <si>
    <t>DOOM</t>
  </si>
  <si>
    <t>RPG Tower Defense</t>
  </si>
  <si>
    <t>Level Up Labs, LLC</t>
  </si>
  <si>
    <t>Defender's Quest: Valley of the Forgotten</t>
  </si>
  <si>
    <t>Defense Grid 2</t>
  </si>
  <si>
    <t>Assassin's Creed Remasterd</t>
  </si>
  <si>
    <t>Dinosaur Park Sim</t>
  </si>
  <si>
    <t>Jurassic World Evolution 2</t>
  </si>
  <si>
    <t>Bungie</t>
  </si>
  <si>
    <t>Halo 3</t>
  </si>
  <si>
    <t>Third Person Shooter-Platformer</t>
  </si>
  <si>
    <t>Insomniac Games</t>
  </si>
  <si>
    <t>Sunset Overdrive</t>
  </si>
  <si>
    <t>Turn-Based Strategy</t>
  </si>
  <si>
    <t>Immortal Realms: Vampire Wars</t>
  </si>
  <si>
    <t>Assassin's Creed II</t>
  </si>
  <si>
    <t>First Person Looter Shooter</t>
  </si>
  <si>
    <t xml:space="preserve">Gearbox </t>
  </si>
  <si>
    <t>Borderlands 2</t>
  </si>
  <si>
    <t>UFC 3</t>
  </si>
  <si>
    <t>Sharkbomb Studios</t>
  </si>
  <si>
    <t>Nowhere Prophet</t>
  </si>
  <si>
    <t>Team Based Tactics</t>
  </si>
  <si>
    <t>The Bureau</t>
  </si>
  <si>
    <t>4X Game</t>
  </si>
  <si>
    <t>Sid Meier's Civilization VI</t>
  </si>
  <si>
    <t>Turn Based Strategy RPG</t>
  </si>
  <si>
    <t>Veruss Evil</t>
  </si>
  <si>
    <t>Banner Saga</t>
  </si>
  <si>
    <t>Sci-Fi City Building Stategy Game</t>
  </si>
  <si>
    <t>Mothership Entertainment</t>
  </si>
  <si>
    <t>Aven Colony</t>
  </si>
  <si>
    <t>Gears Tactics</t>
  </si>
  <si>
    <t>EA</t>
  </si>
  <si>
    <t>Command &amp; Conquer: Kane's Wrath</t>
  </si>
  <si>
    <t>Gearbox</t>
  </si>
  <si>
    <t xml:space="preserve">Borderlands </t>
  </si>
  <si>
    <t>Undead Labs</t>
  </si>
  <si>
    <t>State of Decay</t>
  </si>
  <si>
    <t>Super Mario Bros.</t>
  </si>
  <si>
    <t>Portal: Still Alive</t>
  </si>
  <si>
    <t>Turn Based Strategy with Turn Based Tactics Layer</t>
  </si>
  <si>
    <t>Paradox interactive</t>
  </si>
  <si>
    <t>Planetfall</t>
  </si>
  <si>
    <t>Role Playing Shooter</t>
  </si>
  <si>
    <t>BioShock Remastered</t>
  </si>
  <si>
    <t>Mixed Martial Arts Simulation</t>
  </si>
  <si>
    <t>UFC 4</t>
  </si>
  <si>
    <t>2D Time Based Survival</t>
  </si>
  <si>
    <t>Poncle</t>
  </si>
  <si>
    <t>Vampire Survivors</t>
  </si>
  <si>
    <t>Dragon Age: Inquisition</t>
  </si>
  <si>
    <t>Card Based RPG</t>
  </si>
  <si>
    <t>Thronebreaker: The Witcher Tales</t>
  </si>
  <si>
    <t>Praetorians HD Remaster</t>
  </si>
  <si>
    <t>Bioware</t>
  </si>
  <si>
    <t>Mass Effect</t>
  </si>
  <si>
    <t>Grand Theft Auto: Vice City</t>
  </si>
  <si>
    <t>2K Games</t>
  </si>
  <si>
    <t>Civilization Revolution</t>
  </si>
  <si>
    <t>Strategy</t>
  </si>
  <si>
    <t>Grand Theft Auto III</t>
  </si>
  <si>
    <t>Tropico 4</t>
  </si>
  <si>
    <t>Besthesda</t>
  </si>
  <si>
    <t>Obilvion</t>
  </si>
  <si>
    <t>Voxel Sandbox Crafter Builder</t>
  </si>
  <si>
    <t>Minecraft</t>
  </si>
  <si>
    <t>Sandbox</t>
  </si>
  <si>
    <t>Online Deck Builder</t>
  </si>
  <si>
    <t>Gwent: The Witcher Card Game</t>
  </si>
  <si>
    <t>Jurassic World Evolution</t>
  </si>
  <si>
    <t>Fallout 3</t>
  </si>
  <si>
    <t>Fallout: New Vegas</t>
  </si>
  <si>
    <t>Squad Based Action RPG</t>
  </si>
  <si>
    <t>Mass Effect: Legendary Edition</t>
  </si>
  <si>
    <t>Skyrim</t>
  </si>
  <si>
    <t>Turn-Based Squad Tactics</t>
  </si>
  <si>
    <t>Firaxis Games</t>
  </si>
  <si>
    <t>XCOM: Enemy Unknown</t>
  </si>
  <si>
    <t>Open World Tactical RPG</t>
  </si>
  <si>
    <t>Dragon Age: Origins</t>
  </si>
  <si>
    <t>A walking simulator puzzle-lite game with branching narratives. The 4th wall breaking was a standout. More of a fun game for video game enthusiasts rather than a big technical meal to sink through teeth in to. Should be played.</t>
  </si>
  <si>
    <t>First Person Branching Narrative</t>
  </si>
  <si>
    <t>Crows Crows Crows</t>
  </si>
  <si>
    <t>The Stanley Parable: Ultra Dexlue</t>
  </si>
  <si>
    <t>Interactive Fiction</t>
  </si>
  <si>
    <t>XCOM 2: War of the Chosen</t>
  </si>
  <si>
    <t>Written Review</t>
  </si>
  <si>
    <t>Description</t>
  </si>
  <si>
    <t>Studio</t>
  </si>
  <si>
    <t>Year Released</t>
  </si>
  <si>
    <t>Times Completed</t>
  </si>
  <si>
    <t>Date Completed</t>
  </si>
  <si>
    <t>Date Stop Playing</t>
  </si>
  <si>
    <t>Date    Started</t>
  </si>
  <si>
    <t>Running Average</t>
  </si>
  <si>
    <t>Fun Factor</t>
  </si>
  <si>
    <t>Gameplay Design</t>
  </si>
  <si>
    <t xml:space="preserve">Graphics &amp; Sound </t>
  </si>
  <si>
    <t>Total Score</t>
  </si>
  <si>
    <t>Game</t>
  </si>
  <si>
    <t>Subgenre</t>
  </si>
  <si>
    <t>Genre</t>
  </si>
  <si>
    <t>ALDOUS HUXLEY LSD</t>
  </si>
  <si>
    <t>What is the oldest place on earth</t>
  </si>
  <si>
    <t>Look into orgin of life studies</t>
  </si>
  <si>
    <t>Look into Maya Moore story</t>
  </si>
  <si>
    <t>look into Karl Popper &amp; critical realism</t>
  </si>
  <si>
    <t>look into John Briskett's extraordinary life</t>
  </si>
  <si>
    <t>Look into Guiana Shield</t>
  </si>
  <si>
    <t>Look into first skyscraper</t>
  </si>
  <si>
    <t>Look into "Lord Acton"</t>
  </si>
  <si>
    <t>Learn about Whig Party</t>
  </si>
  <si>
    <t>Learn about dead pool in rivers</t>
  </si>
  <si>
    <t>Learn about "Alfred the Great"</t>
  </si>
  <si>
    <t>history of Peoria</t>
  </si>
  <si>
    <t>Epictetus Roman stoic</t>
  </si>
  <si>
    <t>English common law and it's influence on US laws</t>
  </si>
  <si>
    <t>Earliest known life forms</t>
  </si>
  <si>
    <t>Check out Gaius Marius</t>
  </si>
  <si>
    <t>Reductionism</t>
  </si>
  <si>
    <t>Power law</t>
  </si>
  <si>
    <t>Look into organizing principles</t>
  </si>
  <si>
    <t>Look into Mary Leakey</t>
  </si>
  <si>
    <t>Look at macro history</t>
  </si>
  <si>
    <t>Learn about the origin of communism</t>
  </si>
  <si>
    <t>Check out the life of each signer of the Constitution</t>
  </si>
  <si>
    <t>Look into Mesolithic age</t>
  </si>
  <si>
    <t>Learn about COGNITIVE PSYCHOLOGY</t>
  </si>
  <si>
    <t>FRAMING EFFECTS</t>
  </si>
  <si>
    <t>Turkish history</t>
  </si>
  <si>
    <t>Look into reasoning by analogy</t>
  </si>
  <si>
    <t>Alone in the Wilderness</t>
  </si>
  <si>
    <t>Watch the BEATLES ANTHOLOGY (1995)</t>
  </si>
  <si>
    <t>Ithaca-Julian Assange doc</t>
  </si>
  <si>
    <t>Book-Flow State</t>
  </si>
  <si>
    <t>"The Thinker's Guide to Analytic Thinking" by Richard Paul and Linda Elder</t>
  </si>
  <si>
    <t>"The Demon-Haunted World: Science as a Candle in the Dark" by Carl Sagan</t>
  </si>
  <si>
    <t>"Asking the Right Questions: A Guide to Critical Thinking" by M. Neil Browne and Stuart M. Keeley</t>
  </si>
  <si>
    <t>"How to Read a Book" by Mortimer Adler and Charles Van Doren</t>
  </si>
  <si>
    <t>"The Art of Thinking Clearly" by Rolf Dobelli</t>
  </si>
  <si>
    <t>great explorer docs</t>
  </si>
  <si>
    <t>Tim Leary Books</t>
  </si>
  <si>
    <t>The Seven Five</t>
  </si>
  <si>
    <t>The Untold History of the US</t>
  </si>
  <si>
    <t>Rationality and the Relfective Mind</t>
  </si>
  <si>
    <t>David Attenbprough Doc</t>
  </si>
  <si>
    <t>Micheal Moore in Trumpland</t>
  </si>
  <si>
    <t>Roger and Me</t>
  </si>
  <si>
    <t>Origin of Species</t>
  </si>
  <si>
    <t>The Diving Bell and the Butterfly</t>
  </si>
  <si>
    <t>Lock-in in man writes a memoir</t>
  </si>
  <si>
    <t>Olga Dies Dreaming</t>
  </si>
  <si>
    <t>Romance</t>
  </si>
  <si>
    <t>Let's Get Physical</t>
  </si>
  <si>
    <t xml:space="preserve">Heart Principle </t>
  </si>
  <si>
    <t>Audre Lourdre's Cancer Journal</t>
  </si>
  <si>
    <t>Breast cancer journal</t>
  </si>
  <si>
    <t>Wayward Lives</t>
  </si>
  <si>
    <t>The Sum of Us</t>
  </si>
  <si>
    <t>???</t>
  </si>
  <si>
    <t>The Accidential Species</t>
  </si>
  <si>
    <t>Sense and Nonsense</t>
  </si>
  <si>
    <t>Sandman Overture</t>
  </si>
  <si>
    <t>Powers and Thrones</t>
  </si>
  <si>
    <t>Medievel times writer. All his work is recommended</t>
  </si>
  <si>
    <t>Post War</t>
  </si>
  <si>
    <t>Caste</t>
  </si>
  <si>
    <t>We will to inform you tomorrow we will be killed with our family</t>
  </si>
  <si>
    <t>Rwandan genocide</t>
  </si>
  <si>
    <t>The Warmth of Other Sons</t>
  </si>
  <si>
    <t>Wilkerson getting multiple nods</t>
  </si>
  <si>
    <t>The Journal of the Dissappointed Man</t>
  </si>
  <si>
    <t>Zoologist who has MS.  Record of his experience while battlng illness</t>
  </si>
  <si>
    <t>Rebecca's Revival</t>
  </si>
  <si>
    <t>Memoir of freed slave</t>
  </si>
  <si>
    <t>On Immunity and Innoculation</t>
  </si>
  <si>
    <t>Looking at narrative around medicine</t>
  </si>
  <si>
    <t>Negro in American Revolution</t>
  </si>
  <si>
    <t>Role of African-Americans in revolutionary war</t>
  </si>
  <si>
    <t>History of the Haitian Rev</t>
  </si>
  <si>
    <t>Essays by Ahad Haam</t>
  </si>
  <si>
    <t>Noam Chomsky Rec</t>
  </si>
  <si>
    <t>Book-Thomas Gary Elegy</t>
  </si>
  <si>
    <t>Tinkercreek</t>
  </si>
  <si>
    <t>Wonders of nature as a divine experience</t>
  </si>
  <si>
    <t>Creole Gumbo and all that Jazz</t>
  </si>
  <si>
    <t>Bourdain mentor cookbook</t>
  </si>
  <si>
    <t>The Island of Knowledge</t>
  </si>
  <si>
    <t>Range of books on gov covert etc</t>
  </si>
  <si>
    <t>books about Muslim Conquests</t>
  </si>
  <si>
    <t>Highest Road to Serfdom</t>
  </si>
  <si>
    <t>Conservative advoacted for this</t>
  </si>
  <si>
    <t>The Last of the Just</t>
  </si>
  <si>
    <t>Black Reconstruction</t>
  </si>
  <si>
    <t>Classic</t>
  </si>
  <si>
    <t>Provincetown Seafood Coobook</t>
  </si>
  <si>
    <t>Bourdain mentor cookbook combining Porteguese and New England</t>
  </si>
  <si>
    <t>On the Measure of Intelligence</t>
  </si>
  <si>
    <t>How to evaluate intelligene</t>
  </si>
  <si>
    <t>Creation</t>
  </si>
  <si>
    <t>AI and articfical lfe</t>
  </si>
  <si>
    <t>Mind-"Naming the Mind"</t>
  </si>
  <si>
    <t>Force of Non-Violence (2020)</t>
  </si>
  <si>
    <t>Crashed</t>
  </si>
  <si>
    <t>2008 collapse</t>
  </si>
  <si>
    <t>Must read Camu philosopher</t>
  </si>
  <si>
    <t>Checklist Manifesto</t>
  </si>
  <si>
    <t>Book about hurbris</t>
  </si>
  <si>
    <t>Why Buddism is True</t>
  </si>
  <si>
    <t>Possibilites and Essays</t>
  </si>
  <si>
    <t>Extradornary Delusions and the Madness of Crabs</t>
  </si>
  <si>
    <t>Hysterias where people went mad</t>
  </si>
  <si>
    <t>"Danraba"</t>
  </si>
  <si>
    <t>The Moral Arc</t>
  </si>
  <si>
    <t>The Immoraltality Key</t>
  </si>
  <si>
    <t>The Body Keeps Score</t>
  </si>
  <si>
    <t>How events shape bodily response</t>
  </si>
  <si>
    <t>Retrain Your Brain</t>
  </si>
  <si>
    <t>On Freedom</t>
  </si>
  <si>
    <t>Books-Euclid</t>
  </si>
  <si>
    <t>Book: Adam Smith "The Theory of Moral Sentiments"</t>
  </si>
  <si>
    <t>articles/books about Transhumanism</t>
  </si>
  <si>
    <t>All God's Dangers: The Life of Nate Shaw</t>
  </si>
  <si>
    <t>The Denial Of Death</t>
  </si>
  <si>
    <t>Man dies from colon cancer</t>
  </si>
  <si>
    <t>Principles for Dealing with the Changing World</t>
  </si>
  <si>
    <t>Historical trends repeat.  Dalio did a study to find economic trends and apply them to our time</t>
  </si>
  <si>
    <t>Fredrick Douglas Autobigraphy</t>
  </si>
  <si>
    <t>Democracy in America</t>
  </si>
  <si>
    <t>Better Angels of our Nature</t>
  </si>
  <si>
    <t>Tracking how violence has dropped over time</t>
  </si>
  <si>
    <t>Slouching toward uptopia</t>
  </si>
  <si>
    <t xml:space="preserve">Salt, Fat, Acid , Heat </t>
  </si>
  <si>
    <t>cooking</t>
  </si>
  <si>
    <t>Moore's Law for Everything</t>
  </si>
  <si>
    <t>Future of computing tech</t>
  </si>
  <si>
    <t>Why Zebras Don’t Get Ulcers</t>
  </si>
  <si>
    <t>Stress related best practices</t>
  </si>
  <si>
    <t>The Source</t>
  </si>
  <si>
    <t>Evidence based practices for visulation and the power of belief</t>
  </si>
  <si>
    <t>The God Delusion</t>
  </si>
  <si>
    <t>Nico Ethics</t>
  </si>
  <si>
    <t>Man's Search for Meaning</t>
  </si>
  <si>
    <t>Enlightenment Now</t>
  </si>
  <si>
    <t>Rational thought processes</t>
  </si>
  <si>
    <t>-chemistry based cookbook</t>
  </si>
  <si>
    <t>Books-Ralph Waldo Emerson</t>
  </si>
  <si>
    <t>Books-Henry David Thoreau</t>
  </si>
  <si>
    <t>Book-Film criticism</t>
  </si>
  <si>
    <t>Behind the Beautiful Furs</t>
  </si>
  <si>
    <t>Journalism. Captures poverty in an urban slum</t>
  </si>
  <si>
    <t>Fully Automated Luxury Communism</t>
  </si>
  <si>
    <t>Equity sharing under future tech</t>
  </si>
  <si>
    <t>Ben Franklin's Autobrigraphy</t>
  </si>
  <si>
    <t>Foragers, Farmers, and Fossil Fuels</t>
  </si>
  <si>
    <t>Long term historical principles by Ian Morris</t>
  </si>
  <si>
    <t>The Biggest Ideas in the Universe</t>
  </si>
  <si>
    <t>Pre-Topics</t>
  </si>
  <si>
    <t>S8</t>
  </si>
  <si>
    <t>Pre-Themes</t>
  </si>
  <si>
    <t>Nova</t>
  </si>
  <si>
    <t>S3</t>
  </si>
  <si>
    <t>No Reservations</t>
  </si>
  <si>
    <t>S14</t>
  </si>
  <si>
    <t>History 101: Season 1</t>
  </si>
  <si>
    <t>S1</t>
  </si>
  <si>
    <t>How It's Made</t>
  </si>
  <si>
    <t>S10</t>
  </si>
  <si>
    <t>American Pickers</t>
  </si>
  <si>
    <t>S7</t>
  </si>
  <si>
    <t>S2</t>
  </si>
  <si>
    <t>A Cook's Tour</t>
  </si>
  <si>
    <t>S6</t>
  </si>
  <si>
    <t>Alone</t>
  </si>
  <si>
    <t>Mythbusters</t>
  </si>
  <si>
    <t>Patagonia: Life on the Edge of the World</t>
  </si>
  <si>
    <t>S9</t>
  </si>
  <si>
    <t>River Monsters</t>
  </si>
  <si>
    <t>S12</t>
  </si>
  <si>
    <t>S4</t>
  </si>
  <si>
    <t>TV Series</t>
  </si>
  <si>
    <t>Naked &amp; Afraid-S15</t>
  </si>
  <si>
    <t>NA</t>
  </si>
  <si>
    <t>Welcome to Earth</t>
  </si>
  <si>
    <t>The Movies That Made Us: Season 3</t>
  </si>
  <si>
    <t>Women of Impact: Changing the World</t>
  </si>
  <si>
    <t>March of the Penguins</t>
  </si>
  <si>
    <t>The Real Stuff</t>
  </si>
  <si>
    <t>Black Sabbath: Paranoid (Classic Albums)</t>
  </si>
  <si>
    <t>The Mystery of Marilyn Monroe: The Unheard Tapes</t>
  </si>
  <si>
    <t>Trainwreck: Woodstock 99</t>
  </si>
  <si>
    <t>Virunga</t>
  </si>
  <si>
    <t>Democratic Republic of Congo</t>
  </si>
  <si>
    <t>African Cultural Study</t>
  </si>
  <si>
    <t>White Rhino</t>
  </si>
  <si>
    <t>Surfing</t>
  </si>
  <si>
    <t>North American Cultural Study</t>
  </si>
  <si>
    <t>Step Into Liquid</t>
  </si>
  <si>
    <t>Ken Burns: Lewis &amp; Clark</t>
  </si>
  <si>
    <t>Exploration</t>
  </si>
  <si>
    <t>North American History</t>
  </si>
  <si>
    <t>Ken Burns: Dust Bowl</t>
  </si>
  <si>
    <t>Dust Bowl Events</t>
  </si>
  <si>
    <t>Ken Burn's Thomas Jefferson</t>
  </si>
  <si>
    <t>Presidents</t>
  </si>
  <si>
    <t>Jonestown: Terror in the Jungle</t>
  </si>
  <si>
    <t>Cults</t>
  </si>
  <si>
    <t>South American History</t>
  </si>
  <si>
    <t>The Anthrax Attacks</t>
  </si>
  <si>
    <t>Crime</t>
  </si>
  <si>
    <t>Law</t>
  </si>
  <si>
    <t>The West by Ken Burns</t>
  </si>
  <si>
    <t>American West</t>
  </si>
  <si>
    <t>Everything and Nothing</t>
  </si>
  <si>
    <t>Particles</t>
  </si>
  <si>
    <t>Chemistry</t>
  </si>
  <si>
    <t>Rivers of Life</t>
  </si>
  <si>
    <t>Rivers</t>
  </si>
  <si>
    <t>Geology</t>
  </si>
  <si>
    <t>Frontline: China's COVID Secrets</t>
  </si>
  <si>
    <t>Disease</t>
  </si>
  <si>
    <t>Medicine/Health</t>
  </si>
  <si>
    <t>One Child Nation</t>
  </si>
  <si>
    <t>China</t>
  </si>
  <si>
    <t>Asian Cultural Study</t>
  </si>
  <si>
    <t>Killer Sally</t>
  </si>
  <si>
    <t>True Crime</t>
  </si>
  <si>
    <t>God Forbid: A Sex Scandal that Brought Down a Dynasty</t>
  </si>
  <si>
    <t>Chrisitan Right</t>
  </si>
  <si>
    <t>Western Belief Systems</t>
  </si>
  <si>
    <t>Downfall: The Case Against Boeing</t>
  </si>
  <si>
    <t>Airplanes</t>
  </si>
  <si>
    <t>Engineering/Manufacturing</t>
  </si>
  <si>
    <t>Dirtbag: The Legend of Fred Beckey</t>
  </si>
  <si>
    <t>Mountain Climbing</t>
  </si>
  <si>
    <t>Biography</t>
  </si>
  <si>
    <t>A Trip to Infinity</t>
  </si>
  <si>
    <t>Infinity</t>
  </si>
  <si>
    <t>Mathematics</t>
  </si>
  <si>
    <t>Jimi Plays Monterey</t>
  </si>
  <si>
    <t>American Experience: The Pilgrims</t>
  </si>
  <si>
    <t>Pilgrims</t>
  </si>
  <si>
    <t>Europeon History</t>
  </si>
  <si>
    <t>Secrets of the Dead: Last Days of Pompeii</t>
  </si>
  <si>
    <t>Roman History</t>
  </si>
  <si>
    <t>Early History</t>
  </si>
  <si>
    <t>Shaq</t>
  </si>
  <si>
    <t>Sports</t>
  </si>
  <si>
    <t>Murdaugh Murders</t>
  </si>
  <si>
    <t>Good Night Oppy</t>
  </si>
  <si>
    <t>NASA Rover</t>
  </si>
  <si>
    <t>Crime Scene: The Texas Killing Fields</t>
  </si>
  <si>
    <t>Into the Deep: The Submarine Murder Case</t>
  </si>
  <si>
    <t>Grizzly Man</t>
  </si>
  <si>
    <t>Tim Treadwell</t>
  </si>
  <si>
    <t>Biographical</t>
  </si>
  <si>
    <t>Crime of the Century</t>
  </si>
  <si>
    <t>Drug Marketing and Sales</t>
  </si>
  <si>
    <t>The Volcano: Rescue from Whakaari</t>
  </si>
  <si>
    <t>Volcano Tourism</t>
  </si>
  <si>
    <t>Travel</t>
  </si>
  <si>
    <t>Going Clear: Scientology and the Prison of Belief</t>
  </si>
  <si>
    <t>Scientology</t>
  </si>
  <si>
    <t>Belief Systems</t>
  </si>
  <si>
    <t>Cave of Forgotten Dreams</t>
  </si>
  <si>
    <t>Cave Paintings</t>
  </si>
  <si>
    <t>Seaspiracy</t>
  </si>
  <si>
    <t>Fishing Industry</t>
  </si>
  <si>
    <t>Business</t>
  </si>
  <si>
    <t>The River Runner</t>
  </si>
  <si>
    <t>Kayaking</t>
  </si>
  <si>
    <t>Human Culture</t>
  </si>
  <si>
    <t>Limited Series</t>
  </si>
  <si>
    <t>The Witch Doctor Will See You Now</t>
  </si>
  <si>
    <t>Non-Western Medicine</t>
  </si>
  <si>
    <t>Culture &amp; History</t>
  </si>
  <si>
    <t>Persona: The Dark Truth Behind Personality Tests</t>
  </si>
  <si>
    <t>Impact of Personality Tests</t>
  </si>
  <si>
    <t>Science &amp; Technology</t>
  </si>
  <si>
    <t>National Geographic: Wild Russia</t>
  </si>
  <si>
    <t>Russian Wildlife</t>
  </si>
  <si>
    <t>Plants &amp; Animals</t>
  </si>
  <si>
    <t>Made You Look</t>
  </si>
  <si>
    <t>Art Forgery</t>
  </si>
  <si>
    <t>Factual Narrative</t>
  </si>
  <si>
    <t>Particle Fever</t>
  </si>
  <si>
    <t>Higgs Boson Particle</t>
  </si>
  <si>
    <t>Alone Across the Arctic</t>
  </si>
  <si>
    <t>Wilderness Skills</t>
  </si>
  <si>
    <t>The Hatchet Wielding Hitchhiker</t>
  </si>
  <si>
    <t>Year Million</t>
  </si>
  <si>
    <t>Future Tech</t>
  </si>
  <si>
    <t>Restaurant Foods</t>
  </si>
  <si>
    <t>Naked &amp; Afraid</t>
  </si>
  <si>
    <t>Survival</t>
  </si>
  <si>
    <t>Social Science</t>
  </si>
  <si>
    <t>On Managing Yourself</t>
  </si>
  <si>
    <t>Business Leader Insights</t>
  </si>
  <si>
    <t>Executive Functions</t>
  </si>
  <si>
    <t>The Subtle Art of Not Giving A Fuck</t>
  </si>
  <si>
    <t>Self-Improvement</t>
  </si>
  <si>
    <t>S11</t>
  </si>
  <si>
    <t>S5</t>
  </si>
  <si>
    <t>7 Habits of Highly Effective People</t>
  </si>
  <si>
    <t>The Myth of Self-Esteem</t>
  </si>
  <si>
    <t>Self-Assessment</t>
  </si>
  <si>
    <t xml:space="preserve">Kitchen Confidential </t>
  </si>
  <si>
    <t>Anthony Bourdain</t>
  </si>
  <si>
    <t>How Emotions Are Made</t>
  </si>
  <si>
    <t>Emotions</t>
  </si>
  <si>
    <t>Emotion/Motivation</t>
  </si>
  <si>
    <t>Women in Science</t>
  </si>
  <si>
    <t>Inventing David Geffen</t>
  </si>
  <si>
    <t>Music Production</t>
  </si>
  <si>
    <t>Penguins</t>
  </si>
  <si>
    <t>Biology</t>
  </si>
  <si>
    <t>Meltdown: 3 Mile Island</t>
  </si>
  <si>
    <t>Nuclear Plants</t>
  </si>
  <si>
    <t>Marilyn Monroe</t>
  </si>
  <si>
    <t>Woodstock: 3 Days of Peace &amp; Music (Director's Cut)</t>
  </si>
  <si>
    <t>Woodstock 99</t>
  </si>
  <si>
    <t>Where Does the Earth's Magentic Field Come From</t>
  </si>
  <si>
    <t>Magentic Field</t>
  </si>
  <si>
    <t>Earth Sciences/Geology</t>
  </si>
  <si>
    <t>The Endless Summer</t>
  </si>
  <si>
    <t>The Art of Strategy</t>
  </si>
  <si>
    <t>Game Theory</t>
  </si>
  <si>
    <t>Economics</t>
  </si>
  <si>
    <t>The Private Life of Deer</t>
  </si>
  <si>
    <t>Deer</t>
  </si>
  <si>
    <t>Plants/Animals</t>
  </si>
  <si>
    <t>Q: Into the Storm</t>
  </si>
  <si>
    <t>Elections</t>
  </si>
  <si>
    <t>Political Science</t>
  </si>
  <si>
    <t>Into the Inferno</t>
  </si>
  <si>
    <t>Volcanos</t>
  </si>
  <si>
    <t>One Becoming A Leader</t>
  </si>
  <si>
    <t>Leadership</t>
  </si>
  <si>
    <t>Professional Management</t>
  </si>
  <si>
    <t>I Am Greta</t>
  </si>
  <si>
    <t>Greta Thunberg</t>
  </si>
  <si>
    <t>Logic: A Complete Introduction</t>
  </si>
  <si>
    <t>Deductive Logic</t>
  </si>
  <si>
    <t>Critical Thinking &amp; Logic</t>
  </si>
  <si>
    <t>The Gray Area: The Quest for Authenticity</t>
  </si>
  <si>
    <t>Authenticity</t>
  </si>
  <si>
    <t>Joe Rogan Experience: Peter Ziehan</t>
  </si>
  <si>
    <t>Global Economic Development</t>
  </si>
  <si>
    <t>Interview</t>
  </si>
  <si>
    <t>Conversations with Tyler</t>
  </si>
  <si>
    <t>Katherine Rundell</t>
  </si>
  <si>
    <t>Lex Fridman Podcast #351</t>
  </si>
  <si>
    <t>Mr. Beast</t>
  </si>
  <si>
    <t>Explain the Universe</t>
  </si>
  <si>
    <t>Unifed Theory of Physics</t>
  </si>
  <si>
    <t>Physics &amp; Space</t>
  </si>
  <si>
    <t>The Ezra Klein Show</t>
  </si>
  <si>
    <t>State of US Mental Health System</t>
  </si>
  <si>
    <t>Health &amp; Fitness</t>
  </si>
  <si>
    <t>The Gray Area: Can Race Be Transcended?</t>
  </si>
  <si>
    <t>Race &amp; Class</t>
  </si>
  <si>
    <t>Human Behavior</t>
  </si>
  <si>
    <t>Kim Stanley Robinsion</t>
  </si>
  <si>
    <t>Interviews</t>
  </si>
  <si>
    <t>History This Week</t>
  </si>
  <si>
    <t>Tuskegee Top Gun</t>
  </si>
  <si>
    <t>History</t>
  </si>
  <si>
    <t>Joe Rogan Experience: Mike Baker</t>
  </si>
  <si>
    <t>Politics</t>
  </si>
  <si>
    <t>Current Events</t>
  </si>
  <si>
    <t>Offline with John Favreau</t>
  </si>
  <si>
    <t>Writing in the Age of AI</t>
  </si>
  <si>
    <t>Dan Carlin's Hardcore History: Thor's Angels</t>
  </si>
  <si>
    <t>Dark Ages Europe</t>
  </si>
  <si>
    <t>Mary Gaitskill</t>
  </si>
  <si>
    <t>The Gray Area: Finding hope in a world on the brink</t>
  </si>
  <si>
    <t>Article</t>
  </si>
  <si>
    <t>International Journal of Social Science and Education Research</t>
  </si>
  <si>
    <t>First Principles‐The Building Blocks of True Knowledge</t>
  </si>
  <si>
    <t>David Attenborough's Ant Mountain</t>
  </si>
  <si>
    <t>Ants</t>
  </si>
  <si>
    <t>Ken Burn's Ben Franklin</t>
  </si>
  <si>
    <t>Lex Fridman Podcast #352</t>
  </si>
  <si>
    <t>Islam</t>
  </si>
  <si>
    <t>StarTalk with Ray Kurzweil</t>
  </si>
  <si>
    <t>Nations of the World</t>
  </si>
  <si>
    <t>Burkina Faso</t>
  </si>
  <si>
    <t>The Gray Area: The end of the free market century</t>
  </si>
  <si>
    <t>Finding Facts vs. Browsing Knowledge in Hypertext Systems</t>
  </si>
  <si>
    <t>Information Searching</t>
  </si>
  <si>
    <t>Video</t>
  </si>
  <si>
    <t>PBS News Hour: Ann Hornaday</t>
  </si>
  <si>
    <t>Film Criticism</t>
  </si>
  <si>
    <t>LKI Consulting: Geochemistry Basic Principles</t>
  </si>
  <si>
    <t>Geochemistry</t>
  </si>
  <si>
    <t>Natural Science</t>
  </si>
  <si>
    <t>Magazine</t>
  </si>
  <si>
    <t>Scientific American-Oct 22</t>
  </si>
  <si>
    <t>General Science &amp; Tech</t>
  </si>
  <si>
    <t>Being Mortal</t>
  </si>
  <si>
    <t>Death</t>
  </si>
  <si>
    <t>Expedition Happiness</t>
  </si>
  <si>
    <t>King in the Wilderness</t>
  </si>
  <si>
    <t>MLK</t>
  </si>
  <si>
    <t>Dan Carlin's Hardcore History: King of Aesir</t>
  </si>
  <si>
    <t>NFL Divisional Round 2023</t>
  </si>
  <si>
    <t>Football</t>
  </si>
  <si>
    <t xml:space="preserve">Sports </t>
  </si>
  <si>
    <t>The First Wave</t>
  </si>
  <si>
    <t>Covid-19</t>
  </si>
  <si>
    <t>On Purpose w/ Jay Shetty</t>
  </si>
  <si>
    <t>Goal Setting</t>
  </si>
  <si>
    <t>Radiolab: The Middle of Everything</t>
  </si>
  <si>
    <t>Formal Science</t>
  </si>
  <si>
    <t>The Island President</t>
  </si>
  <si>
    <t>Maldives</t>
  </si>
  <si>
    <t>Ezra Klein Show</t>
  </si>
  <si>
    <t>Martin Luther King Jr.</t>
  </si>
  <si>
    <t>How To Be a Better Human</t>
  </si>
  <si>
    <t>Happiness Science</t>
  </si>
  <si>
    <t>Architecture Short Course: How to Develop a Design Concept</t>
  </si>
  <si>
    <t>Architecture</t>
  </si>
  <si>
    <t>Khan Academy: Into to Economics</t>
  </si>
  <si>
    <t>Asian Tsunami: The Deadliest Wave</t>
  </si>
  <si>
    <t>Narrative</t>
  </si>
  <si>
    <t>Chinease Politics</t>
  </si>
  <si>
    <t>Gastropod; The End of the Calorie</t>
  </si>
  <si>
    <t>Calorie Counting</t>
  </si>
  <si>
    <t>Khan Academy: Scarcity</t>
  </si>
  <si>
    <t>Woodworking</t>
  </si>
  <si>
    <t>Rice University-Principles of Economics Chapter 1</t>
  </si>
  <si>
    <t>NOVA: Treasures of the Earth</t>
  </si>
  <si>
    <t>Minerals &amp; Elements</t>
  </si>
  <si>
    <t>Lex Fridman Podcast: Dennis Whyte</t>
  </si>
  <si>
    <t>Nuclear Fusion</t>
  </si>
  <si>
    <t>Lex Fridman Podcast: Jeremi Suri</t>
  </si>
  <si>
    <t>The Gray Area: Revisitng the father of capitalism</t>
  </si>
  <si>
    <t>Adam Smith</t>
  </si>
  <si>
    <t>Madoff: The Monster of Wall Street</t>
  </si>
  <si>
    <t>Bernie Madoff</t>
  </si>
  <si>
    <t>Race to Alaska</t>
  </si>
  <si>
    <t>Sailing</t>
  </si>
  <si>
    <t>The Real Adam Smith</t>
  </si>
  <si>
    <t>S13</t>
  </si>
  <si>
    <t>Food &amp; Cooking</t>
  </si>
  <si>
    <t>Geography Now: Suriname</t>
  </si>
  <si>
    <t>Suriname</t>
  </si>
  <si>
    <t>Country of the Week</t>
  </si>
  <si>
    <t>Expedition w/ Steve Backshall</t>
  </si>
  <si>
    <t>NFC/AFC Championship</t>
  </si>
  <si>
    <t>Lex Fridman Podcast: Betul Kacar</t>
  </si>
  <si>
    <t>Origins of Life</t>
  </si>
  <si>
    <t>The Gray Area: Josh Hawley</t>
  </si>
  <si>
    <t>They Shall Not Grow Old</t>
  </si>
  <si>
    <t>World War I</t>
  </si>
  <si>
    <t>Scientific American-September 2022</t>
  </si>
  <si>
    <t>Scientific Advances</t>
  </si>
  <si>
    <t>The 80,000 Hours Podcast: A.J. Jacobs</t>
  </si>
  <si>
    <t>Mindsets</t>
  </si>
  <si>
    <t>Extremities</t>
  </si>
  <si>
    <t>Remote Settlements</t>
  </si>
  <si>
    <t>Black Holes Feature</t>
  </si>
  <si>
    <t>Khan Academy: Factors of Production &amp; Rivalry</t>
  </si>
  <si>
    <t>Dan Carlin's Hardcore History: The Celtic Holocaust</t>
  </si>
  <si>
    <t>History of Rome</t>
  </si>
  <si>
    <t>The 80,000 Hours Podcast: Sharon Hewitt</t>
  </si>
  <si>
    <t>Moral Philosophy</t>
  </si>
  <si>
    <t>Farenheit 911</t>
  </si>
  <si>
    <t>Iraq War</t>
  </si>
  <si>
    <t>Dan Carlin's Hardcore History: Supernova in the East I</t>
  </si>
  <si>
    <t>Japan in World War 2</t>
  </si>
  <si>
    <t>Dan Carlin's Hardcore History: Supernova in the East II</t>
  </si>
  <si>
    <t>Snakes &amp; Atmospheric Rivers</t>
  </si>
  <si>
    <t>StarTalk: Heather Berlin</t>
  </si>
  <si>
    <t>Neuroscience</t>
  </si>
  <si>
    <t>History Channel Biography</t>
  </si>
  <si>
    <t>Albert Einstein</t>
  </si>
  <si>
    <t>Geography Now: Chile</t>
  </si>
  <si>
    <t>Chile</t>
  </si>
  <si>
    <t>80,000 Hours Podcast: Ian Morris</t>
  </si>
  <si>
    <t>Metahistory</t>
  </si>
  <si>
    <t>Scientific American-September February 2023</t>
  </si>
  <si>
    <t>New Science</t>
  </si>
  <si>
    <t>Pamela: A Love Story</t>
  </si>
  <si>
    <t>Pamela Anderson</t>
  </si>
  <si>
    <t>Video Playlist</t>
  </si>
  <si>
    <t>80,000 Hours Podcast: Chris Blattman</t>
  </si>
  <si>
    <t>Reasons for Wars</t>
  </si>
  <si>
    <t>Wikipedia</t>
  </si>
  <si>
    <t>Evolutionary Psychology</t>
  </si>
  <si>
    <t>Parkins &amp; Speigal Show</t>
  </si>
  <si>
    <t>Sports Talk</t>
  </si>
  <si>
    <t>Stephen Hawking's Favorite Places</t>
  </si>
  <si>
    <t>Space</t>
  </si>
  <si>
    <t>Dan Carlin's Hardcore History: Supernova in the East III</t>
  </si>
  <si>
    <t>Out of the Cradle</t>
  </si>
  <si>
    <t>Early Humans</t>
  </si>
  <si>
    <t>Rome: The World's First Superpower</t>
  </si>
  <si>
    <t>Julius Caesar</t>
  </si>
  <si>
    <t>The Life of Julius Caesar</t>
  </si>
  <si>
    <t>Video Medley</t>
  </si>
  <si>
    <t>Cuba</t>
  </si>
  <si>
    <t>Superbowl</t>
  </si>
  <si>
    <t xml:space="preserve">Bowling for Columbine </t>
  </si>
  <si>
    <t>Guns in US</t>
  </si>
  <si>
    <t>Scientific American-November 2022</t>
  </si>
  <si>
    <t>Offline with John Favreau: Robert Waldinger</t>
  </si>
  <si>
    <t>Emergence</t>
  </si>
  <si>
    <t>PBS-Evolution</t>
  </si>
  <si>
    <t>Charles Darwin</t>
  </si>
  <si>
    <t>The Genius of Charles Darwin</t>
  </si>
  <si>
    <t>The Weeds</t>
  </si>
  <si>
    <t>Ukraine War</t>
  </si>
  <si>
    <t>Current Economic Events</t>
  </si>
  <si>
    <t>Advertising Industry</t>
  </si>
  <si>
    <t>The Great British Baking Show: Professionals</t>
  </si>
  <si>
    <t>Baking Competition Show</t>
  </si>
  <si>
    <t>Stolen Youth</t>
  </si>
  <si>
    <t>Overton Window</t>
  </si>
  <si>
    <t>YouTube Playlist</t>
  </si>
  <si>
    <t>Khan Academy</t>
  </si>
  <si>
    <t>Intro to Economics</t>
  </si>
  <si>
    <t>Scientific American-December 2022</t>
  </si>
  <si>
    <t>80,000 Hours Podcast: Cass Sunstein</t>
  </si>
  <si>
    <t>Dealing with Change</t>
  </si>
  <si>
    <t>Lincoln's Virtues</t>
  </si>
  <si>
    <t>Abraham Lincoln</t>
  </si>
  <si>
    <t>80,000 Hours Podcast: Christopher Brown</t>
  </si>
  <si>
    <t>The End of Slavery</t>
  </si>
  <si>
    <t>Physical Competition Show</t>
  </si>
  <si>
    <t>Conversations with Tyler: Brad DeLong</t>
  </si>
  <si>
    <t>Economic Forces</t>
  </si>
  <si>
    <t>Dan Carlin's Hardcore History: Supernova in the East IV</t>
  </si>
  <si>
    <t>History of Briton</t>
  </si>
  <si>
    <t>Dan Carlin's Hardcore History: Supernova in the East V</t>
  </si>
  <si>
    <t>Critical Theory</t>
  </si>
  <si>
    <t>YouTube Channel</t>
  </si>
  <si>
    <t>Vsauce</t>
  </si>
  <si>
    <t>Everyone Jumping at Once</t>
  </si>
  <si>
    <t>Is Anything Real?</t>
  </si>
  <si>
    <t>80,000 Hours Podcast: Alan Hajek</t>
  </si>
  <si>
    <t>Paradoxes</t>
  </si>
  <si>
    <t>Papua New Guinea</t>
  </si>
  <si>
    <t>Modified Newtowian Dynamics</t>
  </si>
  <si>
    <t>Neurodiversity</t>
  </si>
  <si>
    <t>Cognitive Illusions</t>
  </si>
  <si>
    <t>Andre the Giant</t>
  </si>
  <si>
    <t>Filter Bubbles</t>
  </si>
  <si>
    <t>The Gray Area: Matt McManus</t>
  </si>
  <si>
    <t>Nietzsche</t>
  </si>
  <si>
    <t>NOVA</t>
  </si>
  <si>
    <t>Science Topics</t>
  </si>
  <si>
    <t>S49</t>
  </si>
  <si>
    <t>Gestalt Psychology</t>
  </si>
  <si>
    <t>Lex Fridmen Podcast: Ginni Rometty</t>
  </si>
  <si>
    <t>Business Leadership</t>
  </si>
  <si>
    <t>The Ezra Klein Show: Jane Hirshfield</t>
  </si>
  <si>
    <t>Awareness &amp; Gratitude</t>
  </si>
  <si>
    <t>The Gray Area: Carrie Jenkins</t>
  </si>
  <si>
    <t>The Feeling of Love</t>
  </si>
  <si>
    <t>Planet Earth</t>
  </si>
  <si>
    <t>Nature</t>
  </si>
  <si>
    <t>The Ezra Klein Show: Stephen Guyenet</t>
  </si>
  <si>
    <t>The Science of Hunger</t>
  </si>
  <si>
    <t>Ego Depletion</t>
  </si>
  <si>
    <t>The Gray Area: Alissa Quart</t>
  </si>
  <si>
    <t>The American Dream</t>
  </si>
  <si>
    <t>ChatGPT</t>
  </si>
  <si>
    <t>Secrets of Playboy</t>
  </si>
  <si>
    <t>History of Playboy</t>
  </si>
  <si>
    <t>Qualia</t>
  </si>
  <si>
    <t>Lex Fridmen Podcast: Andrew Strominger</t>
  </si>
  <si>
    <t>Theoretical Physics</t>
  </si>
  <si>
    <t>Intro to Chemistry</t>
  </si>
  <si>
    <t>Scientific American-January 2023</t>
  </si>
  <si>
    <t>Emotivism</t>
  </si>
  <si>
    <t>Timothy Leary's Dead</t>
  </si>
  <si>
    <t>Timothy Leary</t>
  </si>
  <si>
    <t>Dan Carlin's Hardcore History: Supernova in the East VI</t>
  </si>
  <si>
    <t>The Gray Area: Vienna Pharon</t>
  </si>
  <si>
    <t>Destructive Behaviors</t>
  </si>
  <si>
    <t>YouTube-Bob &amp; Brad</t>
  </si>
  <si>
    <t>TMJ Treatment</t>
  </si>
  <si>
    <t>Lex Fridman Podcast: Sam Harris</t>
  </si>
  <si>
    <t>Science &amp; Tech</t>
  </si>
  <si>
    <t>Nelson Mandela: Beyond the Myth</t>
  </si>
  <si>
    <t>Nelson Mandela</t>
  </si>
  <si>
    <t>Babe Ruth (HBO)</t>
  </si>
  <si>
    <t>Babe Ruth</t>
  </si>
  <si>
    <t>MH370: The Plane That Disappeared</t>
  </si>
  <si>
    <t>Radiolab Blog</t>
  </si>
  <si>
    <t>Emojis</t>
  </si>
  <si>
    <t>Halo Effect</t>
  </si>
  <si>
    <t>The Gilded Age</t>
  </si>
  <si>
    <t>Growth of weath in late 1800s</t>
  </si>
  <si>
    <t>Basketball Offensive Tactics</t>
  </si>
  <si>
    <t>American Experience: The Donner Party</t>
  </si>
  <si>
    <t>Donner Party</t>
  </si>
  <si>
    <t>NOVA: Rise of the Mammals</t>
  </si>
  <si>
    <t>Early Mammals</t>
  </si>
  <si>
    <t>46-19</t>
  </si>
  <si>
    <t>Hypervigilence</t>
  </si>
  <si>
    <t>Casual Mechanisms</t>
  </si>
  <si>
    <t>White Holes</t>
  </si>
  <si>
    <t>Fire of Love</t>
  </si>
  <si>
    <t>Volcanologists</t>
  </si>
  <si>
    <t xml:space="preserve">Imgaine: John Lennon </t>
  </si>
  <si>
    <t>John Lennon</t>
  </si>
  <si>
    <t>American Experience: Jesse James</t>
  </si>
  <si>
    <t>Jesse James</t>
  </si>
  <si>
    <t>E37</t>
  </si>
  <si>
    <t>E36</t>
  </si>
  <si>
    <t>E35</t>
  </si>
  <si>
    <t>E34</t>
  </si>
  <si>
    <t>E33</t>
  </si>
  <si>
    <t>E32</t>
  </si>
  <si>
    <t>E31</t>
  </si>
  <si>
    <t>E30</t>
  </si>
  <si>
    <t>E29</t>
  </si>
  <si>
    <t>E28</t>
  </si>
  <si>
    <t>E27</t>
  </si>
  <si>
    <t>E26</t>
  </si>
  <si>
    <t>E25</t>
  </si>
  <si>
    <t>E24</t>
  </si>
  <si>
    <t>E23</t>
  </si>
  <si>
    <t>E22</t>
  </si>
  <si>
    <t>E21</t>
  </si>
  <si>
    <t>E20</t>
  </si>
  <si>
    <t>E19</t>
  </si>
  <si>
    <t>E18</t>
  </si>
  <si>
    <t>E17</t>
  </si>
  <si>
    <t>E16</t>
  </si>
  <si>
    <t>E15</t>
  </si>
  <si>
    <t>E14</t>
  </si>
  <si>
    <t>E13</t>
  </si>
  <si>
    <t>E12</t>
  </si>
  <si>
    <t>E11</t>
  </si>
  <si>
    <t>E10</t>
  </si>
  <si>
    <t>E9</t>
  </si>
  <si>
    <t>E8</t>
  </si>
  <si>
    <t>E7</t>
  </si>
  <si>
    <t>E6</t>
  </si>
  <si>
    <t>E5</t>
  </si>
  <si>
    <t>E4</t>
  </si>
  <si>
    <t>E3</t>
  </si>
  <si>
    <t>E2</t>
  </si>
  <si>
    <t>E1</t>
  </si>
  <si>
    <t>Date Reviewed</t>
  </si>
  <si>
    <t>Enjoyment Factor             (25)</t>
  </si>
  <si>
    <t>Production &amp; Writing Quality           (25)</t>
  </si>
  <si>
    <t>Knowledge Gained             (25)</t>
  </si>
  <si>
    <t>Subject Matter            (25)</t>
  </si>
  <si>
    <t>Source</t>
  </si>
  <si>
    <t>Topic</t>
  </si>
  <si>
    <t>Season</t>
  </si>
  <si>
    <t xml:space="preserve">Theme </t>
  </si>
  <si>
    <t>Are we doing march madness this year?</t>
  </si>
  <si>
    <t>Sport</t>
  </si>
  <si>
    <t>Cody and Bo businesses</t>
  </si>
  <si>
    <t>Start rating subreddits in media rather than just reddit</t>
  </si>
  <si>
    <t>The Night Gate</t>
  </si>
  <si>
    <t>RRR (dad's rec)</t>
  </si>
  <si>
    <t>Godzilla: King of the Monsters</t>
  </si>
  <si>
    <t>Godzilla versus Kong</t>
  </si>
  <si>
    <t>Cloverfield</t>
  </si>
  <si>
    <t>The Jerk</t>
  </si>
  <si>
    <t>The Good the Bad and the Ugly</t>
  </si>
  <si>
    <t>Rosemary's Baby</t>
  </si>
  <si>
    <t>Movie-Dune</t>
  </si>
  <si>
    <t>Billy Jack</t>
  </si>
  <si>
    <t>Check Starz out</t>
  </si>
  <si>
    <t>Rounder movie</t>
  </si>
  <si>
    <t>Good Will Hunting</t>
  </si>
  <si>
    <t>Check out the "Forward" political party</t>
  </si>
  <si>
    <t>Social discounting</t>
  </si>
  <si>
    <t>Learn about regression analysis</t>
  </si>
  <si>
    <t>Learn about homo in animals</t>
  </si>
  <si>
    <t>Learn about "consequentialism"</t>
  </si>
  <si>
    <t>Learn about the great populist movements</t>
  </si>
  <si>
    <t>LL-Integrated Information Theory</t>
  </si>
  <si>
    <t>Learn about pluralism</t>
  </si>
  <si>
    <t>Explanatory Adequacy</t>
  </si>
  <si>
    <t>LL-Transhumanisum</t>
  </si>
  <si>
    <t>Non-cognitivism</t>
  </si>
  <si>
    <t>Conversation-5 lives</t>
  </si>
  <si>
    <t>Local Rabbit</t>
  </si>
  <si>
    <t>Pilgrim's Progress</t>
  </si>
  <si>
    <t>Wisdom Book</t>
  </si>
  <si>
    <t>Develop.games (pirate software)</t>
  </si>
  <si>
    <t>Classic Final Fantasy one more time</t>
  </si>
  <si>
    <t>Caveman 2 cosmos</t>
  </si>
  <si>
    <t>Take pennies up to Wisconsin to pay off Mike</t>
  </si>
  <si>
    <t>Vacation</t>
  </si>
  <si>
    <t>Yes, Minister</t>
  </si>
  <si>
    <t>Yellowstone</t>
  </si>
  <si>
    <t>X-Files</t>
  </si>
  <si>
    <t>What We Do In the Shadows</t>
  </si>
  <si>
    <t>VEEP</t>
  </si>
  <si>
    <t>Underground Railroad</t>
  </si>
  <si>
    <t>The Wire</t>
  </si>
  <si>
    <t>The West Wing</t>
  </si>
  <si>
    <t>The Twilight Zone (orginal)</t>
  </si>
  <si>
    <t>The Sopranos</t>
  </si>
  <si>
    <t>The Outer Limits</t>
  </si>
  <si>
    <t>The Old Man</t>
  </si>
  <si>
    <t>The Office</t>
  </si>
  <si>
    <t>The Leftovers</t>
  </si>
  <si>
    <t>The Honeymooners</t>
  </si>
  <si>
    <t>The Good Fight</t>
  </si>
  <si>
    <t>Halo TV series</t>
  </si>
  <si>
    <t>Foundation TV series</t>
  </si>
  <si>
    <t>Death, Love, and Robots (animated shorts)</t>
  </si>
  <si>
    <t>Cash Cab</t>
  </si>
  <si>
    <t>The Crown</t>
  </si>
  <si>
    <t>The Boys</t>
  </si>
  <si>
    <t>The Americans</t>
  </si>
  <si>
    <t>Star Trek</t>
  </si>
  <si>
    <t>Six Feet Under</t>
  </si>
  <si>
    <t>Sherlock</t>
  </si>
  <si>
    <t xml:space="preserve">Seinfeld </t>
  </si>
  <si>
    <t>Russian Doll</t>
  </si>
  <si>
    <t>Rick &amp; Morty</t>
  </si>
  <si>
    <t>Rewatch "The Shield"</t>
  </si>
  <si>
    <t>Philly DA</t>
  </si>
  <si>
    <t>Peaky Blinders</t>
  </si>
  <si>
    <t>Parks and Recreation</t>
  </si>
  <si>
    <t>Ozark</t>
  </si>
  <si>
    <t>Narcos</t>
  </si>
  <si>
    <t>My Name is Earl</t>
  </si>
  <si>
    <t>Mr. Inbetween</t>
  </si>
  <si>
    <t>Mad Men</t>
  </si>
  <si>
    <t>Louie</t>
  </si>
  <si>
    <t>Larry Sanders</t>
  </si>
  <si>
    <t>Laetitia</t>
  </si>
  <si>
    <t>KEY AND PEELE</t>
  </si>
  <si>
    <t>Justified</t>
  </si>
  <si>
    <t>Its Always Sunny</t>
  </si>
  <si>
    <t>It's a Sin</t>
  </si>
  <si>
    <t>Interview with the Vampire</t>
  </si>
  <si>
    <t>In My Skin</t>
  </si>
  <si>
    <t>I Love Lucy</t>
  </si>
  <si>
    <t>House of Cards</t>
  </si>
  <si>
    <t>Honeymooners</t>
  </si>
  <si>
    <t>Handmaid's Tale</t>
  </si>
  <si>
    <t>Halt &amp; Catch Fire</t>
  </si>
  <si>
    <t>Hacks</t>
  </si>
  <si>
    <t>Gunsmoke</t>
  </si>
  <si>
    <t>Gomorrah</t>
  </si>
  <si>
    <t>Gilded Age</t>
  </si>
  <si>
    <t>Friday Night Lights</t>
  </si>
  <si>
    <t>For All Mankind</t>
  </si>
  <si>
    <t>Fleabag</t>
  </si>
  <si>
    <t>Fargo</t>
  </si>
  <si>
    <t>E.R.</t>
  </si>
  <si>
    <t>Dr. Who</t>
  </si>
  <si>
    <t>DP</t>
  </si>
  <si>
    <t>Dickinson</t>
  </si>
  <si>
    <t>Deadwood</t>
  </si>
  <si>
    <t>Stargate SG-1</t>
  </si>
  <si>
    <t>Community</t>
  </si>
  <si>
    <t>Columbo</t>
  </si>
  <si>
    <t>Cheers</t>
  </si>
  <si>
    <t>CB Strike: Lethal White</t>
  </si>
  <si>
    <t>Call My Agent</t>
  </si>
  <si>
    <t>Bojack Horsemen</t>
  </si>
  <si>
    <t>Battlestar Gallactica</t>
  </si>
  <si>
    <t>Arrested Development</t>
  </si>
  <si>
    <t>Aquarius (parents)</t>
  </si>
  <si>
    <t>Andy Grittith</t>
  </si>
  <si>
    <t>All in the Family</t>
  </si>
  <si>
    <t>Alfred Hitchock Presents</t>
  </si>
  <si>
    <t>30 Rock</t>
  </si>
  <si>
    <t>3 Stooges</t>
  </si>
  <si>
    <t>Review TV tropes media content https://tvtropes.org/pmwiki/pmwiki.php/Main/Media</t>
  </si>
  <si>
    <t>How to watch American Gladiators</t>
  </si>
  <si>
    <t>Website-Hacker News</t>
  </si>
  <si>
    <t>E</t>
  </si>
  <si>
    <t>Way Back Machine internet archive</t>
  </si>
  <si>
    <t>Explore 7 tastes especially Umami</t>
  </si>
  <si>
    <t>The Contestant</t>
  </si>
  <si>
    <t>Doc</t>
  </si>
  <si>
    <t>When will singularity occur</t>
  </si>
  <si>
    <t>Cyrus the Great</t>
  </si>
  <si>
    <t>Person</t>
  </si>
  <si>
    <t>Martha Beck</t>
  </si>
  <si>
    <t>LW</t>
  </si>
  <si>
    <t>John Green-attention and reviews</t>
  </si>
  <si>
    <t>Got to watch dr who</t>
  </si>
  <si>
    <t>Get back into Poker watching</t>
  </si>
  <si>
    <t>Frontline</t>
  </si>
  <si>
    <t>Das Boot 2018</t>
  </si>
  <si>
    <t>Charlie Rose</t>
  </si>
  <si>
    <t>Antiques Roadshow</t>
  </si>
  <si>
    <t>Tiramisu: This Italian dessert consists of layers of ladyfingers soaked in coffee and layered with a mixture of mascarpone cheese, eggs, and sugar.</t>
  </si>
  <si>
    <t>Salted caramel pie make for dessert one time with oatmeal curst</t>
  </si>
  <si>
    <t>Pudding: From rice pudding to chocolate pudding, this creamy dessert is a favorite among many people.</t>
  </si>
  <si>
    <t>Pretzel</t>
  </si>
  <si>
    <t>Peach cobbler</t>
  </si>
  <si>
    <t>Mochi: This Japanese dessert is made from sweet rice flour and is often filled with ice cream or other sweet fillings.</t>
  </si>
  <si>
    <t>Milkshakes</t>
  </si>
  <si>
    <t>Make my own jelly</t>
  </si>
  <si>
    <t>Hot Cocoa</t>
  </si>
  <si>
    <t>Homemade ice cream and caramel sauce</t>
  </si>
  <si>
    <t>Granola with Organe</t>
  </si>
  <si>
    <t>Cinnamon bread for breakfast from Great Harvest Bread</t>
  </si>
  <si>
    <t>Chocolate mousse</t>
  </si>
  <si>
    <t>Baklava: This pastry is made with layers of phyllo dough, nuts, and syrup, and is a popular dessert in many Middle Eastern and Mediterranean countries.</t>
  </si>
  <si>
    <t>Chocolate appreciation program</t>
  </si>
  <si>
    <t>1996 Gotti movie with Armand Asante, Donnie Branco, A Bronx Tale</t>
  </si>
  <si>
    <t>Easter</t>
  </si>
  <si>
    <t>Teqball</t>
  </si>
  <si>
    <t>eSports as a sport</t>
  </si>
  <si>
    <t>Start playing tennis every once and awhile</t>
  </si>
  <si>
    <t>WatchWSOP</t>
  </si>
  <si>
    <t>Sport of the Week-Poker</t>
  </si>
  <si>
    <t>Volleyball as a watching sport</t>
  </si>
  <si>
    <t>Game theorists</t>
  </si>
  <si>
    <t>What other famous questions are out there?</t>
  </si>
  <si>
    <t>36 questions that lead to love</t>
  </si>
  <si>
    <t>Post modern positions vs Enlightenment positions true or false</t>
  </si>
  <si>
    <t>Starting from the Bottom</t>
  </si>
  <si>
    <t>"In Detail" for landscape arch</t>
  </si>
  <si>
    <t>Black Palm</t>
  </si>
  <si>
    <t>Venus Flytrap (Dionaea muscipula)</t>
  </si>
  <si>
    <t>Rainbow Eucalyptus (Eucalyptus deglupta)</t>
  </si>
  <si>
    <t>Corpse Flower (Amorphophallus titanum)</t>
  </si>
  <si>
    <t>Baobab Tree (Adansonia)</t>
  </si>
  <si>
    <t>Look into champion trees</t>
  </si>
  <si>
    <t>Places</t>
  </si>
  <si>
    <t>Look at map of US bases around the world</t>
  </si>
  <si>
    <t>Herbert Simon</t>
  </si>
  <si>
    <t>Look in Gottlieb Frege</t>
  </si>
  <si>
    <t>Noam Chomsky</t>
  </si>
  <si>
    <t>Zizek look into his work</t>
  </si>
  <si>
    <t>Socrates</t>
  </si>
  <si>
    <t>Richard Feynman for person of the week</t>
  </si>
  <si>
    <t>Michelangelo</t>
  </si>
  <si>
    <t>Karl Marx</t>
  </si>
  <si>
    <t>Genghis Khan</t>
  </si>
  <si>
    <t>Cyrus the Great as person of the WEEK</t>
  </si>
  <si>
    <t>Winston Churchill bio</t>
  </si>
  <si>
    <t>Richard Dawkins</t>
  </si>
  <si>
    <t>David Attenborough</t>
  </si>
  <si>
    <t>Billy Waugh</t>
  </si>
  <si>
    <t>Hank Asher</t>
  </si>
  <si>
    <t>Ayn Rand</t>
  </si>
  <si>
    <t>Alan Turing</t>
  </si>
  <si>
    <t>The "Unspeakable" book about JFK</t>
  </si>
  <si>
    <t>Sam Harris run through</t>
  </si>
  <si>
    <t>re-skim how emotions are made for life application</t>
  </si>
  <si>
    <t>Ed Mylett books</t>
  </si>
  <si>
    <t>Paul Bloom's new book</t>
  </si>
  <si>
    <t>Kevin Kelley and a data driven life</t>
  </si>
  <si>
    <t>The Experience Machine</t>
  </si>
  <si>
    <t>Secret knowledge by David Hockney</t>
  </si>
  <si>
    <t>Read unabomber manifesto</t>
  </si>
  <si>
    <t>Book-The Wayfinders about Polynesia</t>
  </si>
  <si>
    <t>book, "Happiness: A Guide to Developing Life's Most Important Skill"</t>
  </si>
  <si>
    <t>Book Into the planet</t>
  </si>
  <si>
    <t>Check out Kevin Kelly author</t>
  </si>
  <si>
    <t>SuperIntelligence</t>
  </si>
  <si>
    <t>God Delusion by Dawkins</t>
  </si>
  <si>
    <t>Time Pyramid Project in Germany</t>
  </si>
  <si>
    <t>New Learning</t>
  </si>
  <si>
    <t>Relisten to bottom and start mellow playlist with M</t>
  </si>
  <si>
    <t>Winter's Bone</t>
  </si>
  <si>
    <t>Movie</t>
  </si>
  <si>
    <t>Vanishing Point</t>
  </si>
  <si>
    <t>Touch of Evil (1958)</t>
  </si>
  <si>
    <t>The Way Back (Peter Weir)</t>
  </si>
  <si>
    <t>The Usual Suspects</t>
  </si>
  <si>
    <t>The Treasure of Sierra Madre</t>
  </si>
  <si>
    <t>The Thin Red Line</t>
  </si>
  <si>
    <t>The Quiet American (2002)</t>
  </si>
  <si>
    <t>The Lookoiut (2007)</t>
  </si>
  <si>
    <t>The Hurt Locker</t>
  </si>
  <si>
    <t>The Departed</t>
  </si>
  <si>
    <t>The Defiant Ones (1958)</t>
  </si>
  <si>
    <t>The Bridge of River Kwai</t>
  </si>
  <si>
    <t>The Bedford Incident (1965)</t>
  </si>
  <si>
    <t>Stalag 17</t>
  </si>
  <si>
    <t>Spinal Tap</t>
  </si>
  <si>
    <t>Spartacus</t>
  </si>
  <si>
    <t>Sleuth</t>
  </si>
  <si>
    <t>Searching for Bobby Fischer</t>
  </si>
  <si>
    <t>Rear Window</t>
  </si>
  <si>
    <t>Prospect</t>
  </si>
  <si>
    <t>New Jack City</t>
  </si>
  <si>
    <t>Naked Gun</t>
  </si>
  <si>
    <t>Movie-All the Presidents Men</t>
  </si>
  <si>
    <t>Mosquito Coast (Peter Weir)</t>
  </si>
  <si>
    <t>Monster's Ball</t>
  </si>
  <si>
    <t>Maletese Falcon</t>
  </si>
  <si>
    <t>Lost in Translation</t>
  </si>
  <si>
    <t>Last of the Mochians</t>
  </si>
  <si>
    <t xml:space="preserve">LA Confiedntial </t>
  </si>
  <si>
    <t>Kong: Skull Island</t>
  </si>
  <si>
    <t>In The Heat of the Night (1967)</t>
  </si>
  <si>
    <t xml:space="preserve">Heist </t>
  </si>
  <si>
    <t>Heat</t>
  </si>
  <si>
    <t>Hard Times</t>
  </si>
  <si>
    <t>Good Morning Vietnam</t>
  </si>
  <si>
    <t>Godford Park</t>
  </si>
  <si>
    <t>Gallipoli</t>
  </si>
  <si>
    <t>French Connection</t>
  </si>
  <si>
    <t>Falling Down</t>
  </si>
  <si>
    <t>Enter the Dragon</t>
  </si>
  <si>
    <t>Elite Squad: The Enemy Within</t>
  </si>
  <si>
    <t>Dr. Strangelove</t>
  </si>
  <si>
    <t>Django Unchainced</t>
  </si>
  <si>
    <t xml:space="preserve">Die Hard with a Vengence </t>
  </si>
  <si>
    <t>Die Hard</t>
  </si>
  <si>
    <t>Centenniel</t>
  </si>
  <si>
    <t>Bullit</t>
  </si>
  <si>
    <t>Birdman</t>
  </si>
  <si>
    <t>Big Hand for a Little Lady</t>
  </si>
  <si>
    <t>Ben Hur</t>
  </si>
  <si>
    <t>Back to the Future</t>
  </si>
  <si>
    <t>American Made</t>
  </si>
  <si>
    <t>A Raisin in the Sun (1961)</t>
  </si>
  <si>
    <t>A Bridge too Far (dad)</t>
  </si>
  <si>
    <t>4. "Coherence" (2013) - A mind-bending indie sci-fi thriller about a group of friends who gather for a dinner party, only to be thrown into a nightmarish reality where their identities and relationships are shattered by a passing comet.</t>
  </si>
  <si>
    <t>3. "The Tall Man" (2012) - A Canadian mystery horror film about a small town plagued by a series of child abductions, and the desperate efforts of a nurse to uncover the truth behind the mysterious figure known as "the Tall Man."</t>
  </si>
  <si>
    <t>2. "The Hidden Face" (2011) - Another Spanish thriller about a renowned orchestra conductor who moves into a new house with his girlfriend, only to have her disappear without a trace. As he searches for her, he discovers dark secrets about the house and his past.</t>
  </si>
  <si>
    <t>1. "The Invisible Guest" (2016) - A Spanish mystery thriller about a successful businessman who wakes up in a hotel room with the dead body of his lover and no memory of what happened.</t>
  </si>
  <si>
    <t>My Left Foot movie</t>
  </si>
  <si>
    <t>Exorcist the beginning movie</t>
  </si>
  <si>
    <t>Grapes or Wrath mpvie</t>
  </si>
  <si>
    <t>Movie-The Verdict</t>
  </si>
  <si>
    <t>Cruising by William Friedkin</t>
  </si>
  <si>
    <t>Ten Commandments this week</t>
  </si>
  <si>
    <t>Convoy (1978) truckers revolt against oppression</t>
  </si>
  <si>
    <t>The Town</t>
  </si>
  <si>
    <t>The Insider</t>
  </si>
  <si>
    <t>Serpent and the Rainbow</t>
  </si>
  <si>
    <t>GAB as social site</t>
  </si>
  <si>
    <t>Media</t>
  </si>
  <si>
    <t>Beef Short Ribs</t>
  </si>
  <si>
    <t>Meal</t>
  </si>
  <si>
    <t>Ultimate crudité</t>
  </si>
  <si>
    <t>Tamales with garbanzo bean filling</t>
  </si>
  <si>
    <t>Taiwanese Turkey over Rice</t>
  </si>
  <si>
    <t>Taiwanese Beef Noodle Soup</t>
  </si>
  <si>
    <t>Suriname food: brown beans and rice</t>
  </si>
  <si>
    <t>Smoked salmon and eggs-check salmon smoke</t>
  </si>
  <si>
    <t>Sirlon Steak</t>
  </si>
  <si>
    <t>Sirloin ball tips</t>
  </si>
  <si>
    <t>Serrano peppers</t>
  </si>
  <si>
    <t>Scallops</t>
  </si>
  <si>
    <t>Salsa Verde</t>
  </si>
  <si>
    <t>Risotto</t>
  </si>
  <si>
    <t>Poutine</t>
  </si>
  <si>
    <t>Pork sandwich marinated in Italian dressing with aioli</t>
  </si>
  <si>
    <t>Po boy sandwich</t>
  </si>
  <si>
    <t>Pickling</t>
  </si>
  <si>
    <t>Peruvian foods</t>
  </si>
  <si>
    <t>Pepperjack and egg white sandwich with spinach and tomato</t>
  </si>
  <si>
    <t>Meatball sandwich</t>
  </si>
  <si>
    <t>Liver and onions with beef tallow</t>
  </si>
  <si>
    <t>Liver</t>
  </si>
  <si>
    <t>Johnny cakes</t>
  </si>
  <si>
    <t>Jill's pickles and dumplings and follow up</t>
  </si>
  <si>
    <t>Jerk chicken</t>
  </si>
  <si>
    <t>Indian tacos</t>
  </si>
  <si>
    <t>Hush puppies</t>
  </si>
  <si>
    <t>Homemade sauerkraut pizza</t>
  </si>
  <si>
    <t>Homemade lasagna noodles with flour well</t>
  </si>
  <si>
    <t>From scratch pizza</t>
  </si>
  <si>
    <t>Fritter with papilla chilis, shredded potato, roasted turkey, cilantro, onions, eggs, mayo, salt, AP flour, and brown in skillet and then into oven</t>
  </si>
  <si>
    <t>Fried chicken tenderloins on a sandwich with Cole saw</t>
  </si>
  <si>
    <t>French dip w horseradish</t>
  </si>
  <si>
    <t>Fondue Pot Meat</t>
  </si>
  <si>
    <t>Flatbreads</t>
  </si>
  <si>
    <t>Fish sandwich with tartar sauce</t>
  </si>
  <si>
    <t>Fagioli past</t>
  </si>
  <si>
    <t>Enchilada casserole</t>
  </si>
  <si>
    <t>Deluxe grilled cheese assortment</t>
  </si>
  <si>
    <t>Create a Recipe Book Based on Historical Figures' Favorite Foods</t>
  </si>
  <si>
    <t>Couscous salad</t>
  </si>
  <si>
    <t>Cornbread and sausage stuffing for Thanksgiving</t>
  </si>
  <si>
    <t>Coriander on meat</t>
  </si>
  <si>
    <t>Cook with tarragon</t>
  </si>
  <si>
    <t>Chicken Mach Shue</t>
  </si>
  <si>
    <t>Chicken in a pot with vegetables to make shredded tacos</t>
  </si>
  <si>
    <t>Chicken cordon bleu</t>
  </si>
  <si>
    <t>Chicken and waffles</t>
  </si>
  <si>
    <t>Chicken and dumplings</t>
  </si>
  <si>
    <t>Chef salad</t>
  </si>
  <si>
    <t>Cheeseburger with grilled jalapenos with 70/30</t>
  </si>
  <si>
    <t>Cassoulet</t>
  </si>
  <si>
    <t>Carribean Food w Red Sauce</t>
  </si>
  <si>
    <t>Butternut squash thing</t>
  </si>
  <si>
    <t>Breadmaking</t>
  </si>
  <si>
    <t>Bologanze</t>
  </si>
  <si>
    <t>Do fondue</t>
  </si>
  <si>
    <t>Taco Tuesdays?</t>
  </si>
  <si>
    <t>Start making ancient recipes we know about for lost cultures etc</t>
  </si>
  <si>
    <t>Pork Chili Verde</t>
  </si>
  <si>
    <t>Chicken Pot Pie</t>
  </si>
  <si>
    <t>Salted pork, white beans, collards, and corn beard-1800s meal</t>
  </si>
  <si>
    <t>Kebabs</t>
  </si>
  <si>
    <t>Cure my own ham</t>
  </si>
  <si>
    <t>Artisanal rice</t>
  </si>
  <si>
    <t>Tara Swart or Swift (neuroscience)</t>
  </si>
  <si>
    <t>Spencer Greenberg (Rationality)</t>
  </si>
  <si>
    <t>Matt Abrahams (thinking)</t>
  </si>
  <si>
    <t>Laurie Santos (happiness)</t>
  </si>
  <si>
    <t>Joy Reidenberg (anatomist)</t>
  </si>
  <si>
    <t>Jonathon Haidt</t>
  </si>
  <si>
    <t>Dr. Jo Dispenza (stress)</t>
  </si>
  <si>
    <t>Bernard Stiegler,</t>
  </si>
  <si>
    <t>Adam Mastroianni</t>
  </si>
  <si>
    <t>Marilynne Robinson (author exploring beauty and God)</t>
  </si>
  <si>
    <t>Charan Ranganath memory researcher</t>
  </si>
  <si>
    <t>Azeem Azhar (impact of tech and AI)</t>
  </si>
  <si>
    <t>Neri Oxman, Eugenia Cheng</t>
  </si>
  <si>
    <t>Jeff Karp (personalized medicine)</t>
  </si>
  <si>
    <t>Ian Morris</t>
  </si>
  <si>
    <t>Gary Brecka</t>
  </si>
  <si>
    <t>Charles Duhigg</t>
  </si>
  <si>
    <t>Carl Jung</t>
  </si>
  <si>
    <t>Aral Sea</t>
  </si>
  <si>
    <t>Location</t>
  </si>
  <si>
    <t>Alaska North of the Brooks Range</t>
  </si>
  <si>
    <t>John Helliwell</t>
  </si>
  <si>
    <t>Life's Work or Person</t>
  </si>
  <si>
    <t>Arundhati Roy (author)</t>
  </si>
  <si>
    <t>Life's Work</t>
  </si>
  <si>
    <t>Stack Exchange</t>
  </si>
  <si>
    <t>Global Power Structures</t>
  </si>
  <si>
    <t>Learning Theme</t>
  </si>
  <si>
    <t>Check out Jazz fusion and Coryell as founder of movement</t>
  </si>
  <si>
    <t>History Event of the Week</t>
  </si>
  <si>
    <t>Learn more about the Beat poet scene</t>
  </si>
  <si>
    <t>Look at humans common ancestor</t>
  </si>
  <si>
    <t>Chess study books where you have to crack the moves but at least you can play by yourself</t>
  </si>
  <si>
    <t>GPS</t>
  </si>
  <si>
    <t>Nazca lines</t>
  </si>
  <si>
    <t>Geo</t>
  </si>
  <si>
    <t>I really need an exercise where we predict how a personal event is going to outcome and then look back and see how it went</t>
  </si>
  <si>
    <t>Roller ball game maze</t>
  </si>
  <si>
    <t>Game-scavenger hunt</t>
  </si>
  <si>
    <t>Shotput</t>
  </si>
  <si>
    <t>Play marbles</t>
  </si>
  <si>
    <t>kite flying competiation</t>
  </si>
  <si>
    <t>Game-Kendama</t>
  </si>
  <si>
    <t>Game-keep up the balloon</t>
  </si>
  <si>
    <t>Drinking Games</t>
  </si>
  <si>
    <t>Discus</t>
  </si>
  <si>
    <t>Chinease Checkers</t>
  </si>
  <si>
    <t>War Gaming &amp; Minatures</t>
  </si>
  <si>
    <t>Paper Airplanc Flying Contest</t>
  </si>
  <si>
    <t>Game-temper tantrum where you break something on purpose</t>
  </si>
  <si>
    <t>Lawn Bowling</t>
  </si>
  <si>
    <t>Include sports here as well like throwing and catching etc</t>
  </si>
  <si>
    <t>Finish each other's phrases game</t>
  </si>
  <si>
    <t>Bowling</t>
  </si>
  <si>
    <t>Scale: The Universal Laws of Growth, Innovation, Sustainability, and the Pace of Life in Organisms, Cities, Economies, and Companies</t>
  </si>
  <si>
    <t>Max Tegmark</t>
  </si>
  <si>
    <t>John Bucher</t>
  </si>
  <si>
    <t>Gerry Hussey</t>
  </si>
  <si>
    <t>Rorshach as a game</t>
  </si>
  <si>
    <t>Pool</t>
  </si>
  <si>
    <t>Play Candyland with real candy</t>
  </si>
  <si>
    <t>Pellet Gun Target Shooting</t>
  </si>
  <si>
    <t>Make your own forumla on simple predictors like marriage happiness=frequency of love making -the frequency of quarrels</t>
  </si>
  <si>
    <t>Joint Writing</t>
  </si>
  <si>
    <t>Golf Grand Slam</t>
  </si>
  <si>
    <t>Disc Golf</t>
  </si>
  <si>
    <t>Slingshot Target Shooting</t>
  </si>
  <si>
    <t>Rube Goldberg machine board game for adults like mousetrap</t>
  </si>
  <si>
    <t>Other Lawn Games</t>
  </si>
  <si>
    <t>How would you solve this problem game?</t>
  </si>
  <si>
    <t>Homemade escape room</t>
  </si>
  <si>
    <t>Create your own game challenge</t>
  </si>
  <si>
    <t>ChatGPT video game</t>
  </si>
  <si>
    <t>Water gun fight with food coloring and white colors</t>
  </si>
  <si>
    <t>Create predictive model for NFL</t>
  </si>
  <si>
    <t>Abductive reasoning game where you ask a question, theorize and answer, and then look up the actual answer</t>
  </si>
  <si>
    <t>Do pickle ball indoors in the great room</t>
  </si>
  <si>
    <t>Create tournament brackets for various topics as a game</t>
  </si>
  <si>
    <t>Air Gun Shooting Indoors</t>
  </si>
  <si>
    <t>Try a game where you do "quick reaction thinking" where you give a quick hot take</t>
  </si>
  <si>
    <t>Miniature war gaming</t>
  </si>
  <si>
    <t>Solitarie as a solo game</t>
  </si>
  <si>
    <t>Jigsaw Classroom technique for a game</t>
  </si>
  <si>
    <t>Indoor Basketball Hoop</t>
  </si>
  <si>
    <t>Shoot cup tops as targets</t>
  </si>
  <si>
    <t>Marble Run</t>
  </si>
  <si>
    <t>In-House Laser Tag</t>
  </si>
  <si>
    <t>Units should be able to "stack" in map lanes like in Might and Magic Clash of Heroes.  It is hard for one unit to get past another so these mechanics should represent this well</t>
  </si>
  <si>
    <t>Order a puzzle of the hat shapes found with advanced tiling theory</t>
  </si>
  <si>
    <t>Pat McAfee punting</t>
  </si>
  <si>
    <t>The Martian</t>
  </si>
  <si>
    <t>What is the best novel about AI risk</t>
  </si>
  <si>
    <t>Marget Atwood fiction</t>
  </si>
  <si>
    <t>Tom Clancy</t>
  </si>
  <si>
    <t>The Old Man and the Sea</t>
  </si>
  <si>
    <t>The Hobbit</t>
  </si>
  <si>
    <t>The Great Gatsby</t>
  </si>
  <si>
    <t>The Catcher in the Rye</t>
  </si>
  <si>
    <t>Hebrew Bible</t>
  </si>
  <si>
    <t>Arabian Nights</t>
  </si>
  <si>
    <t>The Outsiders</t>
  </si>
  <si>
    <t>Slaughter House Five</t>
  </si>
  <si>
    <t>Roman Murder Mystery Fiction</t>
  </si>
  <si>
    <t>HG Wells</t>
  </si>
  <si>
    <t>Shakespeare</t>
  </si>
  <si>
    <t>Jules Verne</t>
  </si>
  <si>
    <t>Snowcrash</t>
  </si>
  <si>
    <t>Sherlock Holmes</t>
  </si>
  <si>
    <t>Robinson Crusoe</t>
  </si>
  <si>
    <t>Andy Weir</t>
  </si>
  <si>
    <t>Agatha Cristie</t>
  </si>
  <si>
    <t>Animal Farm</t>
  </si>
  <si>
    <t>travel to legal two man ATV side by side road trip “Royal Blue” TN with Paul 2023</t>
  </si>
  <si>
    <t>-go to Lanai for mom's trip to HI</t>
  </si>
  <si>
    <t>Wild Card Days where you draw themes out of a hat.  The themed days have a list of associated activities.</t>
  </si>
  <si>
    <t>Where are the local theaters for events and acting</t>
  </si>
  <si>
    <t>Pool party for event of the week</t>
  </si>
  <si>
    <t>Get stoned and watch Mom's favorite movie</t>
  </si>
  <si>
    <t>-go to a surfing competition</t>
  </si>
  <si>
    <t>St. Louis Mardi Gras</t>
  </si>
  <si>
    <t>Linda K estate sales</t>
  </si>
  <si>
    <t>Check out peoria's "applachian trail"</t>
  </si>
  <si>
    <t>Check out "warehouse" district in Peoria</t>
  </si>
  <si>
    <t>-what can I do in Puerta Rico</t>
  </si>
  <si>
    <t>Acting theater at Lakeview Park</t>
  </si>
  <si>
    <t>Trip with beach camping</t>
  </si>
  <si>
    <t>-Powerton Lake pier fishing</t>
  </si>
  <si>
    <t>Nashvilee having BBQ national in a couple of weeks</t>
  </si>
  <si>
    <t>-house on the rock trip in wisconsin</t>
  </si>
  <si>
    <t>Galena: This charming small town is filled with historic sites, including the home of Ulysses S. Grant. Downtown Galena offers an array of local shops, restaurants, and wine tasting rooms.</t>
  </si>
  <si>
    <t>3. Visit the Caterpillar Visitors Center</t>
  </si>
  <si>
    <t>Vacation to the Maldives</t>
  </si>
  <si>
    <t>Starved Rock State Park: Located in Oglesby, this park is full of beautiful canyons and waterfalls. It's perfect for hiking, camping, and birdwatching, especially in the fall when the leaves are changing colors.</t>
  </si>
  <si>
    <t>Is there anywhere we could ride a bus</t>
  </si>
  <si>
    <t>Drive to Ottumwa IA</t>
  </si>
  <si>
    <t>1. Visit the Peoria Riverfront</t>
  </si>
  <si>
    <t>Drive to Quincy IL</t>
  </si>
  <si>
    <t>-trip around the world chasing summer</t>
  </si>
  <si>
    <t>Springfield: The state's capital is full of history, including the Abraham Lincoln Presidential Library and Museum, the Lincoln Home National Historic Site, and the Old State Capitol.</t>
  </si>
  <si>
    <t>-go to the track and go betting on horses</t>
  </si>
  <si>
    <t>Cahokia Mounds State Historic Site: Located in Collinsville, these ancient Native American city ruins are a UNESCO World Heritage site.</t>
  </si>
  <si>
    <t>Restaurant directory</t>
  </si>
  <si>
    <t>Rent a boat somewhere</t>
  </si>
  <si>
    <t>-lean on me style journey</t>
  </si>
  <si>
    <t>Gibson City drive in</t>
  </si>
  <si>
    <t>Visit Cancun Mexico</t>
  </si>
  <si>
    <t>Trip to Yellowknife or watch something about it</t>
  </si>
  <si>
    <t>Trip to Santiago, Chile</t>
  </si>
  <si>
    <t>Drive to Hannibal MS</t>
  </si>
  <si>
    <t>4. Check out the Peoria Riverfront Museum</t>
  </si>
  <si>
    <t>2. Explore the Peoria Zoo</t>
  </si>
  <si>
    <t>-camping site at east marshall wildlife facility</t>
  </si>
  <si>
    <t>Visit Toronto Canada</t>
  </si>
  <si>
    <t>-go see Lewis and Clark rock inscription</t>
  </si>
  <si>
    <t>-ski ball at Chrisities Den in Dunlap</t>
  </si>
  <si>
    <t>-grilling at marshall wildife viewing area (west side of river)</t>
  </si>
  <si>
    <t>Visit Virgin Islands</t>
  </si>
  <si>
    <t>Visit Vancouver Canada</t>
  </si>
  <si>
    <t>-picnics</t>
  </si>
  <si>
    <t>Direct flight to St. Petersburg, FL</t>
  </si>
  <si>
    <t>Direct flight to Sarasota, FL</t>
  </si>
  <si>
    <t>Direct flight to Punta Gorda, FL</t>
  </si>
  <si>
    <t>Direct flight to Orlando, FL</t>
  </si>
  <si>
    <t>Direct flight to Nashville, TN</t>
  </si>
  <si>
    <t>Direct flight to Mesa, AZ</t>
  </si>
  <si>
    <t>Direct flight to Las Vegas, NV</t>
  </si>
  <si>
    <t>Direct flight to Fort Lauderdale, FL</t>
  </si>
  <si>
    <t>Direct flight to Destin, FL</t>
  </si>
  <si>
    <t>Direct flight to Denver, CO</t>
  </si>
  <si>
    <t>Direct flight to Dallas, TX</t>
  </si>
  <si>
    <t>Direct flight to Chicago, IL</t>
  </si>
  <si>
    <t>Direct flight to Charlotte, NC</t>
  </si>
  <si>
    <t>Superbowl Party</t>
  </si>
  <si>
    <t>Carolinas in May</t>
  </si>
  <si>
    <t>Trip to LA this fall</t>
  </si>
  <si>
    <t>Train from Princeton or Galesburg to Omaha</t>
  </si>
  <si>
    <t>Train from Princeton or Galesburg to Kansas City</t>
  </si>
  <si>
    <t>nature painting trips</t>
  </si>
  <si>
    <t>Museum visiting tour</t>
  </si>
  <si>
    <t>Plan garage event with couch</t>
  </si>
  <si>
    <t>Go to geologic fairs</t>
  </si>
  <si>
    <t>fall cabin rental either in Butternut or Brown County</t>
  </si>
  <si>
    <t>Drive to Galesburg</t>
  </si>
  <si>
    <t>-Dickson mound</t>
  </si>
  <si>
    <t>Cruise to Havana, Cuba</t>
  </si>
  <si>
    <t>camping get 3 RVs and put them in U shape while camping</t>
  </si>
  <si>
    <t>-Wildlife Prarie Park</t>
  </si>
  <si>
    <t>-have a fire at Robinson Park</t>
  </si>
  <si>
    <t>camping trip with Jess</t>
  </si>
  <si>
    <t>-Punta Gorda trips because of non-stop</t>
  </si>
  <si>
    <t>2026 Dave Fish and I head to the mountains</t>
  </si>
  <si>
    <t>-visit area gardens</t>
  </si>
  <si>
    <t>Go to Cahokia and see that old mega structure</t>
  </si>
  <si>
    <t>Peoria book stores are thriving</t>
  </si>
  <si>
    <t>Get garage sales going</t>
  </si>
  <si>
    <t>Wordle</t>
  </si>
  <si>
    <t>Trinity of wholesomeness-Fred Rogers, Steve Irwin, Bob Ross</t>
  </si>
  <si>
    <t>Best of thriving Korean media</t>
  </si>
  <si>
    <t>Wine appreciation</t>
  </si>
  <si>
    <t>Sweet Tea Liquor Drink</t>
  </si>
  <si>
    <t>Lemonade with ground peel to get oil into mix</t>
  </si>
  <si>
    <t>Kombucha</t>
  </si>
  <si>
    <t>Apple Pie</t>
  </si>
  <si>
    <t>Bristol cream sherry</t>
  </si>
  <si>
    <t>Manhattan</t>
  </si>
  <si>
    <t>Chocolate Milk</t>
  </si>
  <si>
    <t>Pina Colata</t>
  </si>
  <si>
    <t>Real Lemonad</t>
  </si>
  <si>
    <t>All Illusions Must Be Broken (Denial of Death author)</t>
  </si>
  <si>
    <t>Silicon Valley doc</t>
  </si>
  <si>
    <t>Doc-American Factory</t>
  </si>
  <si>
    <t>Study of cults for a documentary series</t>
  </si>
  <si>
    <t>Greatest armies of all time series</t>
  </si>
  <si>
    <t>Documentary-String theory latest</t>
  </si>
  <si>
    <t>Zeitgeist-Doc</t>
  </si>
  <si>
    <t>Won't You Be My Neighbor-Doc</t>
  </si>
  <si>
    <t>Four Daughters</t>
  </si>
  <si>
    <t>Banana's Foster</t>
  </si>
  <si>
    <t>Dessert</t>
  </si>
  <si>
    <t>Banana Bread</t>
  </si>
  <si>
    <t>Elamites</t>
  </si>
  <si>
    <t>Kush Empire</t>
  </si>
  <si>
    <t>Babylon</t>
  </si>
  <si>
    <t>Kiribati</t>
  </si>
  <si>
    <t>Get a better understanding of India and China to know the other world powers</t>
  </si>
  <si>
    <t>Abaza (Abiza)</t>
  </si>
  <si>
    <t>Country</t>
  </si>
  <si>
    <t>Ecuador's Upano Valley (ancient civ evidence)</t>
  </si>
  <si>
    <t>Cat-Geo</t>
  </si>
  <si>
    <t>Tiling theory applied to make a piece of art or something</t>
  </si>
  <si>
    <t>Art Project of the Week</t>
  </si>
  <si>
    <t>Bonsai trees</t>
  </si>
  <si>
    <t>Turn current shit on walls into murals that are printed</t>
  </si>
  <si>
    <t>Start a chain of the months I have left on earth and start taking them off</t>
  </si>
  <si>
    <t>Create some digital literature that is online and interactive like Choose Your Own Adventure</t>
  </si>
  <si>
    <t>E-lit using an online platform like Twine to create interactive non-linear stories</t>
  </si>
  <si>
    <t>Art project-Life Line Exercise: Draw a line representing your life from birth to now. Mark the highs and lows, and reflect on what could improve from both the good and bad experiences.</t>
  </si>
  <si>
    <t>Zentangle Drawing</t>
  </si>
  <si>
    <t>Make some Aztec style art</t>
  </si>
  <si>
    <t>Make our own candles as an art project</t>
  </si>
  <si>
    <t>I have "connect with my cutural hertage in brian training"  how can I turn that into a project</t>
  </si>
  <si>
    <t>Recorders</t>
  </si>
  <si>
    <t>Poetry</t>
  </si>
  <si>
    <t>Lace art</t>
  </si>
  <si>
    <t>Knitting</t>
  </si>
  <si>
    <t>Knife forging</t>
  </si>
  <si>
    <t>Forging</t>
  </si>
  <si>
    <t>Diorama</t>
  </si>
  <si>
    <t>Art-LAPIDARY</t>
  </si>
  <si>
    <t>Weaving as a project</t>
  </si>
  <si>
    <t>Tailor my clothles</t>
  </si>
  <si>
    <t>Sewing Patches</t>
  </si>
  <si>
    <t>Sew patches onto pillows</t>
  </si>
  <si>
    <t>Quilting</t>
  </si>
  <si>
    <t>Pottery</t>
  </si>
  <si>
    <t>make my own magic latern</t>
  </si>
  <si>
    <t>Ironworking</t>
  </si>
  <si>
    <t>Imitation Ivory Carving</t>
  </si>
  <si>
    <t>Engraving</t>
  </si>
  <si>
    <t>cookie jar</t>
  </si>
  <si>
    <t>Chronophotography</t>
  </si>
  <si>
    <t>Caligraphy</t>
  </si>
  <si>
    <t>Buy a wind chime or make one</t>
  </si>
  <si>
    <t>bird house, feeder, and bath</t>
  </si>
  <si>
    <t>Layout a vision board in house for a big joint project-perhaps vacations or remodel</t>
  </si>
  <si>
    <t>Add bonuses to raffle drum</t>
  </si>
  <si>
    <t>Jess catch up weekly scores</t>
  </si>
  <si>
    <t>Terrarium</t>
  </si>
  <si>
    <t>Minature Painting</t>
  </si>
  <si>
    <t>make our own recorders</t>
  </si>
  <si>
    <t>Make my own stamps</t>
  </si>
  <si>
    <t>Make my own song recording</t>
  </si>
  <si>
    <t>make my own pen</t>
  </si>
  <si>
    <t>Macrame</t>
  </si>
  <si>
    <t>Jess do mission statement, values, roles</t>
  </si>
  <si>
    <t>Hemp Necklaces</t>
  </si>
  <si>
    <t>Get into WORLDBUILDING where I create a world and map for it</t>
  </si>
  <si>
    <t>Collage map of old Indy runs</t>
  </si>
  <si>
    <t>Charcoal Painting</t>
  </si>
  <si>
    <t>Ceramics</t>
  </si>
  <si>
    <t>Audio Recordings for Time Capsule then playback from something in room</t>
  </si>
  <si>
    <t>Bucket lists</t>
  </si>
  <si>
    <t>Look at leather crafts</t>
  </si>
  <si>
    <t>Retro photo project with mom and jess</t>
  </si>
  <si>
    <t>Stamping</t>
  </si>
  <si>
    <t>Song Lyrics</t>
  </si>
  <si>
    <t>Postcard wall</t>
  </si>
  <si>
    <t>Make my own maze, maybe a marble maze</t>
  </si>
  <si>
    <t>make my own chandelier</t>
  </si>
  <si>
    <t>Find a map of local historic districts we can appreciate</t>
  </si>
  <si>
    <t>Fabric Painting</t>
  </si>
  <si>
    <t>Barrel Table</t>
  </si>
  <si>
    <t>Watercolor Painting</t>
  </si>
  <si>
    <t>Use various optical illusions to make all kinds of art</t>
  </si>
  <si>
    <t>Upcycling for crafts</t>
  </si>
  <si>
    <t>Shit hanging from fishing line</t>
  </si>
  <si>
    <t>Painting for each season</t>
  </si>
  <si>
    <t>Paint a picture of my thumbprint or use my thumbprint to make a picture</t>
  </si>
  <si>
    <t>Make something like Larrys calendar</t>
  </si>
  <si>
    <t>Make diorama with mushrooms</t>
  </si>
  <si>
    <t>Make  a a tapestry</t>
  </si>
  <si>
    <t>Magnet collection</t>
  </si>
  <si>
    <t>Lights in a Jar</t>
  </si>
  <si>
    <t>Learn about and then mark neighborhoods on Peoria map</t>
  </si>
  <si>
    <t>Graffati</t>
  </si>
  <si>
    <t>Drone Photography</t>
  </si>
  <si>
    <t>Do a flip book or some other animation</t>
  </si>
  <si>
    <t>Can I create the vacuum of space in a jar?</t>
  </si>
  <si>
    <t>Burn on leather with wood burner</t>
  </si>
  <si>
    <t>Old photo logs printed off</t>
  </si>
  <si>
    <t>Add retro and video game screenshots to photo journal in it's own folder</t>
  </si>
  <si>
    <t>Wood Turning</t>
  </si>
  <si>
    <t>Wood Carving</t>
  </si>
  <si>
    <t>Stained glass that hangs in the window</t>
  </si>
  <si>
    <t>Sculpture</t>
  </si>
  <si>
    <t>Floor Disc Filled with String Lights</t>
  </si>
  <si>
    <t>What can I do with world heritage sites</t>
  </si>
  <si>
    <t>Buy decorative pins and put them on a corkboard</t>
  </si>
  <si>
    <t>See Through Iron Thing That Uses Wall Color</t>
  </si>
  <si>
    <t>Make something out of pipe cleaners near smoke station</t>
  </si>
  <si>
    <t>Furniture made of lego</t>
  </si>
  <si>
    <t>Book of funny phrases after they are uttered by someone like the writable wall</t>
  </si>
  <si>
    <t>Turn data in visual interactive art piece</t>
  </si>
  <si>
    <t>Print off CO trip weekly report</t>
  </si>
  <si>
    <t>Perspective bending photos</t>
  </si>
  <si>
    <t>Make my own 3D digital art projects-what platform?</t>
  </si>
  <si>
    <t>Decorating lanterns</t>
  </si>
  <si>
    <t xml:space="preserve"> Get digital aging software to see your future self</t>
  </si>
  <si>
    <t>Postcard project</t>
  </si>
  <si>
    <t>Müller-Lyer illusion have some art that utilizes this and other optical illusions</t>
  </si>
  <si>
    <t>Mosiac</t>
  </si>
  <si>
    <t>Repot 2018 plant in psych pot</t>
  </si>
  <si>
    <t>Zen Garden</t>
  </si>
  <si>
    <t>Pollack type painting</t>
  </si>
  <si>
    <t>create and utilize a "feelings" wheel</t>
  </si>
  <si>
    <t>write a short story</t>
  </si>
  <si>
    <t>Printed photots along stairway</t>
  </si>
  <si>
    <t>Painted Rocks</t>
  </si>
  <si>
    <t>Paintings</t>
  </si>
  <si>
    <t>Tye Dye</t>
  </si>
  <si>
    <t>Make wall with handwritten shit into tapestry</t>
  </si>
  <si>
    <t>Utlize pale blue dot</t>
  </si>
  <si>
    <t>Figure out how to do shit with busted Jessica present</t>
  </si>
  <si>
    <t>Chicago Bulls All Time Team
Larry
C Artis Gilmore
PF Horace Grant
SF Scottie Pippen
SG Michael Jordan
PG Derrick Rose
C Joakim Noah
PF Charles Oakley
SF Jimmy Butler
SG Norm Van Lier
PG Reggie Theus
Joe
C Artis Gilmore
PF Dennis Rodman
SF Scottie Pippen
SG Michael Jordan
PG Derrick Rose
C Joakim Noah
PF Charles Oakley
SF Jimmy Butler
SG Norm Van Lier
PG Kirk Hinrich</t>
  </si>
  <si>
    <t>Make my own recipe box for index cards and consider high quality cardstock or template etc.  Wood burn the top with some design and stain the thing.  In the meantime, we can start the cards.</t>
  </si>
  <si>
    <t>Polar Bear</t>
  </si>
  <si>
    <t>Betta Fish</t>
  </si>
  <si>
    <t>Octopus especially the sentience piece</t>
  </si>
  <si>
    <t>My Octopus Teacher-Doc</t>
  </si>
  <si>
    <r>
      <rPr>
        <b/>
        <sz val="8"/>
        <color theme="1"/>
        <rFont val="Calibri"/>
        <family val="2"/>
        <scheme val="minor"/>
      </rPr>
      <t xml:space="preserve">Task, Management, Improvement, Problem, Purchasing, Health, New, Design, Joint, Skill, Value </t>
    </r>
    <r>
      <rPr>
        <b/>
        <sz val="9"/>
        <color theme="1"/>
        <rFont val="Calibri"/>
        <family val="2"/>
        <scheme val="minor"/>
      </rPr>
      <t xml:space="preserve"> </t>
    </r>
    <r>
      <rPr>
        <sz val="9"/>
        <color theme="1"/>
        <rFont val="Calibri"/>
        <family val="2"/>
        <scheme val="minor"/>
      </rPr>
      <t xml:space="preserve">                                                                                  Animal, Art, Culture, Documentary, Drink, Event, Fiction Book, Game, Learning List, Meal, Movie, Non-Fiction Book, Plant, Sport, Treat, TV Show, Thing, City, History, Place</t>
    </r>
  </si>
  <si>
    <t>Ongoing</t>
  </si>
  <si>
    <t>TV Tropes</t>
  </si>
  <si>
    <t>Red Bull</t>
  </si>
  <si>
    <t>The Joe Rogan Experience</t>
  </si>
  <si>
    <t>Yes</t>
  </si>
  <si>
    <t>Do losses feel worse than the equalivent gain?</t>
  </si>
  <si>
    <t>Loss Aversion</t>
  </si>
  <si>
    <t>Philosophical Positions</t>
  </si>
  <si>
    <t>No</t>
  </si>
  <si>
    <t>Will humans have personal transport that flies and replaces land only vehicles by 2123?</t>
  </si>
  <si>
    <t>Technology</t>
  </si>
  <si>
    <t>Prediction</t>
  </si>
  <si>
    <t>Will humans ever be able to read each other’s thoughts through the aid of technology?</t>
  </si>
  <si>
    <t>Will humans ever be able to extend their lifespans to 1000 years or more through ideas such as downloading yourself to a computer, having a mechanical body with replaceable parts, figuring out how to stop genetic mutation and degradation etc.?</t>
  </si>
  <si>
    <t>Will humans end up living more than half their lives within a completely immersive, online, digital 3D environment like a metaverse by 2043?</t>
  </si>
  <si>
    <t>Will humans be living past 100 years old by 2080?</t>
  </si>
  <si>
    <t>Will humanity ever travel to Saturn as space tourists to see the rings up close (Stephen Hawking prediction)?</t>
  </si>
  <si>
    <t>Will humanity ever stop eating for pleasure (nutrition through supplements bypassing taste)?</t>
  </si>
  <si>
    <t>Will humanity cure cancer by 2080?</t>
  </si>
  <si>
    <t>Will humanity create an artificial intelligence that you would consider to be a human after talking with it (passes the Turing Test)?</t>
  </si>
  <si>
    <t>Will a solution to fossil fuels be developed through any method in the next 20 years that will allow for very cheap, if not almost free, power generation such as nuclear fusion, solar panels in space, heat energy from the Earth’s crust, power generation from ocean waves etc.</t>
  </si>
  <si>
    <t>Will the Bulls win the NBA Championship by 2033?</t>
  </si>
  <si>
    <t>Will the Bears win the Super Bowl by 2033?</t>
  </si>
  <si>
    <t>Will sports gambling be legal across the country by 2033?</t>
  </si>
  <si>
    <t>Will soccer ever become the number one sport in America as with the rest of the world?</t>
  </si>
  <si>
    <t>Will an athlete, while on a Chicago team for any sport, ever win more than the 6 championships Micheal Jordan did?</t>
  </si>
  <si>
    <t>Will humans ever find evidence of the supernatural that scientists could validate such as ghosts, curses, psychics, demons etc?</t>
  </si>
  <si>
    <t>Will humans ever find evidence of life on another planet?</t>
  </si>
  <si>
    <t>Will humans ever discover how life started on Earth and be able to reproduce it?</t>
  </si>
  <si>
    <t>What will be the hottest day in 2080?</t>
  </si>
  <si>
    <t>What will be the hottest day in 2024?</t>
  </si>
  <si>
    <t>Stays Same</t>
  </si>
  <si>
    <t>Bigger</t>
  </si>
  <si>
    <t xml:space="preserve">Smaller </t>
  </si>
  <si>
    <t>Is the Universe getting bigger, smaller, or staying the same size over time?</t>
  </si>
  <si>
    <t>Determinism</t>
  </si>
  <si>
    <t>Probablistic</t>
  </si>
  <si>
    <t>Is everything that happens in the universe due to physical laws that determine outcomes or is their random chance invovled in determining what happens in any situation?</t>
  </si>
  <si>
    <t xml:space="preserve">No </t>
  </si>
  <si>
    <t>Will two countries every exchange nuclear strikes?  Will humanity survive this incident?</t>
  </si>
  <si>
    <t>Politics/Government</t>
  </si>
  <si>
    <t>Will there ever be war between human backed robot armies whether by air, sea, land, or all of them together?</t>
  </si>
  <si>
    <t>Will the United States still be a country in 2276?</t>
  </si>
  <si>
    <t>Will the United States go to war with any country on the permanent UN Security Council in the next twenty years? (China, France, Russian Federation, the United Kingdom are permanent members)</t>
  </si>
  <si>
    <t>Republicans</t>
  </si>
  <si>
    <t>Democrats</t>
  </si>
  <si>
    <t>From 2024 until 2044 (5 terms), will the Democrats or Republicans have more time in the Presidency?</t>
  </si>
  <si>
    <t>Will you ever see your family again after you die?</t>
  </si>
  <si>
    <t>Personal</t>
  </si>
  <si>
    <t>What year will you die?</t>
  </si>
  <si>
    <t>Health Condition</t>
  </si>
  <si>
    <t>Accident</t>
  </si>
  <si>
    <t>Suicide</t>
  </si>
  <si>
    <t>What will be the cause of your death: accident, natural causes, criminal acts, health condition, suicide, survival needs not met</t>
  </si>
  <si>
    <t>How many years do you think you will spend in a nursing home?</t>
  </si>
  <si>
    <t>Will weed be legalized federally by 2033?</t>
  </si>
  <si>
    <t>Culture</t>
  </si>
  <si>
    <t>Will psychedelics be legalized federally in the next 20 years?</t>
  </si>
  <si>
    <t>Will humanity last the next 190,000 years (the current time anatomically modern humans have been on earth)?</t>
  </si>
  <si>
    <t>Will humanity last the next 1000 years?</t>
  </si>
  <si>
    <t>Will humanity last the next 100 years?</t>
  </si>
  <si>
    <t>Will humanity ever have to fight against an alien invasion?</t>
  </si>
  <si>
    <t>Will humanity colonize the moon by 2080?</t>
  </si>
  <si>
    <t>Will humanity colonize another planet?</t>
  </si>
  <si>
    <t>Mick Jagger</t>
  </si>
  <si>
    <t>Ozzy Osborne</t>
  </si>
  <si>
    <t>Keith Richards</t>
  </si>
  <si>
    <t>What celebrity or popular figure will die "before their time" by 2030?</t>
  </si>
  <si>
    <t>Human Causd</t>
  </si>
  <si>
    <t>Human Caused</t>
  </si>
  <si>
    <t xml:space="preserve">Human Caused </t>
  </si>
  <si>
    <t>If you had to choose, what is the next major event to happen to Earth that would change the way the world operates?  Super volcano eruption, meteor strike, widescale death from bioweapon or pathogen, World War 3, solar flare downing the electrical grid through global EMP, terrorist attack with nuclear, alien invasion, global nuclear war, artificial intelligence takeover</t>
  </si>
  <si>
    <t>Agree</t>
  </si>
  <si>
    <t>Agree/Disagree: Critical theory and deconstruction are essential tools for understanding and challenging the structures that shape our world.</t>
  </si>
  <si>
    <t>Post Modernist Positions</t>
  </si>
  <si>
    <t>Agree/Disagree: Artistic and literary works should challenge conventional expectations and norms to reflect the fragmented nature of reality.</t>
  </si>
  <si>
    <t>Agree/Disagree: The consumer culture promoted by capitalism needs to be critically examined for its impact on society and individual identity.</t>
  </si>
  <si>
    <t>Agree/Disagree: Power dynamics embedded in language and discourse shape our understanding of truth and knowledge.</t>
  </si>
  <si>
    <t>Disagree</t>
  </si>
  <si>
    <t>Agree/Disagree: The concept of hyperreality, where the real and the simulated become indistinguishable, accurately describes our contemporary experience.</t>
  </si>
  <si>
    <t>Agree/Disagree: Local identities and particularisms offer more meaningful insights into human experience than global narratives or universal cultures.</t>
  </si>
  <si>
    <t>Agree/Disagree: Historical narratives should be approached with skepticism, recognizing the subjectivity and bias inherent in historical accounts.</t>
  </si>
  <si>
    <t>Agree/Disagree: Blurring the boundaries between genres reflects the complexity of reality and challenges traditional categorizations.</t>
  </si>
  <si>
    <t>Agree/Disagree: Enlightened ideologies or "master theories" cannot fully account for or guide societal progress due to their inherent biases.</t>
  </si>
  <si>
    <t>Agree/Disagree: Intertextuality enriches texts by acknowledging and engaging with other works, thus complicating the idea of originality.</t>
  </si>
  <si>
    <t>Agree/Disagree: Understanding the world solely through science and technology is limiting, as it ignores other forms of knowledge.</t>
  </si>
  <si>
    <t>Agree/Disagree: Postmodern architecture embraces diversity, ornamentation, and a break from uniformity.</t>
  </si>
  <si>
    <t>Agree/Disagree: Identities are socially and culturally constructed, rather than fixed or inherent.</t>
  </si>
  <si>
    <t>Agree/Disagree: Grand narratives or metanarratives that claim to universally explain historical or social phenomena are inherently flawed.</t>
  </si>
  <si>
    <t>Agree/Disagree: Pastiche is a legitimate form of artistic expression that celebrates diversity in styles without necessarily critiquing them.</t>
  </si>
  <si>
    <t>Agree/Disagree: The distinction between high culture and popular culture is artificial and should be deconstructed.</t>
  </si>
  <si>
    <t>Agree/Disagree: The meaning of a text is not fixed by the author's intent but is created by the interaction between the reader and the text.</t>
  </si>
  <si>
    <t>Agree/Disagree: Scientific knowledge is not purely objective but is influenced by social and cultural biases.</t>
  </si>
  <si>
    <t>Stronly Agree</t>
  </si>
  <si>
    <t>Agree/Disagree: Language plays a fundamental role in constructing our perception of reality.</t>
  </si>
  <si>
    <t>Agree/Disagree: There are no universal truths, only interpretations shaped by cultural and societal contexts.</t>
  </si>
  <si>
    <t>Political Views</t>
  </si>
  <si>
    <t>Like or Dislike-People</t>
  </si>
  <si>
    <t>Like or Dislike-Food</t>
  </si>
  <si>
    <t>Like</t>
  </si>
  <si>
    <t>Willie Nelson</t>
  </si>
  <si>
    <t>Like or Dislike</t>
  </si>
  <si>
    <t>Dislike</t>
  </si>
  <si>
    <t>Whoopi Goldberg</t>
  </si>
  <si>
    <t>Whitney Houston</t>
  </si>
  <si>
    <t>Warren Buffett</t>
  </si>
  <si>
    <t>Walter Disney</t>
  </si>
  <si>
    <t>Walter Cronkite</t>
  </si>
  <si>
    <t>Toni Morrison</t>
  </si>
  <si>
    <t>Tom Hanks</t>
  </si>
  <si>
    <t>Tom Cruise</t>
  </si>
  <si>
    <t>Tina Turner</t>
  </si>
  <si>
    <t>Tiger Woods</t>
  </si>
  <si>
    <t>Ted Turner</t>
  </si>
  <si>
    <t>Ted Cruz</t>
  </si>
  <si>
    <t>Sylvester Stallone</t>
  </si>
  <si>
    <t>Stevie Wonder</t>
  </si>
  <si>
    <t>Steven Spielberg</t>
  </si>
  <si>
    <t>Steve Martin</t>
  </si>
  <si>
    <t>Stephen King</t>
  </si>
  <si>
    <t>Stan Lee</t>
  </si>
  <si>
    <t>Spike Lee</t>
  </si>
  <si>
    <t>Sophia Loren</t>
  </si>
  <si>
    <t>Sigourney Weaver</t>
  </si>
  <si>
    <t>Shirley Temple</t>
  </si>
  <si>
    <t>Sergey Brin</t>
  </si>
  <si>
    <t>Sean Connery</t>
  </si>
  <si>
    <t>Sarah Palin</t>
  </si>
  <si>
    <t>Rush Limbaugh</t>
  </si>
  <si>
    <t>Rosie O'Donnell</t>
  </si>
  <si>
    <t>Rosa Parks</t>
  </si>
  <si>
    <t>Ronald Reagan</t>
  </si>
  <si>
    <t>Robin Williams</t>
  </si>
  <si>
    <t>Robert Redford</t>
  </si>
  <si>
    <t>Robert De Niro</t>
  </si>
  <si>
    <t>Richard Nixon</t>
  </si>
  <si>
    <t>Ray Charles</t>
  </si>
  <si>
    <t>Ralph Nader</t>
  </si>
  <si>
    <t>Ralph Lauren</t>
  </si>
  <si>
    <t>Quentin Tarantino</t>
  </si>
  <si>
    <t>Prince</t>
  </si>
  <si>
    <t>Phil Collins</t>
  </si>
  <si>
    <t>Pele</t>
  </si>
  <si>
    <t>Paul Newman</t>
  </si>
  <si>
    <t>Paul McCartney</t>
  </si>
  <si>
    <t>Patrick Swayze</t>
  </si>
  <si>
    <t>Oprah Winfrey</t>
  </si>
  <si>
    <t>Nicole Kidman</t>
  </si>
  <si>
    <t>Newt Gingrich</t>
  </si>
  <si>
    <t>Neil deGrasse Tyson</t>
  </si>
  <si>
    <t>Neil Armstrong</t>
  </si>
  <si>
    <t>Nancy Pelosi</t>
  </si>
  <si>
    <t>Muhammad Ali</t>
  </si>
  <si>
    <t>Morgan Freeman</t>
  </si>
  <si>
    <t>Mitch McConnell</t>
  </si>
  <si>
    <t>Michael Jordan</t>
  </si>
  <si>
    <t>Michael Jackson</t>
  </si>
  <si>
    <t>Michael Bloomberg</t>
  </si>
  <si>
    <t>Meryl Streep</t>
  </si>
  <si>
    <t>Mel Gibson</t>
  </si>
  <si>
    <t>Meg Ryan</t>
  </si>
  <si>
    <t>Maya Angelou</t>
  </si>
  <si>
    <t>Matt Groening</t>
  </si>
  <si>
    <t>Martha Stewart</t>
  </si>
  <si>
    <t>Martha Graham</t>
  </si>
  <si>
    <t>Marlon Brando</t>
  </si>
  <si>
    <t>Mariah Carey</t>
  </si>
  <si>
    <t>Malcolm X</t>
  </si>
  <si>
    <t>Magic Johnson</t>
  </si>
  <si>
    <t>Madonna</t>
  </si>
  <si>
    <t>Lyndon B. Johnson</t>
  </si>
  <si>
    <t>Lucille Ball</t>
  </si>
  <si>
    <t>Liza Minnelli</t>
  </si>
  <si>
    <t>Leonard Nimoy</t>
  </si>
  <si>
    <t>Larry Page</t>
  </si>
  <si>
    <t>Larry King</t>
  </si>
  <si>
    <t>Larry Ellison</t>
  </si>
  <si>
    <t>Larry Bird</t>
  </si>
  <si>
    <t>Kirk Douglas</t>
  </si>
  <si>
    <t>Kevin Costner</t>
  </si>
  <si>
    <t>Keanu Reeves</t>
  </si>
  <si>
    <t>Julia Roberts</t>
  </si>
  <si>
    <t>Julia Child</t>
  </si>
  <si>
    <t>Johnny Carson</t>
  </si>
  <si>
    <t>John Travolta</t>
  </si>
  <si>
    <t>Joe Biden</t>
  </si>
  <si>
    <t>Jodie Foster</t>
  </si>
  <si>
    <t>Jimmy Carter</t>
  </si>
  <si>
    <t>Jim Carrey</t>
  </si>
  <si>
    <t>Jesse Jackson</t>
  </si>
  <si>
    <t>Jerry Seinfeld</t>
  </si>
  <si>
    <t>Jeff Bezos</t>
  </si>
  <si>
    <t>Jay Leno</t>
  </si>
  <si>
    <t>Janet Jackson</t>
  </si>
  <si>
    <t>Jane Fonda</t>
  </si>
  <si>
    <t>James Cameron</t>
  </si>
  <si>
    <t>James Brown</t>
  </si>
  <si>
    <t>Jackie Robinson</t>
  </si>
  <si>
    <t>Jack Nicholson</t>
  </si>
  <si>
    <t>Hugh Hefner</t>
  </si>
  <si>
    <t>Howard Stern</t>
  </si>
  <si>
    <t>Hillary Clinton</t>
  </si>
  <si>
    <t>Helen Mirren</t>
  </si>
  <si>
    <t>Harrison Ford</t>
  </si>
  <si>
    <t>Goldie Hawn</t>
  </si>
  <si>
    <t>Gloria Steinem</t>
  </si>
  <si>
    <t>Gloria Estefan</t>
  </si>
  <si>
    <t>George W. Bush</t>
  </si>
  <si>
    <t>George Michael</t>
  </si>
  <si>
    <t>George Lucas</t>
  </si>
  <si>
    <t>George Clooney</t>
  </si>
  <si>
    <t>Elvis Presley</t>
  </si>
  <si>
    <t>Elton John</t>
  </si>
  <si>
    <t>Ellen DeGeneres</t>
  </si>
  <si>
    <t>Eddie Murphy</t>
  </si>
  <si>
    <t>Dustin Hoffman</t>
  </si>
  <si>
    <t>Dr. Dre</t>
  </si>
  <si>
    <t>Hate</t>
  </si>
  <si>
    <t>Donald Trump</t>
  </si>
  <si>
    <t>Dolly Parton</t>
  </si>
  <si>
    <t>Dick Van Dyke</t>
  </si>
  <si>
    <t>Diana, Princess of Wales</t>
  </si>
  <si>
    <t>Denzel Washington</t>
  </si>
  <si>
    <t>David Bowie</t>
  </si>
  <si>
    <t>Dan Rather</t>
  </si>
  <si>
    <t>Colin Kaepernick</t>
  </si>
  <si>
    <t>Clint Eastwood</t>
  </si>
  <si>
    <t>Chuck Norris</t>
  </si>
  <si>
    <t>Christopher Walken</t>
  </si>
  <si>
    <t>Cher</t>
  </si>
  <si>
    <t>Charles Barkley</t>
  </si>
  <si>
    <t>Celine Dion</t>
  </si>
  <si>
    <t>Carol Burnett</t>
  </si>
  <si>
    <t>Carl Sagan</t>
  </si>
  <si>
    <t>Burt Reynolds</t>
  </si>
  <si>
    <t>Bruce Springsteen</t>
  </si>
  <si>
    <t>Bob Hope</t>
  </si>
  <si>
    <t>Bob Dylan</t>
  </si>
  <si>
    <t>Billy Joel</t>
  </si>
  <si>
    <t>Billie Jean King</t>
  </si>
  <si>
    <t>Bill Russell</t>
  </si>
  <si>
    <t>Bill Murray</t>
  </si>
  <si>
    <t>Bill Maher</t>
  </si>
  <si>
    <t>Bill Gates</t>
  </si>
  <si>
    <t>Bill Clinton</t>
  </si>
  <si>
    <t>Betty White</t>
  </si>
  <si>
    <t>Bette Midler</t>
  </si>
  <si>
    <t>Bernie Sanders</t>
  </si>
  <si>
    <t>Barbra Streisand</t>
  </si>
  <si>
    <t>Barack Obama</t>
  </si>
  <si>
    <t>B.B. King</t>
  </si>
  <si>
    <t>Adoph Hitler</t>
  </si>
  <si>
    <t>Arnold Schwarzenegger</t>
  </si>
  <si>
    <t>Aretha Franklin</t>
  </si>
  <si>
    <t>Angela Bassett</t>
  </si>
  <si>
    <t>Andy Warhol</t>
  </si>
  <si>
    <t>Anderson Cooper</t>
  </si>
  <si>
    <t>Alexandria Ocasio-Cortez</t>
  </si>
  <si>
    <t>Al Sharpton</t>
  </si>
  <si>
    <t>Al Pacino</t>
  </si>
  <si>
    <t>Legal Questions</t>
  </si>
  <si>
    <t>Ideal Things</t>
  </si>
  <si>
    <t>9. Ideal indoor activity</t>
  </si>
  <si>
    <t>8. Ideal outdoor activity</t>
  </si>
  <si>
    <t>7. Ideal book genre</t>
  </si>
  <si>
    <t>6. Ideal movie genre</t>
  </si>
  <si>
    <t>5. Ideal pet</t>
  </si>
  <si>
    <t>4. Ideal job</t>
  </si>
  <si>
    <t>3. Ideal romantic partner</t>
  </si>
  <si>
    <t>21. Ideal Types of Luxury</t>
  </si>
  <si>
    <t>20. Ideal type of exercise</t>
  </si>
  <si>
    <t>2. Ideal pizza toppings</t>
  </si>
  <si>
    <t>19. Ideal musical genre</t>
  </si>
  <si>
    <t>18. Ideal dream home</t>
  </si>
  <si>
    <t>17. Ideal clothing style</t>
  </si>
  <si>
    <t>16. Ideal weather conditions</t>
  </si>
  <si>
    <t>15. Ideal way to spend a weekend</t>
  </si>
  <si>
    <t>14. Ideal holiday</t>
  </si>
  <si>
    <t>13. Ideal mode of transportation</t>
  </si>
  <si>
    <t>12. Ideal time of day</t>
  </si>
  <si>
    <t>11. Ideal superhero power</t>
  </si>
  <si>
    <t>10. Ideal type of cuisine</t>
  </si>
  <si>
    <t>1. Ideal vacation destination</t>
  </si>
  <si>
    <t>Human Flourishing Survey</t>
  </si>
  <si>
    <t>Wisdom: The ability to make sound judgments based on knowledge and experience.</t>
  </si>
  <si>
    <t>Valuing different ways of thinking: Appreciating the value that different perspectives and ways of thinking bring.</t>
  </si>
  <si>
    <t>User</t>
  </si>
  <si>
    <t>Understanding of our place in the universe: Realizing the vastness of the universe and our place within it</t>
  </si>
  <si>
    <t>Understanding AI: Basic knowledge about artificial intelligence and its implications.</t>
  </si>
  <si>
    <t>These categories continue to expand the definition of human flourishing, emphasizing the diversity of factors that can contribute to a rich and fulfilling life.</t>
  </si>
  <si>
    <t>The idea of human flourishing is incredibly complex and multifaceted, encompassing virtually all aspects of human existence. The categories I've outlined cover a wide range of areas, but there might still be some unique aspects worth mentioning:</t>
  </si>
  <si>
    <t>Temporal flexibility: Flexibility in daily schedules for unexpected opportunities or obstacles</t>
  </si>
  <si>
    <t>Tactile experiences: Engaging in activities that stimulate the sense of touch, such as gardening, pottery, etc.</t>
  </si>
  <si>
    <t>Sure, let's continue with more potential components of human flourishing:</t>
  </si>
  <si>
    <t>Storytelling: Sharing stories, experiences, and ideas with others.</t>
  </si>
  <si>
    <t>Story creation: Creating and sharing stories, whether true or fictional</t>
  </si>
  <si>
    <t>Spontaneity: Ability to be spontaneous and embrace the unexpected</t>
  </si>
  <si>
    <t>Spirituality: A sense of connection to something larger than oneself.</t>
  </si>
  <si>
    <t>Soundscapes: Engaging with and appreciating the sounds around us, from music to the sounds of nature.</t>
  </si>
  <si>
    <t>Shared experiences: Experiencing shared joy, anticipation, and other emotions with a community.</t>
  </si>
  <si>
    <t>Sense of unity: Feeling a sense of connection and unity with all forms of life.</t>
  </si>
  <si>
    <t>Sense of humor: Ability to laugh and not take things too seriously</t>
  </si>
  <si>
    <t>Sense of humor: Ability to laugh and not</t>
  </si>
  <si>
    <t>Self-regulation: The ability to manage and control one's behavior, emotions, and thoughts.</t>
  </si>
  <si>
    <t>Self-awareness: Understanding one's emotions, strengths, weaknesses, values, and motivations.</t>
  </si>
  <si>
    <t>Sacred spaces: Having places for reflection, meditation, or spiritual practices</t>
  </si>
  <si>
    <t>Review all your answers. Is there anything else missing?</t>
  </si>
  <si>
    <t>Respectful debate: Engaging in respectful discussions and debates within these communities.</t>
  </si>
  <si>
    <t>Resource stewardship: Using resources responsibly and sustainably.</t>
  </si>
  <si>
    <t>Regular breaks from technology: Taking time off from screens to engage with the physical world.</t>
  </si>
  <si>
    <t>Reflection: Regularly taking time to reflect on one's actions, decisions, and experiences.</t>
  </si>
  <si>
    <t>Reflection on personal history: Understanding one's life story and how it has shaped who they are</t>
  </si>
  <si>
    <t>Recognition of historical bias: Awareness of the biases and viewpoints that can influence historical accounts.</t>
  </si>
  <si>
    <t>Please finish</t>
  </si>
  <si>
    <t>Play: Engaging in fun, unstructured activities that aren't necessarily goal-oriented</t>
  </si>
  <si>
    <t>Personal sanctuaries: Creating spaces that offer peace, safety, and comfort</t>
  </si>
  <si>
    <t>Personal narrative: Understanding and telling one's own life story</t>
  </si>
  <si>
    <t>Personal genealogy: Knowledge and appreciation of one's own family history.</t>
  </si>
  <si>
    <t>Personal aesthetics: Developing a personal sense of style and aesthetics.</t>
  </si>
  <si>
    <t>Peak experiences: Moments of intense happiness, wonder, or enlightenment.</t>
  </si>
  <si>
    <t>Past, present, future balance: Balancing memories of the past, presence in the moment, and aspirations for the future</t>
  </si>
  <si>
    <t>Outdoor adventures: Engaging in outdoor activities like hiking, camping, etc.</t>
  </si>
  <si>
    <t>Online privacy: Safeguarding personal information online.</t>
  </si>
  <si>
    <t>Nutritional knowledge: Understanding the nutritional value of different foods</t>
  </si>
  <si>
    <t>Neurodiversity awareness: Understanding and respecting the experiences of neurodivergent individuals.</t>
  </si>
  <si>
    <t>Movement practices: Engaging in practices that involve mindful movement, like yoga or tai chi</t>
  </si>
  <si>
    <t>Mindfulness: Being fully present and engaged in the current moment.</t>
  </si>
  <si>
    <t>Mindful usage of technology: Using technology in a way that serves us, rather than distracting or overwhelming us.</t>
  </si>
  <si>
    <t>Mindful eating: Eating with attention and enjoyment</t>
  </si>
  <si>
    <t>Lucid dreaming: The practice of becoming aware and potentially controlling one's dreams.</t>
  </si>
  <si>
    <t>Lifelong learning to keep up with the changing world.</t>
  </si>
  <si>
    <t>Legacy stewardship: Considering how one's actions will impact future generations.</t>
  </si>
  <si>
    <t>Legacy building: Considering the story and impact one leaves behind</t>
  </si>
  <si>
    <t>Interdisciplinary thinking: Integrating ideas from different disciplines.</t>
  </si>
  <si>
    <t>Innovating: Coming up with new ideas and novel solutions to problems.</t>
  </si>
  <si>
    <t>I apologize for the abrupt cut-off in my previous response. Let's continue:</t>
  </si>
  <si>
    <t>Historical empathy: Understanding the perspectives and contexts of people from different historical periods.</t>
  </si>
  <si>
    <t>Global citizenship: Recognizing oneself as a part of the global community and acting responsibly.</t>
  </si>
  <si>
    <t>Given the breadth of the concept of human flourishing, there are likely even more aspects that could be added, but this should provide a comprehensive starting point. Each individual will relate to these categories differently, depending on their personal experiences, values, and aspirations.</t>
  </si>
  <si>
    <t>Gardening: Growing one's own food, flowers, etc.</t>
  </si>
  <si>
    <t>Gamification: Turning mundane tasks into fun challenges</t>
  </si>
  <si>
    <t>Future-oriented mindset: Planning for and considering the future in one's decisions.</t>
  </si>
  <si>
    <t>Future of humanity: Considering and planning for the long-term future of humanity</t>
  </si>
  <si>
    <t>Food culture: Appreciating different food traditions from around the world</t>
  </si>
  <si>
    <t>Ethical technology use: Ensuring that the technology one uses and supports is ethical.</t>
  </si>
  <si>
    <t>Ethical implications of space exploration: Considering the ethical aspects of exploring and potentially colonizing other planets</t>
  </si>
  <si>
    <t>Ethical dilemmas: Ability to navigate complex ethical questions</t>
  </si>
  <si>
    <t>Ethical consumption: Making purchasing decisions based on ethical considerations</t>
  </si>
  <si>
    <t>Environmental stewardship: Protecting and conserving the environment.</t>
  </si>
  <si>
    <t>Environmental ethics: Making decisions that respect the environment and ecosystems</t>
  </si>
  <si>
    <t>Engagement in fandom: Participating in communities formed around shared interests or passions.</t>
  </si>
  <si>
    <t>Empathy for all living beings: Feeling and understanding the emotions of other people, animals, and even plants.</t>
  </si>
  <si>
    <t>Empathetic listening: Listening to others' stories with empathy and understanding</t>
  </si>
  <si>
    <t>Ecotherapy: Healing and growth nurtured by interaction with the earth.</t>
  </si>
  <si>
    <t>Dream recall: The ability to remember dreams.</t>
  </si>
  <si>
    <t>Dream interpretation: Exploring the meanings of dreams.</t>
  </si>
  <si>
    <t>Dream creativity: Using dreams as a source of creative inspiration.</t>
  </si>
  <si>
    <t>DIY projects: Building, creating, or repairing things by oneself.</t>
  </si>
  <si>
    <t>Digital footprint: Awareness of the trace one leaves online and how it can impact them and others.</t>
  </si>
  <si>
    <t>Digital citizenship: Using technology and the internet in an informed, responsible, and ethical way.</t>
  </si>
  <si>
    <t>Design appreciation: Recognizing and appreciating good design in various forms.</t>
  </si>
  <si>
    <t>Cybersecurity: Understanding the importance of protecting one's data online.</t>
  </si>
  <si>
    <t>Culinary creativity: Engaging with food not just as sustenance, but as a creative and sensory experience.</t>
  </si>
  <si>
    <t>Cosplay and fan creation: Engaging in activities like cosplay or creating fan art or fanfiction.</t>
  </si>
  <si>
    <t>Cooking skills: Ability to prepare healthy and tasty meals</t>
  </si>
  <si>
    <t>Connection to place: Developing a sense of belonging to the places we inhabit</t>
  </si>
  <si>
    <t>Conflict resolution: Resolving disagreements in a constructive manner</t>
  </si>
  <si>
    <t>Compassionate communication: Communicating with others in a caring and understanding way</t>
  </si>
  <si>
    <t>Community stewardship: Taking responsibility for the well-being of one's community.</t>
  </si>
  <si>
    <t>Collaborative skills: Working effectively with others towards a common goal</t>
  </si>
  <si>
    <t>Cognitive flexibility: Being able to switch between different modes of thinking.</t>
  </si>
  <si>
    <t>Breath awareness: Paying attention to one's breath as a form of mindfulness</t>
  </si>
  <si>
    <t>Boundary setting: Clearly communicating and maintaining personal boundaries</t>
  </si>
  <si>
    <t>Body positivity: Cultivating a positive view of one's body</t>
  </si>
  <si>
    <t>Body mindfulness: Paying attention to bodily sensations and needs</t>
  </si>
  <si>
    <t>Biophilia: Love of and affinity for nature and living things.</t>
  </si>
  <si>
    <t>Awareness of history: Knowledge of key historical events and how they shape the present.</t>
  </si>
  <si>
    <t>Astronomical wonder: Appreciation and understanding of the cosmos</t>
  </si>
  <si>
    <t>Artistic pursuits: Expressing oneself through art, music, writing, dance, etc.</t>
  </si>
  <si>
    <t>Architectural appreciation: Understanding and valuing the role of architecture in our lives</t>
  </si>
  <si>
    <t>Anticipation: Looking forward to positive future events</t>
  </si>
  <si>
    <t>Anticipation of challenges: Preemptively addressing potential future challenges.</t>
  </si>
  <si>
    <t>Animal rights: Considering the rights and wellbeing of non-human animals</t>
  </si>
  <si>
    <t>Altruism: Selfless acts for the benefit of others.</t>
  </si>
  <si>
    <t>Aesthetic of everyday life: Finding beauty in everyday experiences and surroundings.</t>
  </si>
  <si>
    <t>Aesthetic creation: Engaging in activities that create aesthetic value, such as art, design, and decoration.</t>
  </si>
  <si>
    <t>Aesthetic appreciation: Appreciating beauty in various forms, including art, music, nature, etc.</t>
  </si>
  <si>
    <t>Adaptability to change: The ability to adapt to and embrace change, including technological advancements.</t>
  </si>
  <si>
    <t>50. Dream Exploration:</t>
  </si>
  <si>
    <t>49. Cognitive Diversity:</t>
  </si>
  <si>
    <t>48. Fandom and Shared Interest Communities:</t>
  </si>
  <si>
    <t>47. Stewardship:</t>
  </si>
  <si>
    <t>46. Asthetic Sensibility:</t>
  </si>
  <si>
    <t>45. Historical Consciousness:</t>
  </si>
  <si>
    <t>44. Technological Ethics and Awareness:</t>
  </si>
  <si>
    <t>43. Applied Ethics:</t>
  </si>
  <si>
    <t>42. Cosmic Perspective:</t>
  </si>
  <si>
    <t>41. Culinary Exploration:</t>
  </si>
  <si>
    <t>40. Interpersonal Dynamics:</t>
  </si>
  <si>
    <t>39. Somatic Awareness:</t>
  </si>
  <si>
    <t>38. Narrative and Storytelling:</t>
  </si>
  <si>
    <t>37. Time Perception:</t>
  </si>
  <si>
    <t>36. Space and Place:</t>
  </si>
  <si>
    <t>35. Playfulness:</t>
  </si>
  <si>
    <t>35. Playfulness (Continued):</t>
  </si>
  <si>
    <t>34. Digital Detox:</t>
  </si>
  <si>
    <t>33. Harmony with Nature:</t>
  </si>
  <si>
    <t>32. Creative Expression:</t>
  </si>
  <si>
    <t>31. Sensory Engagement:</t>
  </si>
  <si>
    <t>30. Futurism:</t>
  </si>
  <si>
    <t>29. Interconnectedness:</t>
  </si>
  <si>
    <t>28. Transcendence:</t>
  </si>
  <si>
    <t>27. Metacognition:</t>
  </si>
  <si>
    <t>9. Environmental Interactions:</t>
  </si>
  <si>
    <t>Time spent outdoors in nature</t>
  </si>
  <si>
    <t>Reducing personal carbon footprint</t>
  </si>
  <si>
    <t>Knowledge and understanding of environmental issues</t>
  </si>
  <si>
    <t>Engaging in physical activities in nature (hiking, swimming, etc.)</t>
  </si>
  <si>
    <t>Engagement in environmentally sustainable practices</t>
  </si>
  <si>
    <t>Connection and respect for the natural world</t>
  </si>
  <si>
    <t>Active contribution to environmental conservation</t>
  </si>
  <si>
    <t>Ability to grow or produce one's own food</t>
  </si>
  <si>
    <t>Understanding and acceptance of life's mysteries</t>
  </si>
  <si>
    <t>8. Spiritual Growth:</t>
  </si>
  <si>
    <t>Spiritual practices and rituals</t>
  </si>
  <si>
    <t>Practice of meditation or prayer</t>
  </si>
  <si>
    <t>Inner peace and tranquility</t>
  </si>
  <si>
    <t>Forgiveness and compassion towards oneself and others</t>
  </si>
  <si>
    <t>Feeling a sense of wonder and awe</t>
  </si>
  <si>
    <t>Feeling a sense of destiny or purpose</t>
  </si>
  <si>
    <t>Connection to something greater than oneself (could be religious or non-religious)</t>
  </si>
  <si>
    <t>Alignment with personal moral and ethical beliefs</t>
  </si>
  <si>
    <t>Forgiveness and reconciliation</t>
  </si>
  <si>
    <t>7. Emotional Well-being:</t>
  </si>
  <si>
    <t>Experiencing joy and happiness</t>
  </si>
  <si>
    <t>Emotional self-sufficiency</t>
  </si>
  <si>
    <t>Emotional resilience</t>
  </si>
  <si>
    <t>Emotional maturity</t>
  </si>
  <si>
    <t>Cultivating gratitude</t>
  </si>
  <si>
    <t>Ability to nurture a positive outlook</t>
  </si>
  <si>
    <t>Ability to form deep emotional connections with others</t>
  </si>
  <si>
    <t>Ability to express and manage a range of emotions</t>
  </si>
  <si>
    <t>Ability to cope with loss</t>
  </si>
  <si>
    <t>Understanding of personal and family history</t>
  </si>
  <si>
    <t>6. Intellectual Growth:</t>
  </si>
  <si>
    <t>Understanding and appreciation of diverse cultures</t>
  </si>
  <si>
    <t>Technological literacy</t>
  </si>
  <si>
    <t>Problem-solving abilities</t>
  </si>
  <si>
    <t>Open-mindedness</t>
  </si>
  <si>
    <t>Mastery of new skills</t>
  </si>
  <si>
    <t>Lifelong learning</t>
  </si>
  <si>
    <t>Knowledge of world affairs</t>
  </si>
  <si>
    <t>Intellectual curiosity</t>
  </si>
  <si>
    <t>Fluency in multiple languages</t>
  </si>
  <si>
    <t>Critical thinking skills</t>
  </si>
  <si>
    <t>Ability to articulate thoughts and ideas effectively</t>
  </si>
  <si>
    <t>Travel and exploration experiences</t>
  </si>
  <si>
    <t>5. Personal Fulfillment:</t>
  </si>
  <si>
    <t>Time for relaxation and rejuvenation</t>
  </si>
  <si>
    <t>Spiritual fulfillment</t>
  </si>
  <si>
    <t>Regular experiences of flow (being fully immersed and enjoying what you're doing)</t>
  </si>
  <si>
    <t>Financial stability and freedom</t>
  </si>
  <si>
    <t>Feeling of personal growth and self-improvement</t>
  </si>
  <si>
    <t>Environmental sustainability of lifestyle</t>
  </si>
  <si>
    <t>Engagement in hobbies and leisure activities</t>
  </si>
  <si>
    <t>Cultural engagement (music, arts, literature)</t>
  </si>
  <si>
    <t>Connection with nature</t>
  </si>
  <si>
    <t>Capacity for creativity and innovation</t>
  </si>
  <si>
    <t>Alignment between personal values and lifestyle</t>
  </si>
  <si>
    <t>Active engagement in civic activities and community service</t>
  </si>
  <si>
    <t>Ability to express oneself freely</t>
  </si>
  <si>
    <t>Safe and healthy work environment</t>
  </si>
  <si>
    <t>4. Career Success:</t>
  </si>
  <si>
    <t>Positive relationships with colleagues and superiors</t>
  </si>
  <si>
    <t>Opportunities for continuous learning and development</t>
  </si>
  <si>
    <t>Opportunities for career progression</t>
  </si>
  <si>
    <t>Job security</t>
  </si>
  <si>
    <t>Job satisfaction</t>
  </si>
  <si>
    <t>Flexibility in work (remote work, flexible hours)</t>
  </si>
  <si>
    <t>Feeling valued and recognized at work</t>
  </si>
  <si>
    <t>Engagement and motivation at work</t>
  </si>
  <si>
    <t>Balance between work and personal life</t>
  </si>
  <si>
    <t>Appropriate compensation for work</t>
  </si>
  <si>
    <t>Alignment between personal values and work</t>
  </si>
  <si>
    <t>Ability to make a positive impact through work</t>
  </si>
  <si>
    <t>Strong social support network</t>
  </si>
  <si>
    <t>3. Social Relationships:</t>
  </si>
  <si>
    <t>Strong professional relationships</t>
  </si>
  <si>
    <t>Shared experiences and memories with others</t>
  </si>
  <si>
    <t>Sense of belonging in a community</t>
  </si>
  <si>
    <t>Quality of close relationships (family, friends, partner)</t>
  </si>
  <si>
    <t>Positive relationship with nature/environment</t>
  </si>
  <si>
    <t>Positive interactions with pets or animals</t>
  </si>
  <si>
    <t>Positive interactions with neighbors</t>
  </si>
  <si>
    <t>Good communication skills</t>
  </si>
  <si>
    <t>Feeling respected and valued by others</t>
  </si>
  <si>
    <t>Capacity for intimacy and trust</t>
  </si>
  <si>
    <t>Ability to resolve conflicts in a healthy way</t>
  </si>
  <si>
    <t>Ability to make and maintain friendships</t>
  </si>
  <si>
    <t>Financial literacy: The ability to manage finances wisely, including budgeting, investing, and planning for retirement.</t>
  </si>
  <si>
    <t>26. Multidimensional Literacy:</t>
  </si>
  <si>
    <t>Emotional literacy: The ability to identify, understand, and express emotions in a healthy way.</t>
  </si>
  <si>
    <t>Ecological literacy: Understanding of the natural world and our role in it, and the ability to live sustainably.</t>
  </si>
  <si>
    <t>Cultural literacy: Understanding and appreciating diverse cultures, their history, and their contributions.</t>
  </si>
  <si>
    <t>Time for relaxation and leisure</t>
  </si>
  <si>
    <t>25. Leisure and Recreation:</t>
  </si>
  <si>
    <t>Regular participation in recreational activities</t>
  </si>
  <si>
    <t>Participation in sports or physical games</t>
  </si>
  <si>
    <t>Hobbies and personal interests</t>
  </si>
  <si>
    <t>Engaging in enjoyable pastimes and entertainment</t>
  </si>
  <si>
    <t>Time management skills</t>
  </si>
  <si>
    <t>24. Personal Habits and Lifestyle:</t>
  </si>
  <si>
    <t>Regular physical activity</t>
  </si>
  <si>
    <t>Regular hydration</t>
  </si>
  <si>
    <t>Mindfulness and meditation practices</t>
  </si>
  <si>
    <t>Healthy sleep habits</t>
  </si>
  <si>
    <t>Healthy eating habits</t>
  </si>
  <si>
    <t>Use of technology for personal development and growth</t>
  </si>
  <si>
    <t>23. Technological Interaction:</t>
  </si>
  <si>
    <t>Understanding of the impact of technology on personal life</t>
  </si>
  <si>
    <t>Ethical use of technology</t>
  </si>
  <si>
    <t>Digital literacy</t>
  </si>
  <si>
    <t>Ability to use technology effectively</t>
  </si>
  <si>
    <t>Right to privacy and personal space</t>
  </si>
  <si>
    <t>22. Human Rights:</t>
  </si>
  <si>
    <t>Right to education and information</t>
  </si>
  <si>
    <t>Freedom of speech and expression</t>
  </si>
  <si>
    <t>Freedom from discrimination and exploitation</t>
  </si>
  <si>
    <t>Access to justice and fair treatment</t>
  </si>
  <si>
    <t>Trying new foods, arts, and music</t>
  </si>
  <si>
    <t>21. Exploration and Adventure:</t>
  </si>
  <si>
    <t>Travel and exploration</t>
  </si>
  <si>
    <t>Openness to new experiences</t>
  </si>
  <si>
    <t>Exploring diverse cultures and lifestyles</t>
  </si>
  <si>
    <t>Adventure sports and activities</t>
  </si>
  <si>
    <t>Setting and achieving personal goals</t>
  </si>
  <si>
    <t>20. Growth and Achievement:</t>
  </si>
  <si>
    <t>Recognition of personal achievements</t>
  </si>
  <si>
    <t>Pursuit of excellence in chosen fields</t>
  </si>
  <si>
    <t>Personal development and self-improvement</t>
  </si>
  <si>
    <t>Overcoming personal challenges</t>
  </si>
  <si>
    <t>Stress management</t>
  </si>
  <si>
    <t>2. Mental Health:</t>
  </si>
  <si>
    <t>Sense of purpose or meaning in life</t>
  </si>
  <si>
    <t>Resilience to adversity</t>
  </si>
  <si>
    <t>Regular engagement in mentally stimulating activities</t>
  </si>
  <si>
    <t>Presence of positive emotions (joy, gratitude, etc.)</t>
  </si>
  <si>
    <t>Positive self-perception</t>
  </si>
  <si>
    <t>Optimism about the future</t>
  </si>
  <si>
    <t>Mindfulness and presence</t>
  </si>
  <si>
    <t>Healthy coping mechanisms</t>
  </si>
  <si>
    <t>Healthy cognitive function</t>
  </si>
  <si>
    <t>Emotional intelligence</t>
  </si>
  <si>
    <t>Capacity for love and empathy</t>
  </si>
  <si>
    <t>Absence of substance abuse</t>
  </si>
  <si>
    <t>Absence of severe mental illness</t>
  </si>
  <si>
    <t>Work-life balance</t>
  </si>
  <si>
    <t>19. Balance and Harmony:</t>
  </si>
  <si>
    <t>Emotional balance</t>
  </si>
  <si>
    <t>Balance between social and personal time</t>
  </si>
  <si>
    <t>Balance between giving and receiving</t>
  </si>
  <si>
    <t>Balance between activity and rest</t>
  </si>
  <si>
    <t>Self-confidence</t>
  </si>
  <si>
    <t>18. Self-Identity and Acceptance:</t>
  </si>
  <si>
    <t>Positive body image</t>
  </si>
  <si>
    <t>Personal authenticity</t>
  </si>
  <si>
    <t>Independence and self-reliance</t>
  </si>
  <si>
    <t>Acceptance of personal identity (including gender, sexuality, race, etc.)</t>
  </si>
  <si>
    <t>Acceptance and management of personal limitations</t>
  </si>
  <si>
    <t>Safe commuting and travel</t>
  </si>
  <si>
    <t>17. Personal Safety:</t>
  </si>
  <si>
    <t>Preparedness for emergencies</t>
  </si>
  <si>
    <t>Personal health and safety habits</t>
  </si>
  <si>
    <t>Freedom from physical harm and violence</t>
  </si>
  <si>
    <t>Cybersecurity and privacy</t>
  </si>
  <si>
    <t>Sufficient personal space</t>
  </si>
  <si>
    <t>16. Quality of Living Environment (Continued):</t>
  </si>
  <si>
    <t>Safe neighborhood</t>
  </si>
  <si>
    <t>Noise pollution control</t>
  </si>
  <si>
    <t>Aesthetically pleasing living environment</t>
  </si>
  <si>
    <t>Access to quality healthcare facilities</t>
  </si>
  <si>
    <t>Access to quality education facilities</t>
  </si>
  <si>
    <t>Access to healthy food options</t>
  </si>
  <si>
    <t>Access to essential amenities and services</t>
  </si>
  <si>
    <t>Safe and secure living space</t>
  </si>
  <si>
    <t>15. Quality of Living Environment:</t>
  </si>
  <si>
    <t>Access to green spaces</t>
  </si>
  <si>
    <t>Access to clean air and water</t>
  </si>
  <si>
    <t>Legal rights and protections</t>
  </si>
  <si>
    <t>14. Personal Freedom:</t>
  </si>
  <si>
    <t>Freedom to express oneself</t>
  </si>
  <si>
    <t>Freedom from oppression and fear</t>
  </si>
  <si>
    <t>Freedom from discrimination and prejudice</t>
  </si>
  <si>
    <t>Autonomy to make personal choices</t>
  </si>
  <si>
    <t>Access to opportunities for growth and development</t>
  </si>
  <si>
    <t>Ability to travel and explore</t>
  </si>
  <si>
    <t>Responsibility and reliability</t>
  </si>
  <si>
    <t>13. Personal Character:</t>
  </si>
  <si>
    <t>Resilience in the face of adversity</t>
  </si>
  <si>
    <t>Persistence and determination</t>
  </si>
  <si>
    <t>Patience and tolerance</t>
  </si>
  <si>
    <t>Integrity and honesty</t>
  </si>
  <si>
    <t>Humility and self-reflection</t>
  </si>
  <si>
    <t>Courage in personal and professional life</t>
  </si>
  <si>
    <t>Capacity for empathy and compassion</t>
  </si>
  <si>
    <t>Volunteering and charitable work</t>
  </si>
  <si>
    <t>12. Contributions to Society:</t>
  </si>
  <si>
    <t>Sharing knowledge and skills with others</t>
  </si>
  <si>
    <t>Mentoring or coaching others</t>
  </si>
  <si>
    <t>Contributions to the well-being of others</t>
  </si>
  <si>
    <t>Civic participation and exercising democratic rights</t>
  </si>
  <si>
    <t>Advocacy for social causes</t>
  </si>
  <si>
    <t>Active participation in community activities</t>
  </si>
  <si>
    <t>Savings for the future</t>
  </si>
  <si>
    <t>11. Financial Stability:</t>
  </si>
  <si>
    <t>Responsible financial planning and spending</t>
  </si>
  <si>
    <t>Investing for future growth</t>
  </si>
  <si>
    <t>Freedom from excessive debt</t>
  </si>
  <si>
    <t>Financial literacy</t>
  </si>
  <si>
    <t>Financial independence</t>
  </si>
  <si>
    <t>Adequate insurance coverage</t>
  </si>
  <si>
    <t>Participation in cultural traditions and rituals</t>
  </si>
  <si>
    <t>10. Cultural and Artistic Engagement:</t>
  </si>
  <si>
    <t>Exposure to and respect for cultural diversity</t>
  </si>
  <si>
    <t>Exposure to a diverse range of artistic expression (music, visual arts, theater, dance, etc.)</t>
  </si>
  <si>
    <t>Cultural curiosity and understanding</t>
  </si>
  <si>
    <t>Creative expression (painting, writing, making music, etc.)</t>
  </si>
  <si>
    <t>Appreciation of beauty in various forms</t>
  </si>
  <si>
    <t>Ability to create and appreciate beauty</t>
  </si>
  <si>
    <t>Strong immune system</t>
  </si>
  <si>
    <t>1. Physical Health:</t>
  </si>
  <si>
    <t>Regular preventive healthcare check-ups</t>
  </si>
  <si>
    <t>Regular exercise</t>
  </si>
  <si>
    <t>Quality of sleep</t>
  </si>
  <si>
    <t>Physical strength and flexibility</t>
  </si>
  <si>
    <t>Pain management</t>
  </si>
  <si>
    <t>Healthy skin</t>
  </si>
  <si>
    <t>Healthy heart rate and blood pressure</t>
  </si>
  <si>
    <t>Healthy gut health (microbiome)</t>
  </si>
  <si>
    <t>Healthy body weight</t>
  </si>
  <si>
    <t>Good sexual health</t>
  </si>
  <si>
    <t>Good sensory health (vision, hearing, etc.)</t>
  </si>
  <si>
    <t>Genetic health (absence of genetic disorders)</t>
  </si>
  <si>
    <t>Balanced diet</t>
  </si>
  <si>
    <t>Adequate hydration</t>
  </si>
  <si>
    <t>Absence of chronic diseases</t>
  </si>
  <si>
    <t>"Imagine a ladder with ten rungs where the top of the ladder represents the best possible life you could have, and the bottom represents the worst possible life. On which rung of the ladder would you place your current life?"</t>
  </si>
  <si>
    <t>Cantril Ladder</t>
  </si>
  <si>
    <t>Have You Been To</t>
  </si>
  <si>
    <t>If the nuclear weapons were fired upon America and the country was going to be destroyed, would you send a retatliation strike and destory the other country and possibly the world?</t>
  </si>
  <si>
    <t>Government Policies</t>
  </si>
  <si>
    <t>If humans ever encounter sentient extraterristal life that is weaker than power than us, do you think humans would exploit that new civilization more that respect it?</t>
  </si>
  <si>
    <t>Should the government play a role in regulating artificial intelligence and automation?</t>
  </si>
  <si>
    <t>Is the current level of national debt a concern?</t>
  </si>
  <si>
    <t>Should there be stricter regulations on payday lending?</t>
  </si>
  <si>
    <t>Is the U.S. doing enough to combat climate change?</t>
  </si>
  <si>
    <t>Should the government play a role in addressing income inequality?</t>
  </si>
  <si>
    <t>Is it important for the government to regulate big tech companies?</t>
  </si>
  <si>
    <t>Should there be a national policy on renewable energy targets?</t>
  </si>
  <si>
    <t>Is the U.S. immigration system in need of reform?</t>
  </si>
  <si>
    <t>Should the government provide subsidies to farmers?</t>
  </si>
  <si>
    <t>Is the current approach to homeland security effective?</t>
  </si>
  <si>
    <t>Should the government regulate the price of essential goods during emergencies?</t>
  </si>
  <si>
    <t>Is the U.S. responsible for taking a leadership role in humanitarian crises?</t>
  </si>
  <si>
    <t>Should the government fund high-speed rail projects?</t>
  </si>
  <si>
    <t>Is the balance of power between the executive, legislative, and judicial branches adequate?</t>
  </si>
  <si>
    <t>Should the government offer incentives for electric vehicle adoption?</t>
  </si>
  <si>
    <t>Is it important for the government to regulate greenhouse gas emissions?</t>
  </si>
  <si>
    <t>Should there be more restrictions on lobbying activities?</t>
  </si>
  <si>
    <t>Is the use of torture justified in certain circumstances for national security?</t>
  </si>
  <si>
    <t>Should the government fund stem cell research?</t>
  </si>
  <si>
    <t>Is the U.S. doing enough to support veterans?</t>
  </si>
  <si>
    <t>Should there be more government support for renewable energy research?</t>
  </si>
  <si>
    <t>Is the current welfare system effective?</t>
  </si>
  <si>
    <t>Should the government regulate cryptocurrencies?</t>
  </si>
  <si>
    <t>Is mandatory voting a good idea?</t>
  </si>
  <si>
    <t>Should there be a cap on student loan interest rates?</t>
  </si>
  <si>
    <t>Is net neutrality necessary?</t>
  </si>
  <si>
    <t>Should the U.S. have more restrictive trade policies?</t>
  </si>
  <si>
    <t>Is the government's role in disaster relief sufficient?</t>
  </si>
  <si>
    <t>Should the government regulate the cost of prescription drugs?</t>
  </si>
  <si>
    <t>Is it important for the government to invest in rural areas?</t>
  </si>
  <si>
    <t>Should the government have more programs to support the arts?</t>
  </si>
  <si>
    <t>Yes-WMD Terror</t>
  </si>
  <si>
    <t>Is the Patriot Act necessary for national security?</t>
  </si>
  <si>
    <t>Should there be mandatory minimum sentences for certain crimes?</t>
  </si>
  <si>
    <t>Is the current immigration policy effective?</t>
  </si>
  <si>
    <t>Should there be a national language policy in the U.S.?</t>
  </si>
  <si>
    <t>Is the privatization of prisons a good idea?</t>
  </si>
  <si>
    <t>Should the government invest more in public transportation?</t>
  </si>
  <si>
    <t>Is a flat tax system fairer than the current tax system?</t>
  </si>
  <si>
    <t>Should the age for Medicare eligibility be lowered?</t>
  </si>
  <si>
    <t>Is government censorship ever justified in the media?</t>
  </si>
  <si>
    <t>Should the U.S. government take a more active role in combating drug abuse?</t>
  </si>
  <si>
    <t>Is the current system of checks and balances effective in the U.S. government?</t>
  </si>
  <si>
    <t>Should there be more strict regulations on the use of drones within the U.S.?</t>
  </si>
  <si>
    <t>Is it necessary for the U.S. to be part of the United Nations?</t>
  </si>
  <si>
    <t>Should the government be involved in regulating content on social media platforms?</t>
  </si>
  <si>
    <t>Is it important for the U.S. to take a leading role in combating global terrorism?</t>
  </si>
  <si>
    <t>Should there be a limit on the amount of money a candidate can spend on political campaigns?</t>
  </si>
  <si>
    <t>Is the current healthcare system effective in providing quality care?</t>
  </si>
  <si>
    <t>Should there be higher taxes on the wealthy?</t>
  </si>
  <si>
    <t>Is voter ID necessary to prevent election fraud?</t>
  </si>
  <si>
    <t>Should the government mandate paid parental leave?</t>
  </si>
  <si>
    <t>Is affirmative action in the workplace necessary?</t>
  </si>
  <si>
    <t>Should the U.S. government spend more on space exploration?</t>
  </si>
  <si>
    <t>Is a border wall with Mexico a good idea?</t>
  </si>
  <si>
    <t>Should the government regulate the internet to prevent monopolies?</t>
  </si>
  <si>
    <t>Is mandatory military or civil service beneficial for the country?</t>
  </si>
  <si>
    <t>Should the death penalty be abolished?</t>
  </si>
  <si>
    <t>Is a strong national government preferable over state autonomy?</t>
  </si>
  <si>
    <t>Should college education be free for everyone?</t>
  </si>
  <si>
    <t>Is it necessary to reform social security?</t>
  </si>
  <si>
    <t>Should there be a tax on carbon emissions?</t>
  </si>
  <si>
    <t>Is the privatization of certain government services beneficial?</t>
  </si>
  <si>
    <t>Should the government play a larger role in housing affordability?</t>
  </si>
  <si>
    <t>Is a single-payer healthcare system the best option for the U.S.?</t>
  </si>
  <si>
    <t>Should public transportation be more heavily subsidized by the government?</t>
  </si>
  <si>
    <t>Is it important to have stricter ethics laws for politicians?</t>
  </si>
  <si>
    <t>Should the government do more to combat fake news and misinformation?</t>
  </si>
  <si>
    <t>Is the Electoral College an effective system for presidential elections?</t>
  </si>
  <si>
    <t>Should there be term limits for Congress?</t>
  </si>
  <si>
    <t>Is campaign finance reform necessary for fair elections?</t>
  </si>
  <si>
    <t>Should the government increase veterans' benefits?</t>
  </si>
  <si>
    <t>Is it important to maintain a large nuclear arsenal?</t>
  </si>
  <si>
    <t>Should the U.S. government engage in mass surveillance for security?</t>
  </si>
  <si>
    <t>Is cybersecurity a critical area for government investment?</t>
  </si>
  <si>
    <t>Should military spending be increased or decreased?</t>
  </si>
  <si>
    <t>Is nuclear energy a viable alternative to fossil fuels?</t>
  </si>
  <si>
    <t>Should there be stricter regulations on emissions from industries?</t>
  </si>
  <si>
    <t>Is it important to maintain national parks and protected areas?</t>
  </si>
  <si>
    <t>Should the government subsidize renewable energy technologies?</t>
  </si>
  <si>
    <t>Is climate change a significant threat that requires government action?</t>
  </si>
  <si>
    <t>Should transgender individuals be allowed to serve in the military?</t>
  </si>
  <si>
    <t>Is affirmative action necessary in college admissions?</t>
  </si>
  <si>
    <t>Should same-sex marriage be federally protected?</t>
  </si>
  <si>
    <t>Is the legalization of marijuana beneficial?</t>
  </si>
  <si>
    <t>Should abortion rights be protected?</t>
  </si>
  <si>
    <t>Is police reform necessary in the United States?</t>
  </si>
  <si>
    <t>Should there be more federal funding for public education?</t>
  </si>
  <si>
    <t>Should the government invest more in renewable energy sources?</t>
  </si>
  <si>
    <t>Is gun control legislation necessary to reduce crime?</t>
  </si>
  <si>
    <t>Should healthcare be government-funded (Medicare for All)?</t>
  </si>
  <si>
    <t>Should the U.S. rejoin international agreements like the Paris Climate Accord?</t>
  </si>
  <si>
    <t>Is it crucial to prioritize human rights in foreign policy?</t>
  </si>
  <si>
    <t>Increased</t>
  </si>
  <si>
    <t>Should foreign aid be increased or decreased?</t>
  </si>
  <si>
    <t>Is it important to maintain strong relationships with NATO allies?</t>
  </si>
  <si>
    <t>Should the U.S. engage in military interventions abroad?</t>
  </si>
  <si>
    <t>Is free trade more beneficial than protective tariffs?</t>
  </si>
  <si>
    <t>Should there be stricter regulations on Wall Street?</t>
  </si>
  <si>
    <t>Should the government provide universal basic income?</t>
  </si>
  <si>
    <t>Is a progressive tax system (higher tax rates for higher income) preferable?</t>
  </si>
  <si>
    <t>Should the federal minimum wage be increased?</t>
  </si>
  <si>
    <t>What's your favorite video streaming website?</t>
  </si>
  <si>
    <t>Websites</t>
  </si>
  <si>
    <t>Favorites</t>
  </si>
  <si>
    <t>What's your favorite social media platform?</t>
  </si>
  <si>
    <t>What's your favorite podcast website?</t>
  </si>
  <si>
    <t>What's your favorite online learning platform?</t>
  </si>
  <si>
    <t>What's your favorite news website?</t>
  </si>
  <si>
    <t>What's your favorite lifestyle website?</t>
  </si>
  <si>
    <t>What's your favorite hobby-related website?</t>
  </si>
  <si>
    <t>What's your favorite educational website?</t>
  </si>
  <si>
    <t>What's your favorite e-commerce website?</t>
  </si>
  <si>
    <t>What's your favorite blog?</t>
  </si>
  <si>
    <t>What's your favorite video game soundtrack?</t>
  </si>
  <si>
    <t>Video Games</t>
  </si>
  <si>
    <t>What's your favorite video game of all time?</t>
  </si>
  <si>
    <t>What's your favorite video game genre?</t>
  </si>
  <si>
    <t>What's your favorite video game genre to watch?</t>
  </si>
  <si>
    <t>What's your favorite video game expansion pack?</t>
  </si>
  <si>
    <t>What's your favorite video game easter egg?</t>
  </si>
  <si>
    <t>What's your favorite video game crossover?</t>
  </si>
  <si>
    <t>What's your favorite video game console?</t>
  </si>
  <si>
    <t>What's your favorite video game character?</t>
  </si>
  <si>
    <t>What's your favorite gaming accessory?</t>
  </si>
  <si>
    <t>What's your favorite TV show villain?</t>
  </si>
  <si>
    <t>TV Shows</t>
  </si>
  <si>
    <t>What's your favorite TV show to binge-watch?</t>
  </si>
  <si>
    <t>Sopranos</t>
  </si>
  <si>
    <t>Curb your Enthusiam</t>
  </si>
  <si>
    <t>GI Joe The Real American Hero</t>
  </si>
  <si>
    <t>What's your favorite TV show theme song?</t>
  </si>
  <si>
    <t>What's your favorite TV show that got canceled too soon?</t>
  </si>
  <si>
    <t>What's your favorite TV show soundtrack?</t>
  </si>
  <si>
    <t>What's your favorite TV show quote?</t>
  </si>
  <si>
    <t>Triple D</t>
  </si>
  <si>
    <t>What's your favorite TV show of all time?</t>
  </si>
  <si>
    <t>Mystery &amp; Crime</t>
  </si>
  <si>
    <t>Reality Competition</t>
  </si>
  <si>
    <t>What's your favorite TV show genre?</t>
  </si>
  <si>
    <t>Opening Episode of Ozark</t>
  </si>
  <si>
    <t>Breaking Bad last episode</t>
  </si>
  <si>
    <t>2nd to Last Breaking Bad</t>
  </si>
  <si>
    <t>What's your favorite TV show episode?</t>
  </si>
  <si>
    <t>Tony Soprano</t>
  </si>
  <si>
    <t>Homer Simpson</t>
  </si>
  <si>
    <t>Mr Lahey from Trailer Park Boys</t>
  </si>
  <si>
    <t>What's your favorite TV show character?</t>
  </si>
  <si>
    <t>What's your favorite way to travel?</t>
  </si>
  <si>
    <t>What's your favorite travel memory with friends?</t>
  </si>
  <si>
    <t>What's your favorite travel memory with family?</t>
  </si>
  <si>
    <t>What's your favorite travel food?</t>
  </si>
  <si>
    <t>What's your favorite travel experience?</t>
  </si>
  <si>
    <t>What's your favorite travel destination?</t>
  </si>
  <si>
    <t>What's your favorite travel activity?</t>
  </si>
  <si>
    <t>What's your favorite solo travel destination?</t>
  </si>
  <si>
    <t>What's your favorite luxury travel experience?</t>
  </si>
  <si>
    <t>What's your favorite adventure travel experience?</t>
  </si>
  <si>
    <t>What's your favorite transportation-related social issue?</t>
  </si>
  <si>
    <t>Transportation</t>
  </si>
  <si>
    <t>What's your favorite transportation-related innovation?</t>
  </si>
  <si>
    <t>What's your favorite transportation memory?</t>
  </si>
  <si>
    <t>What's your favorite transportation app?</t>
  </si>
  <si>
    <t>What's your favorite mode of transportation?</t>
  </si>
  <si>
    <t>What's your favorite mode of transportation for commuting?</t>
  </si>
  <si>
    <t>What's your favorite mode of transportation for a road trip?</t>
  </si>
  <si>
    <t>What's your favorite car model?</t>
  </si>
  <si>
    <t>What's your favorite car feature?</t>
  </si>
  <si>
    <t>What's your favorite car brand?</t>
  </si>
  <si>
    <t>What's your favorite tech-related quote?</t>
  </si>
  <si>
    <t>What's your favorite tech-related hobby?</t>
  </si>
  <si>
    <t>What's your favorite tech trend?</t>
  </si>
  <si>
    <t>What's your favorite tech innovation of all time?</t>
  </si>
  <si>
    <t>What's your favorite tech gadget for productivity?</t>
  </si>
  <si>
    <t>What's your favorite tech gadget for health and wellness?</t>
  </si>
  <si>
    <t>What's your favorite tech gadget for entertainment?</t>
  </si>
  <si>
    <t>What's your favorite tech device?</t>
  </si>
  <si>
    <t>What's your favorite tech company?</t>
  </si>
  <si>
    <t>What's your favorite emerging technology?</t>
  </si>
  <si>
    <t>What's your favorite sports venue?</t>
  </si>
  <si>
    <t>What's your favorite sports team?</t>
  </si>
  <si>
    <t>What's your favorite sports rivalry?</t>
  </si>
  <si>
    <t>What's your favorite sports movie?</t>
  </si>
  <si>
    <t>What's your favorite sports moment?</t>
  </si>
  <si>
    <t>What's your favorite sports moment from the Olympics?</t>
  </si>
  <si>
    <t>What's your favorite sports documentary?</t>
  </si>
  <si>
    <t>What's your favorite sports analyst?</t>
  </si>
  <si>
    <t>What's your favorite sport to watch?</t>
  </si>
  <si>
    <t>What's your favorite sport to play?</t>
  </si>
  <si>
    <t>What's your favorite way to show affection?</t>
  </si>
  <si>
    <t>Relationships</t>
  </si>
  <si>
    <t>What's your favorite type of relationship?</t>
  </si>
  <si>
    <t>What's your favorite relationship milestone?</t>
  </si>
  <si>
    <t>What's your favorite relationship memory?</t>
  </si>
  <si>
    <t>What's your favorite relationship advice?</t>
  </si>
  <si>
    <t>Florida-Gulf Side</t>
  </si>
  <si>
    <t>Highway 1 California</t>
  </si>
  <si>
    <t>Earth's Orbit</t>
  </si>
  <si>
    <t>Where is the coolest place on earth?</t>
  </si>
  <si>
    <t>What's your favorite weather phenomenon?</t>
  </si>
  <si>
    <t>What's your favorite stargazing memory?</t>
  </si>
  <si>
    <t>Roses</t>
  </si>
  <si>
    <t xml:space="preserve">Giant Sequioa </t>
  </si>
  <si>
    <t>Magic Mushrooms</t>
  </si>
  <si>
    <t>What's your favorite plant?</t>
  </si>
  <si>
    <t>Water Ski</t>
  </si>
  <si>
    <t>Frisbee</t>
  </si>
  <si>
    <t>What's your favorite outdoor adventure sport?</t>
  </si>
  <si>
    <t>What's your favorite outdoor activity?</t>
  </si>
  <si>
    <t>Swimming</t>
  </si>
  <si>
    <t>Bike Riding</t>
  </si>
  <si>
    <t>Nature Hiking</t>
  </si>
  <si>
    <t>What's your favorite nature-related memory?</t>
  </si>
  <si>
    <t>Ocean Waves</t>
  </si>
  <si>
    <t>What's your favorite natural sound?</t>
  </si>
  <si>
    <t>Flowers</t>
  </si>
  <si>
    <t>Bakery</t>
  </si>
  <si>
    <t>Vanilla</t>
  </si>
  <si>
    <t>What's your favorite natural scent?</t>
  </si>
  <si>
    <t>Tornado</t>
  </si>
  <si>
    <t>Tsuinami</t>
  </si>
  <si>
    <t>What's your favorite natural phenomenon?</t>
  </si>
  <si>
    <t>Grand Canyon</t>
  </si>
  <si>
    <t>Mummy Pass Colorado</t>
  </si>
  <si>
    <t>What's your favorite natural landscape?</t>
  </si>
  <si>
    <t>What's your favorite natural hot spring?</t>
  </si>
  <si>
    <t>All the ones in Utah</t>
  </si>
  <si>
    <t>Rocky Mountain</t>
  </si>
  <si>
    <t>What's your favorite national park?</t>
  </si>
  <si>
    <t>Dog</t>
  </si>
  <si>
    <t>Cat</t>
  </si>
  <si>
    <t>Bear</t>
  </si>
  <si>
    <t>What's your favorite animal?</t>
  </si>
  <si>
    <t>What's your favorite music genre?</t>
  </si>
  <si>
    <t>Jimi Hendrix</t>
  </si>
  <si>
    <t>What's your favorite music artist?</t>
  </si>
  <si>
    <t>Abbey Road</t>
  </si>
  <si>
    <t>Electric Ladyland</t>
  </si>
  <si>
    <t>Led Zepplin IV</t>
  </si>
  <si>
    <t>What's your favorite music album?</t>
  </si>
  <si>
    <t>KISS-1974</t>
  </si>
  <si>
    <t>Jethro Tull-1969</t>
  </si>
  <si>
    <t>2005 Summer Camp Festival</t>
  </si>
  <si>
    <t>KISS-2011</t>
  </si>
  <si>
    <t>What's your favorite concert you have ever been to?</t>
  </si>
  <si>
    <t>Sgt. Peppers</t>
  </si>
  <si>
    <t>Street Corner Talkiing</t>
  </si>
  <si>
    <t>Revolver</t>
  </si>
  <si>
    <t>What's your favorite album cover art?</t>
  </si>
  <si>
    <t>Jim Morrison</t>
  </si>
  <si>
    <t>Favorite male muisc singer?</t>
  </si>
  <si>
    <t>Stevie Nicks</t>
  </si>
  <si>
    <t>Grace Slick</t>
  </si>
  <si>
    <t>Adele</t>
  </si>
  <si>
    <t>Favorite female music singer?</t>
  </si>
  <si>
    <t>What's your favorite movie of all time?</t>
  </si>
  <si>
    <t>Movies</t>
  </si>
  <si>
    <t>Mystery</t>
  </si>
  <si>
    <t>Porno</t>
  </si>
  <si>
    <t>Thriller</t>
  </si>
  <si>
    <t>What's your favorite movie genre?</t>
  </si>
  <si>
    <t>Superman</t>
  </si>
  <si>
    <t>John Matrix in Commando</t>
  </si>
  <si>
    <t>What's your favorite movie character?</t>
  </si>
  <si>
    <t>Drink</t>
  </si>
  <si>
    <t>Growl</t>
  </si>
  <si>
    <t>Curse</t>
  </si>
  <si>
    <t>What's your favorite thing to do when you are pissed off?</t>
  </si>
  <si>
    <t>Hobbies</t>
  </si>
  <si>
    <t>Biking</t>
  </si>
  <si>
    <t>Trail Walking</t>
  </si>
  <si>
    <t>Reading</t>
  </si>
  <si>
    <t>What's your favorite indoor activity?</t>
  </si>
  <si>
    <t>Stroking my Pickle</t>
  </si>
  <si>
    <t>What's your favorite hobby?</t>
  </si>
  <si>
    <t>Painting</t>
  </si>
  <si>
    <t>What's your favorite crafting activity?</t>
  </si>
  <si>
    <t>Who's your favorite historical figure?</t>
  </si>
  <si>
    <t>Historical Figures</t>
  </si>
  <si>
    <t>What's your favorite historical event?</t>
  </si>
  <si>
    <t>What's your favorite historical era?</t>
  </si>
  <si>
    <t>What's your favorite historical artifact?</t>
  </si>
  <si>
    <t>What's your favorite vegetarian dish?</t>
  </si>
  <si>
    <t>Food</t>
  </si>
  <si>
    <t>Mexican</t>
  </si>
  <si>
    <t>Italian</t>
  </si>
  <si>
    <t>What's your favorite type of cuisine?</t>
  </si>
  <si>
    <t>Queso</t>
  </si>
  <si>
    <t>Pad Thai</t>
  </si>
  <si>
    <t>Hot Wings</t>
  </si>
  <si>
    <t>What's your favorite spicy dish?</t>
  </si>
  <si>
    <t>Bacon &amp; Egg w/ Hashbrowns</t>
  </si>
  <si>
    <t>Skillet w/ Gravy</t>
  </si>
  <si>
    <t>Biscuits &amp; Gravy</t>
  </si>
  <si>
    <t>What's your favorite food to eat for breakfast?</t>
  </si>
  <si>
    <t>Kraft Mac &amp; Cheese</t>
  </si>
  <si>
    <t>Cereal</t>
  </si>
  <si>
    <t>What's your favorite food memory from childhood?</t>
  </si>
  <si>
    <t>Mom's Cheescake</t>
  </si>
  <si>
    <t>Any Cookie</t>
  </si>
  <si>
    <t>What's your favorite dessert?</t>
  </si>
  <si>
    <t>Tacos</t>
  </si>
  <si>
    <t>Breakfast Sandwich</t>
  </si>
  <si>
    <t>Grillin Meat at my folks house</t>
  </si>
  <si>
    <t>What's your favorite cuisine to cook at home?</t>
  </si>
  <si>
    <t>Cookies</t>
  </si>
  <si>
    <t>a</t>
  </si>
  <si>
    <t>Fried Chicken</t>
  </si>
  <si>
    <t>What's your favorite comfort food?</t>
  </si>
  <si>
    <t>Pen</t>
  </si>
  <si>
    <t>Pencil</t>
  </si>
  <si>
    <t>Marker Pen</t>
  </si>
  <si>
    <t>Mechanical Pencil</t>
  </si>
  <si>
    <t>What's your favorite writing tool?</t>
  </si>
  <si>
    <t>Education</t>
  </si>
  <si>
    <t>Visual</t>
  </si>
  <si>
    <t>What's your favorite type of learning?</t>
  </si>
  <si>
    <t>Mr. Taylor</t>
  </si>
  <si>
    <t>Dr. Sik</t>
  </si>
  <si>
    <t>Professor Randy Rapp</t>
  </si>
  <si>
    <t>What's your favorite teacher or professor?</t>
  </si>
  <si>
    <t>What's your favorite subject to study?</t>
  </si>
  <si>
    <t>Dodgeball</t>
  </si>
  <si>
    <t>Kickball</t>
  </si>
  <si>
    <t>Aerial Darts</t>
  </si>
  <si>
    <t>What's your favorite activity in gym class?</t>
  </si>
  <si>
    <t>SPEED</t>
  </si>
  <si>
    <t>MDA</t>
  </si>
  <si>
    <t>SHROOMS</t>
  </si>
  <si>
    <t>LSD</t>
  </si>
  <si>
    <t>Favorite drug?</t>
  </si>
  <si>
    <t>Drugs</t>
  </si>
  <si>
    <t>White</t>
  </si>
  <si>
    <t>Red</t>
  </si>
  <si>
    <t>What's your favorite wine?</t>
  </si>
  <si>
    <t>Drinks</t>
  </si>
  <si>
    <t>Stanislaus County Fair Lemonade</t>
  </si>
  <si>
    <t>What's your favorite non-alcoholic drink?</t>
  </si>
  <si>
    <t>Ice Cold Beer</t>
  </si>
  <si>
    <t>Water</t>
  </si>
  <si>
    <t>What's your favorite drink to have on a hot day?</t>
  </si>
  <si>
    <t>Margirita</t>
  </si>
  <si>
    <t>Rum &amp; Coke</t>
  </si>
  <si>
    <t>Screwdriver</t>
  </si>
  <si>
    <t>What's your favorite cocktail?</t>
  </si>
  <si>
    <t>Coors Light</t>
  </si>
  <si>
    <t>Bud Draft</t>
  </si>
  <si>
    <t>Sierra Nevada Pale Ale</t>
  </si>
  <si>
    <t>Budweiser</t>
  </si>
  <si>
    <t>What's your favorite beer?</t>
  </si>
  <si>
    <t>Jim Gaffigan</t>
  </si>
  <si>
    <t>Larry David</t>
  </si>
  <si>
    <t>What's your favorite comedian?</t>
  </si>
  <si>
    <t>Celebrities</t>
  </si>
  <si>
    <t>Micheal Jordan</t>
  </si>
  <si>
    <t>LeBron James</t>
  </si>
  <si>
    <t>What's your favorite athlete?</t>
  </si>
  <si>
    <t>What's your favorite actress?</t>
  </si>
  <si>
    <t>Jack Nicholsen</t>
  </si>
  <si>
    <t>Leonardo DiCaprio</t>
  </si>
  <si>
    <t>Daniel Day Lewis</t>
  </si>
  <si>
    <t>What's your favorite actor?</t>
  </si>
  <si>
    <t>I never had shit but my latest van</t>
  </si>
  <si>
    <t>1967 Chevelle SS 350</t>
  </si>
  <si>
    <t>300C Mercedes</t>
  </si>
  <si>
    <t>Thunderbird</t>
  </si>
  <si>
    <t>What's your favorite car you ever owned?</t>
  </si>
  <si>
    <t>Cars</t>
  </si>
  <si>
    <t>Dark Blue</t>
  </si>
  <si>
    <t>What's your favorite car color?</t>
  </si>
  <si>
    <t>Lambrogini</t>
  </si>
  <si>
    <t>McCalren</t>
  </si>
  <si>
    <t>Porsche</t>
  </si>
  <si>
    <t>What's your favorite car brand for luxury vehicles?</t>
  </si>
  <si>
    <t>Modern Corvette Convertible</t>
  </si>
  <si>
    <t>1970 Chevelle SS 454</t>
  </si>
  <si>
    <t>Maybach</t>
  </si>
  <si>
    <t>Lambrogini Diablo</t>
  </si>
  <si>
    <t>What's your favorite car</t>
  </si>
  <si>
    <t>Chrsylar</t>
  </si>
  <si>
    <t>Chevy</t>
  </si>
  <si>
    <t>JEEP</t>
  </si>
  <si>
    <t>What's favorite American car brand?</t>
  </si>
  <si>
    <t>What's your favorite literary character?</t>
  </si>
  <si>
    <t>What's your favorite book-to-movie adaptation?</t>
  </si>
  <si>
    <t>What's your favorite book of all time?</t>
  </si>
  <si>
    <t>What's your favorite book genre?</t>
  </si>
  <si>
    <t>What's your favorite author?</t>
  </si>
  <si>
    <t>Culture War Issues</t>
  </si>
  <si>
    <t>Would you rather?</t>
  </si>
  <si>
    <t>Choices</t>
  </si>
  <si>
    <t>A</t>
  </si>
  <si>
    <t>Work Alone or in a Group?</t>
  </si>
  <si>
    <t>W</t>
  </si>
  <si>
    <t>Weed or Alcohol?</t>
  </si>
  <si>
    <t>R</t>
  </si>
  <si>
    <t>P</t>
  </si>
  <si>
    <t>US President for Life or World’s Richest Person?</t>
  </si>
  <si>
    <t>Goodfellas</t>
  </si>
  <si>
    <t>Godfather</t>
  </si>
  <si>
    <t>The Godfather or Goodfellas?</t>
  </si>
  <si>
    <t>Pause</t>
  </si>
  <si>
    <t>The Ability to Pause your Life or Rewind Your Life?</t>
  </si>
  <si>
    <t>Telepathy</t>
  </si>
  <si>
    <t>Telekinesis</t>
  </si>
  <si>
    <t>Teleknisis</t>
  </si>
  <si>
    <t>Telekinesis or Telepathy?</t>
  </si>
  <si>
    <t>Batman</t>
  </si>
  <si>
    <t>Team up with Batman or Superman?</t>
  </si>
  <si>
    <t>Toe</t>
  </si>
  <si>
    <t>Bite</t>
  </si>
  <si>
    <t>Stub Your Toe or Bite Your Tongue?</t>
  </si>
  <si>
    <t>J</t>
  </si>
  <si>
    <t>D</t>
  </si>
  <si>
    <t>Stranded in Jungle or Desert?</t>
  </si>
  <si>
    <t>War</t>
  </si>
  <si>
    <t>Prison</t>
  </si>
  <si>
    <t>Spend a Year in War or Prison?</t>
  </si>
  <si>
    <t>WH</t>
  </si>
  <si>
    <t>C</t>
  </si>
  <si>
    <t>Solve Cancer or Eliminate World Hunger?</t>
  </si>
  <si>
    <t>Solve Cancer or Eliminate World Conflict?</t>
  </si>
  <si>
    <t>S</t>
  </si>
  <si>
    <t>GP</t>
  </si>
  <si>
    <t>Solitary Confinement or General Population?</t>
  </si>
  <si>
    <t>B</t>
  </si>
  <si>
    <t>See Play Live Jimi Hendrix or The Beatles?</t>
  </si>
  <si>
    <t>N</t>
  </si>
  <si>
    <t>Say Everything You Think or Never Speak Again?</t>
  </si>
  <si>
    <t>Roach</t>
  </si>
  <si>
    <t>Rat</t>
  </si>
  <si>
    <t>Rat in Kitchen or Roach in the Bed?</t>
  </si>
  <si>
    <t>Y</t>
  </si>
  <si>
    <t>Private Plane or Yacht?</t>
  </si>
  <si>
    <t>Respect</t>
  </si>
  <si>
    <t>Power or Respect?</t>
  </si>
  <si>
    <t>Personal Maid or Chef?</t>
  </si>
  <si>
    <t>O</t>
  </si>
  <si>
    <t>U</t>
  </si>
  <si>
    <t>Oversleep Everyday or Undersleep Everyday?</t>
  </si>
  <si>
    <t>Over</t>
  </si>
  <si>
    <t>Under</t>
  </si>
  <si>
    <t>Over-Dressed or Under-Dressed?</t>
  </si>
  <si>
    <t>NP</t>
  </si>
  <si>
    <t>Nobel Peace Prize or Olympic Medal?</t>
  </si>
  <si>
    <t>No running water or no electricity?</t>
  </si>
  <si>
    <t>Cake</t>
  </si>
  <si>
    <t>Cookie</t>
  </si>
  <si>
    <t>Never Eat Cookies or Cake Again?</t>
  </si>
  <si>
    <t>Musician or Pro Athlete?</t>
  </si>
  <si>
    <t>Movie or TV Shows?</t>
  </si>
  <si>
    <t>Mountain</t>
  </si>
  <si>
    <t>Mountains or Oceans?</t>
  </si>
  <si>
    <t>T</t>
  </si>
  <si>
    <t>More Time or More Money?</t>
  </si>
  <si>
    <t>Luxury Hotel or Scenic Campsite?</t>
  </si>
  <si>
    <t>Voice</t>
  </si>
  <si>
    <t>Hearing</t>
  </si>
  <si>
    <t>Lose hearing or voice?</t>
  </si>
  <si>
    <t>No Change</t>
  </si>
  <si>
    <t>Over and Over</t>
  </si>
  <si>
    <t>Live the Same Day Over and Over Again or No Change?</t>
  </si>
  <si>
    <t>Jail</t>
  </si>
  <si>
    <t>Jail 5 Years to Coma for a Decade?</t>
  </si>
  <si>
    <t>LP</t>
  </si>
  <si>
    <t>HP</t>
  </si>
  <si>
    <t>High Paying Job you Hate or Low Paying Dream Job?</t>
  </si>
  <si>
    <t>SK</t>
  </si>
  <si>
    <t>Cops</t>
  </si>
  <si>
    <t>Having a Serial Killer coming after you or having the cops coming after you as a Serial Killer?</t>
  </si>
  <si>
    <t>Others</t>
  </si>
  <si>
    <t>Myself</t>
  </si>
  <si>
    <t>Have Body Odor Yourself All the Time or Smell Everyone Else’s All the Time?</t>
  </si>
  <si>
    <t>Halloween</t>
  </si>
  <si>
    <t>July 4th</t>
  </si>
  <si>
    <t>Halloween or July 4th?</t>
  </si>
  <si>
    <t>BN</t>
  </si>
  <si>
    <t>GN</t>
  </si>
  <si>
    <t>Good News or Bad News First?</t>
  </si>
  <si>
    <t>G</t>
  </si>
  <si>
    <t>Golf or Tennis Pro?</t>
  </si>
  <si>
    <t>Go to Space or the Bottom of the Ocean?</t>
  </si>
  <si>
    <t>I</t>
  </si>
  <si>
    <t>Give up TV or the internet?</t>
  </si>
  <si>
    <t>Vegetables</t>
  </si>
  <si>
    <t>Veg</t>
  </si>
  <si>
    <t>Give up Fruit or Vegetables for Life?</t>
  </si>
  <si>
    <t>Wash</t>
  </si>
  <si>
    <t>Abe</t>
  </si>
  <si>
    <t>George Washington or Abe Lincoln?</t>
  </si>
  <si>
    <t>Fortune</t>
  </si>
  <si>
    <t>Fortune or Fame?</t>
  </si>
  <si>
    <t>FB (QB2)</t>
  </si>
  <si>
    <t>BB</t>
  </si>
  <si>
    <t>Football or Basketball Pro?</t>
  </si>
  <si>
    <t>WW2</t>
  </si>
  <si>
    <t>WW1</t>
  </si>
  <si>
    <t>Fight in WW1 or WW2?</t>
  </si>
  <si>
    <t>Tiger</t>
  </si>
  <si>
    <t>Fight a Bear or Tiger?</t>
  </si>
  <si>
    <t>Exposure to Extreme Cold or Extreme Heat?</t>
  </si>
  <si>
    <t>Ghost</t>
  </si>
  <si>
    <t>Encounter a Ghost or an Alien?</t>
  </si>
  <si>
    <t>Space Colony</t>
  </si>
  <si>
    <t>Desert Island</t>
  </si>
  <si>
    <t>Desert Island or Space Colony?</t>
  </si>
  <si>
    <t>Coke or Pepsi?</t>
  </si>
  <si>
    <t>X-Mas</t>
  </si>
  <si>
    <t>Thanksgiving</t>
  </si>
  <si>
    <t>X-mas</t>
  </si>
  <si>
    <t>Christmas or Thanksgiving?</t>
  </si>
  <si>
    <t>F</t>
  </si>
  <si>
    <t>Burn Alive or Drown?</t>
  </si>
  <si>
    <t>Bright Room or Dark Room?</t>
  </si>
  <si>
    <t>Better Actor Pacino or DeNiro?</t>
  </si>
  <si>
    <t>PS</t>
  </si>
  <si>
    <t>Beautiful &amp; Stupid or Plain &amp; Smart?</t>
  </si>
  <si>
    <t>Be Tom Brady or Micheal Jordan?</t>
  </si>
  <si>
    <t>Be the Fastest Human or the Strongest Human?</t>
  </si>
  <si>
    <t>JFK</t>
  </si>
  <si>
    <t>Be JFK OR MLK?</t>
  </si>
  <si>
    <t>Be Invisible or Be Able to Fly?</t>
  </si>
  <si>
    <t>Be born again as a future king in 1023 or be born as an average person in 2023?</t>
  </si>
  <si>
    <t>Baseball or Hockey Pro?</t>
  </si>
  <si>
    <t>Amphetamines or Psychedelics?</t>
  </si>
  <si>
    <t>Actor or Musician?</t>
  </si>
  <si>
    <t>TRUE (epigentic influence)</t>
  </si>
  <si>
    <t>Beliefs</t>
  </si>
  <si>
    <t>9. Human beings have an innate sense of intuition or "gut feeling".</t>
  </si>
  <si>
    <t>9. Beauty is an objective quality that exists in the world.</t>
  </si>
  <si>
    <t>8. The concept of truth is more complex than what can be empirically verified.</t>
  </si>
  <si>
    <t>8. Human creativity and imagination are essential aspects of human experience.</t>
  </si>
  <si>
    <t>7. There is something inherently valuable about the natural world.</t>
  </si>
  <si>
    <t>7. Human beings have a capacity for self-transcendence and personal growth.</t>
  </si>
  <si>
    <t>6. There is a purpose to suffering and pain in human experience.</t>
  </si>
  <si>
    <t>6. Free will exists and we have control over our own actions.</t>
  </si>
  <si>
    <t>5. The concept of beauty is subjective and varies from person to person.</t>
  </si>
  <si>
    <t>DISAGREE</t>
  </si>
  <si>
    <t>5. Human morality is based on a sense of right and wrong that transcends cultural norms.</t>
  </si>
  <si>
    <t>STONGLY AGREE</t>
  </si>
  <si>
    <t>4. The concept of justice and fairness is necessary for a functioning society.</t>
  </si>
  <si>
    <t>4. Human relationships are central to our sense of identity and well-being.</t>
  </si>
  <si>
    <t>3. There are unseen forces at work in the universe that influence our lives.</t>
  </si>
  <si>
    <t>AGREE</t>
  </si>
  <si>
    <t>3. Love is a powerful and transformative force.</t>
  </si>
  <si>
    <t>20. The universe is full of mysteries that will never be fully understood by humans.</t>
  </si>
  <si>
    <t>20. Human beings have an innate sense of morality and ethics that goes beyond our individual desires and interests.</t>
  </si>
  <si>
    <t>2. There is a fundamental connection between all living beings.</t>
  </si>
  <si>
    <t>2. Consciousness is a real and fundamental aspect of the universe.</t>
  </si>
  <si>
    <t>19. There are mysteries of the universe that are beyond our current understanding.</t>
  </si>
  <si>
    <t>BARELY TRUE</t>
  </si>
  <si>
    <t>19. The concept of time is a human construct that is necessary for our understanding of the world.</t>
  </si>
  <si>
    <t>18. There is something special and unique about human consciousness.</t>
  </si>
  <si>
    <t>18. Human beings have a fundamental desire for meaning and purpose in life.</t>
  </si>
  <si>
    <t>17. There is a transcendent or divine force that underlies all of existence.</t>
  </si>
  <si>
    <t>17. The universe is not entirely deterministic, and there is a degree of randomness or chance.</t>
  </si>
  <si>
    <t>16. The concept of good and evil is not absolute and varies across cultures and individuals.</t>
  </si>
  <si>
    <t>16. Human beings have a unique place and role in the universe.</t>
  </si>
  <si>
    <t>15. There is a universal human experience that transcends cultural differences.</t>
  </si>
  <si>
    <t>15. The universe has an order and structure that reflects a deeper intelligence.</t>
  </si>
  <si>
    <t>14. The concept of time is more than just a human invention.</t>
  </si>
  <si>
    <t>14. Our sense of identity is shaped by both individual and collective experiences.</t>
  </si>
  <si>
    <t>13. Human beings have an innate sense of purpose or destiny.</t>
  </si>
  <si>
    <t>13. Human beings have an innate capacity for empathy and compassion.</t>
  </si>
  <si>
    <t>TRUE (microbiome etc)</t>
  </si>
  <si>
    <t>12. There is a deeper connection between humans and the natural world.</t>
  </si>
  <si>
    <t>12. Life has a spiritual dimension beyond the material world.</t>
  </si>
  <si>
    <t>11. There are truths that are beyond our current capacity to understand or comprehend.</t>
  </si>
  <si>
    <t>11. The universe is infinite as opposed to a finite, closed system?</t>
  </si>
  <si>
    <t>10. There are higher states of consciousness that are attainable through spiritual practice or meditation.</t>
  </si>
  <si>
    <t>TRUE (because I am human, a computer would not agree</t>
  </si>
  <si>
    <t>10. Life has inherent value and meaning beyond its economic or utilitarian value.</t>
  </si>
  <si>
    <t>STRONLY DISAGREE</t>
  </si>
  <si>
    <t>1. There is a purpose or meaning to life beyond our own existence.</t>
  </si>
  <si>
    <t>1. Death is not the end of consciousness or existence.</t>
  </si>
  <si>
    <t>The average human is more good than bad</t>
  </si>
  <si>
    <t>Average Human Parameters</t>
  </si>
  <si>
    <t>WONKA Golden Egg Hunt</t>
  </si>
  <si>
    <t>Vanilla Pudding &amp; Wafers</t>
  </si>
  <si>
    <t>Twinkies</t>
  </si>
  <si>
    <t>Tollhouse Semi-Sweet Chocolate Chips</t>
  </si>
  <si>
    <t>Tillamook Vanilla Ice Cream</t>
  </si>
  <si>
    <t>Sweet Tarts</t>
  </si>
  <si>
    <t>Starburst</t>
  </si>
  <si>
    <t>Sprees</t>
  </si>
  <si>
    <t>Spice Cake</t>
  </si>
  <si>
    <t>Sour Patch Kids Extreme</t>
  </si>
  <si>
    <t>Root Beer Floats</t>
  </si>
  <si>
    <t>Rice Krispy Treats</t>
  </si>
  <si>
    <t>REESE'S Milk Chocolate Peanut Butter Medal</t>
  </si>
  <si>
    <t>Popcorn Heaven</t>
  </si>
  <si>
    <t>Pizza Hut Ultimate Chocolate Chip Cookie</t>
  </si>
  <si>
    <t>Nestle Crunch Bar</t>
  </si>
  <si>
    <t>Nerds Candy</t>
  </si>
  <si>
    <t>Mountain Trail Mix</t>
  </si>
  <si>
    <t>Monkey Bread</t>
  </si>
  <si>
    <t>Mom's Rhubarb Crisp with Ice Cream</t>
  </si>
  <si>
    <t>Mom's Angelfood Strawberry Dessert</t>
  </si>
  <si>
    <t>Milk Duds</t>
  </si>
  <si>
    <t>Litte Debbie Swiss Rolls</t>
  </si>
  <si>
    <t>Kellog's Rice Crispy Treats</t>
  </si>
  <si>
    <t>Jessica's Brownies</t>
  </si>
  <si>
    <t>HERSHEY'S Milk Chocolate Bar</t>
  </si>
  <si>
    <t>Hershey's Chocolate Easter Eggs</t>
  </si>
  <si>
    <t>9..5</t>
  </si>
  <si>
    <t>Ghirardelli Caramel Squares</t>
  </si>
  <si>
    <t>Fudge Stripes</t>
  </si>
  <si>
    <t>Dunkin Donuts Half Dozen Donuts</t>
  </si>
  <si>
    <t>Dunkin' Donuts Donut Holes</t>
  </si>
  <si>
    <t>Dove Chocolate Eggs</t>
  </si>
  <si>
    <t>Dairy Queen Vanilla Ice Cream</t>
  </si>
  <si>
    <t>Coffee Cake</t>
  </si>
  <si>
    <t>Classic Chocolate Chip Cookies</t>
  </si>
  <si>
    <t>Cinammon Rolls</t>
  </si>
  <si>
    <t>Breyers' Vanilla Ice Cream</t>
  </si>
  <si>
    <t>Blue Diamond Chocolate Covered Almonds-Thin</t>
  </si>
  <si>
    <t>Baskin Robbins Vanilla Ice Cream</t>
  </si>
  <si>
    <t>Albanese Gummy Bears</t>
  </si>
  <si>
    <t>English Muffin with Jelly</t>
  </si>
  <si>
    <t>Snack</t>
  </si>
  <si>
    <t>Wheat Toast with Jelly</t>
  </si>
  <si>
    <t>Superbowl Nachos and Dips</t>
  </si>
  <si>
    <t>Spicy Gochujang Noodles</t>
  </si>
  <si>
    <t>Sargento® Balanced Breaks® Sharp White Cheddar Cheese, Roasted Cashews, Raisins</t>
  </si>
  <si>
    <t>Sabra Hummus w/ Pita, Carrtos, and Celery</t>
  </si>
  <si>
    <t>Papa John's Cheese Sticks</t>
  </si>
  <si>
    <t>Oatmeal Raisin Bread</t>
  </si>
  <si>
    <t>Natural Almonds</t>
  </si>
  <si>
    <t>Nacho Cheese Doritos</t>
  </si>
  <si>
    <t>Frosted Strawberry Pop Tarts</t>
  </si>
  <si>
    <t>Cool Ranch Doritos</t>
  </si>
  <si>
    <t>Circle K Italian Sauage Hot Dog</t>
  </si>
  <si>
    <t>Beck's Turkey, Ham, and Cheese Sandwich</t>
  </si>
  <si>
    <t>Apple Jack's</t>
  </si>
  <si>
    <t>Zombie</t>
  </si>
  <si>
    <t>White Rum Punch</t>
  </si>
  <si>
    <t>Vodka Tonic w/ Lemon</t>
  </si>
  <si>
    <t>Twisted Tea</t>
  </si>
  <si>
    <t>Tequila Sunrise</t>
  </si>
  <si>
    <t>Sugarfreee Red Bull</t>
  </si>
  <si>
    <t>Spiked Lemonade</t>
  </si>
  <si>
    <t>Seagram's 7&amp;7</t>
  </si>
  <si>
    <t>Screwed-Up Drivers</t>
  </si>
  <si>
    <t>Pom Pomegranite Juice</t>
  </si>
  <si>
    <t>OWYN Dark Chocolate Protein Shake</t>
  </si>
  <si>
    <t>Mountain Dew</t>
  </si>
  <si>
    <t>Mojito</t>
  </si>
  <si>
    <t>Miller Lite (Jess)</t>
  </si>
  <si>
    <t>Miller Lite</t>
  </si>
  <si>
    <t>Maple Bourbon Smash</t>
  </si>
  <si>
    <t>Lime Margirita</t>
  </si>
  <si>
    <t>Jamaican Rum &amp; Coke Zero</t>
  </si>
  <si>
    <t>Hardee's Fountain Diet Coke</t>
  </si>
  <si>
    <t>Hairy Navel</t>
  </si>
  <si>
    <t>Guatemalan Coffee, Screwdrivers</t>
  </si>
  <si>
    <t>Gatorlyte Organge</t>
  </si>
  <si>
    <t>Dunkin' Donuts Black Cofree</t>
  </si>
  <si>
    <t>Diet Moutain Dew</t>
  </si>
  <si>
    <t>Diet Dr. Pepper</t>
  </si>
  <si>
    <t>Diet Coke Can over Ice</t>
  </si>
  <si>
    <t>Diet 7up Can over Ice</t>
  </si>
  <si>
    <t>Coke Zero</t>
  </si>
  <si>
    <t xml:space="preserve">Coffee with Bailey's </t>
  </si>
  <si>
    <t>Campari Spritz</t>
  </si>
  <si>
    <t>Budweiser 24oz (Jess)</t>
  </si>
  <si>
    <t>Budweiser 24oz</t>
  </si>
  <si>
    <t>Bourban Old Fashioned</t>
  </si>
  <si>
    <t>Bloody Mary's with Skewers</t>
  </si>
  <si>
    <t>Aged Rum Daquiri</t>
  </si>
  <si>
    <t>Tuscan Spaghetti</t>
  </si>
  <si>
    <t>Dinner</t>
  </si>
  <si>
    <t>Tossed Salad w/ Chicken</t>
  </si>
  <si>
    <t>Thanksgiving Turkey &amp; Gravy</t>
  </si>
  <si>
    <t>Thai Red Curry Chicken with Coconut Lime Rice (Fresh N' Lean)</t>
  </si>
  <si>
    <t>Teriakyi Beef</t>
  </si>
  <si>
    <t>Tenderized Pork Chop Sandwiches</t>
  </si>
  <si>
    <t>Taiwanese Noodle Soup</t>
  </si>
  <si>
    <t>Tacurrito</t>
  </si>
  <si>
    <t>Sweet Potato Quinoa Bowl</t>
  </si>
  <si>
    <t>Swedish Meatballs</t>
  </si>
  <si>
    <t>Steaks from Larry's Grill with Mashed Potatoes</t>
  </si>
  <si>
    <t>Steak &amp; Eggs</t>
  </si>
  <si>
    <t>Spanish Rice with Chicken Sausage</t>
  </si>
  <si>
    <t>Spanish Rice and Beans</t>
  </si>
  <si>
    <t>Spaghetti with Meat Sauce</t>
  </si>
  <si>
    <t>Pinto Gallo</t>
  </si>
  <si>
    <t>One Pot Black Bean &amp; Quinoa Bowl</t>
  </si>
  <si>
    <t>No Cheese Chicken Enchiladas</t>
  </si>
  <si>
    <t>Monetary Jack Chicken Sandwiches</t>
  </si>
  <si>
    <t>Mom's Hoagie Roll Subs</t>
  </si>
  <si>
    <t>Mexican Chili</t>
  </si>
  <si>
    <t>Mexican Chicken &amp; Rice</t>
  </si>
  <si>
    <t>Joe's Chicken Quesedillas</t>
  </si>
  <si>
    <t>Joe's Steak, Vegetable, and Potato</t>
  </si>
  <si>
    <t>Italian Pot Roast</t>
  </si>
  <si>
    <t>Italian Meatball Subs</t>
  </si>
  <si>
    <t>Hoisen Meatballs</t>
  </si>
  <si>
    <t>Hambone &amp; Beans</t>
  </si>
  <si>
    <t>Ground Beef Burritos</t>
  </si>
  <si>
    <t>Flame Broiled Hamburgers</t>
  </si>
  <si>
    <t>Easter Ham, Baked Beans, Green Bean Casserole</t>
  </si>
  <si>
    <t>Cream of Potato Soup</t>
  </si>
  <si>
    <t>Cream of Chicken &amp; Wild Rice Soup</t>
  </si>
  <si>
    <t>Classic Roast Beef Stew</t>
  </si>
  <si>
    <t>Classic Chili</t>
  </si>
  <si>
    <t>Classic Bacon &amp; Eggs w Toast</t>
  </si>
  <si>
    <t>Chistmas Ham with July BBQ Sides</t>
  </si>
  <si>
    <t>Chicken Stir-Fry w Broccoli</t>
  </si>
  <si>
    <t>Chicken Noodle Soup</t>
  </si>
  <si>
    <t>Carne Asada Rice Bowls</t>
  </si>
  <si>
    <t>Camp Stew</t>
  </si>
  <si>
    <t>Black Pepper Parm Spaghetti</t>
  </si>
  <si>
    <t>Black Bean Quesadilla</t>
  </si>
  <si>
    <t>Balsamic Honey Chicken w Broccoli Couscous</t>
  </si>
  <si>
    <t>Avocado Smash Burgers with Roasted Sweet Potato</t>
  </si>
  <si>
    <t>Weaver's Food &amp; Drink</t>
  </si>
  <si>
    <t>Dine-Out</t>
  </si>
  <si>
    <t>c</t>
  </si>
  <si>
    <t>Taco Bell: Beef Chalupas</t>
  </si>
  <si>
    <t>Taco Bell Crunchy Tacos</t>
  </si>
  <si>
    <t>Rick's Crispy Chicken</t>
  </si>
  <si>
    <t>Potbelly</t>
  </si>
  <si>
    <t>Pizza Hut: Pan Cheese Pizza</t>
  </si>
  <si>
    <t>Pizza Hut: Cheese Sticks</t>
  </si>
  <si>
    <t>Papa John's Works Pizza</t>
  </si>
  <si>
    <t>McDonald's Quarter Pounder Meal</t>
  </si>
  <si>
    <t>LaGondola Cheese Tortellina Family Feast</t>
  </si>
  <si>
    <t>Knuckles Pizza &amp; Sports Bar-Taco Pizza</t>
  </si>
  <si>
    <t>Knuckles Pizza &amp; Sports Bar-Classic Pizza</t>
  </si>
  <si>
    <t>Joe's Original Italian &amp; Martini Bar</t>
  </si>
  <si>
    <t>Jimmy John's-Bootlegger</t>
  </si>
  <si>
    <t>Jimmy John's-BLT</t>
  </si>
  <si>
    <t>Jersey Mike's</t>
  </si>
  <si>
    <t>Imitation IHOP Pancakes</t>
  </si>
  <si>
    <t>Hileah Bar &amp; Grill-Catfish Dinner</t>
  </si>
  <si>
    <t>Happy Joe's Taco Pizza</t>
  </si>
  <si>
    <t>Great Harvest Bread Company</t>
  </si>
  <si>
    <t>Grace Catering Breakfast Burritos</t>
  </si>
  <si>
    <t>Factor-Spicy Sweet Potato and Peanut Sauce</t>
  </si>
  <si>
    <t>Factor-Green Chili Chicken</t>
  </si>
  <si>
    <t>Factor-Chicken Florentine</t>
  </si>
  <si>
    <t>Factor-Chicken Alfredo Pasta with Roasted Broccoli</t>
  </si>
  <si>
    <t>Eat &amp; Evolve-Steak Bowl</t>
  </si>
  <si>
    <t>Dariy Queen Tenderlion</t>
  </si>
  <si>
    <t>Culver's Crispy Chicken Sandwich</t>
  </si>
  <si>
    <t>Culver's Butterburger &amp; Fries</t>
  </si>
  <si>
    <t>CoreLife-Southwest Grilled Chicken &amp; Purple Rice</t>
  </si>
  <si>
    <t>CoreLife-Buffalo Southwest Chicken Wrap</t>
  </si>
  <si>
    <t>Core Life Eatery: Buddha Bowl</t>
  </si>
  <si>
    <t>Core Life Eatery</t>
  </si>
  <si>
    <t>Chitpolte Steak Bowl</t>
  </si>
  <si>
    <t>Childers Eatery</t>
  </si>
  <si>
    <t>Blue Margaritas</t>
  </si>
  <si>
    <t>Big Woods Pizza</t>
  </si>
  <si>
    <t>Asia Grill</t>
  </si>
  <si>
    <t>Alexander's Steakhouse-Steak Dinner</t>
  </si>
  <si>
    <t>Ease to Prepare     (10)</t>
  </si>
  <si>
    <t>Health Factor (10)</t>
  </si>
  <si>
    <t>Easy to Eat        (10)</t>
  </si>
  <si>
    <t>Texture (10)</t>
  </si>
  <si>
    <t>Taste     (10)</t>
  </si>
  <si>
    <t>Repeat Average</t>
  </si>
  <si>
    <t>Diet Score (100)</t>
  </si>
  <si>
    <t>Technical Score (100)</t>
  </si>
  <si>
    <t xml:space="preserve"> Enjoyment Score (100)</t>
  </si>
  <si>
    <t>First Tried</t>
  </si>
  <si>
    <t>Difficulty</t>
  </si>
  <si>
    <t>Easy to Eatness</t>
  </si>
  <si>
    <t>Textures</t>
  </si>
  <si>
    <t>Tastes</t>
  </si>
  <si>
    <t>Vivian Lee</t>
  </si>
  <si>
    <t>Victor Fleming</t>
  </si>
  <si>
    <t>Gone with the Wind</t>
  </si>
  <si>
    <t>a-Larry</t>
  </si>
  <si>
    <t>Martin Scorese</t>
  </si>
  <si>
    <t>Wolf of Wall Street</t>
  </si>
  <si>
    <t>Mark Wahlberg</t>
  </si>
  <si>
    <t>Paul Thomas Anderson</t>
  </si>
  <si>
    <t>Boogie Nights</t>
  </si>
  <si>
    <t>Jordan Belfi</t>
  </si>
  <si>
    <t>Brando Lee</t>
  </si>
  <si>
    <t>Don't Look at the Demon</t>
  </si>
  <si>
    <t>Linda Blair</t>
  </si>
  <si>
    <t>John Boorman</t>
  </si>
  <si>
    <t>Exorcist II: The Heretic</t>
  </si>
  <si>
    <t>María Gabriela de Faría</t>
  </si>
  <si>
    <t>Alejandro Hidalgo</t>
  </si>
  <si>
    <t>The Exorcism of God</t>
  </si>
  <si>
    <t>Jesse Eisenberg</t>
  </si>
  <si>
    <t>Lorcan Finnegan</t>
  </si>
  <si>
    <t>Vivarium</t>
  </si>
  <si>
    <t>Max Eigenmann</t>
  </si>
  <si>
    <t>Paris Zarcilla</t>
  </si>
  <si>
    <t>Raging Grace</t>
  </si>
  <si>
    <t>Naomi Watts</t>
  </si>
  <si>
    <t>Hideo Nakata</t>
  </si>
  <si>
    <t>The Ring 2</t>
  </si>
  <si>
    <t>Keri Russell</t>
  </si>
  <si>
    <t>Elizabeth Banks</t>
  </si>
  <si>
    <t>Cocaine Bear</t>
  </si>
  <si>
    <t>Melissa McCarthey</t>
  </si>
  <si>
    <t>Ben Falcone</t>
  </si>
  <si>
    <t>Tammy</t>
  </si>
  <si>
    <t>Danny Glover</t>
  </si>
  <si>
    <t>Stephen Hopkins</t>
  </si>
  <si>
    <t>Predator 2</t>
  </si>
  <si>
    <t>Linda Hamilton</t>
  </si>
  <si>
    <t>Fritz Kiersch</t>
  </si>
  <si>
    <t>Children of the Corn</t>
  </si>
  <si>
    <t>Stephen Dorff</t>
  </si>
  <si>
    <t>Tibor Takács</t>
  </si>
  <si>
    <t>The Gate</t>
  </si>
  <si>
    <t>Brandon Quinn Adams</t>
  </si>
  <si>
    <t>Wes Craven</t>
  </si>
  <si>
    <t>People Under the Stairs</t>
  </si>
  <si>
    <t>Jessica Chastain</t>
  </si>
  <si>
    <t>Andrés Muschietti</t>
  </si>
  <si>
    <t>Mama</t>
  </si>
  <si>
    <t>Will Ferrell</t>
  </si>
  <si>
    <t>Adam McKay</t>
  </si>
  <si>
    <t>Talladega Nights: The Ballad Ricky Bobby</t>
  </si>
  <si>
    <t>Camille Rowe</t>
  </si>
  <si>
    <t>Alexandre Bustillo</t>
  </si>
  <si>
    <t>The Deep House</t>
  </si>
  <si>
    <t>Gene Wilder &amp; Richard Pryor</t>
  </si>
  <si>
    <t>Arthur Hiller</t>
  </si>
  <si>
    <t>See No Evil, Hear No Evil</t>
  </si>
  <si>
    <t>Sam Worthington</t>
  </si>
  <si>
    <t>Avatar</t>
  </si>
  <si>
    <t>Charles Russell</t>
  </si>
  <si>
    <t>Eraser</t>
  </si>
  <si>
    <t>Scarlett Johansson</t>
  </si>
  <si>
    <t>Jonathon Glazer</t>
  </si>
  <si>
    <t>Under the Skin</t>
  </si>
  <si>
    <t>Andrew Jacobs</t>
  </si>
  <si>
    <t>Chistopher Landon</t>
  </si>
  <si>
    <t>Paranormal Activity: The Marked Ones</t>
  </si>
  <si>
    <t>Yahya Abdual-Mateen</t>
  </si>
  <si>
    <t>Nia DaCosta</t>
  </si>
  <si>
    <t>India Eisley</t>
  </si>
  <si>
    <t>Assaf Bernstein</t>
  </si>
  <si>
    <t>Look Away</t>
  </si>
  <si>
    <t>Andrea Riseborough</t>
  </si>
  <si>
    <t>Stacey Gregg</t>
  </si>
  <si>
    <t>Here Before</t>
  </si>
  <si>
    <t>Robert Duvall</t>
  </si>
  <si>
    <t>Assassanation Tango</t>
  </si>
  <si>
    <t>Kristen Wiig</t>
  </si>
  <si>
    <t>Paul Feig</t>
  </si>
  <si>
    <t>Bridesmaids</t>
  </si>
  <si>
    <t>Kevin Bacon</t>
  </si>
  <si>
    <t>Greg McLean</t>
  </si>
  <si>
    <t>The Darkness</t>
  </si>
  <si>
    <t>Walter Hill</t>
  </si>
  <si>
    <t>48 Hours</t>
  </si>
  <si>
    <t>Annabelle Willis</t>
  </si>
  <si>
    <t>John R. Leonetti</t>
  </si>
  <si>
    <t>Annabelle</t>
  </si>
  <si>
    <t>Olivia DeJonge</t>
  </si>
  <si>
    <t>M. Night Shyamalan</t>
  </si>
  <si>
    <t>Sandra Bullock</t>
  </si>
  <si>
    <t>Alfonso Cuarón</t>
  </si>
  <si>
    <t>Gravity</t>
  </si>
  <si>
    <t>Mike Myers</t>
  </si>
  <si>
    <t>Jay Roach</t>
  </si>
  <si>
    <t>Austin Powers: Goldmember</t>
  </si>
  <si>
    <t>Patrick Wilson</t>
  </si>
  <si>
    <t>Insidous: The Red Door</t>
  </si>
  <si>
    <t>Jackson White</t>
  </si>
  <si>
    <t>Lindsey Beer</t>
  </si>
  <si>
    <t>Pet Sematary: Bloodlines</t>
  </si>
  <si>
    <t>Kristen Stewart</t>
  </si>
  <si>
    <t>William Eubank</t>
  </si>
  <si>
    <t>Underwater</t>
  </si>
  <si>
    <t>Emma Bell</t>
  </si>
  <si>
    <t>Adam Green</t>
  </si>
  <si>
    <t>Frozen</t>
  </si>
  <si>
    <t>Mike Myers &amp; Dana Carvey</t>
  </si>
  <si>
    <t>Penelope Spheeris</t>
  </si>
  <si>
    <t>Wayne's World</t>
  </si>
  <si>
    <t>Joshua Jackson</t>
  </si>
  <si>
    <t>Masayuki Ochiai</t>
  </si>
  <si>
    <t>Shutter</t>
  </si>
  <si>
    <t>Danny Boyle</t>
  </si>
  <si>
    <t>The Beach</t>
  </si>
  <si>
    <t>Hermione Corfield</t>
  </si>
  <si>
    <t>Neasa Hardman</t>
  </si>
  <si>
    <t>Sea Fever</t>
  </si>
  <si>
    <t>Johnny Martin</t>
  </si>
  <si>
    <t>Hangman</t>
  </si>
  <si>
    <t>Chris Pratt</t>
  </si>
  <si>
    <t>Colin Trevarrow</t>
  </si>
  <si>
    <t>Jurassic World Dominion</t>
  </si>
  <si>
    <t>Olivia Cooke</t>
  </si>
  <si>
    <t>Stiles White</t>
  </si>
  <si>
    <t>Ouija</t>
  </si>
  <si>
    <t>Steve Guttenberg</t>
  </si>
  <si>
    <t>Hugh Wilson</t>
  </si>
  <si>
    <t>Police Academy</t>
  </si>
  <si>
    <t>Cary Elwes</t>
  </si>
  <si>
    <t>James Wan</t>
  </si>
  <si>
    <t>Saw</t>
  </si>
  <si>
    <t>Ivan Massague</t>
  </si>
  <si>
    <t>Galder Gaztelu-Urrutia</t>
  </si>
  <si>
    <t>The Platform</t>
  </si>
  <si>
    <t>Jay Chandrasekhar</t>
  </si>
  <si>
    <t>Beerfest</t>
  </si>
  <si>
    <t>Daniel Radcliffe</t>
  </si>
  <si>
    <t>Chris Colombus</t>
  </si>
  <si>
    <t>Harry Potter: The Scocerers Stone</t>
  </si>
  <si>
    <t>Adam Sandler</t>
  </si>
  <si>
    <t>John Safdie</t>
  </si>
  <si>
    <t>Uncut Gems</t>
  </si>
  <si>
    <t>Vera Faminga</t>
  </si>
  <si>
    <t>Jaume Collet-Serra</t>
  </si>
  <si>
    <t>Orphan</t>
  </si>
  <si>
    <t>Gerard Butler</t>
  </si>
  <si>
    <t>Zack Snyder</t>
  </si>
  <si>
    <t>Liam Neeson</t>
  </si>
  <si>
    <t>The Commuter</t>
  </si>
  <si>
    <t>Lori Cardille</t>
  </si>
  <si>
    <t>Georgre A Romero</t>
  </si>
  <si>
    <t>Day of the Dead</t>
  </si>
  <si>
    <t>Tommy Shadyac</t>
  </si>
  <si>
    <t>Liar Liar</t>
  </si>
  <si>
    <t>Gore Verbinski</t>
  </si>
  <si>
    <t>The Ring</t>
  </si>
  <si>
    <t>Dave Bausita</t>
  </si>
  <si>
    <t>Knock at the Cabin</t>
  </si>
  <si>
    <t>Lana &amp; Lilly Wachowski</t>
  </si>
  <si>
    <t>The Matrix</t>
  </si>
  <si>
    <t>Ben Stiller</t>
  </si>
  <si>
    <t>Cable Guy</t>
  </si>
  <si>
    <t>Jeremy Gardner</t>
  </si>
  <si>
    <t>Christian Bale</t>
  </si>
  <si>
    <t>Christopher Nolan</t>
  </si>
  <si>
    <t>The Dark Knight</t>
  </si>
  <si>
    <t>Jamie Lee Curtis</t>
  </si>
  <si>
    <t>John Carpenter</t>
  </si>
  <si>
    <t>LL Cool J</t>
  </si>
  <si>
    <t>Renny Harlin</t>
  </si>
  <si>
    <t>The Deep Blue Sea</t>
  </si>
  <si>
    <t>Matt Damon</t>
  </si>
  <si>
    <t>Coen Brothers</t>
  </si>
  <si>
    <t>Surburbicon</t>
  </si>
  <si>
    <t>Y'Lan Noel</t>
  </si>
  <si>
    <t>Gerard McMurray</t>
  </si>
  <si>
    <t>The First Purge</t>
  </si>
  <si>
    <t>Josh Greenbaum</t>
  </si>
  <si>
    <t>Strays</t>
  </si>
  <si>
    <t>Russell Crowe</t>
  </si>
  <si>
    <t>Ridley Scott</t>
  </si>
  <si>
    <t>Gladiator</t>
  </si>
  <si>
    <t>John G. Avildsen</t>
  </si>
  <si>
    <t>Rocky</t>
  </si>
  <si>
    <t>Harvey Keital</t>
  </si>
  <si>
    <t>Reservoir Dogs</t>
  </si>
  <si>
    <t>Daisy Edgar Jones</t>
  </si>
  <si>
    <t>Olivia Newman</t>
  </si>
  <si>
    <t>Where the Crawdad's Sing</t>
  </si>
  <si>
    <t>Steven Speilberg</t>
  </si>
  <si>
    <t>Indiana Jones and the Last Crusade</t>
  </si>
  <si>
    <t>Robert DeNiro</t>
  </si>
  <si>
    <t>Taxi Driver</t>
  </si>
  <si>
    <t>Richard Armitage</t>
  </si>
  <si>
    <t>Steven Quale</t>
  </si>
  <si>
    <t>Into the Storm</t>
  </si>
  <si>
    <t>Catherine Walker</t>
  </si>
  <si>
    <t>Liam Gavin</t>
  </si>
  <si>
    <t>A Dark Song</t>
  </si>
  <si>
    <t>Martin Sheen</t>
  </si>
  <si>
    <t>Emilo Estevez</t>
  </si>
  <si>
    <t>The Way</t>
  </si>
  <si>
    <t>Chris Murray</t>
  </si>
  <si>
    <t>Gregory Plotkin</t>
  </si>
  <si>
    <t>Paranormal Activity: The Ghost Demension</t>
  </si>
  <si>
    <t>Brad Pitt</t>
  </si>
  <si>
    <t>Wolfgang Peterson</t>
  </si>
  <si>
    <t>Troy</t>
  </si>
  <si>
    <t>Jon Voight</t>
  </si>
  <si>
    <t>Sean McNamara</t>
  </si>
  <si>
    <t>Dangerous Game The Legacy Murders</t>
  </si>
  <si>
    <t>Isabelle Fuhrman</t>
  </si>
  <si>
    <t>William Brent Bell</t>
  </si>
  <si>
    <t>Orphan: First KIll</t>
  </si>
  <si>
    <t>Johnny Depp</t>
  </si>
  <si>
    <t>Micheal Mann</t>
  </si>
  <si>
    <t>Public Enemies</t>
  </si>
  <si>
    <t>Natalie Portman</t>
  </si>
  <si>
    <t>James McTeigue</t>
  </si>
  <si>
    <t>V for Vendetta</t>
  </si>
  <si>
    <t>Edward Zwick</t>
  </si>
  <si>
    <t>The Last Samurai</t>
  </si>
  <si>
    <t>Annnabelle Wallis</t>
  </si>
  <si>
    <t>Malignant</t>
  </si>
  <si>
    <t>Will Farrell</t>
  </si>
  <si>
    <t>Todd Phillips</t>
  </si>
  <si>
    <t>Old School</t>
  </si>
  <si>
    <t>Sean Anders</t>
  </si>
  <si>
    <t>Daddy's Home</t>
  </si>
  <si>
    <t>Ted Post</t>
  </si>
  <si>
    <t>Hang 'Em High</t>
  </si>
  <si>
    <t>Matthew Lillard</t>
  </si>
  <si>
    <t>Raja Gosnell</t>
  </si>
  <si>
    <t>Scooby-Doo</t>
  </si>
  <si>
    <t>Adrian Brody</t>
  </si>
  <si>
    <t>Nimród Antal</t>
  </si>
  <si>
    <t>Predators</t>
  </si>
  <si>
    <t>Ashley Hinshaw</t>
  </si>
  <si>
    <t>Grégory Levasseur</t>
  </si>
  <si>
    <t>The Pyramid</t>
  </si>
  <si>
    <t>Kevin Reynolds</t>
  </si>
  <si>
    <t>Waterworld</t>
  </si>
  <si>
    <t>Ashley Greene</t>
  </si>
  <si>
    <t>Peter Winther</t>
  </si>
  <si>
    <t>Aftermath</t>
  </si>
  <si>
    <t>Virginia Madsen</t>
  </si>
  <si>
    <t>Peter Cornwall</t>
  </si>
  <si>
    <t>Haunting in Connecticut</t>
  </si>
  <si>
    <t>Keegan Connor Tracy</t>
  </si>
  <si>
    <t>Brandon Christensen</t>
  </si>
  <si>
    <t>Seth Rogen/ James Franco</t>
  </si>
  <si>
    <t>David Green</t>
  </si>
  <si>
    <t>Pineapple Express</t>
  </si>
  <si>
    <t>Ine Marie Wilman</t>
  </si>
  <si>
    <t>Roar Uthag</t>
  </si>
  <si>
    <t>Troll</t>
  </si>
  <si>
    <t>John Goodman</t>
  </si>
  <si>
    <t>Dan Trachtenverg</t>
  </si>
  <si>
    <t>10 Cloverfield Lane</t>
  </si>
  <si>
    <t>Kathryn Newton</t>
  </si>
  <si>
    <t>Henry Joost</t>
  </si>
  <si>
    <t>Paranormal Activity 4</t>
  </si>
  <si>
    <t>Luc Besson</t>
  </si>
  <si>
    <t>Lucy</t>
  </si>
  <si>
    <t>Seth Rogen</t>
  </si>
  <si>
    <t>This is the End</t>
  </si>
  <si>
    <t>Taissa Faminga</t>
  </si>
  <si>
    <t>Micheal Chaves</t>
  </si>
  <si>
    <t>The Nun II</t>
  </si>
  <si>
    <t>John Cleese</t>
  </si>
  <si>
    <t>Terry Gilliam</t>
  </si>
  <si>
    <t>Monty Python and the Holy Grail</t>
  </si>
  <si>
    <t>Milos Forman</t>
  </si>
  <si>
    <t>One Flew Over the Cuckoo's Nest</t>
  </si>
  <si>
    <t>Oliva Wilde</t>
  </si>
  <si>
    <t>David Gleb</t>
  </si>
  <si>
    <t>The Lazarus Effect</t>
  </si>
  <si>
    <t>Aliens</t>
  </si>
  <si>
    <t>Katie Featherson</t>
  </si>
  <si>
    <t>Todd Williams</t>
  </si>
  <si>
    <t>Paranormal Activity 2</t>
  </si>
  <si>
    <t>Anna Faris</t>
  </si>
  <si>
    <t>Keenan Ivory Wayans</t>
  </si>
  <si>
    <t>Scary Movie 2</t>
  </si>
  <si>
    <t>Thomas Jane</t>
  </si>
  <si>
    <t>Frank Darabont</t>
  </si>
  <si>
    <t>The Mist</t>
  </si>
  <si>
    <t>Dan Castenella</t>
  </si>
  <si>
    <t>James L Brooks</t>
  </si>
  <si>
    <t>The Simpsons</t>
  </si>
  <si>
    <t>Evelynn Burns</t>
  </si>
  <si>
    <t>Tobe Hooper</t>
  </si>
  <si>
    <t>The Texas Chainsaw Massacre</t>
  </si>
  <si>
    <t>John Belushi</t>
  </si>
  <si>
    <t>John Landis</t>
  </si>
  <si>
    <t>Zach Galligan</t>
  </si>
  <si>
    <t>Joe Dante</t>
  </si>
  <si>
    <t>Gremlins</t>
  </si>
  <si>
    <t>John Cusack</t>
  </si>
  <si>
    <t>Mikael Håfström</t>
  </si>
  <si>
    <t>Zach Crieger</t>
  </si>
  <si>
    <t>Barbarian</t>
  </si>
  <si>
    <t>Peter Weir</t>
  </si>
  <si>
    <t>The Truman Show</t>
  </si>
  <si>
    <t>Austin Powers: The Spy Who Shagged Me</t>
  </si>
  <si>
    <t>Ariel Schulman</t>
  </si>
  <si>
    <t>Paranormal Activity 3</t>
  </si>
  <si>
    <t>Gregory Peck</t>
  </si>
  <si>
    <t>Richard Donner</t>
  </si>
  <si>
    <t>Omen</t>
  </si>
  <si>
    <t>Milla Jovovich</t>
  </si>
  <si>
    <t>Paul W Anderson</t>
  </si>
  <si>
    <t>Resident Evil: Apocalypse</t>
  </si>
  <si>
    <t>Ashley Madekwe</t>
  </si>
  <si>
    <t>Nathaniel Martello-White</t>
  </si>
  <si>
    <t>The Strays</t>
  </si>
  <si>
    <t>Anthony Perkins</t>
  </si>
  <si>
    <t>Alfred Hitchock</t>
  </si>
  <si>
    <t>Jim Carrey &amp; Jeff Daniels</t>
  </si>
  <si>
    <t>Farrelly Brothers</t>
  </si>
  <si>
    <t>Dumb and Dumber To</t>
  </si>
  <si>
    <t>Blood Diamond</t>
  </si>
  <si>
    <t>Steve Carell</t>
  </si>
  <si>
    <t>Judd Apatow</t>
  </si>
  <si>
    <t>40 Year Old Virgin</t>
  </si>
  <si>
    <t>Sosie Bacon</t>
  </si>
  <si>
    <t>Parker Finn</t>
  </si>
  <si>
    <t>Bruce Campbell</t>
  </si>
  <si>
    <t>Sam Raimi</t>
  </si>
  <si>
    <t>Evil Dead</t>
  </si>
  <si>
    <t>Rick Moranis</t>
  </si>
  <si>
    <t>Joe Johnston</t>
  </si>
  <si>
    <t>Honey I Shrunk the Kids</t>
  </si>
  <si>
    <t>Amanda Seyfreid</t>
  </si>
  <si>
    <t> Shari Springer Berman &amp; Robert Pulcini</t>
  </si>
  <si>
    <t>Things Heard &amp; Seen</t>
  </si>
  <si>
    <t>Steve Pink</t>
  </si>
  <si>
    <t>Hot Tub Time Machine</t>
  </si>
  <si>
    <t>Robert Zemeckis</t>
  </si>
  <si>
    <t>Forrest Gump</t>
  </si>
  <si>
    <t>Chris Farley</t>
  </si>
  <si>
    <t>Peter Segal</t>
  </si>
  <si>
    <t>Tommy Boy</t>
  </si>
  <si>
    <t>Amy Adams</t>
  </si>
  <si>
    <t>Denis Villeneuve</t>
  </si>
  <si>
    <t>Arrival</t>
  </si>
  <si>
    <t>John Dahl</t>
  </si>
  <si>
    <t>Rounders</t>
  </si>
  <si>
    <t>Luke Evans</t>
  </si>
  <si>
    <t>Gary Shore</t>
  </si>
  <si>
    <t>Dracula: Untold</t>
  </si>
  <si>
    <t>Peyton Kennedy</t>
  </si>
  <si>
    <t>Anne Hamilton</t>
  </si>
  <si>
    <t>American Fable</t>
  </si>
  <si>
    <t>Ewan McGregor</t>
  </si>
  <si>
    <t>Star Wars Episode I: The Phantom Menace</t>
  </si>
  <si>
    <t>Grace Caroline Curry</t>
  </si>
  <si>
    <t>Scott Mann</t>
  </si>
  <si>
    <t>Fall</t>
  </si>
  <si>
    <t>Elizabeth Moss</t>
  </si>
  <si>
    <t>Leigh Whannell</t>
  </si>
  <si>
    <t>Invisible Man</t>
  </si>
  <si>
    <t>Jean-François Richet</t>
  </si>
  <si>
    <t>Plane</t>
  </si>
  <si>
    <t>Joaquin Phoenix</t>
  </si>
  <si>
    <t>Joker</t>
  </si>
  <si>
    <t>Robert Hays</t>
  </si>
  <si>
    <t>David Zucker</t>
  </si>
  <si>
    <t>Airplane</t>
  </si>
  <si>
    <t>Once Upon a Time In Hollywood</t>
  </si>
  <si>
    <t>Sean Patrick Flannery</t>
  </si>
  <si>
    <t>Craig Solomon</t>
  </si>
  <si>
    <t>Nefarious</t>
  </si>
  <si>
    <t>James Brolin</t>
  </si>
  <si>
    <t>Stuart Rosenberg</t>
  </si>
  <si>
    <t>The Amityville Horror</t>
  </si>
  <si>
    <t>Terrance Young</t>
  </si>
  <si>
    <t>Thunderball</t>
  </si>
  <si>
    <t>Owen Wilson</t>
  </si>
  <si>
    <t>David Dobkin</t>
  </si>
  <si>
    <t>Wedding Crashers</t>
  </si>
  <si>
    <t>Chevy Chase</t>
  </si>
  <si>
    <t>Harold Ramis</t>
  </si>
  <si>
    <t>Caddyshack</t>
  </si>
  <si>
    <t>Anthony Starr</t>
  </si>
  <si>
    <t>Samueal Bodin</t>
  </si>
  <si>
    <t>Cobweb</t>
  </si>
  <si>
    <t>Jack Black</t>
  </si>
  <si>
    <t>Shallow Hal</t>
  </si>
  <si>
    <t>Sergio Leone</t>
  </si>
  <si>
    <t>For a Few Dollars More</t>
  </si>
  <si>
    <t>Ken Wanatabe</t>
  </si>
  <si>
    <t>Letters from Iwo Jima</t>
  </si>
  <si>
    <t>Ralph Fiennes</t>
  </si>
  <si>
    <t>Mark Mylod</t>
  </si>
  <si>
    <t>The Menu</t>
  </si>
  <si>
    <t>Robert John Burke</t>
  </si>
  <si>
    <t>Tom Holland</t>
  </si>
  <si>
    <t>Thinner</t>
  </si>
  <si>
    <t>Cast Away</t>
  </si>
  <si>
    <t>Maika Monroe</t>
  </si>
  <si>
    <t>David Robert Mitchell</t>
  </si>
  <si>
    <t>It Follows</t>
  </si>
  <si>
    <t>Hillary Swank</t>
  </si>
  <si>
    <t>Million Dollar Baby</t>
  </si>
  <si>
    <t>Ted Kotcheff</t>
  </si>
  <si>
    <t>First Blood</t>
  </si>
  <si>
    <t>Jan de Bont</t>
  </si>
  <si>
    <t>James Spader</t>
  </si>
  <si>
    <t>Roland Emmerich</t>
  </si>
  <si>
    <t>Stargate</t>
  </si>
  <si>
    <t>John Candy</t>
  </si>
  <si>
    <t>John Hughes</t>
  </si>
  <si>
    <t>Uncle Buck</t>
  </si>
  <si>
    <t>Carl Reiner</t>
  </si>
  <si>
    <t>Dead Poets Society</t>
  </si>
  <si>
    <t>Simon Pegg</t>
  </si>
  <si>
    <t>Edgar Wright</t>
  </si>
  <si>
    <t>Shaun of the Dead</t>
  </si>
  <si>
    <t>Peter Fonda</t>
  </si>
  <si>
    <t>Dennis Hopper</t>
  </si>
  <si>
    <t>Easy Rider</t>
  </si>
  <si>
    <t>John Wayne</t>
  </si>
  <si>
    <t>John Ford</t>
  </si>
  <si>
    <t>The Searchers</t>
  </si>
  <si>
    <t>Kier Dullea</t>
  </si>
  <si>
    <t>Stanley Kubrick</t>
  </si>
  <si>
    <t>2001: A Space Odessey</t>
  </si>
  <si>
    <t>Owen Teague</t>
  </si>
  <si>
    <t>Adam Randall</t>
  </si>
  <si>
    <t>I See You</t>
  </si>
  <si>
    <t>Richard Crenna</t>
  </si>
  <si>
    <t>Gus Trinkonis</t>
  </si>
  <si>
    <t>The Evil</t>
  </si>
  <si>
    <t>Mia Farrow</t>
  </si>
  <si>
    <t>Roman Polanski</t>
  </si>
  <si>
    <t>R. Lee Ermey</t>
  </si>
  <si>
    <t>Full Metal Jacket</t>
  </si>
  <si>
    <t>Richard Linklater</t>
  </si>
  <si>
    <t>School of Rock</t>
  </si>
  <si>
    <t>Tobey Maguire</t>
  </si>
  <si>
    <t>Spiderman</t>
  </si>
  <si>
    <t>David Naughton</t>
  </si>
  <si>
    <t>American Werewolf in London</t>
  </si>
  <si>
    <t>John Fortenberry</t>
  </si>
  <si>
    <t>Night at the Roxbury</t>
  </si>
  <si>
    <t>The Perfect Storm</t>
  </si>
  <si>
    <t>War of the Worlds</t>
  </si>
  <si>
    <t>Stephen Kessler</t>
  </si>
  <si>
    <t>Vegas Vacation</t>
  </si>
  <si>
    <t>Julius Avery</t>
  </si>
  <si>
    <t>The Pope's Exorcist</t>
  </si>
  <si>
    <t>Alyssa Sutherland</t>
  </si>
  <si>
    <t> Lee Cronin</t>
  </si>
  <si>
    <t>Evil Dead Rise</t>
  </si>
  <si>
    <t>Conrad Vernon</t>
  </si>
  <si>
    <t>Sausage Party</t>
  </si>
  <si>
    <t>Neil Jordan</t>
  </si>
  <si>
    <t>Signs</t>
  </si>
  <si>
    <t>David Fincher</t>
  </si>
  <si>
    <t>Fight Club</t>
  </si>
  <si>
    <t>Tommy Lee Jones &amp; Will Smith</t>
  </si>
  <si>
    <t>Barry Sonenfeld</t>
  </si>
  <si>
    <t>Men in Black II</t>
  </si>
  <si>
    <t>Kate Bosworth</t>
  </si>
  <si>
    <t>Mukunda Micheal Dewil</t>
  </si>
  <si>
    <t>The Immaculate Room</t>
  </si>
  <si>
    <t>Wesley Snipes</t>
  </si>
  <si>
    <t>Guillermo del Toro</t>
  </si>
  <si>
    <t>Blade</t>
  </si>
  <si>
    <t>Toni Collette</t>
  </si>
  <si>
    <t>Ari Aster</t>
  </si>
  <si>
    <t>Hereditary</t>
  </si>
  <si>
    <t>Amie Donald</t>
  </si>
  <si>
    <t>Gerard Johnstone</t>
  </si>
  <si>
    <t>Megan</t>
  </si>
  <si>
    <t>Robert Olsen</t>
  </si>
  <si>
    <t>Significant Other</t>
  </si>
  <si>
    <t>Hal Needham</t>
  </si>
  <si>
    <t>Smokey and the Bandit</t>
  </si>
  <si>
    <t>Martin Freeman</t>
  </si>
  <si>
    <t>Garth Jennings</t>
  </si>
  <si>
    <t>Hitchhiker's Guide to the Galaxy</t>
  </si>
  <si>
    <t>A Fistful of Dollars</t>
  </si>
  <si>
    <t>George Burns</t>
  </si>
  <si>
    <t>Spenser Confidential</t>
  </si>
  <si>
    <t>Ali Larter</t>
  </si>
  <si>
    <t>James Wong</t>
  </si>
  <si>
    <t>Final Destination</t>
  </si>
  <si>
    <t>Frances McDormand</t>
  </si>
  <si>
    <t>Joel  Cohen</t>
  </si>
  <si>
    <t>Helen Hunt</t>
  </si>
  <si>
    <t>Jon DeBont</t>
  </si>
  <si>
    <t>Twister</t>
  </si>
  <si>
    <t>Ben Stller</t>
  </si>
  <si>
    <t>Zoolander</t>
  </si>
  <si>
    <t>Aaron Taylor-Johnson</t>
  </si>
  <si>
    <t>Garreth Edwards</t>
  </si>
  <si>
    <t>Godzilla</t>
  </si>
  <si>
    <t>Gabriel Byrne</t>
  </si>
  <si>
    <t>Steve Beck</t>
  </si>
  <si>
    <t>Ghost Ship</t>
  </si>
  <si>
    <t>True Lies</t>
  </si>
  <si>
    <t>Billy Crudup</t>
  </si>
  <si>
    <t>Cameron Crowe</t>
  </si>
  <si>
    <t>Almost Famous</t>
  </si>
  <si>
    <t>Vin Diesal</t>
  </si>
  <si>
    <t>Fast and the Furious</t>
  </si>
  <si>
    <t>Jon Favreau</t>
  </si>
  <si>
    <t>Chef</t>
  </si>
  <si>
    <t>Micheal Fassbender</t>
  </si>
  <si>
    <t>The Killer</t>
  </si>
  <si>
    <t>Sam Esmail</t>
  </si>
  <si>
    <t>Leave the World Behind</t>
  </si>
  <si>
    <t>David Yarovesky</t>
  </si>
  <si>
    <t>Brightburn</t>
  </si>
  <si>
    <t>Ivan Reitman</t>
  </si>
  <si>
    <t>Ghostbusters</t>
  </si>
  <si>
    <t>Rob Wells &amp; John Paul Trembly</t>
  </si>
  <si>
    <t>Mike Clattenberg</t>
  </si>
  <si>
    <t>Trailer Park Boys: The Movie</t>
  </si>
  <si>
    <t>Felxi Krammamer</t>
  </si>
  <si>
    <t>Edward Berger</t>
  </si>
  <si>
    <t>All Quiet on the Western Front</t>
  </si>
  <si>
    <t>Matthew Vaughn</t>
  </si>
  <si>
    <t>Kick-Ass</t>
  </si>
  <si>
    <t>McG</t>
  </si>
  <si>
    <t>Terminator Salvation</t>
  </si>
  <si>
    <t>Jean Reno</t>
  </si>
  <si>
    <t>Leon: The Professional</t>
  </si>
  <si>
    <t>Miles Teller</t>
  </si>
  <si>
    <t>Nima Nourizadeh</t>
  </si>
  <si>
    <t>Project X</t>
  </si>
  <si>
    <t>Ice Cube</t>
  </si>
  <si>
    <t>F. Gary Gray</t>
  </si>
  <si>
    <t>Friday</t>
  </si>
  <si>
    <t>Mike Judge</t>
  </si>
  <si>
    <t>Beavis &amp; Butthead: Do America</t>
  </si>
  <si>
    <t>Ron Underwood</t>
  </si>
  <si>
    <t>Tremors</t>
  </si>
  <si>
    <t>Step Brothers</t>
  </si>
  <si>
    <t>Terminator 2</t>
  </si>
  <si>
    <t>Seth McFarlane</t>
  </si>
  <si>
    <t>Ted</t>
  </si>
  <si>
    <t>Martin Scorsese</t>
  </si>
  <si>
    <t>Jorma Tommila</t>
  </si>
  <si>
    <t>Jalmari Helander</t>
  </si>
  <si>
    <t>Sisu</t>
  </si>
  <si>
    <t>Daniel Kaluuya</t>
  </si>
  <si>
    <t>Jordan Peele</t>
  </si>
  <si>
    <t>Get Out</t>
  </si>
  <si>
    <t>Will Smith</t>
  </si>
  <si>
    <t>Independence Day</t>
  </si>
  <si>
    <t>Slim Pickens</t>
  </si>
  <si>
    <t>Mel Brooks</t>
  </si>
  <si>
    <t>Blazing Saddles</t>
  </si>
  <si>
    <t>William Friedkin</t>
  </si>
  <si>
    <t>The Exorcist</t>
  </si>
  <si>
    <t>Cliffhanger</t>
  </si>
  <si>
    <t>Jeff Bridges</t>
  </si>
  <si>
    <t>Ethan Cohen</t>
  </si>
  <si>
    <t>The Big Lebowski</t>
  </si>
  <si>
    <t>Mary Harron</t>
  </si>
  <si>
    <t>American Psycho</t>
  </si>
  <si>
    <t>Jacqueline Byers</t>
  </si>
  <si>
    <t>Daniel Stamm</t>
  </si>
  <si>
    <t>Pray for the Devil</t>
  </si>
  <si>
    <t>The Expendables</t>
  </si>
  <si>
    <t>Steven Soderbergh</t>
  </si>
  <si>
    <t>Oceans 11</t>
  </si>
  <si>
    <t>Tropic Thunder</t>
  </si>
  <si>
    <t>Don Siegal</t>
  </si>
  <si>
    <t>Dirty Harry</t>
  </si>
  <si>
    <t>Amber Midthunder</t>
  </si>
  <si>
    <t>Dan Trachtenberg</t>
  </si>
  <si>
    <t>Inglorious Basterds</t>
  </si>
  <si>
    <t>Scary Movie</t>
  </si>
  <si>
    <t>The Shining</t>
  </si>
  <si>
    <t>Jonathan Mostow</t>
  </si>
  <si>
    <t>Terminator 3: Rise of the Machines</t>
  </si>
  <si>
    <t>Charlie Sheen</t>
  </si>
  <si>
    <t>Oliver Stone</t>
  </si>
  <si>
    <t>Platoon</t>
  </si>
  <si>
    <t>Jake Gyllenhaal</t>
  </si>
  <si>
    <t>Sam Mendes</t>
  </si>
  <si>
    <t>Jarhead</t>
  </si>
  <si>
    <t>Jaime Vadell</t>
  </si>
  <si>
    <t>Pablo Larraín</t>
  </si>
  <si>
    <t>El Conde</t>
  </si>
  <si>
    <t>Rawson Marshall Thurber</t>
  </si>
  <si>
    <t>Ben Affleck</t>
  </si>
  <si>
    <t>Gone Girl</t>
  </si>
  <si>
    <t>Guy Pierce</t>
  </si>
  <si>
    <t>Memento</t>
  </si>
  <si>
    <t>Anchorman</t>
  </si>
  <si>
    <t>Peter Billingsplay</t>
  </si>
  <si>
    <t>Bob Clark</t>
  </si>
  <si>
    <t>A Christmas Story</t>
  </si>
  <si>
    <t>Samuel L. Jackson</t>
  </si>
  <si>
    <t>Pulp Fiction</t>
  </si>
  <si>
    <t>Uma Thurman</t>
  </si>
  <si>
    <t>Kill Bill Vol. 2</t>
  </si>
  <si>
    <t>The Ninth Gate</t>
  </si>
  <si>
    <t>Austin Butler</t>
  </si>
  <si>
    <t>Baz Luhrmann</t>
  </si>
  <si>
    <t>Elvis</t>
  </si>
  <si>
    <t>Essie Davis</t>
  </si>
  <si>
    <t>Jennifer Kent</t>
  </si>
  <si>
    <t>The Babadook</t>
  </si>
  <si>
    <t>There Will Be Blood</t>
  </si>
  <si>
    <t>Army of Darkness</t>
  </si>
  <si>
    <t>Saving Private Ryan</t>
  </si>
  <si>
    <t>Kathryn Bigelow</t>
  </si>
  <si>
    <t>Point Break</t>
  </si>
  <si>
    <t>The Aviator</t>
  </si>
  <si>
    <t>Jonathon Demme</t>
  </si>
  <si>
    <t>Silence of the Lambs</t>
  </si>
  <si>
    <t>Brian LeVant</t>
  </si>
  <si>
    <t>The Flintstones</t>
  </si>
  <si>
    <t>Doug Liman</t>
  </si>
  <si>
    <t>Edge of Tomorrrow</t>
  </si>
  <si>
    <t>Tim Robbins</t>
  </si>
  <si>
    <t>The Shawshank Redemption</t>
  </si>
  <si>
    <t>Brian DePalma</t>
  </si>
  <si>
    <t>Scarface</t>
  </si>
  <si>
    <t>Tamara Davis</t>
  </si>
  <si>
    <t>Billy Madison</t>
  </si>
  <si>
    <t>Woody Harrelson</t>
  </si>
  <si>
    <t>Rueben Fleischer</t>
  </si>
  <si>
    <t>Zombieland</t>
  </si>
  <si>
    <t>Johnny Knoxville</t>
  </si>
  <si>
    <t>Jeff Tremaine</t>
  </si>
  <si>
    <t>Jackass Forever</t>
  </si>
  <si>
    <t>Piotr Zurawski</t>
  </si>
  <si>
    <t>Bartosz M. Kowalski</t>
  </si>
  <si>
    <t>Hellhole</t>
  </si>
  <si>
    <t>Kristen Connely</t>
  </si>
  <si>
    <t>Drew Goddard</t>
  </si>
  <si>
    <t>Cabin in Woods</t>
  </si>
  <si>
    <t>Gangs of New York</t>
  </si>
  <si>
    <t>Sarah Polley</t>
  </si>
  <si>
    <t>Zach Synder</t>
  </si>
  <si>
    <t>Dawn of the Dead</t>
  </si>
  <si>
    <t>Fear and Loathing in Las Vegas</t>
  </si>
  <si>
    <t>Luke Wilson</t>
  </si>
  <si>
    <t>Idiocracy</t>
  </si>
  <si>
    <t>Elizabeth Reaser</t>
  </si>
  <si>
    <t>Mike Flanagan</t>
  </si>
  <si>
    <t>Ouija: Origin of Evil</t>
  </si>
  <si>
    <t>Pirates of the Carribean: The Curse of the Black Pearl</t>
  </si>
  <si>
    <t>Lulu Wilson</t>
  </si>
  <si>
    <t>David Sandberg</t>
  </si>
  <si>
    <t>Annabelle: Creation</t>
  </si>
  <si>
    <t>Seth MacFarlane</t>
  </si>
  <si>
    <t>A Million Ways to Die in the West</t>
  </si>
  <si>
    <t>Kill Bill Vol. 1</t>
  </si>
  <si>
    <t>Coming to America</t>
  </si>
  <si>
    <t>Gal Gadot</t>
  </si>
  <si>
    <t>Kenneth Branaugh</t>
  </si>
  <si>
    <t>Death on the Nile</t>
  </si>
  <si>
    <t>Matthew McConaughey</t>
  </si>
  <si>
    <t>Cheech and Chong</t>
  </si>
  <si>
    <t>Lou Adler</t>
  </si>
  <si>
    <t>Up in Smoke</t>
  </si>
  <si>
    <t>Tom Hanks &amp; Leonardo DiCaprio</t>
  </si>
  <si>
    <t>Catch Me If You Can</t>
  </si>
  <si>
    <t>Ron Livingston</t>
  </si>
  <si>
    <t>Office Space</t>
  </si>
  <si>
    <t>Titanic</t>
  </si>
  <si>
    <t>James Stewart</t>
  </si>
  <si>
    <t>Frank Capra</t>
  </si>
  <si>
    <t>It's a Wonderful Life</t>
  </si>
  <si>
    <t>Will Farrel</t>
  </si>
  <si>
    <t>John Favreau</t>
  </si>
  <si>
    <t>Elf</t>
  </si>
  <si>
    <t>Oren Peli</t>
  </si>
  <si>
    <t>Paranormal Activity</t>
  </si>
  <si>
    <t>Interstellar</t>
  </si>
  <si>
    <t>Javier Bardem</t>
  </si>
  <si>
    <t>Ethan Coen</t>
  </si>
  <si>
    <t>No Country for Old Men</t>
  </si>
  <si>
    <t>William Lester</t>
  </si>
  <si>
    <t>Commando</t>
  </si>
  <si>
    <t>Jim Carrey/Jeff Daniels</t>
  </si>
  <si>
    <t>Peter Farrelly</t>
  </si>
  <si>
    <t>Dumb &amp; Dumber</t>
  </si>
  <si>
    <t>Men in Black</t>
  </si>
  <si>
    <t>Austin Powers: International Man of Mystery</t>
  </si>
  <si>
    <t>Bradley Cooper</t>
  </si>
  <si>
    <t>The Hangover</t>
  </si>
  <si>
    <t>The Terminator</t>
  </si>
  <si>
    <t>Macaulay Culkin</t>
  </si>
  <si>
    <t>Home Alone</t>
  </si>
  <si>
    <t>From Dusk Till Dawn</t>
  </si>
  <si>
    <t>Raiders of the Lost Ark</t>
  </si>
  <si>
    <t>Charlize Theron</t>
  </si>
  <si>
    <t>George Miller</t>
  </si>
  <si>
    <t>Mad Max: Fury Road</t>
  </si>
  <si>
    <t>John Lasseter</t>
  </si>
  <si>
    <t>Toy Story</t>
  </si>
  <si>
    <t>Trey Parker &amp; Matt Stone</t>
  </si>
  <si>
    <t>Trey Parker</t>
  </si>
  <si>
    <t>Team America: World Police</t>
  </si>
  <si>
    <t>Ted Demme</t>
  </si>
  <si>
    <t>Blow</t>
  </si>
  <si>
    <t>Dave Chappelle</t>
  </si>
  <si>
    <t>Half Baked</t>
  </si>
  <si>
    <t>John McTeirnan</t>
  </si>
  <si>
    <t>Predator</t>
  </si>
  <si>
    <t>This is the Zodiac Speaking</t>
  </si>
  <si>
    <t>The Greatest Night in Pop</t>
  </si>
  <si>
    <t>300 Days Alone on an Island: A Robinson Crusoe Adventure in the Pacific Ocean</t>
  </si>
  <si>
    <t>Mind of a Monster: The Green River Killer</t>
  </si>
  <si>
    <t>Einstein and the Bomb</t>
  </si>
  <si>
    <t>Chowchilla</t>
  </si>
  <si>
    <t>The Octopus Murders</t>
  </si>
  <si>
    <t>Time Bomb Y2K</t>
  </si>
  <si>
    <t>Alpha Go-The Movie</t>
  </si>
  <si>
    <t>Nalvalny</t>
  </si>
  <si>
    <t>Woodstock: 3 Days of Peace &amp; Music</t>
  </si>
  <si>
    <t>In the Footsteps of Marco Polo</t>
  </si>
  <si>
    <t>The Curious Case of Natalia Grace</t>
  </si>
  <si>
    <t>Myth of the Zodiac Killer</t>
  </si>
  <si>
    <t>Tom Laughlin</t>
  </si>
  <si>
    <t>T.C. Frank</t>
  </si>
  <si>
    <t>Animated</t>
  </si>
  <si>
    <t>Pixar</t>
  </si>
  <si>
    <t>Soul</t>
  </si>
  <si>
    <t>Aaron Sorkin</t>
  </si>
  <si>
    <t>Being the Ricardos</t>
  </si>
  <si>
    <t>Humphrey Bogart</t>
  </si>
  <si>
    <t>Edward Dmytryk</t>
  </si>
  <si>
    <t>The Caine Mutiny</t>
  </si>
  <si>
    <t>Orphan: First Kill</t>
  </si>
  <si>
    <t>Todd Ferguson</t>
  </si>
  <si>
    <t>Dane Sears</t>
  </si>
  <si>
    <t>Hopewell Haunting</t>
  </si>
  <si>
    <t>Neill Bloomkamp</t>
  </si>
  <si>
    <t>Elysium</t>
  </si>
  <si>
    <t>Don’t Look Up</t>
  </si>
  <si>
    <t>Joy Shatz</t>
  </si>
  <si>
    <t>Stephen Cognetti</t>
  </si>
  <si>
    <t>Hell House LLC 2</t>
  </si>
  <si>
    <t>Tom Kenny</t>
  </si>
  <si>
    <t>Stephen Hillenburg</t>
  </si>
  <si>
    <t>The SpongeBob SquarePants Movie</t>
  </si>
  <si>
    <t>Nicolas Cage</t>
  </si>
  <si>
    <t>Micheal Sarnoski</t>
  </si>
  <si>
    <t>Pig</t>
  </si>
  <si>
    <t>Zhang Yimou</t>
  </si>
  <si>
    <t>The Great Wall</t>
  </si>
  <si>
    <t>Gus Van Sant</t>
  </si>
  <si>
    <t xml:space="preserve"> Bruce Campbell</t>
  </si>
  <si>
    <t>Evil Dead 2</t>
  </si>
  <si>
    <t>Ed Speleers</t>
  </si>
  <si>
    <t>Paul Hyatt</t>
  </si>
  <si>
    <t>Howl</t>
  </si>
  <si>
    <t>Antonie Fuqua</t>
  </si>
  <si>
    <t>The Guilty</t>
  </si>
  <si>
    <t>Alex Garland</t>
  </si>
  <si>
    <t>Annilhilation</t>
  </si>
  <si>
    <t>Zach Hilditch</t>
  </si>
  <si>
    <t>Dana Kimmel</t>
  </si>
  <si>
    <t>Steve Miner</t>
  </si>
  <si>
    <t>Friday the 13th Part III</t>
  </si>
  <si>
    <t>Marc Foster</t>
  </si>
  <si>
    <t>Adam Driver</t>
  </si>
  <si>
    <t>Scott Beck &amp; Brian Woods</t>
  </si>
  <si>
    <t>Viola Davis</t>
  </si>
  <si>
    <t>George C Wolfe</t>
  </si>
  <si>
    <t>Ma Rainey's Black Bottom</t>
  </si>
  <si>
    <t>The House of Gucci</t>
  </si>
  <si>
    <t>Robin Shou</t>
  </si>
  <si>
    <t> Paul W. S. Anderson</t>
  </si>
  <si>
    <t>Mortal Kombat</t>
  </si>
  <si>
    <t>William Dafoe</t>
  </si>
  <si>
    <t>Tony Duffy</t>
  </si>
  <si>
    <t>The Boondock Saints</t>
  </si>
  <si>
    <t>Daniel Craig</t>
  </si>
  <si>
    <t>Rian Johnson</t>
  </si>
  <si>
    <t>Sean Astin</t>
  </si>
  <si>
    <t>The Goonies</t>
  </si>
  <si>
    <t>Star Wars: Attack of the Clones</t>
  </si>
  <si>
    <t>John David Washington</t>
  </si>
  <si>
    <t>Black Klansman</t>
  </si>
  <si>
    <t>Braveheart</t>
  </si>
  <si>
    <t>Once Upon a Time in America</t>
  </si>
  <si>
    <t>Oscar Issac</t>
  </si>
  <si>
    <t>Paul Schrader</t>
  </si>
  <si>
    <t>The Card Counter</t>
  </si>
  <si>
    <t>Laurence Fishburn</t>
  </si>
  <si>
    <t>Bill Duke</t>
  </si>
  <si>
    <t>Deep Cover</t>
  </si>
  <si>
    <t>Will Rogers</t>
  </si>
  <si>
    <t>Barry Levinson</t>
  </si>
  <si>
    <t>The Bay</t>
  </si>
  <si>
    <t>Jeffrey Dean Morgan</t>
  </si>
  <si>
    <t>Ole Bornedal</t>
  </si>
  <si>
    <t>The Possession</t>
  </si>
  <si>
    <t>Roy Schnieder</t>
  </si>
  <si>
    <t>Jaws</t>
  </si>
  <si>
    <t>Ryan Gosling</t>
  </si>
  <si>
    <t>Joe Russo, Anthony Russo</t>
  </si>
  <si>
    <t>The Gray Man</t>
  </si>
  <si>
    <t>Marin Ireland</t>
  </si>
  <si>
    <t>Bryan Bertino</t>
  </si>
  <si>
    <t>The Dark and the Wicked</t>
  </si>
  <si>
    <t>Ron Shelton</t>
  </si>
  <si>
    <t>White Men Can't Jump</t>
  </si>
  <si>
    <t>Men in Black III</t>
  </si>
  <si>
    <t>Michelle Dockery</t>
  </si>
  <si>
    <t>Simon Cutis</t>
  </si>
  <si>
    <t>Downton Abbey: A New Era</t>
  </si>
  <si>
    <t>Ethan Embry</t>
  </si>
  <si>
    <t>Sean Bryne</t>
  </si>
  <si>
    <t>The Devil's Candy</t>
  </si>
  <si>
    <t>Savages</t>
  </si>
  <si>
    <t>Kurt Russell</t>
  </si>
  <si>
    <t>S. Craig Zahler</t>
  </si>
  <si>
    <t>Bone Tomahawk</t>
  </si>
  <si>
    <t>Anger Management</t>
  </si>
  <si>
    <t>Chris Hemsworth</t>
  </si>
  <si>
    <t>Ron Howard</t>
  </si>
  <si>
    <t>In the Heart of the Sea</t>
  </si>
  <si>
    <t>Tye Sheridan</t>
  </si>
  <si>
    <t>Ready Player One</t>
  </si>
  <si>
    <t>Jeremiah Zagar</t>
  </si>
  <si>
    <t>Hustle</t>
  </si>
  <si>
    <t>Clive Owen</t>
  </si>
  <si>
    <t>Children of Men</t>
  </si>
  <si>
    <t>Draft Day</t>
  </si>
  <si>
    <t>Guy Ritchie</t>
  </si>
  <si>
    <t>The Gentlemen</t>
  </si>
  <si>
    <t>Mark Rylance</t>
  </si>
  <si>
    <t>Graham Moore</t>
  </si>
  <si>
    <t>William Wyler</t>
  </si>
  <si>
    <t>The Big Country</t>
  </si>
  <si>
    <t>C. Thomas Howell</t>
  </si>
  <si>
    <t>Francis Ford Coppola</t>
  </si>
  <si>
    <t>Robin Hood Prince of Thieves</t>
  </si>
  <si>
    <t>Richard Attenborough</t>
  </si>
  <si>
    <t>A Bridge Too Far</t>
  </si>
  <si>
    <t>John Shephard</t>
  </si>
  <si>
    <t>Danny Steinman</t>
  </si>
  <si>
    <t>Friday the 13th: A New Beginning</t>
  </si>
  <si>
    <t>Alexander Payne</t>
  </si>
  <si>
    <t>Downsizing</t>
  </si>
  <si>
    <t>Jake Johnson</t>
  </si>
  <si>
    <t>Self-Reliance</t>
  </si>
  <si>
    <t>Kevin MacDonald</t>
  </si>
  <si>
    <t>State of Play</t>
  </si>
  <si>
    <t>Kiera Knightley</t>
  </si>
  <si>
    <t>Matt Ruskin</t>
  </si>
  <si>
    <t>Boston Strangler</t>
  </si>
  <si>
    <t>Patrick Fabian</t>
  </si>
  <si>
    <t>The Last Exorcism</t>
  </si>
  <si>
    <t>Gabriel Chytry</t>
  </si>
  <si>
    <t>Hell House LLC III: Lake of Fire</t>
  </si>
  <si>
    <t>Travis Fimmel</t>
  </si>
  <si>
    <t>Duncan Jones</t>
  </si>
  <si>
    <t>Warcraft</t>
  </si>
  <si>
    <t>John Mills</t>
  </si>
  <si>
    <t>Ken Anakin</t>
  </si>
  <si>
    <t>Swiss Family Robinson</t>
  </si>
  <si>
    <t>Brendan Gleeson</t>
  </si>
  <si>
    <t>Hugh Whitmore</t>
  </si>
  <si>
    <t>Gore Adams</t>
  </si>
  <si>
    <t>Hell House LLC</t>
  </si>
  <si>
    <t>Phoebe Tonkin</t>
  </si>
  <si>
    <t>Benjamin &amp; Paul China</t>
  </si>
  <si>
    <t>Night Shift</t>
  </si>
  <si>
    <t>We Were Soldiers</t>
  </si>
  <si>
    <t>Corin Hardy</t>
  </si>
  <si>
    <t>The Nun</t>
  </si>
  <si>
    <t>Dr. No</t>
  </si>
  <si>
    <t>Jospeh Cosinki</t>
  </si>
  <si>
    <t>Top Gun Maverick</t>
  </si>
  <si>
    <t>Alexander Skarsgård</t>
  </si>
  <si>
    <t>Robert Eggers</t>
  </si>
  <si>
    <t>The Northman</t>
  </si>
  <si>
    <t>Air</t>
  </si>
  <si>
    <t>Prometheus</t>
  </si>
  <si>
    <t>Alisha Weir</t>
  </si>
  <si>
    <t>Tyler Gillett, Matt Bettinelli-Olpin</t>
  </si>
  <si>
    <t>Abigail</t>
  </si>
  <si>
    <t>Cuba  Gooding Jr.</t>
  </si>
  <si>
    <t>John Singleton</t>
  </si>
  <si>
    <t>Boyz n the Hood</t>
  </si>
  <si>
    <t>Unfrosted</t>
  </si>
  <si>
    <t>Corey Feldman</t>
  </si>
  <si>
    <t>Joseph Zito</t>
  </si>
  <si>
    <t>Friday the 13th: The Final Chapter</t>
  </si>
  <si>
    <t>Micheal Caine</t>
  </si>
  <si>
    <t>Cy Endfield</t>
  </si>
  <si>
    <t>Zulu</t>
  </si>
  <si>
    <t>Peter O'Toole</t>
  </si>
  <si>
    <t>David Lean</t>
  </si>
  <si>
    <t>Lawerence of Arabia</t>
  </si>
  <si>
    <t>Mickey Rourke</t>
  </si>
  <si>
    <t>Darren Aronofsky</t>
  </si>
  <si>
    <t>The Wrestler</t>
  </si>
  <si>
    <t>Killers of the Flower Moon</t>
  </si>
  <si>
    <t>George A Romero</t>
  </si>
  <si>
    <t>Mad Max</t>
  </si>
  <si>
    <t>Chris Pine</t>
  </si>
  <si>
    <t>Janus Metz Peterson</t>
  </si>
  <si>
    <t>All the Old Knives</t>
  </si>
  <si>
    <t>Micheal Keaton</t>
  </si>
  <si>
    <t>Sara Colangelo</t>
  </si>
  <si>
    <t>Worth</t>
  </si>
  <si>
    <t>Gene Wilder</t>
  </si>
  <si>
    <t>Young Frankenstein</t>
  </si>
  <si>
    <t>Benicio Del Toro</t>
  </si>
  <si>
    <t>Grant Signer</t>
  </si>
  <si>
    <t>Reptile</t>
  </si>
  <si>
    <t>Gene Hackman</t>
  </si>
  <si>
    <t>The Conversation</t>
  </si>
  <si>
    <t>Darryl F. Zanuck</t>
  </si>
  <si>
    <t>The Longest Day</t>
  </si>
  <si>
    <t>The Hunt for Red October</t>
  </si>
  <si>
    <t>American Sniper</t>
  </si>
  <si>
    <t>Dennis Dugan</t>
  </si>
  <si>
    <t>Grown Ups 2</t>
  </si>
  <si>
    <t>Patty Jenkins</t>
  </si>
  <si>
    <t>Monster</t>
  </si>
  <si>
    <t>Phillip Seymour Hoffman</t>
  </si>
  <si>
    <t>Bennett Miller</t>
  </si>
  <si>
    <t>Capote</t>
  </si>
  <si>
    <t>VICE</t>
  </si>
  <si>
    <t>Cate Blanchett</t>
  </si>
  <si>
    <t>Shekhar Kapur</t>
  </si>
  <si>
    <t>Elizabeth</t>
  </si>
  <si>
    <t>Timothée Chalamet</t>
  </si>
  <si>
    <t>Dennis Villanueva</t>
  </si>
  <si>
    <t>Dune</t>
  </si>
  <si>
    <t>Elijah Wood</t>
  </si>
  <si>
    <t>Peter Jackson</t>
  </si>
  <si>
    <t>The Lord of the Rings: The Two Towers (Extended Edition)</t>
  </si>
  <si>
    <t>Glen Powell</t>
  </si>
  <si>
    <t>Hit Man</t>
  </si>
  <si>
    <t>The Color of Money</t>
  </si>
  <si>
    <t>Steve McQueen</t>
  </si>
  <si>
    <t>John Sturges</t>
  </si>
  <si>
    <t>The Great Escape</t>
  </si>
  <si>
    <t>Sam Rockwell</t>
  </si>
  <si>
    <t>Tom George</t>
  </si>
  <si>
    <t>See How They Run</t>
  </si>
  <si>
    <t>Albert Finney</t>
  </si>
  <si>
    <t>Richard Loncraine</t>
  </si>
  <si>
    <t>The Gathering Storm</t>
  </si>
  <si>
    <t>Bridget Rose Perrotta</t>
  </si>
  <si>
    <t>Hell House LLC Origins: The Carmichael Manor</t>
  </si>
  <si>
    <t>Paul Dano</t>
  </si>
  <si>
    <t>Craig Gillespie</t>
  </si>
  <si>
    <t>Dumb Money</t>
  </si>
  <si>
    <t>Nick Stahl</t>
  </si>
  <si>
    <t>Nick Tomnay</t>
  </si>
  <si>
    <t>What You Wish For</t>
  </si>
  <si>
    <t>Broken Lizard</t>
  </si>
  <si>
    <t>Super Troopers</t>
  </si>
  <si>
    <t>Jonathan Rhys Myers</t>
  </si>
  <si>
    <t>Micheal Haussman</t>
  </si>
  <si>
    <t>Edge of the World</t>
  </si>
  <si>
    <t>The Last Duel</t>
  </si>
  <si>
    <t>Paul Newman &amp; Robert Redford</t>
  </si>
  <si>
    <t>George Roy Hill</t>
  </si>
  <si>
    <t>The Sting</t>
  </si>
  <si>
    <t>Friday the 13th</t>
  </si>
  <si>
    <t>Cillian Murphy</t>
  </si>
  <si>
    <t>Oppenheimer</t>
  </si>
  <si>
    <t>Jimmy Stewart</t>
  </si>
  <si>
    <t>Moneyball</t>
  </si>
  <si>
    <t>Argo</t>
  </si>
  <si>
    <t>The Good Shephard</t>
  </si>
  <si>
    <t>Mad Max: Beyond Thunderdome</t>
  </si>
  <si>
    <t>Zodiac</t>
  </si>
  <si>
    <t>Grown Ups</t>
  </si>
  <si>
    <t>Brad Silberling</t>
  </si>
  <si>
    <t>Land of the Lost</t>
  </si>
  <si>
    <t>Robert Rossen</t>
  </si>
  <si>
    <t>The Hustler</t>
  </si>
  <si>
    <t>Robert Pattinson</t>
  </si>
  <si>
    <t>Matt Reaves</t>
  </si>
  <si>
    <t>The Batman</t>
  </si>
  <si>
    <t>Karen Gillian</t>
  </si>
  <si>
    <t>Emily Blunt</t>
  </si>
  <si>
    <t>Morton Tyldim</t>
  </si>
  <si>
    <t>The Imitation Game</t>
  </si>
  <si>
    <t>David McKenzie</t>
  </si>
  <si>
    <t>The Outlaw King</t>
  </si>
  <si>
    <t>Mad Max 2: The Road Warrior</t>
  </si>
  <si>
    <t>Lee Marvin</t>
  </si>
  <si>
    <t>Robert Aldirch</t>
  </si>
  <si>
    <t>The Dirty Dozen</t>
  </si>
  <si>
    <t>David Dastmalchian</t>
  </si>
  <si>
    <t>Cameron Cairnes</t>
  </si>
  <si>
    <t>Late Night with the Devil</t>
  </si>
  <si>
    <t>Road to Perdition</t>
  </si>
  <si>
    <t>Toshiro Mifune</t>
  </si>
  <si>
    <t> Akira Kurosawa</t>
  </si>
  <si>
    <t>Seven Samurai</t>
  </si>
  <si>
    <t>F. Murray Abraham</t>
  </si>
  <si>
    <t>Amadeus</t>
  </si>
  <si>
    <t>Cailee Spaeny</t>
  </si>
  <si>
    <t>Fede Álvarez</t>
  </si>
  <si>
    <t>Alien: Romulus</t>
  </si>
  <si>
    <t>The Godfather</t>
  </si>
  <si>
    <t>Ray Winstone</t>
  </si>
  <si>
    <t>Beowulf</t>
  </si>
  <si>
    <t>Gary Oldman</t>
  </si>
  <si>
    <t>Joe Wright</t>
  </si>
  <si>
    <t>Darkest Hour</t>
  </si>
  <si>
    <t>Hell of High Water</t>
  </si>
  <si>
    <t>Burn After Reading</t>
  </si>
  <si>
    <t>David S. Ward</t>
  </si>
  <si>
    <t>Major League</t>
  </si>
  <si>
    <t>David Michod</t>
  </si>
  <si>
    <t>The King</t>
  </si>
  <si>
    <t>Master and Commander</t>
  </si>
  <si>
    <t>Donald Sutherland</t>
  </si>
  <si>
    <t>Robert Altman</t>
  </si>
  <si>
    <t>M.A.S.H.</t>
  </si>
  <si>
    <t>Mike Nichols</t>
  </si>
  <si>
    <t>Charlie Wilson's War</t>
  </si>
  <si>
    <t>The Lord of the Rings: Fellowship of the Ring (Extended Edition)</t>
  </si>
  <si>
    <t>Pierce Brosnan</t>
  </si>
  <si>
    <t>John McTiernan</t>
  </si>
  <si>
    <t>Knives Out</t>
  </si>
  <si>
    <t>Nicholas Cage</t>
  </si>
  <si>
    <t>Andrew Niccol</t>
  </si>
  <si>
    <t>Lord of War</t>
  </si>
  <si>
    <t>Oz Perkins</t>
  </si>
  <si>
    <t>Longlegs</t>
  </si>
  <si>
    <t>Jonathan Goldstein</t>
  </si>
  <si>
    <t>Dungeons &amp; Dragons: Honor Among Thieves</t>
  </si>
  <si>
    <t>Dune: Part Two</t>
  </si>
  <si>
    <t>Amy Steel</t>
  </si>
  <si>
    <t>Friday the 13th Part 2</t>
  </si>
  <si>
    <t>Zero Dark Thirty</t>
  </si>
  <si>
    <t>Anna Taylor-Joy</t>
  </si>
  <si>
    <t>The Witch</t>
  </si>
  <si>
    <t>Richard Dreyfus</t>
  </si>
  <si>
    <t>Close Encounters of the Third Kind</t>
  </si>
  <si>
    <t>Casper Van Dien</t>
  </si>
  <si>
    <t>Paul Verhoeven</t>
  </si>
  <si>
    <t>Starship Troopers</t>
  </si>
  <si>
    <t>Groundhog Day</t>
  </si>
  <si>
    <t>The Lord of the Rings: Return of the King (Extended Edition)</t>
  </si>
  <si>
    <t>Joel  Coen</t>
  </si>
  <si>
    <t>A-Template</t>
  </si>
  <si>
    <t>Lead Actor</t>
  </si>
  <si>
    <t>Director</t>
  </si>
  <si>
    <t>Audiovisual</t>
  </si>
  <si>
    <t>Acting or Knowledge Gained</t>
  </si>
  <si>
    <t>Writing or Subject</t>
  </si>
  <si>
    <t>The Sam Kinison Family Entertainment Hour</t>
  </si>
  <si>
    <t xml:space="preserve">Nate Bargatze: Yelled at by a Clown </t>
  </si>
  <si>
    <t>Katt Williams: Woke Folk</t>
  </si>
  <si>
    <t>George Carlin: Occupation: Foole</t>
  </si>
  <si>
    <t>George Carlin: FM &amp; AM</t>
  </si>
  <si>
    <t>George Carlin: Class Clown</t>
  </si>
  <si>
    <t>Shane Gillis: Beautiful Dogs</t>
  </si>
  <si>
    <t>Dave Chapelle: The Dreamer</t>
  </si>
  <si>
    <t>Katt Williams: Kattpocalypse</t>
  </si>
  <si>
    <t>Richard Pryor: Live on the Sunset Strip</t>
  </si>
  <si>
    <t>Katt Williams: World War 3</t>
  </si>
  <si>
    <t>Dave Chappelle: Sticks &amp; Stones</t>
  </si>
  <si>
    <t>Tim Dillon: A Real Hero</t>
  </si>
  <si>
    <t>Katt Williams: The Pimp Chronicals Pt 1</t>
  </si>
  <si>
    <t>Bill Burr: I'm Sorry You Feel That Way</t>
  </si>
  <si>
    <t>Bill Burr: Paper Tiger</t>
  </si>
  <si>
    <t>Jim Gaffigan: Obessed</t>
  </si>
  <si>
    <t>Netflix Best of Comedy 2022</t>
  </si>
  <si>
    <t>Jim Gaffigan: Comedy Monster</t>
  </si>
  <si>
    <t>Jim Gaffigan: Beyond the Pale</t>
  </si>
  <si>
    <t>Dave Attell: Skanks for the Memories</t>
  </si>
  <si>
    <t>Jim Gaffigan: Cinco</t>
  </si>
  <si>
    <t>Katt Williams: Great America</t>
  </si>
  <si>
    <t>Dave Chappelle: Equinimity &amp; The Bird Revelation</t>
  </si>
  <si>
    <t>Dane Cook: Harmful If Swallowed</t>
  </si>
  <si>
    <t>Jim Gaffigan: King Baby</t>
  </si>
  <si>
    <t>Jiff Gaffigan: Mr Universe</t>
  </si>
  <si>
    <t>Dane Cook: Retaliation</t>
  </si>
  <si>
    <t>Dave Chappelle: Killing Me Softly</t>
  </si>
  <si>
    <t>Chris Rock: Selective Outrage</t>
  </si>
  <si>
    <t>Marc Maron: From Bleak to Dark</t>
  </si>
  <si>
    <t>Dave Chappelle: The Closer</t>
  </si>
  <si>
    <t>Louis CK: Sincerely Louis CK</t>
  </si>
  <si>
    <t>Bill Burr: Walk Your Way Out</t>
  </si>
  <si>
    <t>Bill Burr: You People Are All The Same</t>
  </si>
  <si>
    <t>Production (25)</t>
  </si>
  <si>
    <r>
      <rPr>
        <b/>
        <sz val="12"/>
        <color theme="1"/>
        <rFont val="Calibri"/>
        <family val="2"/>
        <scheme val="minor"/>
      </rPr>
      <t xml:space="preserve">Subject Matter </t>
    </r>
    <r>
      <rPr>
        <b/>
        <u/>
        <sz val="12"/>
        <color theme="1"/>
        <rFont val="Calibri"/>
        <family val="2"/>
        <scheme val="minor"/>
      </rPr>
      <t>(25)</t>
    </r>
  </si>
  <si>
    <t>Funniness (50)</t>
  </si>
  <si>
    <r>
      <t>Date</t>
    </r>
    <r>
      <rPr>
        <b/>
        <sz val="12"/>
        <color theme="1"/>
        <rFont val="Calibri"/>
        <family val="2"/>
        <scheme val="minor"/>
      </rPr>
      <t xml:space="preserve"> </t>
    </r>
    <r>
      <rPr>
        <b/>
        <u/>
        <sz val="12"/>
        <color theme="1"/>
        <rFont val="Calibri"/>
        <family val="2"/>
        <scheme val="minor"/>
      </rPr>
      <t>Reviewed</t>
    </r>
  </si>
  <si>
    <t>Comedy Ratings</t>
  </si>
  <si>
    <t>Patrice Lumumba</t>
  </si>
  <si>
    <t>Scotland</t>
  </si>
  <si>
    <t>8/23/1305</t>
  </si>
  <si>
    <t>Sir William Wallace</t>
  </si>
  <si>
    <t>England</t>
  </si>
  <si>
    <t>1/6/1066</t>
  </si>
  <si>
    <t>King Harold II (Harold Godwinson)</t>
  </si>
  <si>
    <t>United Kingdom</t>
  </si>
  <si>
    <t>Alan Watts</t>
  </si>
  <si>
    <t>Mali</t>
  </si>
  <si>
    <t>1337 AD</t>
  </si>
  <si>
    <t>Late 13th Century</t>
  </si>
  <si>
    <t>Soviet Union</t>
  </si>
  <si>
    <t>Kutama, Southern Rhodesia</t>
  </si>
  <si>
    <t>Robert Mugabe</t>
  </si>
  <si>
    <t>Saint John, New Brunswick, Canada</t>
  </si>
  <si>
    <t>210 BC</t>
  </si>
  <si>
    <t>259 BC</t>
  </si>
  <si>
    <t>Qin Shi Huang</t>
  </si>
  <si>
    <t>Caprese, Republic of Florence</t>
  </si>
  <si>
    <t>2/18/1564</t>
  </si>
  <si>
    <t>3/6/1475</t>
  </si>
  <si>
    <t>Michealangelo</t>
  </si>
  <si>
    <t>Mondovi, French Algeria</t>
  </si>
  <si>
    <t>Albert Camus</t>
  </si>
  <si>
    <t>Salzberg, Austria</t>
  </si>
  <si>
    <t>12/5/1791</t>
  </si>
  <si>
    <t>1/27/1576</t>
  </si>
  <si>
    <t>Wolfgang Amadeus Mozart</t>
  </si>
  <si>
    <t>Al-Awja, Kingdom of Iraq</t>
  </si>
  <si>
    <t>12/30//2006</t>
  </si>
  <si>
    <t>Richford, New York, U.S.</t>
  </si>
  <si>
    <t>7/8/1839</t>
  </si>
  <si>
    <t>Cambodia</t>
  </si>
  <si>
    <t>Jayavarman VII (Khmer Empire leader)</t>
  </si>
  <si>
    <t>Ajaccio, France</t>
  </si>
  <si>
    <t>5/5/1821</t>
  </si>
  <si>
    <t>8/15/1769</t>
  </si>
  <si>
    <t>Napoleon Bonaparte</t>
  </si>
  <si>
    <t>Omaha, Nebraska</t>
  </si>
  <si>
    <t>Athens, Greece</t>
  </si>
  <si>
    <t>399 Bc</t>
  </si>
  <si>
    <t>470 BC</t>
  </si>
  <si>
    <t>Republic of Venice (Italy)</t>
  </si>
  <si>
    <t>1/8/1324</t>
  </si>
  <si>
    <t>Marco Polo</t>
  </si>
  <si>
    <t>Wiltshire, England</t>
  </si>
  <si>
    <t>3/8/1723</t>
  </si>
  <si>
    <t>10/30/1632</t>
  </si>
  <si>
    <t>Christopher Wren</t>
  </si>
  <si>
    <t>Butyn, Russia</t>
  </si>
  <si>
    <t>Aleksei Navalny</t>
  </si>
  <si>
    <t>Kearney, Missouri</t>
  </si>
  <si>
    <t>4/3/1882</t>
  </si>
  <si>
    <t>9/5/1847</t>
  </si>
  <si>
    <t>Chicago, IL</t>
  </si>
  <si>
    <t>Ted Kaczynski</t>
  </si>
  <si>
    <t>New York City, New York</t>
  </si>
  <si>
    <t>10/11/1884</t>
  </si>
  <si>
    <t>Eleanor Roosevelt</t>
  </si>
  <si>
    <t>Mvezo, South Africa</t>
  </si>
  <si>
    <t>Brownsville, Tennessee</t>
  </si>
  <si>
    <t>Peoria, Illinois</t>
  </si>
  <si>
    <t>Budapest, Kingdom of Hungary, Austria-Hungary</t>
  </si>
  <si>
    <t>3/24/1874</t>
  </si>
  <si>
    <t>Harry Houdini</t>
  </si>
  <si>
    <t>Kircaldy, Scotland</t>
  </si>
  <si>
    <t>7/17/1790</t>
  </si>
  <si>
    <t>6/16/1723</t>
  </si>
  <si>
    <t>Madison, Wisconsin</t>
  </si>
  <si>
    <t>New Delhi, India</t>
  </si>
  <si>
    <t>1/30/1869</t>
  </si>
  <si>
    <t>Gandhi</t>
  </si>
  <si>
    <t>Shrewsberry, England</t>
  </si>
  <si>
    <t>4/19/1882</t>
  </si>
  <si>
    <t>2/12/1809</t>
  </si>
  <si>
    <t>Macedonia, Greece</t>
  </si>
  <si>
    <t>323 BC</t>
  </si>
  <si>
    <t>353 BC</t>
  </si>
  <si>
    <t>Alexander the Great</t>
  </si>
  <si>
    <t>Atlanta, Georgia</t>
  </si>
  <si>
    <t>Pigtown, Baltimore, MD</t>
  </si>
  <si>
    <t>2/6/1895</t>
  </si>
  <si>
    <t>Coulommiers, France</t>
  </si>
  <si>
    <t>Springfield, Massuchusetts</t>
  </si>
  <si>
    <t>Popes Creek, Virginia Colony, British America</t>
  </si>
  <si>
    <t>12/14/1799</t>
  </si>
  <si>
    <t>2/22/1732</t>
  </si>
  <si>
    <t>George Washington</t>
  </si>
  <si>
    <t>Ulm, Germany</t>
  </si>
  <si>
    <t>3/14/1879</t>
  </si>
  <si>
    <t>Boston, Massuchusetts</t>
  </si>
  <si>
    <t>4/17/1790</t>
  </si>
  <si>
    <t>1/17/1706</t>
  </si>
  <si>
    <t>Rome, Italy</t>
  </si>
  <si>
    <t>3/15/44 BC</t>
  </si>
  <si>
    <t>100 BC</t>
  </si>
  <si>
    <t>Liverpool, England</t>
  </si>
  <si>
    <t>Monticello, Virginia</t>
  </si>
  <si>
    <t>7/4/1826</t>
  </si>
  <si>
    <t>4/13/1743</t>
  </si>
  <si>
    <t>Country of Origin</t>
  </si>
  <si>
    <t>Birth</t>
  </si>
  <si>
    <t>Accomplishments             (10)</t>
  </si>
  <si>
    <t>Character             (10)</t>
  </si>
  <si>
    <t>Intelligence       (10)</t>
  </si>
  <si>
    <t>Charisma   (10)</t>
  </si>
  <si>
    <t>Total Score (100)</t>
  </si>
  <si>
    <t>Date</t>
  </si>
  <si>
    <t>Everywhere</t>
  </si>
  <si>
    <t>520 Million</t>
  </si>
  <si>
    <t>Tardigrades</t>
  </si>
  <si>
    <t>North America &amp; Europe</t>
  </si>
  <si>
    <t>55 Million</t>
  </si>
  <si>
    <t>Ferrets</t>
  </si>
  <si>
    <t>Ocean Floor with Light</t>
  </si>
  <si>
    <t>635 Million</t>
  </si>
  <si>
    <t>Plant</t>
  </si>
  <si>
    <t>145 Million</t>
  </si>
  <si>
    <t>Mosquitos</t>
  </si>
  <si>
    <t>700 Million</t>
  </si>
  <si>
    <t>Earthworms</t>
  </si>
  <si>
    <t>170 Million</t>
  </si>
  <si>
    <t>Termites</t>
  </si>
  <si>
    <t>North America, Northeastern Asia</t>
  </si>
  <si>
    <t xml:space="preserve">Active </t>
  </si>
  <si>
    <t>33 Million</t>
  </si>
  <si>
    <t>Chipmunks</t>
  </si>
  <si>
    <t>400 Million</t>
  </si>
  <si>
    <t>Unknown Seagrass Beds</t>
  </si>
  <si>
    <t>56 Million</t>
  </si>
  <si>
    <t>380 Million</t>
  </si>
  <si>
    <t>Rabbits</t>
  </si>
  <si>
    <t>North America, Europe, South America, Japan</t>
  </si>
  <si>
    <t>30 Million</t>
  </si>
  <si>
    <t>Racoon</t>
  </si>
  <si>
    <t>Africa</t>
  </si>
  <si>
    <t>7 Million</t>
  </si>
  <si>
    <t>Chimps</t>
  </si>
  <si>
    <t>145 MYA</t>
  </si>
  <si>
    <t>Norway Maple</t>
  </si>
  <si>
    <t>Northeast North America</t>
  </si>
  <si>
    <t>300 MYA</t>
  </si>
  <si>
    <t>Eastern White Pine</t>
  </si>
  <si>
    <t>Eastern United States</t>
  </si>
  <si>
    <t>10-5 MYA</t>
  </si>
  <si>
    <t>White Oak Tree</t>
  </si>
  <si>
    <t>Siberia</t>
  </si>
  <si>
    <t>12 MYA</t>
  </si>
  <si>
    <t>Cannabis</t>
  </si>
  <si>
    <t>Midwest and Middle South US</t>
  </si>
  <si>
    <t>66 MYA</t>
  </si>
  <si>
    <t>River Birch</t>
  </si>
  <si>
    <t>California</t>
  </si>
  <si>
    <t>160 MYA</t>
  </si>
  <si>
    <t>Giant Sequoia</t>
  </si>
  <si>
    <t>Habitat or Area of Origin</t>
  </si>
  <si>
    <t>Extinction Date</t>
  </si>
  <si>
    <t>Evoltionary Split Date</t>
  </si>
  <si>
    <t>Want to Be Reincarnated Into                (10)</t>
  </si>
  <si>
    <t>Usefulness            (10)</t>
  </si>
  <si>
    <t>Abilities                           (10)</t>
  </si>
  <si>
    <t>Aesthetics       (10)</t>
  </si>
  <si>
    <t>Total Score (10)</t>
  </si>
  <si>
    <t>Living Thing</t>
  </si>
  <si>
    <t>Kaaba (Mecca's Central Building)</t>
  </si>
  <si>
    <t>1st Century AD</t>
  </si>
  <si>
    <t>Las Médulas (Roman Gold Mine)</t>
  </si>
  <si>
    <t>Late 1950s</t>
  </si>
  <si>
    <t>Druid Heights (Hipppe Commune)</t>
  </si>
  <si>
    <t>Italy</t>
  </si>
  <si>
    <t>100 AD</t>
  </si>
  <si>
    <t>The Roman Colosseum</t>
  </si>
  <si>
    <t>120k</t>
  </si>
  <si>
    <t>11th Century</t>
  </si>
  <si>
    <t>14th Century</t>
  </si>
  <si>
    <t>Timbuktu, Mali</t>
  </si>
  <si>
    <t>100k</t>
  </si>
  <si>
    <t>7th Century</t>
  </si>
  <si>
    <t>15th Century</t>
  </si>
  <si>
    <t>Nigeria</t>
  </si>
  <si>
    <t>Current</t>
  </si>
  <si>
    <t>Nevada</t>
  </si>
  <si>
    <t>2.89 Million</t>
  </si>
  <si>
    <t>Las Vegas</t>
  </si>
  <si>
    <t>Illinois</t>
  </si>
  <si>
    <t>Springfield</t>
  </si>
  <si>
    <t>45k</t>
  </si>
  <si>
    <t>Quincy</t>
  </si>
  <si>
    <t>Missouri</t>
  </si>
  <si>
    <t>2.2 Million</t>
  </si>
  <si>
    <t>Nebraska</t>
  </si>
  <si>
    <t>Omaha</t>
  </si>
  <si>
    <t>Max Population</t>
  </si>
  <si>
    <t>Founding Date</t>
  </si>
  <si>
    <t>How Much I Would Like to See                          (Place or Location)</t>
  </si>
  <si>
    <t>Architectural and Natural Beauty         (Place or Location)</t>
  </si>
  <si>
    <t>Historical Signifigance      (Place or Location)</t>
  </si>
  <si>
    <t>Cultural Influence             (Place or Location)</t>
  </si>
  <si>
    <t>Architecture                 (City)</t>
  </si>
  <si>
    <t>Culture                  (City)</t>
  </si>
  <si>
    <t>Tourism Potential       (City)</t>
  </si>
  <si>
    <t>Economic Potential                 (City)</t>
  </si>
  <si>
    <t>Climate                   (City)</t>
  </si>
  <si>
    <t>Geography          (City)</t>
  </si>
  <si>
    <t>Peak Period Rated</t>
  </si>
  <si>
    <t>Tenochtitlan</t>
  </si>
  <si>
    <t>6 Million</t>
  </si>
  <si>
    <t>1521 AD</t>
  </si>
  <si>
    <t>1300 AD</t>
  </si>
  <si>
    <t>The Aztecs</t>
  </si>
  <si>
    <t>Berlin</t>
  </si>
  <si>
    <t>70 Million</t>
  </si>
  <si>
    <t>1917 AD</t>
  </si>
  <si>
    <t>1871 AD</t>
  </si>
  <si>
    <t>Imperial Germany (German Empire)</t>
  </si>
  <si>
    <t>Ulaanbaatar</t>
  </si>
  <si>
    <t>3 Million</t>
  </si>
  <si>
    <t>209 BC</t>
  </si>
  <si>
    <t>Mongolia</t>
  </si>
  <si>
    <t>Anatolia</t>
  </si>
  <si>
    <t>Unknown</t>
  </si>
  <si>
    <t>1200 BC</t>
  </si>
  <si>
    <t>The Sea Peoples</t>
  </si>
  <si>
    <t>Group</t>
  </si>
  <si>
    <t>Rome</t>
  </si>
  <si>
    <t>476 AD</t>
  </si>
  <si>
    <t>27 BC</t>
  </si>
  <si>
    <t>The Roman Empire</t>
  </si>
  <si>
    <t>Assur</t>
  </si>
  <si>
    <t>609 BC</t>
  </si>
  <si>
    <t>2025 BC</t>
  </si>
  <si>
    <t>The Assyrian Empire</t>
  </si>
  <si>
    <t>4 Million</t>
  </si>
  <si>
    <t>2,2</t>
  </si>
  <si>
    <t>Harare</t>
  </si>
  <si>
    <t>16 Million</t>
  </si>
  <si>
    <t>Zimbabwe</t>
  </si>
  <si>
    <t>2 Million</t>
  </si>
  <si>
    <t>359 BC</t>
  </si>
  <si>
    <t>6000 BC</t>
  </si>
  <si>
    <t>Mesopotamia</t>
  </si>
  <si>
    <t>Hargeisa</t>
  </si>
  <si>
    <t>6.2 Million</t>
  </si>
  <si>
    <t>Somaliland</t>
  </si>
  <si>
    <t>Hattusa, Tarḫuntašša</t>
  </si>
  <si>
    <t>1 Million</t>
  </si>
  <si>
    <t>1180 BC</t>
  </si>
  <si>
    <t>1650 BC</t>
  </si>
  <si>
    <t>Hittie Empire</t>
  </si>
  <si>
    <t>Memphis, Egypt</t>
  </si>
  <si>
    <t>30 BCE</t>
  </si>
  <si>
    <t>3150 BC</t>
  </si>
  <si>
    <t>Ancient Egypt</t>
  </si>
  <si>
    <t>Pyongyang</t>
  </si>
  <si>
    <t>North Korea</t>
  </si>
  <si>
    <t>Port Au Prince</t>
  </si>
  <si>
    <t>1/1/1804</t>
  </si>
  <si>
    <t>Haiti</t>
  </si>
  <si>
    <t>Central America</t>
  </si>
  <si>
    <t>115 Million</t>
  </si>
  <si>
    <t>1500 CE</t>
  </si>
  <si>
    <t>Mid 1500s BC</t>
  </si>
  <si>
    <t>Mestizos</t>
  </si>
  <si>
    <t>Europe-Britain</t>
  </si>
  <si>
    <t>15 Million</t>
  </si>
  <si>
    <t>700 BCE</t>
  </si>
  <si>
    <t>The Celts</t>
  </si>
  <si>
    <t>Nairobi</t>
  </si>
  <si>
    <t>Kenya</t>
  </si>
  <si>
    <t>Winchester, England</t>
  </si>
  <si>
    <t>Anglo-Saxons</t>
  </si>
  <si>
    <t>Taipei</t>
  </si>
  <si>
    <t>23.57 Million</t>
  </si>
  <si>
    <t>Taiwan</t>
  </si>
  <si>
    <t>Peru, Chile, Ecuador</t>
  </si>
  <si>
    <t>10 Million</t>
  </si>
  <si>
    <t>Early 1400 AD</t>
  </si>
  <si>
    <t>The Incas</t>
  </si>
  <si>
    <t>Angkor, Cambodia</t>
  </si>
  <si>
    <t>Khmer Empire</t>
  </si>
  <si>
    <t>1000 AD</t>
  </si>
  <si>
    <t>2600 BC</t>
  </si>
  <si>
    <t>Maya</t>
  </si>
  <si>
    <t>SE Asia</t>
  </si>
  <si>
    <t> 5,917,600</t>
  </si>
  <si>
    <t>Iraq</t>
  </si>
  <si>
    <t>3000 BCE</t>
  </si>
  <si>
    <t>4500 BCE</t>
  </si>
  <si>
    <t>Iran</t>
  </si>
  <si>
    <t>330 BC</t>
  </si>
  <si>
    <t>553 BC</t>
  </si>
  <si>
    <t>550 BC</t>
  </si>
  <si>
    <t>Persian Empire</t>
  </si>
  <si>
    <t>Stockholm</t>
  </si>
  <si>
    <t>10.49 Million</t>
  </si>
  <si>
    <t>Late 10th Century</t>
  </si>
  <si>
    <t>Sweden</t>
  </si>
  <si>
    <t>The Royal Society</t>
  </si>
  <si>
    <t>Legacy (Group)</t>
  </si>
  <si>
    <t>Innovativeness (Group)</t>
  </si>
  <si>
    <t>Minimal Negative Consequences (Group)</t>
  </si>
  <si>
    <t>Postive Acheivements      (Group)</t>
  </si>
  <si>
    <t>Long-Term Stability (Company)</t>
  </si>
  <si>
    <t>Treatment of Workers (Company)</t>
  </si>
  <si>
    <t>Eocnomic Dominance (Company)</t>
  </si>
  <si>
    <t>Benefit to Humanity (Company)</t>
  </si>
  <si>
    <t>Long Term Impact (Culture)</t>
  </si>
  <si>
    <t>Economy &amp; Production (Culture)</t>
  </si>
  <si>
    <t>Society &amp; Governence (Culture)</t>
  </si>
  <si>
    <t>Arts &amp; Culture  (Culture)</t>
  </si>
  <si>
    <t>Culture (Country)</t>
  </si>
  <si>
    <t>Economy &amp; Infrastructure (Country</t>
  </si>
  <si>
    <t>Government &amp; Politics  (Country)</t>
  </si>
  <si>
    <t>Geography &amp; Nature (Country)</t>
  </si>
  <si>
    <t>Capital or Modern Area</t>
  </si>
  <si>
    <t>Max Population or Memebership</t>
  </si>
  <si>
    <t>Overtaken Date</t>
  </si>
  <si>
    <t>Massachusetts</t>
  </si>
  <si>
    <t>Justin White</t>
  </si>
  <si>
    <t>A venue for a sport where a ball is thrown down a lane to knock over pins to score</t>
  </si>
  <si>
    <t>Bowling Alleys</t>
  </si>
  <si>
    <t>Factory</t>
  </si>
  <si>
    <t>Romania</t>
  </si>
  <si>
    <t>Justin Capra</t>
  </si>
  <si>
    <t>A device worn as a backpack which uses jets to propel the wearer through the air</t>
  </si>
  <si>
    <t>Jet Pack</t>
  </si>
  <si>
    <t>Tech</t>
  </si>
  <si>
    <t>United States</t>
  </si>
  <si>
    <t>Shawn Fanning</t>
  </si>
  <si>
    <t>Music file sharing computer service</t>
  </si>
  <si>
    <t>Napster</t>
  </si>
  <si>
    <t>William Middlebrook</t>
  </si>
  <si>
    <t>Temporary paper attachment</t>
  </si>
  <si>
    <t>Paperclip</t>
  </si>
  <si>
    <t>France</t>
  </si>
  <si>
    <t>William the Conquerer</t>
  </si>
  <si>
    <t>16th Century AD</t>
  </si>
  <si>
    <t>11th Century AD</t>
  </si>
  <si>
    <t>Medieval castles were advanced fortifications built predominantly in Europe during the Middle Ages, featuring technology like drawbridges, portcullises, and arrow slits. Designed for defense, they utilized strategic placement, durable materials like stone, and complex layouts to resist sieges, providing both military security and a power symbol.</t>
  </si>
  <si>
    <t>Medieval Castles</t>
  </si>
  <si>
    <t>Masons</t>
  </si>
  <si>
    <t>Location Invented</t>
  </si>
  <si>
    <t>Inventor</t>
  </si>
  <si>
    <t>Year Antiquated</t>
  </si>
  <si>
    <t>Year Invented</t>
  </si>
  <si>
    <t>Value              (10)</t>
  </si>
  <si>
    <t>Aesthetics              (10)</t>
  </si>
  <si>
    <t>Usability                (10)</t>
  </si>
  <si>
    <t>Functionality           (10)</t>
  </si>
  <si>
    <t>Product Description</t>
  </si>
  <si>
    <t>Product Title</t>
  </si>
  <si>
    <t>Product Maker</t>
  </si>
  <si>
    <t>Cosmic Anisotropy Telescope</t>
  </si>
  <si>
    <t>Cosmic Microwave Background Image</t>
  </si>
  <si>
    <t>Picture</t>
  </si>
  <si>
    <t>Visual Arts</t>
  </si>
  <si>
    <t>Tank Man</t>
  </si>
  <si>
    <t>Elizabeth Thompson</t>
  </si>
  <si>
    <t>The Roll Call</t>
  </si>
  <si>
    <t>David</t>
  </si>
  <si>
    <t>Gian Lorenzo Bernini</t>
  </si>
  <si>
    <t xml:space="preserve">The Ecstasy of St. Teresea </t>
  </si>
  <si>
    <t>Vincent Van Gogh</t>
  </si>
  <si>
    <t>Starry Night</t>
  </si>
  <si>
    <t>Portrait</t>
  </si>
  <si>
    <t>Leonardo DaVinci</t>
  </si>
  <si>
    <t>Mona Lisa</t>
  </si>
  <si>
    <t>Coolness              (10)</t>
  </si>
  <si>
    <t>Technical               (10)</t>
  </si>
  <si>
    <t>Color                  (10)</t>
  </si>
  <si>
    <t>Form           (10)</t>
  </si>
  <si>
    <t>Artist</t>
  </si>
  <si>
    <t>Year Completed</t>
  </si>
  <si>
    <t>Art Piece Name</t>
  </si>
  <si>
    <t>Middle East</t>
  </si>
  <si>
    <t>The Late Bronze Age Collapse</t>
  </si>
  <si>
    <t>Mao Zedong</t>
  </si>
  <si>
    <t>500 Million</t>
  </si>
  <si>
    <t>1927-1949</t>
  </si>
  <si>
    <t>Chinese Civil War</t>
  </si>
  <si>
    <t>1.1 Billion</t>
  </si>
  <si>
    <t>Tiananmen Square Massacre</t>
  </si>
  <si>
    <t>James Watt</t>
  </si>
  <si>
    <t>All</t>
  </si>
  <si>
    <t>Britain</t>
  </si>
  <si>
    <t>The Industrial Revolution</t>
  </si>
  <si>
    <t>British, French, and German Armies</t>
  </si>
  <si>
    <t>500k</t>
  </si>
  <si>
    <t>The Battle of the Somme</t>
  </si>
  <si>
    <t>Rats &amp; Fleas</t>
  </si>
  <si>
    <t>25m-50m</t>
  </si>
  <si>
    <t>Europe</t>
  </si>
  <si>
    <t>1346 to 1353</t>
  </si>
  <si>
    <t>Black Death</t>
  </si>
  <si>
    <t>Major Figures</t>
  </si>
  <si>
    <t>People Affected</t>
  </si>
  <si>
    <t>Area Occurred</t>
  </si>
  <si>
    <t>Legacy to Moden Day               (10)</t>
  </si>
  <si>
    <t>Novelty &amp; Uniqueness                (10)</t>
  </si>
  <si>
    <t>Globalness                           (10)</t>
  </si>
  <si>
    <t>Impact on People at the Time       (10)</t>
  </si>
  <si>
    <t>Date of Event</t>
  </si>
  <si>
    <t>Historical Event</t>
  </si>
  <si>
    <t>TV Reality Show of the Week</t>
  </si>
  <si>
    <t>Weed Pick-Up</t>
  </si>
  <si>
    <t>Meeting with Structural Engineer &amp; Follow-Up</t>
  </si>
  <si>
    <t>Crazy Dream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</si>
</sst>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d/yy;@"/>
    <numFmt numFmtId="166" formatCode="m/d/yyyy;@"/>
  </numFmts>
  <fonts count="40">
    <font>
      <sz val="12"/>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charset val="134"/>
      <scheme val="minor"/>
    </font>
    <font>
      <u/>
      <sz val="12"/>
      <color theme="10"/>
      <name val="Calibri"/>
      <family val="2"/>
      <charset val="134"/>
      <scheme val="minor"/>
    </font>
    <font>
      <u/>
      <sz val="12"/>
      <color theme="11"/>
      <name val="Calibri"/>
      <family val="2"/>
      <charset val="134"/>
      <scheme val="minor"/>
    </font>
    <font>
      <strike/>
      <sz val="12"/>
      <color theme="1"/>
      <name val="Calibri"/>
      <family val="2"/>
      <charset val="134"/>
      <scheme val="minor"/>
    </font>
    <font>
      <sz val="12"/>
      <color theme="1"/>
      <name val="Calibri"/>
      <family val="2"/>
      <scheme val="minor"/>
    </font>
    <font>
      <b/>
      <sz val="12"/>
      <color theme="1"/>
      <name val="Calibri"/>
      <family val="2"/>
      <scheme val="minor"/>
    </font>
    <font>
      <b/>
      <u/>
      <sz val="12"/>
      <color theme="1"/>
      <name val="Calibri"/>
      <family val="2"/>
      <scheme val="minor"/>
    </font>
    <font>
      <sz val="12"/>
      <color theme="1"/>
      <name val="Calibri"/>
      <family val="2"/>
      <charset val="134"/>
      <scheme val="minor"/>
    </font>
    <font>
      <sz val="10"/>
      <color theme="1" tint="0.24994659260841701"/>
      <name val="Calibri"/>
      <family val="2"/>
      <scheme val="minor"/>
    </font>
    <font>
      <sz val="11"/>
      <color theme="1" tint="0.24994659260841701"/>
      <name val="Calibri"/>
      <family val="2"/>
      <scheme val="minor"/>
    </font>
    <font>
      <sz val="11"/>
      <color theme="2" tint="-0.89992980742820516"/>
      <name val="Calibri"/>
      <family val="2"/>
      <scheme val="minor"/>
    </font>
    <font>
      <sz val="10"/>
      <color theme="1"/>
      <name val="Calibri"/>
      <family val="2"/>
      <charset val="134"/>
      <scheme val="minor"/>
    </font>
    <font>
      <sz val="12"/>
      <color rgb="FFFF0000"/>
      <name val="Calibri"/>
      <family val="2"/>
      <charset val="134"/>
      <scheme val="minor"/>
    </font>
    <font>
      <sz val="12"/>
      <name val="Calibri"/>
      <family val="2"/>
      <charset val="134"/>
      <scheme val="minor"/>
    </font>
    <font>
      <sz val="12"/>
      <name val="Calibri"/>
      <family val="2"/>
      <scheme val="minor"/>
    </font>
    <font>
      <sz val="11"/>
      <color theme="1"/>
      <name val="Calibri"/>
      <family val="2"/>
      <charset val="134"/>
      <scheme val="minor"/>
    </font>
    <font>
      <sz val="12"/>
      <color theme="8"/>
      <name val="Calibri"/>
      <family val="2"/>
      <charset val="134"/>
      <scheme val="minor"/>
    </font>
    <font>
      <sz val="12"/>
      <color rgb="FF00B0F0"/>
      <name val="Calibri"/>
      <family val="2"/>
      <charset val="134"/>
      <scheme val="minor"/>
    </font>
    <font>
      <i/>
      <sz val="12"/>
      <name val="Calibri"/>
      <family val="2"/>
      <scheme val="minor"/>
    </font>
    <font>
      <sz val="11"/>
      <name val="Calibri"/>
      <family val="2"/>
      <scheme val="minor"/>
    </font>
    <font>
      <sz val="12"/>
      <color rgb="FFFF0000"/>
      <name val="Calibri"/>
      <family val="2"/>
      <scheme val="minor"/>
    </font>
    <font>
      <u/>
      <sz val="12"/>
      <color theme="1"/>
      <name val="Calibri"/>
      <family val="2"/>
      <scheme val="minor"/>
    </font>
    <font>
      <u/>
      <sz val="12"/>
      <name val="Calibri"/>
      <family val="2"/>
      <scheme val="minor"/>
    </font>
    <font>
      <strike/>
      <sz val="12"/>
      <color theme="1"/>
      <name val="Calibri"/>
      <family val="2"/>
      <scheme val="minor"/>
    </font>
    <font>
      <sz val="10"/>
      <color theme="1"/>
      <name val="Calibri"/>
      <family val="2"/>
      <scheme val="minor"/>
    </font>
    <font>
      <sz val="12"/>
      <color theme="1"/>
      <name val="Arial"/>
      <family val="2"/>
    </font>
    <font>
      <sz val="12"/>
      <color theme="1"/>
      <name val="Calibri"/>
      <family val="2"/>
    </font>
    <font>
      <sz val="10"/>
      <color theme="1"/>
      <name val="Calibri"/>
      <family val="2"/>
    </font>
    <font>
      <b/>
      <sz val="12"/>
      <color theme="1"/>
      <name val="Arial"/>
      <family val="2"/>
    </font>
    <font>
      <b/>
      <sz val="12"/>
      <color theme="1"/>
      <name val="Calibri"/>
      <family val="2"/>
      <charset val="134"/>
      <scheme val="minor"/>
    </font>
    <font>
      <sz val="12"/>
      <color rgb="FF000000"/>
      <name val="Calibri"/>
      <family val="2"/>
      <charset val="134"/>
      <scheme val="minor"/>
    </font>
    <font>
      <sz val="12"/>
      <color rgb="FF92D050"/>
      <name val="Calibri"/>
      <family val="2"/>
      <charset val="134"/>
      <scheme val="minor"/>
    </font>
    <font>
      <sz val="9"/>
      <color theme="1"/>
      <name val="Calibri"/>
      <family val="2"/>
      <scheme val="minor"/>
    </font>
    <font>
      <b/>
      <sz val="8"/>
      <color theme="1"/>
      <name val="Calibri"/>
      <family val="2"/>
      <scheme val="minor"/>
    </font>
    <font>
      <b/>
      <sz val="9"/>
      <color theme="1"/>
      <name val="Calibri"/>
      <family val="2"/>
      <scheme val="minor"/>
    </font>
    <font>
      <b/>
      <u/>
      <sz val="12"/>
      <color theme="1"/>
      <name val="Calibri"/>
      <family val="2"/>
      <charset val="134"/>
      <scheme val="minor"/>
    </font>
  </fonts>
  <fills count="13">
    <fill>
      <patternFill patternType="none"/>
    </fill>
    <fill>
      <patternFill patternType="gray125"/>
    </fill>
    <fill>
      <patternFill patternType="solid">
        <fgColor theme="3"/>
        <bgColor indexed="64"/>
      </patternFill>
    </fill>
    <fill>
      <patternFill patternType="solid">
        <fgColor rgb="FFFFFF00"/>
        <bgColor indexed="64"/>
      </patternFill>
    </fill>
    <fill>
      <patternFill patternType="solid">
        <fgColor theme="2"/>
        <bgColor indexed="64"/>
      </patternFill>
    </fill>
    <fill>
      <patternFill patternType="solid">
        <fgColor rgb="FFFFFFCC"/>
        <bgColor indexed="64"/>
      </patternFill>
    </fill>
    <fill>
      <patternFill patternType="solid">
        <fgColor theme="6"/>
        <bgColor indexed="64"/>
      </patternFill>
    </fill>
    <fill>
      <patternFill patternType="solid">
        <fgColor theme="7"/>
        <bgColor indexed="64"/>
      </patternFill>
    </fill>
    <fill>
      <patternFill patternType="solid">
        <fgColor theme="5"/>
        <bgColor indexed="64"/>
      </patternFill>
    </fill>
    <fill>
      <patternFill patternType="solid">
        <fgColor theme="2" tint="-9.9978637043366805E-2"/>
        <bgColor indexed="64"/>
      </patternFill>
    </fill>
    <fill>
      <patternFill patternType="solid">
        <fgColor theme="8"/>
        <bgColor indexed="64"/>
      </patternFill>
    </fill>
    <fill>
      <patternFill patternType="solid">
        <fgColor theme="9" tint="0.79998168889431442"/>
        <bgColor indexed="64"/>
      </patternFill>
    </fill>
    <fill>
      <patternFill patternType="solid">
        <fgColor theme="0"/>
        <bgColor indexed="64"/>
      </patternFill>
    </fill>
  </fills>
  <borders count="50">
    <border>
      <left/>
      <right/>
      <top/>
      <bottom/>
      <diagonal/>
    </border>
    <border>
      <left/>
      <right/>
      <top style="thin">
        <color auto="1"/>
      </top>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bottom style="medium">
        <color indexed="64"/>
      </bottom>
      <diagonal/>
    </border>
    <border>
      <left/>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n">
        <color indexed="64"/>
      </right>
      <top/>
      <bottom style="medium">
        <color indexed="64"/>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right/>
      <top style="thick">
        <color indexed="64"/>
      </top>
      <bottom/>
      <diagonal/>
    </border>
    <border>
      <left/>
      <right style="thin">
        <color indexed="64"/>
      </right>
      <top style="thick">
        <color indexed="64"/>
      </top>
      <bottom/>
      <diagonal/>
    </border>
    <border>
      <left style="thin">
        <color indexed="64"/>
      </left>
      <right/>
      <top style="thick">
        <color indexed="64"/>
      </top>
      <bottom/>
      <diagonal/>
    </border>
    <border>
      <left style="thin">
        <color indexed="64"/>
      </left>
      <right/>
      <top style="thin">
        <color indexed="64"/>
      </top>
      <bottom/>
      <diagonal/>
    </border>
    <border>
      <left/>
      <right style="thin">
        <color indexed="64"/>
      </right>
      <top/>
      <bottom style="thin">
        <color indexed="64"/>
      </bottom>
      <diagonal/>
    </border>
    <border>
      <left/>
      <right style="thick">
        <color indexed="64"/>
      </right>
      <top/>
      <bottom/>
      <diagonal/>
    </border>
    <border>
      <left/>
      <right style="thick">
        <color indexed="64"/>
      </right>
      <top style="thin">
        <color indexed="64"/>
      </top>
      <bottom/>
      <diagonal/>
    </border>
    <border>
      <left/>
      <right style="thick">
        <color indexed="64"/>
      </right>
      <top style="thick">
        <color indexed="64"/>
      </top>
      <bottom style="thin">
        <color indexed="64"/>
      </bottom>
      <diagonal/>
    </border>
    <border>
      <left/>
      <right style="thick">
        <color indexed="64"/>
      </right>
      <top style="thick">
        <color indexed="64"/>
      </top>
      <bottom/>
      <diagonal/>
    </border>
    <border>
      <left/>
      <right style="thick">
        <color indexed="64"/>
      </right>
      <top/>
      <bottom style="medium">
        <color indexed="64"/>
      </bottom>
      <diagonal/>
    </border>
    <border>
      <left style="thick">
        <color indexed="64"/>
      </left>
      <right/>
      <top/>
      <bottom/>
      <diagonal/>
    </border>
    <border>
      <left style="thick">
        <color indexed="64"/>
      </left>
      <right style="thin">
        <color indexed="64"/>
      </right>
      <top style="thin">
        <color indexed="64"/>
      </top>
      <bottom/>
      <diagonal/>
    </border>
    <border>
      <left style="thick">
        <color indexed="64"/>
      </left>
      <right/>
      <top style="thick">
        <color indexed="64"/>
      </top>
      <bottom style="thin">
        <color indexed="64"/>
      </bottom>
      <diagonal/>
    </border>
    <border>
      <left style="thick">
        <color indexed="64"/>
      </left>
      <right/>
      <top style="thick">
        <color indexed="64"/>
      </top>
      <bottom/>
      <diagonal/>
    </border>
    <border>
      <left style="thick">
        <color indexed="64"/>
      </left>
      <right/>
      <top/>
      <bottom style="medium">
        <color indexed="64"/>
      </bottom>
      <diagonal/>
    </border>
    <border>
      <left style="thick">
        <color indexed="64"/>
      </left>
      <right/>
      <top style="thin">
        <color auto="1"/>
      </top>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style="thick">
        <color indexed="64"/>
      </top>
      <bottom style="thick">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ck">
        <color indexed="64"/>
      </top>
      <bottom/>
      <diagonal/>
    </border>
    <border>
      <left style="thin">
        <color indexed="64"/>
      </left>
      <right style="thick">
        <color indexed="64"/>
      </right>
      <top/>
      <bottom style="medium">
        <color indexed="64"/>
      </bottom>
      <diagonal/>
    </border>
    <border>
      <left style="thin">
        <color indexed="64"/>
      </left>
      <right style="thick">
        <color indexed="64"/>
      </right>
      <top/>
      <bottom style="thin">
        <color indexed="64"/>
      </bottom>
      <diagonal/>
    </border>
    <border>
      <left/>
      <right/>
      <top style="medium">
        <color indexed="64"/>
      </top>
      <bottom/>
      <diagonal/>
    </border>
    <border>
      <left/>
      <right style="thick">
        <color auto="1"/>
      </right>
      <top style="thick">
        <color indexed="64"/>
      </top>
      <bottom style="thick">
        <color indexed="64"/>
      </bottom>
      <diagonal/>
    </border>
    <border>
      <left style="thick">
        <color auto="1"/>
      </left>
      <right style="thick">
        <color auto="1"/>
      </right>
      <top style="thick">
        <color auto="1"/>
      </top>
      <bottom style="thick">
        <color auto="1"/>
      </bottom>
      <diagonal/>
    </border>
    <border>
      <left style="thin">
        <color indexed="64"/>
      </left>
      <right style="thin">
        <color indexed="64"/>
      </right>
      <top/>
      <bottom/>
      <diagonal/>
    </border>
  </borders>
  <cellStyleXfs count="524">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2" fillId="0" borderId="0"/>
    <xf numFmtId="0" fontId="13" fillId="0" borderId="0">
      <alignment vertical="center" wrapText="1"/>
    </xf>
    <xf numFmtId="0" fontId="11" fillId="0" borderId="0"/>
    <xf numFmtId="14" fontId="14" fillId="0" borderId="0" applyFill="0" applyBorder="0" applyProtection="0">
      <alignment horizontal="right" vertical="center" indent="2"/>
    </xf>
    <xf numFmtId="0" fontId="3" fillId="0" borderId="0"/>
    <xf numFmtId="0" fontId="2" fillId="0" borderId="0"/>
    <xf numFmtId="0" fontId="12" fillId="0" borderId="0"/>
    <xf numFmtId="0" fontId="5" fillId="0" borderId="0" applyNumberFormat="0" applyFill="0" applyBorder="0" applyAlignment="0" applyProtection="0"/>
    <xf numFmtId="0" fontId="29" fillId="0" borderId="0"/>
  </cellStyleXfs>
  <cellXfs count="446">
    <xf numFmtId="0" fontId="0" fillId="0" borderId="0" xfId="0"/>
    <xf numFmtId="0" fontId="0" fillId="0" borderId="0" xfId="0" applyAlignment="1">
      <alignment horizontal="center"/>
    </xf>
    <xf numFmtId="0" fontId="0" fillId="0" borderId="2" xfId="0" applyBorder="1" applyAlignment="1">
      <alignment horizontal="center"/>
    </xf>
    <xf numFmtId="1" fontId="0" fillId="0" borderId="2" xfId="0" applyNumberFormat="1" applyBorder="1" applyAlignment="1">
      <alignment horizontal="center"/>
    </xf>
    <xf numFmtId="0" fontId="0" fillId="0" borderId="0" xfId="0" applyAlignment="1">
      <alignment horizontal="left"/>
    </xf>
    <xf numFmtId="0" fontId="0" fillId="0" borderId="5" xfId="0" applyBorder="1" applyAlignment="1">
      <alignment horizontal="center" vertical="center"/>
    </xf>
    <xf numFmtId="1" fontId="0" fillId="4" borderId="2" xfId="0" applyNumberFormat="1" applyFill="1" applyBorder="1" applyAlignment="1">
      <alignment horizontal="center"/>
    </xf>
    <xf numFmtId="0" fontId="0" fillId="4" borderId="0" xfId="0" applyFill="1" applyAlignment="1">
      <alignment horizontal="center"/>
    </xf>
    <xf numFmtId="0" fontId="0" fillId="4" borderId="2" xfId="0" applyFill="1" applyBorder="1" applyAlignment="1">
      <alignment horizontal="center"/>
    </xf>
    <xf numFmtId="0" fontId="0" fillId="4" borderId="4" xfId="0" applyFill="1" applyBorder="1" applyAlignment="1">
      <alignment horizontal="center"/>
    </xf>
    <xf numFmtId="14" fontId="0" fillId="4" borderId="4" xfId="0" applyNumberFormat="1" applyFill="1" applyBorder="1" applyAlignment="1">
      <alignment horizontal="center"/>
    </xf>
    <xf numFmtId="14" fontId="0" fillId="4" borderId="9" xfId="0" applyNumberFormat="1" applyFill="1" applyBorder="1" applyAlignment="1">
      <alignment horizontal="center"/>
    </xf>
    <xf numFmtId="14" fontId="0" fillId="4" borderId="12" xfId="0" applyNumberFormat="1" applyFill="1" applyBorder="1" applyAlignment="1">
      <alignment horizontal="center"/>
    </xf>
    <xf numFmtId="14" fontId="0" fillId="4" borderId="14" xfId="0" applyNumberFormat="1" applyFill="1" applyBorder="1" applyAlignment="1">
      <alignment horizontal="center"/>
    </xf>
    <xf numFmtId="0" fontId="0" fillId="0" borderId="3" xfId="0" applyBorder="1" applyAlignment="1">
      <alignment horizontal="center"/>
    </xf>
    <xf numFmtId="14" fontId="0" fillId="4" borderId="0" xfId="0" applyNumberFormat="1" applyFill="1" applyAlignment="1">
      <alignment horizontal="center"/>
    </xf>
    <xf numFmtId="1" fontId="0" fillId="0" borderId="0" xfId="0" applyNumberFormat="1" applyAlignment="1">
      <alignment horizontal="center"/>
    </xf>
    <xf numFmtId="1" fontId="0" fillId="0" borderId="5" xfId="0" applyNumberFormat="1" applyBorder="1" applyAlignment="1">
      <alignment horizontal="center" vertical="center"/>
    </xf>
    <xf numFmtId="0" fontId="0" fillId="2" borderId="5" xfId="0" applyFill="1" applyBorder="1" applyAlignment="1">
      <alignment horizontal="center" vertical="center"/>
    </xf>
    <xf numFmtId="0" fontId="0" fillId="2" borderId="5" xfId="0" applyFill="1" applyBorder="1"/>
    <xf numFmtId="0" fontId="7" fillId="2" borderId="5" xfId="0" applyFont="1" applyFill="1" applyBorder="1"/>
    <xf numFmtId="1" fontId="0" fillId="2" borderId="5" xfId="0" applyNumberFormat="1" applyFill="1" applyBorder="1" applyAlignment="1">
      <alignment horizontal="center" vertical="center"/>
    </xf>
    <xf numFmtId="1" fontId="9" fillId="0" borderId="6" xfId="0" applyNumberFormat="1" applyFont="1" applyBorder="1" applyAlignment="1">
      <alignment horizontal="center"/>
    </xf>
    <xf numFmtId="1" fontId="9" fillId="3" borderId="6" xfId="0" applyNumberFormat="1" applyFont="1" applyFill="1" applyBorder="1" applyAlignment="1">
      <alignment horizontal="center"/>
    </xf>
    <xf numFmtId="1" fontId="9" fillId="5" borderId="1" xfId="0" applyNumberFormat="1" applyFont="1" applyFill="1" applyBorder="1" applyAlignment="1">
      <alignment horizontal="center"/>
    </xf>
    <xf numFmtId="1" fontId="9" fillId="5" borderId="6" xfId="0" applyNumberFormat="1" applyFont="1" applyFill="1" applyBorder="1" applyAlignment="1">
      <alignment horizontal="center"/>
    </xf>
    <xf numFmtId="1" fontId="9" fillId="3" borderId="7" xfId="0" applyNumberFormat="1" applyFont="1" applyFill="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1" fontId="9" fillId="0" borderId="17" xfId="0" applyNumberFormat="1" applyFont="1" applyBorder="1" applyAlignment="1">
      <alignment horizontal="center"/>
    </xf>
    <xf numFmtId="1" fontId="9" fillId="0" borderId="16" xfId="0" applyNumberFormat="1" applyFont="1" applyBorder="1" applyAlignment="1">
      <alignment horizontal="center"/>
    </xf>
    <xf numFmtId="1" fontId="9" fillId="0" borderId="18" xfId="0" applyNumberFormat="1" applyFont="1" applyBorder="1" applyAlignment="1">
      <alignment horizontal="center"/>
    </xf>
    <xf numFmtId="0" fontId="9" fillId="0" borderId="16" xfId="0" applyFont="1" applyBorder="1" applyAlignment="1">
      <alignment horizontal="center"/>
    </xf>
    <xf numFmtId="164" fontId="0" fillId="2" borderId="5" xfId="0" applyNumberFormat="1" applyFill="1" applyBorder="1" applyAlignment="1">
      <alignment horizontal="center" vertical="center"/>
    </xf>
    <xf numFmtId="0" fontId="15" fillId="0" borderId="5" xfId="0" applyFont="1" applyBorder="1" applyAlignment="1">
      <alignment horizontal="center" vertical="center" wrapText="1"/>
    </xf>
    <xf numFmtId="164" fontId="15" fillId="0" borderId="5" xfId="0" applyNumberFormat="1" applyFont="1" applyBorder="1" applyAlignment="1">
      <alignment horizontal="center" vertical="center" wrapText="1"/>
    </xf>
    <xf numFmtId="1" fontId="15" fillId="0" borderId="5" xfId="0" applyNumberFormat="1" applyFont="1" applyBorder="1" applyAlignment="1">
      <alignment horizontal="center" vertical="center" wrapText="1"/>
    </xf>
    <xf numFmtId="164" fontId="0" fillId="0" borderId="5" xfId="0" applyNumberFormat="1" applyBorder="1" applyAlignment="1">
      <alignment horizontal="center" vertical="center"/>
    </xf>
    <xf numFmtId="0" fontId="18" fillId="0" borderId="5" xfId="0" applyFont="1" applyBorder="1" applyAlignment="1">
      <alignment horizontal="center" vertical="center" wrapText="1"/>
    </xf>
    <xf numFmtId="0" fontId="0" fillId="0" borderId="19" xfId="0" applyBorder="1" applyAlignment="1">
      <alignment horizontal="center" vertical="center"/>
    </xf>
    <xf numFmtId="0" fontId="0" fillId="0" borderId="19" xfId="0" applyBorder="1" applyAlignment="1">
      <alignment horizontal="left" vertical="center" wrapText="1"/>
    </xf>
    <xf numFmtId="0" fontId="19" fillId="0" borderId="5" xfId="0" applyFont="1" applyBorder="1" applyAlignment="1">
      <alignment horizontal="center" vertical="center"/>
    </xf>
    <xf numFmtId="0" fontId="19" fillId="0" borderId="5" xfId="0" applyFont="1" applyBorder="1" applyAlignment="1">
      <alignment horizontal="left" vertical="center" wrapText="1"/>
    </xf>
    <xf numFmtId="0" fontId="0" fillId="2" borderId="13" xfId="0" applyFill="1" applyBorder="1" applyAlignment="1">
      <alignment horizontal="center" vertical="center"/>
    </xf>
    <xf numFmtId="0" fontId="0" fillId="2" borderId="13" xfId="0" applyFill="1" applyBorder="1"/>
    <xf numFmtId="0" fontId="0" fillId="2" borderId="10" xfId="0" applyFill="1" applyBorder="1" applyAlignment="1">
      <alignment horizontal="center" vertical="center"/>
    </xf>
    <xf numFmtId="0" fontId="0" fillId="2" borderId="10" xfId="0" applyFill="1" applyBorder="1"/>
    <xf numFmtId="0" fontId="0" fillId="0" borderId="2" xfId="0" applyBorder="1" applyAlignment="1">
      <alignment horizontal="left"/>
    </xf>
    <xf numFmtId="0" fontId="18" fillId="2" borderId="5" xfId="0" applyFont="1" applyFill="1" applyBorder="1" applyAlignment="1">
      <alignment horizontal="center" vertical="center" wrapText="1"/>
    </xf>
    <xf numFmtId="164" fontId="9" fillId="0" borderId="16" xfId="0" applyNumberFormat="1" applyFont="1" applyBorder="1" applyAlignment="1">
      <alignment horizontal="center"/>
    </xf>
    <xf numFmtId="1" fontId="9" fillId="6" borderId="2" xfId="0" applyNumberFormat="1" applyFont="1" applyFill="1" applyBorder="1" applyAlignment="1">
      <alignment horizontal="center"/>
    </xf>
    <xf numFmtId="164" fontId="9" fillId="6" borderId="0" xfId="0" applyNumberFormat="1" applyFont="1" applyFill="1" applyAlignment="1">
      <alignment horizontal="center"/>
    </xf>
    <xf numFmtId="1" fontId="9" fillId="6" borderId="0" xfId="0" applyNumberFormat="1" applyFont="1" applyFill="1" applyAlignment="1">
      <alignment horizontal="center"/>
    </xf>
    <xf numFmtId="1" fontId="9" fillId="6" borderId="3" xfId="0" applyNumberFormat="1" applyFont="1" applyFill="1" applyBorder="1" applyAlignment="1">
      <alignment horizontal="center"/>
    </xf>
    <xf numFmtId="0" fontId="9" fillId="6" borderId="0" xfId="0" applyFont="1" applyFill="1" applyAlignment="1">
      <alignment horizontal="center"/>
    </xf>
    <xf numFmtId="164" fontId="8" fillId="7" borderId="21" xfId="0" applyNumberFormat="1" applyFont="1" applyFill="1" applyBorder="1" applyAlignment="1">
      <alignment horizontal="center"/>
    </xf>
    <xf numFmtId="1" fontId="0" fillId="7" borderId="21" xfId="0" applyNumberFormat="1" applyFill="1" applyBorder="1" applyAlignment="1">
      <alignment horizontal="center"/>
    </xf>
    <xf numFmtId="0" fontId="0" fillId="7" borderId="20" xfId="0" applyFill="1" applyBorder="1" applyAlignment="1">
      <alignment horizontal="center"/>
    </xf>
    <xf numFmtId="0" fontId="0" fillId="7" borderId="21" xfId="0" applyFill="1" applyBorder="1" applyAlignment="1">
      <alignment horizontal="center"/>
    </xf>
    <xf numFmtId="0" fontId="0" fillId="7" borderId="22" xfId="0" applyFill="1" applyBorder="1" applyAlignment="1">
      <alignment horizontal="center"/>
    </xf>
    <xf numFmtId="1" fontId="0" fillId="8" borderId="21" xfId="0" applyNumberFormat="1" applyFill="1" applyBorder="1" applyAlignment="1">
      <alignment horizontal="center"/>
    </xf>
    <xf numFmtId="0" fontId="0" fillId="8" borderId="20" xfId="0" applyFill="1" applyBorder="1" applyAlignment="1">
      <alignment horizontal="center"/>
    </xf>
    <xf numFmtId="0" fontId="0" fillId="8" borderId="21" xfId="0" applyFill="1" applyBorder="1" applyAlignment="1">
      <alignment horizontal="center"/>
    </xf>
    <xf numFmtId="0" fontId="0" fillId="8" borderId="22" xfId="0" applyFill="1" applyBorder="1" applyAlignment="1">
      <alignment horizontal="center"/>
    </xf>
    <xf numFmtId="164" fontId="8" fillId="9" borderId="21" xfId="0" applyNumberFormat="1" applyFont="1" applyFill="1" applyBorder="1" applyAlignment="1">
      <alignment horizontal="center"/>
    </xf>
    <xf numFmtId="1" fontId="0" fillId="9" borderId="21" xfId="0" applyNumberFormat="1" applyFill="1" applyBorder="1" applyAlignment="1">
      <alignment horizontal="center"/>
    </xf>
    <xf numFmtId="0" fontId="0" fillId="9" borderId="20" xfId="0" applyFill="1" applyBorder="1" applyAlignment="1">
      <alignment horizontal="center"/>
    </xf>
    <xf numFmtId="0" fontId="0" fillId="9" borderId="21" xfId="0" applyFill="1" applyBorder="1" applyAlignment="1">
      <alignment horizontal="center"/>
    </xf>
    <xf numFmtId="0" fontId="0" fillId="9" borderId="22" xfId="0" applyFill="1" applyBorder="1" applyAlignment="1">
      <alignment horizontal="center"/>
    </xf>
    <xf numFmtId="0" fontId="18" fillId="2" borderId="5" xfId="0" applyFont="1" applyFill="1" applyBorder="1" applyAlignment="1">
      <alignment horizontal="center" vertical="center"/>
    </xf>
    <xf numFmtId="0" fontId="18" fillId="2" borderId="5" xfId="0" applyFont="1" applyFill="1" applyBorder="1"/>
    <xf numFmtId="164" fontId="18" fillId="2" borderId="5" xfId="0" applyNumberFormat="1" applyFont="1" applyFill="1" applyBorder="1" applyAlignment="1">
      <alignment horizontal="center" vertical="center"/>
    </xf>
    <xf numFmtId="1" fontId="18" fillId="2" borderId="5" xfId="0" applyNumberFormat="1" applyFont="1" applyFill="1" applyBorder="1" applyAlignment="1">
      <alignment horizontal="center" vertical="center"/>
    </xf>
    <xf numFmtId="0" fontId="21" fillId="2" borderId="5" xfId="0" applyFont="1" applyFill="1" applyBorder="1" applyAlignment="1">
      <alignment horizontal="center" vertical="center"/>
    </xf>
    <xf numFmtId="0" fontId="17" fillId="2" borderId="5" xfId="0" applyFont="1" applyFill="1" applyBorder="1" applyAlignment="1">
      <alignment horizontal="center" vertical="center"/>
    </xf>
    <xf numFmtId="0" fontId="19" fillId="0" borderId="5" xfId="0" applyFont="1" applyBorder="1" applyAlignment="1">
      <alignment horizontal="left" vertical="center"/>
    </xf>
    <xf numFmtId="0" fontId="0" fillId="0" borderId="19" xfId="0" applyBorder="1" applyAlignment="1">
      <alignment horizontal="left" vertical="center"/>
    </xf>
    <xf numFmtId="164" fontId="0" fillId="0" borderId="2" xfId="0" applyNumberFormat="1" applyBorder="1" applyAlignment="1">
      <alignment horizontal="center"/>
    </xf>
    <xf numFmtId="0" fontId="0" fillId="0" borderId="11" xfId="0" applyBorder="1" applyAlignment="1">
      <alignment horizontal="center"/>
    </xf>
    <xf numFmtId="0" fontId="0" fillId="0" borderId="8" xfId="0" applyBorder="1" applyAlignment="1">
      <alignment horizontal="center"/>
    </xf>
    <xf numFmtId="164" fontId="8" fillId="0" borderId="2" xfId="0" applyNumberFormat="1" applyFont="1" applyBorder="1" applyAlignment="1">
      <alignment horizontal="center"/>
    </xf>
    <xf numFmtId="164" fontId="8" fillId="0" borderId="11" xfId="0" applyNumberFormat="1" applyFont="1" applyBorder="1" applyAlignment="1">
      <alignment horizontal="center"/>
    </xf>
    <xf numFmtId="1" fontId="0" fillId="0" borderId="11" xfId="0" applyNumberFormat="1" applyBorder="1" applyAlignment="1">
      <alignment horizontal="center"/>
    </xf>
    <xf numFmtId="0" fontId="0" fillId="0" borderId="15" xfId="0" applyBorder="1" applyAlignment="1">
      <alignment horizontal="center"/>
    </xf>
    <xf numFmtId="0" fontId="0" fillId="0" borderId="1" xfId="0" applyBorder="1" applyAlignment="1">
      <alignment horizontal="center"/>
    </xf>
    <xf numFmtId="164" fontId="8" fillId="4" borderId="2" xfId="0" applyNumberFormat="1" applyFont="1" applyFill="1" applyBorder="1" applyAlignment="1">
      <alignment horizontal="center"/>
    </xf>
    <xf numFmtId="164" fontId="9" fillId="0" borderId="6" xfId="0" applyNumberFormat="1" applyFont="1" applyBorder="1" applyAlignment="1">
      <alignment horizontal="center"/>
    </xf>
    <xf numFmtId="164" fontId="9" fillId="0" borderId="17" xfId="0" applyNumberFormat="1" applyFont="1" applyBorder="1" applyAlignment="1">
      <alignment horizontal="center"/>
    </xf>
    <xf numFmtId="164" fontId="9" fillId="6" borderId="2" xfId="0" applyNumberFormat="1" applyFont="1" applyFill="1" applyBorder="1" applyAlignment="1">
      <alignment horizontal="center"/>
    </xf>
    <xf numFmtId="164" fontId="8" fillId="8" borderId="21" xfId="0" applyNumberFormat="1" applyFont="1" applyFill="1" applyBorder="1" applyAlignment="1">
      <alignment horizontal="center"/>
    </xf>
    <xf numFmtId="164" fontId="0" fillId="2" borderId="10" xfId="0" applyNumberFormat="1" applyFill="1" applyBorder="1" applyAlignment="1">
      <alignment horizontal="center" vertical="center"/>
    </xf>
    <xf numFmtId="164" fontId="0" fillId="2" borderId="13" xfId="0" applyNumberFormat="1" applyFill="1" applyBorder="1" applyAlignment="1">
      <alignment horizontal="center" vertical="center"/>
    </xf>
    <xf numFmtId="1" fontId="0" fillId="2" borderId="10" xfId="0" applyNumberFormat="1" applyFill="1" applyBorder="1" applyAlignment="1">
      <alignment horizontal="center" vertical="center"/>
    </xf>
    <xf numFmtId="1" fontId="0" fillId="2" borderId="13" xfId="0" applyNumberFormat="1" applyFill="1" applyBorder="1" applyAlignment="1">
      <alignment horizontal="center" vertical="center"/>
    </xf>
    <xf numFmtId="0" fontId="16" fillId="2" borderId="5" xfId="0" applyFont="1" applyFill="1" applyBorder="1" applyAlignment="1">
      <alignment horizontal="center" vertical="center"/>
    </xf>
    <xf numFmtId="0" fontId="16" fillId="2" borderId="5" xfId="0" applyFont="1" applyFill="1" applyBorder="1"/>
    <xf numFmtId="164" fontId="16" fillId="2" borderId="5" xfId="0" applyNumberFormat="1" applyFont="1" applyFill="1" applyBorder="1" applyAlignment="1">
      <alignment horizontal="center" vertical="center"/>
    </xf>
    <xf numFmtId="1" fontId="16" fillId="2" borderId="5" xfId="0" applyNumberFormat="1" applyFont="1" applyFill="1" applyBorder="1" applyAlignment="1">
      <alignment horizontal="center" vertical="center"/>
    </xf>
    <xf numFmtId="0" fontId="20" fillId="2" borderId="5" xfId="0" applyFont="1" applyFill="1" applyBorder="1" applyAlignment="1">
      <alignment horizontal="center" vertical="center"/>
    </xf>
    <xf numFmtId="0" fontId="0" fillId="0" borderId="19" xfId="0" applyBorder="1" applyAlignment="1">
      <alignment vertical="center" wrapText="1"/>
    </xf>
    <xf numFmtId="0" fontId="19" fillId="0" borderId="5" xfId="0" applyFont="1" applyBorder="1" applyAlignment="1">
      <alignment vertical="center" wrapText="1"/>
    </xf>
    <xf numFmtId="0" fontId="17" fillId="0" borderId="5" xfId="0" applyFont="1" applyBorder="1" applyAlignment="1">
      <alignment horizontal="center" vertical="center"/>
    </xf>
    <xf numFmtId="0" fontId="22" fillId="2" borderId="5" xfId="0" applyFont="1" applyFill="1" applyBorder="1" applyAlignment="1">
      <alignment horizontal="center" vertical="center" wrapText="1"/>
    </xf>
    <xf numFmtId="0" fontId="23" fillId="0" borderId="5" xfId="0" applyFont="1" applyBorder="1" applyAlignment="1">
      <alignment horizontal="center" vertical="center" wrapText="1"/>
    </xf>
    <xf numFmtId="0" fontId="18" fillId="2" borderId="10" xfId="0" applyFont="1" applyFill="1" applyBorder="1" applyAlignment="1">
      <alignment horizontal="center" vertical="center" wrapText="1"/>
    </xf>
    <xf numFmtId="0" fontId="18" fillId="2" borderId="13" xfId="0" applyFont="1" applyFill="1" applyBorder="1" applyAlignment="1">
      <alignment horizontal="center" vertical="center" wrapText="1"/>
    </xf>
    <xf numFmtId="0" fontId="0" fillId="10" borderId="23" xfId="0" applyFill="1" applyBorder="1" applyAlignment="1">
      <alignment horizontal="center"/>
    </xf>
    <xf numFmtId="164" fontId="8" fillId="10" borderId="24" xfId="0" applyNumberFormat="1" applyFont="1" applyFill="1" applyBorder="1" applyAlignment="1">
      <alignment horizontal="center"/>
    </xf>
    <xf numFmtId="1" fontId="0" fillId="10" borderId="24" xfId="0" applyNumberFormat="1" applyFill="1" applyBorder="1" applyAlignment="1">
      <alignment horizontal="center"/>
    </xf>
    <xf numFmtId="0" fontId="0" fillId="10" borderId="24" xfId="0" applyFill="1" applyBorder="1" applyAlignment="1">
      <alignment horizontal="center"/>
    </xf>
    <xf numFmtId="0" fontId="0" fillId="10" borderId="25" xfId="0" applyFill="1" applyBorder="1" applyAlignment="1">
      <alignment horizontal="center"/>
    </xf>
    <xf numFmtId="0" fontId="24" fillId="2" borderId="5" xfId="0" applyFont="1" applyFill="1" applyBorder="1" applyAlignment="1">
      <alignment horizontal="center" vertical="center" wrapText="1"/>
    </xf>
    <xf numFmtId="0" fontId="25" fillId="2" borderId="5" xfId="0" applyFont="1" applyFill="1" applyBorder="1" applyAlignment="1">
      <alignment horizontal="center" vertical="center"/>
    </xf>
    <xf numFmtId="0" fontId="25" fillId="2" borderId="5" xfId="0" applyFont="1" applyFill="1" applyBorder="1"/>
    <xf numFmtId="0" fontId="26" fillId="2" borderId="5" xfId="0" applyFont="1" applyFill="1" applyBorder="1" applyAlignment="1">
      <alignment horizontal="center" vertical="center" wrapText="1"/>
    </xf>
    <xf numFmtId="164" fontId="25" fillId="2" borderId="5" xfId="0" applyNumberFormat="1" applyFont="1" applyFill="1" applyBorder="1" applyAlignment="1">
      <alignment horizontal="center" vertical="center"/>
    </xf>
    <xf numFmtId="1" fontId="25" fillId="2" borderId="5" xfId="0" applyNumberFormat="1" applyFont="1" applyFill="1" applyBorder="1" applyAlignment="1">
      <alignment horizontal="center" vertical="center"/>
    </xf>
    <xf numFmtId="164" fontId="8" fillId="0" borderId="6" xfId="0" applyNumberFormat="1" applyFont="1" applyBorder="1" applyAlignment="1">
      <alignment horizontal="center"/>
    </xf>
    <xf numFmtId="1" fontId="0" fillId="0" borderId="6" xfId="0" applyNumberFormat="1" applyBorder="1" applyAlignment="1">
      <alignment horizontal="center"/>
    </xf>
    <xf numFmtId="0" fontId="0" fillId="0" borderId="1" xfId="0" applyBorder="1" applyAlignment="1">
      <alignment horizontal="left"/>
    </xf>
    <xf numFmtId="0" fontId="0" fillId="0" borderId="6" xfId="0" applyBorder="1" applyAlignment="1">
      <alignment horizontal="center"/>
    </xf>
    <xf numFmtId="0" fontId="0" fillId="0" borderId="26" xfId="0" applyBorder="1" applyAlignment="1">
      <alignment horizontal="center"/>
    </xf>
    <xf numFmtId="0" fontId="19" fillId="0" borderId="5" xfId="0" applyFont="1" applyBorder="1" applyAlignment="1">
      <alignment vertical="center"/>
    </xf>
    <xf numFmtId="0" fontId="0" fillId="4" borderId="28" xfId="0" applyFill="1" applyBorder="1" applyAlignment="1">
      <alignment horizontal="center"/>
    </xf>
    <xf numFmtId="1" fontId="9" fillId="5" borderId="29" xfId="0" applyNumberFormat="1" applyFont="1" applyFill="1" applyBorder="1" applyAlignment="1">
      <alignment horizontal="center"/>
    </xf>
    <xf numFmtId="1" fontId="9" fillId="6" borderId="28" xfId="0" applyNumberFormat="1" applyFont="1" applyFill="1" applyBorder="1" applyAlignment="1">
      <alignment horizontal="center"/>
    </xf>
    <xf numFmtId="0" fontId="0" fillId="7" borderId="30" xfId="0" applyFill="1" applyBorder="1" applyAlignment="1">
      <alignment horizontal="center"/>
    </xf>
    <xf numFmtId="0" fontId="0" fillId="8" borderId="30" xfId="0" applyFill="1" applyBorder="1" applyAlignment="1">
      <alignment horizontal="center"/>
    </xf>
    <xf numFmtId="0" fontId="0" fillId="9" borderId="30" xfId="0" applyFill="1" applyBorder="1" applyAlignment="1">
      <alignment horizontal="center"/>
    </xf>
    <xf numFmtId="0" fontId="0" fillId="10" borderId="31" xfId="0" applyFill="1" applyBorder="1" applyAlignment="1">
      <alignment horizontal="center"/>
    </xf>
    <xf numFmtId="0" fontId="0" fillId="0" borderId="28" xfId="0" applyBorder="1" applyAlignment="1">
      <alignment horizontal="center"/>
    </xf>
    <xf numFmtId="0" fontId="0" fillId="0" borderId="32" xfId="0" applyBorder="1" applyAlignment="1">
      <alignment horizontal="center"/>
    </xf>
    <xf numFmtId="0" fontId="0" fillId="0" borderId="28" xfId="0" applyBorder="1" applyAlignment="1">
      <alignment horizontal="left"/>
    </xf>
    <xf numFmtId="0" fontId="0" fillId="0" borderId="29" xfId="0" applyBorder="1" applyAlignment="1">
      <alignment horizontal="center"/>
    </xf>
    <xf numFmtId="0" fontId="0" fillId="0" borderId="29" xfId="0" applyBorder="1" applyAlignment="1">
      <alignment horizontal="left"/>
    </xf>
    <xf numFmtId="164" fontId="0" fillId="4" borderId="3" xfId="0" applyNumberFormat="1" applyFill="1" applyBorder="1" applyAlignment="1">
      <alignment horizontal="center"/>
    </xf>
    <xf numFmtId="164" fontId="9" fillId="0" borderId="26" xfId="0" applyNumberFormat="1" applyFont="1" applyBorder="1" applyAlignment="1">
      <alignment horizontal="center"/>
    </xf>
    <xf numFmtId="164" fontId="9" fillId="0" borderId="18" xfId="0" applyNumberFormat="1" applyFont="1" applyBorder="1" applyAlignment="1">
      <alignment horizontal="center"/>
    </xf>
    <xf numFmtId="164" fontId="9" fillId="6" borderId="3" xfId="0" applyNumberFormat="1" applyFont="1" applyFill="1" applyBorder="1" applyAlignment="1">
      <alignment horizontal="center"/>
    </xf>
    <xf numFmtId="164" fontId="0" fillId="7" borderId="22" xfId="0" applyNumberFormat="1" applyFill="1" applyBorder="1" applyAlignment="1">
      <alignment horizontal="center"/>
    </xf>
    <xf numFmtId="164" fontId="0" fillId="8" borderId="22" xfId="0" applyNumberFormat="1" applyFill="1" applyBorder="1" applyAlignment="1">
      <alignment horizontal="center"/>
    </xf>
    <xf numFmtId="164" fontId="0" fillId="9" borderId="22" xfId="0" applyNumberFormat="1" applyFill="1" applyBorder="1" applyAlignment="1">
      <alignment horizontal="center"/>
    </xf>
    <xf numFmtId="164" fontId="0" fillId="10" borderId="25" xfId="0" applyNumberFormat="1" applyFill="1" applyBorder="1" applyAlignment="1">
      <alignment horizontal="center"/>
    </xf>
    <xf numFmtId="164" fontId="0" fillId="0" borderId="3" xfId="0" applyNumberFormat="1" applyBorder="1" applyAlignment="1">
      <alignment horizontal="center"/>
    </xf>
    <xf numFmtId="164" fontId="0" fillId="0" borderId="15" xfId="0" applyNumberFormat="1" applyBorder="1" applyAlignment="1">
      <alignment horizontal="center"/>
    </xf>
    <xf numFmtId="164" fontId="0" fillId="0" borderId="26" xfId="0" applyNumberFormat="1" applyBorder="1" applyAlignment="1">
      <alignment horizontal="center"/>
    </xf>
    <xf numFmtId="0" fontId="0" fillId="4" borderId="33" xfId="0" applyFill="1" applyBorder="1" applyAlignment="1">
      <alignment horizontal="center"/>
    </xf>
    <xf numFmtId="1" fontId="9" fillId="3" borderId="34" xfId="0" applyNumberFormat="1" applyFont="1" applyFill="1" applyBorder="1" applyAlignment="1">
      <alignment horizontal="center"/>
    </xf>
    <xf numFmtId="1" fontId="9" fillId="6" borderId="33" xfId="0" applyNumberFormat="1" applyFont="1" applyFill="1" applyBorder="1" applyAlignment="1">
      <alignment horizontal="center"/>
    </xf>
    <xf numFmtId="0" fontId="0" fillId="7" borderId="35" xfId="0" applyFill="1" applyBorder="1" applyAlignment="1">
      <alignment horizontal="center"/>
    </xf>
    <xf numFmtId="0" fontId="0" fillId="8" borderId="35" xfId="0" applyFill="1" applyBorder="1" applyAlignment="1">
      <alignment horizontal="center"/>
    </xf>
    <xf numFmtId="0" fontId="0" fillId="9" borderId="35" xfId="0" applyFill="1" applyBorder="1" applyAlignment="1">
      <alignment horizontal="center"/>
    </xf>
    <xf numFmtId="0" fontId="0" fillId="10" borderId="36" xfId="0" applyFill="1" applyBorder="1" applyAlignment="1">
      <alignment horizontal="center"/>
    </xf>
    <xf numFmtId="0" fontId="0" fillId="0" borderId="33" xfId="0" applyBorder="1" applyAlignment="1">
      <alignment horizontal="center"/>
    </xf>
    <xf numFmtId="0" fontId="0" fillId="0" borderId="37" xfId="0" applyBorder="1" applyAlignment="1">
      <alignment horizontal="center"/>
    </xf>
    <xf numFmtId="0" fontId="0" fillId="0" borderId="33" xfId="0" applyBorder="1" applyAlignment="1">
      <alignment horizontal="left"/>
    </xf>
    <xf numFmtId="0" fontId="0" fillId="0" borderId="38" xfId="0" applyBorder="1" applyAlignment="1">
      <alignment horizontal="left"/>
    </xf>
    <xf numFmtId="0" fontId="0" fillId="0" borderId="38" xfId="0" applyBorder="1" applyAlignment="1">
      <alignment horizontal="center"/>
    </xf>
    <xf numFmtId="0" fontId="8" fillId="2" borderId="5" xfId="0" applyFont="1" applyFill="1" applyBorder="1" applyAlignment="1">
      <alignment horizontal="center" vertical="center"/>
    </xf>
    <xf numFmtId="0" fontId="8" fillId="2" borderId="5" xfId="0" applyFont="1" applyFill="1" applyBorder="1"/>
    <xf numFmtId="164" fontId="8" fillId="2" borderId="5" xfId="0" applyNumberFormat="1" applyFont="1" applyFill="1" applyBorder="1" applyAlignment="1">
      <alignment horizontal="center" vertical="center"/>
    </xf>
    <xf numFmtId="1" fontId="8" fillId="2" borderId="5" xfId="0" applyNumberFormat="1" applyFont="1" applyFill="1" applyBorder="1" applyAlignment="1">
      <alignment horizontal="center" vertical="center"/>
    </xf>
    <xf numFmtId="164" fontId="0" fillId="0" borderId="0" xfId="0" applyNumberFormat="1" applyAlignment="1">
      <alignment horizontal="center"/>
    </xf>
    <xf numFmtId="0" fontId="5" fillId="0" borderId="5" xfId="522" applyBorder="1" applyAlignment="1">
      <alignment horizontal="center" vertical="center" wrapText="1"/>
    </xf>
    <xf numFmtId="164" fontId="0" fillId="4" borderId="9" xfId="0" applyNumberFormat="1" applyFill="1" applyBorder="1" applyAlignment="1">
      <alignment horizontal="center"/>
    </xf>
    <xf numFmtId="164" fontId="0" fillId="7" borderId="21" xfId="0" applyNumberFormat="1" applyFill="1" applyBorder="1" applyAlignment="1">
      <alignment horizontal="center"/>
    </xf>
    <xf numFmtId="164" fontId="0" fillId="8" borderId="21" xfId="0" applyNumberFormat="1" applyFill="1" applyBorder="1" applyAlignment="1">
      <alignment horizontal="center"/>
    </xf>
    <xf numFmtId="164" fontId="0" fillId="9" borderId="21" xfId="0" applyNumberFormat="1" applyFill="1" applyBorder="1" applyAlignment="1">
      <alignment horizontal="center"/>
    </xf>
    <xf numFmtId="164" fontId="0" fillId="10" borderId="24" xfId="0" applyNumberFormat="1" applyFill="1" applyBorder="1" applyAlignment="1">
      <alignment horizontal="center"/>
    </xf>
    <xf numFmtId="164" fontId="0" fillId="0" borderId="11" xfId="0" applyNumberFormat="1" applyBorder="1" applyAlignment="1">
      <alignment horizontal="center"/>
    </xf>
    <xf numFmtId="164" fontId="0" fillId="0" borderId="6" xfId="0" applyNumberFormat="1" applyBorder="1" applyAlignment="1">
      <alignment horizontal="center"/>
    </xf>
    <xf numFmtId="0" fontId="10" fillId="4" borderId="39" xfId="0" applyFont="1" applyFill="1" applyBorder="1" applyAlignment="1">
      <alignment horizontal="right"/>
    </xf>
    <xf numFmtId="0" fontId="9" fillId="0" borderId="40" xfId="0" applyFont="1" applyBorder="1" applyAlignment="1">
      <alignment horizontal="right"/>
    </xf>
    <xf numFmtId="0" fontId="9" fillId="0" borderId="41" xfId="0" applyFont="1" applyBorder="1" applyAlignment="1">
      <alignment horizontal="right"/>
    </xf>
    <xf numFmtId="0" fontId="9" fillId="6" borderId="39" xfId="0" applyFont="1" applyFill="1" applyBorder="1" applyAlignment="1">
      <alignment horizontal="left"/>
    </xf>
    <xf numFmtId="0" fontId="9" fillId="7" borderId="42" xfId="0" applyFont="1" applyFill="1" applyBorder="1" applyAlignment="1">
      <alignment horizontal="left"/>
    </xf>
    <xf numFmtId="0" fontId="9" fillId="8" borderId="42" xfId="0" applyFont="1" applyFill="1" applyBorder="1" applyAlignment="1">
      <alignment horizontal="left"/>
    </xf>
    <xf numFmtId="0" fontId="9" fillId="9" borderId="42" xfId="0" applyFont="1" applyFill="1" applyBorder="1" applyAlignment="1">
      <alignment horizontal="left"/>
    </xf>
    <xf numFmtId="0" fontId="9" fillId="10" borderId="43" xfId="0" applyFont="1" applyFill="1" applyBorder="1" applyAlignment="1">
      <alignment horizontal="left"/>
    </xf>
    <xf numFmtId="0" fontId="0" fillId="0" borderId="39" xfId="0" applyBorder="1" applyAlignment="1">
      <alignment horizontal="right"/>
    </xf>
    <xf numFmtId="0" fontId="0" fillId="0" borderId="44" xfId="0" applyBorder="1" applyAlignment="1">
      <alignment horizontal="right"/>
    </xf>
    <xf numFmtId="0" fontId="0" fillId="0" borderId="40" xfId="0" applyBorder="1" applyAlignment="1">
      <alignment horizontal="right"/>
    </xf>
    <xf numFmtId="0" fontId="0" fillId="0" borderId="45" xfId="0" applyBorder="1" applyAlignment="1">
      <alignment horizontal="right"/>
    </xf>
    <xf numFmtId="0" fontId="0" fillId="0" borderId="0" xfId="0" applyAlignment="1">
      <alignment horizontal="left" vertical="center"/>
    </xf>
    <xf numFmtId="0" fontId="0" fillId="0" borderId="5" xfId="0" applyBorder="1"/>
    <xf numFmtId="0" fontId="1" fillId="0" borderId="5" xfId="0" applyFont="1" applyBorder="1" applyAlignment="1">
      <alignment vertical="center" wrapText="1"/>
    </xf>
    <xf numFmtId="0" fontId="8" fillId="0" borderId="0" xfId="0" applyFont="1" applyAlignment="1">
      <alignment horizontal="left"/>
    </xf>
    <xf numFmtId="0" fontId="8" fillId="0" borderId="28" xfId="0" applyFont="1" applyBorder="1" applyAlignment="1">
      <alignment horizontal="left"/>
    </xf>
    <xf numFmtId="0" fontId="24" fillId="2" borderId="5" xfId="0" applyFont="1" applyFill="1" applyBorder="1" applyAlignment="1">
      <alignment horizontal="center" vertical="center"/>
    </xf>
    <xf numFmtId="0" fontId="24" fillId="2" borderId="5" xfId="0" applyFont="1" applyFill="1" applyBorder="1"/>
    <xf numFmtId="164" fontId="24" fillId="2" borderId="5" xfId="0" applyNumberFormat="1" applyFont="1" applyFill="1" applyBorder="1" applyAlignment="1">
      <alignment horizontal="center" vertical="center"/>
    </xf>
    <xf numFmtId="1" fontId="24" fillId="2" borderId="5" xfId="0" applyNumberFormat="1" applyFont="1" applyFill="1" applyBorder="1" applyAlignment="1">
      <alignment horizontal="center" vertical="center"/>
    </xf>
    <xf numFmtId="0" fontId="0" fillId="0" borderId="3" xfId="0" applyBorder="1" applyAlignment="1">
      <alignment horizontal="left"/>
    </xf>
    <xf numFmtId="0" fontId="0" fillId="4" borderId="33" xfId="0" applyFill="1" applyBorder="1" applyAlignment="1">
      <alignment horizontal="left"/>
    </xf>
    <xf numFmtId="0" fontId="0" fillId="4" borderId="0" xfId="0" applyFill="1" applyAlignment="1">
      <alignment horizontal="left"/>
    </xf>
    <xf numFmtId="0" fontId="0" fillId="4" borderId="4" xfId="0" applyFill="1" applyBorder="1" applyAlignment="1">
      <alignment horizontal="left"/>
    </xf>
    <xf numFmtId="0" fontId="0" fillId="4" borderId="28" xfId="0" applyFill="1" applyBorder="1" applyAlignment="1">
      <alignment horizontal="left"/>
    </xf>
    <xf numFmtId="1" fontId="9" fillId="3" borderId="34" xfId="0" applyNumberFormat="1" applyFont="1" applyFill="1" applyBorder="1" applyAlignment="1">
      <alignment horizontal="left"/>
    </xf>
    <xf numFmtId="1" fontId="9" fillId="5" borderId="1" xfId="0" applyNumberFormat="1" applyFont="1" applyFill="1" applyBorder="1" applyAlignment="1">
      <alignment horizontal="left"/>
    </xf>
    <xf numFmtId="1" fontId="9" fillId="5" borderId="29" xfId="0" applyNumberFormat="1" applyFont="1" applyFill="1" applyBorder="1" applyAlignment="1">
      <alignment horizontal="left"/>
    </xf>
    <xf numFmtId="1" fontId="9" fillId="0" borderId="16" xfId="0" applyNumberFormat="1" applyFont="1" applyBorder="1" applyAlignment="1">
      <alignment horizontal="left"/>
    </xf>
    <xf numFmtId="1" fontId="9" fillId="6" borderId="33" xfId="0" applyNumberFormat="1" applyFont="1" applyFill="1" applyBorder="1" applyAlignment="1">
      <alignment horizontal="left"/>
    </xf>
    <xf numFmtId="1" fontId="9" fillId="6" borderId="0" xfId="0" applyNumberFormat="1" applyFont="1" applyFill="1" applyAlignment="1">
      <alignment horizontal="left"/>
    </xf>
    <xf numFmtId="1" fontId="9" fillId="6" borderId="28" xfId="0" applyNumberFormat="1" applyFont="1" applyFill="1" applyBorder="1" applyAlignment="1">
      <alignment horizontal="left"/>
    </xf>
    <xf numFmtId="0" fontId="0" fillId="7" borderId="35" xfId="0" applyFill="1" applyBorder="1" applyAlignment="1">
      <alignment horizontal="left"/>
    </xf>
    <xf numFmtId="0" fontId="0" fillId="7" borderId="20" xfId="0" applyFill="1" applyBorder="1" applyAlignment="1">
      <alignment horizontal="left"/>
    </xf>
    <xf numFmtId="0" fontId="0" fillId="7" borderId="30" xfId="0" applyFill="1" applyBorder="1" applyAlignment="1">
      <alignment horizontal="left"/>
    </xf>
    <xf numFmtId="0" fontId="0" fillId="8" borderId="35" xfId="0" applyFill="1" applyBorder="1" applyAlignment="1">
      <alignment horizontal="left"/>
    </xf>
    <xf numFmtId="0" fontId="0" fillId="8" borderId="20" xfId="0" applyFill="1" applyBorder="1" applyAlignment="1">
      <alignment horizontal="left"/>
    </xf>
    <xf numFmtId="0" fontId="0" fillId="8" borderId="30" xfId="0" applyFill="1" applyBorder="1" applyAlignment="1">
      <alignment horizontal="left"/>
    </xf>
    <xf numFmtId="0" fontId="0" fillId="9" borderId="35" xfId="0" applyFill="1" applyBorder="1" applyAlignment="1">
      <alignment horizontal="left"/>
    </xf>
    <xf numFmtId="0" fontId="0" fillId="9" borderId="20" xfId="0" applyFill="1" applyBorder="1" applyAlignment="1">
      <alignment horizontal="left"/>
    </xf>
    <xf numFmtId="0" fontId="0" fillId="9" borderId="30" xfId="0" applyFill="1" applyBorder="1" applyAlignment="1">
      <alignment horizontal="left"/>
    </xf>
    <xf numFmtId="0" fontId="0" fillId="10" borderId="36" xfId="0" applyFill="1" applyBorder="1" applyAlignment="1">
      <alignment horizontal="left"/>
    </xf>
    <xf numFmtId="0" fontId="0" fillId="10" borderId="23" xfId="0" applyFill="1" applyBorder="1" applyAlignment="1">
      <alignment horizontal="left"/>
    </xf>
    <xf numFmtId="0" fontId="0" fillId="10" borderId="31" xfId="0" applyFill="1" applyBorder="1" applyAlignment="1">
      <alignment horizontal="left"/>
    </xf>
    <xf numFmtId="0" fontId="0" fillId="0" borderId="37" xfId="0" applyBorder="1" applyAlignment="1">
      <alignment horizontal="left"/>
    </xf>
    <xf numFmtId="0" fontId="0" fillId="0" borderId="8" xfId="0" applyBorder="1" applyAlignment="1">
      <alignment horizontal="left"/>
    </xf>
    <xf numFmtId="0" fontId="0" fillId="0" borderId="4" xfId="0" applyBorder="1" applyAlignment="1">
      <alignment horizontal="left"/>
    </xf>
    <xf numFmtId="0" fontId="0" fillId="4" borderId="3" xfId="0" applyFill="1" applyBorder="1" applyAlignment="1">
      <alignment horizontal="left"/>
    </xf>
    <xf numFmtId="1" fontId="9" fillId="5" borderId="26" xfId="0" applyNumberFormat="1" applyFont="1" applyFill="1" applyBorder="1" applyAlignment="1">
      <alignment horizontal="left"/>
    </xf>
    <xf numFmtId="1" fontId="9" fillId="6" borderId="3" xfId="0" applyNumberFormat="1" applyFont="1" applyFill="1" applyBorder="1" applyAlignment="1">
      <alignment horizontal="left"/>
    </xf>
    <xf numFmtId="0" fontId="0" fillId="7" borderId="22" xfId="0" applyFill="1" applyBorder="1" applyAlignment="1">
      <alignment horizontal="left"/>
    </xf>
    <xf numFmtId="0" fontId="0" fillId="8" borderId="22" xfId="0" applyFill="1" applyBorder="1" applyAlignment="1">
      <alignment horizontal="left"/>
    </xf>
    <xf numFmtId="0" fontId="0" fillId="9" borderId="22" xfId="0" applyFill="1" applyBorder="1" applyAlignment="1">
      <alignment horizontal="left"/>
    </xf>
    <xf numFmtId="0" fontId="0" fillId="10" borderId="25" xfId="0" applyFill="1" applyBorder="1" applyAlignment="1">
      <alignment horizontal="left"/>
    </xf>
    <xf numFmtId="0" fontId="8" fillId="0" borderId="33" xfId="0" applyFont="1" applyBorder="1" applyAlignment="1">
      <alignment horizontal="left"/>
    </xf>
    <xf numFmtId="0" fontId="8" fillId="0" borderId="3" xfId="0" applyFont="1" applyBorder="1" applyAlignment="1">
      <alignment horizontal="left"/>
    </xf>
    <xf numFmtId="0" fontId="8" fillId="0" borderId="37" xfId="0" applyFont="1" applyBorder="1" applyAlignment="1">
      <alignment horizontal="left"/>
    </xf>
    <xf numFmtId="0" fontId="8" fillId="0" borderId="8" xfId="0" applyFont="1" applyBorder="1" applyAlignment="1">
      <alignment horizontal="left"/>
    </xf>
    <xf numFmtId="0" fontId="8" fillId="0" borderId="15" xfId="0" applyFont="1" applyBorder="1" applyAlignment="1">
      <alignment horizontal="left"/>
    </xf>
    <xf numFmtId="0" fontId="8" fillId="0" borderId="32" xfId="0" applyFont="1" applyBorder="1" applyAlignment="1">
      <alignment horizontal="left"/>
    </xf>
    <xf numFmtId="1" fontId="8" fillId="0" borderId="0" xfId="0" applyNumberFormat="1" applyFont="1" applyAlignment="1">
      <alignment horizontal="left"/>
    </xf>
    <xf numFmtId="0" fontId="8" fillId="0" borderId="38" xfId="0" applyFont="1" applyBorder="1" applyAlignment="1">
      <alignment horizontal="left"/>
    </xf>
    <xf numFmtId="0" fontId="8" fillId="0" borderId="1" xfId="0" applyFont="1" applyBorder="1" applyAlignment="1">
      <alignment horizontal="left"/>
    </xf>
    <xf numFmtId="0" fontId="8" fillId="0" borderId="26" xfId="0" applyFont="1" applyBorder="1" applyAlignment="1">
      <alignment horizontal="left"/>
    </xf>
    <xf numFmtId="0" fontId="8" fillId="0" borderId="4" xfId="0" applyFont="1" applyBorder="1" applyAlignment="1">
      <alignment horizontal="left"/>
    </xf>
    <xf numFmtId="0" fontId="8" fillId="0" borderId="0" xfId="0" applyFont="1" applyAlignment="1">
      <alignment horizontal="left" vertical="center"/>
    </xf>
    <xf numFmtId="0" fontId="27" fillId="0" borderId="28" xfId="0" applyFont="1" applyBorder="1" applyAlignment="1">
      <alignment horizontal="left"/>
    </xf>
    <xf numFmtId="0" fontId="27" fillId="0" borderId="0" xfId="0" applyFont="1" applyAlignment="1">
      <alignment horizontal="left"/>
    </xf>
    <xf numFmtId="0" fontId="27" fillId="0" borderId="1" xfId="0" applyFont="1" applyBorder="1" applyAlignment="1">
      <alignment horizontal="left"/>
    </xf>
    <xf numFmtId="0" fontId="27" fillId="0" borderId="29" xfId="0" applyFont="1" applyBorder="1" applyAlignment="1">
      <alignment horizontal="left"/>
    </xf>
    <xf numFmtId="0" fontId="0" fillId="4" borderId="2" xfId="0" applyFill="1" applyBorder="1" applyAlignment="1">
      <alignment horizontal="left"/>
    </xf>
    <xf numFmtId="1" fontId="9" fillId="5" borderId="6" xfId="0" applyNumberFormat="1" applyFont="1" applyFill="1" applyBorder="1" applyAlignment="1">
      <alignment horizontal="left"/>
    </xf>
    <xf numFmtId="1" fontId="9" fillId="6" borderId="2" xfId="0" applyNumberFormat="1" applyFont="1" applyFill="1" applyBorder="1" applyAlignment="1">
      <alignment horizontal="left"/>
    </xf>
    <xf numFmtId="0" fontId="0" fillId="7" borderId="21" xfId="0" applyFill="1" applyBorder="1" applyAlignment="1">
      <alignment horizontal="left"/>
    </xf>
    <xf numFmtId="0" fontId="0" fillId="8" borderId="21" xfId="0" applyFill="1" applyBorder="1" applyAlignment="1">
      <alignment horizontal="left"/>
    </xf>
    <xf numFmtId="0" fontId="0" fillId="9" borderId="21" xfId="0" applyFill="1" applyBorder="1" applyAlignment="1">
      <alignment horizontal="left"/>
    </xf>
    <xf numFmtId="0" fontId="0" fillId="10" borderId="24" xfId="0" applyFill="1" applyBorder="1" applyAlignment="1">
      <alignment horizontal="left"/>
    </xf>
    <xf numFmtId="0" fontId="8" fillId="0" borderId="2" xfId="0" applyFont="1" applyBorder="1" applyAlignment="1">
      <alignment horizontal="left"/>
    </xf>
    <xf numFmtId="0" fontId="8" fillId="0" borderId="11" xfId="0" applyFont="1" applyBorder="1" applyAlignment="1">
      <alignment horizontal="left"/>
    </xf>
    <xf numFmtId="0" fontId="24" fillId="0" borderId="5" xfId="0" applyFont="1" applyBorder="1" applyAlignment="1">
      <alignment horizontal="center" vertical="center" wrapText="1"/>
    </xf>
    <xf numFmtId="0" fontId="8" fillId="0" borderId="46" xfId="0" applyFont="1" applyBorder="1" applyAlignment="1">
      <alignment horizontal="left"/>
    </xf>
    <xf numFmtId="0" fontId="0" fillId="0" borderId="37" xfId="0" applyBorder="1" applyAlignment="1">
      <alignment horizontal="left" vertical="top"/>
    </xf>
    <xf numFmtId="0" fontId="8" fillId="0" borderId="0" xfId="0" applyFont="1"/>
    <xf numFmtId="0" fontId="0" fillId="0" borderId="33" xfId="0" applyBorder="1" applyAlignment="1">
      <alignment horizontal="left" vertical="top"/>
    </xf>
    <xf numFmtId="1" fontId="9" fillId="3" borderId="6" xfId="0" applyNumberFormat="1" applyFont="1" applyFill="1" applyBorder="1" applyAlignment="1">
      <alignment horizontal="left"/>
    </xf>
    <xf numFmtId="0" fontId="8" fillId="0" borderId="0" xfId="0" applyFont="1" applyAlignment="1">
      <alignment horizontal="left" vertical="top"/>
    </xf>
    <xf numFmtId="0" fontId="8" fillId="0" borderId="8" xfId="0" applyFont="1" applyBorder="1" applyAlignment="1">
      <alignment horizontal="left" vertical="top"/>
    </xf>
    <xf numFmtId="1" fontId="9" fillId="0" borderId="47" xfId="0" applyNumberFormat="1" applyFont="1" applyBorder="1" applyAlignment="1">
      <alignment horizontal="left"/>
    </xf>
    <xf numFmtId="0" fontId="8" fillId="0" borderId="45" xfId="0" applyFont="1" applyBorder="1" applyAlignment="1">
      <alignment horizontal="right"/>
    </xf>
    <xf numFmtId="0" fontId="0" fillId="0" borderId="5" xfId="0" applyBorder="1" applyAlignment="1">
      <alignment horizontal="center"/>
    </xf>
    <xf numFmtId="0" fontId="0" fillId="0" borderId="5" xfId="0" applyBorder="1" applyAlignment="1">
      <alignment horizontal="left"/>
    </xf>
    <xf numFmtId="0" fontId="18" fillId="0" borderId="5" xfId="0" applyFont="1" applyBorder="1" applyAlignment="1">
      <alignment horizontal="left" vertical="center" wrapText="1"/>
    </xf>
    <xf numFmtId="0" fontId="10" fillId="0" borderId="7" xfId="0" applyFont="1" applyBorder="1" applyAlignment="1">
      <alignment horizontal="center" vertical="center" wrapText="1"/>
    </xf>
    <xf numFmtId="0" fontId="9" fillId="0" borderId="7" xfId="0" applyFont="1" applyBorder="1" applyAlignment="1">
      <alignment horizontal="center" vertical="center" wrapText="1"/>
    </xf>
    <xf numFmtId="0" fontId="10" fillId="0" borderId="10" xfId="0" applyFont="1" applyBorder="1" applyAlignment="1">
      <alignment horizontal="center" vertical="center" wrapText="1"/>
    </xf>
    <xf numFmtId="0" fontId="0" fillId="0" borderId="5" xfId="0" applyBorder="1" applyAlignment="1">
      <alignment vertical="center"/>
    </xf>
    <xf numFmtId="0" fontId="0" fillId="0" borderId="5" xfId="0" applyBorder="1" applyAlignment="1">
      <alignment horizontal="left" vertical="center"/>
    </xf>
    <xf numFmtId="0" fontId="0" fillId="0" borderId="5" xfId="0" applyBorder="1" applyAlignment="1">
      <alignment horizontal="center" vertical="center" wrapText="1"/>
    </xf>
    <xf numFmtId="1" fontId="8" fillId="0" borderId="5" xfId="0" applyNumberFormat="1" applyFont="1" applyBorder="1" applyAlignment="1">
      <alignment vertical="center"/>
    </xf>
    <xf numFmtId="0" fontId="8" fillId="0" borderId="5" xfId="0" applyFont="1" applyBorder="1" applyAlignment="1">
      <alignment horizontal="left" vertical="center"/>
    </xf>
    <xf numFmtId="1" fontId="8" fillId="0" borderId="5" xfId="0" applyNumberFormat="1" applyFont="1" applyBorder="1" applyAlignment="1">
      <alignment horizontal="center" vertical="center"/>
    </xf>
    <xf numFmtId="1" fontId="8" fillId="0" borderId="13" xfId="0" applyNumberFormat="1" applyFont="1" applyBorder="1" applyAlignment="1">
      <alignment vertical="center"/>
    </xf>
    <xf numFmtId="0" fontId="0" fillId="0" borderId="13" xfId="0" applyBorder="1" applyAlignment="1">
      <alignment horizontal="center" vertical="center"/>
    </xf>
    <xf numFmtId="164" fontId="0" fillId="0" borderId="13" xfId="0" applyNumberFormat="1" applyBorder="1" applyAlignment="1">
      <alignment horizontal="center" vertical="center"/>
    </xf>
    <xf numFmtId="0" fontId="0" fillId="0" borderId="13" xfId="0" applyBorder="1" applyAlignment="1">
      <alignment horizontal="left" vertical="center"/>
    </xf>
    <xf numFmtId="0" fontId="0" fillId="0" borderId="13" xfId="0" applyBorder="1" applyAlignment="1">
      <alignment horizontal="center" vertical="center" wrapText="1"/>
    </xf>
    <xf numFmtId="1" fontId="8" fillId="0" borderId="10" xfId="0" applyNumberFormat="1" applyFont="1" applyBorder="1" applyAlignment="1">
      <alignment vertical="center"/>
    </xf>
    <xf numFmtId="0" fontId="0" fillId="0" borderId="10" xfId="0" applyBorder="1" applyAlignment="1">
      <alignment horizontal="center" vertical="center"/>
    </xf>
    <xf numFmtId="164" fontId="0" fillId="0" borderId="10" xfId="0" applyNumberFormat="1" applyBorder="1" applyAlignment="1">
      <alignment horizontal="center" vertical="center"/>
    </xf>
    <xf numFmtId="0" fontId="8" fillId="0" borderId="10" xfId="0" applyFont="1" applyBorder="1" applyAlignment="1">
      <alignment horizontal="left" vertical="center"/>
    </xf>
    <xf numFmtId="0" fontId="0" fillId="0" borderId="10" xfId="0" applyBorder="1" applyAlignment="1">
      <alignment horizontal="center" vertical="center" wrapText="1"/>
    </xf>
    <xf numFmtId="0" fontId="0" fillId="0" borderId="5" xfId="0" applyBorder="1" applyAlignment="1">
      <alignment horizontal="left" vertical="center" wrapText="1"/>
    </xf>
    <xf numFmtId="0" fontId="8" fillId="0" borderId="13" xfId="0" applyFont="1" applyBorder="1" applyAlignment="1">
      <alignment horizontal="left" vertical="center"/>
    </xf>
    <xf numFmtId="0" fontId="0" fillId="0" borderId="10" xfId="0" applyBorder="1" applyAlignment="1">
      <alignment vertical="center"/>
    </xf>
    <xf numFmtId="0" fontId="0" fillId="0" borderId="13" xfId="0" applyBorder="1" applyAlignment="1">
      <alignment vertical="center"/>
    </xf>
    <xf numFmtId="0" fontId="0" fillId="0" borderId="10" xfId="0" applyBorder="1" applyAlignment="1">
      <alignment horizontal="left" vertical="center"/>
    </xf>
    <xf numFmtId="0" fontId="8" fillId="0" borderId="5" xfId="0" applyFont="1" applyBorder="1" applyAlignment="1">
      <alignment horizontal="center" vertical="center"/>
    </xf>
    <xf numFmtId="0" fontId="0" fillId="3" borderId="5" xfId="0" applyFill="1" applyBorder="1" applyAlignment="1">
      <alignment horizontal="center" vertical="center"/>
    </xf>
    <xf numFmtId="0" fontId="10" fillId="0" borderId="5" xfId="0" applyFont="1" applyBorder="1" applyAlignment="1">
      <alignment horizontal="center" vertical="center"/>
    </xf>
    <xf numFmtId="164" fontId="10" fillId="0" borderId="5" xfId="0" applyNumberFormat="1" applyFont="1" applyBorder="1" applyAlignment="1">
      <alignment horizontal="center" vertical="center" wrapText="1"/>
    </xf>
    <xf numFmtId="0" fontId="10" fillId="0" borderId="5" xfId="0" applyFont="1" applyBorder="1" applyAlignment="1">
      <alignment horizontal="left" vertical="center"/>
    </xf>
    <xf numFmtId="0" fontId="10" fillId="0" borderId="5" xfId="0" applyFont="1" applyBorder="1" applyAlignment="1">
      <alignment horizontal="center" vertical="center" wrapText="1"/>
    </xf>
    <xf numFmtId="164" fontId="0" fillId="0" borderId="0" xfId="0" applyNumberFormat="1"/>
    <xf numFmtId="0" fontId="28" fillId="0" borderId="0" xfId="0" applyFont="1" applyAlignment="1">
      <alignment horizontal="left"/>
    </xf>
    <xf numFmtId="164" fontId="0" fillId="4" borderId="0" xfId="0" applyNumberFormat="1" applyFill="1" applyAlignment="1">
      <alignment horizontal="center" vertical="center"/>
    </xf>
    <xf numFmtId="0" fontId="30" fillId="4" borderId="0" xfId="523" applyFont="1" applyFill="1" applyAlignment="1">
      <alignment horizontal="center" vertical="center"/>
    </xf>
    <xf numFmtId="0" fontId="31" fillId="4" borderId="0" xfId="523" applyFont="1" applyFill="1" applyAlignment="1">
      <alignment horizontal="left" vertical="center"/>
    </xf>
    <xf numFmtId="0" fontId="31" fillId="0" borderId="0" xfId="523" applyFont="1" applyAlignment="1">
      <alignment horizontal="left" vertical="center"/>
    </xf>
    <xf numFmtId="0" fontId="0" fillId="0" borderId="0" xfId="0" applyAlignment="1">
      <alignment horizontal="center" vertical="center"/>
    </xf>
    <xf numFmtId="164" fontId="0" fillId="0" borderId="0" xfId="0" applyNumberFormat="1" applyAlignment="1">
      <alignment horizontal="center" vertical="center"/>
    </xf>
    <xf numFmtId="0" fontId="30" fillId="0" borderId="0" xfId="523" applyFont="1" applyAlignment="1">
      <alignment horizontal="center" vertical="center"/>
    </xf>
    <xf numFmtId="164" fontId="0" fillId="11" borderId="0" xfId="0" applyNumberFormat="1" applyFill="1" applyAlignment="1">
      <alignment horizontal="center" vertical="center"/>
    </xf>
    <xf numFmtId="0" fontId="30" fillId="11" borderId="0" xfId="523" applyFont="1" applyFill="1" applyAlignment="1">
      <alignment horizontal="center" vertical="center"/>
    </xf>
    <xf numFmtId="0" fontId="31" fillId="11" borderId="0" xfId="523" applyFont="1" applyFill="1" applyAlignment="1">
      <alignment horizontal="left" vertical="center"/>
    </xf>
    <xf numFmtId="0" fontId="0" fillId="11"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164" fontId="0" fillId="3" borderId="0" xfId="0" applyNumberFormat="1" applyFill="1" applyAlignment="1">
      <alignment horizontal="center" vertical="center"/>
    </xf>
    <xf numFmtId="0" fontId="30" fillId="3" borderId="0" xfId="523" applyFont="1" applyFill="1" applyAlignment="1">
      <alignment horizontal="center" vertical="center"/>
    </xf>
    <xf numFmtId="0" fontId="31" fillId="3" borderId="0" xfId="523" applyFont="1" applyFill="1" applyAlignment="1">
      <alignment horizontal="left" vertical="center"/>
    </xf>
    <xf numFmtId="14" fontId="31" fillId="4" borderId="0" xfId="523" applyNumberFormat="1" applyFont="1" applyFill="1" applyAlignment="1">
      <alignment horizontal="left" vertical="center"/>
    </xf>
    <xf numFmtId="20" fontId="31" fillId="0" borderId="0" xfId="523" applyNumberFormat="1" applyFont="1" applyAlignment="1">
      <alignment horizontal="left" vertical="center"/>
    </xf>
    <xf numFmtId="18" fontId="31" fillId="0" borderId="0" xfId="523" applyNumberFormat="1" applyFont="1" applyAlignment="1">
      <alignment horizontal="left" vertical="center"/>
    </xf>
    <xf numFmtId="0" fontId="29" fillId="0" borderId="0" xfId="523" applyAlignment="1">
      <alignment horizontal="center"/>
    </xf>
    <xf numFmtId="164" fontId="30" fillId="0" borderId="48" xfId="523" applyNumberFormat="1" applyFont="1" applyBorder="1" applyAlignment="1">
      <alignment horizontal="center" vertical="center" wrapText="1"/>
    </xf>
    <xf numFmtId="0" fontId="30" fillId="0" borderId="48" xfId="523" applyFont="1" applyBorder="1" applyAlignment="1">
      <alignment horizontal="center" vertical="center"/>
    </xf>
    <xf numFmtId="0" fontId="32" fillId="0" borderId="48" xfId="523" applyFont="1" applyBorder="1" applyAlignment="1">
      <alignment horizontal="center" vertical="center"/>
    </xf>
    <xf numFmtId="0" fontId="29" fillId="0" borderId="48" xfId="523" applyBorder="1" applyAlignment="1">
      <alignment horizontal="left" vertical="center"/>
    </xf>
    <xf numFmtId="0" fontId="33" fillId="0" borderId="0" xfId="0" applyFont="1" applyAlignment="1">
      <alignment horizontal="center" wrapText="1"/>
    </xf>
    <xf numFmtId="164" fontId="33" fillId="0" borderId="0" xfId="0" applyNumberFormat="1" applyFont="1" applyAlignment="1">
      <alignment horizontal="center" wrapText="1"/>
    </xf>
    <xf numFmtId="0" fontId="0" fillId="0" borderId="2" xfId="0" applyBorder="1" applyAlignment="1">
      <alignment horizontal="center" vertical="center"/>
    </xf>
    <xf numFmtId="0" fontId="0" fillId="0" borderId="0" xfId="0"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xf>
    <xf numFmtId="0" fontId="0" fillId="4" borderId="5" xfId="0" applyFill="1" applyBorder="1" applyAlignment="1">
      <alignment horizontal="center" vertical="center"/>
    </xf>
    <xf numFmtId="0" fontId="0" fillId="3" borderId="5" xfId="0" applyFill="1" applyBorder="1" applyAlignment="1">
      <alignment vertical="center"/>
    </xf>
    <xf numFmtId="0" fontId="0" fillId="3" borderId="5" xfId="0" applyFill="1" applyBorder="1" applyAlignment="1">
      <alignment horizontal="left" vertical="center"/>
    </xf>
    <xf numFmtId="14" fontId="0" fillId="3" borderId="5" xfId="0" applyNumberFormat="1" applyFill="1" applyBorder="1" applyAlignment="1">
      <alignment horizontal="center" vertical="center"/>
    </xf>
    <xf numFmtId="164" fontId="0" fillId="3" borderId="5" xfId="0" applyNumberFormat="1" applyFill="1" applyBorder="1" applyAlignment="1">
      <alignment horizontal="center" vertical="center"/>
    </xf>
    <xf numFmtId="1" fontId="0" fillId="3" borderId="5" xfId="0" applyNumberFormat="1" applyFill="1" applyBorder="1" applyAlignment="1">
      <alignment horizontal="center" vertical="center"/>
    </xf>
    <xf numFmtId="14" fontId="0" fillId="0" borderId="5" xfId="0" applyNumberFormat="1" applyBorder="1" applyAlignment="1">
      <alignment horizontal="center" vertical="center" wrapText="1"/>
    </xf>
    <xf numFmtId="1" fontId="0" fillId="0" borderId="5" xfId="0" applyNumberFormat="1" applyBorder="1" applyAlignment="1">
      <alignment horizontal="center" vertical="center" wrapText="1"/>
    </xf>
    <xf numFmtId="0" fontId="0" fillId="4" borderId="5" xfId="0" applyFill="1" applyBorder="1" applyAlignment="1">
      <alignment horizontal="center" vertical="center" wrapText="1"/>
    </xf>
    <xf numFmtId="164" fontId="0" fillId="0" borderId="5" xfId="0" applyNumberFormat="1" applyBorder="1" applyAlignment="1">
      <alignment horizontal="center" vertical="center" wrapText="1"/>
    </xf>
    <xf numFmtId="0" fontId="34" fillId="0" borderId="5" xfId="0" applyFont="1" applyBorder="1" applyAlignment="1">
      <alignment horizontal="center" vertical="center"/>
    </xf>
    <xf numFmtId="0" fontId="0" fillId="4" borderId="5" xfId="0" applyFill="1" applyBorder="1" applyAlignment="1">
      <alignment vertical="center"/>
    </xf>
    <xf numFmtId="0" fontId="0" fillId="4" borderId="0" xfId="0" applyFill="1" applyAlignment="1">
      <alignment horizontal="center" vertical="center" wrapText="1"/>
    </xf>
    <xf numFmtId="14" fontId="0" fillId="0" borderId="0" xfId="0" applyNumberFormat="1" applyAlignment="1">
      <alignment horizontal="center" vertical="center" wrapText="1"/>
    </xf>
    <xf numFmtId="14" fontId="0" fillId="0" borderId="2" xfId="0" applyNumberFormat="1" applyBorder="1" applyAlignment="1">
      <alignment horizontal="center" vertical="center" wrapText="1"/>
    </xf>
    <xf numFmtId="1" fontId="0" fillId="0" borderId="0" xfId="0" applyNumberFormat="1" applyAlignment="1">
      <alignment horizontal="center" vertical="center"/>
    </xf>
    <xf numFmtId="0" fontId="0" fillId="0" borderId="0" xfId="0" applyAlignment="1">
      <alignment horizontal="left" wrapText="1"/>
    </xf>
    <xf numFmtId="1" fontId="0" fillId="0" borderId="0" xfId="0" applyNumberFormat="1" applyAlignment="1">
      <alignment horizontal="center" wrapText="1"/>
    </xf>
    <xf numFmtId="0" fontId="8" fillId="0" borderId="0" xfId="0" applyFont="1" applyAlignment="1">
      <alignment horizontal="center" vertical="center"/>
    </xf>
    <xf numFmtId="1" fontId="8" fillId="0" borderId="0" xfId="0" applyNumberFormat="1" applyFont="1" applyAlignment="1">
      <alignment horizontal="center" wrapText="1"/>
    </xf>
    <xf numFmtId="0" fontId="8" fillId="0" borderId="0" xfId="0" applyFont="1" applyAlignment="1">
      <alignment horizontal="left" wrapText="1"/>
    </xf>
    <xf numFmtId="0" fontId="8" fillId="0" borderId="0" xfId="0" applyFont="1" applyAlignment="1">
      <alignment horizontal="center"/>
    </xf>
    <xf numFmtId="1" fontId="8" fillId="0" borderId="0" xfId="0" applyNumberFormat="1" applyFont="1" applyAlignment="1">
      <alignment horizontal="left" vertical="center"/>
    </xf>
    <xf numFmtId="1" fontId="8" fillId="0" borderId="0" xfId="0" applyNumberFormat="1" applyFont="1" applyAlignment="1">
      <alignment horizontal="center"/>
    </xf>
    <xf numFmtId="1" fontId="8" fillId="0" borderId="0" xfId="0" applyNumberFormat="1" applyFont="1" applyAlignment="1">
      <alignment horizontal="center" vertical="center"/>
    </xf>
    <xf numFmtId="0" fontId="8" fillId="0" borderId="0" xfId="0" applyFont="1" applyAlignment="1">
      <alignment horizontal="center" vertical="center" wrapText="1"/>
    </xf>
    <xf numFmtId="1" fontId="0" fillId="0" borderId="0" xfId="0" applyNumberFormat="1" applyAlignment="1">
      <alignment horizontal="left" vertical="center"/>
    </xf>
    <xf numFmtId="14" fontId="8" fillId="0" borderId="0" xfId="0" applyNumberFormat="1" applyFont="1" applyAlignment="1">
      <alignment horizontal="left" vertical="center" wrapText="1"/>
    </xf>
    <xf numFmtId="14" fontId="0" fillId="0" borderId="0" xfId="0" applyNumberFormat="1" applyAlignment="1">
      <alignment horizontal="left" vertical="center"/>
    </xf>
    <xf numFmtId="14" fontId="0" fillId="0" borderId="0" xfId="0" applyNumberFormat="1" applyAlignment="1">
      <alignment horizontal="left"/>
    </xf>
    <xf numFmtId="1" fontId="8" fillId="0" borderId="0" xfId="0" applyNumberFormat="1" applyFont="1" applyAlignment="1">
      <alignment horizontal="left" vertical="center" wrapText="1"/>
    </xf>
    <xf numFmtId="0" fontId="8" fillId="0" borderId="4" xfId="0" applyFont="1" applyBorder="1" applyAlignment="1">
      <alignment horizontal="center"/>
    </xf>
    <xf numFmtId="0" fontId="8" fillId="0" borderId="4" xfId="0" applyFont="1" applyBorder="1" applyAlignment="1">
      <alignment horizontal="center" vertical="center" wrapText="1"/>
    </xf>
    <xf numFmtId="14" fontId="0" fillId="0" borderId="4" xfId="0" applyNumberFormat="1" applyBorder="1" applyAlignment="1">
      <alignment horizontal="left" vertical="center"/>
    </xf>
    <xf numFmtId="0" fontId="0" fillId="0" borderId="4" xfId="0" applyBorder="1" applyAlignment="1">
      <alignment horizontal="center" vertical="center"/>
    </xf>
    <xf numFmtId="1" fontId="0" fillId="0" borderId="4" xfId="0" applyNumberFormat="1" applyBorder="1" applyAlignment="1">
      <alignment horizontal="center" vertical="center"/>
    </xf>
    <xf numFmtId="0" fontId="8" fillId="0" borderId="4" xfId="0" applyFont="1" applyBorder="1" applyAlignment="1">
      <alignment horizontal="left" wrapText="1"/>
    </xf>
    <xf numFmtId="0" fontId="8" fillId="0" borderId="1" xfId="0" applyFont="1" applyBorder="1" applyAlignment="1">
      <alignment horizontal="center"/>
    </xf>
    <xf numFmtId="0" fontId="8" fillId="0" borderId="1" xfId="0" applyFont="1" applyBorder="1" applyAlignment="1">
      <alignment horizontal="center" vertical="center" wrapText="1"/>
    </xf>
    <xf numFmtId="14" fontId="0" fillId="0" borderId="1" xfId="0" applyNumberFormat="1" applyBorder="1" applyAlignment="1">
      <alignment horizontal="left" vertical="center"/>
    </xf>
    <xf numFmtId="0" fontId="0" fillId="0" borderId="1" xfId="0" applyBorder="1" applyAlignment="1">
      <alignment horizontal="center" vertical="center"/>
    </xf>
    <xf numFmtId="1" fontId="0" fillId="0" borderId="1" xfId="0" applyNumberFormat="1" applyBorder="1" applyAlignment="1">
      <alignment horizontal="center" vertical="center"/>
    </xf>
    <xf numFmtId="0" fontId="8" fillId="0" borderId="1" xfId="0" applyFont="1" applyBorder="1" applyAlignment="1">
      <alignment horizontal="left" wrapText="1"/>
    </xf>
    <xf numFmtId="0" fontId="8" fillId="0" borderId="2" xfId="0" applyFont="1" applyBorder="1" applyAlignment="1">
      <alignment horizontal="center"/>
    </xf>
    <xf numFmtId="0" fontId="8" fillId="0" borderId="49" xfId="0" applyFont="1" applyBorder="1" applyAlignment="1">
      <alignment horizontal="center"/>
    </xf>
    <xf numFmtId="0" fontId="8" fillId="0" borderId="3" xfId="0" applyFont="1" applyBorder="1" applyAlignment="1">
      <alignment horizontal="center"/>
    </xf>
    <xf numFmtId="0" fontId="8" fillId="4" borderId="0" xfId="0" applyFont="1" applyFill="1" applyAlignment="1">
      <alignment horizontal="left"/>
    </xf>
    <xf numFmtId="0" fontId="8" fillId="0" borderId="27" xfId="0" applyFont="1" applyBorder="1" applyAlignment="1">
      <alignment horizontal="center"/>
    </xf>
    <xf numFmtId="0" fontId="8" fillId="0" borderId="49" xfId="0" applyFont="1" applyBorder="1" applyAlignment="1">
      <alignment horizontal="center" vertical="center" wrapText="1"/>
    </xf>
    <xf numFmtId="0" fontId="8" fillId="0" borderId="2" xfId="0" applyFont="1" applyBorder="1" applyAlignment="1">
      <alignment horizontal="center" vertical="center" wrapText="1"/>
    </xf>
    <xf numFmtId="0" fontId="8" fillId="4" borderId="0" xfId="0" applyFont="1" applyFill="1" applyAlignment="1">
      <alignment horizontal="left" vertical="center"/>
    </xf>
    <xf numFmtId="0" fontId="33" fillId="0" borderId="0" xfId="0" applyFont="1" applyAlignment="1">
      <alignment horizontal="center" vertical="center" wrapText="1"/>
    </xf>
    <xf numFmtId="0" fontId="10" fillId="0" borderId="0" xfId="0" applyFont="1" applyAlignment="1">
      <alignment horizontal="left" vertical="center"/>
    </xf>
    <xf numFmtId="0" fontId="10" fillId="0" borderId="0" xfId="0" applyFont="1" applyAlignment="1">
      <alignment horizontal="center" vertical="center" wrapText="1"/>
    </xf>
    <xf numFmtId="0" fontId="10" fillId="0" borderId="0" xfId="0" applyFont="1" applyAlignment="1">
      <alignment horizontal="center" vertical="center"/>
    </xf>
    <xf numFmtId="1" fontId="10" fillId="0" borderId="0" xfId="0" applyNumberFormat="1" applyFont="1" applyAlignment="1">
      <alignment horizontal="center" vertical="center" wrapText="1"/>
    </xf>
    <xf numFmtId="0" fontId="10" fillId="0" borderId="0" xfId="0" applyFont="1" applyAlignment="1">
      <alignment horizontal="left" vertical="center" wrapText="1"/>
    </xf>
    <xf numFmtId="0" fontId="0" fillId="2" borderId="5" xfId="0" applyFill="1" applyBorder="1" applyAlignment="1">
      <alignment horizontal="center" vertical="center" wrapText="1"/>
    </xf>
    <xf numFmtId="0" fontId="8" fillId="2" borderId="5"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6" fillId="2" borderId="5" xfId="0" applyFont="1" applyFill="1" applyBorder="1" applyAlignment="1">
      <alignment horizontal="center" vertical="center" wrapText="1"/>
    </xf>
    <xf numFmtId="0" fontId="35" fillId="2" borderId="5" xfId="0" applyFont="1" applyFill="1" applyBorder="1" applyAlignment="1">
      <alignment horizontal="center" vertical="center" wrapText="1"/>
    </xf>
    <xf numFmtId="0" fontId="0" fillId="2" borderId="13" xfId="0" applyFill="1" applyBorder="1" applyAlignment="1">
      <alignment horizontal="center" vertical="center" wrapText="1"/>
    </xf>
    <xf numFmtId="0" fontId="0" fillId="2" borderId="10" xfId="0" applyFill="1" applyBorder="1" applyAlignment="1">
      <alignment horizontal="center" vertical="center" wrapText="1"/>
    </xf>
    <xf numFmtId="0" fontId="17" fillId="0" borderId="5" xfId="0" applyFont="1" applyBorder="1" applyAlignment="1">
      <alignment horizontal="center" vertical="center" wrapText="1"/>
    </xf>
    <xf numFmtId="0" fontId="16" fillId="0" borderId="5" xfId="0" applyFont="1" applyBorder="1" applyAlignment="1">
      <alignment horizontal="center" vertical="center" wrapText="1"/>
    </xf>
    <xf numFmtId="0" fontId="35" fillId="0" borderId="5" xfId="0" applyFont="1" applyBorder="1" applyAlignment="1">
      <alignment horizontal="center" vertical="center" wrapText="1"/>
    </xf>
    <xf numFmtId="0" fontId="8" fillId="0" borderId="5" xfId="0" applyFont="1" applyBorder="1" applyAlignment="1">
      <alignment horizontal="center" vertical="center" wrapText="1"/>
    </xf>
    <xf numFmtId="0" fontId="36" fillId="0" borderId="5" xfId="0" applyFont="1" applyBorder="1" applyAlignment="1">
      <alignment horizontal="center" vertical="center" wrapText="1"/>
    </xf>
    <xf numFmtId="164" fontId="10" fillId="0" borderId="0" xfId="0" applyNumberFormat="1" applyFont="1" applyAlignment="1">
      <alignment horizontal="center" vertical="center" wrapText="1"/>
    </xf>
    <xf numFmtId="0" fontId="19" fillId="0" borderId="5" xfId="0" applyFont="1" applyBorder="1" applyAlignment="1">
      <alignment horizontal="center" vertical="center" wrapText="1"/>
    </xf>
    <xf numFmtId="0" fontId="0" fillId="0" borderId="19" xfId="0" applyBorder="1" applyAlignment="1">
      <alignment horizontal="center" vertical="center" wrapText="1"/>
    </xf>
    <xf numFmtId="14" fontId="0" fillId="0" borderId="0" xfId="0" applyNumberFormat="1" applyAlignment="1">
      <alignment horizontal="center" vertical="center"/>
    </xf>
    <xf numFmtId="0" fontId="0" fillId="0" borderId="0" xfId="0" applyAlignment="1">
      <alignment horizontal="left" vertical="center" wrapText="1"/>
    </xf>
    <xf numFmtId="0" fontId="0" fillId="0" borderId="4" xfId="0" applyBorder="1" applyAlignment="1">
      <alignment horizontal="center" vertical="center" wrapText="1"/>
    </xf>
    <xf numFmtId="14" fontId="0" fillId="0" borderId="4" xfId="0" applyNumberFormat="1" applyBorder="1" applyAlignment="1">
      <alignment horizontal="center" vertical="center" wrapText="1"/>
    </xf>
    <xf numFmtId="14" fontId="0" fillId="0" borderId="27" xfId="0" applyNumberFormat="1" applyBorder="1" applyAlignment="1">
      <alignment horizontal="center" vertical="center" wrapText="1"/>
    </xf>
    <xf numFmtId="164" fontId="0" fillId="0" borderId="4" xfId="0" applyNumberFormat="1" applyBorder="1" applyAlignment="1">
      <alignment horizontal="center" vertical="center" wrapText="1"/>
    </xf>
    <xf numFmtId="0" fontId="0" fillId="0" borderId="4" xfId="0" applyBorder="1" applyAlignment="1">
      <alignment horizontal="left" vertical="center" wrapText="1"/>
    </xf>
    <xf numFmtId="0" fontId="0" fillId="0" borderId="0" xfId="0" applyAlignment="1">
      <alignment vertical="center"/>
    </xf>
    <xf numFmtId="14" fontId="8" fillId="0" borderId="0" xfId="0" applyNumberFormat="1" applyFont="1" applyAlignment="1">
      <alignment horizontal="center" vertical="center" wrapText="1"/>
    </xf>
    <xf numFmtId="164" fontId="8" fillId="0" borderId="0" xfId="0" applyNumberFormat="1" applyFont="1" applyAlignment="1">
      <alignment horizontal="center" vertical="center" wrapText="1"/>
    </xf>
    <xf numFmtId="0" fontId="8" fillId="0" borderId="0" xfId="0" applyFont="1" applyAlignment="1">
      <alignment vertical="center"/>
    </xf>
    <xf numFmtId="0" fontId="17" fillId="0" borderId="0" xfId="522" applyFont="1" applyAlignment="1">
      <alignment horizontal="center"/>
    </xf>
    <xf numFmtId="0" fontId="8" fillId="4" borderId="0" xfId="0" applyFont="1" applyFill="1" applyAlignment="1">
      <alignment vertical="center"/>
    </xf>
    <xf numFmtId="0" fontId="0" fillId="4" borderId="0" xfId="0" applyFill="1" applyAlignment="1">
      <alignment vertical="center"/>
    </xf>
    <xf numFmtId="0" fontId="8" fillId="12" borderId="0" xfId="0" applyFont="1" applyFill="1" applyAlignment="1">
      <alignment vertical="center"/>
    </xf>
    <xf numFmtId="0" fontId="8" fillId="3" borderId="0" xfId="0" applyFont="1" applyFill="1" applyAlignment="1">
      <alignment vertical="center"/>
    </xf>
    <xf numFmtId="164" fontId="39" fillId="0" borderId="0" xfId="0" applyNumberFormat="1" applyFont="1" applyAlignment="1">
      <alignment horizontal="center" vertical="center" wrapText="1"/>
    </xf>
    <xf numFmtId="0" fontId="10" fillId="0" borderId="0" xfId="0" applyFont="1" applyAlignment="1">
      <alignment vertical="center"/>
    </xf>
    <xf numFmtId="165" fontId="0" fillId="0" borderId="0" xfId="0" applyNumberFormat="1" applyAlignment="1">
      <alignment horizontal="center" vertical="center"/>
    </xf>
    <xf numFmtId="165" fontId="8" fillId="0" borderId="0" xfId="0" applyNumberFormat="1" applyFont="1" applyAlignment="1">
      <alignment horizontal="center" vertical="center"/>
    </xf>
    <xf numFmtId="165" fontId="10" fillId="0" borderId="0" xfId="0" applyNumberFormat="1" applyFont="1" applyAlignment="1">
      <alignment horizontal="center" vertical="center" wrapText="1"/>
    </xf>
    <xf numFmtId="166" fontId="0" fillId="0" borderId="0" xfId="0" applyNumberFormat="1" applyAlignment="1">
      <alignment horizontal="center" vertical="center"/>
    </xf>
    <xf numFmtId="1" fontId="0" fillId="0" borderId="13" xfId="0" applyNumberFormat="1" applyBorder="1" applyAlignment="1">
      <alignment horizontal="center" vertical="center"/>
    </xf>
    <xf numFmtId="0" fontId="0" fillId="0" borderId="8" xfId="0" applyBorder="1" applyAlignment="1">
      <alignment horizontal="center" vertical="center" wrapText="1"/>
    </xf>
    <xf numFmtId="1" fontId="0" fillId="0" borderId="10" xfId="0" applyNumberFormat="1" applyBorder="1" applyAlignment="1">
      <alignment horizontal="center" vertical="center" wrapText="1"/>
    </xf>
    <xf numFmtId="164" fontId="0" fillId="0" borderId="10" xfId="0" applyNumberFormat="1" applyBorder="1" applyAlignment="1">
      <alignment horizontal="center" vertical="center" wrapText="1"/>
    </xf>
    <xf numFmtId="0" fontId="0" fillId="0" borderId="8" xfId="0" applyBorder="1" applyAlignment="1">
      <alignment horizontal="left" vertical="center" wrapText="1"/>
    </xf>
    <xf numFmtId="3" fontId="0" fillId="0" borderId="0" xfId="0" applyNumberFormat="1" applyAlignment="1">
      <alignment horizontal="center" vertical="center"/>
    </xf>
    <xf numFmtId="164" fontId="0" fillId="0" borderId="2" xfId="0" applyNumberFormat="1" applyBorder="1" applyAlignment="1">
      <alignment horizontal="center" vertical="center"/>
    </xf>
    <xf numFmtId="3" fontId="0" fillId="0" borderId="0" xfId="0" applyNumberFormat="1" applyAlignment="1">
      <alignment horizontal="left" vertical="center"/>
    </xf>
    <xf numFmtId="0" fontId="0" fillId="0" borderId="13" xfId="0" applyBorder="1" applyAlignment="1">
      <alignment horizontal="center"/>
    </xf>
    <xf numFmtId="165" fontId="0" fillId="0" borderId="11" xfId="0" applyNumberFormat="1" applyBorder="1" applyAlignment="1">
      <alignment horizontal="center" vertical="center" wrapText="1"/>
    </xf>
    <xf numFmtId="165" fontId="0" fillId="0" borderId="8" xfId="0" applyNumberFormat="1" applyBorder="1" applyAlignment="1">
      <alignment horizontal="center" vertical="center" wrapText="1"/>
    </xf>
    <xf numFmtId="0" fontId="27" fillId="0" borderId="33" xfId="0" applyFont="1" applyBorder="1" applyAlignment="1">
      <alignment horizontal="left"/>
    </xf>
    <xf numFmtId="0" fontId="27" fillId="0" borderId="0" xfId="0" applyFont="1" applyAlignment="1">
      <alignment horizontal="left"/>
    </xf>
    <xf numFmtId="0" fontId="27" fillId="0" borderId="28" xfId="0" applyFont="1" applyBorder="1" applyAlignment="1">
      <alignment horizontal="left"/>
    </xf>
    <xf numFmtId="0" fontId="8" fillId="0" borderId="33" xfId="0" applyFont="1" applyBorder="1" applyAlignment="1">
      <alignment horizontal="left"/>
    </xf>
    <xf numFmtId="0" fontId="8" fillId="0" borderId="0" xfId="0" applyFont="1" applyAlignment="1">
      <alignment horizontal="left"/>
    </xf>
    <xf numFmtId="0" fontId="8" fillId="0" borderId="28" xfId="0" applyFont="1" applyBorder="1" applyAlignment="1">
      <alignment horizontal="left"/>
    </xf>
    <xf numFmtId="0" fontId="8" fillId="0" borderId="33" xfId="0" applyFont="1" applyBorder="1"/>
    <xf numFmtId="0" fontId="8" fillId="0" borderId="0" xfId="0" applyFont="1"/>
    <xf numFmtId="0" fontId="8" fillId="0" borderId="28" xfId="0" applyFont="1" applyBorder="1"/>
    <xf numFmtId="0" fontId="27" fillId="0" borderId="37" xfId="0" applyFont="1" applyBorder="1" applyAlignment="1">
      <alignment horizontal="left"/>
    </xf>
    <xf numFmtId="0" fontId="27" fillId="0" borderId="8" xfId="0" applyFont="1" applyBorder="1" applyAlignment="1">
      <alignment horizontal="left"/>
    </xf>
    <xf numFmtId="0" fontId="27" fillId="0" borderId="32" xfId="0" applyFont="1" applyBorder="1" applyAlignment="1">
      <alignment horizontal="left"/>
    </xf>
    <xf numFmtId="0" fontId="8" fillId="0" borderId="37" xfId="0" applyFont="1" applyBorder="1"/>
    <xf numFmtId="0" fontId="8" fillId="0" borderId="8" xfId="0" applyFont="1" applyBorder="1"/>
    <xf numFmtId="0" fontId="8" fillId="0" borderId="32" xfId="0" applyFont="1" applyBorder="1"/>
  </cellXfs>
  <cellStyles count="524">
    <cellStyle name="Date" xfId="518" xr:uid="{82FD0C87-DE96-4DD5-90E7-7EA42E45DBCE}"/>
    <cellStyle name="Followed Hyperlink" xfId="52" builtinId="9" hidden="1"/>
    <cellStyle name="Followed Hyperlink" xfId="374" builtinId="9" hidden="1"/>
    <cellStyle name="Followed Hyperlink" xfId="286" builtinId="9" hidden="1"/>
    <cellStyle name="Followed Hyperlink" xfId="112" builtinId="9" hidden="1"/>
    <cellStyle name="Followed Hyperlink" xfId="98" builtinId="9" hidden="1"/>
    <cellStyle name="Followed Hyperlink" xfId="388" builtinId="9" hidden="1"/>
    <cellStyle name="Followed Hyperlink" xfId="396" builtinId="9" hidden="1"/>
    <cellStyle name="Followed Hyperlink" xfId="456" builtinId="9" hidden="1"/>
    <cellStyle name="Followed Hyperlink" xfId="78" builtinId="9" hidden="1"/>
    <cellStyle name="Followed Hyperlink" xfId="438" builtinId="9" hidden="1"/>
    <cellStyle name="Followed Hyperlink" xfId="458" builtinId="9" hidden="1"/>
    <cellStyle name="Followed Hyperlink" xfId="404" builtinId="9" hidden="1"/>
    <cellStyle name="Followed Hyperlink" xfId="274" builtinId="9" hidden="1"/>
    <cellStyle name="Followed Hyperlink" xfId="124" builtinId="9" hidden="1"/>
    <cellStyle name="Followed Hyperlink" xfId="400" builtinId="9" hidden="1"/>
    <cellStyle name="Followed Hyperlink" xfId="354" builtinId="9" hidden="1"/>
    <cellStyle name="Followed Hyperlink" xfId="472" builtinId="9" hidden="1"/>
    <cellStyle name="Followed Hyperlink" xfId="198" builtinId="9" hidden="1"/>
    <cellStyle name="Followed Hyperlink" xfId="366" builtinId="9" hidden="1"/>
    <cellStyle name="Followed Hyperlink" xfId="96" builtinId="9" hidden="1"/>
    <cellStyle name="Followed Hyperlink" xfId="298" builtinId="9" hidden="1"/>
    <cellStyle name="Followed Hyperlink" xfId="234" builtinId="9" hidden="1"/>
    <cellStyle name="Followed Hyperlink" xfId="46" builtinId="9" hidden="1"/>
    <cellStyle name="Followed Hyperlink" xfId="470" builtinId="9" hidden="1"/>
    <cellStyle name="Followed Hyperlink" xfId="114" builtinId="9" hidden="1"/>
    <cellStyle name="Followed Hyperlink" xfId="478" builtinId="9" hidden="1"/>
    <cellStyle name="Followed Hyperlink" xfId="226" builtinId="9" hidden="1"/>
    <cellStyle name="Followed Hyperlink" xfId="502" builtinId="9" hidden="1"/>
    <cellStyle name="Followed Hyperlink" xfId="252" builtinId="9" hidden="1"/>
    <cellStyle name="Followed Hyperlink" xfId="126" builtinId="9" hidden="1"/>
    <cellStyle name="Followed Hyperlink" xfId="370" builtinId="9" hidden="1"/>
    <cellStyle name="Followed Hyperlink" xfId="428" builtinId="9" hidden="1"/>
    <cellStyle name="Followed Hyperlink" xfId="390" builtinId="9" hidden="1"/>
    <cellStyle name="Followed Hyperlink" xfId="192" builtinId="9" hidden="1"/>
    <cellStyle name="Followed Hyperlink" xfId="170" builtinId="9" hidden="1"/>
    <cellStyle name="Followed Hyperlink" xfId="2" builtinId="9" hidden="1"/>
    <cellStyle name="Followed Hyperlink" xfId="216" builtinId="9" hidden="1"/>
    <cellStyle name="Followed Hyperlink" xfId="484" builtinId="9" hidden="1"/>
    <cellStyle name="Followed Hyperlink" xfId="392" builtinId="9" hidden="1"/>
    <cellStyle name="Followed Hyperlink" xfId="488" builtinId="9" hidden="1"/>
    <cellStyle name="Followed Hyperlink" xfId="290" builtinId="9" hidden="1"/>
    <cellStyle name="Followed Hyperlink" xfId="312" builtinId="9" hidden="1"/>
    <cellStyle name="Followed Hyperlink" xfId="262" builtinId="9" hidden="1"/>
    <cellStyle name="Followed Hyperlink" xfId="308" builtinId="9" hidden="1"/>
    <cellStyle name="Followed Hyperlink" xfId="188" builtinId="9" hidden="1"/>
    <cellStyle name="Followed Hyperlink" xfId="270" builtinId="9" hidden="1"/>
    <cellStyle name="Followed Hyperlink" xfId="172" builtinId="9" hidden="1"/>
    <cellStyle name="Followed Hyperlink" xfId="402" builtinId="9" hidden="1"/>
    <cellStyle name="Followed Hyperlink" xfId="32" builtinId="9" hidden="1"/>
    <cellStyle name="Followed Hyperlink" xfId="266" builtinId="9" hidden="1"/>
    <cellStyle name="Followed Hyperlink" xfId="222" builtinId="9" hidden="1"/>
    <cellStyle name="Followed Hyperlink" xfId="142" builtinId="9" hidden="1"/>
    <cellStyle name="Followed Hyperlink" xfId="88" builtinId="9" hidden="1"/>
    <cellStyle name="Followed Hyperlink" xfId="324" builtinId="9" hidden="1"/>
    <cellStyle name="Followed Hyperlink" xfId="34" builtinId="9" hidden="1"/>
    <cellStyle name="Followed Hyperlink" xfId="220" builtinId="9" hidden="1"/>
    <cellStyle name="Followed Hyperlink" xfId="156" builtinId="9" hidden="1"/>
    <cellStyle name="Followed Hyperlink" xfId="82" builtinId="9" hidden="1"/>
    <cellStyle name="Followed Hyperlink" xfId="416" builtinId="9" hidden="1"/>
    <cellStyle name="Followed Hyperlink" xfId="278" builtinId="9" hidden="1"/>
    <cellStyle name="Followed Hyperlink" xfId="314" builtinId="9" hidden="1"/>
    <cellStyle name="Followed Hyperlink" xfId="120" builtinId="9" hidden="1"/>
    <cellStyle name="Followed Hyperlink" xfId="164" builtinId="9" hidden="1"/>
    <cellStyle name="Followed Hyperlink" xfId="28" builtinId="9" hidden="1"/>
    <cellStyle name="Followed Hyperlink" xfId="256" builtinId="9" hidden="1"/>
    <cellStyle name="Followed Hyperlink" xfId="436" builtinId="9" hidden="1"/>
    <cellStyle name="Followed Hyperlink" xfId="54" builtinId="9" hidden="1"/>
    <cellStyle name="Followed Hyperlink" xfId="74" builtinId="9" hidden="1"/>
    <cellStyle name="Followed Hyperlink" xfId="462" builtinId="9" hidden="1"/>
    <cellStyle name="Followed Hyperlink" xfId="474" builtinId="9" hidden="1"/>
    <cellStyle name="Followed Hyperlink" xfId="232" builtinId="9" hidden="1"/>
    <cellStyle name="Followed Hyperlink" xfId="58" builtinId="9" hidden="1"/>
    <cellStyle name="Followed Hyperlink" xfId="258" builtinId="9" hidden="1"/>
    <cellStyle name="Followed Hyperlink" xfId="64" builtinId="9" hidden="1"/>
    <cellStyle name="Followed Hyperlink" xfId="368" builtinId="9" hidden="1"/>
    <cellStyle name="Followed Hyperlink" xfId="446" builtinId="9" hidden="1"/>
    <cellStyle name="Followed Hyperlink" xfId="496" builtinId="9" hidden="1"/>
    <cellStyle name="Followed Hyperlink" xfId="248" builtinId="9" hidden="1"/>
    <cellStyle name="Followed Hyperlink" xfId="158" builtinId="9" hidden="1"/>
    <cellStyle name="Followed Hyperlink" xfId="36" builtinId="9" hidden="1"/>
    <cellStyle name="Followed Hyperlink" xfId="50" builtinId="9" hidden="1"/>
    <cellStyle name="Followed Hyperlink" xfId="300" builtinId="9" hidden="1"/>
    <cellStyle name="Followed Hyperlink" xfId="294" builtinId="9" hidden="1"/>
    <cellStyle name="Followed Hyperlink" xfId="212" builtinId="9" hidden="1"/>
    <cellStyle name="Followed Hyperlink" xfId="62" builtinId="9" hidden="1"/>
    <cellStyle name="Followed Hyperlink" xfId="244" builtinId="9" hidden="1"/>
    <cellStyle name="Followed Hyperlink" xfId="512" builtinId="9" hidden="1"/>
    <cellStyle name="Followed Hyperlink" xfId="236" builtinId="9" hidden="1"/>
    <cellStyle name="Followed Hyperlink" xfId="20" builtinId="9" hidden="1"/>
    <cellStyle name="Followed Hyperlink" xfId="296" builtinId="9" hidden="1"/>
    <cellStyle name="Followed Hyperlink" xfId="460" builtinId="9" hidden="1"/>
    <cellStyle name="Followed Hyperlink" xfId="398" builtinId="9" hidden="1"/>
    <cellStyle name="Followed Hyperlink" xfId="318" builtinId="9" hidden="1"/>
    <cellStyle name="Followed Hyperlink" xfId="86" builtinId="9" hidden="1"/>
    <cellStyle name="Followed Hyperlink" xfId="224" builtinId="9" hidden="1"/>
    <cellStyle name="Followed Hyperlink" xfId="342" builtinId="9" hidden="1"/>
    <cellStyle name="Followed Hyperlink" xfId="108" builtinId="9" hidden="1"/>
    <cellStyle name="Followed Hyperlink" xfId="90" builtinId="9" hidden="1"/>
    <cellStyle name="Followed Hyperlink" xfId="184" builtinId="9" hidden="1"/>
    <cellStyle name="Followed Hyperlink" xfId="200" builtinId="9" hidden="1"/>
    <cellStyle name="Followed Hyperlink" xfId="450" builtinId="9" hidden="1"/>
    <cellStyle name="Followed Hyperlink" xfId="76" builtinId="9" hidden="1"/>
    <cellStyle name="Followed Hyperlink" xfId="406" builtinId="9" hidden="1"/>
    <cellStyle name="Followed Hyperlink" xfId="48" builtinId="9" hidden="1"/>
    <cellStyle name="Followed Hyperlink" xfId="70" builtinId="9" hidden="1"/>
    <cellStyle name="Followed Hyperlink" xfId="482" builtinId="9" hidden="1"/>
    <cellStyle name="Followed Hyperlink" xfId="498" builtinId="9" hidden="1"/>
    <cellStyle name="Followed Hyperlink" xfId="94" builtinId="9" hidden="1"/>
    <cellStyle name="Followed Hyperlink" xfId="60" builtinId="9" hidden="1"/>
    <cellStyle name="Followed Hyperlink" xfId="338" builtinId="9" hidden="1"/>
    <cellStyle name="Followed Hyperlink" xfId="180" builtinId="9" hidden="1"/>
    <cellStyle name="Followed Hyperlink" xfId="210" builtinId="9" hidden="1"/>
    <cellStyle name="Followed Hyperlink" xfId="44" builtinId="9" hidden="1"/>
    <cellStyle name="Followed Hyperlink" xfId="22" builtinId="9" hidden="1"/>
    <cellStyle name="Followed Hyperlink" xfId="384" builtinId="9" hidden="1"/>
    <cellStyle name="Followed Hyperlink" xfId="508" builtinId="9" hidden="1"/>
    <cellStyle name="Followed Hyperlink" xfId="340" builtinId="9" hidden="1"/>
    <cellStyle name="Followed Hyperlink" xfId="272" builtinId="9" hidden="1"/>
    <cellStyle name="Followed Hyperlink" xfId="440" builtinId="9" hidden="1"/>
    <cellStyle name="Followed Hyperlink" xfId="454" builtinId="9" hidden="1"/>
    <cellStyle name="Followed Hyperlink" xfId="348" builtinId="9" hidden="1"/>
    <cellStyle name="Followed Hyperlink" xfId="304" builtinId="9" hidden="1"/>
    <cellStyle name="Followed Hyperlink" xfId="442" builtinId="9" hidden="1"/>
    <cellStyle name="Followed Hyperlink" xfId="68" builtinId="9" hidden="1"/>
    <cellStyle name="Followed Hyperlink" xfId="424" builtinId="9" hidden="1"/>
    <cellStyle name="Followed Hyperlink" xfId="42" builtinId="9" hidden="1"/>
    <cellStyle name="Followed Hyperlink" xfId="410" builtinId="9" hidden="1"/>
    <cellStyle name="Followed Hyperlink" xfId="430" builtinId="9" hidden="1"/>
    <cellStyle name="Followed Hyperlink" xfId="160" builtinId="9" hidden="1"/>
    <cellStyle name="Followed Hyperlink" xfId="362" builtinId="9" hidden="1"/>
    <cellStyle name="Followed Hyperlink" xfId="130" builtinId="9" hidden="1"/>
    <cellStyle name="Followed Hyperlink" xfId="18" builtinId="9" hidden="1"/>
    <cellStyle name="Followed Hyperlink" xfId="432" builtinId="9" hidden="1"/>
    <cellStyle name="Followed Hyperlink" xfId="322" builtinId="9" hidden="1"/>
    <cellStyle name="Followed Hyperlink" xfId="510" builtinId="9" hidden="1"/>
    <cellStyle name="Followed Hyperlink" xfId="178" builtinId="9" hidden="1"/>
    <cellStyle name="Followed Hyperlink" xfId="350" builtinId="9" hidden="1"/>
    <cellStyle name="Followed Hyperlink" xfId="380" builtinId="9" hidden="1"/>
    <cellStyle name="Followed Hyperlink" xfId="242" builtinId="9" hidden="1"/>
    <cellStyle name="Followed Hyperlink" xfId="146" builtinId="9" hidden="1"/>
    <cellStyle name="Followed Hyperlink" xfId="316" builtinId="9" hidden="1"/>
    <cellStyle name="Followed Hyperlink" xfId="302" builtinId="9" hidden="1"/>
    <cellStyle name="Followed Hyperlink" xfId="134" builtinId="9" hidden="1"/>
    <cellStyle name="Followed Hyperlink" xfId="494" builtinId="9" hidden="1"/>
    <cellStyle name="Followed Hyperlink" xfId="506" builtinId="9" hidden="1"/>
    <cellStyle name="Followed Hyperlink" xfId="260" builtinId="9" hidden="1"/>
    <cellStyle name="Followed Hyperlink" xfId="378" builtinId="9" hidden="1"/>
    <cellStyle name="Followed Hyperlink" xfId="414" builtinId="9" hidden="1"/>
    <cellStyle name="Followed Hyperlink" xfId="230" builtinId="9" hidden="1"/>
    <cellStyle name="Followed Hyperlink" xfId="140" builtinId="9" hidden="1"/>
    <cellStyle name="Followed Hyperlink" xfId="132" builtinId="9" hidden="1"/>
    <cellStyle name="Followed Hyperlink" xfId="250" builtinId="9" hidden="1"/>
    <cellStyle name="Followed Hyperlink" xfId="408" builtinId="9" hidden="1"/>
    <cellStyle name="Followed Hyperlink" xfId="418" builtinId="9" hidden="1"/>
    <cellStyle name="Followed Hyperlink" xfId="336" builtinId="9" hidden="1"/>
    <cellStyle name="Followed Hyperlink" xfId="26" builtinId="9" hidden="1"/>
    <cellStyle name="Followed Hyperlink" xfId="306" builtinId="9" hidden="1"/>
    <cellStyle name="Followed Hyperlink" xfId="276" builtinId="9" hidden="1"/>
    <cellStyle name="Followed Hyperlink" xfId="394" builtinId="9" hidden="1"/>
    <cellStyle name="Followed Hyperlink" xfId="310" builtinId="9" hidden="1"/>
    <cellStyle name="Followed Hyperlink" xfId="122" builtinId="9" hidden="1"/>
    <cellStyle name="Followed Hyperlink" xfId="344" builtinId="9" hidden="1"/>
    <cellStyle name="Followed Hyperlink" xfId="452" builtinId="9" hidden="1"/>
    <cellStyle name="Followed Hyperlink" xfId="176" builtinId="9" hidden="1"/>
    <cellStyle name="Followed Hyperlink" xfId="92" builtinId="9" hidden="1"/>
    <cellStyle name="Followed Hyperlink" xfId="412" builtinId="9" hidden="1"/>
    <cellStyle name="Followed Hyperlink" xfId="174" builtinId="9" hidden="1"/>
    <cellStyle name="Followed Hyperlink" xfId="352" builtinId="9" hidden="1"/>
    <cellStyle name="Followed Hyperlink" xfId="214" builtinId="9" hidden="1"/>
    <cellStyle name="Followed Hyperlink" xfId="118" builtinId="9" hidden="1"/>
    <cellStyle name="Followed Hyperlink" xfId="40" builtinId="9" hidden="1"/>
    <cellStyle name="Followed Hyperlink" xfId="292" builtinId="9" hidden="1"/>
    <cellStyle name="Followed Hyperlink" xfId="56" builtinId="9" hidden="1"/>
    <cellStyle name="Followed Hyperlink" xfId="128" builtinId="9" hidden="1"/>
    <cellStyle name="Followed Hyperlink" xfId="500" builtinId="9" hidden="1"/>
    <cellStyle name="Followed Hyperlink" xfId="148" builtinId="9" hidden="1"/>
    <cellStyle name="Followed Hyperlink" xfId="182" builtinId="9" hidden="1"/>
    <cellStyle name="Followed Hyperlink" xfId="464" builtinId="9" hidden="1"/>
    <cellStyle name="Followed Hyperlink" xfId="448" builtinId="9" hidden="1"/>
    <cellStyle name="Followed Hyperlink" xfId="330" builtinId="9" hidden="1"/>
    <cellStyle name="Followed Hyperlink" xfId="194" builtinId="9" hidden="1"/>
    <cellStyle name="Followed Hyperlink" xfId="346" builtinId="9" hidden="1"/>
    <cellStyle name="Followed Hyperlink" xfId="228" builtinId="9" hidden="1"/>
    <cellStyle name="Followed Hyperlink" xfId="504" builtinId="9" hidden="1"/>
    <cellStyle name="Followed Hyperlink" xfId="72" builtinId="9" hidden="1"/>
    <cellStyle name="Followed Hyperlink" xfId="136" builtinId="9" hidden="1"/>
    <cellStyle name="Followed Hyperlink" xfId="14" builtinId="9" hidden="1"/>
    <cellStyle name="Followed Hyperlink" xfId="208" builtinId="9" hidden="1"/>
    <cellStyle name="Followed Hyperlink" xfId="468" builtinId="9" hidden="1"/>
    <cellStyle name="Followed Hyperlink" xfId="444" builtinId="9" hidden="1"/>
    <cellStyle name="Followed Hyperlink" xfId="382" builtinId="9" hidden="1"/>
    <cellStyle name="Followed Hyperlink" xfId="12" builtinId="9" hidden="1"/>
    <cellStyle name="Followed Hyperlink" xfId="138" builtinId="9" hidden="1"/>
    <cellStyle name="Followed Hyperlink" xfId="10" builtinId="9" hidden="1"/>
    <cellStyle name="Followed Hyperlink" xfId="166" builtinId="9" hidden="1"/>
    <cellStyle name="Followed Hyperlink" xfId="334" builtinId="9" hidden="1"/>
    <cellStyle name="Followed Hyperlink" xfId="364" builtinId="9" hidden="1"/>
    <cellStyle name="Followed Hyperlink" xfId="360" builtinId="9" hidden="1"/>
    <cellStyle name="Followed Hyperlink" xfId="376" builtinId="9" hidden="1"/>
    <cellStyle name="Followed Hyperlink" xfId="332" builtinId="9" hidden="1"/>
    <cellStyle name="Followed Hyperlink" xfId="490" builtinId="9" hidden="1"/>
    <cellStyle name="Followed Hyperlink" xfId="358" builtinId="9" hidden="1"/>
    <cellStyle name="Followed Hyperlink" xfId="190" builtinId="9" hidden="1"/>
    <cellStyle name="Followed Hyperlink" xfId="480" builtinId="9" hidden="1"/>
    <cellStyle name="Followed Hyperlink" xfId="476" builtinId="9" hidden="1"/>
    <cellStyle name="Followed Hyperlink" xfId="204" builtinId="9" hidden="1"/>
    <cellStyle name="Followed Hyperlink" xfId="4" builtinId="9" hidden="1"/>
    <cellStyle name="Followed Hyperlink" xfId="264" builtinId="9" hidden="1"/>
    <cellStyle name="Followed Hyperlink" xfId="492" builtinId="9" hidden="1"/>
    <cellStyle name="Followed Hyperlink" xfId="422" builtinId="9" hidden="1"/>
    <cellStyle name="Followed Hyperlink" xfId="106" builtinId="9" hidden="1"/>
    <cellStyle name="Followed Hyperlink" xfId="8" builtinId="9" hidden="1"/>
    <cellStyle name="Followed Hyperlink" xfId="372" builtinId="9" hidden="1"/>
    <cellStyle name="Followed Hyperlink" xfId="320" builtinId="9" hidden="1"/>
    <cellStyle name="Followed Hyperlink" xfId="38" builtinId="9" hidden="1"/>
    <cellStyle name="Followed Hyperlink" xfId="100" builtinId="9" hidden="1"/>
    <cellStyle name="Followed Hyperlink" xfId="168" builtinId="9" hidden="1"/>
    <cellStyle name="Followed Hyperlink" xfId="102" builtinId="9" hidden="1"/>
    <cellStyle name="Followed Hyperlink" xfId="328" builtinId="9" hidden="1"/>
    <cellStyle name="Followed Hyperlink" xfId="326" builtinId="9" hidden="1"/>
    <cellStyle name="Followed Hyperlink" xfId="238" builtinId="9" hidden="1"/>
    <cellStyle name="Followed Hyperlink" xfId="240" builtinId="9" hidden="1"/>
    <cellStyle name="Followed Hyperlink" xfId="514" builtinId="9" hidden="1"/>
    <cellStyle name="Followed Hyperlink" xfId="386" builtinId="9" hidden="1"/>
    <cellStyle name="Followed Hyperlink" xfId="280" builtinId="9" hidden="1"/>
    <cellStyle name="Followed Hyperlink" xfId="104" builtinId="9" hidden="1"/>
    <cellStyle name="Followed Hyperlink" xfId="282" builtinId="9" hidden="1"/>
    <cellStyle name="Followed Hyperlink" xfId="144" builtinId="9" hidden="1"/>
    <cellStyle name="Followed Hyperlink" xfId="246" builtinId="9" hidden="1"/>
    <cellStyle name="Followed Hyperlink" xfId="150" builtinId="9" hidden="1"/>
    <cellStyle name="Followed Hyperlink" xfId="434" builtinId="9" hidden="1"/>
    <cellStyle name="Followed Hyperlink" xfId="116" builtinId="9" hidden="1"/>
    <cellStyle name="Followed Hyperlink" xfId="466" builtinId="9" hidden="1"/>
    <cellStyle name="Followed Hyperlink" xfId="202" builtinId="9" hidden="1"/>
    <cellStyle name="Followed Hyperlink" xfId="24" builtinId="9" hidden="1"/>
    <cellStyle name="Followed Hyperlink" xfId="80" builtinId="9" hidden="1"/>
    <cellStyle name="Followed Hyperlink" xfId="218" builtinId="9" hidden="1"/>
    <cellStyle name="Followed Hyperlink" xfId="356" builtinId="9" hidden="1"/>
    <cellStyle name="Followed Hyperlink" xfId="152" builtinId="9" hidden="1"/>
    <cellStyle name="Followed Hyperlink" xfId="268" builtinId="9" hidden="1"/>
    <cellStyle name="Followed Hyperlink" xfId="162" builtinId="9" hidden="1"/>
    <cellStyle name="Followed Hyperlink" xfId="30" builtinId="9" hidden="1"/>
    <cellStyle name="Followed Hyperlink" xfId="206" builtinId="9" hidden="1"/>
    <cellStyle name="Followed Hyperlink" xfId="84" builtinId="9" hidden="1"/>
    <cellStyle name="Followed Hyperlink" xfId="66" builtinId="9" hidden="1"/>
    <cellStyle name="Followed Hyperlink" xfId="420" builtinId="9" hidden="1"/>
    <cellStyle name="Followed Hyperlink" xfId="16" builtinId="9" hidden="1"/>
    <cellStyle name="Followed Hyperlink" xfId="284" builtinId="9" hidden="1"/>
    <cellStyle name="Followed Hyperlink" xfId="254" builtinId="9" hidden="1"/>
    <cellStyle name="Followed Hyperlink" xfId="6" builtinId="9" hidden="1"/>
    <cellStyle name="Followed Hyperlink" xfId="186" builtinId="9" hidden="1"/>
    <cellStyle name="Followed Hyperlink" xfId="196" builtinId="9" hidden="1"/>
    <cellStyle name="Followed Hyperlink" xfId="288" builtinId="9" hidden="1"/>
    <cellStyle name="Followed Hyperlink" xfId="110" builtinId="9" hidden="1"/>
    <cellStyle name="Followed Hyperlink" xfId="426" builtinId="9" hidden="1"/>
    <cellStyle name="Followed Hyperlink" xfId="154" builtinId="9" hidden="1"/>
    <cellStyle name="Followed Hyperlink" xfId="486" builtinId="9" hidden="1"/>
    <cellStyle name="Hyperlink" xfId="375" builtinId="8" hidden="1"/>
    <cellStyle name="Hyperlink" xfId="369" builtinId="8" hidden="1"/>
    <cellStyle name="Hyperlink" xfId="441" builtinId="8" hidden="1"/>
    <cellStyle name="Hyperlink" xfId="285" builtinId="8" hidden="1"/>
    <cellStyle name="Hyperlink" xfId="307" builtinId="8" hidden="1"/>
    <cellStyle name="Hyperlink" xfId="217" builtinId="8" hidden="1"/>
    <cellStyle name="Hyperlink" xfId="227" builtinId="8" hidden="1"/>
    <cellStyle name="Hyperlink" xfId="301" builtinId="8" hidden="1"/>
    <cellStyle name="Hyperlink" xfId="289" builtinId="8" hidden="1"/>
    <cellStyle name="Hyperlink" xfId="235" builtinId="8" hidden="1"/>
    <cellStyle name="Hyperlink" xfId="249" builtinId="8" hidden="1"/>
    <cellStyle name="Hyperlink" xfId="241" builtinId="8" hidden="1"/>
    <cellStyle name="Hyperlink" xfId="197" builtinId="8" hidden="1"/>
    <cellStyle name="Hyperlink" xfId="155" builtinId="8" hidden="1"/>
    <cellStyle name="Hyperlink" xfId="19" builtinId="8" hidden="1"/>
    <cellStyle name="Hyperlink" xfId="119" builtinId="8" hidden="1"/>
    <cellStyle name="Hyperlink" xfId="203" builtinId="8" hidden="1"/>
    <cellStyle name="Hyperlink" xfId="205" builtinId="8" hidden="1"/>
    <cellStyle name="Hyperlink" xfId="257" builtinId="8" hidden="1"/>
    <cellStyle name="Hyperlink" xfId="75" builtinId="8" hidden="1"/>
    <cellStyle name="Hyperlink" xfId="223" builtinId="8" hidden="1"/>
    <cellStyle name="Hyperlink" xfId="127" builtinId="8" hidden="1"/>
    <cellStyle name="Hyperlink" xfId="195" builtinId="8" hidden="1"/>
    <cellStyle name="Hyperlink" xfId="7" builtinId="8" hidden="1"/>
    <cellStyle name="Hyperlink" xfId="87" builtinId="8" hidden="1"/>
    <cellStyle name="Hyperlink" xfId="41" builtinId="8" hidden="1"/>
    <cellStyle name="Hyperlink" xfId="287" builtinId="8" hidden="1"/>
    <cellStyle name="Hyperlink" xfId="183" builtinId="8" hidden="1"/>
    <cellStyle name="Hyperlink" xfId="379" builtinId="8" hidden="1"/>
    <cellStyle name="Hyperlink" xfId="259" builtinId="8" hidden="1"/>
    <cellStyle name="Hyperlink" xfId="411" builtinId="8" hidden="1"/>
    <cellStyle name="Hyperlink" xfId="373" builtinId="8" hidden="1"/>
    <cellStyle name="Hyperlink" xfId="325" builtinId="8" hidden="1"/>
    <cellStyle name="Hyperlink" xfId="31" builtinId="8" hidden="1"/>
    <cellStyle name="Hyperlink" xfId="479" builtinId="8" hidden="1"/>
    <cellStyle name="Hyperlink" xfId="171" builtinId="8" hidden="1"/>
    <cellStyle name="Hyperlink" xfId="489" builtinId="8" hidden="1"/>
    <cellStyle name="Hyperlink" xfId="161" builtinId="8" hidden="1"/>
    <cellStyle name="Hyperlink" xfId="407" builtinId="8" hidden="1"/>
    <cellStyle name="Hyperlink" xfId="425" builtinId="8" hidden="1"/>
    <cellStyle name="Hyperlink" xfId="47" builtinId="8" hidden="1"/>
    <cellStyle name="Hyperlink" xfId="359" builtinId="8" hidden="1"/>
    <cellStyle name="Hyperlink" xfId="27" builtinId="8" hidden="1"/>
    <cellStyle name="Hyperlink" xfId="23" builtinId="8" hidden="1"/>
    <cellStyle name="Hyperlink" xfId="67" builtinId="8" hidden="1"/>
    <cellStyle name="Hyperlink" xfId="237" builtinId="8" hidden="1"/>
    <cellStyle name="Hyperlink" xfId="213" builtinId="8" hidden="1"/>
    <cellStyle name="Hyperlink" xfId="193" builtinId="8" hidden="1"/>
    <cellStyle name="Hyperlink" xfId="505" builtinId="8" hidden="1"/>
    <cellStyle name="Hyperlink" xfId="303" builtinId="8" hidden="1"/>
    <cellStyle name="Hyperlink" xfId="73" builtinId="8" hidden="1"/>
    <cellStyle name="Hyperlink" xfId="93" builtinId="8" hidden="1"/>
    <cellStyle name="Hyperlink" xfId="105" builtinId="8" hidden="1"/>
    <cellStyle name="Hyperlink" xfId="107" builtinId="8" hidden="1"/>
    <cellStyle name="Hyperlink" xfId="149" builtinId="8" hidden="1"/>
    <cellStyle name="Hyperlink" xfId="151" builtinId="8" hidden="1"/>
    <cellStyle name="Hyperlink" xfId="169" builtinId="8" hidden="1"/>
    <cellStyle name="Hyperlink" xfId="189" builtinId="8" hidden="1"/>
    <cellStyle name="Hyperlink" xfId="143" builtinId="8" hidden="1"/>
    <cellStyle name="Hyperlink" xfId="111" builtinId="8" hidden="1"/>
    <cellStyle name="Hyperlink" xfId="61" builtinId="8" hidden="1"/>
    <cellStyle name="Hyperlink" xfId="187" builtinId="8" hidden="1"/>
    <cellStyle name="Hyperlink" xfId="115" builtinId="8" hidden="1"/>
    <cellStyle name="Hyperlink" xfId="439" builtinId="8" hidden="1"/>
    <cellStyle name="Hyperlink" xfId="367" builtinId="8" hidden="1"/>
    <cellStyle name="Hyperlink" xfId="351" builtinId="8" hidden="1"/>
    <cellStyle name="Hyperlink" xfId="153" builtinId="8" hidden="1"/>
    <cellStyle name="Hyperlink" xfId="121" builtinId="8" hidden="1"/>
    <cellStyle name="Hyperlink" xfId="283" builtinId="8" hidden="1"/>
    <cellStyle name="Hyperlink" xfId="443" builtinId="8" hidden="1"/>
    <cellStyle name="Hyperlink" xfId="381" builtinId="8" hidden="1"/>
    <cellStyle name="Hyperlink" xfId="347" builtinId="8" hidden="1"/>
    <cellStyle name="Hyperlink" xfId="207" builtinId="8" hidden="1"/>
    <cellStyle name="Hyperlink" xfId="383" builtinId="8" hidden="1"/>
    <cellStyle name="Hyperlink" xfId="179" builtinId="8" hidden="1"/>
    <cellStyle name="Hyperlink" xfId="295" builtinId="8" hidden="1"/>
    <cellStyle name="Hyperlink" xfId="101" builtinId="8" hidden="1"/>
    <cellStyle name="Hyperlink" xfId="159" builtinId="8" hidden="1"/>
    <cellStyle name="Hyperlink" xfId="251" builtinId="8" hidden="1"/>
    <cellStyle name="Hyperlink" xfId="427" builtinId="8" hidden="1"/>
    <cellStyle name="Hyperlink" xfId="403" builtinId="8" hidden="1"/>
    <cellStyle name="Hyperlink" xfId="313" builtinId="8" hidden="1"/>
    <cellStyle name="Hyperlink" xfId="389" builtinId="8" hidden="1"/>
    <cellStyle name="Hyperlink" xfId="79" builtinId="8" hidden="1"/>
    <cellStyle name="Hyperlink" xfId="343" builtinId="8" hidden="1"/>
    <cellStyle name="Hyperlink" xfId="43" builtinId="8" hidden="1"/>
    <cellStyle name="Hyperlink" xfId="135" builtinId="8" hidden="1"/>
    <cellStyle name="Hyperlink" xfId="201" builtinId="8" hidden="1"/>
    <cellStyle name="Hyperlink" xfId="199" builtinId="8" hidden="1"/>
    <cellStyle name="Hyperlink" xfId="103" builtinId="8" hidden="1"/>
    <cellStyle name="Hyperlink" xfId="453" builtinId="8" hidden="1"/>
    <cellStyle name="Hyperlink" xfId="173" builtinId="8" hidden="1"/>
    <cellStyle name="Hyperlink" xfId="71" builtinId="8" hidden="1"/>
    <cellStyle name="Hyperlink" xfId="363" builtinId="8" hidden="1"/>
    <cellStyle name="Hyperlink" xfId="437" builtinId="8" hidden="1"/>
    <cellStyle name="Hyperlink" xfId="417" builtinId="8" hidden="1"/>
    <cellStyle name="Hyperlink" xfId="329" builtinId="8" hidden="1"/>
    <cellStyle name="Hyperlink" xfId="481" builtinId="8" hidden="1"/>
    <cellStyle name="Hyperlink" xfId="35" builtinId="8" hidden="1"/>
    <cellStyle name="Hyperlink" xfId="501" builtinId="8" hidden="1"/>
    <cellStyle name="Hyperlink" xfId="141" builtinId="8" hidden="1"/>
    <cellStyle name="Hyperlink" xfId="51" builtinId="8" hidden="1"/>
    <cellStyle name="Hyperlink" xfId="297" builtinId="8" hidden="1"/>
    <cellStyle name="Hyperlink" xfId="319" builtinId="8" hidden="1"/>
    <cellStyle name="Hyperlink" xfId="239" builtinId="8" hidden="1"/>
    <cellStyle name="Hyperlink" xfId="431" builtinId="8" hidden="1"/>
    <cellStyle name="Hyperlink" xfId="493" builtinId="8" hidden="1"/>
    <cellStyle name="Hyperlink" xfId="499" builtinId="8" hidden="1"/>
    <cellStyle name="Hyperlink" xfId="247" builtinId="8" hidden="1"/>
    <cellStyle name="Hyperlink" xfId="311" builtinId="8" hidden="1"/>
    <cellStyle name="Hyperlink" xfId="507" builtinId="8" hidden="1"/>
    <cellStyle name="Hyperlink" xfId="473" builtinId="8" hidden="1"/>
    <cellStyle name="Hyperlink" xfId="471" builtinId="8" hidden="1"/>
    <cellStyle name="Hyperlink" xfId="503" builtinId="8" hidden="1"/>
    <cellStyle name="Hyperlink" xfId="467" builtinId="8" hidden="1"/>
    <cellStyle name="Hyperlink" xfId="461" builtinId="8" hidden="1"/>
    <cellStyle name="Hyperlink" xfId="409" builtinId="8" hidden="1"/>
    <cellStyle name="Hyperlink" xfId="357" builtinId="8" hidden="1"/>
    <cellStyle name="Hyperlink" xfId="37" builtinId="8" hidden="1"/>
    <cellStyle name="Hyperlink" xfId="225" builtinId="8" hidden="1"/>
    <cellStyle name="Hyperlink" xfId="477" builtinId="8" hidden="1"/>
    <cellStyle name="Hyperlink" xfId="509" builtinId="8" hidden="1"/>
    <cellStyle name="Hyperlink" xfId="271" builtinId="8" hidden="1"/>
    <cellStyle name="Hyperlink" xfId="485" builtinId="8" hidden="1"/>
    <cellStyle name="Hyperlink" xfId="209" builtinId="8" hidden="1"/>
    <cellStyle name="Hyperlink" xfId="147" builtinId="8" hidden="1"/>
    <cellStyle name="Hyperlink" xfId="361" builtinId="8" hidden="1"/>
    <cellStyle name="Hyperlink" xfId="321" builtinId="8" hidden="1"/>
    <cellStyle name="Hyperlink" xfId="163" builtinId="8" hidden="1"/>
    <cellStyle name="Hyperlink" xfId="255" builtinId="8" hidden="1"/>
    <cellStyle name="Hyperlink" xfId="419" builtinId="8" hidden="1"/>
    <cellStyle name="Hyperlink" xfId="353" builtinId="8" hidden="1"/>
    <cellStyle name="Hyperlink" xfId="267" builtinId="8" hidden="1"/>
    <cellStyle name="Hyperlink" xfId="125" builtinId="8" hidden="1"/>
    <cellStyle name="Hyperlink" xfId="371" builtinId="8" hidden="1"/>
    <cellStyle name="Hyperlink" xfId="261" builtinId="8" hidden="1"/>
    <cellStyle name="Hyperlink" xfId="57" builtinId="8" hidden="1"/>
    <cellStyle name="Hyperlink" xfId="447" builtinId="8" hidden="1"/>
    <cellStyle name="Hyperlink" xfId="59" builtinId="8" hidden="1"/>
    <cellStyle name="Hyperlink" xfId="177" builtinId="8" hidden="1"/>
    <cellStyle name="Hyperlink" xfId="113" builtinId="8" hidden="1"/>
    <cellStyle name="Hyperlink" xfId="85" builtinId="8" hidden="1"/>
    <cellStyle name="Hyperlink" xfId="455" builtinId="8" hidden="1"/>
    <cellStyle name="Hyperlink" xfId="273" builtinId="8" hidden="1"/>
    <cellStyle name="Hyperlink" xfId="1" builtinId="8" hidden="1"/>
    <cellStyle name="Hyperlink" xfId="323" builtinId="8" hidden="1"/>
    <cellStyle name="Hyperlink" xfId="219" builtinId="8" hidden="1"/>
    <cellStyle name="Hyperlink" xfId="229" builtinId="8" hidden="1"/>
    <cellStyle name="Hyperlink" xfId="449" builtinId="8" hidden="1"/>
    <cellStyle name="Hyperlink" xfId="315" builtinId="8" hidden="1"/>
    <cellStyle name="Hyperlink" xfId="281" builtinId="8" hidden="1"/>
    <cellStyle name="Hyperlink" xfId="99" builtinId="8" hidden="1"/>
    <cellStyle name="Hyperlink" xfId="305" builtinId="8" hidden="1"/>
    <cellStyle name="Hyperlink" xfId="491" builtinId="8" hidden="1"/>
    <cellStyle name="Hyperlink" xfId="211" builtinId="8" hidden="1"/>
    <cellStyle name="Hyperlink" xfId="233" builtinId="8" hidden="1"/>
    <cellStyle name="Hyperlink" xfId="221" builtinId="8" hidden="1"/>
    <cellStyle name="Hyperlink" xfId="9" builtinId="8" hidden="1"/>
    <cellStyle name="Hyperlink" xfId="495" builtinId="8" hidden="1"/>
    <cellStyle name="Hyperlink" xfId="511" builtinId="8" hidden="1"/>
    <cellStyle name="Hyperlink" xfId="483" builtinId="8" hidden="1"/>
    <cellStyle name="Hyperlink" xfId="457" builtinId="8" hidden="1"/>
    <cellStyle name="Hyperlink" xfId="55" builtinId="8" hidden="1"/>
    <cellStyle name="Hyperlink" xfId="423" builtinId="8" hidden="1"/>
    <cellStyle name="Hyperlink" xfId="263" builtinId="8" hidden="1"/>
    <cellStyle name="Hyperlink" xfId="291" builtinId="8" hidden="1"/>
    <cellStyle name="Hyperlink" xfId="459" builtinId="8" hidden="1"/>
    <cellStyle name="Hyperlink" xfId="317" builtinId="8" hidden="1"/>
    <cellStyle name="Hyperlink" xfId="337" builtinId="8" hidden="1"/>
    <cellStyle name="Hyperlink" xfId="339" builtinId="8" hidden="1"/>
    <cellStyle name="Hyperlink" xfId="377" builtinId="8" hidden="1"/>
    <cellStyle name="Hyperlink" xfId="393" builtinId="8" hidden="1"/>
    <cellStyle name="Hyperlink" xfId="397" builtinId="8" hidden="1"/>
    <cellStyle name="Hyperlink" xfId="421" builtinId="8" hidden="1"/>
    <cellStyle name="Hyperlink" xfId="429" builtinId="8" hidden="1"/>
    <cellStyle name="Hyperlink" xfId="451" builtinId="8" hidden="1"/>
    <cellStyle name="Hyperlink" xfId="405" builtinId="8" hidden="1"/>
    <cellStyle name="Hyperlink" xfId="253" builtinId="8" hidden="1"/>
    <cellStyle name="Hyperlink" xfId="275" builtinId="8" hidden="1"/>
    <cellStyle name="Hyperlink" xfId="277" builtinId="8" hidden="1"/>
    <cellStyle name="Hyperlink" xfId="445" builtinId="8" hidden="1"/>
    <cellStyle name="Hyperlink" xfId="349" builtinId="8" hidden="1"/>
    <cellStyle name="Hyperlink" xfId="63" builtinId="8" hidden="1"/>
    <cellStyle name="Hyperlink" xfId="45" builtinId="8" hidden="1"/>
    <cellStyle name="Hyperlink" xfId="109" builtinId="8" hidden="1"/>
    <cellStyle name="Hyperlink" xfId="129" builtinId="8" hidden="1"/>
    <cellStyle name="Hyperlink" xfId="269" builtinId="8" hidden="1"/>
    <cellStyle name="Hyperlink" xfId="401" builtinId="8" hidden="1"/>
    <cellStyle name="Hyperlink" xfId="355" builtinId="8" hidden="1"/>
    <cellStyle name="Hyperlink" xfId="335" builtinId="8" hidden="1"/>
    <cellStyle name="Hyperlink" xfId="415" builtinId="8" hidden="1"/>
    <cellStyle name="Hyperlink" xfId="175" builtinId="8" hidden="1"/>
    <cellStyle name="Hyperlink" xfId="157" builtinId="8" hidden="1"/>
    <cellStyle name="Hyperlink" xfId="117" builtinId="8" hidden="1"/>
    <cellStyle name="Hyperlink" xfId="145" builtinId="8" hidden="1"/>
    <cellStyle name="Hyperlink" xfId="469" builtinId="8" hidden="1"/>
    <cellStyle name="Hyperlink" xfId="165" builtinId="8" hidden="1"/>
    <cellStyle name="Hyperlink" xfId="435" builtinId="8" hidden="1"/>
    <cellStyle name="Hyperlink" xfId="299" builtinId="8" hidden="1"/>
    <cellStyle name="Hyperlink" xfId="327" builtinId="8" hidden="1"/>
    <cellStyle name="Hyperlink" xfId="333" builtinId="8" hidden="1"/>
    <cellStyle name="Hyperlink" xfId="385" builtinId="8" hidden="1"/>
    <cellStyle name="Hyperlink" xfId="399" builtinId="8" hidden="1"/>
    <cellStyle name="Hyperlink" xfId="463" builtinId="8" hidden="1"/>
    <cellStyle name="Hyperlink" xfId="39" builtinId="8" hidden="1"/>
    <cellStyle name="Hyperlink" xfId="167" builtinId="8" hidden="1"/>
    <cellStyle name="Hyperlink" xfId="123" builtinId="8" hidden="1"/>
    <cellStyle name="Hyperlink" xfId="215" builtinId="8" hidden="1"/>
    <cellStyle name="Hyperlink" xfId="181" builtinId="8" hidden="1"/>
    <cellStyle name="Hyperlink" xfId="365" builtinId="8" hidden="1"/>
    <cellStyle name="Hyperlink" xfId="53" builtinId="8" hidden="1"/>
    <cellStyle name="Hyperlink" xfId="137" builtinId="8" hidden="1"/>
    <cellStyle name="Hyperlink" xfId="341" builtinId="8" hidden="1"/>
    <cellStyle name="Hyperlink" xfId="345" builtinId="8" hidden="1"/>
    <cellStyle name="Hyperlink" xfId="15" builtinId="8" hidden="1"/>
    <cellStyle name="Hyperlink" xfId="465" builtinId="8" hidden="1"/>
    <cellStyle name="Hyperlink" xfId="309" builtinId="8" hidden="1"/>
    <cellStyle name="Hyperlink" xfId="331" builtinId="8" hidden="1"/>
    <cellStyle name="Hyperlink" xfId="513" builtinId="8" hidden="1"/>
    <cellStyle name="Hyperlink" xfId="65" builtinId="8" hidden="1"/>
    <cellStyle name="Hyperlink" xfId="433" builtinId="8" hidden="1"/>
    <cellStyle name="Hyperlink" xfId="293" builtinId="8" hidden="1"/>
    <cellStyle name="Hyperlink" xfId="89" builtinId="8" hidden="1"/>
    <cellStyle name="Hyperlink" xfId="139" builtinId="8" hidden="1"/>
    <cellStyle name="Hyperlink" xfId="49" builtinId="8" hidden="1"/>
    <cellStyle name="Hyperlink" xfId="191" builtinId="8" hidden="1"/>
    <cellStyle name="Hyperlink" xfId="133" builtinId="8" hidden="1"/>
    <cellStyle name="Hyperlink" xfId="97" builtinId="8" hidden="1"/>
    <cellStyle name="Hyperlink" xfId="25" builtinId="8" hidden="1"/>
    <cellStyle name="Hyperlink" xfId="245" builtinId="8" hidden="1"/>
    <cellStyle name="Hyperlink" xfId="395" builtinId="8" hidden="1"/>
    <cellStyle name="Hyperlink" xfId="17" builtinId="8" hidden="1"/>
    <cellStyle name="Hyperlink" xfId="387" builtinId="8" hidden="1"/>
    <cellStyle name="Hyperlink" xfId="91" builtinId="8" hidden="1"/>
    <cellStyle name="Hyperlink" xfId="475" builtinId="8" hidden="1"/>
    <cellStyle name="Hyperlink" xfId="279" builtinId="8" hidden="1"/>
    <cellStyle name="Hyperlink" xfId="265" builtinId="8" hidden="1"/>
    <cellStyle name="Hyperlink" xfId="413" builtinId="8" hidden="1"/>
    <cellStyle name="Hyperlink" xfId="29" builtinId="8" hidden="1"/>
    <cellStyle name="Hyperlink" xfId="95" builtinId="8" hidden="1"/>
    <cellStyle name="Hyperlink" xfId="33" builtinId="8" hidden="1"/>
    <cellStyle name="Hyperlink" xfId="11" builtinId="8" hidden="1"/>
    <cellStyle name="Hyperlink" xfId="391" builtinId="8" hidden="1"/>
    <cellStyle name="Hyperlink" xfId="487" builtinId="8" hidden="1"/>
    <cellStyle name="Hyperlink" xfId="231" builtinId="8" hidden="1"/>
    <cellStyle name="Hyperlink" xfId="5" builtinId="8" hidden="1"/>
    <cellStyle name="Hyperlink" xfId="3" builtinId="8" hidden="1"/>
    <cellStyle name="Hyperlink" xfId="83" builtinId="8" hidden="1"/>
    <cellStyle name="Hyperlink" xfId="81" builtinId="8" hidden="1"/>
    <cellStyle name="Hyperlink" xfId="13" builtinId="8" hidden="1"/>
    <cellStyle name="Hyperlink" xfId="21" builtinId="8" hidden="1"/>
    <cellStyle name="Hyperlink" xfId="77" builtinId="8" hidden="1"/>
    <cellStyle name="Hyperlink" xfId="69" builtinId="8" hidden="1"/>
    <cellStyle name="Hyperlink" xfId="185" builtinId="8" hidden="1"/>
    <cellStyle name="Hyperlink" xfId="497" builtinId="8" hidden="1"/>
    <cellStyle name="Hyperlink" xfId="131" builtinId="8" hidden="1"/>
    <cellStyle name="Hyperlink" xfId="243" builtinId="8" hidden="1"/>
    <cellStyle name="Hyperlink" xfId="522" builtinId="8"/>
    <cellStyle name="Normal" xfId="0" builtinId="0"/>
    <cellStyle name="Normal 2" xfId="515" xr:uid="{95C9CCE2-4EF0-44D4-B852-7D210BB86AF9}"/>
    <cellStyle name="Normal 2 2" xfId="521" xr:uid="{8FAE676E-0C6E-48FB-AC38-45904B44FF53}"/>
    <cellStyle name="Normal 2 3" xfId="523" xr:uid="{BB5098C9-E864-4B71-8756-B63BD4513B73}"/>
    <cellStyle name="Normal 3" xfId="516" xr:uid="{777C93CA-7F35-47D5-9B0C-CAB392694137}"/>
    <cellStyle name="Normal 3 2" xfId="517" xr:uid="{54CB6F74-4D93-4DCB-8E49-F77531D713A1}"/>
    <cellStyle name="Normal 4" xfId="519" xr:uid="{6FDDE4F6-6475-475C-A292-8F08ADAE6D43}"/>
    <cellStyle name="Normal 4 2" xfId="520" xr:uid="{DC19FB25-2AEA-40DB-BCE4-7C7B948E18AC}"/>
  </cellStyles>
  <dxfs count="3">
    <dxf>
      <font>
        <b val="0"/>
        <i val="0"/>
        <strike val="0"/>
        <condense val="0"/>
        <extend val="0"/>
        <outline val="0"/>
        <shadow val="0"/>
        <u val="none"/>
        <vertAlign val="baseline"/>
        <sz val="12"/>
        <color rgb="FF92D050"/>
        <name val="Calibri"/>
        <family val="2"/>
        <scheme val="minor"/>
      </font>
    </dxf>
    <dxf>
      <font>
        <b val="0"/>
        <i val="0"/>
        <strike val="0"/>
        <condense val="0"/>
        <extend val="0"/>
        <outline val="0"/>
        <shadow val="0"/>
        <u val="none"/>
        <vertAlign val="baseline"/>
        <sz val="12"/>
        <color rgb="FFFF0000"/>
        <name val="Calibri"/>
        <family val="2"/>
        <scheme val="minor"/>
      </font>
    </dxf>
    <dxf>
      <fill>
        <patternFill patternType="solid">
          <fgColor rgb="FF1F497D"/>
          <bgColor rgb="FF000000"/>
        </patternFill>
      </fill>
    </dxf>
  </dxfs>
  <tableStyles count="0" defaultTableStyle="TableStyleMedium9" defaultPivotStyle="PivotStyleMedium4"/>
  <colors>
    <mruColors>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6">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DBA9454-2C85-4112-A9D6-8DE483FAE327}">
  <we:reference id="wa200005502" version="1.0.0.11" store="en-US" storeType="OMEX"/>
  <we:alternateReferences>
    <we:reference id="wa200005502" version="1.0.0.11" store="wa200005502" storeType="OMEX"/>
  </we:alternateReferences>
  <we:properties>
    <we:property name="docId" value="&quot;X0VVqYg5JEIqenQQaeYxj&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A76FBE8D-120B-4591-90E3-450AF811D5A0}">
  <we:reference id="wa200005271" version="2.4.3.0" store="en-US" storeType="OMEX"/>
  <we:alternateReferences>
    <we:reference id="wa200005271" version="2.4.3.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lato.stanford.edu/entries/ethics-ancient/" TargetMode="External"/><Relationship Id="rId1" Type="http://schemas.openxmlformats.org/officeDocument/2006/relationships/hyperlink" Target="https://education.nationalgeographic.org/resource/mental-mapping-and-perceptio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D97F-EDA5-4BEC-826F-903B8E480790}">
  <sheetPr>
    <tabColor theme="2"/>
  </sheetPr>
  <dimension ref="A1:I1032"/>
  <sheetViews>
    <sheetView zoomScale="110" zoomScaleNormal="110" workbookViewId="0">
      <pane ySplit="1" topLeftCell="A263" activePane="bottomLeft" state="frozen"/>
      <selection activeCell="D15" sqref="D15"/>
      <selection pane="bottomLeft" activeCell="D15" sqref="D15"/>
    </sheetView>
  </sheetViews>
  <sheetFormatPr defaultColWidth="15.5" defaultRowHeight="15"/>
  <cols>
    <col min="1" max="1" width="27.125" style="42" customWidth="1"/>
    <col min="2" max="2" width="19.125" style="100" customWidth="1"/>
    <col min="3" max="3" width="79.875" style="42" customWidth="1"/>
    <col min="4" max="16384" width="15.5" style="396"/>
  </cols>
  <sheetData>
    <row r="1" spans="1:9" s="397" customFormat="1" ht="16.5" thickBot="1">
      <c r="A1" s="40" t="s">
        <v>1649</v>
      </c>
      <c r="B1" s="99" t="s">
        <v>1846</v>
      </c>
      <c r="C1" s="40" t="s">
        <v>1154</v>
      </c>
      <c r="D1" s="397" t="s">
        <v>1098</v>
      </c>
      <c r="E1" s="397" t="s">
        <v>1099</v>
      </c>
      <c r="F1" s="397" t="s">
        <v>1100</v>
      </c>
      <c r="G1" s="397" t="s">
        <v>1101</v>
      </c>
      <c r="H1" s="397" t="s">
        <v>1122</v>
      </c>
      <c r="I1" s="397" t="s">
        <v>2071</v>
      </c>
    </row>
    <row r="2" spans="1:9">
      <c r="A2" s="42" t="s">
        <v>13784</v>
      </c>
      <c r="C2" s="42" t="s">
        <v>13783</v>
      </c>
    </row>
    <row r="3" spans="1:9">
      <c r="A3" s="42" t="s">
        <v>13735</v>
      </c>
      <c r="C3" s="42" t="s">
        <v>13782</v>
      </c>
      <c r="D3" s="396" t="b">
        <v>1</v>
      </c>
    </row>
    <row r="4" spans="1:9" ht="30">
      <c r="A4" s="42" t="s">
        <v>13735</v>
      </c>
      <c r="C4" s="42" t="s">
        <v>13781</v>
      </c>
      <c r="D4" s="396" t="s">
        <v>13780</v>
      </c>
    </row>
    <row r="5" spans="1:9" ht="60">
      <c r="A5" s="42" t="s">
        <v>13735</v>
      </c>
      <c r="C5" s="42" t="s">
        <v>13779</v>
      </c>
      <c r="D5" s="396" t="s">
        <v>13778</v>
      </c>
    </row>
    <row r="6" spans="1:9" ht="30">
      <c r="A6" s="42" t="s">
        <v>13735</v>
      </c>
      <c r="C6" s="42" t="s">
        <v>13777</v>
      </c>
      <c r="D6" s="396" t="b">
        <v>1</v>
      </c>
    </row>
    <row r="7" spans="1:9">
      <c r="A7" s="42" t="s">
        <v>13735</v>
      </c>
      <c r="C7" s="42" t="s">
        <v>13776</v>
      </c>
      <c r="D7" s="396" t="b">
        <v>0</v>
      </c>
    </row>
    <row r="8" spans="1:9">
      <c r="A8" s="42" t="s">
        <v>13735</v>
      </c>
      <c r="C8" s="42" t="s">
        <v>13775</v>
      </c>
      <c r="D8" s="396" t="b">
        <v>1</v>
      </c>
    </row>
    <row r="9" spans="1:9">
      <c r="A9" s="42" t="s">
        <v>13735</v>
      </c>
      <c r="C9" s="42" t="s">
        <v>13774</v>
      </c>
      <c r="D9" s="396" t="b">
        <v>0</v>
      </c>
    </row>
    <row r="10" spans="1:9" ht="30">
      <c r="A10" s="42" t="s">
        <v>13735</v>
      </c>
      <c r="C10" s="42" t="s">
        <v>13773</v>
      </c>
      <c r="D10" s="396" t="s">
        <v>13772</v>
      </c>
    </row>
    <row r="11" spans="1:9">
      <c r="A11" s="42" t="s">
        <v>13735</v>
      </c>
      <c r="C11" s="42" t="s">
        <v>13771</v>
      </c>
      <c r="D11" s="396" t="b">
        <v>1</v>
      </c>
    </row>
    <row r="12" spans="1:9">
      <c r="A12" s="42" t="s">
        <v>13735</v>
      </c>
      <c r="C12" s="42" t="s">
        <v>13770</v>
      </c>
      <c r="D12" s="396" t="b">
        <v>0</v>
      </c>
    </row>
    <row r="13" spans="1:9">
      <c r="A13" s="42" t="s">
        <v>13735</v>
      </c>
      <c r="C13" s="42" t="s">
        <v>13769</v>
      </c>
      <c r="D13" s="396" t="b">
        <v>1</v>
      </c>
    </row>
    <row r="14" spans="1:9">
      <c r="A14" s="42" t="s">
        <v>13735</v>
      </c>
      <c r="C14" s="42" t="s">
        <v>13768</v>
      </c>
      <c r="D14" s="396" t="b">
        <v>0</v>
      </c>
    </row>
    <row r="15" spans="1:9">
      <c r="A15" s="42" t="s">
        <v>13735</v>
      </c>
      <c r="C15" s="42" t="s">
        <v>13767</v>
      </c>
      <c r="D15" s="396" t="b">
        <v>0</v>
      </c>
    </row>
    <row r="16" spans="1:9">
      <c r="A16" s="42" t="s">
        <v>13735</v>
      </c>
      <c r="C16" s="42" t="s">
        <v>13766</v>
      </c>
      <c r="D16" s="396" t="b">
        <v>1</v>
      </c>
    </row>
    <row r="17" spans="1:4">
      <c r="A17" s="42" t="s">
        <v>13735</v>
      </c>
      <c r="C17" s="42" t="s">
        <v>13765</v>
      </c>
      <c r="D17" s="396" t="b">
        <v>0</v>
      </c>
    </row>
    <row r="18" spans="1:4">
      <c r="A18" s="42" t="s">
        <v>13735</v>
      </c>
      <c r="C18" s="42" t="s">
        <v>13764</v>
      </c>
      <c r="D18" s="396" t="b">
        <v>1</v>
      </c>
    </row>
    <row r="19" spans="1:4">
      <c r="A19" s="42" t="s">
        <v>13735</v>
      </c>
      <c r="C19" s="42" t="s">
        <v>13763</v>
      </c>
      <c r="D19" s="396" t="b">
        <v>0</v>
      </c>
    </row>
    <row r="20" spans="1:4">
      <c r="A20" s="42" t="s">
        <v>13735</v>
      </c>
      <c r="C20" s="42" t="s">
        <v>13762</v>
      </c>
      <c r="D20" s="396" t="b">
        <v>1</v>
      </c>
    </row>
    <row r="21" spans="1:4">
      <c r="A21" s="42" t="s">
        <v>13735</v>
      </c>
      <c r="C21" s="42" t="s">
        <v>13761</v>
      </c>
      <c r="D21" s="396" t="b">
        <v>1</v>
      </c>
    </row>
    <row r="22" spans="1:4">
      <c r="A22" s="42" t="s">
        <v>13735</v>
      </c>
      <c r="C22" s="42" t="s">
        <v>13760</v>
      </c>
      <c r="D22" s="396" t="b">
        <v>1</v>
      </c>
    </row>
    <row r="23" spans="1:4">
      <c r="A23" s="42" t="s">
        <v>13735</v>
      </c>
      <c r="C23" s="42" t="s">
        <v>13759</v>
      </c>
      <c r="D23" s="396" t="s">
        <v>13758</v>
      </c>
    </row>
    <row r="24" spans="1:4">
      <c r="A24" s="42" t="s">
        <v>13735</v>
      </c>
      <c r="C24" s="42" t="s">
        <v>13757</v>
      </c>
      <c r="D24" s="396" t="b">
        <v>1</v>
      </c>
    </row>
    <row r="25" spans="1:4">
      <c r="A25" s="42" t="s">
        <v>13735</v>
      </c>
      <c r="C25" s="42" t="s">
        <v>13756</v>
      </c>
      <c r="D25" s="396" t="s">
        <v>13751</v>
      </c>
    </row>
    <row r="26" spans="1:4">
      <c r="A26" s="42" t="s">
        <v>13735</v>
      </c>
      <c r="C26" s="42" t="s">
        <v>13755</v>
      </c>
      <c r="D26" s="396" t="b">
        <v>1</v>
      </c>
    </row>
    <row r="27" spans="1:4" ht="30">
      <c r="A27" s="42" t="s">
        <v>13735</v>
      </c>
      <c r="C27" s="42" t="s">
        <v>13754</v>
      </c>
      <c r="D27" s="396" t="b">
        <v>1</v>
      </c>
    </row>
    <row r="28" spans="1:4">
      <c r="A28" s="42" t="s">
        <v>13735</v>
      </c>
      <c r="C28" s="42" t="s">
        <v>13753</v>
      </c>
      <c r="D28" s="396" t="b">
        <v>1</v>
      </c>
    </row>
    <row r="29" spans="1:4">
      <c r="A29" s="42" t="s">
        <v>13735</v>
      </c>
      <c r="C29" s="42" t="s">
        <v>13752</v>
      </c>
      <c r="D29" s="396" t="s">
        <v>13751</v>
      </c>
    </row>
    <row r="30" spans="1:4">
      <c r="A30" s="42" t="s">
        <v>13735</v>
      </c>
      <c r="C30" s="42" t="s">
        <v>13750</v>
      </c>
      <c r="D30" s="396" t="b">
        <v>1</v>
      </c>
    </row>
    <row r="31" spans="1:4">
      <c r="A31" s="42" t="s">
        <v>13735</v>
      </c>
      <c r="C31" s="42" t="s">
        <v>13749</v>
      </c>
      <c r="D31" s="396" t="b">
        <v>1</v>
      </c>
    </row>
    <row r="32" spans="1:4">
      <c r="A32" s="42" t="s">
        <v>13735</v>
      </c>
      <c r="C32" s="42" t="s">
        <v>13748</v>
      </c>
      <c r="D32" s="396" t="s">
        <v>13747</v>
      </c>
    </row>
    <row r="33" spans="1:9">
      <c r="A33" s="42" t="s">
        <v>13735</v>
      </c>
      <c r="C33" s="42" t="s">
        <v>13746</v>
      </c>
      <c r="D33" s="396" t="s">
        <v>13745</v>
      </c>
    </row>
    <row r="34" spans="1:9">
      <c r="A34" s="42" t="s">
        <v>13735</v>
      </c>
      <c r="C34" s="42" t="s">
        <v>13744</v>
      </c>
      <c r="D34" s="396" t="b">
        <v>0</v>
      </c>
    </row>
    <row r="35" spans="1:9">
      <c r="A35" s="42" t="s">
        <v>13735</v>
      </c>
      <c r="C35" s="42" t="s">
        <v>13743</v>
      </c>
    </row>
    <row r="36" spans="1:9">
      <c r="A36" s="42" t="s">
        <v>13735</v>
      </c>
      <c r="C36" s="42" t="s">
        <v>13742</v>
      </c>
      <c r="D36" s="396" t="b">
        <v>1</v>
      </c>
    </row>
    <row r="37" spans="1:9">
      <c r="A37" s="42" t="s">
        <v>13735</v>
      </c>
      <c r="C37" s="42" t="s">
        <v>13741</v>
      </c>
      <c r="D37" s="396" t="b">
        <v>1</v>
      </c>
    </row>
    <row r="38" spans="1:9">
      <c r="A38" s="42" t="s">
        <v>13735</v>
      </c>
      <c r="C38" s="42" t="s">
        <v>13740</v>
      </c>
    </row>
    <row r="39" spans="1:9">
      <c r="A39" s="42" t="s">
        <v>13735</v>
      </c>
      <c r="C39" s="42" t="s">
        <v>13739</v>
      </c>
      <c r="D39" s="396" t="b">
        <v>1</v>
      </c>
    </row>
    <row r="40" spans="1:9">
      <c r="A40" s="42" t="s">
        <v>13735</v>
      </c>
      <c r="C40" s="42" t="s">
        <v>13738</v>
      </c>
      <c r="D40" s="396" t="b">
        <v>0</v>
      </c>
    </row>
    <row r="41" spans="1:9">
      <c r="A41" s="42" t="s">
        <v>13735</v>
      </c>
      <c r="C41" s="42" t="s">
        <v>13737</v>
      </c>
      <c r="D41" s="396" t="b">
        <v>1</v>
      </c>
    </row>
    <row r="42" spans="1:9">
      <c r="A42" s="42" t="s">
        <v>13735</v>
      </c>
      <c r="C42" s="42" t="s">
        <v>13736</v>
      </c>
      <c r="D42" s="396" t="b">
        <v>0</v>
      </c>
    </row>
    <row r="43" spans="1:9" ht="30">
      <c r="A43" s="42" t="s">
        <v>13735</v>
      </c>
      <c r="C43" s="42" t="s">
        <v>1550</v>
      </c>
      <c r="D43" s="396" t="s">
        <v>13734</v>
      </c>
    </row>
    <row r="44" spans="1:9" ht="30">
      <c r="A44" s="42" t="s">
        <v>1218</v>
      </c>
    </row>
    <row r="45" spans="1:9">
      <c r="A45" s="42" t="s">
        <v>13598</v>
      </c>
      <c r="C45" s="42" t="s">
        <v>13733</v>
      </c>
      <c r="D45" s="396" t="s">
        <v>6665</v>
      </c>
      <c r="E45" s="396" t="s">
        <v>6665</v>
      </c>
      <c r="F45" s="396" t="s">
        <v>6665</v>
      </c>
      <c r="G45" s="396" t="s">
        <v>6665</v>
      </c>
      <c r="H45" s="396" t="s">
        <v>13599</v>
      </c>
    </row>
    <row r="46" spans="1:9">
      <c r="A46" s="42" t="s">
        <v>13598</v>
      </c>
      <c r="C46" s="42" t="s">
        <v>13732</v>
      </c>
      <c r="D46" s="396" t="s">
        <v>13604</v>
      </c>
      <c r="F46" s="396" t="s">
        <v>13599</v>
      </c>
      <c r="G46" s="396" t="s">
        <v>13599</v>
      </c>
    </row>
    <row r="47" spans="1:9">
      <c r="A47" s="42" t="s">
        <v>13598</v>
      </c>
      <c r="C47" s="42" t="s">
        <v>13731</v>
      </c>
      <c r="D47" s="396" t="s">
        <v>13633</v>
      </c>
      <c r="E47" s="396" t="s">
        <v>13633</v>
      </c>
      <c r="F47" s="396" t="s">
        <v>13633</v>
      </c>
      <c r="G47" s="396" t="s">
        <v>13633</v>
      </c>
      <c r="H47" s="396" t="s">
        <v>13633</v>
      </c>
      <c r="I47" s="396" t="s">
        <v>13633</v>
      </c>
    </row>
    <row r="48" spans="1:9">
      <c r="A48" s="42" t="s">
        <v>13598</v>
      </c>
      <c r="C48" s="42" t="s">
        <v>13730</v>
      </c>
      <c r="D48" s="396">
        <v>1023</v>
      </c>
      <c r="E48" s="396">
        <v>2023</v>
      </c>
      <c r="F48" s="396">
        <v>2023</v>
      </c>
      <c r="G48" s="396">
        <v>2023</v>
      </c>
      <c r="H48" s="396">
        <v>2023</v>
      </c>
      <c r="I48" s="396">
        <v>1023</v>
      </c>
    </row>
    <row r="49" spans="1:9">
      <c r="A49" s="42" t="s">
        <v>13598</v>
      </c>
      <c r="C49" s="42" t="s">
        <v>13729</v>
      </c>
      <c r="D49" s="396" t="s">
        <v>13690</v>
      </c>
      <c r="E49" s="396" t="s">
        <v>13690</v>
      </c>
      <c r="F49" s="396" t="s">
        <v>13690</v>
      </c>
      <c r="G49" s="396" t="s">
        <v>13690</v>
      </c>
      <c r="H49" s="396" t="s">
        <v>13690</v>
      </c>
    </row>
    <row r="50" spans="1:9">
      <c r="A50" s="42" t="s">
        <v>13598</v>
      </c>
      <c r="C50" s="42" t="s">
        <v>13728</v>
      </c>
      <c r="D50" s="396" t="s">
        <v>13727</v>
      </c>
      <c r="E50" s="396" t="s">
        <v>11606</v>
      </c>
      <c r="F50" s="396" t="s">
        <v>13727</v>
      </c>
      <c r="G50" s="396" t="s">
        <v>13727</v>
      </c>
      <c r="H50" s="396" t="s">
        <v>13727</v>
      </c>
      <c r="I50" s="396" t="s">
        <v>13727</v>
      </c>
    </row>
    <row r="51" spans="1:9">
      <c r="A51" s="42" t="s">
        <v>13598</v>
      </c>
      <c r="C51" s="42" t="s">
        <v>13726</v>
      </c>
      <c r="D51" s="396" t="s">
        <v>13719</v>
      </c>
      <c r="E51" s="396" t="s">
        <v>13719</v>
      </c>
      <c r="F51" s="396" t="s">
        <v>13719</v>
      </c>
      <c r="G51" s="396" t="s">
        <v>13719</v>
      </c>
      <c r="H51" s="396" t="s">
        <v>13630</v>
      </c>
    </row>
    <row r="52" spans="1:9">
      <c r="A52" s="42" t="s">
        <v>13598</v>
      </c>
      <c r="C52" s="42" t="s">
        <v>13725</v>
      </c>
      <c r="D52" s="396" t="s">
        <v>13620</v>
      </c>
      <c r="E52" s="396" t="s">
        <v>13633</v>
      </c>
      <c r="F52" s="396" t="s">
        <v>13620</v>
      </c>
      <c r="G52" s="396" t="s">
        <v>13620</v>
      </c>
      <c r="H52" s="396" t="s">
        <v>13620</v>
      </c>
      <c r="I52" s="396" t="s">
        <v>13633</v>
      </c>
    </row>
    <row r="53" spans="1:9">
      <c r="A53" s="42" t="s">
        <v>13598</v>
      </c>
      <c r="C53" s="42" t="s">
        <v>13724</v>
      </c>
      <c r="D53" s="396" t="s">
        <v>13723</v>
      </c>
      <c r="E53" s="396" t="s">
        <v>55</v>
      </c>
      <c r="F53" s="396" t="s">
        <v>13723</v>
      </c>
      <c r="G53" s="396" t="s">
        <v>13723</v>
      </c>
      <c r="H53" s="396" t="s">
        <v>55</v>
      </c>
    </row>
    <row r="54" spans="1:9">
      <c r="A54" s="42" t="s">
        <v>13598</v>
      </c>
      <c r="C54" s="42" t="s">
        <v>13722</v>
      </c>
      <c r="D54" s="396" t="s">
        <v>13604</v>
      </c>
      <c r="E54" s="396" t="s">
        <v>13621</v>
      </c>
      <c r="F54" s="396" t="s">
        <v>13604</v>
      </c>
      <c r="G54" s="396" t="s">
        <v>13621</v>
      </c>
      <c r="H54" s="396" t="s">
        <v>13604</v>
      </c>
      <c r="I54" s="396" t="s">
        <v>13621</v>
      </c>
    </row>
    <row r="55" spans="1:9">
      <c r="A55" s="42" t="s">
        <v>13598</v>
      </c>
      <c r="C55" s="42" t="s">
        <v>13721</v>
      </c>
      <c r="D55" s="396" t="s">
        <v>13621</v>
      </c>
      <c r="E55" s="396" t="s">
        <v>13621</v>
      </c>
      <c r="F55" s="396" t="s">
        <v>13621</v>
      </c>
      <c r="G55" s="396" t="s">
        <v>13633</v>
      </c>
      <c r="H55" s="396" t="s">
        <v>13621</v>
      </c>
    </row>
    <row r="56" spans="1:9">
      <c r="A56" s="42" t="s">
        <v>13598</v>
      </c>
      <c r="C56" s="42" t="s">
        <v>13720</v>
      </c>
      <c r="D56" s="396" t="s">
        <v>13621</v>
      </c>
      <c r="E56" s="396" t="s">
        <v>13621</v>
      </c>
      <c r="F56" s="396" t="s">
        <v>13621</v>
      </c>
      <c r="G56" s="396" t="s">
        <v>13621</v>
      </c>
      <c r="H56" s="396" t="s">
        <v>13621</v>
      </c>
      <c r="I56" s="396" t="s">
        <v>13719</v>
      </c>
    </row>
    <row r="57" spans="1:9">
      <c r="A57" s="42" t="s">
        <v>13598</v>
      </c>
      <c r="C57" s="42" t="s">
        <v>13718</v>
      </c>
      <c r="D57" s="396" t="s">
        <v>13715</v>
      </c>
      <c r="E57" s="396" t="s">
        <v>13717</v>
      </c>
      <c r="F57" s="396" t="s">
        <v>13715</v>
      </c>
      <c r="G57" s="396" t="s">
        <v>13717</v>
      </c>
      <c r="H57" s="396" t="s">
        <v>13716</v>
      </c>
      <c r="I57" s="396" t="s">
        <v>13715</v>
      </c>
    </row>
    <row r="58" spans="1:9">
      <c r="A58" s="42" t="s">
        <v>13598</v>
      </c>
      <c r="C58" s="42" t="s">
        <v>13714</v>
      </c>
      <c r="D58" s="396" t="s">
        <v>13627</v>
      </c>
      <c r="E58" s="396" t="s">
        <v>13627</v>
      </c>
      <c r="F58" s="396" t="s">
        <v>13627</v>
      </c>
      <c r="G58" s="396" t="s">
        <v>13627</v>
      </c>
      <c r="H58" s="396" t="s">
        <v>13627</v>
      </c>
      <c r="I58" s="396" t="s">
        <v>13627</v>
      </c>
    </row>
    <row r="59" spans="1:9">
      <c r="A59" s="42" t="s">
        <v>13598</v>
      </c>
      <c r="C59" s="42" t="s">
        <v>13713</v>
      </c>
      <c r="D59" s="396" t="s">
        <v>13712</v>
      </c>
      <c r="E59" s="396" t="s">
        <v>13712</v>
      </c>
      <c r="F59" s="396" t="s">
        <v>13712</v>
      </c>
      <c r="G59" s="396" t="s">
        <v>13711</v>
      </c>
      <c r="H59" s="396" t="s">
        <v>13712</v>
      </c>
      <c r="I59" s="396" t="s">
        <v>13711</v>
      </c>
    </row>
    <row r="60" spans="1:9">
      <c r="A60" s="42" t="s">
        <v>13598</v>
      </c>
      <c r="C60" s="42" t="s">
        <v>13710</v>
      </c>
      <c r="D60" s="396" t="s">
        <v>13709</v>
      </c>
      <c r="E60" s="396" t="s">
        <v>13709</v>
      </c>
      <c r="F60" s="396" t="s">
        <v>13709</v>
      </c>
      <c r="G60" s="396" t="s">
        <v>13709</v>
      </c>
      <c r="H60" s="396" t="s">
        <v>8855</v>
      </c>
      <c r="I60" s="396" t="s">
        <v>13709</v>
      </c>
    </row>
    <row r="61" spans="1:9">
      <c r="A61" s="42" t="s">
        <v>13598</v>
      </c>
      <c r="C61" s="42" t="s">
        <v>13708</v>
      </c>
      <c r="D61" s="396" t="s">
        <v>13627</v>
      </c>
      <c r="E61" s="396" t="s">
        <v>13627</v>
      </c>
      <c r="F61" s="396" t="s">
        <v>6698</v>
      </c>
      <c r="G61" s="396" t="s">
        <v>6698</v>
      </c>
      <c r="H61" s="396" t="s">
        <v>13627</v>
      </c>
      <c r="I61" s="396" t="s">
        <v>13627</v>
      </c>
    </row>
    <row r="62" spans="1:9">
      <c r="A62" s="42" t="s">
        <v>13598</v>
      </c>
      <c r="C62" s="42" t="s">
        <v>13707</v>
      </c>
      <c r="D62" s="396" t="s">
        <v>13706</v>
      </c>
      <c r="E62" s="396" t="s">
        <v>13706</v>
      </c>
      <c r="F62" s="396" t="s">
        <v>13706</v>
      </c>
      <c r="G62" s="396" t="s">
        <v>13706</v>
      </c>
      <c r="H62" s="396" t="s">
        <v>13706</v>
      </c>
      <c r="I62" s="396" t="s">
        <v>13706</v>
      </c>
    </row>
    <row r="63" spans="1:9">
      <c r="A63" s="42" t="s">
        <v>13598</v>
      </c>
      <c r="C63" s="42" t="s">
        <v>13705</v>
      </c>
      <c r="D63" s="396" t="s">
        <v>13703</v>
      </c>
      <c r="E63" s="396" t="s">
        <v>13703</v>
      </c>
      <c r="F63" s="396" t="s">
        <v>13703</v>
      </c>
      <c r="G63" s="396" t="s">
        <v>13703</v>
      </c>
      <c r="H63" s="396" t="s">
        <v>13704</v>
      </c>
      <c r="I63" s="396" t="s">
        <v>13703</v>
      </c>
    </row>
    <row r="64" spans="1:9">
      <c r="A64" s="42" t="s">
        <v>13598</v>
      </c>
      <c r="C64" s="42" t="s">
        <v>13702</v>
      </c>
      <c r="D64" s="396" t="s">
        <v>13701</v>
      </c>
      <c r="E64" s="396" t="s">
        <v>13701</v>
      </c>
      <c r="F64" s="396" t="s">
        <v>13701</v>
      </c>
      <c r="G64" s="396" t="s">
        <v>13701</v>
      </c>
      <c r="H64" s="396" t="s">
        <v>13701</v>
      </c>
      <c r="I64" s="396" t="s">
        <v>13700</v>
      </c>
    </row>
    <row r="65" spans="1:9">
      <c r="A65" s="42" t="s">
        <v>13598</v>
      </c>
      <c r="C65" s="42" t="s">
        <v>13699</v>
      </c>
      <c r="D65" s="396" t="s">
        <v>13698</v>
      </c>
      <c r="E65" s="396" t="s">
        <v>13698</v>
      </c>
      <c r="F65" s="396" t="s">
        <v>13698</v>
      </c>
      <c r="G65" s="396" t="s">
        <v>13698</v>
      </c>
      <c r="H65" s="396" t="s">
        <v>13698</v>
      </c>
      <c r="I65" s="396" t="s">
        <v>13698</v>
      </c>
    </row>
    <row r="66" spans="1:9">
      <c r="A66" s="42" t="s">
        <v>13598</v>
      </c>
      <c r="C66" s="42" t="s">
        <v>13697</v>
      </c>
      <c r="D66" s="396" t="s">
        <v>13696</v>
      </c>
      <c r="E66" s="396" t="s">
        <v>13695</v>
      </c>
      <c r="F66" s="396" t="s">
        <v>13696</v>
      </c>
      <c r="G66" s="396" t="s">
        <v>13696</v>
      </c>
      <c r="H66" s="396" t="s">
        <v>13696</v>
      </c>
      <c r="I66" s="396" t="s">
        <v>13695</v>
      </c>
    </row>
    <row r="67" spans="1:9">
      <c r="A67" s="42" t="s">
        <v>13598</v>
      </c>
      <c r="C67" s="42" t="s">
        <v>13694</v>
      </c>
      <c r="D67" s="396" t="s">
        <v>3437</v>
      </c>
      <c r="E67" s="396" t="s">
        <v>3437</v>
      </c>
      <c r="F67" s="396" t="s">
        <v>3437</v>
      </c>
      <c r="G67" s="396" t="s">
        <v>13693</v>
      </c>
      <c r="H67" s="396" t="s">
        <v>3437</v>
      </c>
      <c r="I67" s="396" t="s">
        <v>13692</v>
      </c>
    </row>
    <row r="68" spans="1:9">
      <c r="A68" s="42" t="s">
        <v>13598</v>
      </c>
      <c r="C68" s="42" t="s">
        <v>13691</v>
      </c>
      <c r="D68" s="396" t="s">
        <v>984</v>
      </c>
      <c r="E68" s="396" t="s">
        <v>984</v>
      </c>
      <c r="F68" s="396" t="s">
        <v>13690</v>
      </c>
      <c r="G68" s="396" t="s">
        <v>13690</v>
      </c>
      <c r="H68" s="396" t="s">
        <v>13690</v>
      </c>
      <c r="I68" s="396" t="s">
        <v>984</v>
      </c>
    </row>
    <row r="69" spans="1:9">
      <c r="A69" s="42" t="s">
        <v>13598</v>
      </c>
      <c r="C69" s="42" t="s">
        <v>13689</v>
      </c>
      <c r="D69" s="396" t="s">
        <v>13645</v>
      </c>
      <c r="E69" s="396" t="s">
        <v>13630</v>
      </c>
      <c r="F69" s="396" t="s">
        <v>13645</v>
      </c>
      <c r="G69" s="396" t="s">
        <v>13630</v>
      </c>
      <c r="H69" s="396" t="s">
        <v>13645</v>
      </c>
    </row>
    <row r="70" spans="1:9">
      <c r="A70" s="42" t="s">
        <v>13598</v>
      </c>
      <c r="C70" s="42" t="s">
        <v>13688</v>
      </c>
      <c r="D70" s="396" t="s">
        <v>13687</v>
      </c>
      <c r="E70" s="396" t="s">
        <v>13687</v>
      </c>
      <c r="F70" s="396" t="s">
        <v>13687</v>
      </c>
      <c r="G70" s="396" t="s">
        <v>13661</v>
      </c>
      <c r="H70" s="396" t="s">
        <v>13661</v>
      </c>
      <c r="I70" s="396" t="s">
        <v>13687</v>
      </c>
    </row>
    <row r="71" spans="1:9">
      <c r="A71" s="42" t="s">
        <v>13598</v>
      </c>
      <c r="C71" s="42" t="s">
        <v>13686</v>
      </c>
      <c r="D71" s="396" t="s">
        <v>13685</v>
      </c>
      <c r="E71" s="396" t="s">
        <v>13684</v>
      </c>
      <c r="F71" s="396" t="s">
        <v>13684</v>
      </c>
      <c r="G71" s="396" t="s">
        <v>13684</v>
      </c>
      <c r="H71" s="396" t="s">
        <v>13684</v>
      </c>
    </row>
    <row r="72" spans="1:9">
      <c r="A72" s="42" t="s">
        <v>13598</v>
      </c>
      <c r="C72" s="42" t="s">
        <v>13683</v>
      </c>
      <c r="D72" s="396" t="s">
        <v>13681</v>
      </c>
      <c r="E72" s="396" t="s">
        <v>13682</v>
      </c>
      <c r="F72" s="396" t="s">
        <v>13681</v>
      </c>
      <c r="G72" s="396" t="s">
        <v>13682</v>
      </c>
      <c r="H72" s="396" t="s">
        <v>13681</v>
      </c>
      <c r="I72" s="396" t="s">
        <v>13681</v>
      </c>
    </row>
    <row r="73" spans="1:9">
      <c r="A73" s="42" t="s">
        <v>13598</v>
      </c>
      <c r="C73" s="42" t="s">
        <v>13680</v>
      </c>
      <c r="D73" s="396" t="s">
        <v>13678</v>
      </c>
      <c r="E73" s="396" t="s">
        <v>13678</v>
      </c>
      <c r="F73" s="396" t="s">
        <v>13678</v>
      </c>
      <c r="G73" s="396" t="s">
        <v>13678</v>
      </c>
      <c r="H73" s="396" t="s">
        <v>13679</v>
      </c>
      <c r="I73" s="396" t="s">
        <v>13678</v>
      </c>
    </row>
    <row r="74" spans="1:9">
      <c r="A74" s="42" t="s">
        <v>13598</v>
      </c>
      <c r="C74" s="42" t="s">
        <v>13677</v>
      </c>
      <c r="D74" s="396" t="s">
        <v>13675</v>
      </c>
      <c r="E74" s="396" t="s">
        <v>55</v>
      </c>
      <c r="F74" s="396" t="s">
        <v>13676</v>
      </c>
      <c r="G74" s="396" t="s">
        <v>13676</v>
      </c>
      <c r="H74" s="396" t="s">
        <v>13675</v>
      </c>
    </row>
    <row r="75" spans="1:9">
      <c r="A75" s="42" t="s">
        <v>13598</v>
      </c>
      <c r="C75" s="42" t="s">
        <v>13674</v>
      </c>
      <c r="D75" s="396" t="s">
        <v>13672</v>
      </c>
      <c r="E75" s="396" t="s">
        <v>13673</v>
      </c>
      <c r="F75" s="396" t="s">
        <v>13673</v>
      </c>
      <c r="G75" s="396" t="s">
        <v>13673</v>
      </c>
      <c r="H75" s="396" t="s">
        <v>13672</v>
      </c>
    </row>
    <row r="76" spans="1:9">
      <c r="A76" s="42" t="s">
        <v>13598</v>
      </c>
      <c r="C76" s="42" t="s">
        <v>13671</v>
      </c>
      <c r="D76" s="396" t="s">
        <v>13670</v>
      </c>
      <c r="E76" s="396" t="s">
        <v>13670</v>
      </c>
      <c r="F76" s="396" t="s">
        <v>13670</v>
      </c>
      <c r="G76" s="396" t="s">
        <v>13670</v>
      </c>
      <c r="H76" s="396" t="s">
        <v>8772</v>
      </c>
      <c r="I76" s="396" t="s">
        <v>13670</v>
      </c>
    </row>
    <row r="77" spans="1:9">
      <c r="A77" s="42" t="s">
        <v>13598</v>
      </c>
      <c r="C77" s="42" t="s">
        <v>13669</v>
      </c>
      <c r="D77" s="396" t="s">
        <v>13668</v>
      </c>
      <c r="E77" s="396" t="s">
        <v>13667</v>
      </c>
      <c r="F77" s="396" t="s">
        <v>13668</v>
      </c>
      <c r="G77" s="396" t="s">
        <v>13667</v>
      </c>
      <c r="H77" s="396" t="s">
        <v>13667</v>
      </c>
      <c r="I77" s="396" t="s">
        <v>13667</v>
      </c>
    </row>
    <row r="78" spans="1:9">
      <c r="A78" s="42" t="s">
        <v>13598</v>
      </c>
      <c r="C78" s="42" t="s">
        <v>13666</v>
      </c>
      <c r="D78" s="396" t="s">
        <v>13664</v>
      </c>
      <c r="E78" s="396" t="s">
        <v>13665</v>
      </c>
      <c r="F78" s="396" t="s">
        <v>13664</v>
      </c>
      <c r="G78" s="396" t="s">
        <v>13664</v>
      </c>
      <c r="H78" s="396" t="s">
        <v>13664</v>
      </c>
    </row>
    <row r="79" spans="1:9">
      <c r="A79" s="42" t="s">
        <v>13598</v>
      </c>
      <c r="C79" s="42" t="s">
        <v>13663</v>
      </c>
      <c r="D79" s="396" t="s">
        <v>13627</v>
      </c>
      <c r="E79" s="396" t="s">
        <v>13627</v>
      </c>
      <c r="F79" s="396" t="s">
        <v>13627</v>
      </c>
      <c r="G79" s="396" t="s">
        <v>6698</v>
      </c>
      <c r="H79" s="396" t="s">
        <v>6698</v>
      </c>
    </row>
    <row r="80" spans="1:9">
      <c r="A80" s="42" t="s">
        <v>13598</v>
      </c>
      <c r="C80" s="42" t="s">
        <v>13662</v>
      </c>
      <c r="D80" s="396" t="s">
        <v>13661</v>
      </c>
      <c r="E80" s="396" t="s">
        <v>13661</v>
      </c>
      <c r="F80" s="396" t="s">
        <v>13661</v>
      </c>
      <c r="G80" s="396" t="s">
        <v>13661</v>
      </c>
      <c r="H80" s="396" t="s">
        <v>6665</v>
      </c>
    </row>
    <row r="81" spans="1:9">
      <c r="A81" s="42" t="s">
        <v>13598</v>
      </c>
      <c r="C81" s="42" t="s">
        <v>13660</v>
      </c>
      <c r="D81" s="396" t="s">
        <v>13659</v>
      </c>
      <c r="E81" s="396" t="s">
        <v>7602</v>
      </c>
      <c r="F81" s="396" t="s">
        <v>7602</v>
      </c>
      <c r="G81" s="396" t="s">
        <v>7602</v>
      </c>
      <c r="H81" s="396" t="s">
        <v>7602</v>
      </c>
      <c r="I81" s="396" t="s">
        <v>13659</v>
      </c>
    </row>
    <row r="82" spans="1:9">
      <c r="A82" s="42" t="s">
        <v>13598</v>
      </c>
      <c r="C82" s="42" t="s">
        <v>13658</v>
      </c>
      <c r="D82" s="396" t="s">
        <v>13464</v>
      </c>
      <c r="E82" s="396" t="s">
        <v>13464</v>
      </c>
      <c r="F82" s="396" t="s">
        <v>13464</v>
      </c>
      <c r="G82" s="396" t="s">
        <v>1102</v>
      </c>
      <c r="H82" s="396" t="s">
        <v>1102</v>
      </c>
      <c r="I82" s="396" t="s">
        <v>13464</v>
      </c>
    </row>
    <row r="83" spans="1:9">
      <c r="A83" s="42" t="s">
        <v>13598</v>
      </c>
      <c r="C83" s="42" t="s">
        <v>13657</v>
      </c>
      <c r="D83" s="396" t="s">
        <v>6665</v>
      </c>
      <c r="E83" s="396" t="s">
        <v>6665</v>
      </c>
      <c r="F83" s="396" t="s">
        <v>6665</v>
      </c>
      <c r="G83" s="396" t="s">
        <v>6665</v>
      </c>
      <c r="H83" s="396" t="s">
        <v>13604</v>
      </c>
    </row>
    <row r="84" spans="1:9">
      <c r="A84" s="42" t="s">
        <v>13598</v>
      </c>
      <c r="C84" s="42" t="s">
        <v>13656</v>
      </c>
      <c r="D84" s="396" t="s">
        <v>13654</v>
      </c>
      <c r="E84" s="396" t="s">
        <v>13654</v>
      </c>
      <c r="F84" s="396" t="s">
        <v>13655</v>
      </c>
      <c r="G84" s="396" t="s">
        <v>13654</v>
      </c>
      <c r="H84" s="396" t="s">
        <v>13654</v>
      </c>
    </row>
    <row r="85" spans="1:9">
      <c r="A85" s="42" t="s">
        <v>13598</v>
      </c>
      <c r="C85" s="42" t="s">
        <v>13653</v>
      </c>
      <c r="D85" s="396" t="s">
        <v>13601</v>
      </c>
      <c r="E85" s="396" t="s">
        <v>13601</v>
      </c>
      <c r="F85" s="396" t="s">
        <v>13601</v>
      </c>
      <c r="G85" s="396" t="s">
        <v>13601</v>
      </c>
      <c r="H85" s="396" t="s">
        <v>13601</v>
      </c>
    </row>
    <row r="86" spans="1:9">
      <c r="A86" s="42" t="s">
        <v>13598</v>
      </c>
      <c r="C86" s="42" t="s">
        <v>13652</v>
      </c>
      <c r="D86" s="396" t="s">
        <v>13651</v>
      </c>
      <c r="E86" s="396" t="s">
        <v>13651</v>
      </c>
      <c r="F86" s="396" t="s">
        <v>13651</v>
      </c>
      <c r="G86" s="396" t="s">
        <v>13651</v>
      </c>
      <c r="H86" s="396" t="s">
        <v>13645</v>
      </c>
    </row>
    <row r="87" spans="1:9">
      <c r="A87" s="42" t="s">
        <v>13598</v>
      </c>
      <c r="C87" s="42" t="s">
        <v>13650</v>
      </c>
      <c r="D87" s="396" t="s">
        <v>13649</v>
      </c>
      <c r="E87" s="396" t="s">
        <v>13648</v>
      </c>
      <c r="F87" s="396" t="s">
        <v>13649</v>
      </c>
      <c r="G87" s="396" t="s">
        <v>13649</v>
      </c>
      <c r="H87" s="396" t="s">
        <v>13648</v>
      </c>
      <c r="I87" s="396" t="s">
        <v>13648</v>
      </c>
    </row>
    <row r="88" spans="1:9">
      <c r="A88" s="42" t="s">
        <v>13598</v>
      </c>
      <c r="C88" s="42" t="s">
        <v>13647</v>
      </c>
      <c r="D88" s="396" t="s">
        <v>13646</v>
      </c>
      <c r="E88" s="396" t="s">
        <v>13646</v>
      </c>
      <c r="F88" s="396" t="s">
        <v>13645</v>
      </c>
      <c r="G88" s="396" t="s">
        <v>13645</v>
      </c>
      <c r="H88" s="396" t="s">
        <v>13646</v>
      </c>
      <c r="I88" s="396" t="s">
        <v>13645</v>
      </c>
    </row>
    <row r="89" spans="1:9">
      <c r="A89" s="42" t="s">
        <v>13598</v>
      </c>
      <c r="C89" s="42" t="s">
        <v>13644</v>
      </c>
      <c r="D89" s="396" t="s">
        <v>13627</v>
      </c>
      <c r="E89" s="396" t="s">
        <v>6665</v>
      </c>
      <c r="F89" s="396" t="s">
        <v>13627</v>
      </c>
      <c r="G89" s="396" t="s">
        <v>13627</v>
      </c>
      <c r="H89" s="396" t="s">
        <v>13627</v>
      </c>
      <c r="I89" s="396" t="s">
        <v>13627</v>
      </c>
    </row>
    <row r="90" spans="1:9">
      <c r="A90" s="42" t="s">
        <v>13598</v>
      </c>
      <c r="C90" s="42" t="s">
        <v>13643</v>
      </c>
      <c r="D90" s="396" t="s">
        <v>1103</v>
      </c>
      <c r="E90" s="396" t="s">
        <v>1103</v>
      </c>
      <c r="F90" s="396" t="s">
        <v>13642</v>
      </c>
      <c r="G90" s="396" t="s">
        <v>13642</v>
      </c>
      <c r="H90" s="396" t="s">
        <v>1103</v>
      </c>
      <c r="I90" s="396" t="s">
        <v>13642</v>
      </c>
    </row>
    <row r="91" spans="1:9">
      <c r="A91" s="42" t="s">
        <v>13598</v>
      </c>
      <c r="C91" s="42" t="s">
        <v>13641</v>
      </c>
      <c r="D91" s="396" t="s">
        <v>13604</v>
      </c>
      <c r="E91" s="396" t="s">
        <v>13604</v>
      </c>
      <c r="F91" s="396" t="s">
        <v>13640</v>
      </c>
      <c r="G91" s="396" t="s">
        <v>13640</v>
      </c>
      <c r="H91" s="396" t="s">
        <v>13604</v>
      </c>
    </row>
    <row r="92" spans="1:9">
      <c r="A92" s="42" t="s">
        <v>13598</v>
      </c>
      <c r="C92" s="42" t="s">
        <v>13639</v>
      </c>
      <c r="D92" s="396" t="s">
        <v>13638</v>
      </c>
      <c r="E92" s="396" t="s">
        <v>13638</v>
      </c>
      <c r="F92" s="396" t="s">
        <v>13638</v>
      </c>
      <c r="G92" s="396" t="s">
        <v>13638</v>
      </c>
      <c r="H92" s="396" t="s">
        <v>13638</v>
      </c>
      <c r="I92" s="396" t="s">
        <v>13637</v>
      </c>
    </row>
    <row r="93" spans="1:9">
      <c r="A93" s="42" t="s">
        <v>13598</v>
      </c>
      <c r="C93" s="42" t="s">
        <v>13636</v>
      </c>
      <c r="D93" s="396" t="s">
        <v>13635</v>
      </c>
      <c r="F93" s="396" t="s">
        <v>13630</v>
      </c>
      <c r="G93" s="396" t="s">
        <v>13630</v>
      </c>
    </row>
    <row r="94" spans="1:9">
      <c r="A94" s="42" t="s">
        <v>13598</v>
      </c>
      <c r="C94" s="42" t="s">
        <v>13634</v>
      </c>
      <c r="D94" s="396" t="s">
        <v>6698</v>
      </c>
      <c r="E94" s="396" t="s">
        <v>55</v>
      </c>
      <c r="F94" s="396" t="s">
        <v>6698</v>
      </c>
      <c r="G94" s="396" t="s">
        <v>13633</v>
      </c>
      <c r="H94" s="396" t="s">
        <v>55</v>
      </c>
    </row>
    <row r="95" spans="1:9">
      <c r="A95" s="42" t="s">
        <v>13598</v>
      </c>
      <c r="C95" s="42" t="s">
        <v>13632</v>
      </c>
      <c r="D95" s="396" t="s">
        <v>13630</v>
      </c>
      <c r="E95" s="396" t="s">
        <v>13631</v>
      </c>
      <c r="F95" s="396" t="s">
        <v>13631</v>
      </c>
      <c r="G95" s="396" t="s">
        <v>13630</v>
      </c>
      <c r="H95" s="396" t="s">
        <v>13630</v>
      </c>
    </row>
    <row r="96" spans="1:9">
      <c r="A96" s="42" t="s">
        <v>13598</v>
      </c>
      <c r="C96" s="42" t="s">
        <v>13629</v>
      </c>
      <c r="D96" s="396" t="s">
        <v>13601</v>
      </c>
      <c r="E96" s="396" t="s">
        <v>13601</v>
      </c>
      <c r="F96" s="396" t="s">
        <v>13627</v>
      </c>
      <c r="G96" s="396" t="s">
        <v>13627</v>
      </c>
      <c r="H96" s="396" t="s">
        <v>13627</v>
      </c>
      <c r="I96" s="396" t="s">
        <v>13601</v>
      </c>
    </row>
    <row r="97" spans="1:9">
      <c r="A97" s="42" t="s">
        <v>13598</v>
      </c>
      <c r="C97" s="42" t="s">
        <v>13628</v>
      </c>
      <c r="D97" s="396" t="s">
        <v>13627</v>
      </c>
      <c r="E97" s="396" t="s">
        <v>13627</v>
      </c>
      <c r="F97" s="396" t="s">
        <v>13627</v>
      </c>
      <c r="G97" s="396" t="s">
        <v>13627</v>
      </c>
      <c r="H97" s="396" t="s">
        <v>13627</v>
      </c>
      <c r="I97" s="396" t="s">
        <v>13626</v>
      </c>
    </row>
    <row r="98" spans="1:9">
      <c r="A98" s="42" t="s">
        <v>13598</v>
      </c>
      <c r="C98" s="42" t="s">
        <v>13625</v>
      </c>
      <c r="D98" s="396" t="s">
        <v>13624</v>
      </c>
      <c r="E98" s="396" t="s">
        <v>13624</v>
      </c>
      <c r="F98" s="396" t="s">
        <v>13624</v>
      </c>
      <c r="G98" s="396" t="s">
        <v>13624</v>
      </c>
      <c r="H98" s="396" t="s">
        <v>13623</v>
      </c>
      <c r="I98" s="396" t="s">
        <v>13623</v>
      </c>
    </row>
    <row r="99" spans="1:9">
      <c r="A99" s="42" t="s">
        <v>13598</v>
      </c>
      <c r="C99" s="42" t="s">
        <v>13622</v>
      </c>
      <c r="D99" s="396" t="s">
        <v>13620</v>
      </c>
      <c r="E99" s="396" t="s">
        <v>13620</v>
      </c>
      <c r="F99" s="396" t="s">
        <v>13621</v>
      </c>
      <c r="G99" s="396" t="s">
        <v>13621</v>
      </c>
      <c r="H99" s="396" t="s">
        <v>13620</v>
      </c>
    </row>
    <row r="100" spans="1:9">
      <c r="A100" s="42" t="s">
        <v>13598</v>
      </c>
      <c r="C100" s="42" t="s">
        <v>13619</v>
      </c>
      <c r="D100" s="396" t="s">
        <v>13617</v>
      </c>
      <c r="E100" s="396" t="s">
        <v>13618</v>
      </c>
      <c r="F100" s="396" t="s">
        <v>13617</v>
      </c>
      <c r="G100" s="396" t="s">
        <v>13617</v>
      </c>
      <c r="H100" s="396" t="s">
        <v>13618</v>
      </c>
      <c r="I100" s="396" t="s">
        <v>13617</v>
      </c>
    </row>
    <row r="101" spans="1:9">
      <c r="A101" s="42" t="s">
        <v>13598</v>
      </c>
      <c r="C101" s="42" t="s">
        <v>13616</v>
      </c>
      <c r="D101" s="396" t="s">
        <v>13615</v>
      </c>
      <c r="E101" s="396" t="s">
        <v>13469</v>
      </c>
      <c r="F101" s="396" t="s">
        <v>13469</v>
      </c>
      <c r="G101" s="396" t="s">
        <v>13469</v>
      </c>
      <c r="H101" s="396" t="s">
        <v>13469</v>
      </c>
      <c r="I101" s="396" t="s">
        <v>13615</v>
      </c>
    </row>
    <row r="102" spans="1:9">
      <c r="A102" s="42" t="s">
        <v>13598</v>
      </c>
      <c r="C102" s="42" t="s">
        <v>13614</v>
      </c>
      <c r="D102" s="396" t="s">
        <v>13612</v>
      </c>
      <c r="E102" s="396" t="s">
        <v>13611</v>
      </c>
      <c r="F102" s="396" t="s">
        <v>13612</v>
      </c>
      <c r="G102" s="396" t="s">
        <v>13613</v>
      </c>
      <c r="H102" s="396" t="s">
        <v>13612</v>
      </c>
      <c r="I102" s="396" t="s">
        <v>13611</v>
      </c>
    </row>
    <row r="103" spans="1:9">
      <c r="A103" s="42" t="s">
        <v>13598</v>
      </c>
      <c r="C103" s="42" t="s">
        <v>13610</v>
      </c>
      <c r="D103" s="396" t="s">
        <v>13609</v>
      </c>
      <c r="E103" s="396" t="s">
        <v>13609</v>
      </c>
      <c r="F103" s="396" t="s">
        <v>13603</v>
      </c>
      <c r="G103" s="396" t="s">
        <v>13603</v>
      </c>
      <c r="H103" s="396" t="s">
        <v>13609</v>
      </c>
      <c r="I103" s="396" t="s">
        <v>13609</v>
      </c>
    </row>
    <row r="104" spans="1:9">
      <c r="A104" s="42" t="s">
        <v>13598</v>
      </c>
      <c r="C104" s="42" t="s">
        <v>13608</v>
      </c>
      <c r="D104" s="396" t="s">
        <v>13606</v>
      </c>
      <c r="E104" s="396" t="s">
        <v>13606</v>
      </c>
      <c r="F104" s="396" t="s">
        <v>13607</v>
      </c>
      <c r="G104" s="396" t="s">
        <v>13607</v>
      </c>
      <c r="H104" s="396" t="s">
        <v>13607</v>
      </c>
      <c r="I104" s="396" t="s">
        <v>13606</v>
      </c>
    </row>
    <row r="105" spans="1:9">
      <c r="A105" s="42" t="s">
        <v>13598</v>
      </c>
      <c r="C105" s="42" t="s">
        <v>13605</v>
      </c>
      <c r="D105" s="396" t="s">
        <v>13604</v>
      </c>
      <c r="E105" s="396" t="s">
        <v>13603</v>
      </c>
      <c r="F105" s="396" t="s">
        <v>13603</v>
      </c>
      <c r="G105" s="396" t="s">
        <v>13603</v>
      </c>
      <c r="H105" s="396" t="s">
        <v>13603</v>
      </c>
    </row>
    <row r="106" spans="1:9">
      <c r="A106" s="42" t="s">
        <v>13598</v>
      </c>
      <c r="C106" s="42" t="s">
        <v>13602</v>
      </c>
      <c r="D106" s="396" t="s">
        <v>13601</v>
      </c>
      <c r="F106" s="396" t="s">
        <v>13601</v>
      </c>
      <c r="G106" s="396" t="s">
        <v>13599</v>
      </c>
    </row>
    <row r="107" spans="1:9">
      <c r="A107" s="42" t="s">
        <v>13598</v>
      </c>
      <c r="C107" s="42" t="s">
        <v>13600</v>
      </c>
      <c r="D107" s="396" t="s">
        <v>13599</v>
      </c>
      <c r="E107" s="396" t="s">
        <v>13599</v>
      </c>
      <c r="F107" s="396" t="s">
        <v>13599</v>
      </c>
      <c r="G107" s="396" t="s">
        <v>13599</v>
      </c>
      <c r="H107" s="396" t="s">
        <v>13599</v>
      </c>
    </row>
    <row r="108" spans="1:9">
      <c r="A108" s="42" t="s">
        <v>13598</v>
      </c>
      <c r="C108" s="42" t="s">
        <v>13597</v>
      </c>
    </row>
    <row r="109" spans="1:9">
      <c r="A109" s="42" t="s">
        <v>13596</v>
      </c>
    </row>
    <row r="110" spans="1:9" ht="30">
      <c r="A110" s="42" t="s">
        <v>1554</v>
      </c>
    </row>
    <row r="111" spans="1:9">
      <c r="A111" s="42" t="s">
        <v>13312</v>
      </c>
      <c r="B111" s="100" t="s">
        <v>1104</v>
      </c>
      <c r="C111" s="42" t="s">
        <v>13595</v>
      </c>
    </row>
    <row r="112" spans="1:9">
      <c r="A112" s="42" t="s">
        <v>13312</v>
      </c>
      <c r="B112" s="100" t="s">
        <v>1104</v>
      </c>
      <c r="C112" s="42" t="s">
        <v>13594</v>
      </c>
    </row>
    <row r="113" spans="1:7">
      <c r="A113" s="42" t="s">
        <v>13312</v>
      </c>
      <c r="B113" s="100" t="s">
        <v>1104</v>
      </c>
      <c r="C113" s="42" t="s">
        <v>13593</v>
      </c>
    </row>
    <row r="114" spans="1:7">
      <c r="A114" s="42" t="s">
        <v>13312</v>
      </c>
      <c r="B114" s="100" t="s">
        <v>1104</v>
      </c>
      <c r="C114" s="42" t="s">
        <v>13592</v>
      </c>
    </row>
    <row r="115" spans="1:7">
      <c r="A115" s="42" t="s">
        <v>13312</v>
      </c>
      <c r="B115" s="100" t="s">
        <v>1104</v>
      </c>
      <c r="C115" s="42" t="s">
        <v>13591</v>
      </c>
    </row>
    <row r="116" spans="1:7">
      <c r="A116" s="42" t="s">
        <v>13312</v>
      </c>
      <c r="B116" s="100" t="s">
        <v>13575</v>
      </c>
      <c r="C116" s="42" t="s">
        <v>13590</v>
      </c>
      <c r="D116" s="396" t="s">
        <v>13587</v>
      </c>
      <c r="E116" s="396" t="s">
        <v>13589</v>
      </c>
      <c r="F116" s="396" t="s">
        <v>13588</v>
      </c>
      <c r="G116" s="396" t="s">
        <v>13587</v>
      </c>
    </row>
    <row r="117" spans="1:7" ht="30">
      <c r="A117" s="42" t="s">
        <v>13312</v>
      </c>
      <c r="B117" s="100" t="s">
        <v>13575</v>
      </c>
      <c r="C117" s="42" t="s">
        <v>13586</v>
      </c>
      <c r="D117" s="396" t="s">
        <v>13585</v>
      </c>
      <c r="E117" s="396" t="s">
        <v>13584</v>
      </c>
      <c r="F117" s="396" t="s">
        <v>13583</v>
      </c>
      <c r="G117" s="396" t="s">
        <v>13582</v>
      </c>
    </row>
    <row r="118" spans="1:7">
      <c r="A118" s="42" t="s">
        <v>13312</v>
      </c>
      <c r="B118" s="100" t="s">
        <v>13575</v>
      </c>
      <c r="C118" s="42" t="s">
        <v>13581</v>
      </c>
      <c r="D118" s="396" t="s">
        <v>13578</v>
      </c>
      <c r="E118" s="396" t="s">
        <v>13580</v>
      </c>
      <c r="F118" s="396" t="s">
        <v>13579</v>
      </c>
      <c r="G118" s="396" t="s">
        <v>13578</v>
      </c>
    </row>
    <row r="119" spans="1:7">
      <c r="A119" s="42" t="s">
        <v>13312</v>
      </c>
      <c r="B119" s="100" t="s">
        <v>13575</v>
      </c>
      <c r="C119" s="42" t="s">
        <v>13577</v>
      </c>
      <c r="D119" s="396" t="s">
        <v>7604</v>
      </c>
      <c r="E119" s="396" t="s">
        <v>7604</v>
      </c>
      <c r="F119" s="396" t="s">
        <v>8306</v>
      </c>
      <c r="G119" s="396" t="s">
        <v>13576</v>
      </c>
    </row>
    <row r="120" spans="1:7" ht="30">
      <c r="A120" s="42" t="s">
        <v>13312</v>
      </c>
      <c r="B120" s="100" t="s">
        <v>13575</v>
      </c>
      <c r="C120" s="42" t="s">
        <v>13574</v>
      </c>
      <c r="D120" s="396" t="s">
        <v>13573</v>
      </c>
      <c r="E120" s="396" t="s">
        <v>13572</v>
      </c>
      <c r="F120" s="396" t="s">
        <v>13571</v>
      </c>
      <c r="G120" s="396" t="s">
        <v>13570</v>
      </c>
    </row>
    <row r="121" spans="1:7">
      <c r="A121" s="42" t="s">
        <v>13312</v>
      </c>
      <c r="B121" s="100" t="s">
        <v>13561</v>
      </c>
      <c r="C121" s="42" t="s">
        <v>13569</v>
      </c>
      <c r="D121" s="396" t="s">
        <v>13568</v>
      </c>
      <c r="E121" s="396" t="s">
        <v>13567</v>
      </c>
      <c r="F121" s="396" t="s">
        <v>13566</v>
      </c>
      <c r="G121" s="396" t="s">
        <v>12782</v>
      </c>
    </row>
    <row r="122" spans="1:7">
      <c r="A122" s="42" t="s">
        <v>13312</v>
      </c>
      <c r="B122" s="100" t="s">
        <v>13561</v>
      </c>
      <c r="C122" s="42" t="s">
        <v>13565</v>
      </c>
    </row>
    <row r="123" spans="1:7">
      <c r="A123" s="42" t="s">
        <v>13312</v>
      </c>
      <c r="B123" s="100" t="s">
        <v>13561</v>
      </c>
      <c r="C123" s="42" t="s">
        <v>13564</v>
      </c>
      <c r="D123" s="396" t="s">
        <v>13562</v>
      </c>
      <c r="E123" s="396" t="s">
        <v>13563</v>
      </c>
      <c r="G123" s="396" t="s">
        <v>13562</v>
      </c>
    </row>
    <row r="124" spans="1:7">
      <c r="A124" s="42" t="s">
        <v>13312</v>
      </c>
      <c r="B124" s="100" t="s">
        <v>13561</v>
      </c>
      <c r="C124" s="42" t="s">
        <v>13560</v>
      </c>
      <c r="D124" s="396" t="s">
        <v>13559</v>
      </c>
      <c r="E124" s="396" t="s">
        <v>13558</v>
      </c>
      <c r="G124" s="396" t="s">
        <v>12688</v>
      </c>
    </row>
    <row r="125" spans="1:7" ht="30">
      <c r="A125" s="42" t="s">
        <v>13312</v>
      </c>
      <c r="B125" s="100" t="s">
        <v>13543</v>
      </c>
      <c r="C125" s="42" t="s">
        <v>13557</v>
      </c>
      <c r="D125" s="396" t="s">
        <v>13556</v>
      </c>
      <c r="E125" s="396" t="s">
        <v>13555</v>
      </c>
      <c r="F125" s="396" t="s">
        <v>13554</v>
      </c>
      <c r="G125" s="396" t="s">
        <v>13553</v>
      </c>
    </row>
    <row r="126" spans="1:7">
      <c r="A126" s="42" t="s">
        <v>13312</v>
      </c>
      <c r="B126" s="100" t="s">
        <v>13543</v>
      </c>
      <c r="C126" s="42" t="s">
        <v>13552</v>
      </c>
      <c r="D126" s="396" t="s">
        <v>13549</v>
      </c>
      <c r="E126" s="396" t="s">
        <v>13551</v>
      </c>
      <c r="F126" s="396" t="s">
        <v>13550</v>
      </c>
      <c r="G126" s="396" t="s">
        <v>13549</v>
      </c>
    </row>
    <row r="127" spans="1:7">
      <c r="A127" s="42" t="s">
        <v>13312</v>
      </c>
      <c r="B127" s="100" t="s">
        <v>13543</v>
      </c>
      <c r="C127" s="42" t="s">
        <v>13548</v>
      </c>
      <c r="D127" s="396" t="s">
        <v>13547</v>
      </c>
      <c r="E127" s="396" t="s">
        <v>13547</v>
      </c>
      <c r="F127" s="396" t="s">
        <v>13547</v>
      </c>
      <c r="G127" s="396" t="s">
        <v>13546</v>
      </c>
    </row>
    <row r="128" spans="1:7" ht="30">
      <c r="A128" s="42" t="s">
        <v>13312</v>
      </c>
      <c r="B128" s="100" t="s">
        <v>13543</v>
      </c>
      <c r="C128" s="42" t="s">
        <v>13545</v>
      </c>
      <c r="D128" s="396" t="s">
        <v>12411</v>
      </c>
      <c r="E128" s="396" t="s">
        <v>13544</v>
      </c>
      <c r="F128" s="396" t="s">
        <v>3525</v>
      </c>
      <c r="G128" s="396" t="s">
        <v>3525</v>
      </c>
    </row>
    <row r="129" spans="1:7">
      <c r="A129" s="42" t="s">
        <v>13312</v>
      </c>
      <c r="B129" s="100" t="s">
        <v>13543</v>
      </c>
      <c r="C129" s="42" t="s">
        <v>13542</v>
      </c>
      <c r="D129" s="396" t="s">
        <v>13541</v>
      </c>
      <c r="E129" s="396" t="s">
        <v>13540</v>
      </c>
      <c r="F129" s="396" t="s">
        <v>13541</v>
      </c>
      <c r="G129" s="396" t="s">
        <v>13540</v>
      </c>
    </row>
    <row r="130" spans="1:7">
      <c r="A130" s="42" t="s">
        <v>13312</v>
      </c>
      <c r="B130" s="100" t="s">
        <v>13539</v>
      </c>
      <c r="C130" s="42" t="s">
        <v>13538</v>
      </c>
      <c r="D130" s="396" t="s">
        <v>13537</v>
      </c>
      <c r="E130" s="396" t="s">
        <v>13536</v>
      </c>
      <c r="F130" s="396" t="s">
        <v>13535</v>
      </c>
      <c r="G130" s="396" t="s">
        <v>13534</v>
      </c>
    </row>
    <row r="131" spans="1:7">
      <c r="A131" s="42" t="s">
        <v>13312</v>
      </c>
      <c r="B131" s="100" t="s">
        <v>13522</v>
      </c>
      <c r="C131" s="42" t="s">
        <v>13533</v>
      </c>
      <c r="D131" s="396" t="s">
        <v>13532</v>
      </c>
      <c r="E131" s="396" t="s">
        <v>13531</v>
      </c>
      <c r="G131" s="396" t="s">
        <v>13530</v>
      </c>
    </row>
    <row r="132" spans="1:7">
      <c r="A132" s="42" t="s">
        <v>13312</v>
      </c>
      <c r="B132" s="100" t="s">
        <v>13522</v>
      </c>
      <c r="C132" s="42" t="s">
        <v>13529</v>
      </c>
      <c r="D132" s="396" t="s">
        <v>11569</v>
      </c>
      <c r="E132" s="396" t="s">
        <v>6963</v>
      </c>
      <c r="G132" s="396" t="s">
        <v>11441</v>
      </c>
    </row>
    <row r="133" spans="1:7" ht="30">
      <c r="A133" s="42" t="s">
        <v>13312</v>
      </c>
      <c r="B133" s="100" t="s">
        <v>13522</v>
      </c>
      <c r="C133" s="42" t="s">
        <v>13528</v>
      </c>
      <c r="D133" s="396" t="s">
        <v>13527</v>
      </c>
      <c r="E133" s="396" t="s">
        <v>13526</v>
      </c>
      <c r="G133" s="396" t="s">
        <v>13525</v>
      </c>
    </row>
    <row r="134" spans="1:7">
      <c r="A134" s="42" t="s">
        <v>13312</v>
      </c>
      <c r="B134" s="100" t="s">
        <v>13522</v>
      </c>
      <c r="C134" s="42" t="s">
        <v>13524</v>
      </c>
      <c r="D134" s="396" t="s">
        <v>13479</v>
      </c>
      <c r="E134" s="396" t="s">
        <v>13523</v>
      </c>
      <c r="G134" s="396" t="s">
        <v>13479</v>
      </c>
    </row>
    <row r="135" spans="1:7">
      <c r="A135" s="42" t="s">
        <v>13312</v>
      </c>
      <c r="B135" s="100" t="s">
        <v>13522</v>
      </c>
      <c r="C135" s="42" t="s">
        <v>13521</v>
      </c>
      <c r="D135" s="396" t="s">
        <v>13520</v>
      </c>
      <c r="E135" s="396" t="s">
        <v>13519</v>
      </c>
      <c r="F135" s="396" t="s">
        <v>13518</v>
      </c>
      <c r="G135" s="396" t="s">
        <v>13517</v>
      </c>
    </row>
    <row r="136" spans="1:7">
      <c r="A136" s="42" t="s">
        <v>13312</v>
      </c>
      <c r="B136" s="100" t="s">
        <v>13491</v>
      </c>
      <c r="C136" s="42" t="s">
        <v>13516</v>
      </c>
      <c r="D136" s="396" t="s">
        <v>13515</v>
      </c>
      <c r="E136" s="396" t="s">
        <v>13514</v>
      </c>
      <c r="G136" s="396" t="s">
        <v>13513</v>
      </c>
    </row>
    <row r="137" spans="1:7" ht="30">
      <c r="A137" s="42" t="s">
        <v>13312</v>
      </c>
      <c r="B137" s="100" t="s">
        <v>13491</v>
      </c>
      <c r="C137" s="42" t="s">
        <v>13512</v>
      </c>
      <c r="D137" s="396" t="s">
        <v>13511</v>
      </c>
      <c r="E137" s="396" t="s">
        <v>13510</v>
      </c>
      <c r="G137" s="396" t="s">
        <v>13509</v>
      </c>
    </row>
    <row r="138" spans="1:7">
      <c r="A138" s="42" t="s">
        <v>13312</v>
      </c>
      <c r="B138" s="100" t="s">
        <v>13491</v>
      </c>
      <c r="C138" s="42" t="s">
        <v>13508</v>
      </c>
      <c r="D138" s="396" t="s">
        <v>12408</v>
      </c>
      <c r="E138" s="396" t="s">
        <v>13507</v>
      </c>
      <c r="G138" s="396" t="s">
        <v>13506</v>
      </c>
    </row>
    <row r="139" spans="1:7" ht="30">
      <c r="A139" s="42" t="s">
        <v>13312</v>
      </c>
      <c r="B139" s="100" t="s">
        <v>13491</v>
      </c>
      <c r="C139" s="42" t="s">
        <v>13505</v>
      </c>
      <c r="D139" s="396" t="s">
        <v>13504</v>
      </c>
      <c r="E139" s="396" t="s">
        <v>13503</v>
      </c>
      <c r="G139" s="396" t="s">
        <v>13503</v>
      </c>
    </row>
    <row r="140" spans="1:7" ht="30">
      <c r="A140" s="42" t="s">
        <v>13312</v>
      </c>
      <c r="B140" s="100" t="s">
        <v>13491</v>
      </c>
      <c r="C140" s="42" t="s">
        <v>13502</v>
      </c>
      <c r="D140" s="396" t="s">
        <v>13501</v>
      </c>
      <c r="E140" s="396" t="s">
        <v>13500</v>
      </c>
      <c r="G140" s="396" t="s">
        <v>13499</v>
      </c>
    </row>
    <row r="141" spans="1:7">
      <c r="A141" s="42" t="s">
        <v>13312</v>
      </c>
      <c r="B141" s="100" t="s">
        <v>13491</v>
      </c>
      <c r="C141" s="42" t="s">
        <v>13498</v>
      </c>
      <c r="D141" s="396" t="s">
        <v>13497</v>
      </c>
      <c r="E141" s="396" t="s">
        <v>13496</v>
      </c>
      <c r="G141" s="396" t="s">
        <v>13495</v>
      </c>
    </row>
    <row r="142" spans="1:7">
      <c r="A142" s="42" t="s">
        <v>13312</v>
      </c>
      <c r="B142" s="100" t="s">
        <v>13491</v>
      </c>
      <c r="C142" s="42" t="s">
        <v>13494</v>
      </c>
      <c r="D142" s="396" t="s">
        <v>13493</v>
      </c>
      <c r="E142" s="396" t="s">
        <v>13492</v>
      </c>
      <c r="G142" s="396" t="s">
        <v>13492</v>
      </c>
    </row>
    <row r="143" spans="1:7">
      <c r="A143" s="42" t="s">
        <v>13312</v>
      </c>
      <c r="B143" s="100" t="s">
        <v>13491</v>
      </c>
      <c r="C143" s="42" t="s">
        <v>13490</v>
      </c>
    </row>
    <row r="144" spans="1:7">
      <c r="A144" s="42" t="s">
        <v>13312</v>
      </c>
      <c r="B144" s="100" t="s">
        <v>13486</v>
      </c>
      <c r="C144" s="42" t="s">
        <v>13489</v>
      </c>
    </row>
    <row r="145" spans="1:7">
      <c r="A145" s="42" t="s">
        <v>13312</v>
      </c>
      <c r="B145" s="100" t="s">
        <v>13486</v>
      </c>
      <c r="C145" s="42" t="s">
        <v>13488</v>
      </c>
    </row>
    <row r="146" spans="1:7">
      <c r="A146" s="42" t="s">
        <v>13312</v>
      </c>
      <c r="B146" s="100" t="s">
        <v>13486</v>
      </c>
      <c r="C146" s="42" t="s">
        <v>13487</v>
      </c>
    </row>
    <row r="147" spans="1:7">
      <c r="A147" s="42" t="s">
        <v>13312</v>
      </c>
      <c r="B147" s="100" t="s">
        <v>13486</v>
      </c>
      <c r="C147" s="42" t="s">
        <v>13485</v>
      </c>
    </row>
    <row r="148" spans="1:7">
      <c r="A148" s="42" t="s">
        <v>13312</v>
      </c>
      <c r="B148" s="100" t="s">
        <v>13476</v>
      </c>
      <c r="C148" s="42" t="s">
        <v>13484</v>
      </c>
      <c r="D148" s="396" t="s">
        <v>13483</v>
      </c>
      <c r="E148" s="396" t="s">
        <v>13483</v>
      </c>
      <c r="G148" s="396" t="s">
        <v>12485</v>
      </c>
    </row>
    <row r="149" spans="1:7">
      <c r="A149" s="42" t="s">
        <v>13312</v>
      </c>
      <c r="B149" s="100" t="s">
        <v>13476</v>
      </c>
      <c r="C149" s="42" t="s">
        <v>13482</v>
      </c>
      <c r="D149" s="396" t="s">
        <v>13323</v>
      </c>
      <c r="E149" s="396" t="s">
        <v>13478</v>
      </c>
      <c r="F149" s="396" t="s">
        <v>13481</v>
      </c>
      <c r="G149" s="396" t="s">
        <v>13479</v>
      </c>
    </row>
    <row r="150" spans="1:7">
      <c r="A150" s="42" t="s">
        <v>13312</v>
      </c>
      <c r="B150" s="100" t="s">
        <v>13476</v>
      </c>
      <c r="C150" s="42" t="s">
        <v>13480</v>
      </c>
      <c r="D150" s="396" t="s">
        <v>13323</v>
      </c>
      <c r="E150" s="396" t="s">
        <v>13323</v>
      </c>
      <c r="G150" s="396" t="s">
        <v>13479</v>
      </c>
    </row>
    <row r="151" spans="1:7">
      <c r="A151" s="42" t="s">
        <v>13312</v>
      </c>
      <c r="B151" s="100" t="s">
        <v>13476</v>
      </c>
      <c r="C151" s="42" t="s">
        <v>13416</v>
      </c>
      <c r="D151" s="396" t="s">
        <v>13477</v>
      </c>
      <c r="E151" s="396" t="s">
        <v>13478</v>
      </c>
      <c r="G151" s="396" t="s">
        <v>13477</v>
      </c>
    </row>
    <row r="152" spans="1:7">
      <c r="A152" s="42" t="s">
        <v>13312</v>
      </c>
      <c r="B152" s="100" t="s">
        <v>13476</v>
      </c>
      <c r="C152" s="42" t="s">
        <v>13475</v>
      </c>
      <c r="D152" s="396" t="s">
        <v>13474</v>
      </c>
      <c r="E152" s="396" t="s">
        <v>13473</v>
      </c>
      <c r="G152" s="396" t="s">
        <v>13472</v>
      </c>
    </row>
    <row r="153" spans="1:7" ht="30">
      <c r="A153" s="42" t="s">
        <v>13312</v>
      </c>
      <c r="B153" s="100" t="s">
        <v>13464</v>
      </c>
      <c r="C153" s="42" t="s">
        <v>13471</v>
      </c>
      <c r="D153" s="396" t="s">
        <v>13470</v>
      </c>
      <c r="G153" s="396" t="s">
        <v>13469</v>
      </c>
    </row>
    <row r="154" spans="1:7">
      <c r="A154" s="42" t="s">
        <v>13312</v>
      </c>
      <c r="B154" s="100" t="s">
        <v>13464</v>
      </c>
      <c r="C154" s="42" t="s">
        <v>13468</v>
      </c>
      <c r="D154" s="396" t="s">
        <v>13465</v>
      </c>
      <c r="E154" s="396" t="s">
        <v>13467</v>
      </c>
      <c r="F154" s="396" t="s">
        <v>13466</v>
      </c>
      <c r="G154" s="396" t="s">
        <v>13465</v>
      </c>
    </row>
    <row r="155" spans="1:7">
      <c r="A155" s="42" t="s">
        <v>13312</v>
      </c>
      <c r="B155" s="100" t="s">
        <v>13464</v>
      </c>
      <c r="C155" s="42" t="s">
        <v>13463</v>
      </c>
    </row>
    <row r="156" spans="1:7">
      <c r="A156" s="42" t="s">
        <v>13312</v>
      </c>
      <c r="B156" s="100" t="s">
        <v>131</v>
      </c>
      <c r="C156" s="42" t="s">
        <v>13462</v>
      </c>
      <c r="D156" s="396" t="s">
        <v>13460</v>
      </c>
      <c r="E156" s="396" t="s">
        <v>13461</v>
      </c>
      <c r="F156" s="396" t="s">
        <v>13460</v>
      </c>
      <c r="G156" s="396" t="s">
        <v>13459</v>
      </c>
    </row>
    <row r="157" spans="1:7">
      <c r="A157" s="42" t="s">
        <v>13312</v>
      </c>
      <c r="B157" s="100" t="s">
        <v>131</v>
      </c>
      <c r="C157" s="42" t="s">
        <v>13458</v>
      </c>
      <c r="D157" s="396" t="s">
        <v>12621</v>
      </c>
      <c r="E157" s="396" t="s">
        <v>13457</v>
      </c>
      <c r="F157" s="396" t="s">
        <v>13457</v>
      </c>
      <c r="G157" s="396" t="s">
        <v>12620</v>
      </c>
    </row>
    <row r="158" spans="1:7" ht="30">
      <c r="A158" s="42" t="s">
        <v>13312</v>
      </c>
      <c r="B158" s="100" t="s">
        <v>131</v>
      </c>
      <c r="C158" s="42" t="s">
        <v>13456</v>
      </c>
      <c r="D158" s="396" t="s">
        <v>13455</v>
      </c>
      <c r="E158" s="396" t="s">
        <v>13454</v>
      </c>
      <c r="F158" s="396" t="s">
        <v>13453</v>
      </c>
      <c r="G158" s="396" t="s">
        <v>221</v>
      </c>
    </row>
    <row r="159" spans="1:7" ht="30">
      <c r="A159" s="42" t="s">
        <v>13312</v>
      </c>
      <c r="B159" s="100" t="s">
        <v>131</v>
      </c>
      <c r="C159" s="42" t="s">
        <v>13452</v>
      </c>
      <c r="D159" s="396" t="s">
        <v>13451</v>
      </c>
      <c r="E159" s="396" t="s">
        <v>13450</v>
      </c>
      <c r="F159" s="396" t="s">
        <v>13449</v>
      </c>
      <c r="G159" s="396" t="s">
        <v>13448</v>
      </c>
    </row>
    <row r="160" spans="1:7">
      <c r="A160" s="42" t="s">
        <v>13312</v>
      </c>
      <c r="B160" s="100" t="s">
        <v>131</v>
      </c>
      <c r="C160" s="42" t="s">
        <v>13447</v>
      </c>
      <c r="D160" s="396" t="s">
        <v>13446</v>
      </c>
      <c r="E160" s="396" t="s">
        <v>13445</v>
      </c>
      <c r="F160" s="396" t="s">
        <v>13445</v>
      </c>
      <c r="G160" s="396" t="s">
        <v>13444</v>
      </c>
    </row>
    <row r="161" spans="1:7">
      <c r="A161" s="42" t="s">
        <v>13312</v>
      </c>
      <c r="B161" s="100" t="s">
        <v>131</v>
      </c>
      <c r="C161" s="42" t="s">
        <v>13443</v>
      </c>
      <c r="D161" s="396" t="s">
        <v>13442</v>
      </c>
      <c r="E161" s="396" t="s">
        <v>11810</v>
      </c>
      <c r="F161" s="396" t="s">
        <v>12793</v>
      </c>
      <c r="G161" s="396" t="s">
        <v>11810</v>
      </c>
    </row>
    <row r="162" spans="1:7">
      <c r="A162" s="42" t="s">
        <v>13312</v>
      </c>
      <c r="B162" s="100" t="s">
        <v>131</v>
      </c>
      <c r="C162" s="42" t="s">
        <v>13441</v>
      </c>
    </row>
    <row r="163" spans="1:7">
      <c r="A163" s="42" t="s">
        <v>13312</v>
      </c>
      <c r="B163" s="100" t="s">
        <v>11764</v>
      </c>
      <c r="C163" s="42" t="s">
        <v>13440</v>
      </c>
      <c r="D163" s="396" t="s">
        <v>13439</v>
      </c>
      <c r="E163" s="396" t="s">
        <v>13438</v>
      </c>
      <c r="G163" s="396" t="s">
        <v>13437</v>
      </c>
    </row>
    <row r="164" spans="1:7" ht="30">
      <c r="A164" s="42" t="s">
        <v>13312</v>
      </c>
      <c r="B164" s="100" t="s">
        <v>11764</v>
      </c>
      <c r="C164" s="42" t="s">
        <v>13436</v>
      </c>
      <c r="D164" s="396" t="s">
        <v>13435</v>
      </c>
      <c r="E164" s="396" t="s">
        <v>13434</v>
      </c>
      <c r="G164" s="396" t="s">
        <v>11897</v>
      </c>
    </row>
    <row r="165" spans="1:7">
      <c r="A165" s="42" t="s">
        <v>13312</v>
      </c>
      <c r="B165" s="100" t="s">
        <v>11764</v>
      </c>
      <c r="C165" s="42" t="s">
        <v>13433</v>
      </c>
    </row>
    <row r="166" spans="1:7" ht="30">
      <c r="A166" s="42" t="s">
        <v>13312</v>
      </c>
      <c r="B166" s="100" t="s">
        <v>11764</v>
      </c>
      <c r="C166" s="42" t="s">
        <v>13432</v>
      </c>
      <c r="D166" s="396" t="s">
        <v>13431</v>
      </c>
      <c r="E166" s="396" t="s">
        <v>13404</v>
      </c>
      <c r="G166" s="396" t="s">
        <v>13430</v>
      </c>
    </row>
    <row r="167" spans="1:7">
      <c r="A167" s="42" t="s">
        <v>13312</v>
      </c>
      <c r="B167" s="100" t="s">
        <v>11764</v>
      </c>
      <c r="C167" s="42" t="s">
        <v>13429</v>
      </c>
      <c r="D167" s="396" t="s">
        <v>13428</v>
      </c>
      <c r="E167" s="396" t="s">
        <v>13427</v>
      </c>
      <c r="G167" s="396" t="s">
        <v>13427</v>
      </c>
    </row>
    <row r="168" spans="1:7">
      <c r="A168" s="42" t="s">
        <v>13312</v>
      </c>
      <c r="B168" s="100" t="s">
        <v>11764</v>
      </c>
      <c r="C168" s="42" t="s">
        <v>13426</v>
      </c>
      <c r="D168" s="396" t="s">
        <v>13425</v>
      </c>
      <c r="E168" s="396" t="s">
        <v>13424</v>
      </c>
      <c r="G168" s="396" t="s">
        <v>13423</v>
      </c>
    </row>
    <row r="169" spans="1:7">
      <c r="A169" s="42" t="s">
        <v>13312</v>
      </c>
      <c r="B169" s="100" t="s">
        <v>11764</v>
      </c>
      <c r="C169" s="42" t="s">
        <v>13422</v>
      </c>
      <c r="D169" s="396" t="s">
        <v>13421</v>
      </c>
      <c r="E169" s="396" t="s">
        <v>4654</v>
      </c>
      <c r="G169" s="396" t="s">
        <v>13421</v>
      </c>
    </row>
    <row r="170" spans="1:7">
      <c r="A170" s="42" t="s">
        <v>13312</v>
      </c>
      <c r="B170" s="100" t="s">
        <v>11764</v>
      </c>
      <c r="C170" s="42" t="s">
        <v>13420</v>
      </c>
    </row>
    <row r="171" spans="1:7">
      <c r="A171" s="42" t="s">
        <v>13312</v>
      </c>
      <c r="B171" s="100" t="s">
        <v>11764</v>
      </c>
      <c r="C171" s="42" t="s">
        <v>13416</v>
      </c>
      <c r="D171" s="396" t="s">
        <v>13418</v>
      </c>
      <c r="E171" s="396" t="s">
        <v>13419</v>
      </c>
      <c r="F171" s="396" t="s">
        <v>13418</v>
      </c>
      <c r="G171" s="396" t="s">
        <v>13417</v>
      </c>
    </row>
    <row r="172" spans="1:7">
      <c r="A172" s="42" t="s">
        <v>13312</v>
      </c>
      <c r="B172" s="100" t="s">
        <v>11764</v>
      </c>
      <c r="C172" s="42" t="s">
        <v>13416</v>
      </c>
    </row>
    <row r="173" spans="1:7">
      <c r="A173" s="42" t="s">
        <v>13312</v>
      </c>
      <c r="B173" s="100" t="s">
        <v>11764</v>
      </c>
      <c r="C173" s="42" t="s">
        <v>13415</v>
      </c>
      <c r="D173" s="396" t="s">
        <v>13414</v>
      </c>
      <c r="E173" s="396" t="s">
        <v>11609</v>
      </c>
      <c r="G173" s="396" t="s">
        <v>13413</v>
      </c>
    </row>
    <row r="174" spans="1:7">
      <c r="A174" s="42" t="s">
        <v>13312</v>
      </c>
      <c r="B174" s="100" t="s">
        <v>11764</v>
      </c>
      <c r="C174" s="42" t="s">
        <v>13412</v>
      </c>
      <c r="D174" s="396" t="s">
        <v>13411</v>
      </c>
      <c r="E174" s="396" t="s">
        <v>13410</v>
      </c>
      <c r="G174" s="396" t="s">
        <v>13409</v>
      </c>
    </row>
    <row r="175" spans="1:7">
      <c r="A175" s="42" t="s">
        <v>13312</v>
      </c>
      <c r="B175" s="100" t="s">
        <v>11764</v>
      </c>
      <c r="C175" s="42" t="s">
        <v>13408</v>
      </c>
    </row>
    <row r="176" spans="1:7">
      <c r="A176" s="42" t="s">
        <v>13312</v>
      </c>
      <c r="B176" s="100" t="s">
        <v>11764</v>
      </c>
      <c r="C176" s="42" t="s">
        <v>13407</v>
      </c>
    </row>
    <row r="177" spans="1:7" ht="30">
      <c r="A177" s="42" t="s">
        <v>13312</v>
      </c>
      <c r="B177" s="100" t="s">
        <v>11764</v>
      </c>
      <c r="C177" s="42" t="s">
        <v>13406</v>
      </c>
      <c r="D177" s="396" t="s">
        <v>13405</v>
      </c>
      <c r="E177" s="396" t="s">
        <v>13404</v>
      </c>
      <c r="G177" s="396" t="s">
        <v>13403</v>
      </c>
    </row>
    <row r="178" spans="1:7">
      <c r="A178" s="42" t="s">
        <v>13312</v>
      </c>
      <c r="B178" s="100" t="s">
        <v>13398</v>
      </c>
      <c r="C178" s="42" t="s">
        <v>13402</v>
      </c>
    </row>
    <row r="179" spans="1:7">
      <c r="A179" s="42" t="s">
        <v>13312</v>
      </c>
      <c r="B179" s="100" t="s">
        <v>13398</v>
      </c>
      <c r="C179" s="42" t="s">
        <v>13401</v>
      </c>
    </row>
    <row r="180" spans="1:7">
      <c r="A180" s="42" t="s">
        <v>13312</v>
      </c>
      <c r="B180" s="100" t="s">
        <v>13398</v>
      </c>
      <c r="C180" s="42" t="s">
        <v>13400</v>
      </c>
    </row>
    <row r="181" spans="1:7">
      <c r="A181" s="42" t="s">
        <v>13312</v>
      </c>
      <c r="B181" s="100" t="s">
        <v>13398</v>
      </c>
      <c r="C181" s="42" t="s">
        <v>13399</v>
      </c>
    </row>
    <row r="182" spans="1:7">
      <c r="A182" s="42" t="s">
        <v>13312</v>
      </c>
      <c r="B182" s="100" t="s">
        <v>13398</v>
      </c>
      <c r="C182" s="42" t="s">
        <v>13397</v>
      </c>
    </row>
    <row r="183" spans="1:7">
      <c r="A183" s="42" t="s">
        <v>13312</v>
      </c>
      <c r="B183" s="100" t="s">
        <v>11450</v>
      </c>
      <c r="C183" s="42" t="s">
        <v>13396</v>
      </c>
    </row>
    <row r="184" spans="1:7">
      <c r="A184" s="42" t="s">
        <v>13312</v>
      </c>
      <c r="B184" s="100" t="s">
        <v>11450</v>
      </c>
      <c r="C184" s="42" t="s">
        <v>13395</v>
      </c>
    </row>
    <row r="185" spans="1:7">
      <c r="A185" s="42" t="s">
        <v>13312</v>
      </c>
      <c r="B185" s="100" t="s">
        <v>11450</v>
      </c>
      <c r="C185" s="42" t="s">
        <v>13394</v>
      </c>
    </row>
    <row r="186" spans="1:7">
      <c r="A186" s="42" t="s">
        <v>13312</v>
      </c>
      <c r="B186" s="100" t="s">
        <v>11450</v>
      </c>
      <c r="C186" s="42" t="s">
        <v>13393</v>
      </c>
    </row>
    <row r="187" spans="1:7">
      <c r="A187" s="42" t="s">
        <v>13312</v>
      </c>
      <c r="B187" s="100" t="s">
        <v>11450</v>
      </c>
      <c r="C187" s="42" t="s">
        <v>13392</v>
      </c>
    </row>
    <row r="188" spans="1:7">
      <c r="A188" s="42" t="s">
        <v>13312</v>
      </c>
      <c r="B188" s="100" t="s">
        <v>11450</v>
      </c>
      <c r="C188" s="42" t="s">
        <v>13391</v>
      </c>
    </row>
    <row r="189" spans="1:7">
      <c r="A189" s="42" t="s">
        <v>13312</v>
      </c>
      <c r="B189" s="100" t="s">
        <v>11450</v>
      </c>
      <c r="C189" s="42" t="s">
        <v>13390</v>
      </c>
    </row>
    <row r="190" spans="1:7">
      <c r="A190" s="42" t="s">
        <v>13312</v>
      </c>
      <c r="B190" s="100" t="s">
        <v>11450</v>
      </c>
      <c r="C190" s="42" t="s">
        <v>13389</v>
      </c>
    </row>
    <row r="191" spans="1:7">
      <c r="A191" s="42" t="s">
        <v>13312</v>
      </c>
      <c r="B191" s="100" t="s">
        <v>11450</v>
      </c>
      <c r="C191" s="42" t="s">
        <v>13388</v>
      </c>
    </row>
    <row r="192" spans="1:7">
      <c r="A192" s="42" t="s">
        <v>13312</v>
      </c>
      <c r="B192" s="100" t="s">
        <v>11450</v>
      </c>
      <c r="C192" s="42" t="s">
        <v>13387</v>
      </c>
    </row>
    <row r="193" spans="1:3">
      <c r="A193" s="42" t="s">
        <v>13312</v>
      </c>
      <c r="B193" s="100" t="s">
        <v>12566</v>
      </c>
      <c r="C193" s="42" t="s">
        <v>13386</v>
      </c>
    </row>
    <row r="194" spans="1:3">
      <c r="A194" s="42" t="s">
        <v>13312</v>
      </c>
      <c r="B194" s="100" t="s">
        <v>12566</v>
      </c>
      <c r="C194" s="42" t="s">
        <v>13385</v>
      </c>
    </row>
    <row r="195" spans="1:3">
      <c r="A195" s="42" t="s">
        <v>13312</v>
      </c>
      <c r="B195" s="100" t="s">
        <v>12566</v>
      </c>
      <c r="C195" s="42" t="s">
        <v>13384</v>
      </c>
    </row>
    <row r="196" spans="1:3">
      <c r="A196" s="42" t="s">
        <v>13312</v>
      </c>
      <c r="B196" s="100" t="s">
        <v>12566</v>
      </c>
      <c r="C196" s="42" t="s">
        <v>13383</v>
      </c>
    </row>
    <row r="197" spans="1:3">
      <c r="A197" s="42" t="s">
        <v>13312</v>
      </c>
      <c r="B197" s="100" t="s">
        <v>12566</v>
      </c>
      <c r="C197" s="42" t="s">
        <v>13382</v>
      </c>
    </row>
    <row r="198" spans="1:3">
      <c r="A198" s="42" t="s">
        <v>13312</v>
      </c>
      <c r="B198" s="100" t="s">
        <v>12566</v>
      </c>
      <c r="C198" s="42" t="s">
        <v>13381</v>
      </c>
    </row>
    <row r="199" spans="1:3">
      <c r="A199" s="42" t="s">
        <v>13312</v>
      </c>
      <c r="B199" s="100" t="s">
        <v>12566</v>
      </c>
      <c r="C199" s="42" t="s">
        <v>13380</v>
      </c>
    </row>
    <row r="200" spans="1:3">
      <c r="A200" s="42" t="s">
        <v>13312</v>
      </c>
      <c r="B200" s="100" t="s">
        <v>12566</v>
      </c>
      <c r="C200" s="42" t="s">
        <v>13379</v>
      </c>
    </row>
    <row r="201" spans="1:3">
      <c r="A201" s="42" t="s">
        <v>13312</v>
      </c>
      <c r="B201" s="100" t="s">
        <v>12566</v>
      </c>
      <c r="C201" s="42" t="s">
        <v>13378</v>
      </c>
    </row>
    <row r="202" spans="1:3">
      <c r="A202" s="42" t="s">
        <v>13312</v>
      </c>
      <c r="B202" s="100" t="s">
        <v>12566</v>
      </c>
      <c r="C202" s="42" t="s">
        <v>13377</v>
      </c>
    </row>
    <row r="203" spans="1:3">
      <c r="A203" s="42" t="s">
        <v>13312</v>
      </c>
      <c r="B203" s="100" t="s">
        <v>13367</v>
      </c>
      <c r="C203" s="42" t="s">
        <v>13376</v>
      </c>
    </row>
    <row r="204" spans="1:3">
      <c r="A204" s="42" t="s">
        <v>13312</v>
      </c>
      <c r="B204" s="100" t="s">
        <v>13367</v>
      </c>
      <c r="C204" s="42" t="s">
        <v>13375</v>
      </c>
    </row>
    <row r="205" spans="1:3">
      <c r="A205" s="42" t="s">
        <v>13312</v>
      </c>
      <c r="B205" s="100" t="s">
        <v>13367</v>
      </c>
      <c r="C205" s="42" t="s">
        <v>13374</v>
      </c>
    </row>
    <row r="206" spans="1:3">
      <c r="A206" s="42" t="s">
        <v>13312</v>
      </c>
      <c r="B206" s="100" t="s">
        <v>13367</v>
      </c>
      <c r="C206" s="42" t="s">
        <v>13373</v>
      </c>
    </row>
    <row r="207" spans="1:3">
      <c r="A207" s="42" t="s">
        <v>13312</v>
      </c>
      <c r="B207" s="100" t="s">
        <v>13367</v>
      </c>
      <c r="C207" s="42" t="s">
        <v>13372</v>
      </c>
    </row>
    <row r="208" spans="1:3">
      <c r="A208" s="42" t="s">
        <v>13312</v>
      </c>
      <c r="B208" s="100" t="s">
        <v>13367</v>
      </c>
      <c r="C208" s="42" t="s">
        <v>13371</v>
      </c>
    </row>
    <row r="209" spans="1:7">
      <c r="A209" s="42" t="s">
        <v>13312</v>
      </c>
      <c r="B209" s="100" t="s">
        <v>13367</v>
      </c>
      <c r="C209" s="42" t="s">
        <v>13370</v>
      </c>
    </row>
    <row r="210" spans="1:7">
      <c r="A210" s="42" t="s">
        <v>13312</v>
      </c>
      <c r="B210" s="100" t="s">
        <v>13367</v>
      </c>
      <c r="C210" s="42" t="s">
        <v>13369</v>
      </c>
    </row>
    <row r="211" spans="1:7">
      <c r="A211" s="42" t="s">
        <v>13312</v>
      </c>
      <c r="B211" s="100" t="s">
        <v>13367</v>
      </c>
      <c r="C211" s="42" t="s">
        <v>13368</v>
      </c>
    </row>
    <row r="212" spans="1:7">
      <c r="A212" s="42" t="s">
        <v>13312</v>
      </c>
      <c r="B212" s="100" t="s">
        <v>13367</v>
      </c>
      <c r="C212" s="42" t="s">
        <v>13366</v>
      </c>
    </row>
    <row r="213" spans="1:7">
      <c r="A213" s="42" t="s">
        <v>13312</v>
      </c>
      <c r="B213" s="100" t="s">
        <v>11463</v>
      </c>
      <c r="C213" s="42" t="s">
        <v>13365</v>
      </c>
    </row>
    <row r="214" spans="1:7">
      <c r="A214" s="42" t="s">
        <v>13312</v>
      </c>
      <c r="B214" s="100" t="s">
        <v>11463</v>
      </c>
      <c r="C214" s="42" t="s">
        <v>13364</v>
      </c>
    </row>
    <row r="215" spans="1:7">
      <c r="A215" s="42" t="s">
        <v>13312</v>
      </c>
      <c r="B215" s="100" t="s">
        <v>11463</v>
      </c>
      <c r="C215" s="42" t="s">
        <v>13363</v>
      </c>
    </row>
    <row r="216" spans="1:7">
      <c r="A216" s="42" t="s">
        <v>13312</v>
      </c>
      <c r="B216" s="100" t="s">
        <v>11463</v>
      </c>
      <c r="C216" s="42" t="s">
        <v>13362</v>
      </c>
    </row>
    <row r="217" spans="1:7">
      <c r="A217" s="42" t="s">
        <v>13312</v>
      </c>
      <c r="B217" s="100" t="s">
        <v>11463</v>
      </c>
      <c r="C217" s="42" t="s">
        <v>13361</v>
      </c>
    </row>
    <row r="218" spans="1:7">
      <c r="A218" s="42" t="s">
        <v>13312</v>
      </c>
      <c r="B218" s="100" t="s">
        <v>11463</v>
      </c>
      <c r="C218" s="42" t="s">
        <v>13360</v>
      </c>
    </row>
    <row r="219" spans="1:7">
      <c r="A219" s="42" t="s">
        <v>13312</v>
      </c>
      <c r="B219" s="100" t="s">
        <v>11463</v>
      </c>
      <c r="C219" s="42" t="s">
        <v>13359</v>
      </c>
    </row>
    <row r="220" spans="1:7">
      <c r="A220" s="42" t="s">
        <v>13312</v>
      </c>
      <c r="B220" s="100" t="s">
        <v>11463</v>
      </c>
      <c r="C220" s="42" t="s">
        <v>13358</v>
      </c>
    </row>
    <row r="221" spans="1:7">
      <c r="A221" s="42" t="s">
        <v>13312</v>
      </c>
      <c r="B221" s="100" t="s">
        <v>11463</v>
      </c>
      <c r="C221" s="42" t="s">
        <v>13357</v>
      </c>
    </row>
    <row r="222" spans="1:7">
      <c r="A222" s="42" t="s">
        <v>13312</v>
      </c>
      <c r="B222" s="100" t="s">
        <v>11463</v>
      </c>
      <c r="C222" s="42" t="s">
        <v>13356</v>
      </c>
    </row>
    <row r="223" spans="1:7" ht="30">
      <c r="A223" s="42" t="s">
        <v>13312</v>
      </c>
      <c r="B223" s="100" t="s">
        <v>13334</v>
      </c>
      <c r="C223" s="42" t="s">
        <v>13355</v>
      </c>
      <c r="D223" s="396" t="s">
        <v>13354</v>
      </c>
      <c r="E223" s="396" t="s">
        <v>13353</v>
      </c>
      <c r="G223" s="396" t="s">
        <v>13352</v>
      </c>
    </row>
    <row r="224" spans="1:7" ht="30">
      <c r="A224" s="42" t="s">
        <v>13312</v>
      </c>
      <c r="B224" s="100" t="s">
        <v>13334</v>
      </c>
      <c r="C224" s="42" t="s">
        <v>13351</v>
      </c>
      <c r="D224" s="396" t="s">
        <v>13350</v>
      </c>
      <c r="E224" s="396" t="s">
        <v>13349</v>
      </c>
      <c r="G224" s="396" t="s">
        <v>13348</v>
      </c>
    </row>
    <row r="225" spans="1:7" ht="30">
      <c r="A225" s="42" t="s">
        <v>13312</v>
      </c>
      <c r="B225" s="100" t="s">
        <v>13334</v>
      </c>
      <c r="C225" s="42" t="s">
        <v>13347</v>
      </c>
      <c r="D225" s="396" t="s">
        <v>6606</v>
      </c>
      <c r="E225" s="396" t="s">
        <v>13346</v>
      </c>
      <c r="G225" s="396" t="s">
        <v>13345</v>
      </c>
    </row>
    <row r="226" spans="1:7">
      <c r="A226" s="42" t="s">
        <v>13312</v>
      </c>
      <c r="B226" s="100" t="s">
        <v>13334</v>
      </c>
      <c r="C226" s="42" t="s">
        <v>13344</v>
      </c>
      <c r="D226" s="396" t="s">
        <v>6506</v>
      </c>
      <c r="E226" s="396" t="s">
        <v>13343</v>
      </c>
      <c r="G226" s="396" t="s">
        <v>6506</v>
      </c>
    </row>
    <row r="227" spans="1:7">
      <c r="A227" s="42" t="s">
        <v>13312</v>
      </c>
      <c r="B227" s="100" t="s">
        <v>13334</v>
      </c>
      <c r="C227" s="42" t="s">
        <v>13342</v>
      </c>
    </row>
    <row r="228" spans="1:7">
      <c r="A228" s="42" t="s">
        <v>13312</v>
      </c>
      <c r="B228" s="100" t="s">
        <v>13334</v>
      </c>
      <c r="C228" s="42" t="s">
        <v>13341</v>
      </c>
    </row>
    <row r="229" spans="1:7">
      <c r="A229" s="42" t="s">
        <v>13312</v>
      </c>
      <c r="B229" s="100" t="s">
        <v>13334</v>
      </c>
      <c r="C229" s="42" t="s">
        <v>13340</v>
      </c>
    </row>
    <row r="230" spans="1:7" ht="30">
      <c r="A230" s="42" t="s">
        <v>13312</v>
      </c>
      <c r="B230" s="100" t="s">
        <v>13334</v>
      </c>
      <c r="C230" s="42" t="s">
        <v>13339</v>
      </c>
      <c r="D230" s="396" t="s">
        <v>13338</v>
      </c>
      <c r="E230" s="396" t="s">
        <v>13337</v>
      </c>
      <c r="G230" s="396" t="s">
        <v>13336</v>
      </c>
    </row>
    <row r="231" spans="1:7">
      <c r="A231" s="42" t="s">
        <v>13312</v>
      </c>
      <c r="B231" s="100" t="s">
        <v>13334</v>
      </c>
      <c r="C231" s="42" t="s">
        <v>13335</v>
      </c>
    </row>
    <row r="232" spans="1:7">
      <c r="A232" s="42" t="s">
        <v>13312</v>
      </c>
      <c r="B232" s="100" t="s">
        <v>13334</v>
      </c>
      <c r="C232" s="42" t="s">
        <v>13333</v>
      </c>
    </row>
    <row r="233" spans="1:7">
      <c r="A233" s="42" t="s">
        <v>13312</v>
      </c>
      <c r="B233" s="100" t="s">
        <v>13323</v>
      </c>
      <c r="C233" s="42" t="s">
        <v>13332</v>
      </c>
    </row>
    <row r="234" spans="1:7">
      <c r="A234" s="42" t="s">
        <v>13312</v>
      </c>
      <c r="B234" s="100" t="s">
        <v>13323</v>
      </c>
      <c r="C234" s="42" t="s">
        <v>13331</v>
      </c>
    </row>
    <row r="235" spans="1:7">
      <c r="A235" s="42" t="s">
        <v>13312</v>
      </c>
      <c r="B235" s="100" t="s">
        <v>13323</v>
      </c>
      <c r="C235" s="42" t="s">
        <v>13330</v>
      </c>
    </row>
    <row r="236" spans="1:7">
      <c r="A236" s="42" t="s">
        <v>13312</v>
      </c>
      <c r="B236" s="100" t="s">
        <v>13323</v>
      </c>
      <c r="C236" s="42" t="s">
        <v>13329</v>
      </c>
    </row>
    <row r="237" spans="1:7">
      <c r="A237" s="42" t="s">
        <v>13312</v>
      </c>
      <c r="B237" s="100" t="s">
        <v>13323</v>
      </c>
      <c r="C237" s="42" t="s">
        <v>13328</v>
      </c>
    </row>
    <row r="238" spans="1:7">
      <c r="A238" s="42" t="s">
        <v>13312</v>
      </c>
      <c r="B238" s="100" t="s">
        <v>13323</v>
      </c>
      <c r="C238" s="42" t="s">
        <v>13327</v>
      </c>
    </row>
    <row r="239" spans="1:7">
      <c r="A239" s="42" t="s">
        <v>13312</v>
      </c>
      <c r="B239" s="100" t="s">
        <v>13323</v>
      </c>
      <c r="C239" s="42" t="s">
        <v>13326</v>
      </c>
    </row>
    <row r="240" spans="1:7">
      <c r="A240" s="42" t="s">
        <v>13312</v>
      </c>
      <c r="B240" s="100" t="s">
        <v>13323</v>
      </c>
      <c r="C240" s="42" t="s">
        <v>13325</v>
      </c>
    </row>
    <row r="241" spans="1:4">
      <c r="A241" s="42" t="s">
        <v>13312</v>
      </c>
      <c r="B241" s="100" t="s">
        <v>13323</v>
      </c>
      <c r="C241" s="42" t="s">
        <v>13324</v>
      </c>
    </row>
    <row r="242" spans="1:4">
      <c r="A242" s="42" t="s">
        <v>13312</v>
      </c>
      <c r="B242" s="100" t="s">
        <v>13323</v>
      </c>
      <c r="C242" s="42" t="s">
        <v>13322</v>
      </c>
    </row>
    <row r="243" spans="1:4">
      <c r="A243" s="42" t="s">
        <v>13312</v>
      </c>
      <c r="B243" s="100" t="s">
        <v>13311</v>
      </c>
      <c r="C243" s="42" t="s">
        <v>13321</v>
      </c>
    </row>
    <row r="244" spans="1:4">
      <c r="A244" s="42" t="s">
        <v>13312</v>
      </c>
      <c r="B244" s="100" t="s">
        <v>13311</v>
      </c>
      <c r="C244" s="42" t="s">
        <v>13320</v>
      </c>
    </row>
    <row r="245" spans="1:4">
      <c r="A245" s="42" t="s">
        <v>13312</v>
      </c>
      <c r="B245" s="100" t="s">
        <v>13311</v>
      </c>
      <c r="C245" s="42" t="s">
        <v>13319</v>
      </c>
    </row>
    <row r="246" spans="1:4">
      <c r="A246" s="42" t="s">
        <v>13312</v>
      </c>
      <c r="B246" s="100" t="s">
        <v>13311</v>
      </c>
      <c r="C246" s="42" t="s">
        <v>13318</v>
      </c>
    </row>
    <row r="247" spans="1:4">
      <c r="A247" s="42" t="s">
        <v>13312</v>
      </c>
      <c r="B247" s="100" t="s">
        <v>13311</v>
      </c>
      <c r="C247" s="42" t="s">
        <v>13317</v>
      </c>
    </row>
    <row r="248" spans="1:4">
      <c r="A248" s="42" t="s">
        <v>13312</v>
      </c>
      <c r="B248" s="100" t="s">
        <v>13311</v>
      </c>
      <c r="C248" s="42" t="s">
        <v>13316</v>
      </c>
    </row>
    <row r="249" spans="1:4">
      <c r="A249" s="42" t="s">
        <v>13312</v>
      </c>
      <c r="B249" s="100" t="s">
        <v>13311</v>
      </c>
      <c r="C249" s="42" t="s">
        <v>13315</v>
      </c>
    </row>
    <row r="250" spans="1:4">
      <c r="A250" s="42" t="s">
        <v>13312</v>
      </c>
      <c r="B250" s="100" t="s">
        <v>13311</v>
      </c>
      <c r="C250" s="42" t="s">
        <v>13314</v>
      </c>
    </row>
    <row r="251" spans="1:4">
      <c r="A251" s="42" t="s">
        <v>13312</v>
      </c>
      <c r="B251" s="100" t="s">
        <v>13311</v>
      </c>
      <c r="C251" s="42" t="s">
        <v>13313</v>
      </c>
    </row>
    <row r="252" spans="1:4">
      <c r="A252" s="42" t="s">
        <v>13312</v>
      </c>
      <c r="B252" s="100" t="s">
        <v>13311</v>
      </c>
      <c r="C252" s="42" t="s">
        <v>13310</v>
      </c>
    </row>
    <row r="253" spans="1:4">
      <c r="A253" s="42" t="s">
        <v>13206</v>
      </c>
      <c r="B253" s="100">
        <v>1</v>
      </c>
      <c r="C253" s="42" t="s">
        <v>13309</v>
      </c>
      <c r="D253" s="396" t="s">
        <v>12564</v>
      </c>
    </row>
    <row r="254" spans="1:4">
      <c r="A254" s="42" t="s">
        <v>13206</v>
      </c>
      <c r="B254" s="100">
        <v>2</v>
      </c>
      <c r="C254" s="42" t="s">
        <v>13308</v>
      </c>
      <c r="D254" s="396" t="s">
        <v>12560</v>
      </c>
    </row>
    <row r="255" spans="1:4">
      <c r="A255" s="42" t="s">
        <v>13206</v>
      </c>
      <c r="B255" s="100">
        <v>3</v>
      </c>
      <c r="C255" s="42" t="s">
        <v>13307</v>
      </c>
      <c r="D255" s="396" t="s">
        <v>12564</v>
      </c>
    </row>
    <row r="256" spans="1:4">
      <c r="A256" s="42" t="s">
        <v>13206</v>
      </c>
      <c r="B256" s="100">
        <v>4</v>
      </c>
      <c r="C256" s="42" t="s">
        <v>13306</v>
      </c>
      <c r="D256" s="396" t="s">
        <v>12564</v>
      </c>
    </row>
    <row r="257" spans="1:4">
      <c r="A257" s="42" t="s">
        <v>13206</v>
      </c>
      <c r="B257" s="100">
        <v>5</v>
      </c>
      <c r="C257" s="42" t="s">
        <v>13305</v>
      </c>
      <c r="D257" s="396" t="s">
        <v>12560</v>
      </c>
    </row>
    <row r="258" spans="1:4">
      <c r="A258" s="42" t="s">
        <v>13206</v>
      </c>
      <c r="B258" s="100">
        <v>6</v>
      </c>
      <c r="C258" s="42" t="s">
        <v>13304</v>
      </c>
      <c r="D258" s="396" t="s">
        <v>12560</v>
      </c>
    </row>
    <row r="259" spans="1:4">
      <c r="A259" s="42" t="s">
        <v>13206</v>
      </c>
      <c r="B259" s="100">
        <v>7</v>
      </c>
      <c r="C259" s="42" t="s">
        <v>13303</v>
      </c>
      <c r="D259" s="396" t="s">
        <v>12560</v>
      </c>
    </row>
    <row r="260" spans="1:4">
      <c r="A260" s="42" t="s">
        <v>13206</v>
      </c>
      <c r="B260" s="100">
        <v>8</v>
      </c>
      <c r="C260" s="42" t="s">
        <v>13302</v>
      </c>
      <c r="D260" s="396" t="s">
        <v>13301</v>
      </c>
    </row>
    <row r="261" spans="1:4">
      <c r="A261" s="42" t="s">
        <v>13206</v>
      </c>
      <c r="B261" s="100">
        <v>9</v>
      </c>
      <c r="C261" s="42" t="s">
        <v>13300</v>
      </c>
      <c r="D261" s="396" t="s">
        <v>12560</v>
      </c>
    </row>
    <row r="262" spans="1:4">
      <c r="A262" s="42" t="s">
        <v>13206</v>
      </c>
      <c r="B262" s="100">
        <v>10</v>
      </c>
      <c r="C262" s="42" t="s">
        <v>13299</v>
      </c>
      <c r="D262" s="396" t="s">
        <v>12564</v>
      </c>
    </row>
    <row r="263" spans="1:4">
      <c r="A263" s="42" t="s">
        <v>13206</v>
      </c>
      <c r="B263" s="100">
        <v>11</v>
      </c>
      <c r="C263" s="42" t="s">
        <v>13298</v>
      </c>
      <c r="D263" s="396" t="s">
        <v>12560</v>
      </c>
    </row>
    <row r="264" spans="1:4">
      <c r="A264" s="42" t="s">
        <v>13206</v>
      </c>
      <c r="B264" s="100">
        <v>12</v>
      </c>
      <c r="C264" s="42" t="s">
        <v>13297</v>
      </c>
      <c r="D264" s="396" t="s">
        <v>12560</v>
      </c>
    </row>
    <row r="265" spans="1:4">
      <c r="A265" s="42" t="s">
        <v>13206</v>
      </c>
      <c r="B265" s="100">
        <v>13</v>
      </c>
      <c r="C265" s="42" t="s">
        <v>13296</v>
      </c>
      <c r="D265" s="396" t="s">
        <v>12564</v>
      </c>
    </row>
    <row r="266" spans="1:4">
      <c r="A266" s="42" t="s">
        <v>13206</v>
      </c>
      <c r="B266" s="100">
        <v>14</v>
      </c>
      <c r="C266" s="42" t="s">
        <v>13295</v>
      </c>
      <c r="D266" s="396" t="s">
        <v>12564</v>
      </c>
    </row>
    <row r="267" spans="1:4">
      <c r="A267" s="42" t="s">
        <v>13206</v>
      </c>
      <c r="B267" s="100">
        <v>15</v>
      </c>
      <c r="C267" s="42" t="s">
        <v>13294</v>
      </c>
      <c r="D267" s="396" t="s">
        <v>12564</v>
      </c>
    </row>
    <row r="268" spans="1:4">
      <c r="A268" s="42" t="s">
        <v>13206</v>
      </c>
      <c r="B268" s="100">
        <v>16</v>
      </c>
      <c r="C268" s="42" t="s">
        <v>13293</v>
      </c>
      <c r="D268" s="396" t="s">
        <v>12560</v>
      </c>
    </row>
    <row r="269" spans="1:4">
      <c r="A269" s="42" t="s">
        <v>13206</v>
      </c>
      <c r="B269" s="100">
        <v>17</v>
      </c>
      <c r="C269" s="42" t="s">
        <v>13292</v>
      </c>
      <c r="D269" s="396" t="s">
        <v>12560</v>
      </c>
    </row>
    <row r="270" spans="1:4">
      <c r="A270" s="42" t="s">
        <v>13206</v>
      </c>
      <c r="B270" s="100">
        <v>18</v>
      </c>
      <c r="C270" s="42" t="s">
        <v>13291</v>
      </c>
      <c r="D270" s="396" t="s">
        <v>12564</v>
      </c>
    </row>
    <row r="271" spans="1:4">
      <c r="A271" s="42" t="s">
        <v>13206</v>
      </c>
      <c r="B271" s="100">
        <v>19</v>
      </c>
      <c r="C271" s="42" t="s">
        <v>13290</v>
      </c>
      <c r="D271" s="396" t="s">
        <v>12564</v>
      </c>
    </row>
    <row r="272" spans="1:4">
      <c r="A272" s="42" t="s">
        <v>13206</v>
      </c>
      <c r="B272" s="100">
        <v>20</v>
      </c>
      <c r="C272" s="42" t="s">
        <v>13289</v>
      </c>
      <c r="D272" s="396" t="s">
        <v>12560</v>
      </c>
    </row>
    <row r="273" spans="1:4">
      <c r="A273" s="42" t="s">
        <v>13206</v>
      </c>
      <c r="B273" s="100">
        <v>21</v>
      </c>
      <c r="C273" s="42" t="s">
        <v>13288</v>
      </c>
      <c r="D273" s="396" t="s">
        <v>12560</v>
      </c>
    </row>
    <row r="274" spans="1:4">
      <c r="A274" s="42" t="s">
        <v>13206</v>
      </c>
      <c r="B274" s="100">
        <v>22</v>
      </c>
      <c r="C274" s="42" t="s">
        <v>13287</v>
      </c>
    </row>
    <row r="275" spans="1:4">
      <c r="A275" s="42" t="s">
        <v>13206</v>
      </c>
      <c r="B275" s="100">
        <v>23</v>
      </c>
      <c r="C275" s="42" t="s">
        <v>13286</v>
      </c>
    </row>
    <row r="276" spans="1:4">
      <c r="A276" s="42" t="s">
        <v>13206</v>
      </c>
      <c r="B276" s="100">
        <v>24</v>
      </c>
      <c r="C276" s="42" t="s">
        <v>13285</v>
      </c>
    </row>
    <row r="277" spans="1:4">
      <c r="A277" s="42" t="s">
        <v>13206</v>
      </c>
      <c r="B277" s="100">
        <v>25</v>
      </c>
      <c r="C277" s="42" t="s">
        <v>13284</v>
      </c>
    </row>
    <row r="278" spans="1:4">
      <c r="A278" s="42" t="s">
        <v>13206</v>
      </c>
      <c r="B278" s="100">
        <v>26</v>
      </c>
      <c r="C278" s="42" t="s">
        <v>13283</v>
      </c>
    </row>
    <row r="279" spans="1:4">
      <c r="A279" s="42" t="s">
        <v>13206</v>
      </c>
      <c r="B279" s="100">
        <v>27</v>
      </c>
      <c r="C279" s="42" t="s">
        <v>13282</v>
      </c>
    </row>
    <row r="280" spans="1:4">
      <c r="A280" s="42" t="s">
        <v>13206</v>
      </c>
      <c r="B280" s="100">
        <v>28</v>
      </c>
      <c r="C280" s="42" t="s">
        <v>13281</v>
      </c>
    </row>
    <row r="281" spans="1:4">
      <c r="A281" s="42" t="s">
        <v>13206</v>
      </c>
      <c r="B281" s="100">
        <v>29</v>
      </c>
      <c r="C281" s="42" t="s">
        <v>13280</v>
      </c>
    </row>
    <row r="282" spans="1:4">
      <c r="A282" s="42" t="s">
        <v>13206</v>
      </c>
      <c r="B282" s="100">
        <v>30</v>
      </c>
      <c r="C282" s="42" t="s">
        <v>13279</v>
      </c>
    </row>
    <row r="283" spans="1:4">
      <c r="A283" s="42" t="s">
        <v>13206</v>
      </c>
      <c r="B283" s="100">
        <v>31</v>
      </c>
      <c r="C283" s="42" t="s">
        <v>13278</v>
      </c>
    </row>
    <row r="284" spans="1:4">
      <c r="A284" s="42" t="s">
        <v>13206</v>
      </c>
      <c r="B284" s="100">
        <v>32</v>
      </c>
      <c r="C284" s="42" t="s">
        <v>13277</v>
      </c>
    </row>
    <row r="285" spans="1:4">
      <c r="A285" s="42" t="s">
        <v>13206</v>
      </c>
      <c r="B285" s="100">
        <v>33</v>
      </c>
      <c r="C285" s="42" t="s">
        <v>13276</v>
      </c>
    </row>
    <row r="286" spans="1:4">
      <c r="A286" s="42" t="s">
        <v>13206</v>
      </c>
      <c r="B286" s="100">
        <v>34</v>
      </c>
      <c r="C286" s="42" t="s">
        <v>13275</v>
      </c>
    </row>
    <row r="287" spans="1:4">
      <c r="A287" s="42" t="s">
        <v>13206</v>
      </c>
      <c r="B287" s="100">
        <v>35</v>
      </c>
      <c r="C287" s="42" t="s">
        <v>13274</v>
      </c>
    </row>
    <row r="288" spans="1:4">
      <c r="A288" s="42" t="s">
        <v>13206</v>
      </c>
      <c r="B288" s="100">
        <v>36</v>
      </c>
      <c r="C288" s="42" t="s">
        <v>13273</v>
      </c>
    </row>
    <row r="289" spans="1:3">
      <c r="A289" s="42" t="s">
        <v>13206</v>
      </c>
      <c r="B289" s="100">
        <v>37</v>
      </c>
      <c r="C289" s="42" t="s">
        <v>13272</v>
      </c>
    </row>
    <row r="290" spans="1:3">
      <c r="A290" s="42" t="s">
        <v>13206</v>
      </c>
      <c r="B290" s="100">
        <v>38</v>
      </c>
      <c r="C290" s="42" t="s">
        <v>13271</v>
      </c>
    </row>
    <row r="291" spans="1:3">
      <c r="A291" s="42" t="s">
        <v>13206</v>
      </c>
      <c r="B291" s="100">
        <v>39</v>
      </c>
      <c r="C291" s="42" t="s">
        <v>13270</v>
      </c>
    </row>
    <row r="292" spans="1:3">
      <c r="A292" s="42" t="s">
        <v>13206</v>
      </c>
      <c r="B292" s="100">
        <v>40</v>
      </c>
      <c r="C292" s="42" t="s">
        <v>13269</v>
      </c>
    </row>
    <row r="293" spans="1:3">
      <c r="A293" s="42" t="s">
        <v>13206</v>
      </c>
      <c r="B293" s="100">
        <v>41</v>
      </c>
      <c r="C293" s="42" t="s">
        <v>13268</v>
      </c>
    </row>
    <row r="294" spans="1:3">
      <c r="A294" s="42" t="s">
        <v>13206</v>
      </c>
      <c r="B294" s="100">
        <v>42</v>
      </c>
      <c r="C294" s="42" t="s">
        <v>13267</v>
      </c>
    </row>
    <row r="295" spans="1:3">
      <c r="A295" s="42" t="s">
        <v>13206</v>
      </c>
      <c r="B295" s="100">
        <v>43</v>
      </c>
      <c r="C295" s="42" t="s">
        <v>13266</v>
      </c>
    </row>
    <row r="296" spans="1:3">
      <c r="A296" s="42" t="s">
        <v>13206</v>
      </c>
      <c r="B296" s="100">
        <v>44</v>
      </c>
      <c r="C296" s="42" t="s">
        <v>13265</v>
      </c>
    </row>
    <row r="297" spans="1:3">
      <c r="A297" s="42" t="s">
        <v>13206</v>
      </c>
      <c r="B297" s="100">
        <v>45</v>
      </c>
      <c r="C297" s="42" t="s">
        <v>13264</v>
      </c>
    </row>
    <row r="298" spans="1:3">
      <c r="A298" s="42" t="s">
        <v>13206</v>
      </c>
      <c r="B298" s="100">
        <v>46</v>
      </c>
      <c r="C298" s="42" t="s">
        <v>13263</v>
      </c>
    </row>
    <row r="299" spans="1:3">
      <c r="A299" s="42" t="s">
        <v>13206</v>
      </c>
      <c r="B299" s="100">
        <v>47</v>
      </c>
      <c r="C299" s="42" t="s">
        <v>13262</v>
      </c>
    </row>
    <row r="300" spans="1:3">
      <c r="A300" s="42" t="s">
        <v>13206</v>
      </c>
      <c r="B300" s="100">
        <v>48</v>
      </c>
      <c r="C300" s="42" t="s">
        <v>13261</v>
      </c>
    </row>
    <row r="301" spans="1:3">
      <c r="A301" s="42" t="s">
        <v>13206</v>
      </c>
      <c r="B301" s="100">
        <v>49</v>
      </c>
      <c r="C301" s="42" t="s">
        <v>13260</v>
      </c>
    </row>
    <row r="302" spans="1:3">
      <c r="A302" s="42" t="s">
        <v>13206</v>
      </c>
      <c r="B302" s="100">
        <v>50</v>
      </c>
      <c r="C302" s="42" t="s">
        <v>13259</v>
      </c>
    </row>
    <row r="303" spans="1:3">
      <c r="A303" s="42" t="s">
        <v>13206</v>
      </c>
      <c r="B303" s="100">
        <v>51</v>
      </c>
      <c r="C303" s="42" t="s">
        <v>13258</v>
      </c>
    </row>
    <row r="304" spans="1:3">
      <c r="A304" s="42" t="s">
        <v>13206</v>
      </c>
      <c r="B304" s="100">
        <v>52</v>
      </c>
      <c r="C304" s="42" t="s">
        <v>13257</v>
      </c>
    </row>
    <row r="305" spans="1:3">
      <c r="A305" s="42" t="s">
        <v>13206</v>
      </c>
      <c r="B305" s="100">
        <v>53</v>
      </c>
      <c r="C305" s="42" t="s">
        <v>13256</v>
      </c>
    </row>
    <row r="306" spans="1:3">
      <c r="A306" s="42" t="s">
        <v>13206</v>
      </c>
      <c r="B306" s="100">
        <v>54</v>
      </c>
      <c r="C306" s="42" t="s">
        <v>13255</v>
      </c>
    </row>
    <row r="307" spans="1:3">
      <c r="A307" s="42" t="s">
        <v>13206</v>
      </c>
      <c r="B307" s="100">
        <v>55</v>
      </c>
      <c r="C307" s="42" t="s">
        <v>13254</v>
      </c>
    </row>
    <row r="308" spans="1:3">
      <c r="A308" s="42" t="s">
        <v>13206</v>
      </c>
      <c r="B308" s="100">
        <v>56</v>
      </c>
      <c r="C308" s="42" t="s">
        <v>13253</v>
      </c>
    </row>
    <row r="309" spans="1:3">
      <c r="A309" s="42" t="s">
        <v>13206</v>
      </c>
      <c r="B309" s="100">
        <v>57</v>
      </c>
      <c r="C309" s="42" t="s">
        <v>13252</v>
      </c>
    </row>
    <row r="310" spans="1:3">
      <c r="A310" s="42" t="s">
        <v>13206</v>
      </c>
      <c r="B310" s="100">
        <v>58</v>
      </c>
      <c r="C310" s="42" t="s">
        <v>13251</v>
      </c>
    </row>
    <row r="311" spans="1:3">
      <c r="A311" s="42" t="s">
        <v>13206</v>
      </c>
      <c r="B311" s="100">
        <v>59</v>
      </c>
      <c r="C311" s="42" t="s">
        <v>13250</v>
      </c>
    </row>
    <row r="312" spans="1:3">
      <c r="A312" s="42" t="s">
        <v>13206</v>
      </c>
      <c r="B312" s="100">
        <v>60</v>
      </c>
      <c r="C312" s="42" t="s">
        <v>13249</v>
      </c>
    </row>
    <row r="313" spans="1:3">
      <c r="A313" s="42" t="s">
        <v>13206</v>
      </c>
      <c r="B313" s="100">
        <v>61</v>
      </c>
      <c r="C313" s="42" t="s">
        <v>13248</v>
      </c>
    </row>
    <row r="314" spans="1:3">
      <c r="A314" s="42" t="s">
        <v>13206</v>
      </c>
      <c r="B314" s="100">
        <v>62</v>
      </c>
      <c r="C314" s="42" t="s">
        <v>13247</v>
      </c>
    </row>
    <row r="315" spans="1:3">
      <c r="A315" s="42" t="s">
        <v>13206</v>
      </c>
      <c r="B315" s="100">
        <v>63</v>
      </c>
      <c r="C315" s="42" t="s">
        <v>13246</v>
      </c>
    </row>
    <row r="316" spans="1:3">
      <c r="A316" s="42" t="s">
        <v>13206</v>
      </c>
      <c r="B316" s="100">
        <v>64</v>
      </c>
      <c r="C316" s="42" t="s">
        <v>13245</v>
      </c>
    </row>
    <row r="317" spans="1:3">
      <c r="A317" s="42" t="s">
        <v>13206</v>
      </c>
      <c r="B317" s="100">
        <v>65</v>
      </c>
      <c r="C317" s="42" t="s">
        <v>13244</v>
      </c>
    </row>
    <row r="318" spans="1:3">
      <c r="A318" s="42" t="s">
        <v>13206</v>
      </c>
      <c r="B318" s="100">
        <v>66</v>
      </c>
      <c r="C318" s="42" t="s">
        <v>13243</v>
      </c>
    </row>
    <row r="319" spans="1:3">
      <c r="A319" s="42" t="s">
        <v>13206</v>
      </c>
      <c r="B319" s="100">
        <v>67</v>
      </c>
      <c r="C319" s="42" t="s">
        <v>13242</v>
      </c>
    </row>
    <row r="320" spans="1:3">
      <c r="A320" s="42" t="s">
        <v>13206</v>
      </c>
      <c r="B320" s="100">
        <v>68</v>
      </c>
      <c r="C320" s="42" t="s">
        <v>13241</v>
      </c>
    </row>
    <row r="321" spans="1:4">
      <c r="A321" s="42" t="s">
        <v>13206</v>
      </c>
      <c r="B321" s="100">
        <v>69</v>
      </c>
      <c r="C321" s="42" t="s">
        <v>13240</v>
      </c>
      <c r="D321" s="396" t="s">
        <v>13239</v>
      </c>
    </row>
    <row r="322" spans="1:4">
      <c r="A322" s="42" t="s">
        <v>13206</v>
      </c>
      <c r="B322" s="100">
        <v>70</v>
      </c>
      <c r="C322" s="42" t="s">
        <v>13238</v>
      </c>
    </row>
    <row r="323" spans="1:4">
      <c r="A323" s="42" t="s">
        <v>13206</v>
      </c>
      <c r="B323" s="100">
        <v>71</v>
      </c>
      <c r="C323" s="42" t="s">
        <v>13237</v>
      </c>
    </row>
    <row r="324" spans="1:4">
      <c r="A324" s="42" t="s">
        <v>13206</v>
      </c>
      <c r="B324" s="100">
        <v>72</v>
      </c>
      <c r="C324" s="42" t="s">
        <v>13236</v>
      </c>
    </row>
    <row r="325" spans="1:4">
      <c r="A325" s="42" t="s">
        <v>13206</v>
      </c>
      <c r="B325" s="100">
        <v>73</v>
      </c>
      <c r="C325" s="42" t="s">
        <v>13235</v>
      </c>
    </row>
    <row r="326" spans="1:4">
      <c r="A326" s="42" t="s">
        <v>13206</v>
      </c>
      <c r="B326" s="100">
        <v>74</v>
      </c>
      <c r="C326" s="42" t="s">
        <v>13234</v>
      </c>
    </row>
    <row r="327" spans="1:4">
      <c r="A327" s="42" t="s">
        <v>13206</v>
      </c>
      <c r="B327" s="100">
        <v>75</v>
      </c>
      <c r="C327" s="42" t="s">
        <v>13233</v>
      </c>
    </row>
    <row r="328" spans="1:4">
      <c r="A328" s="42" t="s">
        <v>13206</v>
      </c>
      <c r="B328" s="100">
        <v>76</v>
      </c>
      <c r="C328" s="42" t="s">
        <v>13232</v>
      </c>
    </row>
    <row r="329" spans="1:4">
      <c r="A329" s="42" t="s">
        <v>13206</v>
      </c>
      <c r="B329" s="100">
        <v>77</v>
      </c>
      <c r="C329" s="42" t="s">
        <v>13231</v>
      </c>
    </row>
    <row r="330" spans="1:4">
      <c r="A330" s="42" t="s">
        <v>13206</v>
      </c>
      <c r="B330" s="100">
        <v>78</v>
      </c>
      <c r="C330" s="42" t="s">
        <v>13230</v>
      </c>
    </row>
    <row r="331" spans="1:4">
      <c r="A331" s="42" t="s">
        <v>13206</v>
      </c>
      <c r="B331" s="100">
        <v>79</v>
      </c>
      <c r="C331" s="42" t="s">
        <v>13229</v>
      </c>
    </row>
    <row r="332" spans="1:4">
      <c r="A332" s="42" t="s">
        <v>13206</v>
      </c>
      <c r="B332" s="100">
        <v>80</v>
      </c>
      <c r="C332" s="42" t="s">
        <v>13228</v>
      </c>
    </row>
    <row r="333" spans="1:4">
      <c r="A333" s="42" t="s">
        <v>13206</v>
      </c>
      <c r="B333" s="100">
        <v>81</v>
      </c>
      <c r="C333" s="42" t="s">
        <v>13227</v>
      </c>
    </row>
    <row r="334" spans="1:4">
      <c r="A334" s="42" t="s">
        <v>13206</v>
      </c>
      <c r="B334" s="100">
        <v>82</v>
      </c>
      <c r="C334" s="42" t="s">
        <v>13226</v>
      </c>
    </row>
    <row r="335" spans="1:4">
      <c r="A335" s="42" t="s">
        <v>13206</v>
      </c>
      <c r="B335" s="100">
        <v>83</v>
      </c>
      <c r="C335" s="42" t="s">
        <v>13225</v>
      </c>
    </row>
    <row r="336" spans="1:4">
      <c r="A336" s="42" t="s">
        <v>13206</v>
      </c>
      <c r="B336" s="100">
        <v>84</v>
      </c>
      <c r="C336" s="42" t="s">
        <v>13224</v>
      </c>
    </row>
    <row r="337" spans="1:3">
      <c r="A337" s="42" t="s">
        <v>13206</v>
      </c>
      <c r="B337" s="100">
        <v>85</v>
      </c>
      <c r="C337" s="42" t="s">
        <v>13223</v>
      </c>
    </row>
    <row r="338" spans="1:3">
      <c r="A338" s="42" t="s">
        <v>13206</v>
      </c>
      <c r="B338" s="100">
        <v>86</v>
      </c>
      <c r="C338" s="42" t="s">
        <v>13222</v>
      </c>
    </row>
    <row r="339" spans="1:3">
      <c r="A339" s="42" t="s">
        <v>13206</v>
      </c>
      <c r="B339" s="100">
        <v>87</v>
      </c>
      <c r="C339" s="42" t="s">
        <v>13221</v>
      </c>
    </row>
    <row r="340" spans="1:3">
      <c r="A340" s="42" t="s">
        <v>13206</v>
      </c>
      <c r="B340" s="100">
        <v>88</v>
      </c>
      <c r="C340" s="42" t="s">
        <v>13220</v>
      </c>
    </row>
    <row r="341" spans="1:3">
      <c r="A341" s="42" t="s">
        <v>13206</v>
      </c>
      <c r="B341" s="100">
        <v>89</v>
      </c>
      <c r="C341" s="42" t="s">
        <v>13219</v>
      </c>
    </row>
    <row r="342" spans="1:3">
      <c r="A342" s="42" t="s">
        <v>13206</v>
      </c>
      <c r="B342" s="100">
        <v>90</v>
      </c>
      <c r="C342" s="42" t="s">
        <v>13218</v>
      </c>
    </row>
    <row r="343" spans="1:3">
      <c r="A343" s="42" t="s">
        <v>13206</v>
      </c>
      <c r="B343" s="100">
        <v>91</v>
      </c>
      <c r="C343" s="42" t="s">
        <v>13217</v>
      </c>
    </row>
    <row r="344" spans="1:3">
      <c r="A344" s="42" t="s">
        <v>13206</v>
      </c>
      <c r="B344" s="100">
        <v>92</v>
      </c>
      <c r="C344" s="42" t="s">
        <v>13216</v>
      </c>
    </row>
    <row r="345" spans="1:3">
      <c r="A345" s="42" t="s">
        <v>13206</v>
      </c>
      <c r="B345" s="100">
        <v>93</v>
      </c>
      <c r="C345" s="42" t="s">
        <v>13215</v>
      </c>
    </row>
    <row r="346" spans="1:3">
      <c r="A346" s="42" t="s">
        <v>13206</v>
      </c>
      <c r="B346" s="100">
        <v>94</v>
      </c>
      <c r="C346" s="42" t="s">
        <v>13214</v>
      </c>
    </row>
    <row r="347" spans="1:3">
      <c r="A347" s="42" t="s">
        <v>13206</v>
      </c>
      <c r="B347" s="100">
        <v>95</v>
      </c>
      <c r="C347" s="42" t="s">
        <v>13213</v>
      </c>
    </row>
    <row r="348" spans="1:3">
      <c r="A348" s="42" t="s">
        <v>13206</v>
      </c>
      <c r="B348" s="100">
        <v>96</v>
      </c>
      <c r="C348" s="42" t="s">
        <v>13212</v>
      </c>
    </row>
    <row r="349" spans="1:3">
      <c r="A349" s="42" t="s">
        <v>13206</v>
      </c>
      <c r="B349" s="100">
        <v>97</v>
      </c>
      <c r="C349" s="42" t="s">
        <v>13211</v>
      </c>
    </row>
    <row r="350" spans="1:3">
      <c r="A350" s="42" t="s">
        <v>13206</v>
      </c>
      <c r="B350" s="100">
        <v>98</v>
      </c>
      <c r="C350" s="42" t="s">
        <v>13210</v>
      </c>
    </row>
    <row r="351" spans="1:3">
      <c r="A351" s="42" t="s">
        <v>13206</v>
      </c>
      <c r="B351" s="100">
        <v>99</v>
      </c>
      <c r="C351" s="42" t="s">
        <v>13209</v>
      </c>
    </row>
    <row r="352" spans="1:3">
      <c r="A352" s="42" t="s">
        <v>13206</v>
      </c>
      <c r="B352" s="100">
        <v>100</v>
      </c>
      <c r="C352" s="42" t="s">
        <v>13208</v>
      </c>
    </row>
    <row r="353" spans="1:3" ht="30">
      <c r="A353" s="42" t="s">
        <v>13206</v>
      </c>
      <c r="B353" s="100">
        <v>101</v>
      </c>
      <c r="C353" s="42" t="s">
        <v>13207</v>
      </c>
    </row>
    <row r="354" spans="1:3" ht="30">
      <c r="A354" s="42" t="s">
        <v>13206</v>
      </c>
      <c r="B354" s="100">
        <v>102</v>
      </c>
      <c r="C354" s="42" t="s">
        <v>13205</v>
      </c>
    </row>
    <row r="355" spans="1:3">
      <c r="A355" s="42" t="s">
        <v>13204</v>
      </c>
    </row>
    <row r="356" spans="1:3">
      <c r="A356" s="42" t="s">
        <v>13204</v>
      </c>
    </row>
    <row r="357" spans="1:3">
      <c r="A357" s="42" t="s">
        <v>13204</v>
      </c>
    </row>
    <row r="358" spans="1:3">
      <c r="A358" s="42" t="s">
        <v>13204</v>
      </c>
    </row>
    <row r="359" spans="1:3">
      <c r="A359" s="42" t="s">
        <v>13204</v>
      </c>
    </row>
    <row r="360" spans="1:3">
      <c r="A360" s="42" t="s">
        <v>13204</v>
      </c>
    </row>
    <row r="361" spans="1:3">
      <c r="A361" s="42" t="s">
        <v>13204</v>
      </c>
    </row>
    <row r="362" spans="1:3" ht="45">
      <c r="A362" s="42" t="s">
        <v>12839</v>
      </c>
      <c r="B362" s="100" t="s">
        <v>13203</v>
      </c>
      <c r="C362" s="42" t="s">
        <v>13202</v>
      </c>
    </row>
    <row r="363" spans="1:3">
      <c r="A363" s="42" t="s">
        <v>12839</v>
      </c>
      <c r="B363" s="100" t="s">
        <v>13186</v>
      </c>
      <c r="C363" s="42" t="s">
        <v>13201</v>
      </c>
    </row>
    <row r="364" spans="1:3">
      <c r="A364" s="42" t="s">
        <v>12839</v>
      </c>
      <c r="B364" s="100" t="s">
        <v>13186</v>
      </c>
      <c r="C364" s="42" t="s">
        <v>13200</v>
      </c>
    </row>
    <row r="365" spans="1:3">
      <c r="A365" s="42" t="s">
        <v>12839</v>
      </c>
      <c r="B365" s="100" t="s">
        <v>13186</v>
      </c>
      <c r="C365" s="42" t="s">
        <v>13199</v>
      </c>
    </row>
    <row r="366" spans="1:3">
      <c r="A366" s="42" t="s">
        <v>12839</v>
      </c>
      <c r="B366" s="100" t="s">
        <v>13186</v>
      </c>
      <c r="C366" s="42" t="s">
        <v>13198</v>
      </c>
    </row>
    <row r="367" spans="1:3">
      <c r="A367" s="42" t="s">
        <v>12839</v>
      </c>
      <c r="B367" s="100" t="s">
        <v>13186</v>
      </c>
      <c r="C367" s="42" t="s">
        <v>13197</v>
      </c>
    </row>
    <row r="368" spans="1:3">
      <c r="A368" s="42" t="s">
        <v>12839</v>
      </c>
      <c r="B368" s="100" t="s">
        <v>13186</v>
      </c>
      <c r="C368" s="42" t="s">
        <v>13196</v>
      </c>
    </row>
    <row r="369" spans="1:3">
      <c r="A369" s="42" t="s">
        <v>12839</v>
      </c>
      <c r="B369" s="100" t="s">
        <v>13186</v>
      </c>
      <c r="C369" s="42" t="s">
        <v>13195</v>
      </c>
    </row>
    <row r="370" spans="1:3">
      <c r="A370" s="42" t="s">
        <v>12839</v>
      </c>
      <c r="B370" s="100" t="s">
        <v>13186</v>
      </c>
      <c r="C370" s="42" t="s">
        <v>13194</v>
      </c>
    </row>
    <row r="371" spans="1:3">
      <c r="A371" s="42" t="s">
        <v>12839</v>
      </c>
      <c r="B371" s="100" t="s">
        <v>13186</v>
      </c>
      <c r="C371" s="42" t="s">
        <v>13193</v>
      </c>
    </row>
    <row r="372" spans="1:3">
      <c r="A372" s="42" t="s">
        <v>12839</v>
      </c>
      <c r="B372" s="100" t="s">
        <v>13186</v>
      </c>
      <c r="C372" s="42" t="s">
        <v>13192</v>
      </c>
    </row>
    <row r="373" spans="1:3">
      <c r="A373" s="42" t="s">
        <v>12839</v>
      </c>
      <c r="B373" s="100" t="s">
        <v>13186</v>
      </c>
      <c r="C373" s="42" t="s">
        <v>13191</v>
      </c>
    </row>
    <row r="374" spans="1:3">
      <c r="A374" s="42" t="s">
        <v>12839</v>
      </c>
      <c r="B374" s="100" t="s">
        <v>13186</v>
      </c>
      <c r="C374" s="42" t="s">
        <v>13190</v>
      </c>
    </row>
    <row r="375" spans="1:3">
      <c r="A375" s="42" t="s">
        <v>12839</v>
      </c>
      <c r="B375" s="100" t="s">
        <v>13186</v>
      </c>
      <c r="C375" s="42" t="s">
        <v>13189</v>
      </c>
    </row>
    <row r="376" spans="1:3">
      <c r="A376" s="42" t="s">
        <v>12839</v>
      </c>
      <c r="B376" s="100" t="s">
        <v>13186</v>
      </c>
      <c r="C376" s="42" t="s">
        <v>13188</v>
      </c>
    </row>
    <row r="377" spans="1:3">
      <c r="A377" s="42" t="s">
        <v>12839</v>
      </c>
      <c r="B377" s="100" t="s">
        <v>13186</v>
      </c>
      <c r="C377" s="42" t="s">
        <v>13187</v>
      </c>
    </row>
    <row r="378" spans="1:3">
      <c r="A378" s="42" t="s">
        <v>12839</v>
      </c>
      <c r="B378" s="100" t="s">
        <v>13186</v>
      </c>
      <c r="C378" s="42" t="s">
        <v>13185</v>
      </c>
    </row>
    <row r="379" spans="1:3" ht="30">
      <c r="A379" s="42" t="s">
        <v>12839</v>
      </c>
      <c r="B379" s="100" t="s">
        <v>13178</v>
      </c>
      <c r="C379" s="42" t="s">
        <v>13184</v>
      </c>
    </row>
    <row r="380" spans="1:3" ht="30">
      <c r="A380" s="42" t="s">
        <v>12839</v>
      </c>
      <c r="B380" s="100" t="s">
        <v>13178</v>
      </c>
      <c r="C380" s="42" t="s">
        <v>13183</v>
      </c>
    </row>
    <row r="381" spans="1:3" ht="30">
      <c r="A381" s="42" t="s">
        <v>12839</v>
      </c>
      <c r="B381" s="100" t="s">
        <v>13178</v>
      </c>
      <c r="C381" s="42" t="s">
        <v>13182</v>
      </c>
    </row>
    <row r="382" spans="1:3" ht="30">
      <c r="A382" s="42" t="s">
        <v>12839</v>
      </c>
      <c r="B382" s="100" t="s">
        <v>13178</v>
      </c>
      <c r="C382" s="42" t="s">
        <v>13181</v>
      </c>
    </row>
    <row r="383" spans="1:3" ht="30">
      <c r="A383" s="42" t="s">
        <v>12839</v>
      </c>
      <c r="B383" s="100" t="s">
        <v>13178</v>
      </c>
      <c r="C383" s="42" t="s">
        <v>13180</v>
      </c>
    </row>
    <row r="384" spans="1:3" ht="30">
      <c r="A384" s="42" t="s">
        <v>12839</v>
      </c>
      <c r="B384" s="100" t="s">
        <v>13178</v>
      </c>
      <c r="C384" s="42" t="s">
        <v>13179</v>
      </c>
    </row>
    <row r="385" spans="1:3" ht="30">
      <c r="A385" s="42" t="s">
        <v>12839</v>
      </c>
      <c r="B385" s="100" t="s">
        <v>13178</v>
      </c>
      <c r="C385" s="42" t="s">
        <v>13177</v>
      </c>
    </row>
    <row r="386" spans="1:3">
      <c r="A386" s="42" t="s">
        <v>12839</v>
      </c>
      <c r="B386" s="100" t="s">
        <v>13170</v>
      </c>
      <c r="C386" s="42" t="s">
        <v>13176</v>
      </c>
    </row>
    <row r="387" spans="1:3">
      <c r="A387" s="42" t="s">
        <v>12839</v>
      </c>
      <c r="B387" s="100" t="s">
        <v>13170</v>
      </c>
      <c r="C387" s="42" t="s">
        <v>13175</v>
      </c>
    </row>
    <row r="388" spans="1:3">
      <c r="A388" s="42" t="s">
        <v>12839</v>
      </c>
      <c r="B388" s="100" t="s">
        <v>13170</v>
      </c>
      <c r="C388" s="42" t="s">
        <v>13174</v>
      </c>
    </row>
    <row r="389" spans="1:3">
      <c r="A389" s="42" t="s">
        <v>12839</v>
      </c>
      <c r="B389" s="100" t="s">
        <v>13170</v>
      </c>
      <c r="C389" s="42" t="s">
        <v>13173</v>
      </c>
    </row>
    <row r="390" spans="1:3">
      <c r="A390" s="42" t="s">
        <v>12839</v>
      </c>
      <c r="B390" s="100" t="s">
        <v>13170</v>
      </c>
      <c r="C390" s="42" t="s">
        <v>13172</v>
      </c>
    </row>
    <row r="391" spans="1:3">
      <c r="A391" s="42" t="s">
        <v>12839</v>
      </c>
      <c r="B391" s="100" t="s">
        <v>13170</v>
      </c>
      <c r="C391" s="42" t="s">
        <v>13171</v>
      </c>
    </row>
    <row r="392" spans="1:3">
      <c r="A392" s="42" t="s">
        <v>12839</v>
      </c>
      <c r="B392" s="100" t="s">
        <v>13170</v>
      </c>
      <c r="C392" s="42" t="s">
        <v>13169</v>
      </c>
    </row>
    <row r="393" spans="1:3" ht="30">
      <c r="A393" s="42" t="s">
        <v>12839</v>
      </c>
      <c r="B393" s="100" t="s">
        <v>13162</v>
      </c>
      <c r="C393" s="42" t="s">
        <v>13168</v>
      </c>
    </row>
    <row r="394" spans="1:3" ht="30">
      <c r="A394" s="42" t="s">
        <v>12839</v>
      </c>
      <c r="B394" s="100" t="s">
        <v>13162</v>
      </c>
      <c r="C394" s="42" t="s">
        <v>13167</v>
      </c>
    </row>
    <row r="395" spans="1:3" ht="30">
      <c r="A395" s="42" t="s">
        <v>12839</v>
      </c>
      <c r="B395" s="100" t="s">
        <v>13162</v>
      </c>
      <c r="C395" s="42" t="s">
        <v>13166</v>
      </c>
    </row>
    <row r="396" spans="1:3" ht="30">
      <c r="A396" s="42" t="s">
        <v>12839</v>
      </c>
      <c r="B396" s="100" t="s">
        <v>13162</v>
      </c>
      <c r="C396" s="42" t="s">
        <v>13165</v>
      </c>
    </row>
    <row r="397" spans="1:3" ht="30">
      <c r="A397" s="42" t="s">
        <v>12839</v>
      </c>
      <c r="B397" s="100" t="s">
        <v>13162</v>
      </c>
      <c r="C397" s="42" t="s">
        <v>13164</v>
      </c>
    </row>
    <row r="398" spans="1:3" ht="30">
      <c r="A398" s="42" t="s">
        <v>12839</v>
      </c>
      <c r="B398" s="100" t="s">
        <v>13162</v>
      </c>
      <c r="C398" s="42" t="s">
        <v>13163</v>
      </c>
    </row>
    <row r="399" spans="1:3" ht="30">
      <c r="A399" s="42" t="s">
        <v>12839</v>
      </c>
      <c r="B399" s="100" t="s">
        <v>13162</v>
      </c>
      <c r="C399" s="42" t="s">
        <v>13161</v>
      </c>
    </row>
    <row r="400" spans="1:3">
      <c r="A400" s="42" t="s">
        <v>12839</v>
      </c>
      <c r="B400" s="100" t="s">
        <v>13153</v>
      </c>
      <c r="C400" s="42" t="s">
        <v>13160</v>
      </c>
    </row>
    <row r="401" spans="1:3">
      <c r="A401" s="42" t="s">
        <v>12839</v>
      </c>
      <c r="B401" s="100" t="s">
        <v>13153</v>
      </c>
      <c r="C401" s="42" t="s">
        <v>13159</v>
      </c>
    </row>
    <row r="402" spans="1:3">
      <c r="A402" s="42" t="s">
        <v>12839</v>
      </c>
      <c r="B402" s="100" t="s">
        <v>13153</v>
      </c>
      <c r="C402" s="42" t="s">
        <v>13158</v>
      </c>
    </row>
    <row r="403" spans="1:3">
      <c r="A403" s="42" t="s">
        <v>12839</v>
      </c>
      <c r="B403" s="100" t="s">
        <v>13153</v>
      </c>
      <c r="C403" s="42" t="s">
        <v>13157</v>
      </c>
    </row>
    <row r="404" spans="1:3">
      <c r="A404" s="42" t="s">
        <v>12839</v>
      </c>
      <c r="B404" s="100" t="s">
        <v>13153</v>
      </c>
      <c r="C404" s="42" t="s">
        <v>13156</v>
      </c>
    </row>
    <row r="405" spans="1:3">
      <c r="A405" s="42" t="s">
        <v>12839</v>
      </c>
      <c r="B405" s="100" t="s">
        <v>13153</v>
      </c>
      <c r="C405" s="42" t="s">
        <v>13155</v>
      </c>
    </row>
    <row r="406" spans="1:3">
      <c r="A406" s="42" t="s">
        <v>12839</v>
      </c>
      <c r="B406" s="100" t="s">
        <v>13153</v>
      </c>
      <c r="C406" s="42" t="s">
        <v>13154</v>
      </c>
    </row>
    <row r="407" spans="1:3">
      <c r="A407" s="42" t="s">
        <v>12839</v>
      </c>
      <c r="B407" s="100" t="s">
        <v>13153</v>
      </c>
      <c r="C407" s="42" t="s">
        <v>13152</v>
      </c>
    </row>
    <row r="408" spans="1:3">
      <c r="A408" s="42" t="s">
        <v>12839</v>
      </c>
      <c r="B408" s="100" t="s">
        <v>13145</v>
      </c>
      <c r="C408" s="42" t="s">
        <v>13151</v>
      </c>
    </row>
    <row r="409" spans="1:3">
      <c r="A409" s="42" t="s">
        <v>12839</v>
      </c>
      <c r="B409" s="100" t="s">
        <v>13145</v>
      </c>
      <c r="C409" s="42" t="s">
        <v>13150</v>
      </c>
    </row>
    <row r="410" spans="1:3">
      <c r="A410" s="42" t="s">
        <v>12839</v>
      </c>
      <c r="B410" s="100" t="s">
        <v>13145</v>
      </c>
      <c r="C410" s="42" t="s">
        <v>13149</v>
      </c>
    </row>
    <row r="411" spans="1:3">
      <c r="A411" s="42" t="s">
        <v>12839</v>
      </c>
      <c r="B411" s="100" t="s">
        <v>13145</v>
      </c>
      <c r="C411" s="42" t="s">
        <v>13148</v>
      </c>
    </row>
    <row r="412" spans="1:3">
      <c r="A412" s="42" t="s">
        <v>12839</v>
      </c>
      <c r="B412" s="100" t="s">
        <v>13145</v>
      </c>
      <c r="C412" s="42" t="s">
        <v>13147</v>
      </c>
    </row>
    <row r="413" spans="1:3">
      <c r="A413" s="42" t="s">
        <v>12839</v>
      </c>
      <c r="B413" s="100" t="s">
        <v>13145</v>
      </c>
      <c r="C413" s="42" t="s">
        <v>13146</v>
      </c>
    </row>
    <row r="414" spans="1:3">
      <c r="A414" s="42" t="s">
        <v>12839</v>
      </c>
      <c r="B414" s="100" t="s">
        <v>13145</v>
      </c>
      <c r="C414" s="42" t="s">
        <v>13144</v>
      </c>
    </row>
    <row r="415" spans="1:3" ht="30">
      <c r="A415" s="42" t="s">
        <v>12839</v>
      </c>
      <c r="B415" s="100" t="s">
        <v>13141</v>
      </c>
      <c r="C415" s="42" t="s">
        <v>13143</v>
      </c>
    </row>
    <row r="416" spans="1:3" ht="30">
      <c r="A416" s="42" t="s">
        <v>12839</v>
      </c>
      <c r="B416" s="100" t="s">
        <v>13141</v>
      </c>
      <c r="C416" s="42" t="s">
        <v>13142</v>
      </c>
    </row>
    <row r="417" spans="1:3" ht="30">
      <c r="A417" s="42" t="s">
        <v>12839</v>
      </c>
      <c r="B417" s="100" t="s">
        <v>13141</v>
      </c>
      <c r="C417" s="42" t="s">
        <v>13140</v>
      </c>
    </row>
    <row r="418" spans="1:3" ht="45">
      <c r="A418" s="42" t="s">
        <v>12839</v>
      </c>
      <c r="B418" s="100" t="s">
        <v>13132</v>
      </c>
      <c r="C418" s="42" t="s">
        <v>13139</v>
      </c>
    </row>
    <row r="419" spans="1:3" ht="45">
      <c r="A419" s="42" t="s">
        <v>12839</v>
      </c>
      <c r="B419" s="100" t="s">
        <v>13132</v>
      </c>
      <c r="C419" s="42" t="s">
        <v>13138</v>
      </c>
    </row>
    <row r="420" spans="1:3" ht="45">
      <c r="A420" s="42" t="s">
        <v>12839</v>
      </c>
      <c r="B420" s="100" t="s">
        <v>13132</v>
      </c>
      <c r="C420" s="42" t="s">
        <v>13137</v>
      </c>
    </row>
    <row r="422" spans="1:3" ht="45">
      <c r="A422" s="42" t="s">
        <v>12839</v>
      </c>
      <c r="B422" s="100" t="s">
        <v>13132</v>
      </c>
      <c r="C422" s="42" t="s">
        <v>13136</v>
      </c>
    </row>
    <row r="423" spans="1:3" ht="45">
      <c r="A423" s="42" t="s">
        <v>12839</v>
      </c>
      <c r="B423" s="100" t="s">
        <v>13132</v>
      </c>
      <c r="C423" s="42" t="s">
        <v>13135</v>
      </c>
    </row>
    <row r="424" spans="1:3" ht="45">
      <c r="A424" s="42" t="s">
        <v>12839</v>
      </c>
      <c r="B424" s="100" t="s">
        <v>13132</v>
      </c>
      <c r="C424" s="42" t="s">
        <v>13134</v>
      </c>
    </row>
    <row r="425" spans="1:3" ht="45">
      <c r="A425" s="42" t="s">
        <v>12839</v>
      </c>
      <c r="B425" s="100" t="s">
        <v>13132</v>
      </c>
      <c r="C425" s="42" t="s">
        <v>13133</v>
      </c>
    </row>
    <row r="426" spans="1:3" ht="45">
      <c r="A426" s="42" t="s">
        <v>12839</v>
      </c>
      <c r="B426" s="100" t="s">
        <v>13132</v>
      </c>
      <c r="C426" s="42" t="s">
        <v>13131</v>
      </c>
    </row>
    <row r="427" spans="1:3">
      <c r="A427" s="42" t="s">
        <v>12839</v>
      </c>
      <c r="B427" s="100" t="s">
        <v>13126</v>
      </c>
      <c r="C427" s="42" t="s">
        <v>13130</v>
      </c>
    </row>
    <row r="428" spans="1:3">
      <c r="A428" s="42" t="s">
        <v>12839</v>
      </c>
      <c r="B428" s="100" t="s">
        <v>13126</v>
      </c>
      <c r="C428" s="42" t="s">
        <v>13129</v>
      </c>
    </row>
    <row r="429" spans="1:3">
      <c r="A429" s="42" t="s">
        <v>12839</v>
      </c>
      <c r="B429" s="100" t="s">
        <v>13126</v>
      </c>
      <c r="C429" s="42" t="s">
        <v>13128</v>
      </c>
    </row>
    <row r="430" spans="1:3">
      <c r="A430" s="42" t="s">
        <v>12839</v>
      </c>
      <c r="B430" s="100" t="s">
        <v>13126</v>
      </c>
      <c r="C430" s="42" t="s">
        <v>13127</v>
      </c>
    </row>
    <row r="431" spans="1:3">
      <c r="A431" s="42" t="s">
        <v>12839</v>
      </c>
      <c r="B431" s="100" t="s">
        <v>13126</v>
      </c>
      <c r="C431" s="42" t="s">
        <v>13125</v>
      </c>
    </row>
    <row r="432" spans="1:3" ht="30">
      <c r="A432" s="42" t="s">
        <v>12839</v>
      </c>
      <c r="B432" s="100" t="s">
        <v>13119</v>
      </c>
      <c r="C432" s="42" t="s">
        <v>13124</v>
      </c>
    </row>
    <row r="433" spans="1:3" ht="30">
      <c r="A433" s="42" t="s">
        <v>12839</v>
      </c>
      <c r="B433" s="100" t="s">
        <v>13119</v>
      </c>
      <c r="C433" s="42" t="s">
        <v>13123</v>
      </c>
    </row>
    <row r="434" spans="1:3" ht="30">
      <c r="A434" s="42" t="s">
        <v>12839</v>
      </c>
      <c r="B434" s="100" t="s">
        <v>13119</v>
      </c>
      <c r="C434" s="42" t="s">
        <v>13122</v>
      </c>
    </row>
    <row r="435" spans="1:3" ht="30">
      <c r="A435" s="42" t="s">
        <v>12839</v>
      </c>
      <c r="B435" s="100" t="s">
        <v>13119</v>
      </c>
      <c r="C435" s="42" t="s">
        <v>13121</v>
      </c>
    </row>
    <row r="436" spans="1:3" ht="30">
      <c r="A436" s="42" t="s">
        <v>12839</v>
      </c>
      <c r="B436" s="100" t="s">
        <v>13119</v>
      </c>
      <c r="C436" s="42" t="s">
        <v>13120</v>
      </c>
    </row>
    <row r="437" spans="1:3" ht="30">
      <c r="A437" s="42" t="s">
        <v>12839</v>
      </c>
      <c r="B437" s="100" t="s">
        <v>13119</v>
      </c>
      <c r="C437" s="42" t="s">
        <v>13118</v>
      </c>
    </row>
    <row r="438" spans="1:3" ht="30">
      <c r="A438" s="42" t="s">
        <v>12839</v>
      </c>
      <c r="B438" s="100" t="s">
        <v>13113</v>
      </c>
      <c r="C438" s="42" t="s">
        <v>13117</v>
      </c>
    </row>
    <row r="439" spans="1:3" ht="30">
      <c r="A439" s="42" t="s">
        <v>12839</v>
      </c>
      <c r="B439" s="100" t="s">
        <v>13113</v>
      </c>
      <c r="C439" s="42" t="s">
        <v>13116</v>
      </c>
    </row>
    <row r="440" spans="1:3" ht="30">
      <c r="A440" s="42" t="s">
        <v>12839</v>
      </c>
      <c r="B440" s="100" t="s">
        <v>13113</v>
      </c>
      <c r="C440" s="42" t="s">
        <v>13115</v>
      </c>
    </row>
    <row r="441" spans="1:3" ht="30">
      <c r="A441" s="42" t="s">
        <v>12839</v>
      </c>
      <c r="B441" s="100" t="s">
        <v>13113</v>
      </c>
      <c r="C441" s="42" t="s">
        <v>13114</v>
      </c>
    </row>
    <row r="442" spans="1:3" ht="30">
      <c r="A442" s="42" t="s">
        <v>12839</v>
      </c>
      <c r="B442" s="100" t="s">
        <v>13113</v>
      </c>
      <c r="C442" s="42" t="s">
        <v>13112</v>
      </c>
    </row>
    <row r="443" spans="1:3">
      <c r="A443" s="42" t="s">
        <v>12839</v>
      </c>
      <c r="B443" s="100" t="s">
        <v>13098</v>
      </c>
      <c r="C443" s="42" t="s">
        <v>13111</v>
      </c>
    </row>
    <row r="444" spans="1:3">
      <c r="A444" s="42" t="s">
        <v>12839</v>
      </c>
      <c r="B444" s="100" t="s">
        <v>13098</v>
      </c>
      <c r="C444" s="42" t="s">
        <v>13110</v>
      </c>
    </row>
    <row r="445" spans="1:3">
      <c r="A445" s="42" t="s">
        <v>12839</v>
      </c>
      <c r="B445" s="100" t="s">
        <v>13098</v>
      </c>
      <c r="C445" s="42" t="s">
        <v>13109</v>
      </c>
    </row>
    <row r="446" spans="1:3">
      <c r="A446" s="42" t="s">
        <v>12839</v>
      </c>
      <c r="B446" s="100" t="s">
        <v>13098</v>
      </c>
      <c r="C446" s="42" t="s">
        <v>13108</v>
      </c>
    </row>
    <row r="447" spans="1:3">
      <c r="A447" s="42" t="s">
        <v>12839</v>
      </c>
      <c r="B447" s="100" t="s">
        <v>13098</v>
      </c>
      <c r="C447" s="42" t="s">
        <v>13107</v>
      </c>
    </row>
    <row r="448" spans="1:3">
      <c r="A448" s="42" t="s">
        <v>12839</v>
      </c>
      <c r="B448" s="100" t="s">
        <v>13098</v>
      </c>
      <c r="C448" s="42" t="s">
        <v>13106</v>
      </c>
    </row>
    <row r="449" spans="1:3">
      <c r="A449" s="42" t="s">
        <v>12839</v>
      </c>
      <c r="B449" s="100" t="s">
        <v>13098</v>
      </c>
      <c r="C449" s="42" t="s">
        <v>13105</v>
      </c>
    </row>
    <row r="450" spans="1:3">
      <c r="A450" s="42" t="s">
        <v>12839</v>
      </c>
      <c r="B450" s="100" t="s">
        <v>13098</v>
      </c>
      <c r="C450" s="42" t="s">
        <v>13104</v>
      </c>
    </row>
    <row r="451" spans="1:3">
      <c r="A451" s="42" t="s">
        <v>12839</v>
      </c>
      <c r="B451" s="100" t="s">
        <v>13098</v>
      </c>
      <c r="C451" s="42" t="s">
        <v>13103</v>
      </c>
    </row>
    <row r="452" spans="1:3">
      <c r="A452" s="42" t="s">
        <v>12839</v>
      </c>
      <c r="B452" s="100" t="s">
        <v>13098</v>
      </c>
      <c r="C452" s="42" t="s">
        <v>13102</v>
      </c>
    </row>
    <row r="453" spans="1:3">
      <c r="A453" s="42" t="s">
        <v>12839</v>
      </c>
      <c r="B453" s="100" t="s">
        <v>13098</v>
      </c>
      <c r="C453" s="42" t="s">
        <v>13101</v>
      </c>
    </row>
    <row r="454" spans="1:3">
      <c r="A454" s="42" t="s">
        <v>12839</v>
      </c>
      <c r="B454" s="100" t="s">
        <v>13098</v>
      </c>
      <c r="C454" s="42" t="s">
        <v>13100</v>
      </c>
    </row>
    <row r="455" spans="1:3">
      <c r="A455" s="42" t="s">
        <v>12839</v>
      </c>
      <c r="B455" s="100" t="s">
        <v>13098</v>
      </c>
      <c r="C455" s="42" t="s">
        <v>13099</v>
      </c>
    </row>
    <row r="456" spans="1:3">
      <c r="A456" s="42" t="s">
        <v>12839</v>
      </c>
      <c r="B456" s="100" t="s">
        <v>13098</v>
      </c>
      <c r="C456" s="42" t="s">
        <v>13097</v>
      </c>
    </row>
    <row r="457" spans="1:3" ht="30">
      <c r="A457" s="42" t="s">
        <v>12839</v>
      </c>
      <c r="B457" s="100" t="s">
        <v>13092</v>
      </c>
      <c r="C457" s="42" t="s">
        <v>13096</v>
      </c>
    </row>
    <row r="458" spans="1:3" ht="30">
      <c r="A458" s="42" t="s">
        <v>12839</v>
      </c>
      <c r="B458" s="100" t="s">
        <v>13092</v>
      </c>
      <c r="C458" s="42" t="s">
        <v>13095</v>
      </c>
    </row>
    <row r="459" spans="1:3" ht="30">
      <c r="A459" s="42" t="s">
        <v>12839</v>
      </c>
      <c r="B459" s="100" t="s">
        <v>13092</v>
      </c>
      <c r="C459" s="42" t="s">
        <v>13094</v>
      </c>
    </row>
    <row r="460" spans="1:3" ht="30">
      <c r="A460" s="42" t="s">
        <v>12839</v>
      </c>
      <c r="B460" s="100" t="s">
        <v>13092</v>
      </c>
      <c r="C460" s="42" t="s">
        <v>13093</v>
      </c>
    </row>
    <row r="461" spans="1:3" ht="30">
      <c r="A461" s="42" t="s">
        <v>12839</v>
      </c>
      <c r="B461" s="100" t="s">
        <v>13092</v>
      </c>
      <c r="C461" s="42" t="s">
        <v>13091</v>
      </c>
    </row>
    <row r="462" spans="1:3" ht="30">
      <c r="A462" s="42" t="s">
        <v>12839</v>
      </c>
      <c r="B462" s="100" t="s">
        <v>13086</v>
      </c>
      <c r="C462" s="42" t="s">
        <v>13090</v>
      </c>
    </row>
    <row r="463" spans="1:3" ht="30">
      <c r="A463" s="42" t="s">
        <v>12839</v>
      </c>
      <c r="B463" s="100" t="s">
        <v>13086</v>
      </c>
      <c r="C463" s="42" t="s">
        <v>13089</v>
      </c>
    </row>
    <row r="464" spans="1:3" ht="30">
      <c r="A464" s="42" t="s">
        <v>12839</v>
      </c>
      <c r="B464" s="100" t="s">
        <v>13086</v>
      </c>
      <c r="C464" s="42" t="s">
        <v>13088</v>
      </c>
    </row>
    <row r="465" spans="1:3" ht="30">
      <c r="A465" s="42" t="s">
        <v>12839</v>
      </c>
      <c r="B465" s="100" t="s">
        <v>13086</v>
      </c>
      <c r="C465" s="42" t="s">
        <v>13087</v>
      </c>
    </row>
    <row r="466" spans="1:3" ht="30">
      <c r="A466" s="42" t="s">
        <v>12839</v>
      </c>
      <c r="B466" s="100" t="s">
        <v>13086</v>
      </c>
      <c r="C466" s="42" t="s">
        <v>13085</v>
      </c>
    </row>
    <row r="467" spans="1:3">
      <c r="A467" s="42" t="s">
        <v>12839</v>
      </c>
      <c r="B467" s="100" t="s">
        <v>13080</v>
      </c>
      <c r="C467" s="42" t="s">
        <v>13084</v>
      </c>
    </row>
    <row r="468" spans="1:3">
      <c r="A468" s="42" t="s">
        <v>12839</v>
      </c>
      <c r="B468" s="100" t="s">
        <v>13080</v>
      </c>
      <c r="C468" s="42" t="s">
        <v>13083</v>
      </c>
    </row>
    <row r="469" spans="1:3">
      <c r="A469" s="42" t="s">
        <v>12839</v>
      </c>
      <c r="B469" s="100" t="s">
        <v>13080</v>
      </c>
      <c r="C469" s="42" t="s">
        <v>13082</v>
      </c>
    </row>
    <row r="470" spans="1:3">
      <c r="A470" s="42" t="s">
        <v>12839</v>
      </c>
      <c r="B470" s="100" t="s">
        <v>13080</v>
      </c>
      <c r="C470" s="42" t="s">
        <v>13081</v>
      </c>
    </row>
    <row r="471" spans="1:3">
      <c r="A471" s="42" t="s">
        <v>12839</v>
      </c>
      <c r="B471" s="100" t="s">
        <v>13080</v>
      </c>
      <c r="C471" s="42" t="s">
        <v>13079</v>
      </c>
    </row>
    <row r="472" spans="1:3" ht="30">
      <c r="A472" s="42" t="s">
        <v>12839</v>
      </c>
      <c r="B472" s="100" t="s">
        <v>13074</v>
      </c>
      <c r="C472" s="42" t="s">
        <v>13078</v>
      </c>
    </row>
    <row r="473" spans="1:3" ht="30">
      <c r="A473" s="42" t="s">
        <v>12839</v>
      </c>
      <c r="B473" s="100" t="s">
        <v>13074</v>
      </c>
      <c r="C473" s="42" t="s">
        <v>13077</v>
      </c>
    </row>
    <row r="474" spans="1:3" ht="30">
      <c r="A474" s="42" t="s">
        <v>12839</v>
      </c>
      <c r="B474" s="100" t="s">
        <v>13074</v>
      </c>
      <c r="C474" s="42" t="s">
        <v>13076</v>
      </c>
    </row>
    <row r="475" spans="1:3" ht="30">
      <c r="A475" s="42" t="s">
        <v>12839</v>
      </c>
      <c r="B475" s="100" t="s">
        <v>13074</v>
      </c>
      <c r="C475" s="42" t="s">
        <v>13075</v>
      </c>
    </row>
    <row r="476" spans="1:3" ht="30">
      <c r="A476" s="42" t="s">
        <v>12839</v>
      </c>
      <c r="B476" s="100" t="s">
        <v>13074</v>
      </c>
      <c r="C476" s="42" t="s">
        <v>13073</v>
      </c>
    </row>
    <row r="477" spans="1:3" ht="30">
      <c r="A477" s="42" t="s">
        <v>12839</v>
      </c>
      <c r="B477" s="100" t="s">
        <v>13067</v>
      </c>
      <c r="C477" s="42" t="s">
        <v>13072</v>
      </c>
    </row>
    <row r="478" spans="1:3" ht="30">
      <c r="A478" s="42" t="s">
        <v>12839</v>
      </c>
      <c r="B478" s="100" t="s">
        <v>13067</v>
      </c>
      <c r="C478" s="42" t="s">
        <v>13071</v>
      </c>
    </row>
    <row r="479" spans="1:3" ht="30">
      <c r="A479" s="42" t="s">
        <v>12839</v>
      </c>
      <c r="B479" s="100" t="s">
        <v>13067</v>
      </c>
      <c r="C479" s="42" t="s">
        <v>13070</v>
      </c>
    </row>
    <row r="480" spans="1:3" ht="30">
      <c r="A480" s="42" t="s">
        <v>12839</v>
      </c>
      <c r="B480" s="100" t="s">
        <v>13067</v>
      </c>
      <c r="C480" s="42" t="s">
        <v>13069</v>
      </c>
    </row>
    <row r="481" spans="1:3" ht="30">
      <c r="A481" s="42" t="s">
        <v>12839</v>
      </c>
      <c r="B481" s="100" t="s">
        <v>13067</v>
      </c>
      <c r="C481" s="42" t="s">
        <v>13068</v>
      </c>
    </row>
    <row r="482" spans="1:3" ht="30">
      <c r="A482" s="42" t="s">
        <v>12839</v>
      </c>
      <c r="B482" s="100" t="s">
        <v>13067</v>
      </c>
      <c r="C482" s="42" t="s">
        <v>13066</v>
      </c>
    </row>
    <row r="483" spans="1:3" ht="30">
      <c r="A483" s="42" t="s">
        <v>12839</v>
      </c>
      <c r="B483" s="100" t="s">
        <v>13061</v>
      </c>
      <c r="C483" s="42" t="s">
        <v>13065</v>
      </c>
    </row>
    <row r="484" spans="1:3" ht="30">
      <c r="A484" s="42" t="s">
        <v>12839</v>
      </c>
      <c r="B484" s="100" t="s">
        <v>13061</v>
      </c>
      <c r="C484" s="42" t="s">
        <v>13064</v>
      </c>
    </row>
    <row r="485" spans="1:3" ht="30">
      <c r="A485" s="42" t="s">
        <v>12839</v>
      </c>
      <c r="B485" s="100" t="s">
        <v>13061</v>
      </c>
      <c r="C485" s="42" t="s">
        <v>13063</v>
      </c>
    </row>
    <row r="486" spans="1:3" ht="30">
      <c r="A486" s="42" t="s">
        <v>12839</v>
      </c>
      <c r="B486" s="100" t="s">
        <v>13061</v>
      </c>
      <c r="C486" s="42" t="s">
        <v>13062</v>
      </c>
    </row>
    <row r="487" spans="1:3" ht="30">
      <c r="A487" s="42" t="s">
        <v>12839</v>
      </c>
      <c r="B487" s="100" t="s">
        <v>13061</v>
      </c>
      <c r="C487" s="42" t="s">
        <v>13060</v>
      </c>
    </row>
    <row r="488" spans="1:3" ht="30">
      <c r="A488" s="42" t="s">
        <v>12839</v>
      </c>
      <c r="B488" s="100" t="s">
        <v>13056</v>
      </c>
      <c r="C488" s="42" t="s">
        <v>13059</v>
      </c>
    </row>
    <row r="489" spans="1:3" ht="30">
      <c r="A489" s="42" t="s">
        <v>12839</v>
      </c>
      <c r="B489" s="100" t="s">
        <v>13056</v>
      </c>
      <c r="C489" s="42" t="s">
        <v>13058</v>
      </c>
    </row>
    <row r="490" spans="1:3" ht="30">
      <c r="A490" s="42" t="s">
        <v>12839</v>
      </c>
      <c r="B490" s="100" t="s">
        <v>13056</v>
      </c>
      <c r="C490" s="42" t="s">
        <v>13057</v>
      </c>
    </row>
    <row r="491" spans="1:3" ht="30">
      <c r="A491" s="42" t="s">
        <v>12839</v>
      </c>
      <c r="B491" s="100" t="s">
        <v>13056</v>
      </c>
      <c r="C491" s="42" t="s">
        <v>13055</v>
      </c>
    </row>
    <row r="492" spans="1:3">
      <c r="A492" s="42" t="s">
        <v>12839</v>
      </c>
      <c r="B492" s="100" t="s">
        <v>13042</v>
      </c>
      <c r="C492" s="42" t="s">
        <v>13054</v>
      </c>
    </row>
    <row r="493" spans="1:3">
      <c r="A493" s="42" t="s">
        <v>12839</v>
      </c>
      <c r="B493" s="100" t="s">
        <v>13042</v>
      </c>
      <c r="C493" s="42" t="s">
        <v>13053</v>
      </c>
    </row>
    <row r="494" spans="1:3">
      <c r="A494" s="42" t="s">
        <v>12839</v>
      </c>
      <c r="B494" s="100" t="s">
        <v>13042</v>
      </c>
      <c r="C494" s="42" t="s">
        <v>13052</v>
      </c>
    </row>
    <row r="495" spans="1:3">
      <c r="A495" s="42" t="s">
        <v>12839</v>
      </c>
      <c r="B495" s="100" t="s">
        <v>13042</v>
      </c>
      <c r="C495" s="42" t="s">
        <v>13051</v>
      </c>
    </row>
    <row r="496" spans="1:3">
      <c r="A496" s="42" t="s">
        <v>12839</v>
      </c>
      <c r="B496" s="100" t="s">
        <v>13042</v>
      </c>
      <c r="C496" s="42" t="s">
        <v>13050</v>
      </c>
    </row>
    <row r="497" spans="1:3">
      <c r="A497" s="42" t="s">
        <v>12839</v>
      </c>
      <c r="B497" s="100" t="s">
        <v>13042</v>
      </c>
      <c r="C497" s="42" t="s">
        <v>13049</v>
      </c>
    </row>
    <row r="498" spans="1:3">
      <c r="A498" s="42" t="s">
        <v>12839</v>
      </c>
      <c r="B498" s="100" t="s">
        <v>13042</v>
      </c>
      <c r="C498" s="42" t="s">
        <v>13048</v>
      </c>
    </row>
    <row r="499" spans="1:3">
      <c r="A499" s="42" t="s">
        <v>12839</v>
      </c>
      <c r="B499" s="100" t="s">
        <v>13042</v>
      </c>
      <c r="C499" s="42" t="s">
        <v>13047</v>
      </c>
    </row>
    <row r="500" spans="1:3">
      <c r="A500" s="42" t="s">
        <v>12839</v>
      </c>
      <c r="B500" s="100" t="s">
        <v>13042</v>
      </c>
      <c r="C500" s="42" t="s">
        <v>13046</v>
      </c>
    </row>
    <row r="501" spans="1:3">
      <c r="A501" s="42" t="s">
        <v>12839</v>
      </c>
      <c r="B501" s="100" t="s">
        <v>13042</v>
      </c>
      <c r="C501" s="42" t="s">
        <v>13045</v>
      </c>
    </row>
    <row r="502" spans="1:3">
      <c r="A502" s="42" t="s">
        <v>12839</v>
      </c>
      <c r="B502" s="100" t="s">
        <v>13042</v>
      </c>
      <c r="C502" s="42" t="s">
        <v>13044</v>
      </c>
    </row>
    <row r="503" spans="1:3">
      <c r="A503" s="42" t="s">
        <v>12839</v>
      </c>
      <c r="B503" s="100" t="s">
        <v>13042</v>
      </c>
      <c r="C503" s="42" t="s">
        <v>13043</v>
      </c>
    </row>
    <row r="504" spans="1:3">
      <c r="A504" s="42" t="s">
        <v>12839</v>
      </c>
      <c r="B504" s="100" t="s">
        <v>13042</v>
      </c>
      <c r="C504" s="42" t="s">
        <v>13041</v>
      </c>
    </row>
    <row r="505" spans="1:3">
      <c r="A505" s="42" t="s">
        <v>12839</v>
      </c>
      <c r="B505" s="100" t="s">
        <v>13028</v>
      </c>
      <c r="C505" s="42" t="s">
        <v>13040</v>
      </c>
    </row>
    <row r="506" spans="1:3">
      <c r="A506" s="42" t="s">
        <v>12839</v>
      </c>
      <c r="B506" s="100" t="s">
        <v>13028</v>
      </c>
      <c r="C506" s="42" t="s">
        <v>13039</v>
      </c>
    </row>
    <row r="507" spans="1:3">
      <c r="A507" s="42" t="s">
        <v>12839</v>
      </c>
      <c r="B507" s="100" t="s">
        <v>13028</v>
      </c>
      <c r="C507" s="42" t="s">
        <v>13038</v>
      </c>
    </row>
    <row r="508" spans="1:3">
      <c r="A508" s="42" t="s">
        <v>12839</v>
      </c>
      <c r="B508" s="100" t="s">
        <v>13028</v>
      </c>
      <c r="C508" s="42" t="s">
        <v>13037</v>
      </c>
    </row>
    <row r="509" spans="1:3">
      <c r="A509" s="42" t="s">
        <v>12839</v>
      </c>
      <c r="B509" s="100" t="s">
        <v>13028</v>
      </c>
      <c r="C509" s="42" t="s">
        <v>13036</v>
      </c>
    </row>
    <row r="510" spans="1:3">
      <c r="A510" s="42" t="s">
        <v>12839</v>
      </c>
      <c r="B510" s="100" t="s">
        <v>13028</v>
      </c>
      <c r="C510" s="42" t="s">
        <v>13035</v>
      </c>
    </row>
    <row r="511" spans="1:3">
      <c r="A511" s="42" t="s">
        <v>12839</v>
      </c>
      <c r="B511" s="100" t="s">
        <v>13028</v>
      </c>
      <c r="C511" s="42" t="s">
        <v>13034</v>
      </c>
    </row>
    <row r="512" spans="1:3">
      <c r="A512" s="42" t="s">
        <v>12839</v>
      </c>
      <c r="B512" s="100" t="s">
        <v>13028</v>
      </c>
      <c r="C512" s="42" t="s">
        <v>13033</v>
      </c>
    </row>
    <row r="513" spans="1:3">
      <c r="A513" s="42" t="s">
        <v>12839</v>
      </c>
      <c r="B513" s="100" t="s">
        <v>13028</v>
      </c>
      <c r="C513" s="42" t="s">
        <v>13032</v>
      </c>
    </row>
    <row r="514" spans="1:3">
      <c r="A514" s="42" t="s">
        <v>12839</v>
      </c>
      <c r="B514" s="100" t="s">
        <v>13028</v>
      </c>
      <c r="C514" s="42" t="s">
        <v>13031</v>
      </c>
    </row>
    <row r="515" spans="1:3">
      <c r="A515" s="42" t="s">
        <v>12839</v>
      </c>
      <c r="B515" s="100" t="s">
        <v>13028</v>
      </c>
      <c r="C515" s="42" t="s">
        <v>13030</v>
      </c>
    </row>
    <row r="516" spans="1:3">
      <c r="A516" s="42" t="s">
        <v>12839</v>
      </c>
      <c r="B516" s="100" t="s">
        <v>13028</v>
      </c>
      <c r="C516" s="42" t="s">
        <v>13029</v>
      </c>
    </row>
    <row r="517" spans="1:3">
      <c r="A517" s="42" t="s">
        <v>12839</v>
      </c>
      <c r="B517" s="100" t="s">
        <v>13028</v>
      </c>
      <c r="C517" s="42" t="s">
        <v>13027</v>
      </c>
    </row>
    <row r="518" spans="1:3" ht="30">
      <c r="A518" s="42" t="s">
        <v>12839</v>
      </c>
      <c r="B518" s="100" t="s">
        <v>13013</v>
      </c>
      <c r="C518" s="42" t="s">
        <v>13026</v>
      </c>
    </row>
    <row r="519" spans="1:3" ht="30">
      <c r="A519" s="42" t="s">
        <v>12839</v>
      </c>
      <c r="B519" s="100" t="s">
        <v>13013</v>
      </c>
      <c r="C519" s="42" t="s">
        <v>13025</v>
      </c>
    </row>
    <row r="520" spans="1:3" ht="30">
      <c r="A520" s="42" t="s">
        <v>12839</v>
      </c>
      <c r="B520" s="100" t="s">
        <v>13013</v>
      </c>
      <c r="C520" s="42" t="s">
        <v>13024</v>
      </c>
    </row>
    <row r="521" spans="1:3" ht="30">
      <c r="A521" s="42" t="s">
        <v>12839</v>
      </c>
      <c r="B521" s="100" t="s">
        <v>13013</v>
      </c>
      <c r="C521" s="42" t="s">
        <v>13023</v>
      </c>
    </row>
    <row r="522" spans="1:3" ht="30">
      <c r="A522" s="42" t="s">
        <v>12839</v>
      </c>
      <c r="B522" s="100" t="s">
        <v>13013</v>
      </c>
      <c r="C522" s="42" t="s">
        <v>13022</v>
      </c>
    </row>
    <row r="523" spans="1:3" ht="30">
      <c r="A523" s="42" t="s">
        <v>12839</v>
      </c>
      <c r="B523" s="100" t="s">
        <v>13013</v>
      </c>
      <c r="C523" s="42" t="s">
        <v>13021</v>
      </c>
    </row>
    <row r="524" spans="1:3" ht="30">
      <c r="A524" s="42" t="s">
        <v>12839</v>
      </c>
      <c r="B524" s="100" t="s">
        <v>13013</v>
      </c>
      <c r="C524" s="42" t="s">
        <v>13020</v>
      </c>
    </row>
    <row r="525" spans="1:3" ht="30">
      <c r="A525" s="42" t="s">
        <v>12839</v>
      </c>
      <c r="B525" s="100" t="s">
        <v>13013</v>
      </c>
      <c r="C525" s="42" t="s">
        <v>13019</v>
      </c>
    </row>
    <row r="526" spans="1:3" ht="30">
      <c r="A526" s="42" t="s">
        <v>12839</v>
      </c>
      <c r="B526" s="100" t="s">
        <v>13013</v>
      </c>
      <c r="C526" s="42" t="s">
        <v>13018</v>
      </c>
    </row>
    <row r="527" spans="1:3" ht="30">
      <c r="A527" s="42" t="s">
        <v>12839</v>
      </c>
      <c r="B527" s="100" t="s">
        <v>13013</v>
      </c>
      <c r="C527" s="42" t="s">
        <v>13017</v>
      </c>
    </row>
    <row r="528" spans="1:3" ht="30">
      <c r="A528" s="42" t="s">
        <v>12839</v>
      </c>
      <c r="B528" s="100" t="s">
        <v>13013</v>
      </c>
      <c r="C528" s="42" t="s">
        <v>13006</v>
      </c>
    </row>
    <row r="529" spans="1:3" ht="30">
      <c r="A529" s="42" t="s">
        <v>12839</v>
      </c>
      <c r="B529" s="100" t="s">
        <v>13013</v>
      </c>
      <c r="C529" s="42" t="s">
        <v>13016</v>
      </c>
    </row>
    <row r="530" spans="1:3" ht="30">
      <c r="A530" s="42" t="s">
        <v>12839</v>
      </c>
      <c r="B530" s="100" t="s">
        <v>13013</v>
      </c>
      <c r="C530" s="42" t="s">
        <v>13015</v>
      </c>
    </row>
    <row r="531" spans="1:3" ht="30">
      <c r="A531" s="42" t="s">
        <v>12839</v>
      </c>
      <c r="B531" s="100" t="s">
        <v>13013</v>
      </c>
      <c r="C531" s="42" t="s">
        <v>13014</v>
      </c>
    </row>
    <row r="532" spans="1:3" ht="30">
      <c r="A532" s="42" t="s">
        <v>12839</v>
      </c>
      <c r="B532" s="100" t="s">
        <v>13013</v>
      </c>
      <c r="C532" s="42" t="s">
        <v>13012</v>
      </c>
    </row>
    <row r="533" spans="1:3">
      <c r="A533" s="42" t="s">
        <v>12839</v>
      </c>
      <c r="B533" s="100" t="s">
        <v>13000</v>
      </c>
      <c r="C533" s="42" t="s">
        <v>13011</v>
      </c>
    </row>
    <row r="534" spans="1:3">
      <c r="A534" s="42" t="s">
        <v>12839</v>
      </c>
      <c r="B534" s="100" t="s">
        <v>13000</v>
      </c>
      <c r="C534" s="42" t="s">
        <v>13010</v>
      </c>
    </row>
    <row r="535" spans="1:3">
      <c r="A535" s="42" t="s">
        <v>12839</v>
      </c>
      <c r="B535" s="100" t="s">
        <v>13000</v>
      </c>
      <c r="C535" s="42" t="s">
        <v>13009</v>
      </c>
    </row>
    <row r="536" spans="1:3">
      <c r="A536" s="42" t="s">
        <v>12839</v>
      </c>
      <c r="B536" s="100" t="s">
        <v>13000</v>
      </c>
      <c r="C536" s="42" t="s">
        <v>13008</v>
      </c>
    </row>
    <row r="537" spans="1:3">
      <c r="A537" s="42" t="s">
        <v>12839</v>
      </c>
      <c r="B537" s="100" t="s">
        <v>13000</v>
      </c>
      <c r="C537" s="42" t="s">
        <v>13007</v>
      </c>
    </row>
    <row r="538" spans="1:3">
      <c r="A538" s="42" t="s">
        <v>12839</v>
      </c>
      <c r="B538" s="100" t="s">
        <v>13000</v>
      </c>
      <c r="C538" s="42" t="s">
        <v>13006</v>
      </c>
    </row>
    <row r="539" spans="1:3">
      <c r="A539" s="42" t="s">
        <v>12839</v>
      </c>
      <c r="B539" s="100" t="s">
        <v>13000</v>
      </c>
      <c r="C539" s="42" t="s">
        <v>13005</v>
      </c>
    </row>
    <row r="540" spans="1:3">
      <c r="A540" s="42" t="s">
        <v>12839</v>
      </c>
      <c r="B540" s="100" t="s">
        <v>13000</v>
      </c>
      <c r="C540" s="42" t="s">
        <v>13004</v>
      </c>
    </row>
    <row r="541" spans="1:3">
      <c r="A541" s="42" t="s">
        <v>12839</v>
      </c>
      <c r="B541" s="100" t="s">
        <v>13000</v>
      </c>
      <c r="C541" s="42" t="s">
        <v>13003</v>
      </c>
    </row>
    <row r="542" spans="1:3">
      <c r="A542" s="42" t="s">
        <v>12839</v>
      </c>
      <c r="B542" s="100" t="s">
        <v>13000</v>
      </c>
      <c r="C542" s="42" t="s">
        <v>13002</v>
      </c>
    </row>
    <row r="543" spans="1:3">
      <c r="A543" s="42" t="s">
        <v>12839</v>
      </c>
      <c r="B543" s="100" t="s">
        <v>13000</v>
      </c>
      <c r="C543" s="42" t="s">
        <v>13001</v>
      </c>
    </row>
    <row r="544" spans="1:3">
      <c r="A544" s="42" t="s">
        <v>12839</v>
      </c>
      <c r="B544" s="100" t="s">
        <v>13000</v>
      </c>
      <c r="C544" s="42" t="s">
        <v>12999</v>
      </c>
    </row>
    <row r="545" spans="1:3" ht="30">
      <c r="A545" s="42" t="s">
        <v>12839</v>
      </c>
      <c r="B545" s="100" t="s">
        <v>12989</v>
      </c>
      <c r="C545" s="42" t="s">
        <v>12998</v>
      </c>
    </row>
    <row r="546" spans="1:3" ht="30">
      <c r="A546" s="42" t="s">
        <v>12839</v>
      </c>
      <c r="B546" s="100" t="s">
        <v>12989</v>
      </c>
      <c r="C546" s="42" t="s">
        <v>12997</v>
      </c>
    </row>
    <row r="547" spans="1:3" ht="30">
      <c r="A547" s="42" t="s">
        <v>12839</v>
      </c>
      <c r="B547" s="100" t="s">
        <v>12989</v>
      </c>
      <c r="C547" s="42" t="s">
        <v>12996</v>
      </c>
    </row>
    <row r="548" spans="1:3" ht="30">
      <c r="A548" s="42" t="s">
        <v>12839</v>
      </c>
      <c r="B548" s="100" t="s">
        <v>12989</v>
      </c>
      <c r="C548" s="42" t="s">
        <v>12995</v>
      </c>
    </row>
    <row r="549" spans="1:3" ht="30">
      <c r="A549" s="42" t="s">
        <v>12839</v>
      </c>
      <c r="B549" s="100" t="s">
        <v>12989</v>
      </c>
      <c r="C549" s="42" t="s">
        <v>12994</v>
      </c>
    </row>
    <row r="550" spans="1:3" ht="30">
      <c r="A550" s="42" t="s">
        <v>12839</v>
      </c>
      <c r="B550" s="100" t="s">
        <v>12989</v>
      </c>
      <c r="C550" s="42" t="s">
        <v>12993</v>
      </c>
    </row>
    <row r="551" spans="1:3" ht="30">
      <c r="A551" s="42" t="s">
        <v>12839</v>
      </c>
      <c r="B551" s="100" t="s">
        <v>12989</v>
      </c>
      <c r="C551" s="42" t="s">
        <v>12992</v>
      </c>
    </row>
    <row r="552" spans="1:3" ht="30">
      <c r="A552" s="42" t="s">
        <v>12839</v>
      </c>
      <c r="B552" s="100" t="s">
        <v>12989</v>
      </c>
      <c r="C552" s="42" t="s">
        <v>12991</v>
      </c>
    </row>
    <row r="553" spans="1:3" ht="30">
      <c r="A553" s="42" t="s">
        <v>12839</v>
      </c>
      <c r="B553" s="100" t="s">
        <v>12989</v>
      </c>
      <c r="C553" s="42" t="s">
        <v>12990</v>
      </c>
    </row>
    <row r="554" spans="1:3" ht="30">
      <c r="A554" s="42" t="s">
        <v>12839</v>
      </c>
      <c r="B554" s="100" t="s">
        <v>12989</v>
      </c>
      <c r="C554" s="42" t="s">
        <v>12988</v>
      </c>
    </row>
    <row r="555" spans="1:3">
      <c r="A555" s="42" t="s">
        <v>12839</v>
      </c>
      <c r="B555" s="100" t="s">
        <v>12979</v>
      </c>
      <c r="C555" s="42" t="s">
        <v>12987</v>
      </c>
    </row>
    <row r="556" spans="1:3">
      <c r="A556" s="42" t="s">
        <v>12839</v>
      </c>
      <c r="B556" s="100" t="s">
        <v>12979</v>
      </c>
      <c r="C556" s="42" t="s">
        <v>12986</v>
      </c>
    </row>
    <row r="557" spans="1:3">
      <c r="A557" s="42" t="s">
        <v>12839</v>
      </c>
      <c r="B557" s="100" t="s">
        <v>12979</v>
      </c>
      <c r="C557" s="42" t="s">
        <v>12985</v>
      </c>
    </row>
    <row r="558" spans="1:3">
      <c r="A558" s="42" t="s">
        <v>12839</v>
      </c>
      <c r="B558" s="100" t="s">
        <v>12979</v>
      </c>
      <c r="C558" s="42" t="s">
        <v>12984</v>
      </c>
    </row>
    <row r="559" spans="1:3">
      <c r="A559" s="42" t="s">
        <v>12839</v>
      </c>
      <c r="B559" s="100" t="s">
        <v>12979</v>
      </c>
      <c r="C559" s="42" t="s">
        <v>12983</v>
      </c>
    </row>
    <row r="560" spans="1:3">
      <c r="A560" s="42" t="s">
        <v>12839</v>
      </c>
      <c r="B560" s="100" t="s">
        <v>12979</v>
      </c>
      <c r="C560" s="42" t="s">
        <v>12982</v>
      </c>
    </row>
    <row r="561" spans="1:3">
      <c r="A561" s="42" t="s">
        <v>12839</v>
      </c>
      <c r="B561" s="100" t="s">
        <v>12979</v>
      </c>
      <c r="C561" s="42" t="s">
        <v>12981</v>
      </c>
    </row>
    <row r="562" spans="1:3">
      <c r="A562" s="42" t="s">
        <v>12839</v>
      </c>
      <c r="B562" s="100" t="s">
        <v>12979</v>
      </c>
      <c r="C562" s="42" t="s">
        <v>12980</v>
      </c>
    </row>
    <row r="563" spans="1:3">
      <c r="A563" s="42" t="s">
        <v>12839</v>
      </c>
      <c r="B563" s="100" t="s">
        <v>12979</v>
      </c>
      <c r="C563" s="42" t="s">
        <v>12978</v>
      </c>
    </row>
    <row r="564" spans="1:3" ht="30">
      <c r="A564" s="42" t="s">
        <v>12839</v>
      </c>
      <c r="B564" s="100" t="s">
        <v>12969</v>
      </c>
      <c r="C564" s="42" t="s">
        <v>12977</v>
      </c>
    </row>
    <row r="565" spans="1:3" ht="30">
      <c r="A565" s="42" t="s">
        <v>12839</v>
      </c>
      <c r="B565" s="100" t="s">
        <v>12969</v>
      </c>
      <c r="C565" s="42" t="s">
        <v>12976</v>
      </c>
    </row>
    <row r="566" spans="1:3" ht="30">
      <c r="A566" s="42" t="s">
        <v>12839</v>
      </c>
      <c r="B566" s="100" t="s">
        <v>12969</v>
      </c>
      <c r="C566" s="42" t="s">
        <v>12975</v>
      </c>
    </row>
    <row r="567" spans="1:3" ht="30">
      <c r="A567" s="42" t="s">
        <v>12839</v>
      </c>
      <c r="B567" s="100" t="s">
        <v>12969</v>
      </c>
      <c r="C567" s="42" t="s">
        <v>12974</v>
      </c>
    </row>
    <row r="568" spans="1:3" ht="30">
      <c r="A568" s="42" t="s">
        <v>12839</v>
      </c>
      <c r="B568" s="100" t="s">
        <v>12969</v>
      </c>
      <c r="C568" s="42" t="s">
        <v>12973</v>
      </c>
    </row>
    <row r="569" spans="1:3" ht="30">
      <c r="A569" s="42" t="s">
        <v>12839</v>
      </c>
      <c r="B569" s="100" t="s">
        <v>12969</v>
      </c>
      <c r="C569" s="42" t="s">
        <v>12972</v>
      </c>
    </row>
    <row r="570" spans="1:3" ht="30">
      <c r="A570" s="42" t="s">
        <v>12839</v>
      </c>
      <c r="B570" s="100" t="s">
        <v>12969</v>
      </c>
      <c r="C570" s="42" t="s">
        <v>12971</v>
      </c>
    </row>
    <row r="571" spans="1:3" ht="30">
      <c r="A571" s="42" t="s">
        <v>12839</v>
      </c>
      <c r="B571" s="100" t="s">
        <v>12969</v>
      </c>
      <c r="C571" s="42" t="s">
        <v>12970</v>
      </c>
    </row>
    <row r="572" spans="1:3" ht="30">
      <c r="A572" s="42" t="s">
        <v>12839</v>
      </c>
      <c r="B572" s="100" t="s">
        <v>12969</v>
      </c>
    </row>
    <row r="573" spans="1:3">
      <c r="A573" s="42" t="s">
        <v>12839</v>
      </c>
      <c r="C573" s="42" t="s">
        <v>12968</v>
      </c>
    </row>
    <row r="574" spans="1:3">
      <c r="A574" s="42" t="s">
        <v>12839</v>
      </c>
      <c r="C574" s="42" t="s">
        <v>12967</v>
      </c>
    </row>
    <row r="575" spans="1:3">
      <c r="A575" s="42" t="s">
        <v>12839</v>
      </c>
      <c r="C575" s="42" t="s">
        <v>12966</v>
      </c>
    </row>
    <row r="576" spans="1:3">
      <c r="A576" s="42" t="s">
        <v>12839</v>
      </c>
      <c r="C576" s="42" t="s">
        <v>12965</v>
      </c>
    </row>
    <row r="577" spans="1:3">
      <c r="A577" s="42" t="s">
        <v>12839</v>
      </c>
      <c r="C577" s="42" t="s">
        <v>12964</v>
      </c>
    </row>
    <row r="578" spans="1:3">
      <c r="A578" s="42" t="s">
        <v>12839</v>
      </c>
      <c r="C578" s="42" t="s">
        <v>12963</v>
      </c>
    </row>
    <row r="579" spans="1:3">
      <c r="A579" s="42" t="s">
        <v>12839</v>
      </c>
      <c r="C579" s="42" t="s">
        <v>12962</v>
      </c>
    </row>
    <row r="580" spans="1:3">
      <c r="A580" s="42" t="s">
        <v>12839</v>
      </c>
      <c r="C580" s="42" t="s">
        <v>12961</v>
      </c>
    </row>
    <row r="581" spans="1:3">
      <c r="A581" s="42" t="s">
        <v>12839</v>
      </c>
      <c r="C581" s="42" t="s">
        <v>12960</v>
      </c>
    </row>
    <row r="582" spans="1:3">
      <c r="A582" s="42" t="s">
        <v>12839</v>
      </c>
      <c r="C582" s="42" t="s">
        <v>12959</v>
      </c>
    </row>
    <row r="583" spans="1:3">
      <c r="A583" s="42" t="s">
        <v>12839</v>
      </c>
      <c r="C583" s="42" t="s">
        <v>12958</v>
      </c>
    </row>
    <row r="584" spans="1:3">
      <c r="A584" s="42" t="s">
        <v>12839</v>
      </c>
      <c r="C584" s="42" t="s">
        <v>12957</v>
      </c>
    </row>
    <row r="585" spans="1:3">
      <c r="A585" s="42" t="s">
        <v>12839</v>
      </c>
      <c r="C585" s="42" t="s">
        <v>12956</v>
      </c>
    </row>
    <row r="586" spans="1:3">
      <c r="A586" s="42" t="s">
        <v>12839</v>
      </c>
      <c r="C586" s="42" t="s">
        <v>12955</v>
      </c>
    </row>
    <row r="587" spans="1:3">
      <c r="A587" s="42" t="s">
        <v>12839</v>
      </c>
      <c r="C587" s="42" t="s">
        <v>12954</v>
      </c>
    </row>
    <row r="588" spans="1:3">
      <c r="A588" s="42" t="s">
        <v>12839</v>
      </c>
      <c r="C588" s="42" t="s">
        <v>12953</v>
      </c>
    </row>
    <row r="589" spans="1:3">
      <c r="A589" s="42" t="s">
        <v>12839</v>
      </c>
      <c r="C589" s="42" t="s">
        <v>12952</v>
      </c>
    </row>
    <row r="590" spans="1:3">
      <c r="A590" s="42" t="s">
        <v>12839</v>
      </c>
      <c r="C590" s="42" t="s">
        <v>12951</v>
      </c>
    </row>
    <row r="591" spans="1:3">
      <c r="A591" s="42" t="s">
        <v>12839</v>
      </c>
      <c r="C591" s="42" t="s">
        <v>12950</v>
      </c>
    </row>
    <row r="592" spans="1:3">
      <c r="A592" s="42" t="s">
        <v>12839</v>
      </c>
      <c r="C592" s="42" t="s">
        <v>12949</v>
      </c>
    </row>
    <row r="593" spans="1:3">
      <c r="A593" s="42" t="s">
        <v>12839</v>
      </c>
      <c r="C593" s="42" t="s">
        <v>12948</v>
      </c>
    </row>
    <row r="594" spans="1:3">
      <c r="A594" s="42" t="s">
        <v>12839</v>
      </c>
      <c r="C594" s="42" t="s">
        <v>12947</v>
      </c>
    </row>
    <row r="595" spans="1:3">
      <c r="A595" s="42" t="s">
        <v>12839</v>
      </c>
      <c r="C595" s="42" t="s">
        <v>12946</v>
      </c>
    </row>
    <row r="596" spans="1:3">
      <c r="A596" s="42" t="s">
        <v>12839</v>
      </c>
      <c r="C596" s="42" t="s">
        <v>12945</v>
      </c>
    </row>
    <row r="597" spans="1:3">
      <c r="A597" s="42" t="s">
        <v>12839</v>
      </c>
      <c r="C597" s="42" t="s">
        <v>12944</v>
      </c>
    </row>
    <row r="598" spans="1:3" ht="30">
      <c r="A598" s="42" t="s">
        <v>12839</v>
      </c>
      <c r="C598" s="42" t="s">
        <v>12943</v>
      </c>
    </row>
    <row r="599" spans="1:3">
      <c r="A599" s="42" t="s">
        <v>12839</v>
      </c>
      <c r="C599" s="42" t="s">
        <v>12942</v>
      </c>
    </row>
    <row r="600" spans="1:3" ht="30">
      <c r="A600" s="42" t="s">
        <v>12839</v>
      </c>
      <c r="C600" s="42" t="s">
        <v>12941</v>
      </c>
    </row>
    <row r="601" spans="1:3">
      <c r="A601" s="42" t="s">
        <v>12839</v>
      </c>
      <c r="C601" s="42" t="s">
        <v>12940</v>
      </c>
    </row>
    <row r="602" spans="1:3">
      <c r="A602" s="42" t="s">
        <v>12839</v>
      </c>
      <c r="C602" s="42" t="s">
        <v>12939</v>
      </c>
    </row>
    <row r="603" spans="1:3">
      <c r="A603" s="42" t="s">
        <v>12839</v>
      </c>
      <c r="C603" s="42" t="s">
        <v>12938</v>
      </c>
    </row>
    <row r="604" spans="1:3">
      <c r="A604" s="42" t="s">
        <v>12839</v>
      </c>
      <c r="C604" s="42" t="s">
        <v>12937</v>
      </c>
    </row>
    <row r="605" spans="1:3">
      <c r="A605" s="42" t="s">
        <v>12839</v>
      </c>
      <c r="C605" s="42" t="s">
        <v>12936</v>
      </c>
    </row>
    <row r="606" spans="1:3">
      <c r="A606" s="42" t="s">
        <v>12839</v>
      </c>
      <c r="C606" s="42" t="s">
        <v>12935</v>
      </c>
    </row>
    <row r="607" spans="1:3">
      <c r="A607" s="42" t="s">
        <v>12839</v>
      </c>
      <c r="C607" s="42" t="s">
        <v>12934</v>
      </c>
    </row>
    <row r="608" spans="1:3">
      <c r="A608" s="42" t="s">
        <v>12839</v>
      </c>
      <c r="C608" s="42" t="s">
        <v>12933</v>
      </c>
    </row>
    <row r="609" spans="1:3">
      <c r="A609" s="42" t="s">
        <v>12839</v>
      </c>
      <c r="C609" s="42" t="s">
        <v>12932</v>
      </c>
    </row>
    <row r="610" spans="1:3">
      <c r="A610" s="42" t="s">
        <v>12839</v>
      </c>
      <c r="C610" s="42" t="s">
        <v>12931</v>
      </c>
    </row>
    <row r="611" spans="1:3">
      <c r="A611" s="42" t="s">
        <v>12839</v>
      </c>
      <c r="C611" s="42" t="s">
        <v>12930</v>
      </c>
    </row>
    <row r="612" spans="1:3">
      <c r="A612" s="42" t="s">
        <v>12839</v>
      </c>
      <c r="C612" s="42" t="s">
        <v>12929</v>
      </c>
    </row>
    <row r="613" spans="1:3">
      <c r="A613" s="42" t="s">
        <v>12839</v>
      </c>
      <c r="C613" s="42" t="s">
        <v>12928</v>
      </c>
    </row>
    <row r="614" spans="1:3">
      <c r="A614" s="42" t="s">
        <v>12839</v>
      </c>
      <c r="C614" s="42" t="s">
        <v>12927</v>
      </c>
    </row>
    <row r="615" spans="1:3">
      <c r="A615" s="42" t="s">
        <v>12839</v>
      </c>
      <c r="C615" s="42" t="s">
        <v>11770</v>
      </c>
    </row>
    <row r="616" spans="1:3">
      <c r="A616" s="42" t="s">
        <v>12839</v>
      </c>
      <c r="C616" s="42" t="s">
        <v>11770</v>
      </c>
    </row>
    <row r="617" spans="1:3">
      <c r="A617" s="42" t="s">
        <v>12839</v>
      </c>
      <c r="C617" s="42" t="s">
        <v>11770</v>
      </c>
    </row>
    <row r="618" spans="1:3">
      <c r="A618" s="42" t="s">
        <v>12839</v>
      </c>
      <c r="C618" s="42" t="s">
        <v>12926</v>
      </c>
    </row>
    <row r="619" spans="1:3">
      <c r="A619" s="42" t="s">
        <v>12839</v>
      </c>
      <c r="C619" s="42" t="s">
        <v>12925</v>
      </c>
    </row>
    <row r="620" spans="1:3">
      <c r="A620" s="42" t="s">
        <v>12839</v>
      </c>
      <c r="C620" s="42" t="s">
        <v>12924</v>
      </c>
    </row>
    <row r="621" spans="1:3">
      <c r="A621" s="42" t="s">
        <v>12839</v>
      </c>
      <c r="C621" s="42" t="s">
        <v>12923</v>
      </c>
    </row>
    <row r="622" spans="1:3">
      <c r="A622" s="42" t="s">
        <v>12839</v>
      </c>
      <c r="C622" s="42" t="s">
        <v>12922</v>
      </c>
    </row>
    <row r="623" spans="1:3">
      <c r="A623" s="42" t="s">
        <v>12839</v>
      </c>
      <c r="C623" s="42" t="s">
        <v>12921</v>
      </c>
    </row>
    <row r="624" spans="1:3">
      <c r="A624" s="42" t="s">
        <v>12839</v>
      </c>
      <c r="C624" s="42" t="s">
        <v>12920</v>
      </c>
    </row>
    <row r="625" spans="1:3">
      <c r="A625" s="42" t="s">
        <v>12839</v>
      </c>
      <c r="C625" s="42" t="s">
        <v>12919</v>
      </c>
    </row>
    <row r="626" spans="1:3" ht="30">
      <c r="A626" s="42" t="s">
        <v>12839</v>
      </c>
      <c r="C626" s="42" t="s">
        <v>12918</v>
      </c>
    </row>
    <row r="627" spans="1:3">
      <c r="A627" s="42" t="s">
        <v>12839</v>
      </c>
      <c r="C627" s="42" t="s">
        <v>12917</v>
      </c>
    </row>
    <row r="628" spans="1:3">
      <c r="A628" s="42" t="s">
        <v>12839</v>
      </c>
      <c r="C628" s="42" t="s">
        <v>12916</v>
      </c>
    </row>
    <row r="629" spans="1:3">
      <c r="A629" s="42" t="s">
        <v>12839</v>
      </c>
      <c r="C629" s="42" t="s">
        <v>12915</v>
      </c>
    </row>
    <row r="630" spans="1:3">
      <c r="A630" s="42" t="s">
        <v>12839</v>
      </c>
      <c r="C630" s="42" t="s">
        <v>12914</v>
      </c>
    </row>
    <row r="631" spans="1:3">
      <c r="A631" s="42" t="s">
        <v>12839</v>
      </c>
      <c r="C631" s="42" t="s">
        <v>12913</v>
      </c>
    </row>
    <row r="632" spans="1:3">
      <c r="A632" s="42" t="s">
        <v>12839</v>
      </c>
      <c r="C632" s="42" t="s">
        <v>12912</v>
      </c>
    </row>
    <row r="633" spans="1:3">
      <c r="A633" s="42" t="s">
        <v>12839</v>
      </c>
      <c r="C633" s="42" t="s">
        <v>12911</v>
      </c>
    </row>
    <row r="634" spans="1:3">
      <c r="A634" s="42" t="s">
        <v>12839</v>
      </c>
      <c r="C634" s="42" t="s">
        <v>12910</v>
      </c>
    </row>
    <row r="635" spans="1:3">
      <c r="A635" s="42" t="s">
        <v>12839</v>
      </c>
      <c r="C635" s="42" t="s">
        <v>12909</v>
      </c>
    </row>
    <row r="636" spans="1:3">
      <c r="A636" s="42" t="s">
        <v>12839</v>
      </c>
      <c r="C636" s="42" t="s">
        <v>12908</v>
      </c>
    </row>
    <row r="637" spans="1:3" ht="30">
      <c r="A637" s="42" t="s">
        <v>12839</v>
      </c>
      <c r="C637" s="42" t="s">
        <v>12907</v>
      </c>
    </row>
    <row r="638" spans="1:3">
      <c r="A638" s="42" t="s">
        <v>12839</v>
      </c>
      <c r="C638" s="42" t="s">
        <v>12906</v>
      </c>
    </row>
    <row r="639" spans="1:3">
      <c r="A639" s="42" t="s">
        <v>12839</v>
      </c>
      <c r="C639" s="42" t="s">
        <v>12905</v>
      </c>
    </row>
    <row r="640" spans="1:3">
      <c r="A640" s="42" t="s">
        <v>12839</v>
      </c>
      <c r="C640" s="42" t="s">
        <v>12904</v>
      </c>
    </row>
    <row r="641" spans="1:3">
      <c r="A641" s="42" t="s">
        <v>12839</v>
      </c>
      <c r="C641" s="42" t="s">
        <v>12903</v>
      </c>
    </row>
    <row r="642" spans="1:3">
      <c r="A642" s="42" t="s">
        <v>12839</v>
      </c>
      <c r="C642" s="42" t="s">
        <v>12902</v>
      </c>
    </row>
    <row r="643" spans="1:3" ht="30">
      <c r="A643" s="42" t="s">
        <v>12839</v>
      </c>
      <c r="C643" s="42" t="s">
        <v>12901</v>
      </c>
    </row>
    <row r="644" spans="1:3">
      <c r="A644" s="42" t="s">
        <v>12839</v>
      </c>
      <c r="C644" s="42" t="s">
        <v>12900</v>
      </c>
    </row>
    <row r="645" spans="1:3">
      <c r="A645" s="42" t="s">
        <v>12839</v>
      </c>
      <c r="C645" s="42" t="s">
        <v>12899</v>
      </c>
    </row>
    <row r="646" spans="1:3">
      <c r="A646" s="42" t="s">
        <v>12839</v>
      </c>
      <c r="C646" s="42" t="s">
        <v>12898</v>
      </c>
    </row>
    <row r="647" spans="1:3">
      <c r="A647" s="42" t="s">
        <v>12839</v>
      </c>
      <c r="C647" s="42" t="s">
        <v>12897</v>
      </c>
    </row>
    <row r="648" spans="1:3">
      <c r="A648" s="42" t="s">
        <v>12839</v>
      </c>
      <c r="C648" s="42" t="s">
        <v>12896</v>
      </c>
    </row>
    <row r="649" spans="1:3">
      <c r="A649" s="42" t="s">
        <v>12839</v>
      </c>
      <c r="C649" s="42" t="s">
        <v>12895</v>
      </c>
    </row>
    <row r="650" spans="1:3" ht="45">
      <c r="A650" s="42" t="s">
        <v>12839</v>
      </c>
      <c r="C650" s="42" t="s">
        <v>12894</v>
      </c>
    </row>
    <row r="651" spans="1:3">
      <c r="A651" s="42" t="s">
        <v>12839</v>
      </c>
      <c r="C651" s="42" t="s">
        <v>12893</v>
      </c>
    </row>
    <row r="652" spans="1:3" ht="30">
      <c r="A652" s="42" t="s">
        <v>12839</v>
      </c>
      <c r="C652" s="42" t="s">
        <v>12892</v>
      </c>
    </row>
    <row r="653" spans="1:3">
      <c r="A653" s="42" t="s">
        <v>12839</v>
      </c>
      <c r="C653" s="42" t="s">
        <v>12891</v>
      </c>
    </row>
    <row r="654" spans="1:3">
      <c r="A654" s="42" t="s">
        <v>12839</v>
      </c>
      <c r="C654" s="42" t="s">
        <v>12890</v>
      </c>
    </row>
    <row r="655" spans="1:3">
      <c r="A655" s="42" t="s">
        <v>12839</v>
      </c>
      <c r="C655" s="42" t="s">
        <v>12889</v>
      </c>
    </row>
    <row r="656" spans="1:3">
      <c r="A656" s="42" t="s">
        <v>12839</v>
      </c>
      <c r="C656" s="42" t="s">
        <v>12888</v>
      </c>
    </row>
    <row r="657" spans="1:3">
      <c r="A657" s="42" t="s">
        <v>12839</v>
      </c>
      <c r="C657" s="42" t="s">
        <v>12887</v>
      </c>
    </row>
    <row r="658" spans="1:3">
      <c r="A658" s="42" t="s">
        <v>12839</v>
      </c>
      <c r="C658" s="42" t="s">
        <v>12886</v>
      </c>
    </row>
    <row r="659" spans="1:3">
      <c r="A659" s="42" t="s">
        <v>12839</v>
      </c>
      <c r="C659" s="42" t="s">
        <v>12885</v>
      </c>
    </row>
    <row r="660" spans="1:3">
      <c r="A660" s="42" t="s">
        <v>12839</v>
      </c>
      <c r="C660" s="42" t="s">
        <v>12884</v>
      </c>
    </row>
    <row r="661" spans="1:3" ht="30">
      <c r="A661" s="42" t="s">
        <v>12839</v>
      </c>
      <c r="C661" s="42" t="s">
        <v>12883</v>
      </c>
    </row>
    <row r="662" spans="1:3">
      <c r="A662" s="42" t="s">
        <v>12839</v>
      </c>
      <c r="C662" s="42" t="s">
        <v>12882</v>
      </c>
    </row>
    <row r="663" spans="1:3">
      <c r="A663" s="42" t="s">
        <v>12839</v>
      </c>
      <c r="C663" s="42" t="s">
        <v>12881</v>
      </c>
    </row>
    <row r="664" spans="1:3" ht="30">
      <c r="A664" s="42" t="s">
        <v>12839</v>
      </c>
      <c r="C664" s="42" t="s">
        <v>12880</v>
      </c>
    </row>
    <row r="665" spans="1:3">
      <c r="A665" s="42" t="s">
        <v>12839</v>
      </c>
      <c r="C665" s="42" t="s">
        <v>12879</v>
      </c>
    </row>
    <row r="666" spans="1:3">
      <c r="A666" s="42" t="s">
        <v>12839</v>
      </c>
      <c r="C666" s="42" t="s">
        <v>12878</v>
      </c>
    </row>
    <row r="667" spans="1:3">
      <c r="A667" s="42" t="s">
        <v>12839</v>
      </c>
      <c r="C667" s="42" t="s">
        <v>12877</v>
      </c>
    </row>
    <row r="668" spans="1:3" ht="30">
      <c r="A668" s="42" t="s">
        <v>12839</v>
      </c>
      <c r="C668" s="42" t="s">
        <v>12876</v>
      </c>
    </row>
    <row r="669" spans="1:3">
      <c r="A669" s="42" t="s">
        <v>12839</v>
      </c>
      <c r="C669" s="42" t="s">
        <v>12875</v>
      </c>
    </row>
    <row r="670" spans="1:3">
      <c r="A670" s="42" t="s">
        <v>12839</v>
      </c>
      <c r="C670" s="42" t="s">
        <v>12874</v>
      </c>
    </row>
    <row r="671" spans="1:3">
      <c r="A671" s="42" t="s">
        <v>12839</v>
      </c>
      <c r="C671" s="42" t="s">
        <v>12873</v>
      </c>
    </row>
    <row r="672" spans="1:3">
      <c r="A672" s="42" t="s">
        <v>12839</v>
      </c>
      <c r="C672" s="42" t="s">
        <v>12872</v>
      </c>
    </row>
    <row r="673" spans="1:3">
      <c r="A673" s="42" t="s">
        <v>12839</v>
      </c>
      <c r="C673" s="42" t="s">
        <v>12871</v>
      </c>
    </row>
    <row r="674" spans="1:3">
      <c r="A674" s="42" t="s">
        <v>12839</v>
      </c>
      <c r="C674" s="42" t="s">
        <v>12870</v>
      </c>
    </row>
    <row r="675" spans="1:3">
      <c r="A675" s="42" t="s">
        <v>12839</v>
      </c>
      <c r="C675" s="42" t="s">
        <v>12869</v>
      </c>
    </row>
    <row r="676" spans="1:3">
      <c r="A676" s="42" t="s">
        <v>12839</v>
      </c>
      <c r="C676" s="42" t="s">
        <v>12869</v>
      </c>
    </row>
    <row r="677" spans="1:3" ht="30">
      <c r="A677" s="42" t="s">
        <v>12839</v>
      </c>
      <c r="C677" s="42" t="s">
        <v>12868</v>
      </c>
    </row>
    <row r="678" spans="1:3">
      <c r="A678" s="42" t="s">
        <v>12839</v>
      </c>
      <c r="C678" s="42" t="s">
        <v>12867</v>
      </c>
    </row>
    <row r="679" spans="1:3">
      <c r="A679" s="42" t="s">
        <v>12839</v>
      </c>
      <c r="C679" s="42" t="s">
        <v>12866</v>
      </c>
    </row>
    <row r="680" spans="1:3">
      <c r="A680" s="42" t="s">
        <v>12839</v>
      </c>
      <c r="C680" s="42" t="s">
        <v>12865</v>
      </c>
    </row>
    <row r="681" spans="1:3">
      <c r="A681" s="42" t="s">
        <v>12839</v>
      </c>
      <c r="C681" s="42" t="s">
        <v>12864</v>
      </c>
    </row>
    <row r="682" spans="1:3">
      <c r="A682" s="42" t="s">
        <v>12839</v>
      </c>
      <c r="C682" s="42" t="s">
        <v>12863</v>
      </c>
    </row>
    <row r="683" spans="1:3">
      <c r="A683" s="42" t="s">
        <v>12839</v>
      </c>
      <c r="C683" s="42" t="s">
        <v>12862</v>
      </c>
    </row>
    <row r="684" spans="1:3">
      <c r="A684" s="42" t="s">
        <v>12839</v>
      </c>
      <c r="C684" s="42" t="s">
        <v>12861</v>
      </c>
    </row>
    <row r="685" spans="1:3">
      <c r="A685" s="42" t="s">
        <v>12839</v>
      </c>
      <c r="C685" s="42" t="s">
        <v>12860</v>
      </c>
    </row>
    <row r="686" spans="1:3">
      <c r="A686" s="42" t="s">
        <v>12839</v>
      </c>
      <c r="C686" s="42" t="s">
        <v>12859</v>
      </c>
    </row>
    <row r="687" spans="1:3">
      <c r="A687" s="42" t="s">
        <v>12839</v>
      </c>
      <c r="C687" s="42" t="s">
        <v>12858</v>
      </c>
    </row>
    <row r="688" spans="1:3">
      <c r="A688" s="42" t="s">
        <v>12839</v>
      </c>
      <c r="C688" s="42" t="s">
        <v>12857</v>
      </c>
    </row>
    <row r="689" spans="1:3">
      <c r="A689" s="42" t="s">
        <v>12839</v>
      </c>
      <c r="C689" s="42" t="s">
        <v>12856</v>
      </c>
    </row>
    <row r="690" spans="1:3">
      <c r="A690" s="42" t="s">
        <v>12839</v>
      </c>
      <c r="C690" s="42" t="s">
        <v>12855</v>
      </c>
    </row>
    <row r="691" spans="1:3" ht="30">
      <c r="A691" s="42" t="s">
        <v>12839</v>
      </c>
      <c r="C691" s="42" t="s">
        <v>12854</v>
      </c>
    </row>
    <row r="692" spans="1:3">
      <c r="A692" s="42" t="s">
        <v>12839</v>
      </c>
      <c r="C692" s="42" t="s">
        <v>12853</v>
      </c>
    </row>
    <row r="693" spans="1:3">
      <c r="A693" s="42" t="s">
        <v>12839</v>
      </c>
      <c r="C693" s="42" t="s">
        <v>12852</v>
      </c>
    </row>
    <row r="694" spans="1:3">
      <c r="A694" s="42" t="s">
        <v>12839</v>
      </c>
      <c r="C694" s="42" t="s">
        <v>12851</v>
      </c>
    </row>
    <row r="695" spans="1:3">
      <c r="A695" s="42" t="s">
        <v>12839</v>
      </c>
      <c r="C695" s="42" t="s">
        <v>12850</v>
      </c>
    </row>
    <row r="696" spans="1:3">
      <c r="A696" s="42" t="s">
        <v>12839</v>
      </c>
      <c r="C696" s="42" t="s">
        <v>12849</v>
      </c>
    </row>
    <row r="697" spans="1:3" ht="30">
      <c r="A697" s="42" t="s">
        <v>12839</v>
      </c>
      <c r="C697" s="42" t="s">
        <v>12848</v>
      </c>
    </row>
    <row r="698" spans="1:3">
      <c r="A698" s="42" t="s">
        <v>12839</v>
      </c>
      <c r="C698" s="42" t="s">
        <v>12847</v>
      </c>
    </row>
    <row r="699" spans="1:3" ht="45">
      <c r="A699" s="42" t="s">
        <v>12839</v>
      </c>
      <c r="C699" s="42" t="s">
        <v>12846</v>
      </c>
    </row>
    <row r="700" spans="1:3" ht="30">
      <c r="A700" s="42" t="s">
        <v>12839</v>
      </c>
      <c r="C700" s="42" t="s">
        <v>12845</v>
      </c>
    </row>
    <row r="701" spans="1:3">
      <c r="A701" s="42" t="s">
        <v>12839</v>
      </c>
      <c r="C701" s="42" t="s">
        <v>12844</v>
      </c>
    </row>
    <row r="702" spans="1:3" ht="30">
      <c r="A702" s="42" t="s">
        <v>12839</v>
      </c>
      <c r="C702" s="42" t="s">
        <v>12843</v>
      </c>
    </row>
    <row r="703" spans="1:3">
      <c r="A703" s="42" t="s">
        <v>12839</v>
      </c>
      <c r="C703" s="42" t="s">
        <v>12842</v>
      </c>
    </row>
    <row r="704" spans="1:3">
      <c r="A704" s="42" t="s">
        <v>12839</v>
      </c>
      <c r="C704" s="42" t="s">
        <v>12842</v>
      </c>
    </row>
    <row r="705" spans="1:3">
      <c r="A705" s="42" t="s">
        <v>12839</v>
      </c>
      <c r="C705" s="42" t="s">
        <v>12842</v>
      </c>
    </row>
    <row r="706" spans="1:3" ht="30">
      <c r="A706" s="42" t="s">
        <v>12839</v>
      </c>
      <c r="C706" s="42" t="s">
        <v>12841</v>
      </c>
    </row>
    <row r="707" spans="1:3">
      <c r="A707" s="42" t="s">
        <v>12839</v>
      </c>
      <c r="C707" s="42" t="s">
        <v>12840</v>
      </c>
    </row>
    <row r="708" spans="1:3">
      <c r="A708" s="42" t="s">
        <v>12839</v>
      </c>
    </row>
    <row r="709" spans="1:3">
      <c r="A709" s="42" t="s">
        <v>12839</v>
      </c>
    </row>
    <row r="710" spans="1:3">
      <c r="A710" s="42" t="s">
        <v>12839</v>
      </c>
    </row>
    <row r="711" spans="1:3">
      <c r="A711" s="42" t="s">
        <v>12839</v>
      </c>
    </row>
    <row r="712" spans="1:3">
      <c r="A712" s="42" t="s">
        <v>12839</v>
      </c>
    </row>
    <row r="713" spans="1:3">
      <c r="A713" s="42" t="s">
        <v>12839</v>
      </c>
    </row>
    <row r="714" spans="1:3">
      <c r="A714" s="42" t="s">
        <v>12839</v>
      </c>
    </row>
    <row r="715" spans="1:3">
      <c r="A715" s="42" t="s">
        <v>12839</v>
      </c>
    </row>
    <row r="716" spans="1:3">
      <c r="A716" s="42" t="s">
        <v>12839</v>
      </c>
    </row>
    <row r="717" spans="1:3">
      <c r="A717" s="42" t="s">
        <v>12839</v>
      </c>
    </row>
    <row r="718" spans="1:3">
      <c r="A718" s="42" t="s">
        <v>12839</v>
      </c>
    </row>
    <row r="719" spans="1:3">
      <c r="A719" s="42" t="s">
        <v>12839</v>
      </c>
    </row>
    <row r="720" spans="1:3">
      <c r="A720" s="42" t="s">
        <v>12839</v>
      </c>
    </row>
    <row r="721" spans="1:1">
      <c r="A721" s="42" t="s">
        <v>12839</v>
      </c>
    </row>
    <row r="722" spans="1:1">
      <c r="A722" s="42" t="s">
        <v>12839</v>
      </c>
    </row>
    <row r="723" spans="1:1">
      <c r="A723" s="42" t="s">
        <v>12839</v>
      </c>
    </row>
    <row r="724" spans="1:1">
      <c r="A724" s="42" t="s">
        <v>12839</v>
      </c>
    </row>
    <row r="725" spans="1:1">
      <c r="A725" s="42" t="s">
        <v>12839</v>
      </c>
    </row>
    <row r="726" spans="1:1">
      <c r="A726" s="42" t="s">
        <v>12839</v>
      </c>
    </row>
    <row r="727" spans="1:1">
      <c r="A727" s="42" t="s">
        <v>12839</v>
      </c>
    </row>
    <row r="728" spans="1:1">
      <c r="A728" s="42" t="s">
        <v>12839</v>
      </c>
    </row>
    <row r="729" spans="1:1">
      <c r="A729" s="42" t="s">
        <v>12839</v>
      </c>
    </row>
    <row r="730" spans="1:1">
      <c r="A730" s="42" t="s">
        <v>12839</v>
      </c>
    </row>
    <row r="731" spans="1:1">
      <c r="A731" s="42" t="s">
        <v>12839</v>
      </c>
    </row>
    <row r="732" spans="1:1">
      <c r="A732" s="42" t="s">
        <v>12839</v>
      </c>
    </row>
    <row r="733" spans="1:1">
      <c r="A733" s="42" t="s">
        <v>12839</v>
      </c>
    </row>
    <row r="734" spans="1:1">
      <c r="A734" s="42" t="s">
        <v>12839</v>
      </c>
    </row>
    <row r="735" spans="1:1">
      <c r="A735" s="42" t="s">
        <v>12839</v>
      </c>
    </row>
    <row r="736" spans="1:1">
      <c r="A736" s="42" t="s">
        <v>12839</v>
      </c>
    </row>
    <row r="737" spans="1:1">
      <c r="A737" s="42" t="s">
        <v>12839</v>
      </c>
    </row>
    <row r="738" spans="1:1">
      <c r="A738" s="42" t="s">
        <v>12839</v>
      </c>
    </row>
    <row r="739" spans="1:1">
      <c r="A739" s="42" t="s">
        <v>12839</v>
      </c>
    </row>
    <row r="740" spans="1:1">
      <c r="A740" s="42" t="s">
        <v>12839</v>
      </c>
    </row>
    <row r="741" spans="1:1">
      <c r="A741" s="42" t="s">
        <v>12839</v>
      </c>
    </row>
    <row r="742" spans="1:1">
      <c r="A742" s="42" t="s">
        <v>12839</v>
      </c>
    </row>
    <row r="743" spans="1:1">
      <c r="A743" s="42" t="s">
        <v>12839</v>
      </c>
    </row>
    <row r="744" spans="1:1">
      <c r="A744" s="42" t="s">
        <v>12839</v>
      </c>
    </row>
    <row r="745" spans="1:1">
      <c r="A745" s="42" t="s">
        <v>12839</v>
      </c>
    </row>
    <row r="746" spans="1:1">
      <c r="A746" s="42" t="s">
        <v>12839</v>
      </c>
    </row>
    <row r="747" spans="1:1">
      <c r="A747" s="42" t="s">
        <v>12839</v>
      </c>
    </row>
    <row r="748" spans="1:1">
      <c r="A748" s="42" t="s">
        <v>12839</v>
      </c>
    </row>
    <row r="749" spans="1:1">
      <c r="A749" s="42" t="s">
        <v>12839</v>
      </c>
    </row>
    <row r="750" spans="1:1">
      <c r="A750" s="42" t="s">
        <v>12839</v>
      </c>
    </row>
    <row r="751" spans="1:1">
      <c r="A751" s="42" t="s">
        <v>12839</v>
      </c>
    </row>
    <row r="752" spans="1:1">
      <c r="A752" s="42" t="s">
        <v>12839</v>
      </c>
    </row>
    <row r="753" spans="1:1">
      <c r="A753" s="42" t="s">
        <v>12839</v>
      </c>
    </row>
    <row r="754" spans="1:1">
      <c r="A754" s="42" t="s">
        <v>12839</v>
      </c>
    </row>
    <row r="755" spans="1:1">
      <c r="A755" s="42" t="s">
        <v>12839</v>
      </c>
    </row>
    <row r="756" spans="1:1">
      <c r="A756" s="42" t="s">
        <v>12839</v>
      </c>
    </row>
    <row r="757" spans="1:1">
      <c r="A757" s="42" t="s">
        <v>12839</v>
      </c>
    </row>
    <row r="758" spans="1:1">
      <c r="A758" s="42" t="s">
        <v>12839</v>
      </c>
    </row>
    <row r="759" spans="1:1">
      <c r="A759" s="42" t="s">
        <v>12839</v>
      </c>
    </row>
    <row r="760" spans="1:1">
      <c r="A760" s="42" t="s">
        <v>12839</v>
      </c>
    </row>
    <row r="761" spans="1:1">
      <c r="A761" s="42" t="s">
        <v>12839</v>
      </c>
    </row>
    <row r="762" spans="1:1">
      <c r="A762" s="42" t="s">
        <v>12839</v>
      </c>
    </row>
    <row r="763" spans="1:1">
      <c r="A763" s="42" t="s">
        <v>12839</v>
      </c>
    </row>
    <row r="764" spans="1:1">
      <c r="A764" s="42" t="s">
        <v>12839</v>
      </c>
    </row>
    <row r="765" spans="1:1">
      <c r="A765" s="42" t="s">
        <v>12839</v>
      </c>
    </row>
    <row r="766" spans="1:1">
      <c r="A766" s="42" t="s">
        <v>12839</v>
      </c>
    </row>
    <row r="767" spans="1:1">
      <c r="A767" s="42" t="s">
        <v>12839</v>
      </c>
    </row>
    <row r="768" spans="1:1">
      <c r="A768" s="42" t="s">
        <v>12839</v>
      </c>
    </row>
    <row r="769" spans="1:3">
      <c r="A769" s="42" t="s">
        <v>12839</v>
      </c>
    </row>
    <row r="770" spans="1:3">
      <c r="A770" s="42" t="s">
        <v>12839</v>
      </c>
    </row>
    <row r="771" spans="1:3">
      <c r="A771" s="42" t="s">
        <v>12839</v>
      </c>
    </row>
    <row r="772" spans="1:3">
      <c r="A772" s="42" t="s">
        <v>12839</v>
      </c>
    </row>
    <row r="773" spans="1:3">
      <c r="A773" s="42" t="s">
        <v>12839</v>
      </c>
    </row>
    <row r="774" spans="1:3">
      <c r="A774" s="42" t="s">
        <v>12817</v>
      </c>
      <c r="C774" s="42" t="s">
        <v>12838</v>
      </c>
    </row>
    <row r="775" spans="1:3">
      <c r="A775" s="42" t="s">
        <v>12817</v>
      </c>
      <c r="C775" s="42" t="s">
        <v>12837</v>
      </c>
    </row>
    <row r="776" spans="1:3">
      <c r="A776" s="42" t="s">
        <v>12817</v>
      </c>
      <c r="C776" s="42" t="s">
        <v>12836</v>
      </c>
    </row>
    <row r="777" spans="1:3">
      <c r="A777" s="42" t="s">
        <v>12817</v>
      </c>
      <c r="C777" s="42" t="s">
        <v>12835</v>
      </c>
    </row>
    <row r="778" spans="1:3">
      <c r="A778" s="42" t="s">
        <v>12817</v>
      </c>
      <c r="C778" s="42" t="s">
        <v>12834</v>
      </c>
    </row>
    <row r="779" spans="1:3">
      <c r="A779" s="42" t="s">
        <v>12817</v>
      </c>
      <c r="C779" s="42" t="s">
        <v>12833</v>
      </c>
    </row>
    <row r="780" spans="1:3">
      <c r="A780" s="42" t="s">
        <v>12817</v>
      </c>
      <c r="C780" s="42" t="s">
        <v>12832</v>
      </c>
    </row>
    <row r="781" spans="1:3">
      <c r="A781" s="42" t="s">
        <v>12817</v>
      </c>
      <c r="C781" s="42" t="s">
        <v>12831</v>
      </c>
    </row>
    <row r="782" spans="1:3">
      <c r="A782" s="42" t="s">
        <v>12817</v>
      </c>
      <c r="C782" s="42" t="s">
        <v>12830</v>
      </c>
    </row>
    <row r="783" spans="1:3">
      <c r="A783" s="42" t="s">
        <v>12817</v>
      </c>
      <c r="C783" s="42" t="s">
        <v>12829</v>
      </c>
    </row>
    <row r="784" spans="1:3">
      <c r="A784" s="42" t="s">
        <v>12817</v>
      </c>
      <c r="C784" s="42" t="s">
        <v>12828</v>
      </c>
    </row>
    <row r="785" spans="1:4">
      <c r="A785" s="42" t="s">
        <v>12817</v>
      </c>
      <c r="C785" s="42" t="s">
        <v>12827</v>
      </c>
    </row>
    <row r="786" spans="1:4">
      <c r="A786" s="42" t="s">
        <v>12817</v>
      </c>
      <c r="C786" s="42" t="s">
        <v>12826</v>
      </c>
    </row>
    <row r="787" spans="1:4">
      <c r="A787" s="42" t="s">
        <v>12817</v>
      </c>
      <c r="C787" s="42" t="s">
        <v>12825</v>
      </c>
    </row>
    <row r="788" spans="1:4">
      <c r="A788" s="42" t="s">
        <v>12817</v>
      </c>
      <c r="C788" s="42" t="s">
        <v>12824</v>
      </c>
    </row>
    <row r="789" spans="1:4">
      <c r="A789" s="42" t="s">
        <v>12817</v>
      </c>
      <c r="C789" s="42" t="s">
        <v>12823</v>
      </c>
    </row>
    <row r="790" spans="1:4">
      <c r="A790" s="42" t="s">
        <v>12817</v>
      </c>
      <c r="C790" s="42" t="s">
        <v>12822</v>
      </c>
    </row>
    <row r="791" spans="1:4">
      <c r="A791" s="42" t="s">
        <v>12817</v>
      </c>
      <c r="C791" s="42" t="s">
        <v>12821</v>
      </c>
    </row>
    <row r="792" spans="1:4">
      <c r="A792" s="42" t="s">
        <v>12817</v>
      </c>
      <c r="C792" s="42" t="s">
        <v>12820</v>
      </c>
    </row>
    <row r="793" spans="1:4">
      <c r="A793" s="42" t="s">
        <v>12817</v>
      </c>
      <c r="C793" s="42" t="s">
        <v>12819</v>
      </c>
    </row>
    <row r="794" spans="1:4">
      <c r="A794" s="42" t="s">
        <v>12817</v>
      </c>
      <c r="C794" s="42" t="s">
        <v>12818</v>
      </c>
    </row>
    <row r="795" spans="1:4">
      <c r="A795" s="42" t="s">
        <v>12817</v>
      </c>
    </row>
    <row r="796" spans="1:4">
      <c r="A796" s="42" t="s">
        <v>12816</v>
      </c>
    </row>
    <row r="797" spans="1:4">
      <c r="A797" s="42" t="s">
        <v>12657</v>
      </c>
      <c r="B797" s="100" t="s">
        <v>3728</v>
      </c>
      <c r="C797" s="42" t="s">
        <v>12815</v>
      </c>
      <c r="D797" s="396" t="s">
        <v>12658</v>
      </c>
    </row>
    <row r="798" spans="1:4">
      <c r="A798" s="42" t="s">
        <v>12657</v>
      </c>
      <c r="B798" s="100" t="s">
        <v>3728</v>
      </c>
      <c r="C798" s="42" t="s">
        <v>12814</v>
      </c>
      <c r="D798" s="396" t="s">
        <v>12658</v>
      </c>
    </row>
    <row r="799" spans="1:4">
      <c r="A799" s="42" t="s">
        <v>12657</v>
      </c>
      <c r="B799" s="100" t="s">
        <v>3728</v>
      </c>
      <c r="C799" s="42" t="s">
        <v>12813</v>
      </c>
      <c r="D799" s="396" t="s">
        <v>12655</v>
      </c>
    </row>
    <row r="800" spans="1:4">
      <c r="A800" s="42" t="s">
        <v>12657</v>
      </c>
      <c r="B800" s="100" t="s">
        <v>3728</v>
      </c>
      <c r="C800" s="42" t="s">
        <v>12812</v>
      </c>
      <c r="D800" s="396" t="s">
        <v>12658</v>
      </c>
    </row>
    <row r="801" spans="1:9">
      <c r="A801" s="42" t="s">
        <v>12657</v>
      </c>
      <c r="B801" s="100" t="s">
        <v>3728</v>
      </c>
      <c r="C801" s="42" t="s">
        <v>12811</v>
      </c>
      <c r="D801" s="396" t="s">
        <v>12658</v>
      </c>
      <c r="I801" s="396" t="s">
        <v>12655</v>
      </c>
    </row>
    <row r="802" spans="1:9">
      <c r="A802" s="42" t="s">
        <v>12657</v>
      </c>
      <c r="B802" s="100" t="s">
        <v>3728</v>
      </c>
      <c r="C802" s="42" t="s">
        <v>12810</v>
      </c>
      <c r="D802" s="396" t="s">
        <v>12655</v>
      </c>
      <c r="I802" s="396" t="s">
        <v>12655</v>
      </c>
    </row>
    <row r="803" spans="1:9">
      <c r="A803" s="42" t="s">
        <v>12657</v>
      </c>
      <c r="B803" s="100" t="s">
        <v>3728</v>
      </c>
      <c r="C803" s="42" t="s">
        <v>12809</v>
      </c>
      <c r="D803" s="396" t="s">
        <v>12655</v>
      </c>
      <c r="I803" s="396" t="s">
        <v>12658</v>
      </c>
    </row>
    <row r="804" spans="1:9">
      <c r="A804" s="42" t="s">
        <v>12657</v>
      </c>
      <c r="B804" s="100" t="s">
        <v>3728</v>
      </c>
      <c r="C804" s="42" t="s">
        <v>12808</v>
      </c>
      <c r="D804" s="396" t="s">
        <v>12655</v>
      </c>
      <c r="I804" s="396" t="s">
        <v>12655</v>
      </c>
    </row>
    <row r="805" spans="1:9">
      <c r="A805" s="42" t="s">
        <v>12657</v>
      </c>
      <c r="B805" s="100" t="s">
        <v>3728</v>
      </c>
      <c r="C805" s="42" t="s">
        <v>12807</v>
      </c>
      <c r="D805" s="396" t="s">
        <v>12658</v>
      </c>
      <c r="I805" s="396" t="s">
        <v>12655</v>
      </c>
    </row>
    <row r="806" spans="1:9">
      <c r="A806" s="42" t="s">
        <v>12657</v>
      </c>
      <c r="B806" s="100" t="s">
        <v>3728</v>
      </c>
      <c r="C806" s="42" t="s">
        <v>12806</v>
      </c>
      <c r="D806" s="396" t="s">
        <v>12655</v>
      </c>
    </row>
    <row r="807" spans="1:9">
      <c r="A807" s="42" t="s">
        <v>12657</v>
      </c>
      <c r="B807" s="100" t="s">
        <v>3728</v>
      </c>
      <c r="C807" s="42" t="s">
        <v>12805</v>
      </c>
      <c r="D807" s="396" t="s">
        <v>12655</v>
      </c>
    </row>
    <row r="808" spans="1:9">
      <c r="A808" s="42" t="s">
        <v>12657</v>
      </c>
      <c r="B808" s="100" t="s">
        <v>3728</v>
      </c>
      <c r="C808" s="42" t="s">
        <v>12804</v>
      </c>
      <c r="D808" s="396" t="s">
        <v>12658</v>
      </c>
    </row>
    <row r="809" spans="1:9">
      <c r="A809" s="42" t="s">
        <v>12657</v>
      </c>
      <c r="B809" s="100" t="s">
        <v>3728</v>
      </c>
      <c r="C809" s="42" t="s">
        <v>12803</v>
      </c>
      <c r="D809" s="396" t="s">
        <v>12655</v>
      </c>
    </row>
    <row r="810" spans="1:9">
      <c r="A810" s="42" t="s">
        <v>12657</v>
      </c>
      <c r="B810" s="100" t="s">
        <v>3728</v>
      </c>
      <c r="C810" s="42" t="s">
        <v>12802</v>
      </c>
      <c r="D810" s="396" t="s">
        <v>12658</v>
      </c>
    </row>
    <row r="811" spans="1:9">
      <c r="A811" s="42" t="s">
        <v>12657</v>
      </c>
      <c r="B811" s="100" t="s">
        <v>3728</v>
      </c>
      <c r="C811" s="42" t="s">
        <v>12801</v>
      </c>
      <c r="D811" s="396" t="s">
        <v>12655</v>
      </c>
    </row>
    <row r="812" spans="1:9">
      <c r="A812" s="42" t="s">
        <v>12657</v>
      </c>
      <c r="B812" s="100" t="s">
        <v>3728</v>
      </c>
      <c r="C812" s="42" t="s">
        <v>12800</v>
      </c>
      <c r="D812" s="396" t="s">
        <v>12655</v>
      </c>
    </row>
    <row r="813" spans="1:9">
      <c r="A813" s="42" t="s">
        <v>12657</v>
      </c>
      <c r="B813" s="100" t="s">
        <v>3728</v>
      </c>
      <c r="C813" s="42" t="s">
        <v>12799</v>
      </c>
      <c r="D813" s="396" t="s">
        <v>12655</v>
      </c>
    </row>
    <row r="814" spans="1:9">
      <c r="A814" s="42" t="s">
        <v>12657</v>
      </c>
      <c r="B814" s="100" t="s">
        <v>3728</v>
      </c>
      <c r="C814" s="42" t="s">
        <v>12798</v>
      </c>
      <c r="D814" s="396" t="s">
        <v>12655</v>
      </c>
    </row>
    <row r="815" spans="1:9">
      <c r="A815" s="42" t="s">
        <v>12657</v>
      </c>
      <c r="B815" s="100" t="s">
        <v>3728</v>
      </c>
      <c r="C815" s="42" t="s">
        <v>12797</v>
      </c>
      <c r="D815" s="396" t="s">
        <v>12655</v>
      </c>
    </row>
    <row r="816" spans="1:9">
      <c r="A816" s="42" t="s">
        <v>12657</v>
      </c>
      <c r="B816" s="100" t="s">
        <v>3728</v>
      </c>
      <c r="C816" s="42" t="s">
        <v>12796</v>
      </c>
      <c r="D816" s="396" t="s">
        <v>12655</v>
      </c>
    </row>
    <row r="817" spans="1:7">
      <c r="A817" s="42" t="s">
        <v>12657</v>
      </c>
      <c r="B817" s="100" t="s">
        <v>3728</v>
      </c>
      <c r="C817" s="42" t="s">
        <v>12795</v>
      </c>
      <c r="D817" s="396" t="s">
        <v>12658</v>
      </c>
    </row>
    <row r="818" spans="1:7">
      <c r="A818" s="42" t="s">
        <v>12657</v>
      </c>
      <c r="B818" s="100" t="s">
        <v>3728</v>
      </c>
      <c r="C818" s="42" t="s">
        <v>12794</v>
      </c>
      <c r="D818" s="396" t="s">
        <v>12658</v>
      </c>
    </row>
    <row r="819" spans="1:7">
      <c r="A819" s="42" t="s">
        <v>12657</v>
      </c>
      <c r="B819" s="100" t="s">
        <v>3728</v>
      </c>
      <c r="C819" s="42" t="s">
        <v>12793</v>
      </c>
      <c r="D819" s="396" t="s">
        <v>12655</v>
      </c>
    </row>
    <row r="820" spans="1:7">
      <c r="A820" s="42" t="s">
        <v>12657</v>
      </c>
      <c r="B820" s="100" t="s">
        <v>3728</v>
      </c>
      <c r="C820" s="42" t="s">
        <v>12792</v>
      </c>
      <c r="D820" s="396" t="s">
        <v>12655</v>
      </c>
    </row>
    <row r="821" spans="1:7">
      <c r="A821" s="42" t="s">
        <v>12657</v>
      </c>
      <c r="B821" s="100" t="s">
        <v>3728</v>
      </c>
      <c r="C821" s="42" t="s">
        <v>12791</v>
      </c>
      <c r="D821" s="396" t="s">
        <v>12658</v>
      </c>
    </row>
    <row r="822" spans="1:7">
      <c r="A822" s="42" t="s">
        <v>12657</v>
      </c>
      <c r="B822" s="100" t="s">
        <v>3728</v>
      </c>
      <c r="C822" s="42" t="s">
        <v>12790</v>
      </c>
      <c r="D822" s="396" t="s">
        <v>12658</v>
      </c>
    </row>
    <row r="823" spans="1:7">
      <c r="A823" s="42" t="s">
        <v>12657</v>
      </c>
      <c r="B823" s="100" t="s">
        <v>3728</v>
      </c>
      <c r="C823" s="42" t="s">
        <v>12789</v>
      </c>
      <c r="D823" s="396" t="s">
        <v>12655</v>
      </c>
    </row>
    <row r="824" spans="1:7">
      <c r="A824" s="42" t="s">
        <v>12657</v>
      </c>
      <c r="B824" s="100" t="s">
        <v>3728</v>
      </c>
      <c r="C824" s="42" t="s">
        <v>12788</v>
      </c>
      <c r="D824" s="396" t="s">
        <v>12655</v>
      </c>
    </row>
    <row r="825" spans="1:7">
      <c r="A825" s="42" t="s">
        <v>12657</v>
      </c>
      <c r="B825" s="100" t="s">
        <v>3728</v>
      </c>
      <c r="C825" s="42" t="s">
        <v>12787</v>
      </c>
      <c r="D825" s="396" t="s">
        <v>12658</v>
      </c>
    </row>
    <row r="826" spans="1:7">
      <c r="A826" s="42" t="s">
        <v>12657</v>
      </c>
      <c r="B826" s="100" t="s">
        <v>3728</v>
      </c>
      <c r="C826" s="42" t="s">
        <v>12786</v>
      </c>
      <c r="D826" s="396" t="s">
        <v>12655</v>
      </c>
    </row>
    <row r="827" spans="1:7">
      <c r="A827" s="42" t="s">
        <v>12657</v>
      </c>
      <c r="B827" s="100" t="s">
        <v>3728</v>
      </c>
      <c r="C827" s="42" t="s">
        <v>12785</v>
      </c>
      <c r="D827" s="396" t="s">
        <v>12658</v>
      </c>
      <c r="G827" s="396" t="s">
        <v>12658</v>
      </c>
    </row>
    <row r="828" spans="1:7">
      <c r="A828" s="42" t="s">
        <v>12657</v>
      </c>
      <c r="B828" s="100" t="s">
        <v>3728</v>
      </c>
      <c r="C828" s="42" t="s">
        <v>12784</v>
      </c>
      <c r="D828" s="396" t="s">
        <v>12655</v>
      </c>
      <c r="G828" s="396" t="s">
        <v>12658</v>
      </c>
    </row>
    <row r="829" spans="1:7">
      <c r="A829" s="42" t="s">
        <v>12657</v>
      </c>
      <c r="B829" s="100" t="s">
        <v>3728</v>
      </c>
      <c r="C829" s="42" t="s">
        <v>12783</v>
      </c>
      <c r="D829" s="396" t="s">
        <v>12658</v>
      </c>
      <c r="G829" s="396" t="s">
        <v>12658</v>
      </c>
    </row>
    <row r="830" spans="1:7">
      <c r="A830" s="42" t="s">
        <v>12657</v>
      </c>
      <c r="B830" s="100" t="s">
        <v>3728</v>
      </c>
      <c r="C830" s="42" t="s">
        <v>12782</v>
      </c>
      <c r="D830" s="396" t="s">
        <v>12655</v>
      </c>
      <c r="G830" s="396" t="s">
        <v>12655</v>
      </c>
    </row>
    <row r="831" spans="1:7">
      <c r="A831" s="42" t="s">
        <v>12657</v>
      </c>
      <c r="B831" s="100" t="s">
        <v>3728</v>
      </c>
      <c r="C831" s="42" t="s">
        <v>12781</v>
      </c>
      <c r="D831" s="396" t="s">
        <v>12658</v>
      </c>
    </row>
    <row r="832" spans="1:7">
      <c r="A832" s="42" t="s">
        <v>12657</v>
      </c>
      <c r="B832" s="100" t="s">
        <v>3728</v>
      </c>
      <c r="C832" s="42" t="s">
        <v>12780</v>
      </c>
      <c r="D832" s="396" t="s">
        <v>12658</v>
      </c>
      <c r="G832" s="396" t="s">
        <v>12658</v>
      </c>
    </row>
    <row r="833" spans="1:7">
      <c r="A833" s="42" t="s">
        <v>12657</v>
      </c>
      <c r="B833" s="100" t="s">
        <v>3728</v>
      </c>
      <c r="C833" s="42" t="s">
        <v>12779</v>
      </c>
      <c r="D833" s="396" t="s">
        <v>12658</v>
      </c>
      <c r="G833" s="396" t="s">
        <v>12658</v>
      </c>
    </row>
    <row r="834" spans="1:7">
      <c r="A834" s="42" t="s">
        <v>12657</v>
      </c>
      <c r="B834" s="100" t="s">
        <v>3728</v>
      </c>
      <c r="C834" s="42" t="s">
        <v>12778</v>
      </c>
      <c r="D834" s="396" t="s">
        <v>12658</v>
      </c>
      <c r="G834" s="396" t="s">
        <v>12658</v>
      </c>
    </row>
    <row r="835" spans="1:7">
      <c r="A835" s="42" t="s">
        <v>12657</v>
      </c>
      <c r="B835" s="100" t="s">
        <v>3728</v>
      </c>
      <c r="C835" s="42" t="s">
        <v>12777</v>
      </c>
      <c r="D835" s="396" t="s">
        <v>12655</v>
      </c>
      <c r="G835" s="396" t="s">
        <v>12655</v>
      </c>
    </row>
    <row r="836" spans="1:7">
      <c r="A836" s="42" t="s">
        <v>12657</v>
      </c>
      <c r="B836" s="100" t="s">
        <v>3728</v>
      </c>
      <c r="C836" s="42" t="s">
        <v>12776</v>
      </c>
      <c r="D836" s="396" t="s">
        <v>12655</v>
      </c>
      <c r="G836" s="396" t="s">
        <v>12655</v>
      </c>
    </row>
    <row r="837" spans="1:7">
      <c r="A837" s="42" t="s">
        <v>12657</v>
      </c>
      <c r="B837" s="100" t="s">
        <v>3728</v>
      </c>
      <c r="C837" s="42" t="s">
        <v>12775</v>
      </c>
      <c r="D837" s="396" t="s">
        <v>12655</v>
      </c>
      <c r="G837" s="396" t="s">
        <v>12655</v>
      </c>
    </row>
    <row r="838" spans="1:7">
      <c r="A838" s="42" t="s">
        <v>12657</v>
      </c>
      <c r="B838" s="100" t="s">
        <v>3728</v>
      </c>
      <c r="C838" s="42" t="s">
        <v>12774</v>
      </c>
      <c r="D838" s="396" t="s">
        <v>12655</v>
      </c>
      <c r="G838" s="396" t="s">
        <v>12773</v>
      </c>
    </row>
    <row r="839" spans="1:7">
      <c r="A839" s="42" t="s">
        <v>12657</v>
      </c>
      <c r="B839" s="100" t="s">
        <v>3728</v>
      </c>
      <c r="C839" s="42" t="s">
        <v>12772</v>
      </c>
      <c r="D839" s="396" t="s">
        <v>12655</v>
      </c>
    </row>
    <row r="840" spans="1:7">
      <c r="A840" s="42" t="s">
        <v>12657</v>
      </c>
      <c r="B840" s="100" t="s">
        <v>3728</v>
      </c>
      <c r="C840" s="42" t="s">
        <v>12771</v>
      </c>
      <c r="D840" s="396" t="s">
        <v>12658</v>
      </c>
    </row>
    <row r="841" spans="1:7">
      <c r="A841" s="42" t="s">
        <v>12657</v>
      </c>
      <c r="B841" s="100" t="s">
        <v>3728</v>
      </c>
      <c r="C841" s="42" t="s">
        <v>12770</v>
      </c>
      <c r="D841" s="396" t="s">
        <v>12655</v>
      </c>
    </row>
    <row r="842" spans="1:7">
      <c r="A842" s="42" t="s">
        <v>12657</v>
      </c>
      <c r="B842" s="100" t="s">
        <v>3728</v>
      </c>
      <c r="C842" s="42" t="s">
        <v>12769</v>
      </c>
      <c r="D842" s="396" t="s">
        <v>12658</v>
      </c>
    </row>
    <row r="843" spans="1:7">
      <c r="A843" s="42" t="s">
        <v>12657</v>
      </c>
      <c r="B843" s="100" t="s">
        <v>3728</v>
      </c>
      <c r="C843" s="42" t="s">
        <v>12768</v>
      </c>
      <c r="D843" s="396" t="s">
        <v>12655</v>
      </c>
    </row>
    <row r="844" spans="1:7">
      <c r="A844" s="42" t="s">
        <v>12657</v>
      </c>
      <c r="B844" s="100" t="s">
        <v>3728</v>
      </c>
      <c r="C844" s="42" t="s">
        <v>12767</v>
      </c>
      <c r="D844" s="396" t="s">
        <v>12655</v>
      </c>
    </row>
    <row r="845" spans="1:7">
      <c r="A845" s="42" t="s">
        <v>12657</v>
      </c>
      <c r="B845" s="100" t="s">
        <v>3728</v>
      </c>
      <c r="C845" s="42" t="s">
        <v>980</v>
      </c>
      <c r="D845" s="396" t="s">
        <v>12655</v>
      </c>
    </row>
    <row r="846" spans="1:7">
      <c r="A846" s="42" t="s">
        <v>12657</v>
      </c>
      <c r="B846" s="100" t="s">
        <v>3728</v>
      </c>
      <c r="C846" s="42" t="s">
        <v>12766</v>
      </c>
      <c r="D846" s="396" t="s">
        <v>12655</v>
      </c>
    </row>
    <row r="847" spans="1:7">
      <c r="A847" s="42" t="s">
        <v>12657</v>
      </c>
      <c r="B847" s="100" t="s">
        <v>3728</v>
      </c>
      <c r="C847" s="42" t="s">
        <v>12765</v>
      </c>
      <c r="D847" s="396" t="s">
        <v>12655</v>
      </c>
    </row>
    <row r="848" spans="1:7">
      <c r="A848" s="42" t="s">
        <v>12657</v>
      </c>
      <c r="B848" s="100" t="s">
        <v>3728</v>
      </c>
      <c r="C848" s="42" t="s">
        <v>12764</v>
      </c>
      <c r="D848" s="396" t="s">
        <v>12658</v>
      </c>
    </row>
    <row r="849" spans="1:4">
      <c r="A849" s="42" t="s">
        <v>12657</v>
      </c>
      <c r="B849" s="100" t="s">
        <v>3728</v>
      </c>
      <c r="C849" s="42" t="s">
        <v>12763</v>
      </c>
      <c r="D849" s="396" t="s">
        <v>12658</v>
      </c>
    </row>
    <row r="850" spans="1:4">
      <c r="A850" s="42" t="s">
        <v>12657</v>
      </c>
      <c r="B850" s="100" t="s">
        <v>3728</v>
      </c>
      <c r="C850" s="42" t="s">
        <v>12762</v>
      </c>
      <c r="D850" s="396" t="s">
        <v>12658</v>
      </c>
    </row>
    <row r="851" spans="1:4">
      <c r="A851" s="42" t="s">
        <v>12657</v>
      </c>
      <c r="B851" s="100" t="s">
        <v>3728</v>
      </c>
      <c r="C851" s="42" t="s">
        <v>12761</v>
      </c>
      <c r="D851" s="396" t="s">
        <v>12658</v>
      </c>
    </row>
    <row r="852" spans="1:4">
      <c r="A852" s="42" t="s">
        <v>12657</v>
      </c>
      <c r="B852" s="100" t="s">
        <v>3728</v>
      </c>
      <c r="C852" s="42" t="s">
        <v>12760</v>
      </c>
      <c r="D852" s="396" t="s">
        <v>12658</v>
      </c>
    </row>
    <row r="853" spans="1:4">
      <c r="A853" s="42" t="s">
        <v>12657</v>
      </c>
      <c r="B853" s="100" t="s">
        <v>3728</v>
      </c>
      <c r="C853" s="42" t="s">
        <v>12759</v>
      </c>
      <c r="D853" s="396" t="s">
        <v>12655</v>
      </c>
    </row>
    <row r="854" spans="1:4">
      <c r="A854" s="42" t="s">
        <v>12657</v>
      </c>
      <c r="B854" s="100" t="s">
        <v>3728</v>
      </c>
      <c r="C854" s="42" t="s">
        <v>12758</v>
      </c>
      <c r="D854" s="396" t="s">
        <v>12655</v>
      </c>
    </row>
    <row r="855" spans="1:4">
      <c r="A855" s="42" t="s">
        <v>12657</v>
      </c>
      <c r="B855" s="100" t="s">
        <v>3728</v>
      </c>
      <c r="C855" s="42" t="s">
        <v>12757</v>
      </c>
      <c r="D855" s="396" t="s">
        <v>12658</v>
      </c>
    </row>
    <row r="856" spans="1:4">
      <c r="A856" s="42" t="s">
        <v>12657</v>
      </c>
      <c r="B856" s="100" t="s">
        <v>3728</v>
      </c>
      <c r="C856" s="42" t="s">
        <v>12756</v>
      </c>
      <c r="D856" s="396" t="s">
        <v>12655</v>
      </c>
    </row>
    <row r="857" spans="1:4">
      <c r="A857" s="42" t="s">
        <v>12657</v>
      </c>
      <c r="B857" s="100" t="s">
        <v>3728</v>
      </c>
      <c r="C857" s="42" t="s">
        <v>12755</v>
      </c>
      <c r="D857" s="396" t="s">
        <v>12658</v>
      </c>
    </row>
    <row r="858" spans="1:4">
      <c r="A858" s="42" t="s">
        <v>12657</v>
      </c>
      <c r="B858" s="100" t="s">
        <v>3728</v>
      </c>
      <c r="C858" s="42" t="s">
        <v>12754</v>
      </c>
      <c r="D858" s="396" t="s">
        <v>12655</v>
      </c>
    </row>
    <row r="859" spans="1:4">
      <c r="A859" s="42" t="s">
        <v>12657</v>
      </c>
      <c r="B859" s="100" t="s">
        <v>3728</v>
      </c>
      <c r="C859" s="42" t="s">
        <v>12753</v>
      </c>
      <c r="D859" s="396" t="s">
        <v>12655</v>
      </c>
    </row>
    <row r="860" spans="1:4">
      <c r="A860" s="42" t="s">
        <v>12657</v>
      </c>
      <c r="B860" s="100" t="s">
        <v>3728</v>
      </c>
      <c r="C860" s="42" t="s">
        <v>12752</v>
      </c>
      <c r="D860" s="396" t="s">
        <v>12658</v>
      </c>
    </row>
    <row r="861" spans="1:4">
      <c r="A861" s="42" t="s">
        <v>12657</v>
      </c>
      <c r="B861" s="100" t="s">
        <v>3728</v>
      </c>
      <c r="C861" s="42" t="s">
        <v>12751</v>
      </c>
      <c r="D861" s="396" t="s">
        <v>12655</v>
      </c>
    </row>
    <row r="862" spans="1:4">
      <c r="A862" s="42" t="s">
        <v>12657</v>
      </c>
      <c r="B862" s="100" t="s">
        <v>3728</v>
      </c>
      <c r="C862" s="42" t="s">
        <v>12750</v>
      </c>
      <c r="D862" s="396" t="s">
        <v>12658</v>
      </c>
    </row>
    <row r="863" spans="1:4">
      <c r="A863" s="42" t="s">
        <v>12657</v>
      </c>
      <c r="B863" s="100" t="s">
        <v>3728</v>
      </c>
      <c r="C863" s="42" t="s">
        <v>12749</v>
      </c>
      <c r="D863" s="396" t="s">
        <v>12658</v>
      </c>
    </row>
    <row r="864" spans="1:4">
      <c r="A864" s="42" t="s">
        <v>12657</v>
      </c>
      <c r="B864" s="100" t="s">
        <v>3728</v>
      </c>
      <c r="C864" s="42" t="s">
        <v>12748</v>
      </c>
      <c r="D864" s="396" t="s">
        <v>12655</v>
      </c>
    </row>
    <row r="865" spans="1:4">
      <c r="A865" s="42" t="s">
        <v>12657</v>
      </c>
      <c r="B865" s="100" t="s">
        <v>3728</v>
      </c>
      <c r="C865" s="42" t="s">
        <v>12747</v>
      </c>
      <c r="D865" s="396" t="s">
        <v>12655</v>
      </c>
    </row>
    <row r="866" spans="1:4">
      <c r="A866" s="42" t="s">
        <v>12657</v>
      </c>
      <c r="B866" s="100" t="s">
        <v>3728</v>
      </c>
      <c r="C866" s="42" t="s">
        <v>12746</v>
      </c>
      <c r="D866" s="396" t="s">
        <v>12655</v>
      </c>
    </row>
    <row r="867" spans="1:4">
      <c r="A867" s="42" t="s">
        <v>12657</v>
      </c>
      <c r="B867" s="100" t="s">
        <v>3728</v>
      </c>
      <c r="C867" s="42" t="s">
        <v>12745</v>
      </c>
      <c r="D867" s="396" t="s">
        <v>12658</v>
      </c>
    </row>
    <row r="868" spans="1:4">
      <c r="A868" s="42" t="s">
        <v>12657</v>
      </c>
      <c r="B868" s="100" t="s">
        <v>3728</v>
      </c>
      <c r="C868" s="42" t="s">
        <v>12744</v>
      </c>
      <c r="D868" s="396" t="s">
        <v>12658</v>
      </c>
    </row>
    <row r="869" spans="1:4">
      <c r="A869" s="42" t="s">
        <v>12657</v>
      </c>
      <c r="B869" s="100" t="s">
        <v>3728</v>
      </c>
      <c r="C869" s="42" t="s">
        <v>12743</v>
      </c>
      <c r="D869" s="396" t="s">
        <v>12655</v>
      </c>
    </row>
    <row r="870" spans="1:4">
      <c r="A870" s="42" t="s">
        <v>12657</v>
      </c>
      <c r="B870" s="100" t="s">
        <v>3728</v>
      </c>
      <c r="C870" s="42" t="s">
        <v>12742</v>
      </c>
      <c r="D870" s="396" t="s">
        <v>12655</v>
      </c>
    </row>
    <row r="871" spans="1:4">
      <c r="A871" s="42" t="s">
        <v>12657</v>
      </c>
      <c r="B871" s="100" t="s">
        <v>3728</v>
      </c>
      <c r="C871" s="42" t="s">
        <v>12741</v>
      </c>
      <c r="D871" s="396" t="s">
        <v>12655</v>
      </c>
    </row>
    <row r="872" spans="1:4">
      <c r="A872" s="42" t="s">
        <v>12657</v>
      </c>
      <c r="B872" s="100" t="s">
        <v>3728</v>
      </c>
      <c r="C872" s="42" t="s">
        <v>11810</v>
      </c>
      <c r="D872" s="396" t="s">
        <v>12655</v>
      </c>
    </row>
    <row r="873" spans="1:4">
      <c r="A873" s="42" t="s">
        <v>12657</v>
      </c>
      <c r="B873" s="100" t="s">
        <v>3728</v>
      </c>
      <c r="C873" s="42" t="s">
        <v>12740</v>
      </c>
      <c r="D873" s="396" t="s">
        <v>12658</v>
      </c>
    </row>
    <row r="874" spans="1:4">
      <c r="A874" s="42" t="s">
        <v>12657</v>
      </c>
      <c r="B874" s="100" t="s">
        <v>3728</v>
      </c>
      <c r="C874" s="42" t="s">
        <v>12739</v>
      </c>
      <c r="D874" s="396" t="s">
        <v>12655</v>
      </c>
    </row>
    <row r="875" spans="1:4">
      <c r="A875" s="42" t="s">
        <v>12657</v>
      </c>
      <c r="B875" s="100" t="s">
        <v>3728</v>
      </c>
      <c r="C875" s="42" t="s">
        <v>12738</v>
      </c>
      <c r="D875" s="396" t="s">
        <v>12655</v>
      </c>
    </row>
    <row r="876" spans="1:4">
      <c r="A876" s="42" t="s">
        <v>12657</v>
      </c>
      <c r="B876" s="100" t="s">
        <v>3728</v>
      </c>
      <c r="C876" s="42" t="s">
        <v>12737</v>
      </c>
      <c r="D876" s="396" t="s">
        <v>12658</v>
      </c>
    </row>
    <row r="877" spans="1:4">
      <c r="A877" s="42" t="s">
        <v>12657</v>
      </c>
      <c r="B877" s="100" t="s">
        <v>3728</v>
      </c>
      <c r="C877" s="42" t="s">
        <v>12040</v>
      </c>
      <c r="D877" s="396" t="s">
        <v>12655</v>
      </c>
    </row>
    <row r="878" spans="1:4">
      <c r="A878" s="42" t="s">
        <v>12657</v>
      </c>
      <c r="B878" s="100" t="s">
        <v>3728</v>
      </c>
      <c r="C878" s="42" t="s">
        <v>12736</v>
      </c>
      <c r="D878" s="396" t="s">
        <v>12655</v>
      </c>
    </row>
    <row r="879" spans="1:4">
      <c r="A879" s="42" t="s">
        <v>12657</v>
      </c>
      <c r="B879" s="100" t="s">
        <v>3728</v>
      </c>
      <c r="C879" s="42" t="s">
        <v>12735</v>
      </c>
      <c r="D879" s="396" t="s">
        <v>12658</v>
      </c>
    </row>
    <row r="880" spans="1:4">
      <c r="A880" s="42" t="s">
        <v>12657</v>
      </c>
      <c r="B880" s="100" t="s">
        <v>3728</v>
      </c>
      <c r="C880" s="42" t="s">
        <v>12734</v>
      </c>
      <c r="D880" s="396" t="s">
        <v>12655</v>
      </c>
    </row>
    <row r="881" spans="1:4">
      <c r="A881" s="42" t="s">
        <v>12657</v>
      </c>
      <c r="B881" s="100" t="s">
        <v>3728</v>
      </c>
      <c r="C881" s="42" t="s">
        <v>12733</v>
      </c>
      <c r="D881" s="396" t="s">
        <v>12655</v>
      </c>
    </row>
    <row r="882" spans="1:4">
      <c r="A882" s="42" t="s">
        <v>12657</v>
      </c>
      <c r="B882" s="100" t="s">
        <v>3728</v>
      </c>
      <c r="C882" s="42" t="s">
        <v>12732</v>
      </c>
      <c r="D882" s="396" t="s">
        <v>12655</v>
      </c>
    </row>
    <row r="883" spans="1:4">
      <c r="A883" s="42" t="s">
        <v>12657</v>
      </c>
      <c r="B883" s="100" t="s">
        <v>3728</v>
      </c>
      <c r="C883" s="42" t="s">
        <v>12731</v>
      </c>
      <c r="D883" s="396" t="s">
        <v>12655</v>
      </c>
    </row>
    <row r="884" spans="1:4">
      <c r="A884" s="42" t="s">
        <v>12657</v>
      </c>
      <c r="B884" s="100" t="s">
        <v>3728</v>
      </c>
      <c r="C884" s="42" t="s">
        <v>12730</v>
      </c>
      <c r="D884" s="396" t="s">
        <v>12655</v>
      </c>
    </row>
    <row r="885" spans="1:4">
      <c r="A885" s="42" t="s">
        <v>12657</v>
      </c>
      <c r="B885" s="100" t="s">
        <v>3728</v>
      </c>
      <c r="C885" s="42" t="s">
        <v>12729</v>
      </c>
      <c r="D885" s="396" t="s">
        <v>12655</v>
      </c>
    </row>
    <row r="886" spans="1:4">
      <c r="A886" s="42" t="s">
        <v>12657</v>
      </c>
      <c r="B886" s="100" t="s">
        <v>3728</v>
      </c>
      <c r="C886" s="42" t="s">
        <v>12728</v>
      </c>
      <c r="D886" s="396" t="s">
        <v>12658</v>
      </c>
    </row>
    <row r="887" spans="1:4">
      <c r="A887" s="42" t="s">
        <v>12657</v>
      </c>
      <c r="B887" s="100" t="s">
        <v>3728</v>
      </c>
      <c r="C887" s="42" t="s">
        <v>12727</v>
      </c>
      <c r="D887" s="396" t="s">
        <v>12655</v>
      </c>
    </row>
    <row r="888" spans="1:4">
      <c r="A888" s="42" t="s">
        <v>12657</v>
      </c>
      <c r="B888" s="100" t="s">
        <v>3728</v>
      </c>
      <c r="C888" s="42" t="s">
        <v>12726</v>
      </c>
      <c r="D888" s="396" t="s">
        <v>12655</v>
      </c>
    </row>
    <row r="889" spans="1:4">
      <c r="A889" s="42" t="s">
        <v>12657</v>
      </c>
      <c r="B889" s="100" t="s">
        <v>3728</v>
      </c>
      <c r="C889" s="42" t="s">
        <v>12725</v>
      </c>
      <c r="D889" s="396" t="s">
        <v>12658</v>
      </c>
    </row>
    <row r="890" spans="1:4">
      <c r="A890" s="42" t="s">
        <v>12657</v>
      </c>
      <c r="B890" s="100" t="s">
        <v>3728</v>
      </c>
      <c r="C890" s="42" t="s">
        <v>12724</v>
      </c>
      <c r="D890" s="396" t="s">
        <v>12655</v>
      </c>
    </row>
    <row r="891" spans="1:4">
      <c r="A891" s="42" t="s">
        <v>12657</v>
      </c>
      <c r="B891" s="100" t="s">
        <v>3728</v>
      </c>
      <c r="C891" s="42" t="s">
        <v>12723</v>
      </c>
      <c r="D891" s="396" t="s">
        <v>12658</v>
      </c>
    </row>
    <row r="892" spans="1:4">
      <c r="A892" s="42" t="s">
        <v>12657</v>
      </c>
      <c r="B892" s="100" t="s">
        <v>3728</v>
      </c>
      <c r="C892" s="42" t="s">
        <v>12722</v>
      </c>
      <c r="D892" s="396" t="s">
        <v>12658</v>
      </c>
    </row>
    <row r="893" spans="1:4">
      <c r="A893" s="42" t="s">
        <v>12657</v>
      </c>
      <c r="B893" s="100" t="s">
        <v>3728</v>
      </c>
      <c r="C893" s="42" t="s">
        <v>12721</v>
      </c>
      <c r="D893" s="396" t="s">
        <v>12658</v>
      </c>
    </row>
    <row r="894" spans="1:4">
      <c r="A894" s="42" t="s">
        <v>12657</v>
      </c>
      <c r="B894" s="100" t="s">
        <v>3728</v>
      </c>
      <c r="C894" s="42" t="s">
        <v>12720</v>
      </c>
      <c r="D894" s="396" t="s">
        <v>12658</v>
      </c>
    </row>
    <row r="895" spans="1:4">
      <c r="A895" s="42" t="s">
        <v>12657</v>
      </c>
      <c r="B895" s="100" t="s">
        <v>3728</v>
      </c>
      <c r="C895" s="42" t="s">
        <v>12719</v>
      </c>
      <c r="D895" s="396" t="s">
        <v>12655</v>
      </c>
    </row>
    <row r="896" spans="1:4">
      <c r="A896" s="42" t="s">
        <v>12657</v>
      </c>
      <c r="B896" s="100" t="s">
        <v>3728</v>
      </c>
      <c r="C896" s="42" t="s">
        <v>11620</v>
      </c>
      <c r="D896" s="396" t="s">
        <v>12655</v>
      </c>
    </row>
    <row r="897" spans="1:4">
      <c r="A897" s="42" t="s">
        <v>12657</v>
      </c>
      <c r="B897" s="100" t="s">
        <v>3728</v>
      </c>
      <c r="C897" s="42" t="s">
        <v>12718</v>
      </c>
      <c r="D897" s="396" t="s">
        <v>12655</v>
      </c>
    </row>
    <row r="898" spans="1:4">
      <c r="A898" s="42" t="s">
        <v>12657</v>
      </c>
      <c r="B898" s="100" t="s">
        <v>3728</v>
      </c>
      <c r="C898" s="42" t="s">
        <v>12717</v>
      </c>
      <c r="D898" s="396" t="s">
        <v>12658</v>
      </c>
    </row>
    <row r="899" spans="1:4">
      <c r="A899" s="42" t="s">
        <v>12657</v>
      </c>
      <c r="B899" s="100" t="s">
        <v>3728</v>
      </c>
      <c r="C899" s="42" t="s">
        <v>12716</v>
      </c>
      <c r="D899" s="396" t="s">
        <v>12658</v>
      </c>
    </row>
    <row r="900" spans="1:4">
      <c r="A900" s="42" t="s">
        <v>12657</v>
      </c>
      <c r="B900" s="100" t="s">
        <v>3728</v>
      </c>
      <c r="C900" s="42" t="s">
        <v>12715</v>
      </c>
      <c r="D900" s="396" t="s">
        <v>12658</v>
      </c>
    </row>
    <row r="901" spans="1:4">
      <c r="A901" s="42" t="s">
        <v>12657</v>
      </c>
      <c r="B901" s="100" t="s">
        <v>3728</v>
      </c>
      <c r="C901" s="42" t="s">
        <v>12714</v>
      </c>
      <c r="D901" s="396" t="s">
        <v>12658</v>
      </c>
    </row>
    <row r="902" spans="1:4">
      <c r="A902" s="42" t="s">
        <v>12657</v>
      </c>
      <c r="B902" s="100" t="s">
        <v>3728</v>
      </c>
      <c r="C902" s="42" t="s">
        <v>12713</v>
      </c>
      <c r="D902" s="396" t="s">
        <v>12658</v>
      </c>
    </row>
    <row r="903" spans="1:4">
      <c r="A903" s="42" t="s">
        <v>12657</v>
      </c>
      <c r="B903" s="100" t="s">
        <v>3728</v>
      </c>
      <c r="C903" s="42" t="s">
        <v>12712</v>
      </c>
      <c r="D903" s="396" t="s">
        <v>12658</v>
      </c>
    </row>
    <row r="904" spans="1:4">
      <c r="A904" s="42" t="s">
        <v>12657</v>
      </c>
      <c r="B904" s="100" t="s">
        <v>3728</v>
      </c>
      <c r="C904" s="42" t="s">
        <v>12711</v>
      </c>
      <c r="D904" s="396" t="s">
        <v>12655</v>
      </c>
    </row>
    <row r="905" spans="1:4">
      <c r="A905" s="42" t="s">
        <v>12657</v>
      </c>
      <c r="B905" s="100" t="s">
        <v>3728</v>
      </c>
      <c r="C905" s="42" t="s">
        <v>12620</v>
      </c>
      <c r="D905" s="396" t="s">
        <v>12658</v>
      </c>
    </row>
    <row r="906" spans="1:4">
      <c r="A906" s="42" t="s">
        <v>12657</v>
      </c>
      <c r="B906" s="100" t="s">
        <v>3728</v>
      </c>
      <c r="C906" s="42" t="s">
        <v>12710</v>
      </c>
      <c r="D906" s="396" t="s">
        <v>12658</v>
      </c>
    </row>
    <row r="907" spans="1:4">
      <c r="A907" s="42" t="s">
        <v>12657</v>
      </c>
      <c r="B907" s="100" t="s">
        <v>3728</v>
      </c>
      <c r="C907" s="42" t="s">
        <v>12709</v>
      </c>
      <c r="D907" s="396" t="s">
        <v>12655</v>
      </c>
    </row>
    <row r="908" spans="1:4">
      <c r="A908" s="42" t="s">
        <v>12657</v>
      </c>
      <c r="B908" s="100" t="s">
        <v>3728</v>
      </c>
      <c r="C908" s="42" t="s">
        <v>12708</v>
      </c>
      <c r="D908" s="396" t="s">
        <v>12655</v>
      </c>
    </row>
    <row r="909" spans="1:4">
      <c r="A909" s="42" t="s">
        <v>12657</v>
      </c>
      <c r="B909" s="100" t="s">
        <v>3728</v>
      </c>
      <c r="C909" s="42" t="s">
        <v>12707</v>
      </c>
      <c r="D909" s="396" t="s">
        <v>12658</v>
      </c>
    </row>
    <row r="910" spans="1:4">
      <c r="A910" s="42" t="s">
        <v>12657</v>
      </c>
      <c r="B910" s="100" t="s">
        <v>3728</v>
      </c>
      <c r="C910" s="42" t="s">
        <v>12706</v>
      </c>
      <c r="D910" s="396" t="s">
        <v>12655</v>
      </c>
    </row>
    <row r="911" spans="1:4">
      <c r="A911" s="42" t="s">
        <v>12657</v>
      </c>
      <c r="B911" s="100" t="s">
        <v>3728</v>
      </c>
      <c r="C911" s="42" t="s">
        <v>12705</v>
      </c>
      <c r="D911" s="396" t="s">
        <v>12655</v>
      </c>
    </row>
    <row r="912" spans="1:4">
      <c r="A912" s="42" t="s">
        <v>12657</v>
      </c>
      <c r="B912" s="100" t="s">
        <v>3728</v>
      </c>
      <c r="C912" s="42" t="s">
        <v>12704</v>
      </c>
      <c r="D912" s="396" t="s">
        <v>12658</v>
      </c>
    </row>
    <row r="913" spans="1:4">
      <c r="A913" s="42" t="s">
        <v>12657</v>
      </c>
      <c r="B913" s="100" t="s">
        <v>3728</v>
      </c>
      <c r="C913" s="42" t="s">
        <v>12703</v>
      </c>
      <c r="D913" s="396" t="s">
        <v>12658</v>
      </c>
    </row>
    <row r="914" spans="1:4">
      <c r="A914" s="42" t="s">
        <v>12657</v>
      </c>
      <c r="B914" s="100" t="s">
        <v>3728</v>
      </c>
      <c r="C914" s="42" t="s">
        <v>12035</v>
      </c>
      <c r="D914" s="396" t="s">
        <v>12655</v>
      </c>
    </row>
    <row r="915" spans="1:4">
      <c r="A915" s="42" t="s">
        <v>12657</v>
      </c>
      <c r="B915" s="100" t="s">
        <v>3728</v>
      </c>
      <c r="C915" s="42" t="s">
        <v>12702</v>
      </c>
      <c r="D915" s="396" t="s">
        <v>12655</v>
      </c>
    </row>
    <row r="916" spans="1:4">
      <c r="A916" s="42" t="s">
        <v>12657</v>
      </c>
      <c r="B916" s="100" t="s">
        <v>3728</v>
      </c>
      <c r="C916" s="42" t="s">
        <v>12701</v>
      </c>
      <c r="D916" s="396" t="s">
        <v>12655</v>
      </c>
    </row>
    <row r="917" spans="1:4">
      <c r="A917" s="42" t="s">
        <v>12657</v>
      </c>
      <c r="B917" s="100" t="s">
        <v>3728</v>
      </c>
      <c r="C917" s="42" t="s">
        <v>12700</v>
      </c>
      <c r="D917" s="396" t="s">
        <v>12655</v>
      </c>
    </row>
    <row r="918" spans="1:4">
      <c r="A918" s="42" t="s">
        <v>12657</v>
      </c>
      <c r="B918" s="100" t="s">
        <v>3728</v>
      </c>
      <c r="C918" s="42" t="s">
        <v>12699</v>
      </c>
      <c r="D918" s="396" t="s">
        <v>12655</v>
      </c>
    </row>
    <row r="919" spans="1:4">
      <c r="A919" s="42" t="s">
        <v>12657</v>
      </c>
      <c r="B919" s="100" t="s">
        <v>3728</v>
      </c>
      <c r="C919" s="42" t="s">
        <v>12698</v>
      </c>
      <c r="D919" s="396" t="s">
        <v>12655</v>
      </c>
    </row>
    <row r="920" spans="1:4">
      <c r="A920" s="42" t="s">
        <v>12657</v>
      </c>
      <c r="B920" s="100" t="s">
        <v>3728</v>
      </c>
      <c r="C920" s="42" t="s">
        <v>12697</v>
      </c>
      <c r="D920" s="396" t="s">
        <v>12655</v>
      </c>
    </row>
    <row r="921" spans="1:4">
      <c r="A921" s="42" t="s">
        <v>12657</v>
      </c>
      <c r="B921" s="100" t="s">
        <v>3728</v>
      </c>
      <c r="C921" s="42" t="s">
        <v>12696</v>
      </c>
      <c r="D921" s="396" t="s">
        <v>12655</v>
      </c>
    </row>
    <row r="922" spans="1:4">
      <c r="A922" s="42" t="s">
        <v>12657</v>
      </c>
      <c r="B922" s="100" t="s">
        <v>3728</v>
      </c>
      <c r="C922" s="42" t="s">
        <v>12695</v>
      </c>
      <c r="D922" s="396" t="s">
        <v>12655</v>
      </c>
    </row>
    <row r="923" spans="1:4">
      <c r="A923" s="42" t="s">
        <v>12657</v>
      </c>
      <c r="B923" s="100" t="s">
        <v>3728</v>
      </c>
      <c r="C923" s="42" t="s">
        <v>12694</v>
      </c>
      <c r="D923" s="396" t="s">
        <v>12658</v>
      </c>
    </row>
    <row r="924" spans="1:4">
      <c r="A924" s="42" t="s">
        <v>12657</v>
      </c>
      <c r="B924" s="100" t="s">
        <v>3728</v>
      </c>
      <c r="C924" s="42" t="s">
        <v>12693</v>
      </c>
      <c r="D924" s="396" t="s">
        <v>12655</v>
      </c>
    </row>
    <row r="925" spans="1:4">
      <c r="A925" s="42" t="s">
        <v>12657</v>
      </c>
      <c r="B925" s="100" t="s">
        <v>3728</v>
      </c>
      <c r="C925" s="42" t="s">
        <v>12692</v>
      </c>
      <c r="D925" s="396" t="s">
        <v>12658</v>
      </c>
    </row>
    <row r="926" spans="1:4">
      <c r="A926" s="42" t="s">
        <v>12657</v>
      </c>
      <c r="B926" s="100" t="s">
        <v>3728</v>
      </c>
      <c r="C926" s="42" t="s">
        <v>12691</v>
      </c>
      <c r="D926" s="396" t="s">
        <v>12658</v>
      </c>
    </row>
    <row r="927" spans="1:4">
      <c r="A927" s="42" t="s">
        <v>12657</v>
      </c>
      <c r="B927" s="100" t="s">
        <v>3728</v>
      </c>
      <c r="C927" s="42" t="s">
        <v>12690</v>
      </c>
      <c r="D927" s="396" t="s">
        <v>12658</v>
      </c>
    </row>
    <row r="928" spans="1:4">
      <c r="A928" s="42" t="s">
        <v>12657</v>
      </c>
      <c r="B928" s="100" t="s">
        <v>3728</v>
      </c>
      <c r="C928" s="42" t="s">
        <v>12689</v>
      </c>
      <c r="D928" s="396" t="s">
        <v>12655</v>
      </c>
    </row>
    <row r="929" spans="1:4">
      <c r="A929" s="42" t="s">
        <v>12657</v>
      </c>
      <c r="B929" s="100" t="s">
        <v>3728</v>
      </c>
      <c r="C929" s="42" t="s">
        <v>12688</v>
      </c>
      <c r="D929" s="396" t="s">
        <v>12655</v>
      </c>
    </row>
    <row r="930" spans="1:4">
      <c r="A930" s="42" t="s">
        <v>12657</v>
      </c>
      <c r="B930" s="100" t="s">
        <v>3728</v>
      </c>
      <c r="C930" s="42" t="s">
        <v>12687</v>
      </c>
      <c r="D930" s="396" t="s">
        <v>12658</v>
      </c>
    </row>
    <row r="931" spans="1:4">
      <c r="A931" s="42" t="s">
        <v>12657</v>
      </c>
      <c r="B931" s="100" t="s">
        <v>3728</v>
      </c>
      <c r="C931" s="42" t="s">
        <v>12686</v>
      </c>
      <c r="D931" s="396" t="s">
        <v>12658</v>
      </c>
    </row>
    <row r="932" spans="1:4">
      <c r="A932" s="42" t="s">
        <v>12657</v>
      </c>
      <c r="B932" s="100" t="s">
        <v>3728</v>
      </c>
      <c r="C932" s="42" t="s">
        <v>12685</v>
      </c>
      <c r="D932" s="396" t="s">
        <v>12658</v>
      </c>
    </row>
    <row r="933" spans="1:4">
      <c r="A933" s="42" t="s">
        <v>12657</v>
      </c>
      <c r="B933" s="100" t="s">
        <v>3728</v>
      </c>
      <c r="C933" s="42" t="s">
        <v>12684</v>
      </c>
      <c r="D933" s="396" t="s">
        <v>12658</v>
      </c>
    </row>
    <row r="934" spans="1:4">
      <c r="A934" s="42" t="s">
        <v>12657</v>
      </c>
      <c r="B934" s="100" t="s">
        <v>3728</v>
      </c>
      <c r="C934" s="42" t="s">
        <v>12683</v>
      </c>
      <c r="D934" s="396" t="s">
        <v>12658</v>
      </c>
    </row>
    <row r="935" spans="1:4">
      <c r="A935" s="42" t="s">
        <v>12657</v>
      </c>
      <c r="B935" s="100" t="s">
        <v>3728</v>
      </c>
      <c r="C935" s="42" t="s">
        <v>12682</v>
      </c>
      <c r="D935" s="396" t="s">
        <v>12655</v>
      </c>
    </row>
    <row r="936" spans="1:4">
      <c r="A936" s="42" t="s">
        <v>12657</v>
      </c>
      <c r="B936" s="100" t="s">
        <v>3728</v>
      </c>
      <c r="C936" s="42" t="s">
        <v>12681</v>
      </c>
      <c r="D936" s="396" t="s">
        <v>12655</v>
      </c>
    </row>
    <row r="937" spans="1:4">
      <c r="A937" s="42" t="s">
        <v>12657</v>
      </c>
      <c r="B937" s="100" t="s">
        <v>3728</v>
      </c>
      <c r="C937" s="42" t="s">
        <v>12680</v>
      </c>
      <c r="D937" s="396" t="s">
        <v>12658</v>
      </c>
    </row>
    <row r="938" spans="1:4">
      <c r="A938" s="42" t="s">
        <v>12657</v>
      </c>
      <c r="B938" s="100" t="s">
        <v>3728</v>
      </c>
      <c r="C938" s="42" t="s">
        <v>12679</v>
      </c>
      <c r="D938" s="396" t="s">
        <v>12658</v>
      </c>
    </row>
    <row r="939" spans="1:4">
      <c r="A939" s="42" t="s">
        <v>12657</v>
      </c>
      <c r="B939" s="100" t="s">
        <v>3728</v>
      </c>
      <c r="C939" s="42" t="s">
        <v>12678</v>
      </c>
      <c r="D939" s="396" t="s">
        <v>12655</v>
      </c>
    </row>
    <row r="940" spans="1:4">
      <c r="A940" s="42" t="s">
        <v>12657</v>
      </c>
      <c r="B940" s="100" t="s">
        <v>3728</v>
      </c>
      <c r="C940" s="42" t="s">
        <v>12677</v>
      </c>
      <c r="D940" s="396" t="s">
        <v>12658</v>
      </c>
    </row>
    <row r="941" spans="1:4">
      <c r="A941" s="42" t="s">
        <v>12657</v>
      </c>
      <c r="B941" s="100" t="s">
        <v>3728</v>
      </c>
      <c r="C941" s="42" t="s">
        <v>12676</v>
      </c>
      <c r="D941" s="396" t="s">
        <v>12655</v>
      </c>
    </row>
    <row r="942" spans="1:4">
      <c r="A942" s="42" t="s">
        <v>12657</v>
      </c>
      <c r="B942" s="100" t="s">
        <v>3728</v>
      </c>
      <c r="C942" s="42" t="s">
        <v>12675</v>
      </c>
      <c r="D942" s="396" t="s">
        <v>12658</v>
      </c>
    </row>
    <row r="943" spans="1:4">
      <c r="A943" s="42" t="s">
        <v>12657</v>
      </c>
      <c r="B943" s="100" t="s">
        <v>3728</v>
      </c>
      <c r="C943" s="42" t="s">
        <v>12674</v>
      </c>
      <c r="D943" s="396" t="s">
        <v>12655</v>
      </c>
    </row>
    <row r="944" spans="1:4">
      <c r="A944" s="42" t="s">
        <v>12657</v>
      </c>
      <c r="B944" s="100" t="s">
        <v>3728</v>
      </c>
      <c r="C944" s="42" t="s">
        <v>12673</v>
      </c>
      <c r="D944" s="396" t="s">
        <v>12655</v>
      </c>
    </row>
    <row r="945" spans="1:4">
      <c r="A945" s="42" t="s">
        <v>12657</v>
      </c>
      <c r="B945" s="100" t="s">
        <v>3728</v>
      </c>
      <c r="C945" s="42" t="s">
        <v>12672</v>
      </c>
      <c r="D945" s="396" t="s">
        <v>12655</v>
      </c>
    </row>
    <row r="946" spans="1:4">
      <c r="A946" s="42" t="s">
        <v>12657</v>
      </c>
      <c r="B946" s="100" t="s">
        <v>3728</v>
      </c>
      <c r="C946" s="42" t="s">
        <v>12671</v>
      </c>
      <c r="D946" s="396" t="s">
        <v>12655</v>
      </c>
    </row>
    <row r="947" spans="1:4">
      <c r="A947" s="42" t="s">
        <v>12657</v>
      </c>
      <c r="B947" s="100" t="s">
        <v>3728</v>
      </c>
      <c r="C947" s="42" t="s">
        <v>12670</v>
      </c>
      <c r="D947" s="396" t="s">
        <v>12658</v>
      </c>
    </row>
    <row r="948" spans="1:4">
      <c r="A948" s="42" t="s">
        <v>12657</v>
      </c>
      <c r="B948" s="100" t="s">
        <v>3728</v>
      </c>
      <c r="C948" s="42" t="s">
        <v>12669</v>
      </c>
      <c r="D948" s="396" t="s">
        <v>12655</v>
      </c>
    </row>
    <row r="949" spans="1:4">
      <c r="A949" s="42" t="s">
        <v>12657</v>
      </c>
      <c r="B949" s="100" t="s">
        <v>3728</v>
      </c>
      <c r="C949" s="42" t="s">
        <v>12668</v>
      </c>
      <c r="D949" s="396" t="s">
        <v>12658</v>
      </c>
    </row>
    <row r="950" spans="1:4">
      <c r="A950" s="42" t="s">
        <v>12657</v>
      </c>
      <c r="B950" s="100" t="s">
        <v>3728</v>
      </c>
      <c r="C950" s="42" t="s">
        <v>12667</v>
      </c>
      <c r="D950" s="396" t="s">
        <v>12658</v>
      </c>
    </row>
    <row r="951" spans="1:4">
      <c r="A951" s="42" t="s">
        <v>12657</v>
      </c>
      <c r="B951" s="100" t="s">
        <v>3728</v>
      </c>
      <c r="C951" s="42" t="s">
        <v>12666</v>
      </c>
      <c r="D951" s="396" t="s">
        <v>12655</v>
      </c>
    </row>
    <row r="952" spans="1:4">
      <c r="A952" s="42" t="s">
        <v>12657</v>
      </c>
      <c r="B952" s="100" t="s">
        <v>3728</v>
      </c>
      <c r="C952" s="42" t="s">
        <v>12665</v>
      </c>
      <c r="D952" s="396" t="s">
        <v>12655</v>
      </c>
    </row>
    <row r="953" spans="1:4">
      <c r="A953" s="42" t="s">
        <v>12657</v>
      </c>
      <c r="B953" s="100" t="s">
        <v>3728</v>
      </c>
      <c r="C953" s="42" t="s">
        <v>12664</v>
      </c>
      <c r="D953" s="396" t="s">
        <v>12658</v>
      </c>
    </row>
    <row r="954" spans="1:4">
      <c r="A954" s="42" t="s">
        <v>12657</v>
      </c>
      <c r="B954" s="100" t="s">
        <v>3728</v>
      </c>
      <c r="C954" s="42" t="s">
        <v>12663</v>
      </c>
      <c r="D954" s="396" t="s">
        <v>12655</v>
      </c>
    </row>
    <row r="955" spans="1:4">
      <c r="A955" s="42" t="s">
        <v>12657</v>
      </c>
      <c r="B955" s="100" t="s">
        <v>3728</v>
      </c>
      <c r="C955" s="42" t="s">
        <v>12662</v>
      </c>
      <c r="D955" s="396" t="s">
        <v>12655</v>
      </c>
    </row>
    <row r="956" spans="1:4">
      <c r="A956" s="42" t="s">
        <v>12657</v>
      </c>
      <c r="B956" s="100" t="s">
        <v>3728</v>
      </c>
      <c r="C956" s="42" t="s">
        <v>12661</v>
      </c>
      <c r="D956" s="396" t="s">
        <v>12655</v>
      </c>
    </row>
    <row r="957" spans="1:4">
      <c r="A957" s="42" t="s">
        <v>12657</v>
      </c>
      <c r="B957" s="100" t="s">
        <v>3728</v>
      </c>
      <c r="C957" s="42" t="s">
        <v>12660</v>
      </c>
      <c r="D957" s="396" t="s">
        <v>12658</v>
      </c>
    </row>
    <row r="958" spans="1:4">
      <c r="A958" s="42" t="s">
        <v>12657</v>
      </c>
      <c r="B958" s="100" t="s">
        <v>3728</v>
      </c>
      <c r="C958" s="42" t="s">
        <v>12659</v>
      </c>
      <c r="D958" s="396" t="s">
        <v>12658</v>
      </c>
    </row>
    <row r="959" spans="1:4">
      <c r="A959" s="42" t="s">
        <v>12657</v>
      </c>
      <c r="B959" s="100" t="s">
        <v>3728</v>
      </c>
      <c r="C959" s="42" t="s">
        <v>12656</v>
      </c>
      <c r="D959" s="396" t="s">
        <v>12655</v>
      </c>
    </row>
    <row r="960" spans="1:4">
      <c r="A960" s="42" t="s">
        <v>12654</v>
      </c>
    </row>
    <row r="961" spans="1:4">
      <c r="A961" s="42" t="s">
        <v>12654</v>
      </c>
    </row>
    <row r="962" spans="1:4">
      <c r="A962" s="42" t="s">
        <v>12654</v>
      </c>
    </row>
    <row r="963" spans="1:4">
      <c r="A963" s="42" t="s">
        <v>12654</v>
      </c>
    </row>
    <row r="964" spans="1:4">
      <c r="A964" s="42" t="s">
        <v>12653</v>
      </c>
    </row>
    <row r="965" spans="1:4">
      <c r="A965" s="42" t="s">
        <v>12653</v>
      </c>
    </row>
    <row r="966" spans="1:4">
      <c r="A966" s="42" t="s">
        <v>12653</v>
      </c>
    </row>
    <row r="967" spans="1:4">
      <c r="A967" s="42" t="s">
        <v>12652</v>
      </c>
    </row>
    <row r="968" spans="1:4">
      <c r="A968" s="42" t="s">
        <v>12652</v>
      </c>
    </row>
    <row r="969" spans="1:4">
      <c r="A969" s="42" t="s">
        <v>12652</v>
      </c>
    </row>
    <row r="970" spans="1:4">
      <c r="A970" s="42" t="s">
        <v>12652</v>
      </c>
    </row>
    <row r="971" spans="1:4" ht="30">
      <c r="A971" s="42" t="s">
        <v>12630</v>
      </c>
      <c r="B971" s="100">
        <v>1</v>
      </c>
      <c r="C971" s="42" t="s">
        <v>12651</v>
      </c>
      <c r="D971" s="396" t="s">
        <v>12634</v>
      </c>
    </row>
    <row r="972" spans="1:4">
      <c r="A972" s="42" t="s">
        <v>12630</v>
      </c>
      <c r="B972" s="100">
        <v>2</v>
      </c>
      <c r="C972" s="42" t="s">
        <v>12650</v>
      </c>
      <c r="D972" s="396" t="s">
        <v>12649</v>
      </c>
    </row>
    <row r="973" spans="1:4" ht="30">
      <c r="A973" s="42" t="s">
        <v>12630</v>
      </c>
      <c r="B973" s="100">
        <v>3</v>
      </c>
      <c r="C973" s="42" t="s">
        <v>12648</v>
      </c>
      <c r="D973" s="396" t="s">
        <v>12628</v>
      </c>
    </row>
    <row r="974" spans="1:4" ht="30">
      <c r="A974" s="42" t="s">
        <v>12630</v>
      </c>
      <c r="B974" s="100">
        <v>4</v>
      </c>
      <c r="C974" s="42" t="s">
        <v>12647</v>
      </c>
      <c r="D974" s="396" t="s">
        <v>12628</v>
      </c>
    </row>
    <row r="975" spans="1:4" ht="30">
      <c r="A975" s="42" t="s">
        <v>12630</v>
      </c>
      <c r="B975" s="100">
        <v>5</v>
      </c>
      <c r="C975" s="42" t="s">
        <v>12646</v>
      </c>
      <c r="D975" s="396" t="s">
        <v>12628</v>
      </c>
    </row>
    <row r="976" spans="1:4" ht="30">
      <c r="A976" s="42" t="s">
        <v>12630</v>
      </c>
      <c r="B976" s="100">
        <v>6</v>
      </c>
      <c r="C976" s="42" t="s">
        <v>12645</v>
      </c>
      <c r="D976" s="396" t="s">
        <v>12628</v>
      </c>
    </row>
    <row r="977" spans="1:7" ht="30">
      <c r="A977" s="42" t="s">
        <v>12630</v>
      </c>
      <c r="B977" s="100">
        <v>7</v>
      </c>
      <c r="C977" s="42" t="s">
        <v>12644</v>
      </c>
      <c r="D977" s="396" t="s">
        <v>12628</v>
      </c>
    </row>
    <row r="978" spans="1:7">
      <c r="A978" s="42" t="s">
        <v>12630</v>
      </c>
      <c r="B978" s="100">
        <v>8</v>
      </c>
      <c r="C978" s="42" t="s">
        <v>12643</v>
      </c>
      <c r="D978" s="396" t="s">
        <v>12628</v>
      </c>
    </row>
    <row r="979" spans="1:7" ht="30">
      <c r="A979" s="42" t="s">
        <v>12630</v>
      </c>
      <c r="B979" s="100">
        <v>9</v>
      </c>
      <c r="C979" s="42" t="s">
        <v>12642</v>
      </c>
      <c r="D979" s="396" t="s">
        <v>12634</v>
      </c>
    </row>
    <row r="980" spans="1:7" ht="30">
      <c r="A980" s="42" t="s">
        <v>12630</v>
      </c>
      <c r="B980" s="100">
        <v>10</v>
      </c>
      <c r="C980" s="42" t="s">
        <v>12641</v>
      </c>
      <c r="D980" s="396" t="s">
        <v>12634</v>
      </c>
    </row>
    <row r="981" spans="1:7" ht="30">
      <c r="A981" s="42" t="s">
        <v>12630</v>
      </c>
      <c r="B981" s="100">
        <v>11</v>
      </c>
      <c r="C981" s="42" t="s">
        <v>12640</v>
      </c>
      <c r="D981" s="396" t="s">
        <v>12628</v>
      </c>
    </row>
    <row r="982" spans="1:7" ht="30">
      <c r="A982" s="42" t="s">
        <v>12630</v>
      </c>
      <c r="B982" s="100">
        <v>12</v>
      </c>
      <c r="C982" s="42" t="s">
        <v>12639</v>
      </c>
      <c r="D982" s="396" t="s">
        <v>12628</v>
      </c>
    </row>
    <row r="983" spans="1:7" ht="30">
      <c r="A983" s="42" t="s">
        <v>12630</v>
      </c>
      <c r="B983" s="100">
        <v>13</v>
      </c>
      <c r="C983" s="42" t="s">
        <v>12638</v>
      </c>
      <c r="D983" s="396" t="s">
        <v>12634</v>
      </c>
    </row>
    <row r="984" spans="1:7" ht="30">
      <c r="A984" s="42" t="s">
        <v>12630</v>
      </c>
      <c r="B984" s="100">
        <v>14</v>
      </c>
      <c r="C984" s="42" t="s">
        <v>12637</v>
      </c>
      <c r="D984" s="396" t="s">
        <v>12628</v>
      </c>
    </row>
    <row r="985" spans="1:7" ht="30">
      <c r="A985" s="42" t="s">
        <v>12630</v>
      </c>
      <c r="B985" s="100">
        <v>15</v>
      </c>
      <c r="C985" s="42" t="s">
        <v>12636</v>
      </c>
      <c r="D985" s="396" t="s">
        <v>12634</v>
      </c>
    </row>
    <row r="986" spans="1:7" ht="30">
      <c r="A986" s="42" t="s">
        <v>12630</v>
      </c>
      <c r="B986" s="100">
        <v>16</v>
      </c>
      <c r="C986" s="42" t="s">
        <v>12635</v>
      </c>
      <c r="D986" s="396" t="s">
        <v>12634</v>
      </c>
    </row>
    <row r="987" spans="1:7" ht="30">
      <c r="A987" s="42" t="s">
        <v>12630</v>
      </c>
      <c r="B987" s="100">
        <v>17</v>
      </c>
      <c r="C987" s="42" t="s">
        <v>12633</v>
      </c>
      <c r="D987" s="396" t="s">
        <v>12628</v>
      </c>
    </row>
    <row r="988" spans="1:7" ht="30">
      <c r="A988" s="42" t="s">
        <v>12630</v>
      </c>
      <c r="B988" s="100">
        <v>18</v>
      </c>
      <c r="C988" s="42" t="s">
        <v>12632</v>
      </c>
      <c r="D988" s="396" t="s">
        <v>12628</v>
      </c>
    </row>
    <row r="989" spans="1:7" ht="30">
      <c r="A989" s="42" t="s">
        <v>12630</v>
      </c>
      <c r="B989" s="100">
        <v>19</v>
      </c>
      <c r="C989" s="42" t="s">
        <v>12631</v>
      </c>
      <c r="D989" s="396" t="s">
        <v>12628</v>
      </c>
    </row>
    <row r="990" spans="1:7" ht="30">
      <c r="A990" s="42" t="s">
        <v>12630</v>
      </c>
      <c r="B990" s="100">
        <v>20</v>
      </c>
      <c r="C990" s="42" t="s">
        <v>12629</v>
      </c>
      <c r="D990" s="396" t="s">
        <v>12628</v>
      </c>
    </row>
    <row r="991" spans="1:7" ht="60">
      <c r="A991" s="42" t="s">
        <v>12567</v>
      </c>
      <c r="B991" s="100" t="s">
        <v>12612</v>
      </c>
      <c r="C991" s="42" t="s">
        <v>12627</v>
      </c>
      <c r="D991" s="396" t="s">
        <v>12626</v>
      </c>
      <c r="E991" s="396" t="s">
        <v>12625</v>
      </c>
      <c r="F991" s="396" t="s">
        <v>12625</v>
      </c>
      <c r="G991" s="396" t="s">
        <v>12624</v>
      </c>
    </row>
    <row r="992" spans="1:7">
      <c r="A992" s="42" t="s">
        <v>12567</v>
      </c>
      <c r="B992" s="100" t="s">
        <v>12612</v>
      </c>
      <c r="C992" s="42" t="s">
        <v>12623</v>
      </c>
      <c r="D992" s="396" t="s">
        <v>3490</v>
      </c>
      <c r="E992" s="396" t="s">
        <v>12622</v>
      </c>
      <c r="F992" s="396" t="s">
        <v>12621</v>
      </c>
      <c r="G992" s="396" t="s">
        <v>12620</v>
      </c>
    </row>
    <row r="993" spans="1:7">
      <c r="A993" s="42" t="s">
        <v>12567</v>
      </c>
      <c r="B993" s="100" t="s">
        <v>12612</v>
      </c>
      <c r="C993" s="42" t="s">
        <v>12619</v>
      </c>
      <c r="D993" s="396" t="s">
        <v>12560</v>
      </c>
      <c r="E993" s="396" t="s">
        <v>12564</v>
      </c>
      <c r="F993" s="396" t="s">
        <v>12564</v>
      </c>
      <c r="G993" s="396" t="s">
        <v>12564</v>
      </c>
    </row>
    <row r="994" spans="1:7">
      <c r="A994" s="42" t="s">
        <v>12567</v>
      </c>
      <c r="B994" s="100" t="s">
        <v>12612</v>
      </c>
      <c r="C994" s="42" t="s">
        <v>12618</v>
      </c>
      <c r="D994" s="396" t="s">
        <v>12560</v>
      </c>
      <c r="E994" s="396" t="s">
        <v>12560</v>
      </c>
      <c r="F994" s="396" t="s">
        <v>12564</v>
      </c>
      <c r="G994" s="396" t="s">
        <v>12564</v>
      </c>
    </row>
    <row r="995" spans="1:7">
      <c r="A995" s="42" t="s">
        <v>12567</v>
      </c>
      <c r="B995" s="100" t="s">
        <v>12612</v>
      </c>
      <c r="C995" s="42" t="s">
        <v>12617</v>
      </c>
      <c r="D995" s="396" t="s">
        <v>12564</v>
      </c>
      <c r="E995" s="396" t="s">
        <v>12564</v>
      </c>
      <c r="F995" s="396" t="s">
        <v>12564</v>
      </c>
      <c r="G995" s="396" t="s">
        <v>12564</v>
      </c>
    </row>
    <row r="996" spans="1:7">
      <c r="A996" s="42" t="s">
        <v>12567</v>
      </c>
      <c r="B996" s="100" t="s">
        <v>12612</v>
      </c>
      <c r="C996" s="42" t="s">
        <v>12616</v>
      </c>
      <c r="D996" s="396" t="s">
        <v>12560</v>
      </c>
      <c r="E996" s="396" t="s">
        <v>12560</v>
      </c>
      <c r="F996" s="396" t="s">
        <v>12560</v>
      </c>
      <c r="G996" s="396" t="s">
        <v>12560</v>
      </c>
    </row>
    <row r="997" spans="1:7">
      <c r="A997" s="42" t="s">
        <v>12567</v>
      </c>
      <c r="B997" s="100" t="s">
        <v>12612</v>
      </c>
      <c r="C997" s="42" t="s">
        <v>12615</v>
      </c>
      <c r="D997" s="396" t="s">
        <v>12560</v>
      </c>
      <c r="E997" s="396" t="s">
        <v>12560</v>
      </c>
      <c r="F997" s="396" t="s">
        <v>12560</v>
      </c>
      <c r="G997" s="396" t="s">
        <v>12560</v>
      </c>
    </row>
    <row r="998" spans="1:7" ht="30">
      <c r="A998" s="42" t="s">
        <v>12567</v>
      </c>
      <c r="B998" s="100" t="s">
        <v>12612</v>
      </c>
      <c r="C998" s="42" t="s">
        <v>12614</v>
      </c>
      <c r="D998" s="396" t="s">
        <v>12560</v>
      </c>
      <c r="E998" s="396" t="s">
        <v>12560</v>
      </c>
      <c r="F998" s="396" t="s">
        <v>12560</v>
      </c>
      <c r="G998" s="396" t="s">
        <v>12560</v>
      </c>
    </row>
    <row r="999" spans="1:7">
      <c r="A999" s="42" t="s">
        <v>12567</v>
      </c>
      <c r="B999" s="100" t="s">
        <v>12612</v>
      </c>
      <c r="C999" s="42" t="s">
        <v>12613</v>
      </c>
      <c r="D999" s="396" t="s">
        <v>12564</v>
      </c>
      <c r="E999" s="396" t="s">
        <v>12564</v>
      </c>
      <c r="F999" s="396" t="s">
        <v>12564</v>
      </c>
      <c r="G999" s="396" t="s">
        <v>12560</v>
      </c>
    </row>
    <row r="1000" spans="1:7">
      <c r="A1000" s="42" t="s">
        <v>12567</v>
      </c>
      <c r="B1000" s="100" t="s">
        <v>12612</v>
      </c>
      <c r="C1000" s="42" t="s">
        <v>12611</v>
      </c>
      <c r="D1000" s="396" t="s">
        <v>12564</v>
      </c>
      <c r="E1000" s="396" t="s">
        <v>12560</v>
      </c>
      <c r="F1000" s="396" t="s">
        <v>12560</v>
      </c>
      <c r="G1000" s="396" t="s">
        <v>12560</v>
      </c>
    </row>
    <row r="1001" spans="1:7">
      <c r="A1001" s="42" t="s">
        <v>12567</v>
      </c>
      <c r="B1001" s="100" t="s">
        <v>12604</v>
      </c>
      <c r="C1001" s="42" t="s">
        <v>12610</v>
      </c>
      <c r="D1001" s="396">
        <v>3</v>
      </c>
      <c r="E1001" s="396">
        <v>0</v>
      </c>
      <c r="F1001" s="396">
        <v>0</v>
      </c>
      <c r="G1001" s="396">
        <v>2</v>
      </c>
    </row>
    <row r="1002" spans="1:7" ht="30">
      <c r="A1002" s="42" t="s">
        <v>12567</v>
      </c>
      <c r="B1002" s="100" t="s">
        <v>12604</v>
      </c>
      <c r="C1002" s="42" t="s">
        <v>12609</v>
      </c>
      <c r="D1002" s="396" t="s">
        <v>12608</v>
      </c>
      <c r="E1002" s="396" t="s">
        <v>12607</v>
      </c>
      <c r="F1002" s="396" t="s">
        <v>12606</v>
      </c>
      <c r="G1002" s="396" t="s">
        <v>12606</v>
      </c>
    </row>
    <row r="1003" spans="1:7">
      <c r="A1003" s="42" t="s">
        <v>12567</v>
      </c>
      <c r="B1003" s="100" t="s">
        <v>12604</v>
      </c>
      <c r="C1003" s="42" t="s">
        <v>12605</v>
      </c>
      <c r="D1003" s="396">
        <v>2080</v>
      </c>
      <c r="E1003" s="396">
        <v>2080</v>
      </c>
      <c r="F1003" s="396">
        <v>2030</v>
      </c>
      <c r="G1003" s="396">
        <v>2043</v>
      </c>
    </row>
    <row r="1004" spans="1:7">
      <c r="A1004" s="42" t="s">
        <v>12567</v>
      </c>
      <c r="B1004" s="100" t="s">
        <v>12604</v>
      </c>
      <c r="C1004" s="42" t="s">
        <v>12603</v>
      </c>
      <c r="D1004" s="396" t="s">
        <v>12564</v>
      </c>
      <c r="E1004" s="396" t="s">
        <v>12564</v>
      </c>
      <c r="F1004" s="396" t="s">
        <v>12560</v>
      </c>
      <c r="G1004" s="396" t="s">
        <v>12560</v>
      </c>
    </row>
    <row r="1005" spans="1:7" ht="30">
      <c r="A1005" s="42" t="s">
        <v>12567</v>
      </c>
      <c r="B1005" s="100" t="s">
        <v>12596</v>
      </c>
      <c r="C1005" s="42" t="s">
        <v>12602</v>
      </c>
      <c r="D1005" s="396" t="s">
        <v>12601</v>
      </c>
      <c r="E1005" s="396" t="s">
        <v>12601</v>
      </c>
      <c r="F1005" s="396" t="s">
        <v>12601</v>
      </c>
      <c r="G1005" s="396" t="s">
        <v>12600</v>
      </c>
    </row>
    <row r="1006" spans="1:7" ht="45">
      <c r="A1006" s="42" t="s">
        <v>12567</v>
      </c>
      <c r="B1006" s="100" t="s">
        <v>12596</v>
      </c>
      <c r="C1006" s="42" t="s">
        <v>12599</v>
      </c>
      <c r="D1006" s="396" t="s">
        <v>12560</v>
      </c>
      <c r="E1006" s="396" t="s">
        <v>12564</v>
      </c>
      <c r="F1006" s="396" t="s">
        <v>12564</v>
      </c>
      <c r="G1006" s="396" t="s">
        <v>12560</v>
      </c>
    </row>
    <row r="1007" spans="1:7">
      <c r="A1007" s="42" t="s">
        <v>12567</v>
      </c>
      <c r="B1007" s="100" t="s">
        <v>12596</v>
      </c>
      <c r="C1007" s="42" t="s">
        <v>12598</v>
      </c>
      <c r="D1007" s="396" t="s">
        <v>12560</v>
      </c>
      <c r="E1007" s="396" t="s">
        <v>12560</v>
      </c>
      <c r="F1007" s="396" t="s">
        <v>12560</v>
      </c>
      <c r="G1007" s="396" t="s">
        <v>12560</v>
      </c>
    </row>
    <row r="1008" spans="1:7" ht="30">
      <c r="A1008" s="42" t="s">
        <v>12567</v>
      </c>
      <c r="B1008" s="100" t="s">
        <v>12596</v>
      </c>
      <c r="C1008" s="42" t="s">
        <v>12597</v>
      </c>
      <c r="D1008" s="396" t="s">
        <v>12560</v>
      </c>
      <c r="E1008" s="396" t="s">
        <v>12564</v>
      </c>
      <c r="F1008" s="396" t="s">
        <v>12564</v>
      </c>
      <c r="G1008" s="396" t="s">
        <v>12564</v>
      </c>
    </row>
    <row r="1009" spans="1:7">
      <c r="A1009" s="42" t="s">
        <v>12567</v>
      </c>
      <c r="B1009" s="100" t="s">
        <v>12596</v>
      </c>
      <c r="C1009" s="42" t="s">
        <v>12595</v>
      </c>
      <c r="D1009" s="396" t="s">
        <v>12564</v>
      </c>
      <c r="E1009" s="396" t="s">
        <v>12564</v>
      </c>
      <c r="F1009" s="396" t="s">
        <v>12594</v>
      </c>
      <c r="G1009" s="396" t="s">
        <v>12560</v>
      </c>
    </row>
    <row r="1010" spans="1:7" ht="30">
      <c r="A1010" s="42" t="s">
        <v>12567</v>
      </c>
      <c r="B1010" s="100" t="s">
        <v>6963</v>
      </c>
      <c r="C1010" s="42" t="s">
        <v>12593</v>
      </c>
      <c r="D1010" s="396" t="s">
        <v>12591</v>
      </c>
      <c r="E1010" s="396" t="s">
        <v>12591</v>
      </c>
      <c r="F1010" s="396" t="s">
        <v>12592</v>
      </c>
      <c r="G1010" s="396" t="s">
        <v>12591</v>
      </c>
    </row>
    <row r="1011" spans="1:7">
      <c r="A1011" s="42" t="s">
        <v>12567</v>
      </c>
      <c r="B1011" s="100" t="s">
        <v>6963</v>
      </c>
      <c r="C1011" s="42" t="s">
        <v>12590</v>
      </c>
      <c r="D1011" s="396" t="s">
        <v>12589</v>
      </c>
      <c r="E1011" s="396" t="s">
        <v>12588</v>
      </c>
      <c r="F1011" s="396" t="s">
        <v>12588</v>
      </c>
      <c r="G1011" s="396" t="s">
        <v>12587</v>
      </c>
    </row>
    <row r="1012" spans="1:7">
      <c r="A1012" s="42" t="s">
        <v>12567</v>
      </c>
      <c r="B1012" s="100" t="s">
        <v>6963</v>
      </c>
      <c r="C1012" s="42" t="s">
        <v>12586</v>
      </c>
      <c r="D1012" s="396">
        <v>103</v>
      </c>
      <c r="E1012" s="396">
        <v>101</v>
      </c>
      <c r="F1012" s="396">
        <v>101</v>
      </c>
      <c r="G1012" s="396">
        <v>99</v>
      </c>
    </row>
    <row r="1013" spans="1:7">
      <c r="A1013" s="42" t="s">
        <v>12567</v>
      </c>
      <c r="B1013" s="100" t="s">
        <v>6963</v>
      </c>
      <c r="C1013" s="42" t="s">
        <v>12585</v>
      </c>
      <c r="D1013" s="396">
        <v>110</v>
      </c>
      <c r="E1013" s="396">
        <v>104</v>
      </c>
      <c r="F1013" s="396">
        <v>101</v>
      </c>
      <c r="G1013" s="396">
        <v>106</v>
      </c>
    </row>
    <row r="1014" spans="1:7">
      <c r="A1014" s="42" t="s">
        <v>12567</v>
      </c>
      <c r="B1014" s="100" t="s">
        <v>6963</v>
      </c>
      <c r="C1014" s="42" t="s">
        <v>12584</v>
      </c>
      <c r="D1014" s="396" t="s">
        <v>12560</v>
      </c>
      <c r="E1014" s="396" t="s">
        <v>12564</v>
      </c>
      <c r="F1014" s="396" t="s">
        <v>12564</v>
      </c>
      <c r="G1014" s="396" t="s">
        <v>12564</v>
      </c>
    </row>
    <row r="1015" spans="1:7">
      <c r="A1015" s="42" t="s">
        <v>12567</v>
      </c>
      <c r="B1015" s="100" t="s">
        <v>6963</v>
      </c>
      <c r="C1015" s="42" t="s">
        <v>12583</v>
      </c>
      <c r="D1015" s="396" t="s">
        <v>12564</v>
      </c>
      <c r="E1015" s="396" t="s">
        <v>12560</v>
      </c>
      <c r="F1015" s="396" t="s">
        <v>12564</v>
      </c>
      <c r="G1015" s="396" t="s">
        <v>12560</v>
      </c>
    </row>
    <row r="1016" spans="1:7" ht="30">
      <c r="A1016" s="42" t="s">
        <v>12567</v>
      </c>
      <c r="B1016" s="100" t="s">
        <v>6963</v>
      </c>
      <c r="C1016" s="42" t="s">
        <v>12582</v>
      </c>
      <c r="D1016" s="396" t="s">
        <v>12564</v>
      </c>
      <c r="E1016" s="396" t="s">
        <v>12564</v>
      </c>
      <c r="F1016" s="396" t="s">
        <v>12560</v>
      </c>
      <c r="G1016" s="396" t="s">
        <v>12564</v>
      </c>
    </row>
    <row r="1017" spans="1:7" ht="30">
      <c r="A1017" s="42" t="s">
        <v>12567</v>
      </c>
      <c r="B1017" s="100" t="s">
        <v>11450</v>
      </c>
      <c r="C1017" s="42" t="s">
        <v>12581</v>
      </c>
      <c r="D1017" s="396" t="s">
        <v>12564</v>
      </c>
      <c r="E1017" s="396" t="s">
        <v>12564</v>
      </c>
      <c r="F1017" s="396" t="s">
        <v>12564</v>
      </c>
      <c r="G1017" s="396" t="s">
        <v>12564</v>
      </c>
    </row>
    <row r="1018" spans="1:7">
      <c r="A1018" s="42" t="s">
        <v>12567</v>
      </c>
      <c r="B1018" s="100" t="s">
        <v>11450</v>
      </c>
      <c r="C1018" s="42" t="s">
        <v>12580</v>
      </c>
      <c r="D1018" s="396" t="s">
        <v>12564</v>
      </c>
      <c r="E1018" s="396" t="s">
        <v>12564</v>
      </c>
      <c r="F1018" s="396" t="s">
        <v>12564</v>
      </c>
      <c r="G1018" s="396" t="s">
        <v>12564</v>
      </c>
    </row>
    <row r="1019" spans="1:7">
      <c r="A1019" s="42" t="s">
        <v>12567</v>
      </c>
      <c r="B1019" s="100" t="s">
        <v>11450</v>
      </c>
      <c r="C1019" s="42" t="s">
        <v>12579</v>
      </c>
      <c r="D1019" s="396" t="s">
        <v>12560</v>
      </c>
      <c r="E1019" s="396" t="s">
        <v>12560</v>
      </c>
      <c r="F1019" s="396" t="s">
        <v>12560</v>
      </c>
      <c r="G1019" s="396" t="s">
        <v>12560</v>
      </c>
    </row>
    <row r="1020" spans="1:7">
      <c r="A1020" s="42" t="s">
        <v>12567</v>
      </c>
      <c r="B1020" s="100" t="s">
        <v>11450</v>
      </c>
      <c r="C1020" s="42" t="s">
        <v>12578</v>
      </c>
      <c r="D1020" s="396" t="s">
        <v>12564</v>
      </c>
      <c r="E1020" s="396" t="s">
        <v>12560</v>
      </c>
      <c r="F1020" s="396" t="s">
        <v>12564</v>
      </c>
      <c r="G1020" s="396" t="s">
        <v>12560</v>
      </c>
    </row>
    <row r="1021" spans="1:7">
      <c r="A1021" s="42" t="s">
        <v>12567</v>
      </c>
      <c r="B1021" s="100" t="s">
        <v>11450</v>
      </c>
      <c r="C1021" s="42" t="s">
        <v>12577</v>
      </c>
      <c r="D1021" s="396" t="s">
        <v>12564</v>
      </c>
      <c r="E1021" s="396" t="s">
        <v>12564</v>
      </c>
      <c r="F1021" s="396" t="s">
        <v>12564</v>
      </c>
      <c r="G1021" s="396" t="s">
        <v>12560</v>
      </c>
    </row>
    <row r="1022" spans="1:7" ht="45">
      <c r="A1022" s="42" t="s">
        <v>12567</v>
      </c>
      <c r="B1022" s="100" t="s">
        <v>12566</v>
      </c>
      <c r="C1022" s="42" t="s">
        <v>12576</v>
      </c>
      <c r="D1022" s="396" t="s">
        <v>12564</v>
      </c>
      <c r="E1022" s="396" t="s">
        <v>12564</v>
      </c>
      <c r="F1022" s="396" t="s">
        <v>12564</v>
      </c>
      <c r="G1022" s="396" t="s">
        <v>12564</v>
      </c>
    </row>
    <row r="1023" spans="1:7" ht="30">
      <c r="A1023" s="42" t="s">
        <v>12567</v>
      </c>
      <c r="B1023" s="100" t="s">
        <v>12566</v>
      </c>
      <c r="C1023" s="42" t="s">
        <v>12575</v>
      </c>
      <c r="D1023" s="396" t="s">
        <v>12560</v>
      </c>
      <c r="E1023" s="396" t="s">
        <v>12560</v>
      </c>
      <c r="F1023" s="396" t="s">
        <v>12560</v>
      </c>
      <c r="G1023" s="396" t="s">
        <v>12560</v>
      </c>
    </row>
    <row r="1024" spans="1:7">
      <c r="A1024" s="42" t="s">
        <v>12567</v>
      </c>
      <c r="B1024" s="100" t="s">
        <v>12566</v>
      </c>
      <c r="C1024" s="42" t="s">
        <v>12574</v>
      </c>
      <c r="D1024" s="396" t="s">
        <v>12560</v>
      </c>
      <c r="E1024" s="396" t="s">
        <v>12564</v>
      </c>
      <c r="F1024" s="396" t="s">
        <v>12564</v>
      </c>
      <c r="G1024" s="396" t="s">
        <v>12560</v>
      </c>
    </row>
    <row r="1025" spans="1:7">
      <c r="A1025" s="42" t="s">
        <v>12567</v>
      </c>
      <c r="B1025" s="100" t="s">
        <v>12566</v>
      </c>
      <c r="C1025" s="42" t="s">
        <v>12573</v>
      </c>
      <c r="D1025" s="396" t="s">
        <v>12560</v>
      </c>
      <c r="E1025" s="396" t="s">
        <v>12564</v>
      </c>
      <c r="F1025" s="396" t="s">
        <v>12564</v>
      </c>
      <c r="G1025" s="396" t="s">
        <v>12560</v>
      </c>
    </row>
    <row r="1026" spans="1:7" ht="30">
      <c r="A1026" s="42" t="s">
        <v>12567</v>
      </c>
      <c r="B1026" s="100" t="s">
        <v>12566</v>
      </c>
      <c r="C1026" s="42" t="s">
        <v>12572</v>
      </c>
      <c r="D1026" s="396" t="s">
        <v>12560</v>
      </c>
      <c r="E1026" s="396" t="s">
        <v>12564</v>
      </c>
      <c r="F1026" s="396" t="s">
        <v>12564</v>
      </c>
      <c r="G1026" s="396" t="s">
        <v>12560</v>
      </c>
    </row>
    <row r="1027" spans="1:7">
      <c r="A1027" s="42" t="s">
        <v>12567</v>
      </c>
      <c r="B1027" s="100" t="s">
        <v>12566</v>
      </c>
      <c r="C1027" s="42" t="s">
        <v>12571</v>
      </c>
      <c r="D1027" s="396" t="s">
        <v>12560</v>
      </c>
      <c r="E1027" s="396" t="s">
        <v>12564</v>
      </c>
      <c r="F1027" s="396" t="s">
        <v>12564</v>
      </c>
      <c r="G1027" s="396" t="s">
        <v>12560</v>
      </c>
    </row>
    <row r="1028" spans="1:7" ht="30">
      <c r="A1028" s="42" t="s">
        <v>12567</v>
      </c>
      <c r="B1028" s="100" t="s">
        <v>12566</v>
      </c>
      <c r="C1028" s="42" t="s">
        <v>12570</v>
      </c>
      <c r="D1028" s="396" t="s">
        <v>12564</v>
      </c>
      <c r="E1028" s="396" t="s">
        <v>12564</v>
      </c>
      <c r="F1028" s="396" t="s">
        <v>12564</v>
      </c>
      <c r="G1028" s="396" t="s">
        <v>12564</v>
      </c>
    </row>
    <row r="1029" spans="1:7" ht="45">
      <c r="A1029" s="42" t="s">
        <v>12567</v>
      </c>
      <c r="B1029" s="100" t="s">
        <v>12566</v>
      </c>
      <c r="C1029" s="42" t="s">
        <v>12569</v>
      </c>
      <c r="D1029" s="396" t="s">
        <v>12560</v>
      </c>
      <c r="E1029" s="396" t="s">
        <v>12560</v>
      </c>
      <c r="F1029" s="396" t="s">
        <v>12564</v>
      </c>
      <c r="G1029" s="396" t="s">
        <v>12564</v>
      </c>
    </row>
    <row r="1030" spans="1:7">
      <c r="A1030" s="42" t="s">
        <v>12567</v>
      </c>
      <c r="B1030" s="100" t="s">
        <v>12566</v>
      </c>
      <c r="C1030" s="42" t="s">
        <v>12568</v>
      </c>
      <c r="D1030" s="396" t="s">
        <v>12560</v>
      </c>
      <c r="E1030" s="396" t="s">
        <v>12564</v>
      </c>
      <c r="F1030" s="396" t="s">
        <v>12564</v>
      </c>
      <c r="G1030" s="396" t="s">
        <v>12564</v>
      </c>
    </row>
    <row r="1031" spans="1:7">
      <c r="A1031" s="42" t="s">
        <v>12567</v>
      </c>
      <c r="B1031" s="100" t="s">
        <v>12566</v>
      </c>
      <c r="C1031" s="42" t="s">
        <v>12565</v>
      </c>
      <c r="D1031" s="396" t="s">
        <v>12564</v>
      </c>
      <c r="E1031" s="396" t="s">
        <v>12564</v>
      </c>
      <c r="F1031" s="396" t="s">
        <v>12564</v>
      </c>
      <c r="G1031" s="396" t="s">
        <v>12560</v>
      </c>
    </row>
    <row r="1032" spans="1:7">
      <c r="A1032" s="42" t="s">
        <v>12563</v>
      </c>
      <c r="B1032" s="100" t="s">
        <v>12562</v>
      </c>
      <c r="C1032" s="42" t="s">
        <v>12561</v>
      </c>
      <c r="D1032" s="396" t="s">
        <v>12560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526C-9B8D-4A46-BD96-D12CDD6B326F}">
  <sheetPr>
    <tabColor theme="8" tint="0.79998168889431442"/>
  </sheetPr>
  <dimension ref="A1:K397"/>
  <sheetViews>
    <sheetView zoomScale="110" zoomScaleNormal="110" workbookViewId="0">
      <pane ySplit="1" topLeftCell="A40" activePane="bottomLeft" state="frozen"/>
      <selection activeCell="E2318" sqref="E2318"/>
      <selection pane="bottomLeft" activeCell="D99" sqref="D99"/>
    </sheetView>
  </sheetViews>
  <sheetFormatPr defaultColWidth="15.5" defaultRowHeight="15"/>
  <cols>
    <col min="1" max="1" width="8.5" style="41" customWidth="1"/>
    <col min="2" max="2" width="19.875" style="75" customWidth="1"/>
    <col min="3" max="3" width="27.125" style="75" customWidth="1"/>
    <col min="4" max="4" width="19.125" style="100" customWidth="1"/>
    <col min="5" max="5" width="88.5" style="42" customWidth="1"/>
    <col min="6" max="16384" width="15.5" style="41"/>
  </cols>
  <sheetData>
    <row r="1" spans="1:11" s="39" customFormat="1" ht="16.5" thickBot="1">
      <c r="A1" s="39" t="s">
        <v>1153</v>
      </c>
      <c r="B1" s="76" t="s">
        <v>703</v>
      </c>
      <c r="C1" s="76" t="s">
        <v>1649</v>
      </c>
      <c r="D1" s="99" t="s">
        <v>1846</v>
      </c>
      <c r="E1" s="40" t="s">
        <v>1154</v>
      </c>
      <c r="F1" s="39" t="s">
        <v>1098</v>
      </c>
      <c r="G1" s="39" t="s">
        <v>1099</v>
      </c>
      <c r="H1" s="39" t="s">
        <v>1100</v>
      </c>
      <c r="I1" s="39" t="s">
        <v>1101</v>
      </c>
      <c r="J1" s="39" t="s">
        <v>1122</v>
      </c>
      <c r="K1" s="39" t="s">
        <v>2071</v>
      </c>
    </row>
    <row r="2" spans="1:11">
      <c r="A2" s="41" t="s">
        <v>8</v>
      </c>
      <c r="B2" s="75" t="s">
        <v>1310</v>
      </c>
      <c r="C2" s="75" t="s">
        <v>2191</v>
      </c>
      <c r="D2" s="100" t="s">
        <v>2334</v>
      </c>
      <c r="E2" s="42" t="s">
        <v>2335</v>
      </c>
    </row>
    <row r="3" spans="1:11">
      <c r="A3" s="41" t="s">
        <v>8</v>
      </c>
      <c r="B3" s="75" t="s">
        <v>1310</v>
      </c>
      <c r="C3" s="75" t="s">
        <v>2191</v>
      </c>
      <c r="D3" s="100" t="s">
        <v>131</v>
      </c>
      <c r="E3" s="42" t="s">
        <v>2290</v>
      </c>
    </row>
    <row r="4" spans="1:11">
      <c r="A4" s="41" t="s">
        <v>8</v>
      </c>
      <c r="B4" s="75" t="s">
        <v>1310</v>
      </c>
      <c r="C4" s="75" t="s">
        <v>2191</v>
      </c>
      <c r="D4" s="100" t="s">
        <v>1976</v>
      </c>
      <c r="E4" s="42" t="s">
        <v>3417</v>
      </c>
    </row>
    <row r="5" spans="1:11">
      <c r="A5" s="41" t="s">
        <v>8</v>
      </c>
      <c r="B5" s="75" t="s">
        <v>1310</v>
      </c>
      <c r="C5" s="75" t="s">
        <v>2191</v>
      </c>
      <c r="D5" s="100" t="s">
        <v>1976</v>
      </c>
      <c r="E5" s="42" t="s">
        <v>2234</v>
      </c>
    </row>
    <row r="6" spans="1:11">
      <c r="A6" s="41" t="s">
        <v>8</v>
      </c>
      <c r="B6" s="75" t="s">
        <v>1310</v>
      </c>
      <c r="C6" s="75" t="s">
        <v>2191</v>
      </c>
      <c r="D6" s="100" t="s">
        <v>1976</v>
      </c>
      <c r="E6" s="42" t="s">
        <v>2466</v>
      </c>
    </row>
    <row r="7" spans="1:11" ht="30">
      <c r="A7" s="41" t="s">
        <v>8</v>
      </c>
      <c r="B7" s="75" t="s">
        <v>1310</v>
      </c>
      <c r="C7" s="75" t="s">
        <v>2191</v>
      </c>
      <c r="D7" s="100" t="s">
        <v>3593</v>
      </c>
    </row>
    <row r="8" spans="1:11">
      <c r="B8" s="75" t="s">
        <v>1310</v>
      </c>
      <c r="C8" s="75" t="s">
        <v>2191</v>
      </c>
      <c r="D8" s="100" t="s">
        <v>2678</v>
      </c>
      <c r="E8" s="42" t="s">
        <v>2677</v>
      </c>
    </row>
    <row r="9" spans="1:11">
      <c r="B9" s="75" t="s">
        <v>1310</v>
      </c>
      <c r="C9" s="75" t="s">
        <v>2191</v>
      </c>
      <c r="D9" s="100" t="s">
        <v>1976</v>
      </c>
      <c r="E9" s="42" t="s">
        <v>2413</v>
      </c>
    </row>
    <row r="10" spans="1:11">
      <c r="B10" s="75" t="s">
        <v>1310</v>
      </c>
      <c r="C10" s="75" t="s">
        <v>1967</v>
      </c>
      <c r="D10" s="100" t="s">
        <v>1966</v>
      </c>
      <c r="E10" s="42" t="s">
        <v>55</v>
      </c>
    </row>
    <row r="11" spans="1:11">
      <c r="B11" s="75" t="s">
        <v>1310</v>
      </c>
      <c r="C11" s="75" t="s">
        <v>1967</v>
      </c>
      <c r="D11" s="100" t="s">
        <v>1976</v>
      </c>
      <c r="E11" s="42" t="s">
        <v>55</v>
      </c>
    </row>
    <row r="12" spans="1:11">
      <c r="B12" s="75" t="s">
        <v>1310</v>
      </c>
      <c r="C12" s="75" t="s">
        <v>1967</v>
      </c>
      <c r="D12" s="100" t="s">
        <v>1977</v>
      </c>
      <c r="E12" s="42" t="s">
        <v>55</v>
      </c>
    </row>
    <row r="13" spans="1:11">
      <c r="A13" s="41" t="s">
        <v>8</v>
      </c>
      <c r="B13" s="75" t="s">
        <v>1310</v>
      </c>
      <c r="C13" s="75" t="s">
        <v>1962</v>
      </c>
      <c r="D13" s="100" t="s">
        <v>1973</v>
      </c>
      <c r="E13" s="42" t="s">
        <v>2236</v>
      </c>
    </row>
    <row r="14" spans="1:11">
      <c r="A14" s="41" t="s">
        <v>8</v>
      </c>
      <c r="B14" s="75" t="s">
        <v>1310</v>
      </c>
      <c r="C14" s="75" t="s">
        <v>1962</v>
      </c>
      <c r="D14" s="100" t="s">
        <v>1973</v>
      </c>
      <c r="E14" s="42" t="s">
        <v>2702</v>
      </c>
    </row>
    <row r="15" spans="1:11" ht="30">
      <c r="A15" s="41" t="s">
        <v>8</v>
      </c>
      <c r="B15" s="75" t="s">
        <v>1310</v>
      </c>
      <c r="C15" s="75" t="s">
        <v>1962</v>
      </c>
      <c r="D15" s="100" t="s">
        <v>2531</v>
      </c>
      <c r="E15" s="42" t="s">
        <v>2532</v>
      </c>
    </row>
    <row r="16" spans="1:11">
      <c r="B16" s="75" t="s">
        <v>1310</v>
      </c>
      <c r="C16" s="75" t="s">
        <v>1962</v>
      </c>
      <c r="D16" s="100" t="s">
        <v>1973</v>
      </c>
      <c r="E16" s="42" t="s">
        <v>2292</v>
      </c>
    </row>
    <row r="17" spans="1:5">
      <c r="B17" s="75" t="s">
        <v>1310</v>
      </c>
      <c r="C17" s="75" t="s">
        <v>1962</v>
      </c>
      <c r="D17" s="100" t="s">
        <v>1973</v>
      </c>
      <c r="E17" s="42" t="s">
        <v>2291</v>
      </c>
    </row>
    <row r="18" spans="1:5" ht="75">
      <c r="B18" s="75" t="s">
        <v>1310</v>
      </c>
      <c r="C18" s="75" t="s">
        <v>1962</v>
      </c>
      <c r="D18" s="100" t="s">
        <v>1975</v>
      </c>
      <c r="E18" s="42" t="s">
        <v>55</v>
      </c>
    </row>
    <row r="19" spans="1:5" ht="30">
      <c r="B19" s="75" t="s">
        <v>1310</v>
      </c>
      <c r="C19" s="75" t="s">
        <v>1962</v>
      </c>
      <c r="D19" s="100" t="s">
        <v>1968</v>
      </c>
      <c r="E19" s="42" t="s">
        <v>55</v>
      </c>
    </row>
    <row r="20" spans="1:5" ht="45">
      <c r="B20" s="75" t="s">
        <v>1310</v>
      </c>
      <c r="C20" s="75" t="s">
        <v>1964</v>
      </c>
      <c r="D20" s="100" t="s">
        <v>1969</v>
      </c>
      <c r="E20" s="42" t="s">
        <v>55</v>
      </c>
    </row>
    <row r="21" spans="1:5" ht="45">
      <c r="B21" s="75" t="s">
        <v>1310</v>
      </c>
      <c r="C21" s="75" t="s">
        <v>1964</v>
      </c>
      <c r="D21" s="100" t="s">
        <v>1972</v>
      </c>
      <c r="E21" s="42" t="s">
        <v>55</v>
      </c>
    </row>
    <row r="22" spans="1:5" ht="60">
      <c r="B22" s="75" t="s">
        <v>1310</v>
      </c>
      <c r="C22" s="75" t="s">
        <v>1964</v>
      </c>
      <c r="D22" s="100" t="s">
        <v>1974</v>
      </c>
      <c r="E22" s="42" t="s">
        <v>55</v>
      </c>
    </row>
    <row r="23" spans="1:5" ht="30">
      <c r="B23" s="75" t="s">
        <v>1310</v>
      </c>
      <c r="C23" s="75" t="s">
        <v>2182</v>
      </c>
      <c r="D23" s="100" t="s">
        <v>2524</v>
      </c>
      <c r="E23" s="42" t="s">
        <v>2525</v>
      </c>
    </row>
    <row r="24" spans="1:5">
      <c r="B24" s="75" t="s">
        <v>1310</v>
      </c>
      <c r="C24" s="75" t="s">
        <v>2182</v>
      </c>
      <c r="D24" s="100" t="s">
        <v>2183</v>
      </c>
      <c r="E24" s="42" t="s">
        <v>2256</v>
      </c>
    </row>
    <row r="25" spans="1:5">
      <c r="B25" s="75" t="s">
        <v>1310</v>
      </c>
      <c r="C25" s="75" t="s">
        <v>2182</v>
      </c>
      <c r="D25" s="100" t="s">
        <v>2183</v>
      </c>
    </row>
    <row r="26" spans="1:5" ht="30">
      <c r="B26" s="75" t="s">
        <v>1310</v>
      </c>
      <c r="C26" s="75" t="s">
        <v>1963</v>
      </c>
      <c r="D26" s="100" t="s">
        <v>1965</v>
      </c>
      <c r="E26" s="42" t="s">
        <v>2068</v>
      </c>
    </row>
    <row r="27" spans="1:5" ht="45">
      <c r="B27" s="75" t="s">
        <v>1310</v>
      </c>
      <c r="C27" s="75" t="s">
        <v>1963</v>
      </c>
      <c r="D27" s="100" t="s">
        <v>1971</v>
      </c>
      <c r="E27" s="42" t="s">
        <v>55</v>
      </c>
    </row>
    <row r="28" spans="1:5" ht="30">
      <c r="B28" s="75" t="s">
        <v>1310</v>
      </c>
      <c r="C28" s="75" t="s">
        <v>1963</v>
      </c>
      <c r="D28" s="100" t="s">
        <v>1970</v>
      </c>
      <c r="E28" s="42" t="s">
        <v>55</v>
      </c>
    </row>
    <row r="29" spans="1:5" ht="45">
      <c r="A29" s="41" t="s">
        <v>8</v>
      </c>
      <c r="B29" s="75" t="s">
        <v>1653</v>
      </c>
      <c r="C29" s="75" t="s">
        <v>1495</v>
      </c>
      <c r="D29" s="100" t="s">
        <v>1858</v>
      </c>
      <c r="E29" s="42" t="s">
        <v>1857</v>
      </c>
    </row>
    <row r="30" spans="1:5" ht="30">
      <c r="A30" s="41" t="s">
        <v>8</v>
      </c>
      <c r="B30" s="75" t="s">
        <v>1653</v>
      </c>
      <c r="C30" s="75" t="s">
        <v>1495</v>
      </c>
      <c r="D30" s="100" t="s">
        <v>1861</v>
      </c>
      <c r="E30" s="42" t="s">
        <v>1491</v>
      </c>
    </row>
    <row r="31" spans="1:5" ht="30">
      <c r="A31" s="41" t="s">
        <v>8</v>
      </c>
      <c r="B31" s="75" t="s">
        <v>1653</v>
      </c>
      <c r="C31" s="75" t="s">
        <v>1495</v>
      </c>
      <c r="D31" s="100" t="s">
        <v>1878</v>
      </c>
      <c r="E31" s="42" t="s">
        <v>1877</v>
      </c>
    </row>
    <row r="32" spans="1:5">
      <c r="A32" s="41" t="s">
        <v>8</v>
      </c>
      <c r="B32" s="75" t="s">
        <v>1653</v>
      </c>
      <c r="C32" s="75" t="s">
        <v>1495</v>
      </c>
      <c r="D32" s="100" t="s">
        <v>2043</v>
      </c>
      <c r="E32" s="42" t="s">
        <v>2044</v>
      </c>
    </row>
    <row r="33" spans="1:5" ht="30">
      <c r="A33" s="41" t="s">
        <v>8</v>
      </c>
      <c r="B33" s="75" t="s">
        <v>1653</v>
      </c>
      <c r="C33" s="75" t="s">
        <v>1495</v>
      </c>
      <c r="D33" s="100" t="s">
        <v>1866</v>
      </c>
      <c r="E33" s="42" t="s">
        <v>1865</v>
      </c>
    </row>
    <row r="34" spans="1:5">
      <c r="A34" s="41" t="s">
        <v>8</v>
      </c>
      <c r="B34" s="75" t="s">
        <v>1653</v>
      </c>
      <c r="C34" s="75" t="s">
        <v>1495</v>
      </c>
      <c r="D34" s="100" t="s">
        <v>1867</v>
      </c>
      <c r="E34" s="42" t="s">
        <v>1869</v>
      </c>
    </row>
    <row r="35" spans="1:5">
      <c r="A35" s="41" t="s">
        <v>8</v>
      </c>
      <c r="B35" s="75" t="s">
        <v>1653</v>
      </c>
      <c r="C35" s="75" t="s">
        <v>1495</v>
      </c>
      <c r="D35" s="100" t="s">
        <v>1862</v>
      </c>
      <c r="E35" s="42" t="s">
        <v>1864</v>
      </c>
    </row>
    <row r="36" spans="1:5" ht="30">
      <c r="A36" s="41" t="s">
        <v>8</v>
      </c>
      <c r="B36" s="75" t="s">
        <v>1653</v>
      </c>
      <c r="C36" s="75" t="s">
        <v>1495</v>
      </c>
      <c r="D36" s="100" t="s">
        <v>1868</v>
      </c>
      <c r="E36" s="42" t="s">
        <v>2201</v>
      </c>
    </row>
    <row r="37" spans="1:5">
      <c r="A37" s="41" t="s">
        <v>8</v>
      </c>
      <c r="B37" s="75" t="s">
        <v>1653</v>
      </c>
      <c r="C37" s="75" t="s">
        <v>1495</v>
      </c>
      <c r="D37" s="100" t="s">
        <v>1863</v>
      </c>
      <c r="E37" s="42" t="s">
        <v>1880</v>
      </c>
    </row>
    <row r="38" spans="1:5" ht="30">
      <c r="A38" s="41" t="s">
        <v>8</v>
      </c>
      <c r="B38" s="75" t="s">
        <v>1653</v>
      </c>
      <c r="C38" s="75" t="s">
        <v>1495</v>
      </c>
      <c r="D38" s="100" t="s">
        <v>1872</v>
      </c>
      <c r="E38" s="42" t="s">
        <v>1876</v>
      </c>
    </row>
    <row r="39" spans="1:5">
      <c r="A39" s="41" t="s">
        <v>8</v>
      </c>
      <c r="B39" s="75" t="s">
        <v>1653</v>
      </c>
      <c r="C39" s="75" t="s">
        <v>1495</v>
      </c>
      <c r="D39" s="100" t="s">
        <v>1855</v>
      </c>
      <c r="E39" s="42" t="s">
        <v>1856</v>
      </c>
    </row>
    <row r="40" spans="1:5">
      <c r="A40" s="41" t="s">
        <v>8</v>
      </c>
      <c r="B40" s="75" t="s">
        <v>1653</v>
      </c>
      <c r="C40" s="75" t="s">
        <v>1495</v>
      </c>
      <c r="D40" s="100" t="s">
        <v>1870</v>
      </c>
      <c r="E40" s="42" t="s">
        <v>1871</v>
      </c>
    </row>
    <row r="41" spans="1:5">
      <c r="A41" s="41" t="s">
        <v>8</v>
      </c>
      <c r="B41" s="75" t="s">
        <v>1653</v>
      </c>
      <c r="C41" s="75" t="s">
        <v>1495</v>
      </c>
      <c r="D41" s="100" t="s">
        <v>2295</v>
      </c>
      <c r="E41" s="42" t="s">
        <v>2296</v>
      </c>
    </row>
    <row r="42" spans="1:5" ht="30">
      <c r="A42" s="41" t="s">
        <v>8</v>
      </c>
      <c r="B42" s="75" t="s">
        <v>1653</v>
      </c>
      <c r="C42" s="75" t="s">
        <v>1495</v>
      </c>
      <c r="D42" s="100" t="s">
        <v>1847</v>
      </c>
      <c r="E42" s="42" t="s">
        <v>1849</v>
      </c>
    </row>
    <row r="43" spans="1:5">
      <c r="A43" s="41" t="s">
        <v>8</v>
      </c>
      <c r="B43" s="75" t="s">
        <v>1653</v>
      </c>
      <c r="C43" s="75" t="s">
        <v>1495</v>
      </c>
      <c r="D43" s="100" t="s">
        <v>1879</v>
      </c>
      <c r="E43" s="42" t="s">
        <v>1162</v>
      </c>
    </row>
    <row r="44" spans="1:5" ht="30">
      <c r="A44" s="41" t="s">
        <v>8</v>
      </c>
      <c r="B44" s="75" t="s">
        <v>1653</v>
      </c>
      <c r="C44" s="75" t="s">
        <v>1495</v>
      </c>
      <c r="D44" s="75" t="s">
        <v>1563</v>
      </c>
      <c r="E44" s="42" t="s">
        <v>1656</v>
      </c>
    </row>
    <row r="45" spans="1:5" ht="30">
      <c r="B45" s="75" t="s">
        <v>1653</v>
      </c>
      <c r="C45" s="75" t="s">
        <v>1495</v>
      </c>
      <c r="D45" s="100" t="s">
        <v>1873</v>
      </c>
      <c r="E45" s="42" t="s">
        <v>1490</v>
      </c>
    </row>
    <row r="46" spans="1:5">
      <c r="B46" s="75" t="s">
        <v>1653</v>
      </c>
      <c r="C46" s="75" t="s">
        <v>1495</v>
      </c>
      <c r="D46" s="100" t="s">
        <v>1874</v>
      </c>
      <c r="E46" s="42" t="s">
        <v>1169</v>
      </c>
    </row>
    <row r="47" spans="1:5" ht="30">
      <c r="B47" s="75" t="s">
        <v>1653</v>
      </c>
      <c r="C47" s="75" t="s">
        <v>1495</v>
      </c>
      <c r="D47" s="100" t="s">
        <v>1850</v>
      </c>
      <c r="E47" s="42" t="s">
        <v>1851</v>
      </c>
    </row>
    <row r="48" spans="1:5" ht="30">
      <c r="B48" s="75" t="s">
        <v>1653</v>
      </c>
      <c r="C48" s="75" t="s">
        <v>1495</v>
      </c>
      <c r="D48" s="100" t="s">
        <v>1563</v>
      </c>
      <c r="E48" s="42" t="s">
        <v>1875</v>
      </c>
    </row>
    <row r="49" spans="1:5" ht="30">
      <c r="B49" s="75" t="s">
        <v>1653</v>
      </c>
      <c r="C49" s="75" t="s">
        <v>1495</v>
      </c>
      <c r="D49" s="100" t="s">
        <v>1852</v>
      </c>
      <c r="E49" s="42" t="s">
        <v>1853</v>
      </c>
    </row>
    <row r="50" spans="1:5" ht="30">
      <c r="B50" s="75" t="s">
        <v>1653</v>
      </c>
      <c r="C50" s="75" t="s">
        <v>1495</v>
      </c>
      <c r="D50" s="100" t="s">
        <v>1848</v>
      </c>
      <c r="E50" s="42" t="s">
        <v>1854</v>
      </c>
    </row>
    <row r="51" spans="1:5" ht="30">
      <c r="B51" s="75" t="s">
        <v>1653</v>
      </c>
      <c r="C51" s="75" t="s">
        <v>1495</v>
      </c>
      <c r="D51" s="100" t="s">
        <v>1859</v>
      </c>
      <c r="E51" s="42" t="s">
        <v>1860</v>
      </c>
    </row>
    <row r="52" spans="1:5">
      <c r="A52" s="41" t="s">
        <v>8</v>
      </c>
      <c r="B52" s="75" t="s">
        <v>1653</v>
      </c>
      <c r="C52" s="75" t="s">
        <v>1494</v>
      </c>
      <c r="D52" s="100" t="s">
        <v>1909</v>
      </c>
      <c r="E52" s="42" t="s">
        <v>1910</v>
      </c>
    </row>
    <row r="53" spans="1:5">
      <c r="A53" s="41" t="s">
        <v>8</v>
      </c>
      <c r="B53" s="75" t="s">
        <v>1653</v>
      </c>
      <c r="C53" s="75" t="s">
        <v>1494</v>
      </c>
      <c r="D53" s="100" t="s">
        <v>1900</v>
      </c>
      <c r="E53" s="42" t="s">
        <v>1901</v>
      </c>
    </row>
    <row r="54" spans="1:5" ht="30">
      <c r="A54" s="41" t="s">
        <v>8</v>
      </c>
      <c r="B54" s="75" t="s">
        <v>1653</v>
      </c>
      <c r="C54" s="75" t="s">
        <v>1494</v>
      </c>
      <c r="D54" s="100" t="s">
        <v>1886</v>
      </c>
      <c r="E54" s="42" t="s">
        <v>1887</v>
      </c>
    </row>
    <row r="55" spans="1:5" ht="30">
      <c r="A55" s="41" t="s">
        <v>8</v>
      </c>
      <c r="B55" s="75" t="s">
        <v>1653</v>
      </c>
      <c r="C55" s="75" t="s">
        <v>1494</v>
      </c>
      <c r="D55" s="100" t="s">
        <v>1907</v>
      </c>
      <c r="E55" s="42" t="s">
        <v>1908</v>
      </c>
    </row>
    <row r="56" spans="1:5" ht="30">
      <c r="A56" s="41" t="s">
        <v>8</v>
      </c>
      <c r="B56" s="75" t="s">
        <v>1653</v>
      </c>
      <c r="C56" s="75" t="s">
        <v>1494</v>
      </c>
      <c r="D56" s="100" t="s">
        <v>1883</v>
      </c>
      <c r="E56" s="42" t="s">
        <v>1884</v>
      </c>
    </row>
    <row r="57" spans="1:5">
      <c r="A57" s="41" t="s">
        <v>8</v>
      </c>
      <c r="B57" s="75" t="s">
        <v>1653</v>
      </c>
      <c r="C57" s="75" t="s">
        <v>1494</v>
      </c>
      <c r="D57" s="100" t="s">
        <v>1888</v>
      </c>
      <c r="E57" s="42" t="s">
        <v>1156</v>
      </c>
    </row>
    <row r="58" spans="1:5" ht="30">
      <c r="A58" s="41" t="s">
        <v>8</v>
      </c>
      <c r="B58" s="75" t="s">
        <v>1653</v>
      </c>
      <c r="C58" s="75" t="s">
        <v>1494</v>
      </c>
      <c r="D58" s="100" t="s">
        <v>2046</v>
      </c>
      <c r="E58" s="42" t="s">
        <v>1492</v>
      </c>
    </row>
    <row r="59" spans="1:5">
      <c r="A59" s="41" t="s">
        <v>8</v>
      </c>
      <c r="B59" s="75" t="s">
        <v>1653</v>
      </c>
      <c r="C59" s="75" t="s">
        <v>1494</v>
      </c>
      <c r="D59" s="100" t="s">
        <v>2049</v>
      </c>
      <c r="E59" s="42" t="s">
        <v>2050</v>
      </c>
    </row>
    <row r="60" spans="1:5" ht="30">
      <c r="A60" s="41" t="s">
        <v>8</v>
      </c>
      <c r="B60" s="75" t="s">
        <v>1653</v>
      </c>
      <c r="C60" s="75" t="s">
        <v>1494</v>
      </c>
      <c r="D60" s="100" t="s">
        <v>1899</v>
      </c>
      <c r="E60" s="42" t="s">
        <v>3322</v>
      </c>
    </row>
    <row r="61" spans="1:5">
      <c r="A61" s="41" t="s">
        <v>8</v>
      </c>
      <c r="B61" s="75" t="s">
        <v>1653</v>
      </c>
      <c r="C61" s="75" t="s">
        <v>1494</v>
      </c>
      <c r="D61" s="100" t="s">
        <v>1898</v>
      </c>
      <c r="E61" s="42" t="s">
        <v>1911</v>
      </c>
    </row>
    <row r="62" spans="1:5" ht="30">
      <c r="A62" s="41" t="s">
        <v>8</v>
      </c>
      <c r="B62" s="75" t="s">
        <v>1653</v>
      </c>
      <c r="C62" s="75" t="s">
        <v>1494</v>
      </c>
      <c r="D62" s="100" t="s">
        <v>1905</v>
      </c>
      <c r="E62" s="42" t="s">
        <v>1981</v>
      </c>
    </row>
    <row r="63" spans="1:5">
      <c r="A63" s="41" t="s">
        <v>8</v>
      </c>
      <c r="B63" s="75" t="s">
        <v>1653</v>
      </c>
      <c r="C63" s="75" t="s">
        <v>1494</v>
      </c>
      <c r="D63" s="100" t="s">
        <v>1891</v>
      </c>
      <c r="E63" s="42" t="s">
        <v>1912</v>
      </c>
    </row>
    <row r="64" spans="1:5" ht="30">
      <c r="A64" s="41" t="s">
        <v>8</v>
      </c>
      <c r="B64" s="75" t="s">
        <v>1653</v>
      </c>
      <c r="C64" s="75" t="s">
        <v>1494</v>
      </c>
      <c r="D64" s="100" t="s">
        <v>1157</v>
      </c>
      <c r="E64" s="42" t="s">
        <v>1906</v>
      </c>
    </row>
    <row r="65" spans="1:5">
      <c r="A65" s="41" t="s">
        <v>8</v>
      </c>
      <c r="B65" s="75" t="s">
        <v>1653</v>
      </c>
      <c r="C65" s="75" t="s">
        <v>1494</v>
      </c>
      <c r="D65" s="100" t="s">
        <v>1882</v>
      </c>
      <c r="E65" s="42" t="s">
        <v>1913</v>
      </c>
    </row>
    <row r="66" spans="1:5">
      <c r="A66" s="41" t="s">
        <v>8</v>
      </c>
      <c r="B66" s="75" t="s">
        <v>1653</v>
      </c>
      <c r="C66" s="75" t="s">
        <v>1494</v>
      </c>
      <c r="D66" s="100" t="s">
        <v>1903</v>
      </c>
      <c r="E66" s="42" t="s">
        <v>1902</v>
      </c>
    </row>
    <row r="67" spans="1:5" ht="30">
      <c r="A67" s="41" t="s">
        <v>8</v>
      </c>
      <c r="B67" s="75" t="s">
        <v>1653</v>
      </c>
      <c r="C67" s="75" t="s">
        <v>1494</v>
      </c>
      <c r="D67" s="100" t="s">
        <v>1885</v>
      </c>
      <c r="E67" s="42" t="s">
        <v>1881</v>
      </c>
    </row>
    <row r="68" spans="1:5">
      <c r="A68" s="41" t="s">
        <v>8</v>
      </c>
      <c r="B68" s="75" t="s">
        <v>1653</v>
      </c>
      <c r="C68" s="75" t="s">
        <v>1494</v>
      </c>
      <c r="D68" s="100" t="s">
        <v>2037</v>
      </c>
      <c r="E68" s="42" t="s">
        <v>2038</v>
      </c>
    </row>
    <row r="69" spans="1:5">
      <c r="A69" s="41" t="s">
        <v>8</v>
      </c>
      <c r="B69" s="75" t="s">
        <v>1653</v>
      </c>
      <c r="C69" s="75" t="s">
        <v>1494</v>
      </c>
      <c r="D69" s="100" t="s">
        <v>1890</v>
      </c>
      <c r="E69" s="42" t="s">
        <v>1889</v>
      </c>
    </row>
    <row r="70" spans="1:5">
      <c r="A70" s="41" t="s">
        <v>8</v>
      </c>
      <c r="B70" s="75" t="s">
        <v>1653</v>
      </c>
      <c r="C70" s="75" t="s">
        <v>1494</v>
      </c>
      <c r="D70" s="100" t="s">
        <v>2039</v>
      </c>
      <c r="E70" s="42" t="s">
        <v>2040</v>
      </c>
    </row>
    <row r="71" spans="1:5">
      <c r="B71" s="75" t="s">
        <v>1653</v>
      </c>
      <c r="C71" s="75" t="s">
        <v>1494</v>
      </c>
      <c r="D71" s="75" t="s">
        <v>1651</v>
      </c>
      <c r="E71" s="42" t="s">
        <v>1650</v>
      </c>
    </row>
    <row r="72" spans="1:5">
      <c r="B72" s="75" t="s">
        <v>1653</v>
      </c>
      <c r="C72" s="75" t="s">
        <v>1494</v>
      </c>
      <c r="D72" s="75" t="s">
        <v>1655</v>
      </c>
      <c r="E72" s="42" t="s">
        <v>1654</v>
      </c>
    </row>
    <row r="73" spans="1:5">
      <c r="B73" s="75" t="s">
        <v>1653</v>
      </c>
      <c r="C73" s="75" t="s">
        <v>1494</v>
      </c>
      <c r="D73" s="100" t="s">
        <v>1904</v>
      </c>
      <c r="E73" s="42" t="s">
        <v>1155</v>
      </c>
    </row>
    <row r="74" spans="1:5" ht="30">
      <c r="B74" s="75" t="s">
        <v>1653</v>
      </c>
      <c r="C74" s="75" t="s">
        <v>1494</v>
      </c>
      <c r="D74" s="100" t="s">
        <v>1643</v>
      </c>
      <c r="E74" s="42" t="s">
        <v>1892</v>
      </c>
    </row>
    <row r="75" spans="1:5" ht="30">
      <c r="B75" s="75" t="s">
        <v>1653</v>
      </c>
      <c r="C75" s="75" t="s">
        <v>1494</v>
      </c>
      <c r="D75" s="100" t="s">
        <v>2041</v>
      </c>
      <c r="E75" s="42" t="s">
        <v>2042</v>
      </c>
    </row>
    <row r="76" spans="1:5" ht="30">
      <c r="B76" s="75" t="s">
        <v>1653</v>
      </c>
      <c r="C76" s="75" t="s">
        <v>1494</v>
      </c>
      <c r="D76" s="100" t="s">
        <v>2047</v>
      </c>
      <c r="E76" s="42" t="s">
        <v>2048</v>
      </c>
    </row>
    <row r="77" spans="1:5">
      <c r="B77" s="75" t="s">
        <v>1653</v>
      </c>
      <c r="C77" s="75" t="s">
        <v>1494</v>
      </c>
      <c r="D77" s="100" t="s">
        <v>2045</v>
      </c>
      <c r="E77" s="42" t="s">
        <v>2036</v>
      </c>
    </row>
    <row r="78" spans="1:5" ht="30">
      <c r="B78" s="75" t="s">
        <v>1653</v>
      </c>
      <c r="C78" s="75" t="s">
        <v>1494</v>
      </c>
      <c r="D78" s="100" t="s">
        <v>1894</v>
      </c>
      <c r="E78" s="42" t="s">
        <v>1893</v>
      </c>
    </row>
    <row r="79" spans="1:5">
      <c r="B79" s="75" t="s">
        <v>1653</v>
      </c>
      <c r="C79" s="75" t="s">
        <v>1494</v>
      </c>
      <c r="D79" s="100" t="s">
        <v>1896</v>
      </c>
      <c r="E79" s="42" t="s">
        <v>1895</v>
      </c>
    </row>
    <row r="80" spans="1:5">
      <c r="B80" s="75" t="s">
        <v>1653</v>
      </c>
      <c r="C80" s="75" t="s">
        <v>1494</v>
      </c>
      <c r="D80" s="100" t="s">
        <v>1897</v>
      </c>
      <c r="E80" s="42" t="s">
        <v>1380</v>
      </c>
    </row>
    <row r="81" spans="1:5">
      <c r="A81" s="41" t="s">
        <v>8</v>
      </c>
      <c r="B81" s="75" t="s">
        <v>1652</v>
      </c>
      <c r="C81" s="75" t="s">
        <v>1371</v>
      </c>
      <c r="D81" s="100" t="s">
        <v>2276</v>
      </c>
      <c r="E81" s="42" t="s">
        <v>2277</v>
      </c>
    </row>
    <row r="82" spans="1:5" ht="30">
      <c r="A82" s="41" t="s">
        <v>8</v>
      </c>
      <c r="B82" s="75" t="s">
        <v>1652</v>
      </c>
      <c r="C82" s="75" t="s">
        <v>1371</v>
      </c>
      <c r="D82" s="100" t="s">
        <v>1930</v>
      </c>
      <c r="E82" s="42" t="s">
        <v>1929</v>
      </c>
    </row>
    <row r="83" spans="1:5">
      <c r="A83" s="41" t="s">
        <v>8</v>
      </c>
      <c r="B83" s="75" t="s">
        <v>1652</v>
      </c>
      <c r="C83" s="75" t="s">
        <v>1371</v>
      </c>
      <c r="D83" s="100" t="s">
        <v>1493</v>
      </c>
      <c r="E83" s="42" t="s">
        <v>1931</v>
      </c>
    </row>
    <row r="84" spans="1:5">
      <c r="A84" s="41" t="s">
        <v>8</v>
      </c>
      <c r="B84" s="75" t="s">
        <v>1652</v>
      </c>
      <c r="C84" s="75" t="s">
        <v>1371</v>
      </c>
      <c r="D84" s="100" t="s">
        <v>1938</v>
      </c>
      <c r="E84" s="42" t="s">
        <v>1937</v>
      </c>
    </row>
    <row r="85" spans="1:5">
      <c r="A85" s="41" t="s">
        <v>8</v>
      </c>
      <c r="B85" s="75" t="s">
        <v>1652</v>
      </c>
      <c r="C85" s="75" t="s">
        <v>1371</v>
      </c>
      <c r="D85" s="100" t="s">
        <v>2419</v>
      </c>
      <c r="E85" s="42" t="s">
        <v>2420</v>
      </c>
    </row>
    <row r="86" spans="1:5">
      <c r="B86" s="75" t="s">
        <v>1652</v>
      </c>
      <c r="C86" s="75" t="s">
        <v>1371</v>
      </c>
      <c r="D86" s="100" t="s">
        <v>1958</v>
      </c>
      <c r="E86" s="42" t="s">
        <v>1946</v>
      </c>
    </row>
    <row r="87" spans="1:5" ht="30">
      <c r="B87" s="75" t="s">
        <v>1652</v>
      </c>
      <c r="C87" s="75" t="s">
        <v>1371</v>
      </c>
      <c r="D87" s="100" t="s">
        <v>1955</v>
      </c>
      <c r="E87" s="42" t="s">
        <v>1928</v>
      </c>
    </row>
    <row r="88" spans="1:5" ht="30">
      <c r="B88" s="75" t="s">
        <v>1652</v>
      </c>
      <c r="C88" s="75" t="s">
        <v>1371</v>
      </c>
      <c r="D88" s="100" t="s">
        <v>1781</v>
      </c>
      <c r="E88" s="42" t="s">
        <v>1945</v>
      </c>
    </row>
    <row r="89" spans="1:5">
      <c r="B89" s="75" t="s">
        <v>1652</v>
      </c>
      <c r="C89" s="75" t="s">
        <v>1371</v>
      </c>
      <c r="D89" s="100" t="s">
        <v>1359</v>
      </c>
      <c r="E89" s="42" t="s">
        <v>1950</v>
      </c>
    </row>
    <row r="90" spans="1:5">
      <c r="B90" s="75" t="s">
        <v>1652</v>
      </c>
      <c r="C90" s="75" t="s">
        <v>1371</v>
      </c>
      <c r="D90" s="100" t="s">
        <v>1944</v>
      </c>
      <c r="E90" s="42" t="s">
        <v>2035</v>
      </c>
    </row>
    <row r="91" spans="1:5">
      <c r="B91" s="75" t="s">
        <v>1652</v>
      </c>
      <c r="C91" s="75" t="s">
        <v>1371</v>
      </c>
      <c r="D91" s="100" t="s">
        <v>1934</v>
      </c>
      <c r="E91" s="42" t="s">
        <v>1939</v>
      </c>
    </row>
    <row r="92" spans="1:5" ht="30">
      <c r="B92" s="75" t="s">
        <v>1652</v>
      </c>
      <c r="C92" s="75" t="s">
        <v>1371</v>
      </c>
      <c r="D92" s="100" t="s">
        <v>1943</v>
      </c>
      <c r="E92" s="42" t="s">
        <v>1979</v>
      </c>
    </row>
    <row r="93" spans="1:5" ht="30">
      <c r="B93" s="75" t="s">
        <v>1652</v>
      </c>
      <c r="C93" s="75" t="s">
        <v>1371</v>
      </c>
      <c r="D93" s="100" t="s">
        <v>1956</v>
      </c>
      <c r="E93" s="42" t="s">
        <v>1957</v>
      </c>
    </row>
    <row r="94" spans="1:5">
      <c r="B94" s="75" t="s">
        <v>1652</v>
      </c>
      <c r="C94" s="75" t="s">
        <v>1371</v>
      </c>
      <c r="D94" s="100" t="s">
        <v>1942</v>
      </c>
      <c r="E94" s="42" t="s">
        <v>1936</v>
      </c>
    </row>
    <row r="95" spans="1:5">
      <c r="B95" s="75" t="s">
        <v>1652</v>
      </c>
      <c r="C95" s="75" t="s">
        <v>1371</v>
      </c>
      <c r="D95" s="100" t="s">
        <v>1947</v>
      </c>
      <c r="E95" s="42" t="s">
        <v>1948</v>
      </c>
    </row>
    <row r="96" spans="1:5">
      <c r="B96" s="75" t="s">
        <v>1652</v>
      </c>
      <c r="C96" s="75" t="s">
        <v>1371</v>
      </c>
      <c r="D96" s="100" t="s">
        <v>1959</v>
      </c>
      <c r="E96" s="42" t="s">
        <v>1960</v>
      </c>
    </row>
    <row r="97" spans="1:5">
      <c r="B97" s="75" t="s">
        <v>1652</v>
      </c>
      <c r="C97" s="75" t="s">
        <v>1371</v>
      </c>
      <c r="D97" s="100" t="s">
        <v>1953</v>
      </c>
      <c r="E97" s="42" t="s">
        <v>1952</v>
      </c>
    </row>
    <row r="98" spans="1:5" ht="30">
      <c r="B98" s="75" t="s">
        <v>1652</v>
      </c>
      <c r="C98" s="75" t="s">
        <v>1371</v>
      </c>
      <c r="D98" s="100" t="s">
        <v>2417</v>
      </c>
      <c r="E98" s="42" t="s">
        <v>2418</v>
      </c>
    </row>
    <row r="99" spans="1:5" ht="45">
      <c r="B99" s="75" t="s">
        <v>1652</v>
      </c>
      <c r="C99" s="75" t="s">
        <v>1371</v>
      </c>
      <c r="D99" s="100" t="s">
        <v>601</v>
      </c>
      <c r="E99" s="42" t="s">
        <v>2051</v>
      </c>
    </row>
    <row r="100" spans="1:5" ht="30">
      <c r="B100" s="75" t="s">
        <v>1652</v>
      </c>
      <c r="C100" s="75" t="s">
        <v>1371</v>
      </c>
      <c r="D100" s="100" t="s">
        <v>1954</v>
      </c>
      <c r="E100" s="42" t="s">
        <v>1951</v>
      </c>
    </row>
    <row r="101" spans="1:5" ht="30">
      <c r="B101" s="75" t="s">
        <v>1652</v>
      </c>
      <c r="C101" s="75" t="s">
        <v>1371</v>
      </c>
      <c r="D101" s="100" t="s">
        <v>1933</v>
      </c>
      <c r="E101" s="42" t="s">
        <v>1932</v>
      </c>
    </row>
    <row r="102" spans="1:5">
      <c r="B102" s="75" t="s">
        <v>1652</v>
      </c>
      <c r="C102" s="75" t="s">
        <v>1371</v>
      </c>
      <c r="D102" s="100" t="s">
        <v>1940</v>
      </c>
      <c r="E102" s="42" t="s">
        <v>1941</v>
      </c>
    </row>
    <row r="103" spans="1:5" ht="90">
      <c r="B103" s="75" t="s">
        <v>1652</v>
      </c>
      <c r="C103" s="75" t="s">
        <v>1371</v>
      </c>
      <c r="D103" s="100" t="s">
        <v>1949</v>
      </c>
      <c r="E103" s="42" t="s">
        <v>3321</v>
      </c>
    </row>
    <row r="104" spans="1:5">
      <c r="A104" s="41" t="s">
        <v>8</v>
      </c>
      <c r="B104" s="75" t="s">
        <v>1652</v>
      </c>
      <c r="C104" s="75" t="s">
        <v>1372</v>
      </c>
      <c r="D104" s="100" t="s">
        <v>2000</v>
      </c>
      <c r="E104" s="42" t="s">
        <v>2008</v>
      </c>
    </row>
    <row r="105" spans="1:5">
      <c r="A105" s="41" t="s">
        <v>8</v>
      </c>
      <c r="B105" s="75" t="s">
        <v>1652</v>
      </c>
      <c r="C105" s="75" t="s">
        <v>1372</v>
      </c>
      <c r="D105" s="100" t="s">
        <v>1995</v>
      </c>
      <c r="E105" s="42" t="s">
        <v>1996</v>
      </c>
    </row>
    <row r="106" spans="1:5">
      <c r="A106" s="41" t="s">
        <v>8</v>
      </c>
      <c r="B106" s="75" t="s">
        <v>1652</v>
      </c>
      <c r="C106" s="75" t="s">
        <v>1372</v>
      </c>
      <c r="D106" s="100" t="s">
        <v>1309</v>
      </c>
      <c r="E106" s="42" t="s">
        <v>2003</v>
      </c>
    </row>
    <row r="107" spans="1:5">
      <c r="A107" s="41" t="s">
        <v>8</v>
      </c>
      <c r="B107" s="75" t="s">
        <v>1652</v>
      </c>
      <c r="C107" s="75" t="s">
        <v>1372</v>
      </c>
      <c r="D107" s="100" t="s">
        <v>2002</v>
      </c>
      <c r="E107" s="42" t="s">
        <v>1402</v>
      </c>
    </row>
    <row r="108" spans="1:5" ht="30">
      <c r="A108" s="41" t="s">
        <v>8</v>
      </c>
      <c r="B108" s="75" t="s">
        <v>1652</v>
      </c>
      <c r="C108" s="75" t="s">
        <v>1372</v>
      </c>
      <c r="D108" s="100" t="s">
        <v>2006</v>
      </c>
      <c r="E108" s="42" t="s">
        <v>2007</v>
      </c>
    </row>
    <row r="109" spans="1:5">
      <c r="B109" s="75" t="s">
        <v>1652</v>
      </c>
      <c r="C109" s="75" t="s">
        <v>1372</v>
      </c>
      <c r="D109" s="100" t="s">
        <v>1998</v>
      </c>
      <c r="E109" s="42" t="s">
        <v>1999</v>
      </c>
    </row>
    <row r="110" spans="1:5">
      <c r="B110" s="75" t="s">
        <v>1652</v>
      </c>
      <c r="C110" s="75" t="s">
        <v>1372</v>
      </c>
      <c r="D110" s="100" t="s">
        <v>1986</v>
      </c>
      <c r="E110" s="42" t="s">
        <v>1175</v>
      </c>
    </row>
    <row r="111" spans="1:5" ht="30">
      <c r="B111" s="75" t="s">
        <v>1652</v>
      </c>
      <c r="C111" s="75" t="s">
        <v>1372</v>
      </c>
      <c r="D111" s="100" t="s">
        <v>1992</v>
      </c>
      <c r="E111" s="42" t="s">
        <v>1993</v>
      </c>
    </row>
    <row r="112" spans="1:5">
      <c r="B112" s="75" t="s">
        <v>1652</v>
      </c>
      <c r="C112" s="75" t="s">
        <v>1372</v>
      </c>
      <c r="D112" s="100" t="s">
        <v>1987</v>
      </c>
      <c r="E112" s="42" t="s">
        <v>1988</v>
      </c>
    </row>
    <row r="113" spans="1:5">
      <c r="B113" s="75" t="s">
        <v>1652</v>
      </c>
      <c r="C113" s="75" t="s">
        <v>1372</v>
      </c>
      <c r="D113" s="100" t="s">
        <v>1984</v>
      </c>
      <c r="E113" s="42" t="s">
        <v>1552</v>
      </c>
    </row>
    <row r="114" spans="1:5" ht="30">
      <c r="B114" s="75" t="s">
        <v>1652</v>
      </c>
      <c r="C114" s="75" t="s">
        <v>1372</v>
      </c>
      <c r="D114" s="100" t="s">
        <v>1282</v>
      </c>
      <c r="E114" s="42" t="s">
        <v>1994</v>
      </c>
    </row>
    <row r="115" spans="1:5">
      <c r="B115" s="75" t="s">
        <v>1652</v>
      </c>
      <c r="C115" s="75" t="s">
        <v>1372</v>
      </c>
      <c r="D115" s="100" t="s">
        <v>810</v>
      </c>
      <c r="E115" s="42" t="s">
        <v>1989</v>
      </c>
    </row>
    <row r="116" spans="1:5" ht="30">
      <c r="B116" s="75" t="s">
        <v>1652</v>
      </c>
      <c r="C116" s="75" t="s">
        <v>1372</v>
      </c>
      <c r="D116" s="100" t="s">
        <v>2001</v>
      </c>
      <c r="E116" s="42" t="s">
        <v>1513</v>
      </c>
    </row>
    <row r="117" spans="1:5" ht="30">
      <c r="B117" s="75" t="s">
        <v>1652</v>
      </c>
      <c r="C117" s="75" t="s">
        <v>1372</v>
      </c>
      <c r="D117" s="100" t="s">
        <v>1982</v>
      </c>
      <c r="E117" s="42" t="s">
        <v>1983</v>
      </c>
    </row>
    <row r="118" spans="1:5" ht="30">
      <c r="B118" s="75" t="s">
        <v>1652</v>
      </c>
      <c r="C118" s="75" t="s">
        <v>1372</v>
      </c>
      <c r="D118" s="100" t="s">
        <v>1990</v>
      </c>
      <c r="E118" s="42" t="s">
        <v>2200</v>
      </c>
    </row>
    <row r="119" spans="1:5">
      <c r="B119" s="75" t="s">
        <v>1652</v>
      </c>
      <c r="C119" s="75" t="s">
        <v>1372</v>
      </c>
      <c r="D119" s="100" t="s">
        <v>2004</v>
      </c>
      <c r="E119" s="42" t="s">
        <v>2005</v>
      </c>
    </row>
    <row r="120" spans="1:5">
      <c r="B120" s="75" t="s">
        <v>1652</v>
      </c>
      <c r="C120" s="75" t="s">
        <v>1372</v>
      </c>
      <c r="D120" s="100" t="s">
        <v>1978</v>
      </c>
      <c r="E120" s="42" t="s">
        <v>1997</v>
      </c>
    </row>
    <row r="121" spans="1:5" ht="30">
      <c r="B121" s="75" t="s">
        <v>1652</v>
      </c>
      <c r="C121" s="75" t="s">
        <v>1372</v>
      </c>
      <c r="D121" s="100" t="s">
        <v>1985</v>
      </c>
      <c r="E121" s="42" t="s">
        <v>1174</v>
      </c>
    </row>
    <row r="122" spans="1:5">
      <c r="B122" s="75" t="s">
        <v>1652</v>
      </c>
      <c r="C122" s="75" t="s">
        <v>1372</v>
      </c>
      <c r="D122" s="100" t="s">
        <v>1991</v>
      </c>
      <c r="E122" s="42" t="s">
        <v>1173</v>
      </c>
    </row>
    <row r="123" spans="1:5">
      <c r="B123" s="75" t="s">
        <v>1652</v>
      </c>
      <c r="C123" s="75" t="s">
        <v>1372</v>
      </c>
      <c r="D123" s="100" t="s">
        <v>1935</v>
      </c>
      <c r="E123" s="42" t="s">
        <v>1980</v>
      </c>
    </row>
    <row r="124" spans="1:5" ht="30">
      <c r="A124" s="41" t="s">
        <v>8</v>
      </c>
      <c r="B124" s="75" t="s">
        <v>1652</v>
      </c>
      <c r="C124" s="75" t="s">
        <v>1844</v>
      </c>
      <c r="D124" s="100" t="s">
        <v>2013</v>
      </c>
      <c r="E124" s="42" t="s">
        <v>2028</v>
      </c>
    </row>
    <row r="125" spans="1:5">
      <c r="B125" s="75" t="s">
        <v>1652</v>
      </c>
      <c r="C125" s="75" t="s">
        <v>1844</v>
      </c>
      <c r="D125" s="100" t="s">
        <v>2022</v>
      </c>
      <c r="E125" s="42" t="s">
        <v>2028</v>
      </c>
    </row>
    <row r="126" spans="1:5">
      <c r="B126" s="75" t="s">
        <v>1652</v>
      </c>
      <c r="C126" s="75" t="s">
        <v>1844</v>
      </c>
      <c r="D126" s="100" t="s">
        <v>2021</v>
      </c>
      <c r="E126" s="42" t="s">
        <v>2028</v>
      </c>
    </row>
    <row r="127" spans="1:5" ht="30">
      <c r="B127" s="75" t="s">
        <v>1652</v>
      </c>
      <c r="C127" s="75" t="s">
        <v>1844</v>
      </c>
      <c r="D127" s="100" t="s">
        <v>2018</v>
      </c>
      <c r="E127" s="42" t="s">
        <v>2028</v>
      </c>
    </row>
    <row r="128" spans="1:5" ht="30">
      <c r="B128" s="75" t="s">
        <v>1652</v>
      </c>
      <c r="C128" s="75" t="s">
        <v>1844</v>
      </c>
      <c r="D128" s="100" t="s">
        <v>2009</v>
      </c>
      <c r="E128" s="42" t="s">
        <v>2028</v>
      </c>
    </row>
    <row r="129" spans="1:5">
      <c r="B129" s="75" t="s">
        <v>1652</v>
      </c>
      <c r="C129" s="75" t="s">
        <v>1844</v>
      </c>
      <c r="D129" s="100" t="s">
        <v>2012</v>
      </c>
      <c r="E129" s="42" t="s">
        <v>2028</v>
      </c>
    </row>
    <row r="130" spans="1:5">
      <c r="B130" s="75" t="s">
        <v>1652</v>
      </c>
      <c r="C130" s="75" t="s">
        <v>1844</v>
      </c>
      <c r="D130" s="100" t="s">
        <v>2024</v>
      </c>
      <c r="E130" s="42" t="s">
        <v>2028</v>
      </c>
    </row>
    <row r="131" spans="1:5">
      <c r="B131" s="75" t="s">
        <v>1652</v>
      </c>
      <c r="C131" s="75" t="s">
        <v>1844</v>
      </c>
      <c r="D131" s="100" t="s">
        <v>2011</v>
      </c>
      <c r="E131" s="42" t="s">
        <v>2028</v>
      </c>
    </row>
    <row r="132" spans="1:5">
      <c r="B132" s="75" t="s">
        <v>1652</v>
      </c>
      <c r="C132" s="75" t="s">
        <v>1844</v>
      </c>
      <c r="D132" s="100" t="s">
        <v>2019</v>
      </c>
      <c r="E132" s="42" t="s">
        <v>2028</v>
      </c>
    </row>
    <row r="133" spans="1:5" ht="30">
      <c r="A133" s="41" t="s">
        <v>8</v>
      </c>
      <c r="B133" s="75" t="s">
        <v>1652</v>
      </c>
      <c r="C133" s="75" t="s">
        <v>1844</v>
      </c>
      <c r="D133" s="100" t="s">
        <v>2026</v>
      </c>
      <c r="E133" s="42" t="s">
        <v>2028</v>
      </c>
    </row>
    <row r="134" spans="1:5">
      <c r="B134" s="75" t="s">
        <v>1652</v>
      </c>
      <c r="C134" s="75" t="s">
        <v>1844</v>
      </c>
      <c r="D134" s="100" t="s">
        <v>2025</v>
      </c>
      <c r="E134" s="42" t="s">
        <v>2028</v>
      </c>
    </row>
    <row r="135" spans="1:5">
      <c r="B135" s="75" t="s">
        <v>1652</v>
      </c>
      <c r="C135" s="75" t="s">
        <v>1844</v>
      </c>
      <c r="D135" s="100" t="s">
        <v>2015</v>
      </c>
      <c r="E135" s="42" t="s">
        <v>2028</v>
      </c>
    </row>
    <row r="136" spans="1:5">
      <c r="B136" s="75" t="s">
        <v>1652</v>
      </c>
      <c r="C136" s="75" t="s">
        <v>1844</v>
      </c>
      <c r="D136" s="100" t="s">
        <v>2023</v>
      </c>
      <c r="E136" s="42" t="s">
        <v>2028</v>
      </c>
    </row>
    <row r="137" spans="1:5" ht="30">
      <c r="B137" s="75" t="s">
        <v>1652</v>
      </c>
      <c r="C137" s="75" t="s">
        <v>1844</v>
      </c>
      <c r="D137" s="42" t="s">
        <v>2027</v>
      </c>
      <c r="E137" s="42" t="s">
        <v>2028</v>
      </c>
    </row>
    <row r="138" spans="1:5" ht="30">
      <c r="B138" s="75" t="s">
        <v>1652</v>
      </c>
      <c r="C138" s="75" t="s">
        <v>1844</v>
      </c>
      <c r="D138" s="100" t="s">
        <v>2020</v>
      </c>
      <c r="E138" s="42" t="s">
        <v>2028</v>
      </c>
    </row>
    <row r="139" spans="1:5">
      <c r="B139" s="75" t="s">
        <v>1652</v>
      </c>
      <c r="C139" s="75" t="s">
        <v>1844</v>
      </c>
      <c r="D139" s="100" t="s">
        <v>2014</v>
      </c>
      <c r="E139" s="42" t="s">
        <v>2028</v>
      </c>
    </row>
    <row r="140" spans="1:5">
      <c r="B140" s="75" t="s">
        <v>1652</v>
      </c>
      <c r="C140" s="75" t="s">
        <v>1844</v>
      </c>
      <c r="D140" s="100" t="s">
        <v>2077</v>
      </c>
      <c r="E140" s="42" t="s">
        <v>2028</v>
      </c>
    </row>
    <row r="141" spans="1:5" ht="30">
      <c r="B141" s="75" t="s">
        <v>1652</v>
      </c>
      <c r="C141" s="75" t="s">
        <v>1844</v>
      </c>
      <c r="D141" s="100" t="s">
        <v>2017</v>
      </c>
      <c r="E141" s="42" t="s">
        <v>2028</v>
      </c>
    </row>
    <row r="142" spans="1:5" ht="30">
      <c r="B142" s="75" t="s">
        <v>1652</v>
      </c>
      <c r="C142" s="75" t="s">
        <v>1844</v>
      </c>
      <c r="D142" s="100" t="s">
        <v>2016</v>
      </c>
      <c r="E142" s="42" t="s">
        <v>2028</v>
      </c>
    </row>
    <row r="143" spans="1:5">
      <c r="B143" s="75" t="s">
        <v>1652</v>
      </c>
      <c r="C143" s="75" t="s">
        <v>1844</v>
      </c>
      <c r="D143" s="100" t="s">
        <v>2010</v>
      </c>
      <c r="E143" s="42" t="s">
        <v>2028</v>
      </c>
    </row>
    <row r="144" spans="1:5">
      <c r="A144" s="41" t="s">
        <v>8</v>
      </c>
      <c r="B144" s="75" t="s">
        <v>2859</v>
      </c>
      <c r="C144" s="75" t="s">
        <v>221</v>
      </c>
      <c r="D144" s="100" t="s">
        <v>2822</v>
      </c>
      <c r="E144" s="42" t="s">
        <v>2846</v>
      </c>
    </row>
    <row r="145" spans="1:5">
      <c r="A145" s="41" t="s">
        <v>8</v>
      </c>
      <c r="B145" s="75" t="s">
        <v>2859</v>
      </c>
      <c r="C145" s="75" t="s">
        <v>221</v>
      </c>
      <c r="D145" s="100" t="s">
        <v>2826</v>
      </c>
      <c r="E145" s="42" t="s">
        <v>2850</v>
      </c>
    </row>
    <row r="146" spans="1:5" ht="30">
      <c r="A146" s="41" t="s">
        <v>8</v>
      </c>
      <c r="B146" s="75" t="s">
        <v>2859</v>
      </c>
      <c r="C146" s="75" t="s">
        <v>221</v>
      </c>
      <c r="D146" s="100" t="s">
        <v>2833</v>
      </c>
      <c r="E146" s="42" t="s">
        <v>2857</v>
      </c>
    </row>
    <row r="147" spans="1:5">
      <c r="A147" s="41" t="s">
        <v>8</v>
      </c>
      <c r="B147" s="75" t="s">
        <v>2859</v>
      </c>
      <c r="C147" s="75" t="s">
        <v>221</v>
      </c>
      <c r="D147" s="100" t="s">
        <v>2816</v>
      </c>
      <c r="E147" s="42" t="s">
        <v>2840</v>
      </c>
    </row>
    <row r="148" spans="1:5">
      <c r="A148" s="41" t="s">
        <v>8</v>
      </c>
      <c r="B148" s="75" t="s">
        <v>2859</v>
      </c>
      <c r="C148" s="75" t="s">
        <v>221</v>
      </c>
      <c r="D148" s="100" t="s">
        <v>2825</v>
      </c>
      <c r="E148" s="42" t="s">
        <v>2849</v>
      </c>
    </row>
    <row r="149" spans="1:5">
      <c r="A149" s="41" t="s">
        <v>8</v>
      </c>
      <c r="B149" s="75" t="s">
        <v>2859</v>
      </c>
      <c r="C149" s="75" t="s">
        <v>221</v>
      </c>
      <c r="D149" s="100" t="s">
        <v>2820</v>
      </c>
      <c r="E149" s="42" t="s">
        <v>2844</v>
      </c>
    </row>
    <row r="150" spans="1:5" ht="30">
      <c r="A150" s="41" t="s">
        <v>8</v>
      </c>
      <c r="B150" s="75" t="s">
        <v>2859</v>
      </c>
      <c r="C150" s="75" t="s">
        <v>221</v>
      </c>
      <c r="D150" s="100" t="s">
        <v>2828</v>
      </c>
      <c r="E150" s="42" t="s">
        <v>2852</v>
      </c>
    </row>
    <row r="151" spans="1:5" ht="30">
      <c r="A151" s="41" t="s">
        <v>8</v>
      </c>
      <c r="B151" s="75" t="s">
        <v>2859</v>
      </c>
      <c r="C151" s="75" t="s">
        <v>221</v>
      </c>
      <c r="D151" s="100" t="s">
        <v>2819</v>
      </c>
      <c r="E151" s="42" t="s">
        <v>2843</v>
      </c>
    </row>
    <row r="152" spans="1:5">
      <c r="A152" s="41" t="s">
        <v>8</v>
      </c>
      <c r="B152" s="75" t="s">
        <v>2859</v>
      </c>
      <c r="C152" s="75" t="s">
        <v>221</v>
      </c>
      <c r="D152" s="100" t="s">
        <v>2814</v>
      </c>
      <c r="E152" s="42" t="s">
        <v>2838</v>
      </c>
    </row>
    <row r="153" spans="1:5">
      <c r="A153" s="41" t="s">
        <v>8</v>
      </c>
      <c r="B153" s="75" t="s">
        <v>2859</v>
      </c>
      <c r="C153" s="75" t="s">
        <v>221</v>
      </c>
      <c r="D153" s="100" t="s">
        <v>2824</v>
      </c>
      <c r="E153" s="42" t="s">
        <v>2848</v>
      </c>
    </row>
    <row r="154" spans="1:5">
      <c r="A154" s="41" t="s">
        <v>8</v>
      </c>
      <c r="B154" s="75" t="s">
        <v>2859</v>
      </c>
      <c r="C154" s="75" t="s">
        <v>221</v>
      </c>
      <c r="D154" s="100" t="s">
        <v>2834</v>
      </c>
      <c r="E154" s="42" t="s">
        <v>2858</v>
      </c>
    </row>
    <row r="155" spans="1:5" ht="30">
      <c r="A155" s="41" t="s">
        <v>8</v>
      </c>
      <c r="B155" s="75" t="s">
        <v>2859</v>
      </c>
      <c r="C155" s="75" t="s">
        <v>221</v>
      </c>
      <c r="D155" s="100" t="s">
        <v>2812</v>
      </c>
      <c r="E155" s="42" t="s">
        <v>2836</v>
      </c>
    </row>
    <row r="156" spans="1:5" ht="30">
      <c r="B156" s="75" t="s">
        <v>2859</v>
      </c>
      <c r="C156" s="75" t="s">
        <v>221</v>
      </c>
      <c r="D156" s="100" t="s">
        <v>2821</v>
      </c>
      <c r="E156" s="42" t="s">
        <v>2845</v>
      </c>
    </row>
    <row r="157" spans="1:5" ht="30">
      <c r="B157" s="75" t="s">
        <v>2859</v>
      </c>
      <c r="C157" s="75" t="s">
        <v>221</v>
      </c>
      <c r="D157" s="100" t="s">
        <v>2811</v>
      </c>
      <c r="E157" s="42" t="s">
        <v>2835</v>
      </c>
    </row>
    <row r="158" spans="1:5" ht="30">
      <c r="B158" s="75" t="s">
        <v>2859</v>
      </c>
      <c r="C158" s="75" t="s">
        <v>221</v>
      </c>
      <c r="D158" s="100" t="s">
        <v>2832</v>
      </c>
      <c r="E158" s="42" t="s">
        <v>2856</v>
      </c>
    </row>
    <row r="159" spans="1:5" ht="30">
      <c r="B159" s="75" t="s">
        <v>2859</v>
      </c>
      <c r="C159" s="75" t="s">
        <v>221</v>
      </c>
      <c r="D159" s="100" t="s">
        <v>2813</v>
      </c>
      <c r="E159" s="42" t="s">
        <v>2837</v>
      </c>
    </row>
    <row r="160" spans="1:5">
      <c r="B160" s="75" t="s">
        <v>2859</v>
      </c>
      <c r="C160" s="75" t="s">
        <v>221</v>
      </c>
      <c r="D160" s="100" t="s">
        <v>2818</v>
      </c>
      <c r="E160" s="42" t="s">
        <v>2842</v>
      </c>
    </row>
    <row r="161" spans="2:5">
      <c r="B161" s="75" t="s">
        <v>2859</v>
      </c>
      <c r="C161" s="75" t="s">
        <v>221</v>
      </c>
      <c r="D161" s="100" t="s">
        <v>2830</v>
      </c>
      <c r="E161" s="42" t="s">
        <v>2854</v>
      </c>
    </row>
    <row r="162" spans="2:5" ht="30">
      <c r="B162" s="75" t="s">
        <v>2859</v>
      </c>
      <c r="C162" s="75" t="s">
        <v>221</v>
      </c>
      <c r="D162" s="100" t="s">
        <v>2823</v>
      </c>
      <c r="E162" s="42" t="s">
        <v>2847</v>
      </c>
    </row>
    <row r="163" spans="2:5">
      <c r="B163" s="75" t="s">
        <v>2859</v>
      </c>
      <c r="C163" s="75" t="s">
        <v>221</v>
      </c>
      <c r="D163" s="100" t="s">
        <v>2815</v>
      </c>
      <c r="E163" s="42" t="s">
        <v>2839</v>
      </c>
    </row>
    <row r="164" spans="2:5" ht="30">
      <c r="B164" s="75" t="s">
        <v>2859</v>
      </c>
      <c r="C164" s="75" t="s">
        <v>221</v>
      </c>
      <c r="D164" s="100" t="s">
        <v>2829</v>
      </c>
      <c r="E164" s="42" t="s">
        <v>2853</v>
      </c>
    </row>
    <row r="165" spans="2:5">
      <c r="B165" s="75" t="s">
        <v>2859</v>
      </c>
      <c r="C165" s="75" t="s">
        <v>221</v>
      </c>
      <c r="D165" s="100" t="s">
        <v>2817</v>
      </c>
      <c r="E165" s="42" t="s">
        <v>2841</v>
      </c>
    </row>
    <row r="166" spans="2:5" ht="30">
      <c r="B166" s="75" t="s">
        <v>2859</v>
      </c>
      <c r="C166" s="75" t="s">
        <v>221</v>
      </c>
      <c r="D166" s="100" t="s">
        <v>2831</v>
      </c>
      <c r="E166" s="42" t="s">
        <v>2855</v>
      </c>
    </row>
    <row r="167" spans="2:5">
      <c r="B167" s="75" t="s">
        <v>2859</v>
      </c>
      <c r="C167" s="75" t="s">
        <v>221</v>
      </c>
      <c r="D167" s="100" t="s">
        <v>2827</v>
      </c>
      <c r="E167" s="42" t="s">
        <v>2851</v>
      </c>
    </row>
    <row r="168" spans="2:5">
      <c r="B168" s="75" t="s">
        <v>3016</v>
      </c>
      <c r="C168" s="75" t="s">
        <v>3017</v>
      </c>
      <c r="D168" s="100" t="s">
        <v>3028</v>
      </c>
      <c r="E168" s="42" t="s">
        <v>3025</v>
      </c>
    </row>
    <row r="169" spans="2:5">
      <c r="B169" s="75" t="s">
        <v>3016</v>
      </c>
      <c r="C169" s="75" t="s">
        <v>3017</v>
      </c>
      <c r="D169" s="100" t="s">
        <v>3027</v>
      </c>
      <c r="E169" s="42" t="s">
        <v>3013</v>
      </c>
    </row>
    <row r="170" spans="2:5" ht="30">
      <c r="B170" s="75" t="s">
        <v>3016</v>
      </c>
      <c r="C170" s="75" t="s">
        <v>3017</v>
      </c>
      <c r="D170" s="42" t="s">
        <v>3004</v>
      </c>
      <c r="E170" s="42" t="s">
        <v>2990</v>
      </c>
    </row>
    <row r="171" spans="2:5" ht="30">
      <c r="B171" s="75" t="s">
        <v>3016</v>
      </c>
      <c r="C171" s="75" t="s">
        <v>3017</v>
      </c>
      <c r="D171" s="42" t="s">
        <v>3003</v>
      </c>
      <c r="E171" s="42" t="s">
        <v>2989</v>
      </c>
    </row>
    <row r="172" spans="2:5">
      <c r="B172" s="75" t="s">
        <v>3016</v>
      </c>
      <c r="C172" s="75" t="s">
        <v>3018</v>
      </c>
      <c r="D172" s="100" t="s">
        <v>3028</v>
      </c>
      <c r="E172" s="42" t="s">
        <v>3014</v>
      </c>
    </row>
    <row r="173" spans="2:5">
      <c r="B173" s="75" t="s">
        <v>3016</v>
      </c>
      <c r="C173" s="75" t="s">
        <v>3018</v>
      </c>
      <c r="D173" s="100" t="s">
        <v>3027</v>
      </c>
      <c r="E173" s="42" t="s">
        <v>3001</v>
      </c>
    </row>
    <row r="174" spans="2:5" ht="30">
      <c r="B174" s="75" t="s">
        <v>3016</v>
      </c>
      <c r="C174" s="75" t="s">
        <v>3018</v>
      </c>
      <c r="D174" s="42" t="s">
        <v>3006</v>
      </c>
      <c r="E174" s="42" t="s">
        <v>2992</v>
      </c>
    </row>
    <row r="175" spans="2:5" ht="30">
      <c r="B175" s="75" t="s">
        <v>3016</v>
      </c>
      <c r="C175" s="75" t="s">
        <v>3018</v>
      </c>
      <c r="D175" s="42" t="s">
        <v>3005</v>
      </c>
      <c r="E175" s="42" t="s">
        <v>2991</v>
      </c>
    </row>
    <row r="176" spans="2:5">
      <c r="B176" s="75" t="s">
        <v>3016</v>
      </c>
      <c r="C176" s="75" t="s">
        <v>3019</v>
      </c>
      <c r="D176" s="100" t="s">
        <v>3028</v>
      </c>
      <c r="E176" s="42" t="s">
        <v>3011</v>
      </c>
    </row>
    <row r="177" spans="1:5">
      <c r="B177" s="75" t="s">
        <v>3016</v>
      </c>
      <c r="C177" s="75" t="s">
        <v>3019</v>
      </c>
      <c r="D177" s="100" t="s">
        <v>3027</v>
      </c>
      <c r="E177" s="42" t="s">
        <v>3012</v>
      </c>
    </row>
    <row r="178" spans="1:5" ht="30">
      <c r="B178" s="75" t="s">
        <v>3016</v>
      </c>
      <c r="C178" s="75" t="s">
        <v>3019</v>
      </c>
      <c r="D178" s="42" t="s">
        <v>3007</v>
      </c>
      <c r="E178" s="42" t="s">
        <v>2994</v>
      </c>
    </row>
    <row r="179" spans="1:5" ht="30">
      <c r="B179" s="75" t="s">
        <v>3016</v>
      </c>
      <c r="C179" s="75" t="s">
        <v>3019</v>
      </c>
      <c r="D179" s="42" t="s">
        <v>3007</v>
      </c>
      <c r="E179" s="42" t="s">
        <v>2993</v>
      </c>
    </row>
    <row r="180" spans="1:5">
      <c r="B180" s="75" t="s">
        <v>3016</v>
      </c>
      <c r="C180" s="75" t="s">
        <v>3020</v>
      </c>
      <c r="D180" s="100" t="s">
        <v>3028</v>
      </c>
      <c r="E180" s="42" t="s">
        <v>3015</v>
      </c>
    </row>
    <row r="181" spans="1:5">
      <c r="B181" s="75" t="s">
        <v>3016</v>
      </c>
      <c r="C181" s="75" t="s">
        <v>3020</v>
      </c>
      <c r="D181" s="100" t="s">
        <v>3027</v>
      </c>
      <c r="E181" s="42" t="s">
        <v>3029</v>
      </c>
    </row>
    <row r="182" spans="1:5" ht="30">
      <c r="B182" s="75" t="s">
        <v>3016</v>
      </c>
      <c r="C182" s="75" t="s">
        <v>3020</v>
      </c>
      <c r="D182" s="42" t="s">
        <v>3008</v>
      </c>
      <c r="E182" s="42" t="s">
        <v>2996</v>
      </c>
    </row>
    <row r="183" spans="1:5" ht="30">
      <c r="B183" s="75" t="s">
        <v>3016</v>
      </c>
      <c r="C183" s="75" t="s">
        <v>3020</v>
      </c>
      <c r="D183" s="42" t="s">
        <v>3008</v>
      </c>
      <c r="E183" s="42" t="s">
        <v>2995</v>
      </c>
    </row>
    <row r="184" spans="1:5">
      <c r="B184" s="75" t="s">
        <v>3016</v>
      </c>
      <c r="C184" s="75" t="s">
        <v>3021</v>
      </c>
      <c r="D184" s="100" t="s">
        <v>3028</v>
      </c>
      <c r="E184" s="42" t="s">
        <v>3002</v>
      </c>
    </row>
    <row r="185" spans="1:5">
      <c r="B185" s="75" t="s">
        <v>3016</v>
      </c>
      <c r="C185" s="75" t="s">
        <v>3021</v>
      </c>
      <c r="D185" s="100" t="s">
        <v>3027</v>
      </c>
      <c r="E185" s="42" t="s">
        <v>3023</v>
      </c>
    </row>
    <row r="186" spans="1:5" ht="30">
      <c r="B186" s="75" t="s">
        <v>3016</v>
      </c>
      <c r="C186" s="75" t="s">
        <v>3021</v>
      </c>
      <c r="D186" s="42" t="s">
        <v>3009</v>
      </c>
      <c r="E186" s="42" t="s">
        <v>2998</v>
      </c>
    </row>
    <row r="187" spans="1:5" ht="30">
      <c r="B187" s="75" t="s">
        <v>3016</v>
      </c>
      <c r="C187" s="75" t="s">
        <v>3021</v>
      </c>
      <c r="D187" s="42" t="s">
        <v>3009</v>
      </c>
      <c r="E187" s="42" t="s">
        <v>2997</v>
      </c>
    </row>
    <row r="188" spans="1:5">
      <c r="B188" s="75" t="s">
        <v>3016</v>
      </c>
      <c r="C188" s="75" t="s">
        <v>3022</v>
      </c>
      <c r="D188" s="100" t="s">
        <v>3028</v>
      </c>
      <c r="E188" s="42" t="s">
        <v>3024</v>
      </c>
    </row>
    <row r="189" spans="1:5">
      <c r="B189" s="75" t="s">
        <v>3016</v>
      </c>
      <c r="C189" s="75" t="s">
        <v>3022</v>
      </c>
      <c r="D189" s="100" t="s">
        <v>3027</v>
      </c>
      <c r="E189" s="42" t="s">
        <v>3026</v>
      </c>
    </row>
    <row r="190" spans="1:5" ht="30">
      <c r="B190" s="75" t="s">
        <v>3016</v>
      </c>
      <c r="C190" s="75" t="s">
        <v>3022</v>
      </c>
      <c r="D190" s="42" t="s">
        <v>3010</v>
      </c>
      <c r="E190" s="42" t="s">
        <v>3000</v>
      </c>
    </row>
    <row r="191" spans="1:5" ht="30">
      <c r="B191" s="75" t="s">
        <v>3016</v>
      </c>
      <c r="C191" s="75" t="s">
        <v>3022</v>
      </c>
      <c r="D191" s="42" t="s">
        <v>3010</v>
      </c>
      <c r="E191" s="42" t="s">
        <v>2999</v>
      </c>
    </row>
    <row r="192" spans="1:5">
      <c r="A192" s="41" t="s">
        <v>8</v>
      </c>
      <c r="B192" s="75" t="s">
        <v>2535</v>
      </c>
      <c r="C192" s="75" t="s">
        <v>916</v>
      </c>
      <c r="D192" s="100" t="s">
        <v>2436</v>
      </c>
      <c r="E192" s="42" t="s">
        <v>2437</v>
      </c>
    </row>
    <row r="193" spans="1:5">
      <c r="A193" s="41" t="s">
        <v>8</v>
      </c>
      <c r="B193" s="75" t="s">
        <v>2535</v>
      </c>
      <c r="C193" s="75" t="s">
        <v>916</v>
      </c>
      <c r="D193" s="42" t="s">
        <v>2434</v>
      </c>
      <c r="E193" s="42" t="s">
        <v>2435</v>
      </c>
    </row>
    <row r="194" spans="1:5">
      <c r="B194" s="75" t="s">
        <v>2535</v>
      </c>
      <c r="C194" s="75" t="s">
        <v>916</v>
      </c>
      <c r="E194" s="42" t="s">
        <v>1223</v>
      </c>
    </row>
    <row r="195" spans="1:5">
      <c r="B195" s="75" t="s">
        <v>2535</v>
      </c>
      <c r="C195" s="75" t="s">
        <v>916</v>
      </c>
      <c r="E195" s="42" t="s">
        <v>2030</v>
      </c>
    </row>
    <row r="196" spans="1:5">
      <c r="B196" s="75" t="s">
        <v>2535</v>
      </c>
      <c r="C196" s="75" t="s">
        <v>916</v>
      </c>
      <c r="E196" s="42" t="s">
        <v>917</v>
      </c>
    </row>
    <row r="197" spans="1:5">
      <c r="B197" s="75" t="s">
        <v>2535</v>
      </c>
      <c r="C197" s="75" t="s">
        <v>916</v>
      </c>
      <c r="E197" s="42" t="s">
        <v>918</v>
      </c>
    </row>
    <row r="198" spans="1:5">
      <c r="B198" s="75" t="s">
        <v>2535</v>
      </c>
      <c r="C198" s="75" t="s">
        <v>916</v>
      </c>
      <c r="E198" s="42" t="s">
        <v>2032</v>
      </c>
    </row>
    <row r="199" spans="1:5">
      <c r="B199" s="75" t="s">
        <v>2535</v>
      </c>
      <c r="C199" s="75" t="s">
        <v>916</v>
      </c>
      <c r="E199" s="42" t="s">
        <v>1644</v>
      </c>
    </row>
    <row r="200" spans="1:5">
      <c r="B200" s="75" t="s">
        <v>2535</v>
      </c>
      <c r="C200" s="75" t="s">
        <v>916</v>
      </c>
      <c r="E200" s="42" t="s">
        <v>919</v>
      </c>
    </row>
    <row r="201" spans="1:5">
      <c r="B201" s="75" t="s">
        <v>2535</v>
      </c>
      <c r="C201" s="75" t="s">
        <v>916</v>
      </c>
      <c r="E201" s="42" t="s">
        <v>920</v>
      </c>
    </row>
    <row r="202" spans="1:5">
      <c r="B202" s="75" t="s">
        <v>2535</v>
      </c>
      <c r="C202" s="75" t="s">
        <v>916</v>
      </c>
      <c r="E202" s="42" t="s">
        <v>3367</v>
      </c>
    </row>
    <row r="203" spans="1:5">
      <c r="B203" s="75" t="s">
        <v>2535</v>
      </c>
      <c r="C203" s="75" t="s">
        <v>916</v>
      </c>
      <c r="E203" s="42" t="s">
        <v>2031</v>
      </c>
    </row>
    <row r="204" spans="1:5">
      <c r="B204" s="75" t="s">
        <v>2535</v>
      </c>
      <c r="C204" s="75" t="s">
        <v>916</v>
      </c>
      <c r="E204" s="42" t="s">
        <v>921</v>
      </c>
    </row>
    <row r="205" spans="1:5">
      <c r="B205" s="75" t="s">
        <v>2535</v>
      </c>
      <c r="C205" s="75" t="s">
        <v>916</v>
      </c>
      <c r="E205" s="42" t="s">
        <v>78</v>
      </c>
    </row>
    <row r="206" spans="1:5">
      <c r="B206" s="75" t="s">
        <v>2535</v>
      </c>
      <c r="C206" s="75" t="s">
        <v>916</v>
      </c>
      <c r="E206" s="42" t="s">
        <v>1601</v>
      </c>
    </row>
    <row r="207" spans="1:5">
      <c r="B207" s="75" t="s">
        <v>2535</v>
      </c>
      <c r="C207" s="75" t="s">
        <v>916</v>
      </c>
      <c r="E207" s="42" t="s">
        <v>922</v>
      </c>
    </row>
    <row r="208" spans="1:5">
      <c r="B208" s="75" t="s">
        <v>2535</v>
      </c>
      <c r="C208" s="75" t="s">
        <v>916</v>
      </c>
      <c r="E208" s="42" t="s">
        <v>1641</v>
      </c>
    </row>
    <row r="209" spans="1:5">
      <c r="B209" s="75" t="s">
        <v>2535</v>
      </c>
      <c r="C209" s="75" t="s">
        <v>916</v>
      </c>
      <c r="E209" s="42" t="s">
        <v>2029</v>
      </c>
    </row>
    <row r="210" spans="1:5">
      <c r="B210" s="75" t="s">
        <v>2535</v>
      </c>
      <c r="C210" s="75" t="s">
        <v>916</v>
      </c>
      <c r="E210" s="42" t="s">
        <v>923</v>
      </c>
    </row>
    <row r="211" spans="1:5">
      <c r="B211" s="75" t="s">
        <v>2535</v>
      </c>
      <c r="C211" s="75" t="s">
        <v>916</v>
      </c>
      <c r="E211" s="42" t="s">
        <v>924</v>
      </c>
    </row>
    <row r="212" spans="1:5">
      <c r="B212" s="75" t="s">
        <v>2535</v>
      </c>
      <c r="C212" s="75" t="s">
        <v>916</v>
      </c>
      <c r="E212" s="42" t="s">
        <v>2033</v>
      </c>
    </row>
    <row r="213" spans="1:5">
      <c r="B213" s="75" t="s">
        <v>2535</v>
      </c>
      <c r="C213" s="75" t="s">
        <v>916</v>
      </c>
      <c r="E213" s="42" t="s">
        <v>2034</v>
      </c>
    </row>
    <row r="214" spans="1:5" ht="30">
      <c r="A214" s="41" t="s">
        <v>8</v>
      </c>
      <c r="B214" s="75" t="s">
        <v>1961</v>
      </c>
      <c r="C214" s="75" t="s">
        <v>221</v>
      </c>
      <c r="D214" s="100" t="s">
        <v>2861</v>
      </c>
    </row>
    <row r="215" spans="1:5" ht="30">
      <c r="A215" s="41" t="s">
        <v>8</v>
      </c>
      <c r="B215" s="75" t="s">
        <v>1961</v>
      </c>
      <c r="C215" s="75" t="s">
        <v>221</v>
      </c>
      <c r="D215" s="100" t="s">
        <v>2863</v>
      </c>
    </row>
    <row r="216" spans="1:5">
      <c r="A216" s="41" t="s">
        <v>8</v>
      </c>
      <c r="B216" s="75" t="s">
        <v>1961</v>
      </c>
      <c r="C216" s="75" t="s">
        <v>221</v>
      </c>
      <c r="D216" s="100" t="s">
        <v>2862</v>
      </c>
    </row>
    <row r="217" spans="1:5">
      <c r="B217" s="75" t="s">
        <v>1961</v>
      </c>
      <c r="C217" s="75" t="s">
        <v>221</v>
      </c>
      <c r="D217" s="100" t="s">
        <v>3196</v>
      </c>
    </row>
    <row r="218" spans="1:5">
      <c r="A218" s="41" t="s">
        <v>8</v>
      </c>
      <c r="B218" s="75" t="s">
        <v>2804</v>
      </c>
      <c r="C218" s="75" t="s">
        <v>221</v>
      </c>
      <c r="D218" s="100" t="s">
        <v>2791</v>
      </c>
      <c r="E218" s="42" t="s">
        <v>2790</v>
      </c>
    </row>
    <row r="219" spans="1:5" ht="30">
      <c r="A219" s="41" t="s">
        <v>8</v>
      </c>
      <c r="B219" s="75" t="s">
        <v>2804</v>
      </c>
      <c r="C219" s="75" t="s">
        <v>221</v>
      </c>
      <c r="D219" s="100" t="s">
        <v>2801</v>
      </c>
      <c r="E219" s="42" t="s">
        <v>2800</v>
      </c>
    </row>
    <row r="220" spans="1:5" ht="30">
      <c r="A220" s="41" t="s">
        <v>8</v>
      </c>
      <c r="B220" s="75" t="s">
        <v>2804</v>
      </c>
      <c r="C220" s="75" t="s">
        <v>221</v>
      </c>
      <c r="D220" s="100" t="s">
        <v>2799</v>
      </c>
      <c r="E220" s="42" t="s">
        <v>2798</v>
      </c>
    </row>
    <row r="221" spans="1:5" ht="30">
      <c r="A221" s="41" t="s">
        <v>8</v>
      </c>
      <c r="B221" s="75" t="s">
        <v>2804</v>
      </c>
      <c r="C221" s="75" t="s">
        <v>221</v>
      </c>
      <c r="D221" s="100" t="s">
        <v>2795</v>
      </c>
      <c r="E221" s="42" t="s">
        <v>2794</v>
      </c>
    </row>
    <row r="222" spans="1:5" ht="30">
      <c r="A222" s="41" t="s">
        <v>8</v>
      </c>
      <c r="B222" s="75" t="s">
        <v>2804</v>
      </c>
      <c r="C222" s="75" t="s">
        <v>221</v>
      </c>
      <c r="D222" s="100" t="s">
        <v>2803</v>
      </c>
      <c r="E222" s="42" t="s">
        <v>2802</v>
      </c>
    </row>
    <row r="223" spans="1:5" ht="30">
      <c r="A223" s="41" t="s">
        <v>8</v>
      </c>
      <c r="B223" s="75" t="s">
        <v>2804</v>
      </c>
      <c r="C223" s="75" t="s">
        <v>221</v>
      </c>
      <c r="D223" s="100" t="s">
        <v>2787</v>
      </c>
      <c r="E223" s="42" t="s">
        <v>2786</v>
      </c>
    </row>
    <row r="224" spans="1:5">
      <c r="A224" s="41" t="s">
        <v>8</v>
      </c>
      <c r="B224" s="75" t="s">
        <v>2804</v>
      </c>
      <c r="C224" s="75" t="s">
        <v>221</v>
      </c>
      <c r="D224" s="185" t="s">
        <v>2780</v>
      </c>
      <c r="E224" s="42" t="s">
        <v>2781</v>
      </c>
    </row>
    <row r="225" spans="1:5" ht="30">
      <c r="A225" s="41" t="s">
        <v>8</v>
      </c>
      <c r="B225" s="75" t="s">
        <v>2804</v>
      </c>
      <c r="C225" s="75" t="s">
        <v>221</v>
      </c>
      <c r="D225" s="100" t="s">
        <v>2793</v>
      </c>
      <c r="E225" s="42" t="s">
        <v>2792</v>
      </c>
    </row>
    <row r="226" spans="1:5" ht="30">
      <c r="A226" s="41" t="s">
        <v>8</v>
      </c>
      <c r="B226" s="75" t="s">
        <v>2804</v>
      </c>
      <c r="C226" s="75" t="s">
        <v>221</v>
      </c>
      <c r="D226" s="100" t="s">
        <v>2789</v>
      </c>
      <c r="E226" s="42" t="s">
        <v>2788</v>
      </c>
    </row>
    <row r="227" spans="1:5" ht="30">
      <c r="A227" s="41" t="s">
        <v>8</v>
      </c>
      <c r="B227" s="75" t="s">
        <v>2804</v>
      </c>
      <c r="C227" s="75" t="s">
        <v>221</v>
      </c>
      <c r="D227" s="100" t="s">
        <v>2785</v>
      </c>
      <c r="E227" s="42" t="s">
        <v>2784</v>
      </c>
    </row>
    <row r="228" spans="1:5" ht="30">
      <c r="B228" s="75" t="s">
        <v>2804</v>
      </c>
      <c r="C228" s="75" t="s">
        <v>221</v>
      </c>
      <c r="D228" s="100" t="s">
        <v>2797</v>
      </c>
      <c r="E228" s="42" t="s">
        <v>2796</v>
      </c>
    </row>
    <row r="229" spans="1:5">
      <c r="B229" s="75" t="s">
        <v>2804</v>
      </c>
      <c r="C229" s="75" t="s">
        <v>221</v>
      </c>
      <c r="D229" s="100" t="s">
        <v>2782</v>
      </c>
      <c r="E229" s="42" t="s">
        <v>2783</v>
      </c>
    </row>
    <row r="230" spans="1:5" ht="30">
      <c r="A230" s="41" t="s">
        <v>8</v>
      </c>
      <c r="B230" s="75" t="s">
        <v>2479</v>
      </c>
      <c r="C230" s="75" t="s">
        <v>2983</v>
      </c>
      <c r="D230" s="100" t="s">
        <v>2933</v>
      </c>
      <c r="E230" s="42" t="s">
        <v>2882</v>
      </c>
    </row>
    <row r="231" spans="1:5">
      <c r="A231" s="41" t="s">
        <v>8</v>
      </c>
      <c r="B231" s="75" t="s">
        <v>2479</v>
      </c>
      <c r="C231" s="75" t="s">
        <v>2983</v>
      </c>
      <c r="D231" s="100" t="s">
        <v>2947</v>
      </c>
      <c r="E231" s="42" t="s">
        <v>2896</v>
      </c>
    </row>
    <row r="232" spans="1:5" ht="30">
      <c r="B232" s="75" t="s">
        <v>2479</v>
      </c>
      <c r="C232" s="75" t="s">
        <v>2983</v>
      </c>
      <c r="D232" s="100" t="s">
        <v>2944</v>
      </c>
      <c r="E232" s="42" t="s">
        <v>2893</v>
      </c>
    </row>
    <row r="233" spans="1:5" ht="45">
      <c r="B233" s="75" t="s">
        <v>2479</v>
      </c>
      <c r="C233" s="75" t="s">
        <v>2983</v>
      </c>
      <c r="D233" s="100" t="s">
        <v>2946</v>
      </c>
      <c r="E233" s="42" t="s">
        <v>2895</v>
      </c>
    </row>
    <row r="234" spans="1:5">
      <c r="B234" s="75" t="s">
        <v>2479</v>
      </c>
      <c r="C234" s="75" t="s">
        <v>2983</v>
      </c>
      <c r="D234" s="100" t="s">
        <v>2943</v>
      </c>
      <c r="E234" s="42" t="s">
        <v>2892</v>
      </c>
    </row>
    <row r="235" spans="1:5" ht="30">
      <c r="B235" s="75" t="s">
        <v>2479</v>
      </c>
      <c r="C235" s="75" t="s">
        <v>2983</v>
      </c>
      <c r="D235" s="100" t="s">
        <v>2948</v>
      </c>
      <c r="E235" s="42" t="s">
        <v>2897</v>
      </c>
    </row>
    <row r="236" spans="1:5" ht="30">
      <c r="B236" s="75" t="s">
        <v>2479</v>
      </c>
      <c r="C236" s="75" t="s">
        <v>2983</v>
      </c>
      <c r="D236" s="100" t="s">
        <v>2939</v>
      </c>
      <c r="E236" s="42" t="s">
        <v>2888</v>
      </c>
    </row>
    <row r="237" spans="1:5" ht="30">
      <c r="B237" s="75" t="s">
        <v>2479</v>
      </c>
      <c r="C237" s="75" t="s">
        <v>2983</v>
      </c>
      <c r="D237" s="100" t="s">
        <v>2937</v>
      </c>
      <c r="E237" s="42" t="s">
        <v>2886</v>
      </c>
    </row>
    <row r="238" spans="1:5" ht="30">
      <c r="B238" s="75" t="s">
        <v>2479</v>
      </c>
      <c r="C238" s="75" t="s">
        <v>2983</v>
      </c>
      <c r="D238" s="100" t="s">
        <v>2940</v>
      </c>
      <c r="E238" s="42" t="s">
        <v>2889</v>
      </c>
    </row>
    <row r="239" spans="1:5" ht="30">
      <c r="B239" s="75" t="s">
        <v>2479</v>
      </c>
      <c r="C239" s="75" t="s">
        <v>2983</v>
      </c>
      <c r="D239" s="100" t="s">
        <v>2941</v>
      </c>
      <c r="E239" s="42" t="s">
        <v>2890</v>
      </c>
    </row>
    <row r="240" spans="1:5" ht="30">
      <c r="B240" s="75" t="s">
        <v>2479</v>
      </c>
      <c r="C240" s="75" t="s">
        <v>2983</v>
      </c>
      <c r="D240" s="100" t="s">
        <v>2945</v>
      </c>
      <c r="E240" s="42" t="s">
        <v>2894</v>
      </c>
    </row>
    <row r="241" spans="1:5">
      <c r="B241" s="75" t="s">
        <v>2479</v>
      </c>
      <c r="C241" s="75" t="s">
        <v>2983</v>
      </c>
      <c r="D241" s="100" t="s">
        <v>2935</v>
      </c>
      <c r="E241" s="42" t="s">
        <v>2884</v>
      </c>
    </row>
    <row r="242" spans="1:5" ht="30">
      <c r="B242" s="75" t="s">
        <v>2479</v>
      </c>
      <c r="C242" s="75" t="s">
        <v>2983</v>
      </c>
      <c r="D242" s="100" t="s">
        <v>2934</v>
      </c>
      <c r="E242" s="42" t="s">
        <v>2883</v>
      </c>
    </row>
    <row r="243" spans="1:5" ht="45">
      <c r="B243" s="75" t="s">
        <v>2479</v>
      </c>
      <c r="C243" s="75" t="s">
        <v>2983</v>
      </c>
      <c r="D243" s="100" t="s">
        <v>2938</v>
      </c>
      <c r="E243" s="42" t="s">
        <v>2887</v>
      </c>
    </row>
    <row r="244" spans="1:5" ht="30">
      <c r="B244" s="75" t="s">
        <v>2479</v>
      </c>
      <c r="C244" s="75" t="s">
        <v>2983</v>
      </c>
      <c r="D244" s="100" t="s">
        <v>2942</v>
      </c>
      <c r="E244" s="42" t="s">
        <v>2891</v>
      </c>
    </row>
    <row r="245" spans="1:5" ht="30">
      <c r="B245" s="75" t="s">
        <v>2479</v>
      </c>
      <c r="C245" s="75" t="s">
        <v>2983</v>
      </c>
      <c r="D245" s="100" t="s">
        <v>2936</v>
      </c>
      <c r="E245" s="42" t="s">
        <v>2885</v>
      </c>
    </row>
    <row r="246" spans="1:5" ht="30">
      <c r="B246" s="75" t="s">
        <v>2479</v>
      </c>
      <c r="C246" s="75" t="s">
        <v>2987</v>
      </c>
      <c r="D246" s="100" t="s">
        <v>2982</v>
      </c>
      <c r="E246" s="42" t="s">
        <v>2932</v>
      </c>
    </row>
    <row r="247" spans="1:5">
      <c r="A247" s="41" t="s">
        <v>8</v>
      </c>
      <c r="B247" s="75" t="s">
        <v>2479</v>
      </c>
      <c r="C247" s="75" t="s">
        <v>2986</v>
      </c>
      <c r="D247" s="100" t="s">
        <v>2970</v>
      </c>
      <c r="E247" s="42" t="s">
        <v>2920</v>
      </c>
    </row>
    <row r="248" spans="1:5">
      <c r="B248" s="75" t="s">
        <v>2479</v>
      </c>
      <c r="C248" s="75" t="s">
        <v>2986</v>
      </c>
      <c r="D248" s="100" t="s">
        <v>2968</v>
      </c>
      <c r="E248" s="42" t="s">
        <v>2918</v>
      </c>
    </row>
    <row r="249" spans="1:5" ht="30">
      <c r="B249" s="75" t="s">
        <v>2479</v>
      </c>
      <c r="C249" s="75" t="s">
        <v>2986</v>
      </c>
      <c r="D249" s="100" t="s">
        <v>2966</v>
      </c>
      <c r="E249" s="42" t="s">
        <v>2916</v>
      </c>
    </row>
    <row r="250" spans="1:5" ht="30">
      <c r="B250" s="75" t="s">
        <v>2479</v>
      </c>
      <c r="C250" s="75" t="s">
        <v>2986</v>
      </c>
      <c r="D250" s="100" t="s">
        <v>2978</v>
      </c>
      <c r="E250" s="42" t="s">
        <v>2928</v>
      </c>
    </row>
    <row r="251" spans="1:5" ht="30">
      <c r="B251" s="75" t="s">
        <v>2479</v>
      </c>
      <c r="C251" s="75" t="s">
        <v>2986</v>
      </c>
      <c r="D251" s="100" t="s">
        <v>2981</v>
      </c>
      <c r="E251" s="42" t="s">
        <v>2931</v>
      </c>
    </row>
    <row r="252" spans="1:5">
      <c r="B252" s="75" t="s">
        <v>2479</v>
      </c>
      <c r="C252" s="75" t="s">
        <v>2986</v>
      </c>
      <c r="D252" s="100" t="s">
        <v>2967</v>
      </c>
      <c r="E252" s="42" t="s">
        <v>2917</v>
      </c>
    </row>
    <row r="253" spans="1:5" ht="30">
      <c r="B253" s="75" t="s">
        <v>2479</v>
      </c>
      <c r="C253" s="75" t="s">
        <v>2986</v>
      </c>
      <c r="D253" s="100" t="s">
        <v>2975</v>
      </c>
      <c r="E253" s="42" t="s">
        <v>2925</v>
      </c>
    </row>
    <row r="254" spans="1:5" ht="30">
      <c r="B254" s="75" t="s">
        <v>2479</v>
      </c>
      <c r="C254" s="75" t="s">
        <v>2986</v>
      </c>
      <c r="D254" s="100" t="s">
        <v>2979</v>
      </c>
      <c r="E254" s="42" t="s">
        <v>2929</v>
      </c>
    </row>
    <row r="255" spans="1:5">
      <c r="B255" s="75" t="s">
        <v>2479</v>
      </c>
      <c r="C255" s="75" t="s">
        <v>2986</v>
      </c>
      <c r="D255" s="100" t="s">
        <v>2969</v>
      </c>
      <c r="E255" s="42" t="s">
        <v>2919</v>
      </c>
    </row>
    <row r="256" spans="1:5" ht="30">
      <c r="B256" s="75" t="s">
        <v>2479</v>
      </c>
      <c r="C256" s="75" t="s">
        <v>2986</v>
      </c>
      <c r="D256" s="100" t="s">
        <v>2980</v>
      </c>
      <c r="E256" s="42" t="s">
        <v>2930</v>
      </c>
    </row>
    <row r="257" spans="1:5" ht="30">
      <c r="B257" s="75" t="s">
        <v>2479</v>
      </c>
      <c r="C257" s="75" t="s">
        <v>2986</v>
      </c>
      <c r="D257" s="100" t="s">
        <v>2976</v>
      </c>
      <c r="E257" s="42" t="s">
        <v>2926</v>
      </c>
    </row>
    <row r="258" spans="1:5" ht="30">
      <c r="B258" s="75" t="s">
        <v>2479</v>
      </c>
      <c r="C258" s="75" t="s">
        <v>2986</v>
      </c>
      <c r="D258" s="100" t="s">
        <v>2971</v>
      </c>
      <c r="E258" s="42" t="s">
        <v>2921</v>
      </c>
    </row>
    <row r="259" spans="1:5" ht="30">
      <c r="B259" s="75" t="s">
        <v>2479</v>
      </c>
      <c r="C259" s="75" t="s">
        <v>2986</v>
      </c>
      <c r="D259" s="100" t="s">
        <v>2973</v>
      </c>
      <c r="E259" s="42" t="s">
        <v>2923</v>
      </c>
    </row>
    <row r="260" spans="1:5" ht="30">
      <c r="B260" s="75" t="s">
        <v>2479</v>
      </c>
      <c r="C260" s="75" t="s">
        <v>2986</v>
      </c>
      <c r="D260" s="100" t="s">
        <v>2972</v>
      </c>
      <c r="E260" s="42" t="s">
        <v>2922</v>
      </c>
    </row>
    <row r="261" spans="1:5" ht="45">
      <c r="B261" s="75" t="s">
        <v>2479</v>
      </c>
      <c r="C261" s="75" t="s">
        <v>2986</v>
      </c>
      <c r="D261" s="100" t="s">
        <v>2974</v>
      </c>
      <c r="E261" s="42" t="s">
        <v>2924</v>
      </c>
    </row>
    <row r="262" spans="1:5" ht="30">
      <c r="B262" s="75" t="s">
        <v>2479</v>
      </c>
      <c r="C262" s="75" t="s">
        <v>2986</v>
      </c>
      <c r="D262" s="100" t="s">
        <v>2977</v>
      </c>
      <c r="E262" s="42" t="s">
        <v>2927</v>
      </c>
    </row>
    <row r="263" spans="1:5" ht="30">
      <c r="B263" s="75" t="s">
        <v>2479</v>
      </c>
      <c r="C263" s="75" t="s">
        <v>2985</v>
      </c>
      <c r="D263" s="100" t="s">
        <v>2964</v>
      </c>
      <c r="E263" s="42" t="s">
        <v>2914</v>
      </c>
    </row>
    <row r="264" spans="1:5" ht="30">
      <c r="B264" s="75" t="s">
        <v>2479</v>
      </c>
      <c r="C264" s="75" t="s">
        <v>2985</v>
      </c>
      <c r="D264" s="100" t="s">
        <v>2965</v>
      </c>
      <c r="E264" s="42" t="s">
        <v>2915</v>
      </c>
    </row>
    <row r="265" spans="1:5">
      <c r="B265" s="75" t="s">
        <v>2479</v>
      </c>
      <c r="C265" s="75" t="s">
        <v>2985</v>
      </c>
      <c r="D265" s="100" t="s">
        <v>2959</v>
      </c>
      <c r="E265" s="42" t="s">
        <v>2909</v>
      </c>
    </row>
    <row r="266" spans="1:5" ht="30">
      <c r="B266" s="75" t="s">
        <v>2479</v>
      </c>
      <c r="C266" s="75" t="s">
        <v>2985</v>
      </c>
      <c r="D266" s="100" t="s">
        <v>2957</v>
      </c>
      <c r="E266" s="42" t="s">
        <v>2907</v>
      </c>
    </row>
    <row r="267" spans="1:5" ht="30">
      <c r="B267" s="75" t="s">
        <v>2479</v>
      </c>
      <c r="C267" s="75" t="s">
        <v>2985</v>
      </c>
      <c r="D267" s="100" t="s">
        <v>2960</v>
      </c>
      <c r="E267" s="42" t="s">
        <v>2910</v>
      </c>
    </row>
    <row r="268" spans="1:5" ht="30">
      <c r="B268" s="75" t="s">
        <v>2479</v>
      </c>
      <c r="C268" s="75" t="s">
        <v>2985</v>
      </c>
      <c r="D268" s="100" t="s">
        <v>2963</v>
      </c>
      <c r="E268" s="42" t="s">
        <v>2913</v>
      </c>
    </row>
    <row r="269" spans="1:5" ht="30">
      <c r="B269" s="75" t="s">
        <v>2479</v>
      </c>
      <c r="C269" s="75" t="s">
        <v>2985</v>
      </c>
      <c r="D269" s="100" t="s">
        <v>2958</v>
      </c>
      <c r="E269" s="42" t="s">
        <v>2908</v>
      </c>
    </row>
    <row r="270" spans="1:5">
      <c r="B270" s="75" t="s">
        <v>2479</v>
      </c>
      <c r="C270" s="75" t="s">
        <v>2985</v>
      </c>
      <c r="D270" s="100" t="s">
        <v>2962</v>
      </c>
      <c r="E270" s="42" t="s">
        <v>2912</v>
      </c>
    </row>
    <row r="271" spans="1:5" ht="30">
      <c r="B271" s="75" t="s">
        <v>2479</v>
      </c>
      <c r="C271" s="75" t="s">
        <v>2985</v>
      </c>
      <c r="D271" s="100" t="s">
        <v>2961</v>
      </c>
      <c r="E271" s="42" t="s">
        <v>2911</v>
      </c>
    </row>
    <row r="272" spans="1:5">
      <c r="A272" s="41" t="s">
        <v>8</v>
      </c>
      <c r="B272" s="75" t="s">
        <v>2479</v>
      </c>
      <c r="C272" s="75" t="s">
        <v>2984</v>
      </c>
      <c r="D272" s="100" t="s">
        <v>3301</v>
      </c>
    </row>
    <row r="273" spans="1:5" ht="30">
      <c r="A273" s="41" t="s">
        <v>8</v>
      </c>
      <c r="B273" s="75" t="s">
        <v>2479</v>
      </c>
      <c r="C273" s="75" t="s">
        <v>2984</v>
      </c>
      <c r="D273" s="100" t="s">
        <v>2954</v>
      </c>
      <c r="E273" s="42" t="s">
        <v>2904</v>
      </c>
    </row>
    <row r="274" spans="1:5">
      <c r="A274" s="41" t="s">
        <v>8</v>
      </c>
      <c r="B274" s="75" t="s">
        <v>2479</v>
      </c>
      <c r="C274" s="75" t="s">
        <v>2984</v>
      </c>
      <c r="D274" s="100" t="s">
        <v>3209</v>
      </c>
    </row>
    <row r="275" spans="1:5">
      <c r="A275" s="41" t="s">
        <v>8</v>
      </c>
      <c r="B275" s="75" t="s">
        <v>2479</v>
      </c>
      <c r="C275" s="75" t="s">
        <v>2984</v>
      </c>
      <c r="D275" s="100" t="s">
        <v>3210</v>
      </c>
    </row>
    <row r="276" spans="1:5">
      <c r="B276" s="75" t="s">
        <v>2479</v>
      </c>
      <c r="C276" s="75" t="s">
        <v>2984</v>
      </c>
      <c r="D276" s="100" t="s">
        <v>3302</v>
      </c>
    </row>
    <row r="277" spans="1:5">
      <c r="B277" s="75" t="s">
        <v>2479</v>
      </c>
      <c r="C277" s="75" t="s">
        <v>2984</v>
      </c>
      <c r="D277" s="100" t="s">
        <v>3303</v>
      </c>
    </row>
    <row r="278" spans="1:5">
      <c r="B278" s="75" t="s">
        <v>2479</v>
      </c>
      <c r="C278" s="75" t="s">
        <v>2984</v>
      </c>
      <c r="D278" s="100" t="s">
        <v>3304</v>
      </c>
    </row>
    <row r="279" spans="1:5" ht="30">
      <c r="B279" s="75" t="s">
        <v>2479</v>
      </c>
      <c r="C279" s="75" t="s">
        <v>2984</v>
      </c>
      <c r="D279" s="100" t="s">
        <v>2950</v>
      </c>
      <c r="E279" s="42" t="s">
        <v>2899</v>
      </c>
    </row>
    <row r="280" spans="1:5">
      <c r="B280" s="75" t="s">
        <v>2479</v>
      </c>
      <c r="C280" s="75" t="s">
        <v>2984</v>
      </c>
      <c r="D280" s="100" t="s">
        <v>2955</v>
      </c>
      <c r="E280" s="42" t="s">
        <v>2905</v>
      </c>
    </row>
    <row r="281" spans="1:5" ht="30">
      <c r="B281" s="75" t="s">
        <v>2479</v>
      </c>
      <c r="C281" s="75" t="s">
        <v>2984</v>
      </c>
      <c r="D281" s="100" t="s">
        <v>2956</v>
      </c>
      <c r="E281" s="42" t="s">
        <v>2906</v>
      </c>
    </row>
    <row r="282" spans="1:5" ht="30">
      <c r="B282" s="75" t="s">
        <v>2479</v>
      </c>
      <c r="C282" s="75" t="s">
        <v>2984</v>
      </c>
      <c r="D282" s="100" t="s">
        <v>2949</v>
      </c>
      <c r="E282" s="42" t="s">
        <v>2898</v>
      </c>
    </row>
    <row r="283" spans="1:5" ht="30">
      <c r="B283" s="75" t="s">
        <v>2479</v>
      </c>
      <c r="C283" s="75" t="s">
        <v>2984</v>
      </c>
      <c r="D283" s="100" t="s">
        <v>2951</v>
      </c>
      <c r="E283" s="42" t="s">
        <v>2900</v>
      </c>
    </row>
    <row r="284" spans="1:5" ht="30">
      <c r="B284" s="75" t="s">
        <v>2479</v>
      </c>
      <c r="C284" s="75" t="s">
        <v>2984</v>
      </c>
      <c r="D284" s="100" t="s">
        <v>2953</v>
      </c>
      <c r="E284" s="42" t="s">
        <v>2902</v>
      </c>
    </row>
    <row r="285" spans="1:5" ht="30">
      <c r="A285" s="41" t="s">
        <v>8</v>
      </c>
      <c r="B285" s="75" t="s">
        <v>2479</v>
      </c>
      <c r="C285" s="75" t="s">
        <v>2984</v>
      </c>
      <c r="D285" s="100" t="s">
        <v>3638</v>
      </c>
      <c r="E285" s="42" t="s">
        <v>2903</v>
      </c>
    </row>
    <row r="286" spans="1:5">
      <c r="B286" s="75" t="s">
        <v>2479</v>
      </c>
      <c r="C286" s="75" t="s">
        <v>2984</v>
      </c>
      <c r="D286" s="100" t="s">
        <v>3211</v>
      </c>
    </row>
    <row r="287" spans="1:5">
      <c r="B287" s="75" t="s">
        <v>2479</v>
      </c>
      <c r="C287" s="75" t="s">
        <v>2984</v>
      </c>
      <c r="D287" s="100" t="s">
        <v>3212</v>
      </c>
    </row>
    <row r="288" spans="1:5" ht="30">
      <c r="B288" s="75" t="s">
        <v>2479</v>
      </c>
      <c r="C288" s="75" t="s">
        <v>2984</v>
      </c>
      <c r="D288" s="100" t="s">
        <v>2952</v>
      </c>
      <c r="E288" s="42" t="s">
        <v>2901</v>
      </c>
    </row>
    <row r="289" spans="1:5">
      <c r="A289" s="41" t="s">
        <v>8</v>
      </c>
      <c r="B289" s="75" t="s">
        <v>2541</v>
      </c>
      <c r="D289" s="100" t="s">
        <v>2864</v>
      </c>
    </row>
    <row r="290" spans="1:5" ht="30">
      <c r="A290" s="41" t="s">
        <v>8</v>
      </c>
      <c r="B290" s="75" t="s">
        <v>2541</v>
      </c>
      <c r="D290" s="100" t="s">
        <v>2877</v>
      </c>
    </row>
    <row r="291" spans="1:5">
      <c r="A291" s="41" t="s">
        <v>8</v>
      </c>
      <c r="B291" s="75" t="s">
        <v>2541</v>
      </c>
      <c r="D291" s="100" t="s">
        <v>2872</v>
      </c>
    </row>
    <row r="292" spans="1:5" ht="30">
      <c r="B292" s="75" t="s">
        <v>2541</v>
      </c>
      <c r="D292" s="100" t="s">
        <v>2865</v>
      </c>
    </row>
    <row r="293" spans="1:5">
      <c r="B293" s="75" t="s">
        <v>2541</v>
      </c>
      <c r="D293" s="100" t="s">
        <v>2873</v>
      </c>
    </row>
    <row r="294" spans="1:5">
      <c r="B294" s="75" t="s">
        <v>2541</v>
      </c>
      <c r="D294" s="100" t="s">
        <v>2879</v>
      </c>
      <c r="E294" s="42" t="s">
        <v>2880</v>
      </c>
    </row>
    <row r="295" spans="1:5">
      <c r="A295" s="41" t="s">
        <v>8</v>
      </c>
      <c r="B295" s="75" t="s">
        <v>2541</v>
      </c>
      <c r="D295" s="100" t="s">
        <v>2866</v>
      </c>
      <c r="E295" s="42" t="s">
        <v>2869</v>
      </c>
    </row>
    <row r="296" spans="1:5">
      <c r="B296" s="75" t="s">
        <v>2541</v>
      </c>
      <c r="D296" s="100" t="s">
        <v>2867</v>
      </c>
      <c r="E296" s="42" t="s">
        <v>2870</v>
      </c>
    </row>
    <row r="297" spans="1:5">
      <c r="B297" s="75" t="s">
        <v>2541</v>
      </c>
      <c r="D297" s="100" t="s">
        <v>2874</v>
      </c>
    </row>
    <row r="298" spans="1:5">
      <c r="B298" s="75" t="s">
        <v>2541</v>
      </c>
      <c r="D298" s="100" t="s">
        <v>2542</v>
      </c>
    </row>
    <row r="299" spans="1:5">
      <c r="B299" s="75" t="s">
        <v>2541</v>
      </c>
      <c r="D299" s="100" t="s">
        <v>2868</v>
      </c>
      <c r="E299" s="42" t="s">
        <v>2871</v>
      </c>
    </row>
    <row r="300" spans="1:5">
      <c r="B300" s="75" t="s">
        <v>2541</v>
      </c>
      <c r="D300" s="100" t="s">
        <v>2875</v>
      </c>
    </row>
    <row r="301" spans="1:5">
      <c r="B301" s="75" t="s">
        <v>2541</v>
      </c>
      <c r="D301" s="100" t="s">
        <v>2876</v>
      </c>
      <c r="E301" s="42" t="s">
        <v>2881</v>
      </c>
    </row>
    <row r="302" spans="1:5" ht="30">
      <c r="B302" s="75" t="s">
        <v>2541</v>
      </c>
      <c r="D302" s="100" t="s">
        <v>2878</v>
      </c>
    </row>
    <row r="303" spans="1:5">
      <c r="B303" s="75" t="s">
        <v>2475</v>
      </c>
      <c r="C303" s="75" t="s">
        <v>2543</v>
      </c>
      <c r="D303" s="122"/>
      <c r="E303" s="75"/>
    </row>
    <row r="304" spans="1:5">
      <c r="B304" s="75" t="s">
        <v>2475</v>
      </c>
      <c r="C304" s="75" t="s">
        <v>2544</v>
      </c>
      <c r="D304" s="122"/>
      <c r="E304" s="75"/>
    </row>
    <row r="305" spans="1:5" ht="75">
      <c r="A305" s="41" t="s">
        <v>8</v>
      </c>
      <c r="B305" s="75" t="s">
        <v>2081</v>
      </c>
      <c r="C305" s="75" t="s">
        <v>1359</v>
      </c>
      <c r="E305" s="42" t="s">
        <v>3595</v>
      </c>
    </row>
    <row r="306" spans="1:5" ht="75">
      <c r="B306" s="75" t="s">
        <v>2081</v>
      </c>
      <c r="C306" s="75" t="s">
        <v>698</v>
      </c>
      <c r="E306" s="42" t="s">
        <v>3389</v>
      </c>
    </row>
    <row r="307" spans="1:5" ht="60">
      <c r="A307" s="41" t="s">
        <v>8</v>
      </c>
      <c r="B307" s="75" t="s">
        <v>2081</v>
      </c>
      <c r="C307" s="75" t="s">
        <v>2557</v>
      </c>
      <c r="E307" s="42" t="s">
        <v>3604</v>
      </c>
    </row>
    <row r="308" spans="1:5" ht="45">
      <c r="B308" s="75" t="s">
        <v>2081</v>
      </c>
      <c r="C308" s="75" t="s">
        <v>2425</v>
      </c>
      <c r="E308" s="42" t="s">
        <v>2422</v>
      </c>
    </row>
    <row r="309" spans="1:5" ht="30">
      <c r="B309" s="75" t="s">
        <v>2081</v>
      </c>
      <c r="C309" s="75" t="s">
        <v>2454</v>
      </c>
      <c r="E309" s="42" t="s">
        <v>3594</v>
      </c>
    </row>
    <row r="310" spans="1:5" ht="60">
      <c r="B310" s="75" t="s">
        <v>2081</v>
      </c>
      <c r="C310" s="75" t="s">
        <v>2562</v>
      </c>
      <c r="E310" s="42" t="s">
        <v>3418</v>
      </c>
    </row>
    <row r="311" spans="1:5" ht="75">
      <c r="B311" s="75" t="s">
        <v>2081</v>
      </c>
      <c r="C311" s="75" t="s">
        <v>2429</v>
      </c>
      <c r="E311" s="42" t="s">
        <v>3592</v>
      </c>
    </row>
    <row r="312" spans="1:5" ht="60">
      <c r="A312" s="41" t="s">
        <v>8</v>
      </c>
      <c r="B312" s="75" t="s">
        <v>2081</v>
      </c>
      <c r="C312" s="75" t="s">
        <v>2528</v>
      </c>
      <c r="E312" s="42" t="s">
        <v>3606</v>
      </c>
    </row>
    <row r="313" spans="1:5" ht="30">
      <c r="B313" s="75" t="s">
        <v>3388</v>
      </c>
      <c r="C313" s="75" t="s">
        <v>3306</v>
      </c>
      <c r="D313" s="100" t="s">
        <v>3307</v>
      </c>
      <c r="E313" s="42" t="s">
        <v>3318</v>
      </c>
    </row>
    <row r="314" spans="1:5" ht="30">
      <c r="B314" s="75" t="s">
        <v>3388</v>
      </c>
      <c r="C314" s="75" t="s">
        <v>3306</v>
      </c>
      <c r="D314" s="100" t="s">
        <v>3308</v>
      </c>
      <c r="E314" s="42" t="s">
        <v>3319</v>
      </c>
    </row>
    <row r="315" spans="1:5" ht="45">
      <c r="B315" s="75" t="s">
        <v>3388</v>
      </c>
      <c r="C315" s="75" t="s">
        <v>3306</v>
      </c>
      <c r="D315" s="100" t="s">
        <v>3309</v>
      </c>
      <c r="E315" s="42" t="s">
        <v>3310</v>
      </c>
    </row>
    <row r="316" spans="1:5" ht="30">
      <c r="B316" s="75" t="s">
        <v>3388</v>
      </c>
      <c r="C316" s="75" t="s">
        <v>3306</v>
      </c>
      <c r="D316" s="100" t="s">
        <v>3311</v>
      </c>
      <c r="E316" s="42" t="s">
        <v>3312</v>
      </c>
    </row>
    <row r="317" spans="1:5" ht="30">
      <c r="B317" s="75" t="s">
        <v>3388</v>
      </c>
      <c r="C317" s="75" t="s">
        <v>3306</v>
      </c>
      <c r="D317" s="100" t="s">
        <v>3313</v>
      </c>
      <c r="E317" s="42" t="s">
        <v>3314</v>
      </c>
    </row>
    <row r="318" spans="1:5" ht="45">
      <c r="B318" s="75" t="s">
        <v>3388</v>
      </c>
      <c r="C318" s="75" t="s">
        <v>3306</v>
      </c>
      <c r="D318" s="100" t="s">
        <v>3315</v>
      </c>
      <c r="E318" s="42" t="s">
        <v>3316</v>
      </c>
    </row>
    <row r="319" spans="1:5">
      <c r="B319" s="75" t="s">
        <v>3388</v>
      </c>
      <c r="C319" s="75" t="s">
        <v>3413</v>
      </c>
      <c r="D319" s="75" t="s">
        <v>3401</v>
      </c>
      <c r="E319" s="42" t="s">
        <v>3402</v>
      </c>
    </row>
    <row r="320" spans="1:5">
      <c r="B320" s="75" t="s">
        <v>3388</v>
      </c>
      <c r="C320" s="75" t="s">
        <v>3413</v>
      </c>
      <c r="D320" s="75" t="s">
        <v>3403</v>
      </c>
      <c r="E320" s="42" t="s">
        <v>3404</v>
      </c>
    </row>
    <row r="321" spans="2:5">
      <c r="B321" s="75" t="s">
        <v>3388</v>
      </c>
      <c r="C321" s="75" t="s">
        <v>3413</v>
      </c>
      <c r="D321" s="75" t="s">
        <v>3405</v>
      </c>
      <c r="E321" s="42" t="s">
        <v>3406</v>
      </c>
    </row>
    <row r="322" spans="2:5">
      <c r="B322" s="75" t="s">
        <v>3388</v>
      </c>
      <c r="C322" s="75" t="s">
        <v>3413</v>
      </c>
      <c r="D322" s="75" t="s">
        <v>3407</v>
      </c>
      <c r="E322" s="42" t="s">
        <v>3408</v>
      </c>
    </row>
    <row r="323" spans="2:5">
      <c r="B323" s="75" t="s">
        <v>3388</v>
      </c>
      <c r="C323" s="75" t="s">
        <v>3413</v>
      </c>
      <c r="D323" s="75" t="s">
        <v>3409</v>
      </c>
      <c r="E323" s="42" t="s">
        <v>3410</v>
      </c>
    </row>
    <row r="324" spans="2:5" ht="30">
      <c r="B324" s="75" t="s">
        <v>3388</v>
      </c>
      <c r="C324" s="75" t="s">
        <v>3413</v>
      </c>
      <c r="D324" s="75" t="s">
        <v>3411</v>
      </c>
      <c r="E324" s="42" t="s">
        <v>3412</v>
      </c>
    </row>
    <row r="325" spans="2:5" ht="30">
      <c r="B325" s="75" t="s">
        <v>3388</v>
      </c>
      <c r="C325" s="75" t="s">
        <v>3387</v>
      </c>
      <c r="D325" s="100" t="s">
        <v>3368</v>
      </c>
      <c r="E325" s="42" t="s">
        <v>3369</v>
      </c>
    </row>
    <row r="326" spans="2:5" ht="30">
      <c r="B326" s="75" t="s">
        <v>3388</v>
      </c>
      <c r="C326" s="75" t="s">
        <v>3387</v>
      </c>
      <c r="D326" s="100" t="s">
        <v>3385</v>
      </c>
      <c r="E326" s="42" t="s">
        <v>3386</v>
      </c>
    </row>
    <row r="327" spans="2:5" ht="30">
      <c r="B327" s="75" t="s">
        <v>3388</v>
      </c>
      <c r="C327" s="75" t="s">
        <v>3387</v>
      </c>
      <c r="D327" s="100" t="s">
        <v>3370</v>
      </c>
      <c r="E327" s="42" t="s">
        <v>3390</v>
      </c>
    </row>
    <row r="328" spans="2:5" ht="30">
      <c r="B328" s="75" t="s">
        <v>3388</v>
      </c>
      <c r="C328" s="75" t="s">
        <v>3387</v>
      </c>
      <c r="D328" s="100" t="s">
        <v>3371</v>
      </c>
      <c r="E328" s="42" t="s">
        <v>3372</v>
      </c>
    </row>
    <row r="329" spans="2:5" ht="30">
      <c r="B329" s="75" t="s">
        <v>3388</v>
      </c>
      <c r="C329" s="75" t="s">
        <v>3387</v>
      </c>
      <c r="D329" s="100" t="s">
        <v>3373</v>
      </c>
      <c r="E329" s="42" t="s">
        <v>3374</v>
      </c>
    </row>
    <row r="330" spans="2:5" ht="30">
      <c r="B330" s="75" t="s">
        <v>3388</v>
      </c>
      <c r="C330" s="75" t="s">
        <v>3387</v>
      </c>
      <c r="D330" s="100" t="s">
        <v>3375</v>
      </c>
      <c r="E330" s="42" t="s">
        <v>3376</v>
      </c>
    </row>
    <row r="331" spans="2:5" ht="30">
      <c r="B331" s="75" t="s">
        <v>3388</v>
      </c>
      <c r="C331" s="75" t="s">
        <v>3387</v>
      </c>
      <c r="D331" s="100" t="s">
        <v>3377</v>
      </c>
      <c r="E331" s="42" t="s">
        <v>3378</v>
      </c>
    </row>
    <row r="332" spans="2:5" ht="45">
      <c r="B332" s="75" t="s">
        <v>3388</v>
      </c>
      <c r="C332" s="75" t="s">
        <v>3387</v>
      </c>
      <c r="D332" s="100" t="s">
        <v>3379</v>
      </c>
      <c r="E332" s="42" t="s">
        <v>3380</v>
      </c>
    </row>
    <row r="333" spans="2:5" ht="30">
      <c r="B333" s="75" t="s">
        <v>3388</v>
      </c>
      <c r="C333" s="75" t="s">
        <v>3387</v>
      </c>
      <c r="D333" s="100" t="s">
        <v>3381</v>
      </c>
      <c r="E333" s="42" t="s">
        <v>3382</v>
      </c>
    </row>
    <row r="334" spans="2:5" ht="30">
      <c r="B334" s="75" t="s">
        <v>3388</v>
      </c>
      <c r="C334" s="75" t="s">
        <v>3387</v>
      </c>
      <c r="D334" s="100" t="s">
        <v>3383</v>
      </c>
      <c r="E334" s="42" t="s">
        <v>3384</v>
      </c>
    </row>
    <row r="335" spans="2:5" ht="30">
      <c r="B335" s="75" t="s">
        <v>3388</v>
      </c>
      <c r="C335" s="75" t="s">
        <v>2006</v>
      </c>
      <c r="D335" s="100" t="s">
        <v>3056</v>
      </c>
      <c r="E335" s="42" t="s">
        <v>3046</v>
      </c>
    </row>
    <row r="336" spans="2:5" ht="30">
      <c r="B336" s="75" t="s">
        <v>3388</v>
      </c>
      <c r="C336" s="75" t="s">
        <v>2006</v>
      </c>
      <c r="D336" s="100" t="s">
        <v>3065</v>
      </c>
      <c r="E336" s="42" t="s">
        <v>3055</v>
      </c>
    </row>
    <row r="337" spans="2:5" ht="45">
      <c r="B337" s="75" t="s">
        <v>3388</v>
      </c>
      <c r="C337" s="75" t="s">
        <v>2006</v>
      </c>
      <c r="D337" s="100" t="s">
        <v>3057</v>
      </c>
      <c r="E337" s="42" t="s">
        <v>3047</v>
      </c>
    </row>
    <row r="338" spans="2:5" ht="30">
      <c r="B338" s="75" t="s">
        <v>3388</v>
      </c>
      <c r="C338" s="75" t="s">
        <v>2006</v>
      </c>
      <c r="D338" s="100" t="s">
        <v>3058</v>
      </c>
      <c r="E338" s="42" t="s">
        <v>3048</v>
      </c>
    </row>
    <row r="339" spans="2:5" ht="45">
      <c r="B339" s="75" t="s">
        <v>3388</v>
      </c>
      <c r="C339" s="75" t="s">
        <v>2006</v>
      </c>
      <c r="D339" s="100" t="s">
        <v>3059</v>
      </c>
      <c r="E339" s="42" t="s">
        <v>3049</v>
      </c>
    </row>
    <row r="340" spans="2:5" ht="30">
      <c r="B340" s="75" t="s">
        <v>3388</v>
      </c>
      <c r="C340" s="75" t="s">
        <v>2006</v>
      </c>
      <c r="D340" s="100" t="s">
        <v>3060</v>
      </c>
      <c r="E340" s="42" t="s">
        <v>3050</v>
      </c>
    </row>
    <row r="341" spans="2:5" ht="30">
      <c r="B341" s="75" t="s">
        <v>3388</v>
      </c>
      <c r="C341" s="75" t="s">
        <v>2006</v>
      </c>
      <c r="D341" s="100" t="s">
        <v>3061</v>
      </c>
      <c r="E341" s="42" t="s">
        <v>3051</v>
      </c>
    </row>
    <row r="342" spans="2:5" ht="30">
      <c r="B342" s="75" t="s">
        <v>3388</v>
      </c>
      <c r="C342" s="75" t="s">
        <v>2006</v>
      </c>
      <c r="D342" s="100" t="s">
        <v>3062</v>
      </c>
      <c r="E342" s="42" t="s">
        <v>3052</v>
      </c>
    </row>
    <row r="343" spans="2:5" ht="30">
      <c r="B343" s="75" t="s">
        <v>3388</v>
      </c>
      <c r="C343" s="75" t="s">
        <v>2006</v>
      </c>
      <c r="D343" s="100" t="s">
        <v>3063</v>
      </c>
      <c r="E343" s="42" t="s">
        <v>3053</v>
      </c>
    </row>
    <row r="344" spans="2:5" ht="30">
      <c r="B344" s="75" t="s">
        <v>3388</v>
      </c>
      <c r="C344" s="75" t="s">
        <v>2006</v>
      </c>
      <c r="D344" s="100" t="s">
        <v>3064</v>
      </c>
      <c r="E344" s="42" t="s">
        <v>3054</v>
      </c>
    </row>
    <row r="345" spans="2:5">
      <c r="B345" s="75" t="s">
        <v>3416</v>
      </c>
      <c r="D345" s="100" t="s">
        <v>3415</v>
      </c>
    </row>
    <row r="346" spans="2:5">
      <c r="B346" s="75" t="s">
        <v>3416</v>
      </c>
      <c r="D346" s="100" t="s">
        <v>3419</v>
      </c>
    </row>
    <row r="347" spans="2:5">
      <c r="B347" s="75" t="s">
        <v>3416</v>
      </c>
      <c r="D347" s="100" t="s">
        <v>3422</v>
      </c>
    </row>
    <row r="348" spans="2:5">
      <c r="B348" s="75" t="s">
        <v>3424</v>
      </c>
      <c r="C348" s="75" t="s">
        <v>3607</v>
      </c>
      <c r="D348" s="100" t="s">
        <v>3440</v>
      </c>
      <c r="E348" s="42" t="s">
        <v>3437</v>
      </c>
    </row>
    <row r="349" spans="2:5">
      <c r="B349" s="75" t="s">
        <v>3424</v>
      </c>
      <c r="C349" s="75" t="s">
        <v>3608</v>
      </c>
      <c r="D349" s="100" t="s">
        <v>3441</v>
      </c>
      <c r="E349" s="42" t="s">
        <v>3425</v>
      </c>
    </row>
    <row r="350" spans="2:5" ht="60">
      <c r="B350" s="75" t="s">
        <v>3424</v>
      </c>
      <c r="C350" s="75" t="s">
        <v>3609</v>
      </c>
      <c r="D350" s="100" t="s">
        <v>3439</v>
      </c>
      <c r="E350" s="42" t="s">
        <v>3437</v>
      </c>
    </row>
    <row r="351" spans="2:5">
      <c r="B351" s="75" t="s">
        <v>3424</v>
      </c>
      <c r="C351" s="75" t="s">
        <v>3611</v>
      </c>
      <c r="D351" s="100" t="s">
        <v>3610</v>
      </c>
      <c r="E351" s="42" t="s">
        <v>3437</v>
      </c>
    </row>
    <row r="352" spans="2:5">
      <c r="B352" s="75" t="s">
        <v>3424</v>
      </c>
      <c r="C352" s="75" t="s">
        <v>3615</v>
      </c>
      <c r="D352" s="100" t="s">
        <v>3613</v>
      </c>
      <c r="E352" s="42" t="s">
        <v>3443</v>
      </c>
    </row>
    <row r="353" spans="2:5">
      <c r="B353" s="75" t="s">
        <v>3424</v>
      </c>
      <c r="C353" s="75" t="s">
        <v>3615</v>
      </c>
      <c r="D353" s="100" t="s">
        <v>3442</v>
      </c>
      <c r="E353" s="42" t="s">
        <v>3443</v>
      </c>
    </row>
    <row r="354" spans="2:5">
      <c r="B354" s="75" t="s">
        <v>3424</v>
      </c>
      <c r="C354" s="75" t="s">
        <v>3615</v>
      </c>
      <c r="D354" s="100" t="s">
        <v>3612</v>
      </c>
      <c r="E354" s="42" t="s">
        <v>3443</v>
      </c>
    </row>
    <row r="355" spans="2:5">
      <c r="B355" s="75" t="s">
        <v>3424</v>
      </c>
      <c r="C355" s="75" t="s">
        <v>3615</v>
      </c>
      <c r="D355" s="100" t="s">
        <v>3614</v>
      </c>
      <c r="E355" s="42" t="s">
        <v>3443</v>
      </c>
    </row>
    <row r="356" spans="2:5">
      <c r="B356" s="75" t="s">
        <v>3424</v>
      </c>
      <c r="C356" s="75" t="s">
        <v>3616</v>
      </c>
      <c r="D356" s="100" t="s">
        <v>3430</v>
      </c>
      <c r="E356" s="42" t="s">
        <v>3425</v>
      </c>
    </row>
    <row r="357" spans="2:5">
      <c r="B357" s="75" t="s">
        <v>3424</v>
      </c>
      <c r="C357" s="75" t="s">
        <v>3617</v>
      </c>
      <c r="D357" s="100" t="s">
        <v>3436</v>
      </c>
      <c r="E357" s="42" t="s">
        <v>3618</v>
      </c>
    </row>
    <row r="358" spans="2:5">
      <c r="B358" s="75" t="s">
        <v>3424</v>
      </c>
      <c r="C358" s="75" t="s">
        <v>3619</v>
      </c>
      <c r="D358" s="100" t="s">
        <v>3431</v>
      </c>
      <c r="E358" s="42" t="s">
        <v>3618</v>
      </c>
    </row>
    <row r="359" spans="2:5">
      <c r="B359" s="75" t="s">
        <v>3424</v>
      </c>
      <c r="C359" s="75" t="s">
        <v>3425</v>
      </c>
      <c r="D359" s="100" t="s">
        <v>3434</v>
      </c>
    </row>
    <row r="360" spans="2:5">
      <c r="B360" s="75" t="s">
        <v>3424</v>
      </c>
      <c r="C360" s="75" t="s">
        <v>3425</v>
      </c>
      <c r="D360" s="100" t="s">
        <v>3432</v>
      </c>
    </row>
    <row r="361" spans="2:5">
      <c r="B361" s="75" t="s">
        <v>3424</v>
      </c>
      <c r="C361" s="75" t="s">
        <v>3425</v>
      </c>
      <c r="D361" s="100" t="s">
        <v>3428</v>
      </c>
    </row>
    <row r="362" spans="2:5">
      <c r="B362" s="75" t="s">
        <v>3424</v>
      </c>
      <c r="C362" s="75" t="s">
        <v>3425</v>
      </c>
      <c r="D362" s="100" t="s">
        <v>3429</v>
      </c>
    </row>
    <row r="363" spans="2:5">
      <c r="B363" s="75" t="s">
        <v>3424</v>
      </c>
      <c r="C363" s="75" t="s">
        <v>3425</v>
      </c>
      <c r="D363" s="100" t="s">
        <v>3435</v>
      </c>
    </row>
    <row r="364" spans="2:5">
      <c r="B364" s="75" t="s">
        <v>3424</v>
      </c>
      <c r="C364" s="75" t="s">
        <v>3425</v>
      </c>
      <c r="D364" s="100" t="s">
        <v>3427</v>
      </c>
    </row>
    <row r="365" spans="2:5">
      <c r="B365" s="75" t="s">
        <v>3424</v>
      </c>
      <c r="C365" s="75" t="s">
        <v>3425</v>
      </c>
      <c r="D365" s="100" t="s">
        <v>3426</v>
      </c>
    </row>
    <row r="366" spans="2:5" ht="30">
      <c r="B366" s="75" t="s">
        <v>3424</v>
      </c>
      <c r="C366" s="75" t="s">
        <v>3425</v>
      </c>
      <c r="D366" s="100" t="s">
        <v>3433</v>
      </c>
    </row>
    <row r="367" spans="2:5" ht="45">
      <c r="B367" s="75" t="s">
        <v>3424</v>
      </c>
      <c r="D367" s="100" t="s">
        <v>3438</v>
      </c>
    </row>
    <row r="368" spans="2:5">
      <c r="B368" s="75" t="s">
        <v>3424</v>
      </c>
    </row>
    <row r="369" spans="2:2">
      <c r="B369" s="75" t="s">
        <v>3424</v>
      </c>
    </row>
    <row r="370" spans="2:2">
      <c r="B370" s="75" t="s">
        <v>3424</v>
      </c>
    </row>
    <row r="371" spans="2:2">
      <c r="B371" s="75" t="s">
        <v>3424</v>
      </c>
    </row>
    <row r="372" spans="2:2">
      <c r="B372" s="75" t="s">
        <v>3424</v>
      </c>
    </row>
    <row r="373" spans="2:2">
      <c r="B373" s="75" t="s">
        <v>3424</v>
      </c>
    </row>
    <row r="374" spans="2:2">
      <c r="B374" s="75" t="s">
        <v>3424</v>
      </c>
    </row>
    <row r="375" spans="2:2">
      <c r="B375" s="75" t="s">
        <v>3424</v>
      </c>
    </row>
    <row r="376" spans="2:2">
      <c r="B376" s="75" t="s">
        <v>3424</v>
      </c>
    </row>
    <row r="377" spans="2:2">
      <c r="B377" s="75" t="s">
        <v>3424</v>
      </c>
    </row>
    <row r="378" spans="2:2">
      <c r="B378" s="75" t="s">
        <v>3424</v>
      </c>
    </row>
    <row r="379" spans="2:2">
      <c r="B379" s="75" t="s">
        <v>3424</v>
      </c>
    </row>
    <row r="380" spans="2:2">
      <c r="B380" s="75" t="s">
        <v>3424</v>
      </c>
    </row>
    <row r="381" spans="2:2">
      <c r="B381" s="75" t="s">
        <v>3424</v>
      </c>
    </row>
    <row r="382" spans="2:2">
      <c r="B382" s="75" t="s">
        <v>3424</v>
      </c>
    </row>
    <row r="383" spans="2:2">
      <c r="B383" s="75" t="s">
        <v>3424</v>
      </c>
    </row>
    <row r="384" spans="2:2">
      <c r="B384" s="75" t="s">
        <v>3424</v>
      </c>
    </row>
    <row r="385" spans="2:2">
      <c r="B385" s="75" t="s">
        <v>3424</v>
      </c>
    </row>
    <row r="386" spans="2:2">
      <c r="B386" s="75" t="s">
        <v>3424</v>
      </c>
    </row>
    <row r="387" spans="2:2">
      <c r="B387" s="75" t="s">
        <v>3424</v>
      </c>
    </row>
    <row r="388" spans="2:2">
      <c r="B388" s="75" t="s">
        <v>3424</v>
      </c>
    </row>
    <row r="389" spans="2:2">
      <c r="B389" s="75" t="s">
        <v>3424</v>
      </c>
    </row>
    <row r="390" spans="2:2">
      <c r="B390" s="75" t="s">
        <v>3424</v>
      </c>
    </row>
    <row r="391" spans="2:2">
      <c r="B391" s="75" t="s">
        <v>3424</v>
      </c>
    </row>
    <row r="392" spans="2:2">
      <c r="B392" s="75" t="s">
        <v>3424</v>
      </c>
    </row>
    <row r="393" spans="2:2">
      <c r="B393" s="75" t="s">
        <v>3424</v>
      </c>
    </row>
    <row r="394" spans="2:2">
      <c r="B394" s="75" t="s">
        <v>3424</v>
      </c>
    </row>
    <row r="395" spans="2:2">
      <c r="B395" s="75" t="s">
        <v>3424</v>
      </c>
    </row>
    <row r="396" spans="2:2">
      <c r="B396" s="75" t="s">
        <v>3424</v>
      </c>
    </row>
    <row r="397" spans="2:2">
      <c r="B397" s="75" t="s">
        <v>3424</v>
      </c>
    </row>
  </sheetData>
  <sortState xmlns:xlrd2="http://schemas.microsoft.com/office/spreadsheetml/2017/richdata2" ref="A2:K397">
    <sortCondition ref="B2:B397"/>
    <sortCondition ref="C2:C397"/>
    <sortCondition ref="A2:A397"/>
    <sortCondition ref="D2:D397"/>
    <sortCondition ref="E2:E397"/>
  </sortState>
  <phoneticPr fontId="4"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01E4-063E-49BE-8209-DFD9C0AD3C5A}">
  <sheetPr>
    <tabColor theme="2"/>
  </sheetPr>
  <dimension ref="A1:J2914"/>
  <sheetViews>
    <sheetView zoomScale="85" zoomScaleNormal="85" workbookViewId="0">
      <pane ySplit="1" topLeftCell="A8" activePane="bottomLeft" state="frozen"/>
      <selection activeCell="B345" sqref="B345"/>
      <selection pane="bottomLeft" activeCell="B1867" sqref="B1867"/>
    </sheetView>
  </sheetViews>
  <sheetFormatPr defaultColWidth="8.625" defaultRowHeight="15.75"/>
  <cols>
    <col min="1" max="1" width="14.625" style="261" customWidth="1"/>
    <col min="2" max="2" width="86.375" style="262" customWidth="1"/>
    <col min="3" max="3" width="9.125" style="261" customWidth="1"/>
    <col min="4" max="4" width="19.625" style="261" customWidth="1"/>
    <col min="5" max="5" width="21.375" style="261" customWidth="1"/>
    <col min="6" max="7" width="8.625" style="261"/>
    <col min="8" max="8" width="9.625" style="261" customWidth="1"/>
    <col min="9" max="9" width="9.875" style="261" customWidth="1"/>
    <col min="10" max="10" width="10.625" style="261" customWidth="1"/>
    <col min="11" max="16384" width="8.625" style="261"/>
  </cols>
  <sheetData>
    <row r="1" spans="1:10" s="266" customFormat="1" ht="33" customHeight="1" thickBot="1">
      <c r="A1" s="266" t="s">
        <v>6500</v>
      </c>
      <c r="B1" s="266" t="s">
        <v>6499</v>
      </c>
      <c r="C1" s="266" t="s">
        <v>808</v>
      </c>
      <c r="D1" s="266" t="s">
        <v>6498</v>
      </c>
      <c r="E1" s="266" t="s">
        <v>6497</v>
      </c>
      <c r="F1" s="266" t="s">
        <v>6496</v>
      </c>
      <c r="G1" s="266" t="s">
        <v>6495</v>
      </c>
      <c r="H1" s="266" t="s">
        <v>6494</v>
      </c>
      <c r="I1" s="266" t="s">
        <v>6493</v>
      </c>
      <c r="J1" s="266" t="s">
        <v>6492</v>
      </c>
    </row>
    <row r="2" spans="1:10" s="264" customFormat="1" ht="33" customHeight="1">
      <c r="B2" s="265" t="s">
        <v>6491</v>
      </c>
      <c r="D2" s="264">
        <f>165.73+136.25+93.05+2214.63+25.5+19.52+20.67+556.17+119.52+525.71+423.14+187.75+300.4+108.96+170.12+500+9000+150+250+400+240.39+268.69+233.19+108.54+702.41+437.44+110.54+62</f>
        <v>17530.32</v>
      </c>
      <c r="E2" s="264" t="s">
        <v>6490</v>
      </c>
      <c r="F2" s="264">
        <f>459+65+950.49+250</f>
        <v>1724.49</v>
      </c>
    </row>
    <row r="3" spans="1:10" s="264" customFormat="1" ht="33" customHeight="1"/>
    <row r="4" spans="1:10">
      <c r="A4" s="261" t="s">
        <v>6276</v>
      </c>
      <c r="B4" s="262" t="s">
        <v>6489</v>
      </c>
      <c r="C4" s="261" t="s">
        <v>8</v>
      </c>
      <c r="E4" s="261" t="s">
        <v>6488</v>
      </c>
    </row>
    <row r="5" spans="1:10">
      <c r="A5" s="261" t="s">
        <v>6276</v>
      </c>
      <c r="B5" s="262" t="s">
        <v>6487</v>
      </c>
      <c r="C5" s="261" t="s">
        <v>8</v>
      </c>
      <c r="E5" s="261" t="s">
        <v>6484</v>
      </c>
    </row>
    <row r="6" spans="1:10">
      <c r="A6" s="261" t="s">
        <v>6276</v>
      </c>
      <c r="B6" s="262" t="s">
        <v>6486</v>
      </c>
      <c r="C6" s="261" t="s">
        <v>8</v>
      </c>
      <c r="E6" s="261" t="s">
        <v>6484</v>
      </c>
    </row>
    <row r="7" spans="1:10">
      <c r="A7" s="261" t="s">
        <v>6276</v>
      </c>
      <c r="B7" s="262" t="s">
        <v>6485</v>
      </c>
      <c r="C7" s="261" t="s">
        <v>8</v>
      </c>
      <c r="E7" s="261" t="s">
        <v>6484</v>
      </c>
    </row>
    <row r="8" spans="1:10">
      <c r="A8" s="261" t="s">
        <v>6276</v>
      </c>
      <c r="B8" s="262" t="s">
        <v>6483</v>
      </c>
      <c r="C8" s="261" t="s">
        <v>8</v>
      </c>
      <c r="D8" s="261" t="s">
        <v>6482</v>
      </c>
      <c r="E8" s="261" t="s">
        <v>6470</v>
      </c>
    </row>
    <row r="9" spans="1:10">
      <c r="A9" s="261" t="s">
        <v>6276</v>
      </c>
      <c r="B9" s="262" t="s">
        <v>5498</v>
      </c>
      <c r="C9" s="261" t="s">
        <v>8</v>
      </c>
      <c r="E9" s="261" t="s">
        <v>6470</v>
      </c>
    </row>
    <row r="10" spans="1:10">
      <c r="A10" s="261" t="s">
        <v>6276</v>
      </c>
      <c r="B10" s="262" t="s">
        <v>6481</v>
      </c>
      <c r="C10" s="261" t="s">
        <v>8</v>
      </c>
      <c r="E10" s="261" t="s">
        <v>6470</v>
      </c>
    </row>
    <row r="11" spans="1:10">
      <c r="A11" s="261" t="s">
        <v>6276</v>
      </c>
      <c r="B11" s="262" t="s">
        <v>6480</v>
      </c>
      <c r="C11" s="261" t="s">
        <v>8</v>
      </c>
      <c r="E11" s="261" t="s">
        <v>6470</v>
      </c>
    </row>
    <row r="12" spans="1:10">
      <c r="A12" s="261" t="s">
        <v>6276</v>
      </c>
      <c r="B12" s="262" t="s">
        <v>6479</v>
      </c>
      <c r="C12" s="261" t="s">
        <v>8</v>
      </c>
      <c r="E12" s="261" t="s">
        <v>6470</v>
      </c>
    </row>
    <row r="13" spans="1:10">
      <c r="A13" s="261" t="s">
        <v>6276</v>
      </c>
      <c r="B13" s="262" t="s">
        <v>6478</v>
      </c>
      <c r="C13" s="261" t="s">
        <v>8</v>
      </c>
      <c r="E13" s="261" t="s">
        <v>6470</v>
      </c>
    </row>
    <row r="14" spans="1:10">
      <c r="A14" s="261" t="s">
        <v>6276</v>
      </c>
      <c r="B14" s="262" t="s">
        <v>6477</v>
      </c>
      <c r="C14" s="261" t="s">
        <v>8</v>
      </c>
      <c r="E14" s="261" t="s">
        <v>6470</v>
      </c>
    </row>
    <row r="15" spans="1:10">
      <c r="A15" s="261" t="s">
        <v>6276</v>
      </c>
      <c r="B15" s="262" t="s">
        <v>6476</v>
      </c>
      <c r="C15" s="261" t="s">
        <v>8</v>
      </c>
      <c r="E15" s="261" t="s">
        <v>6470</v>
      </c>
    </row>
    <row r="16" spans="1:10">
      <c r="A16" s="261" t="s">
        <v>6276</v>
      </c>
      <c r="B16" s="262" t="s">
        <v>6475</v>
      </c>
      <c r="C16" s="261" t="s">
        <v>8</v>
      </c>
      <c r="E16" s="261" t="s">
        <v>6470</v>
      </c>
    </row>
    <row r="17" spans="1:5">
      <c r="A17" s="261" t="s">
        <v>6276</v>
      </c>
      <c r="B17" s="262" t="s">
        <v>6474</v>
      </c>
      <c r="C17" s="261" t="s">
        <v>8</v>
      </c>
      <c r="E17" s="261" t="s">
        <v>6470</v>
      </c>
    </row>
    <row r="18" spans="1:5">
      <c r="A18" s="261" t="s">
        <v>6276</v>
      </c>
      <c r="B18" s="262" t="s">
        <v>6473</v>
      </c>
      <c r="C18" s="261" t="s">
        <v>8</v>
      </c>
      <c r="E18" s="261" t="s">
        <v>6470</v>
      </c>
    </row>
    <row r="19" spans="1:5">
      <c r="A19" s="261" t="s">
        <v>6276</v>
      </c>
      <c r="B19" s="262" t="s">
        <v>6472</v>
      </c>
      <c r="C19" s="261" t="s">
        <v>8</v>
      </c>
      <c r="E19" s="261" t="s">
        <v>6470</v>
      </c>
    </row>
    <row r="20" spans="1:5">
      <c r="A20" s="261" t="s">
        <v>6276</v>
      </c>
      <c r="B20" s="262" t="s">
        <v>6471</v>
      </c>
      <c r="C20" s="261" t="s">
        <v>8</v>
      </c>
      <c r="E20" s="261" t="s">
        <v>6470</v>
      </c>
    </row>
    <row r="21" spans="1:5">
      <c r="A21" s="261" t="s">
        <v>6276</v>
      </c>
      <c r="B21" s="262" t="s">
        <v>6469</v>
      </c>
      <c r="C21" s="261" t="s">
        <v>8</v>
      </c>
      <c r="E21" s="261" t="s">
        <v>6465</v>
      </c>
    </row>
    <row r="22" spans="1:5">
      <c r="A22" s="261" t="s">
        <v>6276</v>
      </c>
      <c r="B22" s="262" t="s">
        <v>6468</v>
      </c>
      <c r="C22" s="261" t="s">
        <v>8</v>
      </c>
      <c r="E22" s="261" t="s">
        <v>6465</v>
      </c>
    </row>
    <row r="23" spans="1:5">
      <c r="A23" s="261" t="s">
        <v>6276</v>
      </c>
      <c r="B23" s="262" t="s">
        <v>6467</v>
      </c>
      <c r="C23" s="261" t="s">
        <v>8</v>
      </c>
      <c r="E23" s="261" t="s">
        <v>6465</v>
      </c>
    </row>
    <row r="24" spans="1:5">
      <c r="A24" s="261" t="s">
        <v>6276</v>
      </c>
      <c r="B24" s="262" t="s">
        <v>6466</v>
      </c>
      <c r="C24" s="261" t="s">
        <v>8</v>
      </c>
      <c r="E24" s="261" t="s">
        <v>6465</v>
      </c>
    </row>
    <row r="25" spans="1:5">
      <c r="A25" s="261" t="s">
        <v>6276</v>
      </c>
      <c r="B25" s="262" t="s">
        <v>6464</v>
      </c>
      <c r="C25" s="261" t="s">
        <v>8</v>
      </c>
    </row>
    <row r="26" spans="1:5">
      <c r="A26" s="261" t="s">
        <v>6276</v>
      </c>
      <c r="B26" s="262" t="s">
        <v>1296</v>
      </c>
      <c r="C26" s="261" t="s">
        <v>8</v>
      </c>
    </row>
    <row r="27" spans="1:5">
      <c r="A27" s="261" t="s">
        <v>6276</v>
      </c>
      <c r="B27" s="262" t="s">
        <v>6463</v>
      </c>
    </row>
    <row r="28" spans="1:5">
      <c r="A28" s="261" t="s">
        <v>6276</v>
      </c>
      <c r="B28" s="262" t="s">
        <v>6462</v>
      </c>
    </row>
    <row r="29" spans="1:5">
      <c r="A29" s="261" t="s">
        <v>6276</v>
      </c>
      <c r="B29" s="262" t="s">
        <v>6461</v>
      </c>
    </row>
    <row r="30" spans="1:5">
      <c r="A30" s="261" t="s">
        <v>6276</v>
      </c>
      <c r="B30" s="262" t="s">
        <v>6460</v>
      </c>
    </row>
    <row r="31" spans="1:5">
      <c r="A31" s="261" t="s">
        <v>6276</v>
      </c>
      <c r="B31" s="262" t="s">
        <v>6459</v>
      </c>
    </row>
    <row r="32" spans="1:5">
      <c r="A32" s="261" t="s">
        <v>6276</v>
      </c>
      <c r="B32" s="262" t="s">
        <v>6458</v>
      </c>
    </row>
    <row r="33" spans="1:2">
      <c r="A33" s="261" t="s">
        <v>6276</v>
      </c>
      <c r="B33" s="262" t="s">
        <v>6457</v>
      </c>
    </row>
    <row r="34" spans="1:2">
      <c r="A34" s="261" t="s">
        <v>6276</v>
      </c>
      <c r="B34" s="262" t="s">
        <v>6456</v>
      </c>
    </row>
    <row r="35" spans="1:2">
      <c r="A35" s="261" t="s">
        <v>6276</v>
      </c>
      <c r="B35" s="262" t="s">
        <v>6455</v>
      </c>
    </row>
    <row r="36" spans="1:2">
      <c r="A36" s="261" t="s">
        <v>6276</v>
      </c>
      <c r="B36" s="262" t="s">
        <v>6454</v>
      </c>
    </row>
    <row r="37" spans="1:2">
      <c r="A37" s="261" t="s">
        <v>6276</v>
      </c>
      <c r="B37" s="262" t="s">
        <v>6453</v>
      </c>
    </row>
    <row r="38" spans="1:2">
      <c r="A38" s="261" t="s">
        <v>6276</v>
      </c>
      <c r="B38" s="262" t="s">
        <v>6452</v>
      </c>
    </row>
    <row r="39" spans="1:2">
      <c r="A39" s="261" t="s">
        <v>6276</v>
      </c>
      <c r="B39" s="262" t="s">
        <v>6451</v>
      </c>
    </row>
    <row r="40" spans="1:2">
      <c r="A40" s="261" t="s">
        <v>6276</v>
      </c>
      <c r="B40" s="262" t="s">
        <v>6450</v>
      </c>
    </row>
    <row r="41" spans="1:2">
      <c r="A41" s="261" t="s">
        <v>6276</v>
      </c>
      <c r="B41" s="262" t="s">
        <v>6449</v>
      </c>
    </row>
    <row r="42" spans="1:2">
      <c r="A42" s="261" t="s">
        <v>6276</v>
      </c>
      <c r="B42" s="262" t="s">
        <v>6448</v>
      </c>
    </row>
    <row r="43" spans="1:2">
      <c r="A43" s="261" t="s">
        <v>6276</v>
      </c>
      <c r="B43" s="262" t="s">
        <v>6447</v>
      </c>
    </row>
    <row r="44" spans="1:2">
      <c r="A44" s="261" t="s">
        <v>6276</v>
      </c>
      <c r="B44" s="262" t="s">
        <v>6446</v>
      </c>
    </row>
    <row r="45" spans="1:2">
      <c r="A45" s="261" t="s">
        <v>6276</v>
      </c>
      <c r="B45" s="262" t="s">
        <v>6445</v>
      </c>
    </row>
    <row r="46" spans="1:2">
      <c r="A46" s="261" t="s">
        <v>6276</v>
      </c>
      <c r="B46" s="262" t="s">
        <v>6444</v>
      </c>
    </row>
    <row r="47" spans="1:2">
      <c r="A47" s="261" t="s">
        <v>6276</v>
      </c>
      <c r="B47" s="262" t="s">
        <v>6443</v>
      </c>
    </row>
    <row r="48" spans="1:2">
      <c r="A48" s="261" t="s">
        <v>6276</v>
      </c>
      <c r="B48" s="262" t="s">
        <v>6442</v>
      </c>
    </row>
    <row r="49" spans="1:2">
      <c r="A49" s="261" t="s">
        <v>6276</v>
      </c>
      <c r="B49" s="262" t="s">
        <v>6441</v>
      </c>
    </row>
    <row r="50" spans="1:2">
      <c r="A50" s="261" t="s">
        <v>6276</v>
      </c>
      <c r="B50" s="262" t="s">
        <v>6440</v>
      </c>
    </row>
    <row r="51" spans="1:2">
      <c r="A51" s="261" t="s">
        <v>6276</v>
      </c>
      <c r="B51" s="262" t="s">
        <v>6439</v>
      </c>
    </row>
    <row r="52" spans="1:2">
      <c r="A52" s="261" t="s">
        <v>6276</v>
      </c>
      <c r="B52" s="262" t="s">
        <v>6438</v>
      </c>
    </row>
    <row r="53" spans="1:2">
      <c r="A53" s="261" t="s">
        <v>6276</v>
      </c>
      <c r="B53" s="262" t="s">
        <v>6437</v>
      </c>
    </row>
    <row r="54" spans="1:2">
      <c r="A54" s="261" t="s">
        <v>6276</v>
      </c>
      <c r="B54" s="262" t="s">
        <v>6436</v>
      </c>
    </row>
    <row r="55" spans="1:2">
      <c r="A55" s="261" t="s">
        <v>6276</v>
      </c>
      <c r="B55" s="262" t="s">
        <v>6435</v>
      </c>
    </row>
    <row r="56" spans="1:2">
      <c r="A56" s="261" t="s">
        <v>6276</v>
      </c>
      <c r="B56" s="262" t="s">
        <v>6434</v>
      </c>
    </row>
    <row r="57" spans="1:2">
      <c r="A57" s="261" t="s">
        <v>6276</v>
      </c>
      <c r="B57" s="262" t="s">
        <v>6433</v>
      </c>
    </row>
    <row r="58" spans="1:2">
      <c r="A58" s="261" t="s">
        <v>6276</v>
      </c>
      <c r="B58" s="262" t="s">
        <v>6432</v>
      </c>
    </row>
    <row r="59" spans="1:2">
      <c r="A59" s="261" t="s">
        <v>6276</v>
      </c>
      <c r="B59" s="262" t="s">
        <v>6431</v>
      </c>
    </row>
    <row r="60" spans="1:2">
      <c r="A60" s="261" t="s">
        <v>6276</v>
      </c>
      <c r="B60" s="262" t="s">
        <v>6430</v>
      </c>
    </row>
    <row r="61" spans="1:2">
      <c r="A61" s="261" t="s">
        <v>6276</v>
      </c>
      <c r="B61" s="262" t="s">
        <v>6429</v>
      </c>
    </row>
    <row r="62" spans="1:2">
      <c r="A62" s="261" t="s">
        <v>6276</v>
      </c>
      <c r="B62" s="262" t="s">
        <v>6428</v>
      </c>
    </row>
    <row r="63" spans="1:2">
      <c r="A63" s="261" t="s">
        <v>6276</v>
      </c>
      <c r="B63" s="262" t="s">
        <v>6427</v>
      </c>
    </row>
    <row r="64" spans="1:2">
      <c r="A64" s="261" t="s">
        <v>6276</v>
      </c>
      <c r="B64" s="262" t="s">
        <v>6426</v>
      </c>
    </row>
    <row r="65" spans="1:2">
      <c r="A65" s="261" t="s">
        <v>6276</v>
      </c>
      <c r="B65" s="262" t="s">
        <v>6425</v>
      </c>
    </row>
    <row r="66" spans="1:2">
      <c r="A66" s="261" t="s">
        <v>6276</v>
      </c>
      <c r="B66" s="262" t="s">
        <v>6424</v>
      </c>
    </row>
    <row r="67" spans="1:2">
      <c r="A67" s="261" t="s">
        <v>6276</v>
      </c>
      <c r="B67" s="262" t="s">
        <v>6423</v>
      </c>
    </row>
    <row r="68" spans="1:2">
      <c r="A68" s="261" t="s">
        <v>6276</v>
      </c>
      <c r="B68" s="262" t="s">
        <v>6422</v>
      </c>
    </row>
    <row r="69" spans="1:2">
      <c r="A69" s="261" t="s">
        <v>6276</v>
      </c>
      <c r="B69" s="262" t="s">
        <v>6421</v>
      </c>
    </row>
    <row r="70" spans="1:2">
      <c r="A70" s="261" t="s">
        <v>6276</v>
      </c>
      <c r="B70" s="262" t="s">
        <v>6420</v>
      </c>
    </row>
    <row r="71" spans="1:2">
      <c r="A71" s="261" t="s">
        <v>6276</v>
      </c>
      <c r="B71" s="262" t="s">
        <v>6419</v>
      </c>
    </row>
    <row r="72" spans="1:2">
      <c r="A72" s="261" t="s">
        <v>6276</v>
      </c>
      <c r="B72" s="262" t="s">
        <v>6418</v>
      </c>
    </row>
    <row r="73" spans="1:2">
      <c r="A73" s="261" t="s">
        <v>6276</v>
      </c>
      <c r="B73" s="262" t="s">
        <v>6417</v>
      </c>
    </row>
    <row r="74" spans="1:2">
      <c r="A74" s="261" t="s">
        <v>6276</v>
      </c>
      <c r="B74" s="262" t="s">
        <v>6416</v>
      </c>
    </row>
    <row r="75" spans="1:2">
      <c r="A75" s="261" t="s">
        <v>6276</v>
      </c>
      <c r="B75" s="262" t="s">
        <v>6415</v>
      </c>
    </row>
    <row r="76" spans="1:2">
      <c r="A76" s="261" t="s">
        <v>6276</v>
      </c>
      <c r="B76" s="262" t="s">
        <v>6414</v>
      </c>
    </row>
    <row r="77" spans="1:2">
      <c r="A77" s="261" t="s">
        <v>6276</v>
      </c>
      <c r="B77" s="262" t="s">
        <v>6413</v>
      </c>
    </row>
    <row r="78" spans="1:2">
      <c r="A78" s="261" t="s">
        <v>6276</v>
      </c>
      <c r="B78" s="262" t="s">
        <v>6412</v>
      </c>
    </row>
    <row r="79" spans="1:2">
      <c r="A79" s="261" t="s">
        <v>6276</v>
      </c>
      <c r="B79" s="262" t="s">
        <v>6411</v>
      </c>
    </row>
    <row r="80" spans="1:2">
      <c r="A80" s="261" t="s">
        <v>6276</v>
      </c>
      <c r="B80" s="262" t="s">
        <v>6410</v>
      </c>
    </row>
    <row r="81" spans="1:2">
      <c r="A81" s="261" t="s">
        <v>6276</v>
      </c>
      <c r="B81" s="262" t="s">
        <v>6409</v>
      </c>
    </row>
    <row r="82" spans="1:2">
      <c r="A82" s="261" t="s">
        <v>6276</v>
      </c>
      <c r="B82" s="262" t="s">
        <v>6408</v>
      </c>
    </row>
    <row r="83" spans="1:2">
      <c r="A83" s="261" t="s">
        <v>6276</v>
      </c>
      <c r="B83" s="262" t="s">
        <v>6407</v>
      </c>
    </row>
    <row r="84" spans="1:2">
      <c r="A84" s="261" t="s">
        <v>6276</v>
      </c>
      <c r="B84" s="262" t="s">
        <v>6406</v>
      </c>
    </row>
    <row r="85" spans="1:2">
      <c r="A85" s="261" t="s">
        <v>6276</v>
      </c>
      <c r="B85" s="262" t="s">
        <v>6405</v>
      </c>
    </row>
    <row r="86" spans="1:2">
      <c r="A86" s="261" t="s">
        <v>6276</v>
      </c>
      <c r="B86" s="262" t="s">
        <v>6404</v>
      </c>
    </row>
    <row r="87" spans="1:2">
      <c r="A87" s="261" t="s">
        <v>6276</v>
      </c>
      <c r="B87" s="262" t="s">
        <v>6403</v>
      </c>
    </row>
    <row r="88" spans="1:2">
      <c r="A88" s="261" t="s">
        <v>6276</v>
      </c>
      <c r="B88" s="262" t="s">
        <v>6402</v>
      </c>
    </row>
    <row r="89" spans="1:2">
      <c r="A89" s="261" t="s">
        <v>6276</v>
      </c>
      <c r="B89" s="262" t="s">
        <v>6401</v>
      </c>
    </row>
    <row r="90" spans="1:2">
      <c r="A90" s="261" t="s">
        <v>6276</v>
      </c>
      <c r="B90" s="262" t="s">
        <v>6400</v>
      </c>
    </row>
    <row r="91" spans="1:2">
      <c r="A91" s="261" t="s">
        <v>6276</v>
      </c>
      <c r="B91" s="262" t="s">
        <v>6399</v>
      </c>
    </row>
    <row r="92" spans="1:2">
      <c r="A92" s="261" t="s">
        <v>6276</v>
      </c>
      <c r="B92" s="262" t="s">
        <v>6398</v>
      </c>
    </row>
    <row r="93" spans="1:2">
      <c r="A93" s="261" t="s">
        <v>6276</v>
      </c>
      <c r="B93" s="262" t="s">
        <v>6397</v>
      </c>
    </row>
    <row r="94" spans="1:2">
      <c r="A94" s="261" t="s">
        <v>6276</v>
      </c>
      <c r="B94" s="262" t="s">
        <v>6396</v>
      </c>
    </row>
    <row r="95" spans="1:2">
      <c r="A95" s="261" t="s">
        <v>6276</v>
      </c>
      <c r="B95" s="262" t="s">
        <v>6395</v>
      </c>
    </row>
    <row r="96" spans="1:2">
      <c r="A96" s="261" t="s">
        <v>6276</v>
      </c>
      <c r="B96" s="262" t="s">
        <v>6394</v>
      </c>
    </row>
    <row r="97" spans="1:2">
      <c r="A97" s="261" t="s">
        <v>6276</v>
      </c>
      <c r="B97" s="262" t="s">
        <v>6393</v>
      </c>
    </row>
    <row r="98" spans="1:2">
      <c r="A98" s="261" t="s">
        <v>6276</v>
      </c>
      <c r="B98" s="262" t="s">
        <v>6392</v>
      </c>
    </row>
    <row r="99" spans="1:2">
      <c r="A99" s="261" t="s">
        <v>6276</v>
      </c>
      <c r="B99" s="262" t="s">
        <v>6391</v>
      </c>
    </row>
    <row r="100" spans="1:2">
      <c r="A100" s="261" t="s">
        <v>6276</v>
      </c>
      <c r="B100" s="262" t="s">
        <v>6390</v>
      </c>
    </row>
    <row r="101" spans="1:2">
      <c r="A101" s="261" t="s">
        <v>6276</v>
      </c>
      <c r="B101" s="262" t="s">
        <v>6389</v>
      </c>
    </row>
    <row r="102" spans="1:2">
      <c r="A102" s="261" t="s">
        <v>6276</v>
      </c>
      <c r="B102" s="262" t="s">
        <v>6388</v>
      </c>
    </row>
    <row r="103" spans="1:2">
      <c r="A103" s="261" t="s">
        <v>6276</v>
      </c>
      <c r="B103" s="262" t="s">
        <v>6387</v>
      </c>
    </row>
    <row r="104" spans="1:2">
      <c r="A104" s="261" t="s">
        <v>6276</v>
      </c>
      <c r="B104" s="262" t="s">
        <v>6386</v>
      </c>
    </row>
    <row r="105" spans="1:2">
      <c r="A105" s="261" t="s">
        <v>6276</v>
      </c>
      <c r="B105" s="262" t="s">
        <v>6385</v>
      </c>
    </row>
    <row r="106" spans="1:2">
      <c r="A106" s="261" t="s">
        <v>6276</v>
      </c>
      <c r="B106" s="262" t="s">
        <v>6384</v>
      </c>
    </row>
    <row r="107" spans="1:2">
      <c r="A107" s="261" t="s">
        <v>6276</v>
      </c>
      <c r="B107" s="262" t="s">
        <v>6383</v>
      </c>
    </row>
    <row r="108" spans="1:2">
      <c r="A108" s="261" t="s">
        <v>6276</v>
      </c>
      <c r="B108" s="262" t="s">
        <v>6382</v>
      </c>
    </row>
    <row r="109" spans="1:2">
      <c r="A109" s="261" t="s">
        <v>6276</v>
      </c>
      <c r="B109" s="262" t="s">
        <v>6381</v>
      </c>
    </row>
    <row r="110" spans="1:2">
      <c r="A110" s="261" t="s">
        <v>6276</v>
      </c>
      <c r="B110" s="262" t="s">
        <v>6380</v>
      </c>
    </row>
    <row r="111" spans="1:2">
      <c r="A111" s="261" t="s">
        <v>6276</v>
      </c>
      <c r="B111" s="262" t="s">
        <v>6379</v>
      </c>
    </row>
    <row r="112" spans="1:2">
      <c r="A112" s="261" t="s">
        <v>6276</v>
      </c>
      <c r="B112" s="262" t="s">
        <v>6378</v>
      </c>
    </row>
    <row r="113" spans="1:2">
      <c r="A113" s="261" t="s">
        <v>6276</v>
      </c>
      <c r="B113" s="262" t="s">
        <v>5447</v>
      </c>
    </row>
    <row r="114" spans="1:2">
      <c r="A114" s="261" t="s">
        <v>6276</v>
      </c>
      <c r="B114" s="262" t="s">
        <v>6377</v>
      </c>
    </row>
    <row r="115" spans="1:2">
      <c r="A115" s="261" t="s">
        <v>6276</v>
      </c>
      <c r="B115" s="262" t="s">
        <v>6376</v>
      </c>
    </row>
    <row r="116" spans="1:2">
      <c r="A116" s="261" t="s">
        <v>6276</v>
      </c>
      <c r="B116" s="262" t="s">
        <v>6375</v>
      </c>
    </row>
    <row r="117" spans="1:2">
      <c r="A117" s="261" t="s">
        <v>6276</v>
      </c>
      <c r="B117" s="262" t="s">
        <v>6374</v>
      </c>
    </row>
    <row r="118" spans="1:2">
      <c r="A118" s="261" t="s">
        <v>6276</v>
      </c>
      <c r="B118" s="262" t="s">
        <v>6373</v>
      </c>
    </row>
    <row r="119" spans="1:2">
      <c r="A119" s="261" t="s">
        <v>6276</v>
      </c>
      <c r="B119" s="262" t="s">
        <v>4389</v>
      </c>
    </row>
    <row r="120" spans="1:2">
      <c r="A120" s="261" t="s">
        <v>6276</v>
      </c>
      <c r="B120" s="262" t="s">
        <v>6372</v>
      </c>
    </row>
    <row r="121" spans="1:2">
      <c r="A121" s="261" t="s">
        <v>6276</v>
      </c>
      <c r="B121" s="262" t="s">
        <v>6371</v>
      </c>
    </row>
    <row r="122" spans="1:2">
      <c r="A122" s="261" t="s">
        <v>6276</v>
      </c>
      <c r="B122" s="262" t="s">
        <v>6370</v>
      </c>
    </row>
    <row r="123" spans="1:2">
      <c r="A123" s="261" t="s">
        <v>6276</v>
      </c>
      <c r="B123" s="262" t="s">
        <v>6369</v>
      </c>
    </row>
    <row r="124" spans="1:2">
      <c r="A124" s="261" t="s">
        <v>6276</v>
      </c>
      <c r="B124" s="262" t="s">
        <v>6270</v>
      </c>
    </row>
    <row r="125" spans="1:2">
      <c r="A125" s="261" t="s">
        <v>6276</v>
      </c>
      <c r="B125" s="262" t="s">
        <v>6368</v>
      </c>
    </row>
    <row r="126" spans="1:2">
      <c r="A126" s="261" t="s">
        <v>6276</v>
      </c>
      <c r="B126" s="262" t="s">
        <v>6367</v>
      </c>
    </row>
    <row r="127" spans="1:2">
      <c r="A127" s="261" t="s">
        <v>6276</v>
      </c>
      <c r="B127" s="262" t="s">
        <v>6366</v>
      </c>
    </row>
    <row r="128" spans="1:2">
      <c r="A128" s="261" t="s">
        <v>6276</v>
      </c>
      <c r="B128" s="262" t="s">
        <v>6365</v>
      </c>
    </row>
    <row r="129" spans="1:2">
      <c r="A129" s="261" t="s">
        <v>6276</v>
      </c>
      <c r="B129" s="262" t="s">
        <v>5428</v>
      </c>
    </row>
    <row r="130" spans="1:2">
      <c r="A130" s="261" t="s">
        <v>6276</v>
      </c>
      <c r="B130" s="262" t="s">
        <v>6364</v>
      </c>
    </row>
    <row r="131" spans="1:2">
      <c r="A131" s="261" t="s">
        <v>6276</v>
      </c>
      <c r="B131" s="262" t="s">
        <v>6363</v>
      </c>
    </row>
    <row r="132" spans="1:2">
      <c r="A132" s="261" t="s">
        <v>6276</v>
      </c>
      <c r="B132" s="262" t="s">
        <v>6362</v>
      </c>
    </row>
    <row r="133" spans="1:2">
      <c r="A133" s="261" t="s">
        <v>6276</v>
      </c>
      <c r="B133" s="262" t="s">
        <v>6361</v>
      </c>
    </row>
    <row r="134" spans="1:2">
      <c r="A134" s="261" t="s">
        <v>6276</v>
      </c>
      <c r="B134" s="262" t="s">
        <v>6360</v>
      </c>
    </row>
    <row r="135" spans="1:2">
      <c r="A135" s="261" t="s">
        <v>6276</v>
      </c>
      <c r="B135" s="262" t="s">
        <v>6359</v>
      </c>
    </row>
    <row r="136" spans="1:2">
      <c r="A136" s="261" t="s">
        <v>6276</v>
      </c>
      <c r="B136" s="262" t="s">
        <v>6144</v>
      </c>
    </row>
    <row r="137" spans="1:2">
      <c r="A137" s="261" t="s">
        <v>6276</v>
      </c>
      <c r="B137" s="262" t="s">
        <v>6358</v>
      </c>
    </row>
    <row r="138" spans="1:2">
      <c r="A138" s="261" t="s">
        <v>6276</v>
      </c>
      <c r="B138" s="262" t="s">
        <v>6357</v>
      </c>
    </row>
    <row r="139" spans="1:2">
      <c r="A139" s="261" t="s">
        <v>6276</v>
      </c>
      <c r="B139" s="262" t="s">
        <v>6356</v>
      </c>
    </row>
    <row r="140" spans="1:2">
      <c r="A140" s="261" t="s">
        <v>6276</v>
      </c>
      <c r="B140" s="262" t="s">
        <v>6355</v>
      </c>
    </row>
    <row r="141" spans="1:2">
      <c r="A141" s="261" t="s">
        <v>6276</v>
      </c>
      <c r="B141" s="262" t="s">
        <v>6354</v>
      </c>
    </row>
    <row r="142" spans="1:2">
      <c r="A142" s="261" t="s">
        <v>6276</v>
      </c>
      <c r="B142" s="262" t="s">
        <v>6353</v>
      </c>
    </row>
    <row r="143" spans="1:2">
      <c r="A143" s="261" t="s">
        <v>6276</v>
      </c>
      <c r="B143" s="262" t="s">
        <v>6352</v>
      </c>
    </row>
    <row r="144" spans="1:2">
      <c r="A144" s="261" t="s">
        <v>6276</v>
      </c>
      <c r="B144" s="262" t="s">
        <v>6351</v>
      </c>
    </row>
    <row r="145" spans="1:2">
      <c r="A145" s="261" t="s">
        <v>6276</v>
      </c>
      <c r="B145" s="262" t="s">
        <v>6350</v>
      </c>
    </row>
    <row r="146" spans="1:2">
      <c r="A146" s="261" t="s">
        <v>6276</v>
      </c>
      <c r="B146" s="262" t="s">
        <v>6349</v>
      </c>
    </row>
    <row r="147" spans="1:2">
      <c r="A147" s="261" t="s">
        <v>6276</v>
      </c>
      <c r="B147" s="262" t="s">
        <v>6348</v>
      </c>
    </row>
    <row r="148" spans="1:2">
      <c r="A148" s="261" t="s">
        <v>6276</v>
      </c>
      <c r="B148" s="262" t="s">
        <v>6347</v>
      </c>
    </row>
    <row r="149" spans="1:2">
      <c r="A149" s="261" t="s">
        <v>6276</v>
      </c>
      <c r="B149" s="262" t="s">
        <v>6346</v>
      </c>
    </row>
    <row r="150" spans="1:2">
      <c r="A150" s="261" t="s">
        <v>6276</v>
      </c>
      <c r="B150" s="262" t="s">
        <v>6345</v>
      </c>
    </row>
    <row r="151" spans="1:2">
      <c r="A151" s="261" t="s">
        <v>6276</v>
      </c>
      <c r="B151" s="262" t="s">
        <v>4762</v>
      </c>
    </row>
    <row r="152" spans="1:2">
      <c r="A152" s="261" t="s">
        <v>6276</v>
      </c>
      <c r="B152" s="262" t="s">
        <v>6344</v>
      </c>
    </row>
    <row r="153" spans="1:2">
      <c r="A153" s="261" t="s">
        <v>6276</v>
      </c>
      <c r="B153" s="262" t="s">
        <v>6343</v>
      </c>
    </row>
    <row r="154" spans="1:2">
      <c r="A154" s="261" t="s">
        <v>6276</v>
      </c>
      <c r="B154" s="262" t="s">
        <v>6342</v>
      </c>
    </row>
    <row r="155" spans="1:2">
      <c r="A155" s="261" t="s">
        <v>6276</v>
      </c>
      <c r="B155" s="262" t="s">
        <v>6341</v>
      </c>
    </row>
    <row r="156" spans="1:2">
      <c r="A156" s="261" t="s">
        <v>6276</v>
      </c>
      <c r="B156" s="262" t="s">
        <v>3949</v>
      </c>
    </row>
    <row r="157" spans="1:2">
      <c r="A157" s="261" t="s">
        <v>6276</v>
      </c>
      <c r="B157" s="262" t="s">
        <v>6340</v>
      </c>
    </row>
    <row r="158" spans="1:2">
      <c r="A158" s="261" t="s">
        <v>6276</v>
      </c>
      <c r="B158" s="262" t="s">
        <v>6339</v>
      </c>
    </row>
    <row r="159" spans="1:2">
      <c r="A159" s="261" t="s">
        <v>6276</v>
      </c>
      <c r="B159" s="262" t="s">
        <v>6338</v>
      </c>
    </row>
    <row r="160" spans="1:2">
      <c r="A160" s="261" t="s">
        <v>6276</v>
      </c>
      <c r="B160" s="262" t="s">
        <v>6337</v>
      </c>
    </row>
    <row r="161" spans="1:2">
      <c r="A161" s="261" t="s">
        <v>6276</v>
      </c>
      <c r="B161" s="262" t="s">
        <v>6336</v>
      </c>
    </row>
    <row r="162" spans="1:2">
      <c r="A162" s="261" t="s">
        <v>6276</v>
      </c>
      <c r="B162" s="262" t="s">
        <v>6335</v>
      </c>
    </row>
    <row r="163" spans="1:2">
      <c r="A163" s="261" t="s">
        <v>6276</v>
      </c>
      <c r="B163" s="262" t="s">
        <v>6334</v>
      </c>
    </row>
    <row r="164" spans="1:2">
      <c r="A164" s="261" t="s">
        <v>6276</v>
      </c>
      <c r="B164" s="262" t="s">
        <v>6333</v>
      </c>
    </row>
    <row r="165" spans="1:2">
      <c r="A165" s="261" t="s">
        <v>6276</v>
      </c>
      <c r="B165" s="262" t="s">
        <v>6332</v>
      </c>
    </row>
    <row r="166" spans="1:2">
      <c r="A166" s="261" t="s">
        <v>6276</v>
      </c>
      <c r="B166" s="262" t="s">
        <v>6331</v>
      </c>
    </row>
    <row r="167" spans="1:2">
      <c r="A167" s="261" t="s">
        <v>6276</v>
      </c>
      <c r="B167" s="262" t="s">
        <v>6330</v>
      </c>
    </row>
    <row r="168" spans="1:2">
      <c r="A168" s="261" t="s">
        <v>6276</v>
      </c>
      <c r="B168" s="262" t="s">
        <v>6329</v>
      </c>
    </row>
    <row r="169" spans="1:2">
      <c r="A169" s="261" t="s">
        <v>6276</v>
      </c>
      <c r="B169" s="262" t="s">
        <v>6328</v>
      </c>
    </row>
    <row r="170" spans="1:2">
      <c r="A170" s="261" t="s">
        <v>6276</v>
      </c>
      <c r="B170" s="262" t="s">
        <v>6327</v>
      </c>
    </row>
    <row r="171" spans="1:2">
      <c r="A171" s="261" t="s">
        <v>6276</v>
      </c>
      <c r="B171" s="262" t="s">
        <v>6326</v>
      </c>
    </row>
    <row r="172" spans="1:2">
      <c r="A172" s="261" t="s">
        <v>6276</v>
      </c>
      <c r="B172" s="262" t="s">
        <v>6325</v>
      </c>
    </row>
    <row r="173" spans="1:2">
      <c r="A173" s="261" t="s">
        <v>6276</v>
      </c>
      <c r="B173" s="262" t="s">
        <v>6324</v>
      </c>
    </row>
    <row r="174" spans="1:2">
      <c r="A174" s="261" t="s">
        <v>6276</v>
      </c>
      <c r="B174" s="262" t="s">
        <v>4160</v>
      </c>
    </row>
    <row r="175" spans="1:2">
      <c r="A175" s="261" t="s">
        <v>6276</v>
      </c>
      <c r="B175" s="262" t="s">
        <v>6323</v>
      </c>
    </row>
    <row r="176" spans="1:2">
      <c r="A176" s="261" t="s">
        <v>6276</v>
      </c>
      <c r="B176" s="262" t="s">
        <v>6322</v>
      </c>
    </row>
    <row r="177" spans="1:2">
      <c r="A177" s="261" t="s">
        <v>6276</v>
      </c>
      <c r="B177" s="262" t="s">
        <v>6321</v>
      </c>
    </row>
    <row r="178" spans="1:2">
      <c r="A178" s="261" t="s">
        <v>6276</v>
      </c>
      <c r="B178" s="262" t="s">
        <v>6320</v>
      </c>
    </row>
    <row r="179" spans="1:2">
      <c r="A179" s="261" t="s">
        <v>6276</v>
      </c>
      <c r="B179" s="262" t="s">
        <v>6319</v>
      </c>
    </row>
    <row r="180" spans="1:2">
      <c r="A180" s="261" t="s">
        <v>6276</v>
      </c>
      <c r="B180" s="262" t="s">
        <v>6318</v>
      </c>
    </row>
    <row r="181" spans="1:2">
      <c r="A181" s="261" t="s">
        <v>6276</v>
      </c>
      <c r="B181" s="262" t="s">
        <v>6317</v>
      </c>
    </row>
    <row r="182" spans="1:2">
      <c r="A182" s="261" t="s">
        <v>6276</v>
      </c>
      <c r="B182" s="262" t="s">
        <v>6316</v>
      </c>
    </row>
    <row r="183" spans="1:2">
      <c r="A183" s="261" t="s">
        <v>6276</v>
      </c>
      <c r="B183" s="262" t="s">
        <v>6315</v>
      </c>
    </row>
    <row r="184" spans="1:2">
      <c r="A184" s="261" t="s">
        <v>6276</v>
      </c>
      <c r="B184" s="262" t="s">
        <v>6314</v>
      </c>
    </row>
    <row r="185" spans="1:2">
      <c r="A185" s="261" t="s">
        <v>6276</v>
      </c>
      <c r="B185" s="262" t="s">
        <v>6313</v>
      </c>
    </row>
    <row r="186" spans="1:2">
      <c r="A186" s="261" t="s">
        <v>6276</v>
      </c>
      <c r="B186" s="262" t="s">
        <v>6312</v>
      </c>
    </row>
    <row r="187" spans="1:2">
      <c r="A187" s="261" t="s">
        <v>6276</v>
      </c>
      <c r="B187" s="262" t="s">
        <v>6311</v>
      </c>
    </row>
    <row r="188" spans="1:2">
      <c r="A188" s="261" t="s">
        <v>6276</v>
      </c>
      <c r="B188" s="262" t="s">
        <v>6310</v>
      </c>
    </row>
    <row r="189" spans="1:2">
      <c r="A189" s="261" t="s">
        <v>6276</v>
      </c>
      <c r="B189" s="262" t="s">
        <v>6309</v>
      </c>
    </row>
    <row r="190" spans="1:2">
      <c r="A190" s="261" t="s">
        <v>6276</v>
      </c>
      <c r="B190" s="262" t="s">
        <v>6308</v>
      </c>
    </row>
    <row r="191" spans="1:2">
      <c r="A191" s="261" t="s">
        <v>6276</v>
      </c>
      <c r="B191" s="262" t="s">
        <v>5277</v>
      </c>
    </row>
    <row r="192" spans="1:2">
      <c r="A192" s="261" t="s">
        <v>6276</v>
      </c>
      <c r="B192" s="262" t="s">
        <v>6307</v>
      </c>
    </row>
    <row r="193" spans="1:2">
      <c r="A193" s="261" t="s">
        <v>6276</v>
      </c>
      <c r="B193" s="262" t="s">
        <v>6306</v>
      </c>
    </row>
    <row r="194" spans="1:2">
      <c r="A194" s="261" t="s">
        <v>6276</v>
      </c>
      <c r="B194" s="262" t="s">
        <v>6305</v>
      </c>
    </row>
    <row r="195" spans="1:2">
      <c r="A195" s="261" t="s">
        <v>6276</v>
      </c>
      <c r="B195" s="262" t="s">
        <v>6304</v>
      </c>
    </row>
    <row r="196" spans="1:2">
      <c r="A196" s="261" t="s">
        <v>6276</v>
      </c>
      <c r="B196" s="262" t="s">
        <v>6303</v>
      </c>
    </row>
    <row r="197" spans="1:2">
      <c r="A197" s="261" t="s">
        <v>6276</v>
      </c>
      <c r="B197" s="262" t="s">
        <v>6302</v>
      </c>
    </row>
    <row r="198" spans="1:2">
      <c r="A198" s="261" t="s">
        <v>6276</v>
      </c>
      <c r="B198" s="262" t="s">
        <v>6301</v>
      </c>
    </row>
    <row r="199" spans="1:2">
      <c r="A199" s="261" t="s">
        <v>6276</v>
      </c>
      <c r="B199" s="262" t="s">
        <v>6300</v>
      </c>
    </row>
    <row r="200" spans="1:2">
      <c r="A200" s="261" t="s">
        <v>6276</v>
      </c>
      <c r="B200" s="262" t="s">
        <v>6299</v>
      </c>
    </row>
    <row r="201" spans="1:2">
      <c r="A201" s="261" t="s">
        <v>6276</v>
      </c>
      <c r="B201" s="262" t="s">
        <v>6298</v>
      </c>
    </row>
    <row r="202" spans="1:2">
      <c r="A202" s="261" t="s">
        <v>6276</v>
      </c>
      <c r="B202" s="262" t="s">
        <v>6297</v>
      </c>
    </row>
    <row r="203" spans="1:2">
      <c r="A203" s="261" t="s">
        <v>6276</v>
      </c>
      <c r="B203" s="262" t="s">
        <v>6296</v>
      </c>
    </row>
    <row r="204" spans="1:2">
      <c r="A204" s="261" t="s">
        <v>6276</v>
      </c>
      <c r="B204" s="262" t="s">
        <v>6295</v>
      </c>
    </row>
    <row r="205" spans="1:2">
      <c r="A205" s="261" t="s">
        <v>6276</v>
      </c>
      <c r="B205" s="262" t="s">
        <v>6294</v>
      </c>
    </row>
    <row r="206" spans="1:2">
      <c r="A206" s="261" t="s">
        <v>6276</v>
      </c>
      <c r="B206" s="262" t="s">
        <v>5389</v>
      </c>
    </row>
    <row r="207" spans="1:2">
      <c r="A207" s="261" t="s">
        <v>6276</v>
      </c>
      <c r="B207" s="262" t="s">
        <v>5032</v>
      </c>
    </row>
    <row r="208" spans="1:2">
      <c r="A208" s="261" t="s">
        <v>6276</v>
      </c>
      <c r="B208" s="262" t="s">
        <v>6293</v>
      </c>
    </row>
    <row r="209" spans="1:2">
      <c r="A209" s="261" t="s">
        <v>6276</v>
      </c>
      <c r="B209" s="262" t="s">
        <v>5878</v>
      </c>
    </row>
    <row r="210" spans="1:2">
      <c r="A210" s="261" t="s">
        <v>6276</v>
      </c>
      <c r="B210" s="262" t="s">
        <v>6292</v>
      </c>
    </row>
    <row r="211" spans="1:2">
      <c r="A211" s="261" t="s">
        <v>6276</v>
      </c>
      <c r="B211" s="262" t="s">
        <v>6291</v>
      </c>
    </row>
    <row r="212" spans="1:2">
      <c r="A212" s="261" t="s">
        <v>6276</v>
      </c>
      <c r="B212" s="262" t="s">
        <v>6290</v>
      </c>
    </row>
    <row r="213" spans="1:2">
      <c r="A213" s="261" t="s">
        <v>6276</v>
      </c>
      <c r="B213" s="262" t="s">
        <v>6289</v>
      </c>
    </row>
    <row r="214" spans="1:2">
      <c r="A214" s="261" t="s">
        <v>6276</v>
      </c>
      <c r="B214" s="262" t="s">
        <v>6288</v>
      </c>
    </row>
    <row r="215" spans="1:2">
      <c r="A215" s="261" t="s">
        <v>6276</v>
      </c>
      <c r="B215" s="262" t="s">
        <v>6287</v>
      </c>
    </row>
    <row r="216" spans="1:2">
      <c r="A216" s="261" t="s">
        <v>6276</v>
      </c>
      <c r="B216" s="262" t="s">
        <v>6286</v>
      </c>
    </row>
    <row r="217" spans="1:2">
      <c r="A217" s="261" t="s">
        <v>6276</v>
      </c>
      <c r="B217" s="262" t="s">
        <v>6285</v>
      </c>
    </row>
    <row r="218" spans="1:2">
      <c r="A218" s="261" t="s">
        <v>6276</v>
      </c>
      <c r="B218" s="262" t="s">
        <v>6284</v>
      </c>
    </row>
    <row r="219" spans="1:2">
      <c r="A219" s="261" t="s">
        <v>6276</v>
      </c>
      <c r="B219" s="262" t="s">
        <v>6283</v>
      </c>
    </row>
    <row r="220" spans="1:2">
      <c r="A220" s="261" t="s">
        <v>6276</v>
      </c>
      <c r="B220" s="262" t="s">
        <v>6282</v>
      </c>
    </row>
    <row r="221" spans="1:2">
      <c r="A221" s="261" t="s">
        <v>6276</v>
      </c>
      <c r="B221" s="262" t="s">
        <v>6281</v>
      </c>
    </row>
    <row r="222" spans="1:2">
      <c r="A222" s="261" t="s">
        <v>6276</v>
      </c>
      <c r="B222" s="262" t="s">
        <v>6280</v>
      </c>
    </row>
    <row r="223" spans="1:2">
      <c r="A223" s="261" t="s">
        <v>6276</v>
      </c>
      <c r="B223" s="262" t="s">
        <v>6279</v>
      </c>
    </row>
    <row r="224" spans="1:2">
      <c r="A224" s="261" t="s">
        <v>6276</v>
      </c>
      <c r="B224" s="262" t="s">
        <v>6278</v>
      </c>
    </row>
    <row r="225" spans="1:5">
      <c r="A225" s="261" t="s">
        <v>6276</v>
      </c>
      <c r="B225" s="262" t="s">
        <v>6277</v>
      </c>
    </row>
    <row r="226" spans="1:5">
      <c r="A226" s="261" t="s">
        <v>6276</v>
      </c>
      <c r="B226" s="262" t="s">
        <v>6275</v>
      </c>
    </row>
    <row r="227" spans="1:5">
      <c r="A227" s="261" t="s">
        <v>6035</v>
      </c>
      <c r="B227" s="262" t="s">
        <v>6274</v>
      </c>
      <c r="C227" s="261" t="s">
        <v>8</v>
      </c>
      <c r="E227" s="261" t="s">
        <v>4509</v>
      </c>
    </row>
    <row r="228" spans="1:5">
      <c r="A228" s="261" t="s">
        <v>6035</v>
      </c>
      <c r="B228" s="262" t="s">
        <v>6273</v>
      </c>
      <c r="C228" s="261" t="s">
        <v>8</v>
      </c>
      <c r="E228" s="261" t="s">
        <v>4509</v>
      </c>
    </row>
    <row r="229" spans="1:5">
      <c r="A229" s="261" t="s">
        <v>6035</v>
      </c>
      <c r="B229" s="262" t="s">
        <v>6272</v>
      </c>
      <c r="C229" s="261" t="s">
        <v>8</v>
      </c>
      <c r="E229" s="261" t="s">
        <v>4509</v>
      </c>
    </row>
    <row r="230" spans="1:5">
      <c r="A230" s="261" t="s">
        <v>6035</v>
      </c>
      <c r="B230" s="262" t="s">
        <v>6271</v>
      </c>
      <c r="C230" s="261" t="s">
        <v>8</v>
      </c>
      <c r="E230" s="261" t="s">
        <v>4509</v>
      </c>
    </row>
    <row r="231" spans="1:5">
      <c r="A231" s="261" t="s">
        <v>6035</v>
      </c>
      <c r="B231" s="262" t="s">
        <v>6270</v>
      </c>
      <c r="C231" s="261" t="s">
        <v>8</v>
      </c>
      <c r="E231" s="261" t="s">
        <v>4509</v>
      </c>
    </row>
    <row r="232" spans="1:5">
      <c r="A232" s="261" t="s">
        <v>6035</v>
      </c>
      <c r="B232" s="262" t="s">
        <v>6269</v>
      </c>
      <c r="C232" s="261" t="s">
        <v>8</v>
      </c>
      <c r="E232" s="261" t="s">
        <v>4509</v>
      </c>
    </row>
    <row r="233" spans="1:5">
      <c r="A233" s="261" t="s">
        <v>6035</v>
      </c>
      <c r="B233" s="262" t="s">
        <v>6268</v>
      </c>
      <c r="C233" s="261" t="s">
        <v>8</v>
      </c>
      <c r="E233" s="261" t="s">
        <v>4509</v>
      </c>
    </row>
    <row r="234" spans="1:5">
      <c r="A234" s="261" t="s">
        <v>6035</v>
      </c>
      <c r="B234" s="262" t="s">
        <v>603</v>
      </c>
      <c r="C234" s="261" t="s">
        <v>8</v>
      </c>
      <c r="E234" s="261" t="s">
        <v>4509</v>
      </c>
    </row>
    <row r="235" spans="1:5">
      <c r="A235" s="261" t="s">
        <v>6035</v>
      </c>
      <c r="B235" s="262" t="s">
        <v>1127</v>
      </c>
      <c r="C235" s="261" t="s">
        <v>8</v>
      </c>
      <c r="E235" s="261" t="s">
        <v>4509</v>
      </c>
    </row>
    <row r="236" spans="1:5">
      <c r="A236" s="261" t="s">
        <v>6035</v>
      </c>
      <c r="B236" s="262" t="s">
        <v>6267</v>
      </c>
      <c r="C236" s="261" t="s">
        <v>8</v>
      </c>
      <c r="E236" s="261" t="s">
        <v>4509</v>
      </c>
    </row>
    <row r="237" spans="1:5">
      <c r="A237" s="261" t="s">
        <v>6035</v>
      </c>
      <c r="B237" s="262" t="s">
        <v>6266</v>
      </c>
      <c r="C237" s="261" t="s">
        <v>8</v>
      </c>
      <c r="E237" s="261" t="s">
        <v>4509</v>
      </c>
    </row>
    <row r="238" spans="1:5">
      <c r="A238" s="261" t="s">
        <v>6035</v>
      </c>
      <c r="B238" s="262" t="s">
        <v>6265</v>
      </c>
    </row>
    <row r="239" spans="1:5">
      <c r="A239" s="261" t="s">
        <v>6035</v>
      </c>
      <c r="B239" s="262" t="s">
        <v>6264</v>
      </c>
    </row>
    <row r="240" spans="1:5">
      <c r="A240" s="261" t="s">
        <v>6035</v>
      </c>
      <c r="B240" s="262" t="s">
        <v>6263</v>
      </c>
    </row>
    <row r="241" spans="1:2">
      <c r="A241" s="261" t="s">
        <v>6035</v>
      </c>
      <c r="B241" s="262" t="s">
        <v>6262</v>
      </c>
    </row>
    <row r="242" spans="1:2">
      <c r="A242" s="261" t="s">
        <v>6035</v>
      </c>
      <c r="B242" s="262" t="s">
        <v>6261</v>
      </c>
    </row>
    <row r="243" spans="1:2">
      <c r="A243" s="261" t="s">
        <v>6035</v>
      </c>
      <c r="B243" s="262" t="s">
        <v>6260</v>
      </c>
    </row>
    <row r="244" spans="1:2">
      <c r="A244" s="261" t="s">
        <v>6035</v>
      </c>
      <c r="B244" s="262" t="s">
        <v>6259</v>
      </c>
    </row>
    <row r="245" spans="1:2">
      <c r="A245" s="261" t="s">
        <v>6035</v>
      </c>
      <c r="B245" s="262" t="s">
        <v>6258</v>
      </c>
    </row>
    <row r="246" spans="1:2">
      <c r="A246" s="261" t="s">
        <v>6035</v>
      </c>
      <c r="B246" s="262" t="s">
        <v>6257</v>
      </c>
    </row>
    <row r="247" spans="1:2">
      <c r="A247" s="261" t="s">
        <v>6035</v>
      </c>
      <c r="B247" s="262" t="s">
        <v>6256</v>
      </c>
    </row>
    <row r="248" spans="1:2">
      <c r="A248" s="261" t="s">
        <v>6035</v>
      </c>
      <c r="B248" s="262" t="s">
        <v>5255</v>
      </c>
    </row>
    <row r="249" spans="1:2">
      <c r="A249" s="261" t="s">
        <v>6035</v>
      </c>
      <c r="B249" s="262" t="s">
        <v>6255</v>
      </c>
    </row>
    <row r="250" spans="1:2">
      <c r="A250" s="261" t="s">
        <v>6035</v>
      </c>
      <c r="B250" s="262" t="s">
        <v>6254</v>
      </c>
    </row>
    <row r="251" spans="1:2">
      <c r="A251" s="261" t="s">
        <v>6035</v>
      </c>
      <c r="B251" s="262" t="s">
        <v>5192</v>
      </c>
    </row>
    <row r="252" spans="1:2">
      <c r="A252" s="261" t="s">
        <v>6035</v>
      </c>
      <c r="B252" s="262" t="s">
        <v>6253</v>
      </c>
    </row>
    <row r="253" spans="1:2">
      <c r="A253" s="261" t="s">
        <v>6035</v>
      </c>
      <c r="B253" s="262" t="s">
        <v>6252</v>
      </c>
    </row>
    <row r="254" spans="1:2">
      <c r="A254" s="261" t="s">
        <v>6035</v>
      </c>
      <c r="B254" s="262" t="s">
        <v>6251</v>
      </c>
    </row>
    <row r="255" spans="1:2">
      <c r="A255" s="261" t="s">
        <v>6035</v>
      </c>
      <c r="B255" s="262" t="s">
        <v>6250</v>
      </c>
    </row>
    <row r="256" spans="1:2">
      <c r="A256" s="261" t="s">
        <v>6035</v>
      </c>
      <c r="B256" s="262" t="s">
        <v>6249</v>
      </c>
    </row>
    <row r="257" spans="1:2">
      <c r="A257" s="261" t="s">
        <v>6035</v>
      </c>
      <c r="B257" s="262" t="s">
        <v>6248</v>
      </c>
    </row>
    <row r="258" spans="1:2">
      <c r="A258" s="261" t="s">
        <v>6035</v>
      </c>
      <c r="B258" s="262" t="s">
        <v>6247</v>
      </c>
    </row>
    <row r="259" spans="1:2">
      <c r="A259" s="261" t="s">
        <v>6035</v>
      </c>
      <c r="B259" s="262" t="s">
        <v>6246</v>
      </c>
    </row>
    <row r="260" spans="1:2">
      <c r="A260" s="261" t="s">
        <v>6035</v>
      </c>
      <c r="B260" s="262" t="s">
        <v>6245</v>
      </c>
    </row>
    <row r="261" spans="1:2">
      <c r="A261" s="261" t="s">
        <v>6035</v>
      </c>
      <c r="B261" s="262" t="s">
        <v>6244</v>
      </c>
    </row>
    <row r="262" spans="1:2">
      <c r="A262" s="261" t="s">
        <v>6035</v>
      </c>
      <c r="B262" s="262" t="s">
        <v>6243</v>
      </c>
    </row>
    <row r="263" spans="1:2">
      <c r="A263" s="261" t="s">
        <v>6035</v>
      </c>
      <c r="B263" s="262" t="s">
        <v>6242</v>
      </c>
    </row>
    <row r="264" spans="1:2">
      <c r="A264" s="261" t="s">
        <v>6035</v>
      </c>
      <c r="B264" s="262" t="s">
        <v>6241</v>
      </c>
    </row>
    <row r="265" spans="1:2">
      <c r="A265" s="261" t="s">
        <v>6035</v>
      </c>
      <c r="B265" s="262" t="s">
        <v>6240</v>
      </c>
    </row>
    <row r="266" spans="1:2">
      <c r="A266" s="261" t="s">
        <v>6035</v>
      </c>
      <c r="B266" s="262" t="s">
        <v>6239</v>
      </c>
    </row>
    <row r="267" spans="1:2">
      <c r="A267" s="261" t="s">
        <v>6035</v>
      </c>
      <c r="B267" s="262" t="s">
        <v>6238</v>
      </c>
    </row>
    <row r="268" spans="1:2">
      <c r="A268" s="261" t="s">
        <v>6035</v>
      </c>
      <c r="B268" s="262" t="s">
        <v>6237</v>
      </c>
    </row>
    <row r="269" spans="1:2">
      <c r="A269" s="261" t="s">
        <v>6035</v>
      </c>
      <c r="B269" s="262" t="s">
        <v>6236</v>
      </c>
    </row>
    <row r="270" spans="1:2">
      <c r="A270" s="261" t="s">
        <v>6035</v>
      </c>
      <c r="B270" s="262" t="s">
        <v>6235</v>
      </c>
    </row>
    <row r="271" spans="1:2">
      <c r="A271" s="261" t="s">
        <v>6035</v>
      </c>
      <c r="B271" s="262" t="s">
        <v>6234</v>
      </c>
    </row>
    <row r="272" spans="1:2">
      <c r="A272" s="261" t="s">
        <v>6035</v>
      </c>
      <c r="B272" s="262" t="s">
        <v>6233</v>
      </c>
    </row>
    <row r="273" spans="1:2">
      <c r="A273" s="261" t="s">
        <v>6035</v>
      </c>
      <c r="B273" s="262" t="s">
        <v>6232</v>
      </c>
    </row>
    <row r="274" spans="1:2">
      <c r="A274" s="261" t="s">
        <v>6035</v>
      </c>
      <c r="B274" s="262" t="s">
        <v>6231</v>
      </c>
    </row>
    <row r="275" spans="1:2">
      <c r="A275" s="261" t="s">
        <v>6035</v>
      </c>
      <c r="B275" s="262" t="s">
        <v>6230</v>
      </c>
    </row>
    <row r="276" spans="1:2">
      <c r="A276" s="261" t="s">
        <v>6035</v>
      </c>
      <c r="B276" s="262" t="s">
        <v>6229</v>
      </c>
    </row>
    <row r="277" spans="1:2">
      <c r="A277" s="261" t="s">
        <v>6035</v>
      </c>
      <c r="B277" s="262" t="s">
        <v>6228</v>
      </c>
    </row>
    <row r="278" spans="1:2">
      <c r="A278" s="261" t="s">
        <v>6035</v>
      </c>
      <c r="B278" s="262" t="s">
        <v>6227</v>
      </c>
    </row>
    <row r="279" spans="1:2">
      <c r="A279" s="261" t="s">
        <v>6035</v>
      </c>
      <c r="B279" s="262" t="s">
        <v>6226</v>
      </c>
    </row>
    <row r="280" spans="1:2">
      <c r="A280" s="261" t="s">
        <v>6035</v>
      </c>
      <c r="B280" s="262" t="s">
        <v>6225</v>
      </c>
    </row>
    <row r="281" spans="1:2">
      <c r="A281" s="261" t="s">
        <v>6035</v>
      </c>
      <c r="B281" s="262" t="s">
        <v>6224</v>
      </c>
    </row>
    <row r="282" spans="1:2">
      <c r="A282" s="261" t="s">
        <v>6035</v>
      </c>
      <c r="B282" s="262" t="s">
        <v>6223</v>
      </c>
    </row>
    <row r="283" spans="1:2">
      <c r="A283" s="261" t="s">
        <v>6035</v>
      </c>
      <c r="B283" s="262" t="s">
        <v>6222</v>
      </c>
    </row>
    <row r="284" spans="1:2">
      <c r="A284" s="261" t="s">
        <v>6035</v>
      </c>
      <c r="B284" s="262" t="s">
        <v>6221</v>
      </c>
    </row>
    <row r="285" spans="1:2">
      <c r="A285" s="261" t="s">
        <v>6035</v>
      </c>
      <c r="B285" s="262" t="s">
        <v>6220</v>
      </c>
    </row>
    <row r="286" spans="1:2">
      <c r="A286" s="261" t="s">
        <v>6035</v>
      </c>
      <c r="B286" s="262" t="s">
        <v>6219</v>
      </c>
    </row>
    <row r="287" spans="1:2">
      <c r="A287" s="261" t="s">
        <v>6035</v>
      </c>
      <c r="B287" s="262" t="s">
        <v>6218</v>
      </c>
    </row>
    <row r="288" spans="1:2">
      <c r="A288" s="261" t="s">
        <v>6035</v>
      </c>
      <c r="B288" s="262" t="s">
        <v>6217</v>
      </c>
    </row>
    <row r="289" spans="1:2">
      <c r="A289" s="261" t="s">
        <v>6035</v>
      </c>
      <c r="B289" s="262" t="s">
        <v>6216</v>
      </c>
    </row>
    <row r="290" spans="1:2">
      <c r="A290" s="261" t="s">
        <v>6035</v>
      </c>
      <c r="B290" s="262" t="s">
        <v>6215</v>
      </c>
    </row>
    <row r="291" spans="1:2">
      <c r="A291" s="261" t="s">
        <v>6035</v>
      </c>
      <c r="B291" s="262" t="s">
        <v>6214</v>
      </c>
    </row>
    <row r="292" spans="1:2">
      <c r="A292" s="261" t="s">
        <v>6035</v>
      </c>
      <c r="B292" s="262" t="s">
        <v>6213</v>
      </c>
    </row>
    <row r="293" spans="1:2">
      <c r="A293" s="261" t="s">
        <v>6035</v>
      </c>
      <c r="B293" s="262" t="s">
        <v>6212</v>
      </c>
    </row>
    <row r="294" spans="1:2">
      <c r="A294" s="261" t="s">
        <v>6035</v>
      </c>
      <c r="B294" s="262" t="s">
        <v>6211</v>
      </c>
    </row>
    <row r="295" spans="1:2">
      <c r="A295" s="261" t="s">
        <v>6035</v>
      </c>
      <c r="B295" s="262" t="s">
        <v>6210</v>
      </c>
    </row>
    <row r="296" spans="1:2">
      <c r="A296" s="261" t="s">
        <v>6035</v>
      </c>
      <c r="B296" s="262" t="s">
        <v>6209</v>
      </c>
    </row>
    <row r="297" spans="1:2">
      <c r="A297" s="261" t="s">
        <v>6035</v>
      </c>
      <c r="B297" s="262" t="s">
        <v>6208</v>
      </c>
    </row>
    <row r="298" spans="1:2">
      <c r="A298" s="261" t="s">
        <v>6035</v>
      </c>
      <c r="B298" s="262" t="s">
        <v>6207</v>
      </c>
    </row>
    <row r="299" spans="1:2">
      <c r="A299" s="261" t="s">
        <v>6035</v>
      </c>
      <c r="B299" s="262" t="s">
        <v>6206</v>
      </c>
    </row>
    <row r="300" spans="1:2">
      <c r="A300" s="261" t="s">
        <v>6035</v>
      </c>
      <c r="B300" s="262" t="s">
        <v>3921</v>
      </c>
    </row>
    <row r="301" spans="1:2">
      <c r="A301" s="261" t="s">
        <v>6035</v>
      </c>
      <c r="B301" s="262" t="s">
        <v>6205</v>
      </c>
    </row>
    <row r="302" spans="1:2">
      <c r="A302" s="261" t="s">
        <v>6035</v>
      </c>
      <c r="B302" s="262" t="s">
        <v>6204</v>
      </c>
    </row>
    <row r="303" spans="1:2">
      <c r="A303" s="261" t="s">
        <v>6035</v>
      </c>
      <c r="B303" s="262" t="s">
        <v>6203</v>
      </c>
    </row>
    <row r="304" spans="1:2">
      <c r="A304" s="261" t="s">
        <v>6035</v>
      </c>
      <c r="B304" s="262" t="s">
        <v>6202</v>
      </c>
    </row>
    <row r="305" spans="1:2">
      <c r="A305" s="261" t="s">
        <v>6035</v>
      </c>
      <c r="B305" s="262" t="s">
        <v>6201</v>
      </c>
    </row>
    <row r="306" spans="1:2">
      <c r="A306" s="261" t="s">
        <v>6035</v>
      </c>
      <c r="B306" s="262" t="s">
        <v>6200</v>
      </c>
    </row>
    <row r="307" spans="1:2">
      <c r="A307" s="261" t="s">
        <v>6035</v>
      </c>
      <c r="B307" s="262" t="s">
        <v>6199</v>
      </c>
    </row>
    <row r="308" spans="1:2">
      <c r="A308" s="261" t="s">
        <v>6035</v>
      </c>
      <c r="B308" s="262" t="s">
        <v>6198</v>
      </c>
    </row>
    <row r="309" spans="1:2">
      <c r="A309" s="261" t="s">
        <v>6035</v>
      </c>
      <c r="B309" s="262" t="s">
        <v>4084</v>
      </c>
    </row>
    <row r="310" spans="1:2">
      <c r="A310" s="261" t="s">
        <v>6035</v>
      </c>
      <c r="B310" s="262" t="s">
        <v>6197</v>
      </c>
    </row>
    <row r="311" spans="1:2">
      <c r="A311" s="261" t="s">
        <v>6035</v>
      </c>
      <c r="B311" s="262" t="s">
        <v>6196</v>
      </c>
    </row>
    <row r="312" spans="1:2">
      <c r="A312" s="261" t="s">
        <v>6035</v>
      </c>
      <c r="B312" s="262" t="s">
        <v>6195</v>
      </c>
    </row>
    <row r="313" spans="1:2">
      <c r="A313" s="261" t="s">
        <v>6035</v>
      </c>
      <c r="B313" s="262" t="s">
        <v>6194</v>
      </c>
    </row>
    <row r="314" spans="1:2">
      <c r="A314" s="261" t="s">
        <v>6035</v>
      </c>
      <c r="B314" s="262" t="s">
        <v>6193</v>
      </c>
    </row>
    <row r="315" spans="1:2">
      <c r="A315" s="261" t="s">
        <v>6035</v>
      </c>
      <c r="B315" s="262" t="s">
        <v>6192</v>
      </c>
    </row>
    <row r="316" spans="1:2">
      <c r="A316" s="261" t="s">
        <v>6035</v>
      </c>
      <c r="B316" s="262" t="s">
        <v>6191</v>
      </c>
    </row>
    <row r="317" spans="1:2">
      <c r="A317" s="261" t="s">
        <v>6035</v>
      </c>
      <c r="B317" s="262" t="s">
        <v>6190</v>
      </c>
    </row>
    <row r="318" spans="1:2">
      <c r="A318" s="261" t="s">
        <v>6035</v>
      </c>
      <c r="B318" s="262" t="s">
        <v>6189</v>
      </c>
    </row>
    <row r="319" spans="1:2">
      <c r="A319" s="261" t="s">
        <v>6035</v>
      </c>
      <c r="B319" s="262" t="s">
        <v>6188</v>
      </c>
    </row>
    <row r="320" spans="1:2">
      <c r="A320" s="261" t="s">
        <v>6035</v>
      </c>
      <c r="B320" s="262" t="s">
        <v>6187</v>
      </c>
    </row>
    <row r="321" spans="1:2">
      <c r="A321" s="261" t="s">
        <v>6035</v>
      </c>
      <c r="B321" s="262" t="s">
        <v>6186</v>
      </c>
    </row>
    <row r="322" spans="1:2">
      <c r="A322" s="261" t="s">
        <v>6035</v>
      </c>
      <c r="B322" s="262" t="s">
        <v>6185</v>
      </c>
    </row>
    <row r="323" spans="1:2">
      <c r="A323" s="261" t="s">
        <v>6035</v>
      </c>
      <c r="B323" s="262" t="s">
        <v>6184</v>
      </c>
    </row>
    <row r="324" spans="1:2">
      <c r="A324" s="261" t="s">
        <v>6035</v>
      </c>
      <c r="B324" s="262" t="s">
        <v>1600</v>
      </c>
    </row>
    <row r="325" spans="1:2">
      <c r="A325" s="261" t="s">
        <v>6035</v>
      </c>
      <c r="B325" s="262" t="s">
        <v>4589</v>
      </c>
    </row>
    <row r="326" spans="1:2">
      <c r="A326" s="261" t="s">
        <v>6035</v>
      </c>
      <c r="B326" s="262" t="s">
        <v>6183</v>
      </c>
    </row>
    <row r="327" spans="1:2">
      <c r="A327" s="261" t="s">
        <v>6035</v>
      </c>
      <c r="B327" s="262" t="s">
        <v>6182</v>
      </c>
    </row>
    <row r="328" spans="1:2">
      <c r="A328" s="261" t="s">
        <v>6035</v>
      </c>
      <c r="B328" s="262" t="s">
        <v>6181</v>
      </c>
    </row>
    <row r="329" spans="1:2">
      <c r="A329" s="261" t="s">
        <v>6035</v>
      </c>
      <c r="B329" s="262" t="s">
        <v>6180</v>
      </c>
    </row>
    <row r="330" spans="1:2">
      <c r="A330" s="261" t="s">
        <v>6035</v>
      </c>
      <c r="B330" s="262" t="s">
        <v>6179</v>
      </c>
    </row>
    <row r="331" spans="1:2">
      <c r="A331" s="261" t="s">
        <v>6035</v>
      </c>
      <c r="B331" s="262" t="s">
        <v>6178</v>
      </c>
    </row>
    <row r="332" spans="1:2">
      <c r="A332" s="261" t="s">
        <v>6035</v>
      </c>
      <c r="B332" s="262" t="s">
        <v>6177</v>
      </c>
    </row>
    <row r="333" spans="1:2">
      <c r="A333" s="261" t="s">
        <v>6035</v>
      </c>
      <c r="B333" s="262" t="s">
        <v>6176</v>
      </c>
    </row>
    <row r="334" spans="1:2">
      <c r="A334" s="261" t="s">
        <v>6035</v>
      </c>
      <c r="B334" s="262" t="s">
        <v>6175</v>
      </c>
    </row>
    <row r="335" spans="1:2">
      <c r="A335" s="261" t="s">
        <v>6035</v>
      </c>
      <c r="B335" s="262" t="s">
        <v>6174</v>
      </c>
    </row>
    <row r="336" spans="1:2">
      <c r="A336" s="261" t="s">
        <v>6035</v>
      </c>
      <c r="B336" s="262" t="s">
        <v>6173</v>
      </c>
    </row>
    <row r="337" spans="1:2">
      <c r="A337" s="261" t="s">
        <v>6035</v>
      </c>
      <c r="B337" s="262" t="s">
        <v>6172</v>
      </c>
    </row>
    <row r="338" spans="1:2">
      <c r="A338" s="261" t="s">
        <v>6035</v>
      </c>
      <c r="B338" s="262" t="s">
        <v>6171</v>
      </c>
    </row>
    <row r="339" spans="1:2">
      <c r="A339" s="261" t="s">
        <v>6035</v>
      </c>
      <c r="B339" s="262" t="s">
        <v>6170</v>
      </c>
    </row>
    <row r="340" spans="1:2">
      <c r="A340" s="261" t="s">
        <v>6035</v>
      </c>
      <c r="B340" s="262" t="s">
        <v>6169</v>
      </c>
    </row>
    <row r="341" spans="1:2">
      <c r="A341" s="261" t="s">
        <v>6035</v>
      </c>
      <c r="B341" s="262" t="s">
        <v>6168</v>
      </c>
    </row>
    <row r="342" spans="1:2">
      <c r="A342" s="261" t="s">
        <v>6035</v>
      </c>
      <c r="B342" s="262" t="s">
        <v>6167</v>
      </c>
    </row>
    <row r="343" spans="1:2">
      <c r="A343" s="261" t="s">
        <v>6035</v>
      </c>
      <c r="B343" s="262" t="s">
        <v>6166</v>
      </c>
    </row>
    <row r="344" spans="1:2">
      <c r="A344" s="261" t="s">
        <v>6035</v>
      </c>
      <c r="B344" s="262" t="s">
        <v>4864</v>
      </c>
    </row>
    <row r="345" spans="1:2">
      <c r="A345" s="261" t="s">
        <v>6035</v>
      </c>
      <c r="B345" s="262" t="s">
        <v>6165</v>
      </c>
    </row>
    <row r="346" spans="1:2">
      <c r="A346" s="261" t="s">
        <v>6035</v>
      </c>
      <c r="B346" s="262" t="s">
        <v>6164</v>
      </c>
    </row>
    <row r="347" spans="1:2">
      <c r="A347" s="261" t="s">
        <v>6035</v>
      </c>
      <c r="B347" s="262" t="s">
        <v>6163</v>
      </c>
    </row>
    <row r="348" spans="1:2">
      <c r="A348" s="261" t="s">
        <v>6035</v>
      </c>
      <c r="B348" s="262" t="s">
        <v>6162</v>
      </c>
    </row>
    <row r="349" spans="1:2">
      <c r="A349" s="261" t="s">
        <v>6035</v>
      </c>
      <c r="B349" s="262" t="s">
        <v>6161</v>
      </c>
    </row>
    <row r="350" spans="1:2">
      <c r="A350" s="261" t="s">
        <v>6035</v>
      </c>
      <c r="B350" s="262" t="s">
        <v>6160</v>
      </c>
    </row>
    <row r="351" spans="1:2">
      <c r="A351" s="261" t="s">
        <v>6035</v>
      </c>
      <c r="B351" s="262" t="s">
        <v>6159</v>
      </c>
    </row>
    <row r="352" spans="1:2">
      <c r="A352" s="261" t="s">
        <v>6035</v>
      </c>
      <c r="B352" s="262" t="s">
        <v>6158</v>
      </c>
    </row>
    <row r="353" spans="1:2">
      <c r="A353" s="261" t="s">
        <v>6035</v>
      </c>
      <c r="B353" s="262" t="s">
        <v>6157</v>
      </c>
    </row>
    <row r="354" spans="1:2">
      <c r="A354" s="261" t="s">
        <v>6035</v>
      </c>
      <c r="B354" s="262" t="s">
        <v>6156</v>
      </c>
    </row>
    <row r="355" spans="1:2">
      <c r="A355" s="261" t="s">
        <v>6035</v>
      </c>
      <c r="B355" s="262" t="s">
        <v>6155</v>
      </c>
    </row>
    <row r="356" spans="1:2">
      <c r="A356" s="261" t="s">
        <v>6035</v>
      </c>
      <c r="B356" s="262" t="s">
        <v>6154</v>
      </c>
    </row>
    <row r="357" spans="1:2">
      <c r="A357" s="261" t="s">
        <v>6035</v>
      </c>
      <c r="B357" s="262" t="s">
        <v>6153</v>
      </c>
    </row>
    <row r="358" spans="1:2">
      <c r="A358" s="261" t="s">
        <v>6035</v>
      </c>
      <c r="B358" s="262" t="s">
        <v>6152</v>
      </c>
    </row>
    <row r="359" spans="1:2">
      <c r="A359" s="261" t="s">
        <v>6035</v>
      </c>
      <c r="B359" s="262" t="s">
        <v>6151</v>
      </c>
    </row>
    <row r="360" spans="1:2">
      <c r="A360" s="261" t="s">
        <v>6035</v>
      </c>
      <c r="B360" s="262" t="s">
        <v>6150</v>
      </c>
    </row>
    <row r="361" spans="1:2">
      <c r="A361" s="261" t="s">
        <v>6035</v>
      </c>
      <c r="B361" s="262" t="s">
        <v>6149</v>
      </c>
    </row>
    <row r="362" spans="1:2">
      <c r="A362" s="261" t="s">
        <v>6035</v>
      </c>
      <c r="B362" s="262" t="s">
        <v>6148</v>
      </c>
    </row>
    <row r="363" spans="1:2">
      <c r="A363" s="261" t="s">
        <v>6035</v>
      </c>
      <c r="B363" s="262" t="s">
        <v>6147</v>
      </c>
    </row>
    <row r="364" spans="1:2">
      <c r="A364" s="261" t="s">
        <v>6035</v>
      </c>
      <c r="B364" s="262" t="s">
        <v>6146</v>
      </c>
    </row>
    <row r="365" spans="1:2">
      <c r="A365" s="261" t="s">
        <v>6035</v>
      </c>
      <c r="B365" s="262" t="s">
        <v>6145</v>
      </c>
    </row>
    <row r="366" spans="1:2">
      <c r="A366" s="261" t="s">
        <v>6035</v>
      </c>
      <c r="B366" s="262" t="s">
        <v>6144</v>
      </c>
    </row>
    <row r="367" spans="1:2">
      <c r="A367" s="261" t="s">
        <v>6035</v>
      </c>
      <c r="B367" s="262" t="s">
        <v>6143</v>
      </c>
    </row>
    <row r="368" spans="1:2">
      <c r="A368" s="261" t="s">
        <v>6035</v>
      </c>
      <c r="B368" s="262" t="s">
        <v>6142</v>
      </c>
    </row>
    <row r="369" spans="1:2">
      <c r="A369" s="261" t="s">
        <v>6035</v>
      </c>
      <c r="B369" s="262" t="s">
        <v>6141</v>
      </c>
    </row>
    <row r="370" spans="1:2">
      <c r="A370" s="261" t="s">
        <v>6035</v>
      </c>
      <c r="B370" s="262" t="s">
        <v>6140</v>
      </c>
    </row>
    <row r="371" spans="1:2">
      <c r="A371" s="261" t="s">
        <v>6035</v>
      </c>
      <c r="B371" s="262" t="s">
        <v>6139</v>
      </c>
    </row>
    <row r="372" spans="1:2">
      <c r="A372" s="261" t="s">
        <v>6035</v>
      </c>
      <c r="B372" s="262" t="s">
        <v>6138</v>
      </c>
    </row>
    <row r="373" spans="1:2">
      <c r="A373" s="261" t="s">
        <v>6035</v>
      </c>
      <c r="B373" s="262" t="s">
        <v>6137</v>
      </c>
    </row>
    <row r="374" spans="1:2">
      <c r="A374" s="261" t="s">
        <v>6035</v>
      </c>
      <c r="B374" s="262" t="s">
        <v>6136</v>
      </c>
    </row>
    <row r="375" spans="1:2">
      <c r="A375" s="261" t="s">
        <v>6035</v>
      </c>
      <c r="B375" s="262" t="s">
        <v>6135</v>
      </c>
    </row>
    <row r="376" spans="1:2">
      <c r="A376" s="261" t="s">
        <v>6035</v>
      </c>
      <c r="B376" s="262" t="s">
        <v>6134</v>
      </c>
    </row>
    <row r="377" spans="1:2">
      <c r="A377" s="261" t="s">
        <v>6035</v>
      </c>
      <c r="B377" s="262" t="s">
        <v>6133</v>
      </c>
    </row>
    <row r="378" spans="1:2">
      <c r="A378" s="261" t="s">
        <v>6035</v>
      </c>
      <c r="B378" s="262" t="s">
        <v>3905</v>
      </c>
    </row>
    <row r="379" spans="1:2">
      <c r="A379" s="261" t="s">
        <v>6035</v>
      </c>
      <c r="B379" s="262" t="s">
        <v>6132</v>
      </c>
    </row>
    <row r="380" spans="1:2">
      <c r="A380" s="261" t="s">
        <v>6035</v>
      </c>
      <c r="B380" s="262" t="s">
        <v>4580</v>
      </c>
    </row>
    <row r="381" spans="1:2">
      <c r="A381" s="261" t="s">
        <v>6035</v>
      </c>
      <c r="B381" s="262" t="s">
        <v>6131</v>
      </c>
    </row>
    <row r="382" spans="1:2">
      <c r="A382" s="261" t="s">
        <v>6035</v>
      </c>
      <c r="B382" s="262" t="s">
        <v>6130</v>
      </c>
    </row>
    <row r="383" spans="1:2">
      <c r="A383" s="261" t="s">
        <v>6035</v>
      </c>
      <c r="B383" s="262" t="s">
        <v>6129</v>
      </c>
    </row>
    <row r="384" spans="1:2">
      <c r="A384" s="261" t="s">
        <v>6035</v>
      </c>
      <c r="B384" s="262" t="s">
        <v>6128</v>
      </c>
    </row>
    <row r="385" spans="1:2">
      <c r="A385" s="261" t="s">
        <v>6035</v>
      </c>
      <c r="B385" s="262" t="s">
        <v>6127</v>
      </c>
    </row>
    <row r="386" spans="1:2">
      <c r="A386" s="261" t="s">
        <v>6035</v>
      </c>
      <c r="B386" s="262" t="s">
        <v>6126</v>
      </c>
    </row>
    <row r="387" spans="1:2">
      <c r="A387" s="261" t="s">
        <v>6035</v>
      </c>
      <c r="B387" s="262" t="s">
        <v>6125</v>
      </c>
    </row>
    <row r="388" spans="1:2">
      <c r="A388" s="261" t="s">
        <v>6035</v>
      </c>
      <c r="B388" s="262" t="s">
        <v>6124</v>
      </c>
    </row>
    <row r="389" spans="1:2">
      <c r="A389" s="261" t="s">
        <v>6035</v>
      </c>
      <c r="B389" s="262" t="s">
        <v>6123</v>
      </c>
    </row>
    <row r="390" spans="1:2">
      <c r="A390" s="261" t="s">
        <v>6035</v>
      </c>
      <c r="B390" s="262" t="s">
        <v>6122</v>
      </c>
    </row>
    <row r="391" spans="1:2">
      <c r="A391" s="261" t="s">
        <v>6035</v>
      </c>
      <c r="B391" s="262" t="s">
        <v>6121</v>
      </c>
    </row>
    <row r="392" spans="1:2">
      <c r="A392" s="261" t="s">
        <v>6035</v>
      </c>
      <c r="B392" s="262" t="s">
        <v>6120</v>
      </c>
    </row>
    <row r="393" spans="1:2">
      <c r="A393" s="261" t="s">
        <v>6035</v>
      </c>
      <c r="B393" s="262" t="s">
        <v>6119</v>
      </c>
    </row>
    <row r="394" spans="1:2">
      <c r="A394" s="261" t="s">
        <v>6035</v>
      </c>
      <c r="B394" s="262" t="s">
        <v>6118</v>
      </c>
    </row>
    <row r="395" spans="1:2">
      <c r="A395" s="261" t="s">
        <v>6035</v>
      </c>
      <c r="B395" s="262" t="s">
        <v>6117</v>
      </c>
    </row>
    <row r="396" spans="1:2">
      <c r="A396" s="261" t="s">
        <v>6035</v>
      </c>
      <c r="B396" s="262" t="s">
        <v>6116</v>
      </c>
    </row>
    <row r="397" spans="1:2">
      <c r="A397" s="261" t="s">
        <v>6035</v>
      </c>
      <c r="B397" s="262" t="s">
        <v>6115</v>
      </c>
    </row>
    <row r="398" spans="1:2">
      <c r="A398" s="261" t="s">
        <v>6035</v>
      </c>
      <c r="B398" s="262" t="s">
        <v>6114</v>
      </c>
    </row>
    <row r="399" spans="1:2">
      <c r="A399" s="261" t="s">
        <v>6035</v>
      </c>
      <c r="B399" s="262" t="s">
        <v>6113</v>
      </c>
    </row>
    <row r="400" spans="1:2">
      <c r="A400" s="261" t="s">
        <v>6035</v>
      </c>
      <c r="B400" s="262" t="s">
        <v>6112</v>
      </c>
    </row>
    <row r="401" spans="1:2">
      <c r="A401" s="261" t="s">
        <v>6035</v>
      </c>
      <c r="B401" s="262" t="s">
        <v>6111</v>
      </c>
    </row>
    <row r="402" spans="1:2">
      <c r="A402" s="261" t="s">
        <v>6035</v>
      </c>
      <c r="B402" s="262" t="s">
        <v>6110</v>
      </c>
    </row>
    <row r="403" spans="1:2">
      <c r="A403" s="261" t="s">
        <v>6035</v>
      </c>
      <c r="B403" s="262" t="s">
        <v>6109</v>
      </c>
    </row>
    <row r="404" spans="1:2">
      <c r="A404" s="261" t="s">
        <v>6035</v>
      </c>
      <c r="B404" s="262" t="s">
        <v>6108</v>
      </c>
    </row>
    <row r="405" spans="1:2">
      <c r="A405" s="261" t="s">
        <v>6035</v>
      </c>
      <c r="B405" s="262" t="s">
        <v>6107</v>
      </c>
    </row>
    <row r="406" spans="1:2">
      <c r="A406" s="261" t="s">
        <v>6035</v>
      </c>
      <c r="B406" s="262" t="s">
        <v>6106</v>
      </c>
    </row>
    <row r="407" spans="1:2">
      <c r="A407" s="261" t="s">
        <v>6035</v>
      </c>
      <c r="B407" s="262" t="s">
        <v>6105</v>
      </c>
    </row>
    <row r="408" spans="1:2">
      <c r="A408" s="261" t="s">
        <v>6035</v>
      </c>
      <c r="B408" s="262" t="s">
        <v>6104</v>
      </c>
    </row>
    <row r="409" spans="1:2">
      <c r="A409" s="261" t="s">
        <v>6035</v>
      </c>
      <c r="B409" s="262" t="s">
        <v>6103</v>
      </c>
    </row>
    <row r="410" spans="1:2">
      <c r="A410" s="261" t="s">
        <v>6035</v>
      </c>
      <c r="B410" s="262" t="s">
        <v>6102</v>
      </c>
    </row>
    <row r="411" spans="1:2">
      <c r="A411" s="261" t="s">
        <v>6035</v>
      </c>
      <c r="B411" s="262" t="s">
        <v>6101</v>
      </c>
    </row>
    <row r="412" spans="1:2">
      <c r="A412" s="261" t="s">
        <v>6035</v>
      </c>
      <c r="B412" s="262" t="s">
        <v>6100</v>
      </c>
    </row>
    <row r="413" spans="1:2">
      <c r="A413" s="261" t="s">
        <v>6035</v>
      </c>
      <c r="B413" s="262" t="s">
        <v>6099</v>
      </c>
    </row>
    <row r="414" spans="1:2">
      <c r="A414" s="261" t="s">
        <v>6035</v>
      </c>
      <c r="B414" s="262" t="s">
        <v>6098</v>
      </c>
    </row>
    <row r="415" spans="1:2">
      <c r="A415" s="261" t="s">
        <v>6035</v>
      </c>
      <c r="B415" s="262" t="s">
        <v>3894</v>
      </c>
    </row>
    <row r="416" spans="1:2">
      <c r="A416" s="261" t="s">
        <v>6035</v>
      </c>
      <c r="B416" s="262" t="s">
        <v>5217</v>
      </c>
    </row>
    <row r="417" spans="1:2">
      <c r="A417" s="261" t="s">
        <v>6035</v>
      </c>
      <c r="B417" s="262" t="s">
        <v>6097</v>
      </c>
    </row>
    <row r="418" spans="1:2">
      <c r="A418" s="261" t="s">
        <v>6035</v>
      </c>
      <c r="B418" s="262" t="s">
        <v>6096</v>
      </c>
    </row>
    <row r="419" spans="1:2">
      <c r="A419" s="261" t="s">
        <v>6035</v>
      </c>
      <c r="B419" s="262" t="s">
        <v>6095</v>
      </c>
    </row>
    <row r="420" spans="1:2">
      <c r="A420" s="261" t="s">
        <v>6035</v>
      </c>
      <c r="B420" s="262" t="s">
        <v>6094</v>
      </c>
    </row>
    <row r="421" spans="1:2">
      <c r="A421" s="261" t="s">
        <v>6035</v>
      </c>
      <c r="B421" s="262" t="s">
        <v>6093</v>
      </c>
    </row>
    <row r="422" spans="1:2">
      <c r="A422" s="261" t="s">
        <v>6035</v>
      </c>
      <c r="B422" s="262" t="s">
        <v>6092</v>
      </c>
    </row>
    <row r="423" spans="1:2">
      <c r="A423" s="261" t="s">
        <v>6035</v>
      </c>
      <c r="B423" s="262" t="s">
        <v>6091</v>
      </c>
    </row>
    <row r="424" spans="1:2">
      <c r="A424" s="261" t="s">
        <v>6035</v>
      </c>
      <c r="B424" s="262" t="s">
        <v>6090</v>
      </c>
    </row>
    <row r="425" spans="1:2">
      <c r="A425" s="261" t="s">
        <v>6035</v>
      </c>
      <c r="B425" s="262" t="s">
        <v>6089</v>
      </c>
    </row>
    <row r="426" spans="1:2">
      <c r="A426" s="261" t="s">
        <v>6035</v>
      </c>
      <c r="B426" s="262" t="s">
        <v>6088</v>
      </c>
    </row>
    <row r="427" spans="1:2">
      <c r="A427" s="261" t="s">
        <v>6035</v>
      </c>
      <c r="B427" s="262" t="s">
        <v>6087</v>
      </c>
    </row>
    <row r="428" spans="1:2">
      <c r="A428" s="261" t="s">
        <v>6035</v>
      </c>
      <c r="B428" s="262" t="s">
        <v>6086</v>
      </c>
    </row>
    <row r="429" spans="1:2">
      <c r="A429" s="261" t="s">
        <v>6035</v>
      </c>
      <c r="B429" s="262" t="s">
        <v>6085</v>
      </c>
    </row>
    <row r="430" spans="1:2">
      <c r="A430" s="261" t="s">
        <v>6035</v>
      </c>
      <c r="B430" s="262" t="s">
        <v>6084</v>
      </c>
    </row>
    <row r="431" spans="1:2">
      <c r="A431" s="261" t="s">
        <v>6035</v>
      </c>
      <c r="B431" s="262" t="s">
        <v>6083</v>
      </c>
    </row>
    <row r="432" spans="1:2">
      <c r="A432" s="261" t="s">
        <v>6035</v>
      </c>
      <c r="B432" s="262" t="s">
        <v>6082</v>
      </c>
    </row>
    <row r="433" spans="1:2">
      <c r="A433" s="261" t="s">
        <v>6035</v>
      </c>
      <c r="B433" s="262" t="s">
        <v>6081</v>
      </c>
    </row>
    <row r="434" spans="1:2">
      <c r="A434" s="261" t="s">
        <v>6035</v>
      </c>
      <c r="B434" s="262" t="s">
        <v>6080</v>
      </c>
    </row>
    <row r="435" spans="1:2">
      <c r="A435" s="261" t="s">
        <v>6035</v>
      </c>
      <c r="B435" s="262" t="s">
        <v>6079</v>
      </c>
    </row>
    <row r="436" spans="1:2">
      <c r="A436" s="261" t="s">
        <v>6035</v>
      </c>
      <c r="B436" s="262" t="s">
        <v>6078</v>
      </c>
    </row>
    <row r="437" spans="1:2">
      <c r="A437" s="261" t="s">
        <v>6035</v>
      </c>
      <c r="B437" s="262" t="s">
        <v>6077</v>
      </c>
    </row>
    <row r="438" spans="1:2">
      <c r="A438" s="261" t="s">
        <v>6035</v>
      </c>
      <c r="B438" s="262" t="s">
        <v>3939</v>
      </c>
    </row>
    <row r="439" spans="1:2">
      <c r="A439" s="261" t="s">
        <v>6035</v>
      </c>
      <c r="B439" s="262" t="s">
        <v>6076</v>
      </c>
    </row>
    <row r="440" spans="1:2">
      <c r="A440" s="261" t="s">
        <v>6035</v>
      </c>
      <c r="B440" s="262" t="s">
        <v>6075</v>
      </c>
    </row>
    <row r="441" spans="1:2">
      <c r="A441" s="261" t="s">
        <v>6035</v>
      </c>
      <c r="B441" s="262" t="s">
        <v>6074</v>
      </c>
    </row>
    <row r="442" spans="1:2">
      <c r="A442" s="261" t="s">
        <v>6035</v>
      </c>
      <c r="B442" s="262" t="s">
        <v>6073</v>
      </c>
    </row>
    <row r="443" spans="1:2">
      <c r="A443" s="261" t="s">
        <v>6035</v>
      </c>
      <c r="B443" s="262" t="s">
        <v>6072</v>
      </c>
    </row>
    <row r="444" spans="1:2">
      <c r="A444" s="261" t="s">
        <v>6035</v>
      </c>
      <c r="B444" s="262" t="s">
        <v>6071</v>
      </c>
    </row>
    <row r="445" spans="1:2">
      <c r="A445" s="261" t="s">
        <v>6035</v>
      </c>
      <c r="B445" s="262" t="s">
        <v>984</v>
      </c>
    </row>
    <row r="446" spans="1:2">
      <c r="A446" s="261" t="s">
        <v>6035</v>
      </c>
      <c r="B446" s="262" t="s">
        <v>6070</v>
      </c>
    </row>
    <row r="447" spans="1:2">
      <c r="A447" s="261" t="s">
        <v>6035</v>
      </c>
      <c r="B447" s="262" t="s">
        <v>6069</v>
      </c>
    </row>
    <row r="448" spans="1:2">
      <c r="A448" s="261" t="s">
        <v>6035</v>
      </c>
      <c r="B448" s="262" t="s">
        <v>6068</v>
      </c>
    </row>
    <row r="449" spans="1:2">
      <c r="A449" s="261" t="s">
        <v>6035</v>
      </c>
      <c r="B449" s="262" t="s">
        <v>6067</v>
      </c>
    </row>
    <row r="450" spans="1:2">
      <c r="A450" s="261" t="s">
        <v>6035</v>
      </c>
      <c r="B450" s="262" t="s">
        <v>6066</v>
      </c>
    </row>
    <row r="451" spans="1:2">
      <c r="A451" s="261" t="s">
        <v>6035</v>
      </c>
      <c r="B451" s="262" t="s">
        <v>6065</v>
      </c>
    </row>
    <row r="452" spans="1:2">
      <c r="A452" s="261" t="s">
        <v>6035</v>
      </c>
      <c r="B452" s="262" t="s">
        <v>6064</v>
      </c>
    </row>
    <row r="453" spans="1:2">
      <c r="A453" s="261" t="s">
        <v>6035</v>
      </c>
      <c r="B453" s="262" t="s">
        <v>6063</v>
      </c>
    </row>
    <row r="454" spans="1:2">
      <c r="A454" s="261" t="s">
        <v>6035</v>
      </c>
      <c r="B454" s="262" t="s">
        <v>6062</v>
      </c>
    </row>
    <row r="455" spans="1:2">
      <c r="A455" s="261" t="s">
        <v>6035</v>
      </c>
      <c r="B455" s="262" t="s">
        <v>6061</v>
      </c>
    </row>
    <row r="456" spans="1:2">
      <c r="A456" s="261" t="s">
        <v>6035</v>
      </c>
      <c r="B456" s="262" t="s">
        <v>6060</v>
      </c>
    </row>
    <row r="457" spans="1:2">
      <c r="A457" s="261" t="s">
        <v>6035</v>
      </c>
      <c r="B457" s="262" t="s">
        <v>6059</v>
      </c>
    </row>
    <row r="458" spans="1:2">
      <c r="A458" s="261" t="s">
        <v>6035</v>
      </c>
      <c r="B458" s="262" t="s">
        <v>6058</v>
      </c>
    </row>
    <row r="459" spans="1:2">
      <c r="A459" s="261" t="s">
        <v>6035</v>
      </c>
      <c r="B459" s="262" t="s">
        <v>6057</v>
      </c>
    </row>
    <row r="460" spans="1:2">
      <c r="A460" s="261" t="s">
        <v>6035</v>
      </c>
      <c r="B460" s="262" t="s">
        <v>6056</v>
      </c>
    </row>
    <row r="461" spans="1:2">
      <c r="A461" s="261" t="s">
        <v>6035</v>
      </c>
      <c r="B461" s="262" t="s">
        <v>5882</v>
      </c>
    </row>
    <row r="462" spans="1:2">
      <c r="A462" s="261" t="s">
        <v>6035</v>
      </c>
      <c r="B462" s="262" t="s">
        <v>6055</v>
      </c>
    </row>
    <row r="463" spans="1:2">
      <c r="A463" s="261" t="s">
        <v>6035</v>
      </c>
      <c r="B463" s="262" t="s">
        <v>6054</v>
      </c>
    </row>
    <row r="464" spans="1:2">
      <c r="A464" s="261" t="s">
        <v>6035</v>
      </c>
      <c r="B464" s="262" t="s">
        <v>6053</v>
      </c>
    </row>
    <row r="465" spans="1:2">
      <c r="A465" s="261" t="s">
        <v>6035</v>
      </c>
      <c r="B465" s="262" t="s">
        <v>6052</v>
      </c>
    </row>
    <row r="466" spans="1:2">
      <c r="A466" s="261" t="s">
        <v>6035</v>
      </c>
      <c r="B466" s="262" t="s">
        <v>6051</v>
      </c>
    </row>
    <row r="467" spans="1:2">
      <c r="A467" s="261" t="s">
        <v>6035</v>
      </c>
      <c r="B467" s="262" t="s">
        <v>6050</v>
      </c>
    </row>
    <row r="468" spans="1:2">
      <c r="A468" s="261" t="s">
        <v>6035</v>
      </c>
      <c r="B468" s="262" t="s">
        <v>5029</v>
      </c>
    </row>
    <row r="469" spans="1:2">
      <c r="A469" s="261" t="s">
        <v>6035</v>
      </c>
      <c r="B469" s="262" t="s">
        <v>6049</v>
      </c>
    </row>
    <row r="470" spans="1:2">
      <c r="A470" s="261" t="s">
        <v>6035</v>
      </c>
      <c r="B470" s="262" t="s">
        <v>6048</v>
      </c>
    </row>
    <row r="471" spans="1:2">
      <c r="A471" s="261" t="s">
        <v>6035</v>
      </c>
      <c r="B471" s="262" t="s">
        <v>6047</v>
      </c>
    </row>
    <row r="472" spans="1:2">
      <c r="A472" s="261" t="s">
        <v>6035</v>
      </c>
      <c r="B472" s="262" t="s">
        <v>6046</v>
      </c>
    </row>
    <row r="473" spans="1:2">
      <c r="A473" s="261" t="s">
        <v>6035</v>
      </c>
      <c r="B473" s="262" t="s">
        <v>5027</v>
      </c>
    </row>
    <row r="474" spans="1:2">
      <c r="A474" s="261" t="s">
        <v>6035</v>
      </c>
      <c r="B474" s="262" t="s">
        <v>6045</v>
      </c>
    </row>
    <row r="475" spans="1:2">
      <c r="A475" s="261" t="s">
        <v>6035</v>
      </c>
      <c r="B475" s="262" t="s">
        <v>6044</v>
      </c>
    </row>
    <row r="476" spans="1:2">
      <c r="A476" s="261" t="s">
        <v>6035</v>
      </c>
      <c r="B476" s="262" t="s">
        <v>5807</v>
      </c>
    </row>
    <row r="477" spans="1:2">
      <c r="A477" s="261" t="s">
        <v>6035</v>
      </c>
      <c r="B477" s="262" t="s">
        <v>6043</v>
      </c>
    </row>
    <row r="478" spans="1:2">
      <c r="A478" s="261" t="s">
        <v>6035</v>
      </c>
      <c r="B478" s="262" t="s">
        <v>5543</v>
      </c>
    </row>
    <row r="479" spans="1:2">
      <c r="A479" s="261" t="s">
        <v>6035</v>
      </c>
      <c r="B479" s="262" t="s">
        <v>6042</v>
      </c>
    </row>
    <row r="480" spans="1:2">
      <c r="A480" s="261" t="s">
        <v>6035</v>
      </c>
      <c r="B480" s="262" t="s">
        <v>6041</v>
      </c>
    </row>
    <row r="481" spans="1:4">
      <c r="A481" s="261" t="s">
        <v>6035</v>
      </c>
      <c r="B481" s="262" t="s">
        <v>6040</v>
      </c>
    </row>
    <row r="482" spans="1:4">
      <c r="A482" s="261" t="s">
        <v>6035</v>
      </c>
      <c r="B482" s="262" t="s">
        <v>5209</v>
      </c>
    </row>
    <row r="483" spans="1:4">
      <c r="A483" s="261" t="s">
        <v>6035</v>
      </c>
      <c r="B483" s="262" t="s">
        <v>6039</v>
      </c>
    </row>
    <row r="484" spans="1:4">
      <c r="A484" s="261" t="s">
        <v>6035</v>
      </c>
      <c r="B484" s="262" t="s">
        <v>6038</v>
      </c>
    </row>
    <row r="485" spans="1:4">
      <c r="A485" s="261" t="s">
        <v>6035</v>
      </c>
      <c r="B485" s="262" t="s">
        <v>6037</v>
      </c>
    </row>
    <row r="486" spans="1:4">
      <c r="A486" s="261" t="s">
        <v>6035</v>
      </c>
      <c r="B486" s="262" t="s">
        <v>6036</v>
      </c>
    </row>
    <row r="487" spans="1:4">
      <c r="A487" s="261" t="s">
        <v>6035</v>
      </c>
      <c r="B487" s="262" t="s">
        <v>5015</v>
      </c>
    </row>
    <row r="488" spans="1:4">
      <c r="A488" s="261" t="s">
        <v>6035</v>
      </c>
      <c r="B488" s="262" t="s">
        <v>6034</v>
      </c>
    </row>
    <row r="489" spans="1:4">
      <c r="A489" s="261" t="s">
        <v>3802</v>
      </c>
      <c r="B489" s="262" t="s">
        <v>6033</v>
      </c>
      <c r="D489" s="261" t="s">
        <v>5973</v>
      </c>
    </row>
    <row r="490" spans="1:4">
      <c r="A490" s="261" t="s">
        <v>3802</v>
      </c>
      <c r="B490" s="262" t="s">
        <v>6032</v>
      </c>
      <c r="D490" s="261" t="s">
        <v>5973</v>
      </c>
    </row>
    <row r="491" spans="1:4">
      <c r="A491" s="261" t="s">
        <v>3802</v>
      </c>
      <c r="B491" s="262" t="s">
        <v>6031</v>
      </c>
      <c r="D491" s="261" t="s">
        <v>5973</v>
      </c>
    </row>
    <row r="492" spans="1:4">
      <c r="A492" s="261" t="s">
        <v>3802</v>
      </c>
      <c r="B492" s="262" t="s">
        <v>6030</v>
      </c>
      <c r="D492" s="261" t="s">
        <v>5973</v>
      </c>
    </row>
    <row r="493" spans="1:4">
      <c r="A493" s="261" t="s">
        <v>3802</v>
      </c>
      <c r="B493" s="262" t="s">
        <v>6029</v>
      </c>
      <c r="D493" s="261" t="s">
        <v>5973</v>
      </c>
    </row>
    <row r="494" spans="1:4">
      <c r="A494" s="261" t="s">
        <v>3802</v>
      </c>
      <c r="B494" s="262" t="s">
        <v>6028</v>
      </c>
      <c r="D494" s="261" t="s">
        <v>5973</v>
      </c>
    </row>
    <row r="495" spans="1:4">
      <c r="A495" s="261" t="s">
        <v>3802</v>
      </c>
      <c r="B495" s="262" t="s">
        <v>6027</v>
      </c>
      <c r="D495" s="261" t="s">
        <v>5973</v>
      </c>
    </row>
    <row r="496" spans="1:4">
      <c r="A496" s="261" t="s">
        <v>3802</v>
      </c>
      <c r="B496" s="262" t="s">
        <v>6026</v>
      </c>
      <c r="D496" s="261" t="s">
        <v>5973</v>
      </c>
    </row>
    <row r="497" spans="1:4">
      <c r="A497" s="261" t="s">
        <v>3802</v>
      </c>
      <c r="B497" s="262" t="s">
        <v>6025</v>
      </c>
      <c r="D497" s="261" t="s">
        <v>5973</v>
      </c>
    </row>
    <row r="498" spans="1:4">
      <c r="A498" s="261" t="s">
        <v>3802</v>
      </c>
      <c r="B498" s="262" t="s">
        <v>6024</v>
      </c>
      <c r="D498" s="261" t="s">
        <v>5973</v>
      </c>
    </row>
    <row r="499" spans="1:4">
      <c r="A499" s="261" t="s">
        <v>3802</v>
      </c>
      <c r="B499" s="262" t="s">
        <v>6023</v>
      </c>
      <c r="D499" s="261" t="s">
        <v>5973</v>
      </c>
    </row>
    <row r="500" spans="1:4">
      <c r="A500" s="261" t="s">
        <v>3802</v>
      </c>
      <c r="B500" s="262" t="s">
        <v>6022</v>
      </c>
      <c r="D500" s="261" t="s">
        <v>5973</v>
      </c>
    </row>
    <row r="501" spans="1:4">
      <c r="A501" s="261" t="s">
        <v>3802</v>
      </c>
      <c r="B501" s="262" t="s">
        <v>6021</v>
      </c>
      <c r="D501" s="261" t="s">
        <v>5973</v>
      </c>
    </row>
    <row r="502" spans="1:4">
      <c r="A502" s="261" t="s">
        <v>3802</v>
      </c>
      <c r="B502" s="262" t="s">
        <v>6020</v>
      </c>
      <c r="D502" s="261" t="s">
        <v>5973</v>
      </c>
    </row>
    <row r="503" spans="1:4">
      <c r="A503" s="261" t="s">
        <v>3802</v>
      </c>
      <c r="B503" s="262" t="s">
        <v>6019</v>
      </c>
      <c r="D503" s="261" t="s">
        <v>5973</v>
      </c>
    </row>
    <row r="504" spans="1:4">
      <c r="A504" s="261" t="s">
        <v>3802</v>
      </c>
      <c r="B504" s="262" t="s">
        <v>6018</v>
      </c>
      <c r="D504" s="261" t="s">
        <v>5973</v>
      </c>
    </row>
    <row r="505" spans="1:4">
      <c r="A505" s="261" t="s">
        <v>3802</v>
      </c>
      <c r="B505" s="262" t="s">
        <v>6017</v>
      </c>
      <c r="D505" s="261" t="s">
        <v>5973</v>
      </c>
    </row>
    <row r="506" spans="1:4">
      <c r="A506" s="261" t="s">
        <v>3802</v>
      </c>
      <c r="B506" s="262" t="s">
        <v>6016</v>
      </c>
      <c r="D506" s="261" t="s">
        <v>5973</v>
      </c>
    </row>
    <row r="507" spans="1:4">
      <c r="A507" s="261" t="s">
        <v>3802</v>
      </c>
      <c r="B507" s="262" t="s">
        <v>6015</v>
      </c>
      <c r="D507" s="261" t="s">
        <v>5973</v>
      </c>
    </row>
    <row r="508" spans="1:4">
      <c r="A508" s="261" t="s">
        <v>3802</v>
      </c>
      <c r="B508" s="262" t="s">
        <v>6014</v>
      </c>
      <c r="D508" s="261" t="s">
        <v>5973</v>
      </c>
    </row>
    <row r="509" spans="1:4">
      <c r="A509" s="261" t="s">
        <v>3802</v>
      </c>
      <c r="B509" s="262" t="s">
        <v>6013</v>
      </c>
      <c r="D509" s="261" t="s">
        <v>5973</v>
      </c>
    </row>
    <row r="510" spans="1:4">
      <c r="A510" s="261" t="s">
        <v>3802</v>
      </c>
      <c r="B510" s="262" t="s">
        <v>6012</v>
      </c>
      <c r="D510" s="261" t="s">
        <v>5973</v>
      </c>
    </row>
    <row r="511" spans="1:4">
      <c r="A511" s="261" t="s">
        <v>3802</v>
      </c>
      <c r="B511" s="262" t="s">
        <v>6011</v>
      </c>
      <c r="D511" s="261" t="s">
        <v>5973</v>
      </c>
    </row>
    <row r="512" spans="1:4">
      <c r="A512" s="261" t="s">
        <v>3802</v>
      </c>
      <c r="B512" s="262" t="s">
        <v>6010</v>
      </c>
      <c r="D512" s="261" t="s">
        <v>5973</v>
      </c>
    </row>
    <row r="513" spans="1:4">
      <c r="A513" s="261" t="s">
        <v>3802</v>
      </c>
      <c r="B513" s="262" t="s">
        <v>6009</v>
      </c>
      <c r="D513" s="261" t="s">
        <v>5973</v>
      </c>
    </row>
    <row r="514" spans="1:4">
      <c r="A514" s="261" t="s">
        <v>3802</v>
      </c>
      <c r="B514" s="262" t="s">
        <v>6008</v>
      </c>
      <c r="D514" s="261" t="s">
        <v>5973</v>
      </c>
    </row>
    <row r="515" spans="1:4">
      <c r="A515" s="261" t="s">
        <v>3802</v>
      </c>
      <c r="B515" s="262" t="s">
        <v>6007</v>
      </c>
      <c r="D515" s="261" t="s">
        <v>5973</v>
      </c>
    </row>
    <row r="516" spans="1:4">
      <c r="A516" s="261" t="s">
        <v>3802</v>
      </c>
      <c r="B516" s="262" t="s">
        <v>6006</v>
      </c>
      <c r="D516" s="261" t="s">
        <v>5973</v>
      </c>
    </row>
    <row r="517" spans="1:4">
      <c r="A517" s="261" t="s">
        <v>3802</v>
      </c>
      <c r="B517" s="262" t="s">
        <v>6005</v>
      </c>
      <c r="D517" s="261" t="s">
        <v>5973</v>
      </c>
    </row>
    <row r="518" spans="1:4">
      <c r="A518" s="261" t="s">
        <v>3802</v>
      </c>
      <c r="B518" s="262" t="s">
        <v>6004</v>
      </c>
      <c r="D518" s="261" t="s">
        <v>5973</v>
      </c>
    </row>
    <row r="519" spans="1:4">
      <c r="A519" s="261" t="s">
        <v>3802</v>
      </c>
      <c r="B519" s="262" t="s">
        <v>6003</v>
      </c>
      <c r="D519" s="261" t="s">
        <v>5973</v>
      </c>
    </row>
    <row r="520" spans="1:4">
      <c r="A520" s="261" t="s">
        <v>3802</v>
      </c>
      <c r="B520" s="262" t="s">
        <v>6002</v>
      </c>
      <c r="D520" s="261" t="s">
        <v>5973</v>
      </c>
    </row>
    <row r="521" spans="1:4">
      <c r="A521" s="261" t="s">
        <v>3802</v>
      </c>
      <c r="B521" s="262" t="s">
        <v>6001</v>
      </c>
      <c r="D521" s="261" t="s">
        <v>5973</v>
      </c>
    </row>
    <row r="522" spans="1:4">
      <c r="A522" s="261" t="s">
        <v>3802</v>
      </c>
      <c r="B522" s="262" t="s">
        <v>6000</v>
      </c>
      <c r="D522" s="261" t="s">
        <v>5973</v>
      </c>
    </row>
    <row r="523" spans="1:4">
      <c r="A523" s="261" t="s">
        <v>3802</v>
      </c>
      <c r="B523" s="262" t="s">
        <v>5999</v>
      </c>
      <c r="D523" s="261" t="s">
        <v>5973</v>
      </c>
    </row>
    <row r="524" spans="1:4">
      <c r="A524" s="261" t="s">
        <v>3802</v>
      </c>
      <c r="B524" s="262" t="s">
        <v>5998</v>
      </c>
      <c r="D524" s="261" t="s">
        <v>5973</v>
      </c>
    </row>
    <row r="525" spans="1:4">
      <c r="A525" s="261" t="s">
        <v>3802</v>
      </c>
      <c r="B525" s="262" t="s">
        <v>5997</v>
      </c>
      <c r="D525" s="261" t="s">
        <v>5973</v>
      </c>
    </row>
    <row r="526" spans="1:4">
      <c r="A526" s="261" t="s">
        <v>3802</v>
      </c>
      <c r="B526" s="262" t="s">
        <v>5996</v>
      </c>
      <c r="D526" s="261" t="s">
        <v>5973</v>
      </c>
    </row>
    <row r="527" spans="1:4">
      <c r="A527" s="261" t="s">
        <v>3802</v>
      </c>
      <c r="B527" s="262" t="s">
        <v>5995</v>
      </c>
      <c r="D527" s="261" t="s">
        <v>5973</v>
      </c>
    </row>
    <row r="528" spans="1:4">
      <c r="A528" s="261" t="s">
        <v>3802</v>
      </c>
      <c r="B528" s="262" t="s">
        <v>5994</v>
      </c>
      <c r="D528" s="261" t="s">
        <v>5973</v>
      </c>
    </row>
    <row r="529" spans="1:4">
      <c r="A529" s="261" t="s">
        <v>3802</v>
      </c>
      <c r="B529" s="262" t="s">
        <v>5993</v>
      </c>
      <c r="D529" s="261" t="s">
        <v>5973</v>
      </c>
    </row>
    <row r="530" spans="1:4">
      <c r="A530" s="261" t="s">
        <v>3802</v>
      </c>
      <c r="B530" s="262" t="s">
        <v>5992</v>
      </c>
      <c r="D530" s="261" t="s">
        <v>5973</v>
      </c>
    </row>
    <row r="531" spans="1:4">
      <c r="A531" s="261" t="s">
        <v>3802</v>
      </c>
      <c r="B531" s="262" t="s">
        <v>5991</v>
      </c>
      <c r="D531" s="261" t="s">
        <v>5973</v>
      </c>
    </row>
    <row r="532" spans="1:4">
      <c r="A532" s="261" t="s">
        <v>3802</v>
      </c>
      <c r="B532" s="262" t="s">
        <v>5990</v>
      </c>
      <c r="D532" s="261" t="s">
        <v>5973</v>
      </c>
    </row>
    <row r="533" spans="1:4">
      <c r="A533" s="261" t="s">
        <v>3802</v>
      </c>
      <c r="B533" s="262" t="s">
        <v>5989</v>
      </c>
      <c r="D533" s="261" t="s">
        <v>5973</v>
      </c>
    </row>
    <row r="534" spans="1:4">
      <c r="A534" s="261" t="s">
        <v>3802</v>
      </c>
      <c r="B534" s="262" t="s">
        <v>5988</v>
      </c>
      <c r="D534" s="261" t="s">
        <v>5973</v>
      </c>
    </row>
    <row r="535" spans="1:4">
      <c r="A535" s="261" t="s">
        <v>3802</v>
      </c>
      <c r="B535" s="262" t="s">
        <v>5987</v>
      </c>
      <c r="D535" s="261" t="s">
        <v>5973</v>
      </c>
    </row>
    <row r="536" spans="1:4">
      <c r="A536" s="261" t="s">
        <v>3802</v>
      </c>
      <c r="B536" s="262" t="s">
        <v>5986</v>
      </c>
      <c r="D536" s="261" t="s">
        <v>5973</v>
      </c>
    </row>
    <row r="537" spans="1:4">
      <c r="A537" s="261" t="s">
        <v>3802</v>
      </c>
      <c r="B537" s="262" t="s">
        <v>5985</v>
      </c>
      <c r="D537" s="261" t="s">
        <v>5973</v>
      </c>
    </row>
    <row r="538" spans="1:4">
      <c r="A538" s="261" t="s">
        <v>3802</v>
      </c>
      <c r="B538" s="262" t="s">
        <v>5984</v>
      </c>
      <c r="D538" s="261" t="s">
        <v>5973</v>
      </c>
    </row>
    <row r="539" spans="1:4">
      <c r="A539" s="261" t="s">
        <v>3802</v>
      </c>
      <c r="B539" s="262" t="s">
        <v>5983</v>
      </c>
      <c r="D539" s="261" t="s">
        <v>5973</v>
      </c>
    </row>
    <row r="540" spans="1:4">
      <c r="A540" s="261" t="s">
        <v>3802</v>
      </c>
      <c r="B540" s="262" t="s">
        <v>5982</v>
      </c>
      <c r="D540" s="261" t="s">
        <v>5973</v>
      </c>
    </row>
    <row r="541" spans="1:4">
      <c r="A541" s="261" t="s">
        <v>3802</v>
      </c>
      <c r="B541" s="262" t="s">
        <v>5981</v>
      </c>
      <c r="D541" s="261" t="s">
        <v>5973</v>
      </c>
    </row>
    <row r="542" spans="1:4">
      <c r="A542" s="261" t="s">
        <v>3802</v>
      </c>
      <c r="B542" s="262" t="s">
        <v>5980</v>
      </c>
      <c r="D542" s="261" t="s">
        <v>5973</v>
      </c>
    </row>
    <row r="543" spans="1:4">
      <c r="A543" s="261" t="s">
        <v>3802</v>
      </c>
      <c r="B543" s="262" t="s">
        <v>5979</v>
      </c>
      <c r="D543" s="261" t="s">
        <v>5973</v>
      </c>
    </row>
    <row r="544" spans="1:4">
      <c r="A544" s="261" t="s">
        <v>3802</v>
      </c>
      <c r="B544" s="262" t="s">
        <v>5978</v>
      </c>
      <c r="D544" s="261" t="s">
        <v>5973</v>
      </c>
    </row>
    <row r="545" spans="1:4">
      <c r="A545" s="261" t="s">
        <v>3802</v>
      </c>
      <c r="B545" s="262" t="s">
        <v>5977</v>
      </c>
      <c r="D545" s="261" t="s">
        <v>5973</v>
      </c>
    </row>
    <row r="546" spans="1:4">
      <c r="A546" s="261" t="s">
        <v>3802</v>
      </c>
      <c r="B546" s="262" t="s">
        <v>5976</v>
      </c>
      <c r="D546" s="261" t="s">
        <v>5973</v>
      </c>
    </row>
    <row r="547" spans="1:4">
      <c r="A547" s="261" t="s">
        <v>3802</v>
      </c>
      <c r="B547" s="262" t="s">
        <v>5975</v>
      </c>
      <c r="D547" s="261" t="s">
        <v>5973</v>
      </c>
    </row>
    <row r="548" spans="1:4">
      <c r="A548" s="261" t="s">
        <v>3802</v>
      </c>
      <c r="B548" s="262" t="s">
        <v>5974</v>
      </c>
      <c r="D548" s="261" t="s">
        <v>5973</v>
      </c>
    </row>
    <row r="549" spans="1:4">
      <c r="A549" s="261" t="s">
        <v>3802</v>
      </c>
      <c r="B549" s="262" t="s">
        <v>5972</v>
      </c>
      <c r="D549" s="261" t="s">
        <v>5950</v>
      </c>
    </row>
    <row r="550" spans="1:4">
      <c r="A550" s="261" t="s">
        <v>3802</v>
      </c>
      <c r="B550" s="262" t="s">
        <v>5971</v>
      </c>
      <c r="D550" s="261" t="s">
        <v>5950</v>
      </c>
    </row>
    <row r="551" spans="1:4">
      <c r="A551" s="261" t="s">
        <v>3802</v>
      </c>
      <c r="B551" s="262" t="s">
        <v>5970</v>
      </c>
      <c r="D551" s="261" t="s">
        <v>5950</v>
      </c>
    </row>
    <row r="552" spans="1:4">
      <c r="A552" s="261" t="s">
        <v>3802</v>
      </c>
      <c r="B552" s="262" t="s">
        <v>5556</v>
      </c>
      <c r="D552" s="261" t="s">
        <v>5950</v>
      </c>
    </row>
    <row r="553" spans="1:4">
      <c r="A553" s="261" t="s">
        <v>3802</v>
      </c>
      <c r="B553" s="262" t="s">
        <v>5969</v>
      </c>
      <c r="D553" s="261" t="s">
        <v>5950</v>
      </c>
    </row>
    <row r="554" spans="1:4">
      <c r="A554" s="261" t="s">
        <v>3802</v>
      </c>
      <c r="B554" s="262" t="s">
        <v>5968</v>
      </c>
      <c r="D554" s="261" t="s">
        <v>5950</v>
      </c>
    </row>
    <row r="555" spans="1:4">
      <c r="A555" s="261" t="s">
        <v>3802</v>
      </c>
      <c r="B555" s="262" t="s">
        <v>5967</v>
      </c>
      <c r="D555" s="261" t="s">
        <v>5950</v>
      </c>
    </row>
    <row r="556" spans="1:4">
      <c r="A556" s="261" t="s">
        <v>3802</v>
      </c>
      <c r="B556" s="262" t="s">
        <v>5966</v>
      </c>
      <c r="D556" s="261" t="s">
        <v>5950</v>
      </c>
    </row>
    <row r="557" spans="1:4">
      <c r="A557" s="261" t="s">
        <v>3802</v>
      </c>
      <c r="B557" s="262" t="s">
        <v>5965</v>
      </c>
      <c r="D557" s="261" t="s">
        <v>5950</v>
      </c>
    </row>
    <row r="558" spans="1:4">
      <c r="A558" s="261" t="s">
        <v>3802</v>
      </c>
      <c r="B558" s="262" t="s">
        <v>5964</v>
      </c>
      <c r="D558" s="261" t="s">
        <v>5950</v>
      </c>
    </row>
    <row r="559" spans="1:4">
      <c r="A559" s="261" t="s">
        <v>3802</v>
      </c>
      <c r="B559" s="262" t="s">
        <v>5963</v>
      </c>
      <c r="D559" s="261" t="s">
        <v>5950</v>
      </c>
    </row>
    <row r="560" spans="1:4">
      <c r="A560" s="261" t="s">
        <v>3802</v>
      </c>
      <c r="B560" s="262" t="s">
        <v>5962</v>
      </c>
      <c r="D560" s="261" t="s">
        <v>5950</v>
      </c>
    </row>
    <row r="561" spans="1:4">
      <c r="A561" s="261" t="s">
        <v>3802</v>
      </c>
      <c r="B561" s="262" t="s">
        <v>5961</v>
      </c>
      <c r="D561" s="261" t="s">
        <v>5950</v>
      </c>
    </row>
    <row r="562" spans="1:4">
      <c r="A562" s="261" t="s">
        <v>3802</v>
      </c>
      <c r="B562" s="262" t="s">
        <v>5960</v>
      </c>
      <c r="D562" s="261" t="s">
        <v>5950</v>
      </c>
    </row>
    <row r="563" spans="1:4">
      <c r="A563" s="261" t="s">
        <v>3802</v>
      </c>
      <c r="B563" s="262" t="s">
        <v>5959</v>
      </c>
      <c r="D563" s="261" t="s">
        <v>5950</v>
      </c>
    </row>
    <row r="564" spans="1:4">
      <c r="A564" s="261" t="s">
        <v>3802</v>
      </c>
      <c r="B564" s="262" t="s">
        <v>5958</v>
      </c>
      <c r="D564" s="261" t="s">
        <v>5950</v>
      </c>
    </row>
    <row r="565" spans="1:4">
      <c r="A565" s="261" t="s">
        <v>3802</v>
      </c>
      <c r="B565" s="262" t="s">
        <v>5957</v>
      </c>
      <c r="D565" s="261" t="s">
        <v>5950</v>
      </c>
    </row>
    <row r="566" spans="1:4">
      <c r="A566" s="261" t="s">
        <v>3802</v>
      </c>
      <c r="B566" s="262" t="s">
        <v>5956</v>
      </c>
      <c r="D566" s="261" t="s">
        <v>5950</v>
      </c>
    </row>
    <row r="567" spans="1:4">
      <c r="A567" s="261" t="s">
        <v>3802</v>
      </c>
      <c r="B567" s="262" t="s">
        <v>5955</v>
      </c>
      <c r="D567" s="261" t="s">
        <v>5950</v>
      </c>
    </row>
    <row r="568" spans="1:4">
      <c r="A568" s="261" t="s">
        <v>3802</v>
      </c>
      <c r="B568" s="262" t="s">
        <v>5954</v>
      </c>
      <c r="D568" s="261" t="s">
        <v>5950</v>
      </c>
    </row>
    <row r="569" spans="1:4">
      <c r="A569" s="261" t="s">
        <v>3802</v>
      </c>
      <c r="B569" s="262" t="s">
        <v>5953</v>
      </c>
      <c r="D569" s="261" t="s">
        <v>5950</v>
      </c>
    </row>
    <row r="570" spans="1:4">
      <c r="A570" s="261" t="s">
        <v>3802</v>
      </c>
      <c r="B570" s="262" t="s">
        <v>5952</v>
      </c>
      <c r="D570" s="261" t="s">
        <v>5950</v>
      </c>
    </row>
    <row r="571" spans="1:4">
      <c r="A571" s="261" t="s">
        <v>3802</v>
      </c>
      <c r="B571" s="262" t="s">
        <v>5951</v>
      </c>
      <c r="D571" s="261" t="s">
        <v>5950</v>
      </c>
    </row>
    <row r="572" spans="1:4">
      <c r="A572" s="261" t="s">
        <v>3802</v>
      </c>
      <c r="B572" s="262" t="s">
        <v>5949</v>
      </c>
      <c r="D572" s="261" t="s">
        <v>5932</v>
      </c>
    </row>
    <row r="573" spans="1:4">
      <c r="A573" s="261" t="s">
        <v>3802</v>
      </c>
      <c r="B573" s="262" t="s">
        <v>5948</v>
      </c>
      <c r="D573" s="261" t="s">
        <v>5932</v>
      </c>
    </row>
    <row r="574" spans="1:4">
      <c r="A574" s="261" t="s">
        <v>3802</v>
      </c>
      <c r="B574" s="262" t="s">
        <v>5947</v>
      </c>
      <c r="D574" s="261" t="s">
        <v>5932</v>
      </c>
    </row>
    <row r="575" spans="1:4">
      <c r="A575" s="261" t="s">
        <v>3802</v>
      </c>
      <c r="B575" s="262" t="s">
        <v>5946</v>
      </c>
      <c r="D575" s="261" t="s">
        <v>5932</v>
      </c>
    </row>
    <row r="576" spans="1:4">
      <c r="A576" s="261" t="s">
        <v>3802</v>
      </c>
      <c r="B576" s="262" t="s">
        <v>5945</v>
      </c>
      <c r="D576" s="261" t="s">
        <v>5932</v>
      </c>
    </row>
    <row r="577" spans="1:4">
      <c r="A577" s="261" t="s">
        <v>3802</v>
      </c>
      <c r="B577" s="262" t="s">
        <v>5944</v>
      </c>
      <c r="D577" s="261" t="s">
        <v>5932</v>
      </c>
    </row>
    <row r="578" spans="1:4">
      <c r="A578" s="261" t="s">
        <v>3802</v>
      </c>
      <c r="B578" s="262" t="s">
        <v>5943</v>
      </c>
      <c r="D578" s="261" t="s">
        <v>5932</v>
      </c>
    </row>
    <row r="579" spans="1:4">
      <c r="A579" s="261" t="s">
        <v>3802</v>
      </c>
      <c r="B579" s="262" t="s">
        <v>5942</v>
      </c>
      <c r="D579" s="261" t="s">
        <v>5932</v>
      </c>
    </row>
    <row r="580" spans="1:4">
      <c r="A580" s="261" t="s">
        <v>3802</v>
      </c>
      <c r="B580" s="262" t="s">
        <v>5941</v>
      </c>
      <c r="D580" s="261" t="s">
        <v>5932</v>
      </c>
    </row>
    <row r="581" spans="1:4">
      <c r="A581" s="261" t="s">
        <v>3802</v>
      </c>
      <c r="B581" s="262" t="s">
        <v>5940</v>
      </c>
      <c r="D581" s="261" t="s">
        <v>5932</v>
      </c>
    </row>
    <row r="582" spans="1:4">
      <c r="A582" s="261" t="s">
        <v>3802</v>
      </c>
      <c r="B582" s="262" t="s">
        <v>5939</v>
      </c>
      <c r="D582" s="261" t="s">
        <v>5932</v>
      </c>
    </row>
    <row r="583" spans="1:4">
      <c r="A583" s="261" t="s">
        <v>3802</v>
      </c>
      <c r="B583" s="262" t="s">
        <v>5938</v>
      </c>
      <c r="D583" s="261" t="s">
        <v>5932</v>
      </c>
    </row>
    <row r="584" spans="1:4">
      <c r="A584" s="261" t="s">
        <v>3802</v>
      </c>
      <c r="B584" s="262" t="s">
        <v>5937</v>
      </c>
      <c r="D584" s="261" t="s">
        <v>5932</v>
      </c>
    </row>
    <row r="585" spans="1:4">
      <c r="A585" s="261" t="s">
        <v>3802</v>
      </c>
      <c r="B585" s="262" t="s">
        <v>5936</v>
      </c>
      <c r="D585" s="261" t="s">
        <v>5932</v>
      </c>
    </row>
    <row r="586" spans="1:4">
      <c r="A586" s="261" t="s">
        <v>3802</v>
      </c>
      <c r="B586" s="262" t="s">
        <v>5935</v>
      </c>
      <c r="D586" s="261" t="s">
        <v>5932</v>
      </c>
    </row>
    <row r="587" spans="1:4">
      <c r="A587" s="261" t="s">
        <v>3802</v>
      </c>
      <c r="B587" s="262" t="s">
        <v>5543</v>
      </c>
      <c r="D587" s="261" t="s">
        <v>5932</v>
      </c>
    </row>
    <row r="588" spans="1:4">
      <c r="A588" s="261" t="s">
        <v>3802</v>
      </c>
      <c r="B588" s="262" t="s">
        <v>5934</v>
      </c>
      <c r="D588" s="261" t="s">
        <v>5932</v>
      </c>
    </row>
    <row r="589" spans="1:4">
      <c r="A589" s="261" t="s">
        <v>3802</v>
      </c>
      <c r="B589" s="262" t="s">
        <v>5933</v>
      </c>
      <c r="D589" s="261" t="s">
        <v>5932</v>
      </c>
    </row>
    <row r="590" spans="1:4">
      <c r="A590" s="261" t="s">
        <v>3802</v>
      </c>
      <c r="B590" s="262" t="s">
        <v>5931</v>
      </c>
      <c r="D590" s="261" t="s">
        <v>3802</v>
      </c>
    </row>
    <row r="591" spans="1:4">
      <c r="A591" s="261" t="s">
        <v>3802</v>
      </c>
      <c r="B591" s="262" t="s">
        <v>5930</v>
      </c>
      <c r="D591" s="261" t="s">
        <v>3802</v>
      </c>
    </row>
    <row r="592" spans="1:4">
      <c r="A592" s="261" t="s">
        <v>3802</v>
      </c>
      <c r="B592" s="262" t="s">
        <v>5904</v>
      </c>
      <c r="D592" s="261" t="s">
        <v>3802</v>
      </c>
    </row>
    <row r="593" spans="1:4">
      <c r="A593" s="261" t="s">
        <v>3802</v>
      </c>
      <c r="B593" s="262" t="s">
        <v>5931</v>
      </c>
      <c r="D593" s="261" t="s">
        <v>3802</v>
      </c>
    </row>
    <row r="594" spans="1:4">
      <c r="A594" s="261" t="s">
        <v>3802</v>
      </c>
      <c r="B594" s="262" t="s">
        <v>5930</v>
      </c>
      <c r="D594" s="261" t="s">
        <v>3802</v>
      </c>
    </row>
    <row r="595" spans="1:4">
      <c r="A595" s="261" t="s">
        <v>3802</v>
      </c>
      <c r="B595" s="262" t="s">
        <v>5929</v>
      </c>
      <c r="D595" s="261" t="s">
        <v>3802</v>
      </c>
    </row>
    <row r="596" spans="1:4">
      <c r="A596" s="261" t="s">
        <v>3802</v>
      </c>
      <c r="B596" s="262" t="s">
        <v>5928</v>
      </c>
      <c r="D596" s="261" t="s">
        <v>3802</v>
      </c>
    </row>
    <row r="597" spans="1:4">
      <c r="A597" s="261" t="s">
        <v>3802</v>
      </c>
      <c r="B597" s="262" t="s">
        <v>5927</v>
      </c>
      <c r="D597" s="261" t="s">
        <v>3802</v>
      </c>
    </row>
    <row r="598" spans="1:4">
      <c r="A598" s="261" t="s">
        <v>3802</v>
      </c>
      <c r="B598" s="262" t="s">
        <v>5926</v>
      </c>
      <c r="D598" s="261" t="s">
        <v>3802</v>
      </c>
    </row>
    <row r="599" spans="1:4">
      <c r="A599" s="261" t="s">
        <v>3802</v>
      </c>
      <c r="B599" s="262" t="s">
        <v>5925</v>
      </c>
      <c r="D599" s="261" t="s">
        <v>5905</v>
      </c>
    </row>
    <row r="600" spans="1:4">
      <c r="A600" s="261" t="s">
        <v>3802</v>
      </c>
      <c r="B600" s="262" t="s">
        <v>5924</v>
      </c>
      <c r="D600" s="261" t="s">
        <v>5905</v>
      </c>
    </row>
    <row r="601" spans="1:4">
      <c r="A601" s="261" t="s">
        <v>3802</v>
      </c>
      <c r="B601" s="262" t="s">
        <v>5923</v>
      </c>
      <c r="D601" s="261" t="s">
        <v>5905</v>
      </c>
    </row>
    <row r="602" spans="1:4">
      <c r="A602" s="261" t="s">
        <v>3802</v>
      </c>
      <c r="B602" s="262" t="s">
        <v>5922</v>
      </c>
      <c r="D602" s="261" t="s">
        <v>5905</v>
      </c>
    </row>
    <row r="603" spans="1:4">
      <c r="A603" s="261" t="s">
        <v>3802</v>
      </c>
      <c r="B603" s="262" t="s">
        <v>5921</v>
      </c>
      <c r="D603" s="261" t="s">
        <v>5905</v>
      </c>
    </row>
    <row r="604" spans="1:4">
      <c r="A604" s="261" t="s">
        <v>3802</v>
      </c>
      <c r="B604" s="262" t="s">
        <v>5920</v>
      </c>
      <c r="D604" s="261" t="s">
        <v>5905</v>
      </c>
    </row>
    <row r="605" spans="1:4">
      <c r="A605" s="261" t="s">
        <v>3802</v>
      </c>
      <c r="B605" s="262" t="s">
        <v>5919</v>
      </c>
      <c r="D605" s="261" t="s">
        <v>5905</v>
      </c>
    </row>
    <row r="606" spans="1:4">
      <c r="A606" s="261" t="s">
        <v>3802</v>
      </c>
      <c r="B606" s="262" t="s">
        <v>5918</v>
      </c>
      <c r="D606" s="261" t="s">
        <v>5905</v>
      </c>
    </row>
    <row r="607" spans="1:4">
      <c r="A607" s="261" t="s">
        <v>3802</v>
      </c>
      <c r="B607" s="262" t="s">
        <v>5917</v>
      </c>
      <c r="D607" s="261" t="s">
        <v>5905</v>
      </c>
    </row>
    <row r="608" spans="1:4">
      <c r="A608" s="261" t="s">
        <v>3802</v>
      </c>
      <c r="B608" s="262" t="s">
        <v>5916</v>
      </c>
      <c r="D608" s="261" t="s">
        <v>5905</v>
      </c>
    </row>
    <row r="609" spans="1:4">
      <c r="A609" s="261" t="s">
        <v>3802</v>
      </c>
      <c r="B609" s="262" t="s">
        <v>5915</v>
      </c>
      <c r="D609" s="261" t="s">
        <v>5905</v>
      </c>
    </row>
    <row r="610" spans="1:4">
      <c r="A610" s="261" t="s">
        <v>3802</v>
      </c>
      <c r="B610" s="262" t="s">
        <v>5914</v>
      </c>
      <c r="D610" s="261" t="s">
        <v>5905</v>
      </c>
    </row>
    <row r="611" spans="1:4">
      <c r="A611" s="261" t="s">
        <v>3802</v>
      </c>
      <c r="B611" s="262" t="s">
        <v>5913</v>
      </c>
      <c r="D611" s="261" t="s">
        <v>5905</v>
      </c>
    </row>
    <row r="612" spans="1:4">
      <c r="A612" s="261" t="s">
        <v>3802</v>
      </c>
      <c r="B612" s="262" t="s">
        <v>5912</v>
      </c>
      <c r="D612" s="261" t="s">
        <v>5905</v>
      </c>
    </row>
    <row r="613" spans="1:4">
      <c r="A613" s="261" t="s">
        <v>3802</v>
      </c>
      <c r="B613" s="262" t="s">
        <v>5911</v>
      </c>
      <c r="D613" s="261" t="s">
        <v>5905</v>
      </c>
    </row>
    <row r="614" spans="1:4">
      <c r="A614" s="261" t="s">
        <v>3802</v>
      </c>
      <c r="B614" s="262" t="s">
        <v>5910</v>
      </c>
      <c r="D614" s="261" t="s">
        <v>5905</v>
      </c>
    </row>
    <row r="615" spans="1:4">
      <c r="A615" s="261" t="s">
        <v>3802</v>
      </c>
      <c r="B615" s="262" t="s">
        <v>5909</v>
      </c>
      <c r="D615" s="261" t="s">
        <v>5905</v>
      </c>
    </row>
    <row r="616" spans="1:4">
      <c r="A616" s="261" t="s">
        <v>3802</v>
      </c>
      <c r="B616" s="262" t="s">
        <v>5908</v>
      </c>
      <c r="D616" s="261" t="s">
        <v>5905</v>
      </c>
    </row>
    <row r="617" spans="1:4">
      <c r="A617" s="261" t="s">
        <v>3802</v>
      </c>
      <c r="B617" s="262" t="s">
        <v>5280</v>
      </c>
      <c r="D617" s="261" t="s">
        <v>5905</v>
      </c>
    </row>
    <row r="618" spans="1:4">
      <c r="A618" s="261" t="s">
        <v>3802</v>
      </c>
      <c r="B618" s="262" t="s">
        <v>5907</v>
      </c>
      <c r="D618" s="261" t="s">
        <v>5905</v>
      </c>
    </row>
    <row r="619" spans="1:4">
      <c r="A619" s="261" t="s">
        <v>3802</v>
      </c>
      <c r="B619" s="262" t="s">
        <v>5906</v>
      </c>
      <c r="D619" s="261" t="s">
        <v>5905</v>
      </c>
    </row>
    <row r="620" spans="1:4">
      <c r="A620" s="261" t="s">
        <v>3802</v>
      </c>
      <c r="B620" s="262" t="s">
        <v>5904</v>
      </c>
      <c r="D620" s="261" t="s">
        <v>5885</v>
      </c>
    </row>
    <row r="621" spans="1:4">
      <c r="A621" s="261" t="s">
        <v>3802</v>
      </c>
      <c r="B621" s="262" t="s">
        <v>5903</v>
      </c>
      <c r="D621" s="261" t="s">
        <v>5885</v>
      </c>
    </row>
    <row r="622" spans="1:4">
      <c r="A622" s="261" t="s">
        <v>3802</v>
      </c>
      <c r="B622" s="262" t="s">
        <v>5902</v>
      </c>
      <c r="D622" s="261" t="s">
        <v>5885</v>
      </c>
    </row>
    <row r="623" spans="1:4">
      <c r="A623" s="261" t="s">
        <v>3802</v>
      </c>
      <c r="B623" s="262" t="s">
        <v>5901</v>
      </c>
      <c r="D623" s="261" t="s">
        <v>5885</v>
      </c>
    </row>
    <row r="624" spans="1:4">
      <c r="A624" s="261" t="s">
        <v>3802</v>
      </c>
      <c r="B624" s="262" t="s">
        <v>5900</v>
      </c>
      <c r="D624" s="261" t="s">
        <v>5885</v>
      </c>
    </row>
    <row r="625" spans="1:4">
      <c r="A625" s="261" t="s">
        <v>3802</v>
      </c>
      <c r="B625" s="262" t="s">
        <v>5899</v>
      </c>
      <c r="D625" s="261" t="s">
        <v>5885</v>
      </c>
    </row>
    <row r="626" spans="1:4">
      <c r="A626" s="261" t="s">
        <v>3802</v>
      </c>
      <c r="B626" s="262" t="s">
        <v>5898</v>
      </c>
      <c r="D626" s="261" t="s">
        <v>5885</v>
      </c>
    </row>
    <row r="627" spans="1:4">
      <c r="A627" s="261" t="s">
        <v>3802</v>
      </c>
      <c r="B627" s="262" t="s">
        <v>5897</v>
      </c>
      <c r="D627" s="261" t="s">
        <v>5885</v>
      </c>
    </row>
    <row r="628" spans="1:4">
      <c r="A628" s="261" t="s">
        <v>3802</v>
      </c>
      <c r="B628" s="262" t="s">
        <v>5896</v>
      </c>
      <c r="D628" s="261" t="s">
        <v>5885</v>
      </c>
    </row>
    <row r="629" spans="1:4">
      <c r="A629" s="261" t="s">
        <v>3802</v>
      </c>
      <c r="B629" s="262" t="s">
        <v>5895</v>
      </c>
      <c r="D629" s="261" t="s">
        <v>5885</v>
      </c>
    </row>
    <row r="630" spans="1:4">
      <c r="A630" s="261" t="s">
        <v>3802</v>
      </c>
      <c r="B630" s="262" t="s">
        <v>5894</v>
      </c>
      <c r="D630" s="261" t="s">
        <v>5885</v>
      </c>
    </row>
    <row r="631" spans="1:4">
      <c r="A631" s="261" t="s">
        <v>3802</v>
      </c>
      <c r="B631" s="262" t="s">
        <v>5181</v>
      </c>
      <c r="D631" s="261" t="s">
        <v>5885</v>
      </c>
    </row>
    <row r="632" spans="1:4">
      <c r="A632" s="261" t="s">
        <v>3802</v>
      </c>
      <c r="B632" s="262" t="s">
        <v>5893</v>
      </c>
      <c r="D632" s="261" t="s">
        <v>5885</v>
      </c>
    </row>
    <row r="633" spans="1:4">
      <c r="A633" s="261" t="s">
        <v>3802</v>
      </c>
      <c r="B633" s="262" t="s">
        <v>5892</v>
      </c>
      <c r="D633" s="261" t="s">
        <v>5885</v>
      </c>
    </row>
    <row r="634" spans="1:4">
      <c r="A634" s="261" t="s">
        <v>3802</v>
      </c>
      <c r="B634" s="262" t="s">
        <v>5290</v>
      </c>
      <c r="D634" s="261" t="s">
        <v>5885</v>
      </c>
    </row>
    <row r="635" spans="1:4">
      <c r="A635" s="261" t="s">
        <v>3802</v>
      </c>
      <c r="B635" s="262" t="s">
        <v>5891</v>
      </c>
      <c r="D635" s="261" t="s">
        <v>5885</v>
      </c>
    </row>
    <row r="636" spans="1:4">
      <c r="A636" s="261" t="s">
        <v>3802</v>
      </c>
      <c r="B636" s="262" t="s">
        <v>3994</v>
      </c>
      <c r="D636" s="261" t="s">
        <v>5885</v>
      </c>
    </row>
    <row r="637" spans="1:4">
      <c r="A637" s="261" t="s">
        <v>3802</v>
      </c>
      <c r="B637" s="262" t="s">
        <v>5890</v>
      </c>
      <c r="D637" s="261" t="s">
        <v>5885</v>
      </c>
    </row>
    <row r="638" spans="1:4">
      <c r="A638" s="261" t="s">
        <v>3802</v>
      </c>
      <c r="B638" s="262" t="s">
        <v>5889</v>
      </c>
      <c r="D638" s="261" t="s">
        <v>5885</v>
      </c>
    </row>
    <row r="639" spans="1:4">
      <c r="A639" s="261" t="s">
        <v>3802</v>
      </c>
      <c r="B639" s="262" t="s">
        <v>5888</v>
      </c>
      <c r="D639" s="261" t="s">
        <v>5885</v>
      </c>
    </row>
    <row r="640" spans="1:4">
      <c r="A640" s="261" t="s">
        <v>3802</v>
      </c>
      <c r="B640" s="262" t="s">
        <v>5887</v>
      </c>
      <c r="D640" s="261" t="s">
        <v>5885</v>
      </c>
    </row>
    <row r="641" spans="1:4">
      <c r="A641" s="261" t="s">
        <v>3802</v>
      </c>
      <c r="B641" s="262" t="s">
        <v>5886</v>
      </c>
      <c r="D641" s="261" t="s">
        <v>5885</v>
      </c>
    </row>
    <row r="642" spans="1:4">
      <c r="A642" s="261" t="s">
        <v>3802</v>
      </c>
      <c r="B642" s="262" t="s">
        <v>5401</v>
      </c>
      <c r="D642" s="261" t="s">
        <v>5871</v>
      </c>
    </row>
    <row r="643" spans="1:4">
      <c r="A643" s="261" t="s">
        <v>3802</v>
      </c>
      <c r="B643" s="262" t="s">
        <v>5884</v>
      </c>
      <c r="D643" s="261" t="s">
        <v>5871</v>
      </c>
    </row>
    <row r="644" spans="1:4">
      <c r="A644" s="261" t="s">
        <v>3802</v>
      </c>
      <c r="B644" s="262" t="s">
        <v>5883</v>
      </c>
      <c r="D644" s="261" t="s">
        <v>5871</v>
      </c>
    </row>
    <row r="645" spans="1:4">
      <c r="A645" s="261" t="s">
        <v>3802</v>
      </c>
      <c r="B645" s="262" t="s">
        <v>5391</v>
      </c>
      <c r="D645" s="261" t="s">
        <v>5871</v>
      </c>
    </row>
    <row r="646" spans="1:4">
      <c r="A646" s="261" t="s">
        <v>3802</v>
      </c>
      <c r="B646" s="262" t="s">
        <v>5882</v>
      </c>
      <c r="D646" s="261" t="s">
        <v>5871</v>
      </c>
    </row>
    <row r="647" spans="1:4">
      <c r="A647" s="261" t="s">
        <v>3802</v>
      </c>
      <c r="B647" s="262" t="s">
        <v>5881</v>
      </c>
      <c r="D647" s="261" t="s">
        <v>5871</v>
      </c>
    </row>
    <row r="648" spans="1:4">
      <c r="A648" s="261" t="s">
        <v>3802</v>
      </c>
      <c r="B648" s="262" t="s">
        <v>5880</v>
      </c>
      <c r="D648" s="261" t="s">
        <v>5871</v>
      </c>
    </row>
    <row r="649" spans="1:4">
      <c r="A649" s="261" t="s">
        <v>3802</v>
      </c>
      <c r="B649" s="262" t="s">
        <v>5389</v>
      </c>
      <c r="D649" s="261" t="s">
        <v>5871</v>
      </c>
    </row>
    <row r="650" spans="1:4">
      <c r="A650" s="261" t="s">
        <v>3802</v>
      </c>
      <c r="B650" s="262" t="s">
        <v>5879</v>
      </c>
      <c r="D650" s="261" t="s">
        <v>5871</v>
      </c>
    </row>
    <row r="651" spans="1:4">
      <c r="A651" s="261" t="s">
        <v>3802</v>
      </c>
      <c r="B651" s="262" t="s">
        <v>5878</v>
      </c>
      <c r="D651" s="261" t="s">
        <v>5871</v>
      </c>
    </row>
    <row r="652" spans="1:4">
      <c r="A652" s="261" t="s">
        <v>3802</v>
      </c>
      <c r="B652" s="262" t="s">
        <v>5877</v>
      </c>
      <c r="D652" s="261" t="s">
        <v>5871</v>
      </c>
    </row>
    <row r="653" spans="1:4">
      <c r="A653" s="261" t="s">
        <v>3802</v>
      </c>
      <c r="B653" s="262" t="s">
        <v>5876</v>
      </c>
      <c r="D653" s="261" t="s">
        <v>5871</v>
      </c>
    </row>
    <row r="654" spans="1:4">
      <c r="A654" s="261" t="s">
        <v>3802</v>
      </c>
      <c r="B654" s="262" t="s">
        <v>5875</v>
      </c>
      <c r="D654" s="261" t="s">
        <v>5871</v>
      </c>
    </row>
    <row r="655" spans="1:4">
      <c r="A655" s="261" t="s">
        <v>3802</v>
      </c>
      <c r="B655" s="262" t="s">
        <v>5874</v>
      </c>
      <c r="D655" s="261" t="s">
        <v>5871</v>
      </c>
    </row>
    <row r="656" spans="1:4">
      <c r="A656" s="261" t="s">
        <v>3802</v>
      </c>
      <c r="B656" s="262" t="s">
        <v>5873</v>
      </c>
      <c r="D656" s="261" t="s">
        <v>5871</v>
      </c>
    </row>
    <row r="657" spans="1:5">
      <c r="A657" s="261" t="s">
        <v>3802</v>
      </c>
      <c r="B657" s="262" t="s">
        <v>5872</v>
      </c>
      <c r="D657" s="261" t="s">
        <v>5871</v>
      </c>
    </row>
    <row r="658" spans="1:5">
      <c r="A658" s="261" t="s">
        <v>3802</v>
      </c>
      <c r="B658" s="262" t="s">
        <v>5870</v>
      </c>
      <c r="D658" s="261" t="s">
        <v>5857</v>
      </c>
    </row>
    <row r="659" spans="1:5">
      <c r="A659" s="261" t="s">
        <v>3802</v>
      </c>
      <c r="B659" s="262" t="s">
        <v>5869</v>
      </c>
      <c r="D659" s="261" t="s">
        <v>5857</v>
      </c>
    </row>
    <row r="660" spans="1:5">
      <c r="A660" s="261" t="s">
        <v>3802</v>
      </c>
      <c r="B660" s="262" t="s">
        <v>5868</v>
      </c>
      <c r="D660" s="261" t="s">
        <v>5857</v>
      </c>
    </row>
    <row r="661" spans="1:5">
      <c r="A661" s="261" t="s">
        <v>3802</v>
      </c>
      <c r="B661" s="262" t="s">
        <v>5867</v>
      </c>
      <c r="D661" s="261" t="s">
        <v>5857</v>
      </c>
    </row>
    <row r="662" spans="1:5">
      <c r="A662" s="261" t="s">
        <v>3802</v>
      </c>
      <c r="B662" s="262" t="s">
        <v>5866</v>
      </c>
      <c r="D662" s="261" t="s">
        <v>5857</v>
      </c>
    </row>
    <row r="663" spans="1:5">
      <c r="A663" s="261" t="s">
        <v>3802</v>
      </c>
      <c r="B663" s="262" t="s">
        <v>5865</v>
      </c>
      <c r="D663" s="261" t="s">
        <v>5857</v>
      </c>
    </row>
    <row r="664" spans="1:5">
      <c r="A664" s="261" t="s">
        <v>3802</v>
      </c>
      <c r="B664" s="262" t="s">
        <v>5864</v>
      </c>
      <c r="D664" s="261" t="s">
        <v>5857</v>
      </c>
    </row>
    <row r="665" spans="1:5">
      <c r="A665" s="261" t="s">
        <v>3802</v>
      </c>
      <c r="B665" s="262" t="s">
        <v>5863</v>
      </c>
      <c r="D665" s="261" t="s">
        <v>5857</v>
      </c>
    </row>
    <row r="666" spans="1:5">
      <c r="A666" s="261" t="s">
        <v>3802</v>
      </c>
      <c r="B666" s="262" t="s">
        <v>5862</v>
      </c>
      <c r="D666" s="261" t="s">
        <v>5857</v>
      </c>
    </row>
    <row r="667" spans="1:5">
      <c r="A667" s="261" t="s">
        <v>3802</v>
      </c>
      <c r="B667" s="262" t="s">
        <v>5861</v>
      </c>
      <c r="D667" s="261" t="s">
        <v>5857</v>
      </c>
    </row>
    <row r="668" spans="1:5">
      <c r="A668" s="261" t="s">
        <v>3802</v>
      </c>
      <c r="B668" s="262" t="s">
        <v>5860</v>
      </c>
      <c r="D668" s="261" t="s">
        <v>5857</v>
      </c>
    </row>
    <row r="669" spans="1:5">
      <c r="A669" s="261" t="s">
        <v>3802</v>
      </c>
      <c r="B669" s="262" t="s">
        <v>5859</v>
      </c>
      <c r="D669" s="261" t="s">
        <v>5857</v>
      </c>
    </row>
    <row r="670" spans="1:5">
      <c r="A670" s="261" t="s">
        <v>3802</v>
      </c>
      <c r="B670" s="262" t="s">
        <v>5858</v>
      </c>
      <c r="D670" s="261" t="s">
        <v>5857</v>
      </c>
    </row>
    <row r="671" spans="1:5">
      <c r="A671" s="261" t="s">
        <v>5645</v>
      </c>
      <c r="B671" s="262" t="s">
        <v>5856</v>
      </c>
      <c r="C671" s="261" t="s">
        <v>8</v>
      </c>
      <c r="D671" s="261" t="s">
        <v>93</v>
      </c>
      <c r="E671" s="261" t="s">
        <v>5645</v>
      </c>
    </row>
    <row r="672" spans="1:5">
      <c r="A672" s="261" t="s">
        <v>5645</v>
      </c>
      <c r="B672" s="262" t="s">
        <v>404</v>
      </c>
      <c r="C672" s="261" t="s">
        <v>8</v>
      </c>
      <c r="D672" s="261" t="s">
        <v>93</v>
      </c>
      <c r="E672" s="261" t="s">
        <v>5645</v>
      </c>
    </row>
    <row r="673" spans="1:6">
      <c r="A673" s="261" t="s">
        <v>5645</v>
      </c>
      <c r="B673" s="262" t="s">
        <v>5855</v>
      </c>
      <c r="C673" s="261" t="s">
        <v>8</v>
      </c>
      <c r="D673" s="261" t="s">
        <v>93</v>
      </c>
      <c r="E673" s="261" t="s">
        <v>5645</v>
      </c>
    </row>
    <row r="674" spans="1:6">
      <c r="A674" s="261" t="s">
        <v>5645</v>
      </c>
      <c r="B674" s="262" t="s">
        <v>5854</v>
      </c>
      <c r="C674" s="261" t="s">
        <v>8</v>
      </c>
      <c r="D674" s="261" t="s">
        <v>93</v>
      </c>
      <c r="E674" s="261" t="s">
        <v>5645</v>
      </c>
    </row>
    <row r="675" spans="1:6">
      <c r="A675" s="261" t="s">
        <v>5645</v>
      </c>
      <c r="B675" s="262" t="s">
        <v>1084</v>
      </c>
      <c r="C675" s="261" t="s">
        <v>8</v>
      </c>
      <c r="D675" s="261" t="s">
        <v>93</v>
      </c>
      <c r="E675" s="261" t="s">
        <v>5645</v>
      </c>
    </row>
    <row r="676" spans="1:6">
      <c r="A676" s="261" t="s">
        <v>5645</v>
      </c>
      <c r="B676" s="262" t="s">
        <v>5853</v>
      </c>
      <c r="C676" s="261" t="s">
        <v>8</v>
      </c>
      <c r="D676" s="261" t="s">
        <v>93</v>
      </c>
      <c r="E676" s="261" t="s">
        <v>5645</v>
      </c>
    </row>
    <row r="677" spans="1:6">
      <c r="A677" s="261" t="s">
        <v>5645</v>
      </c>
      <c r="B677" s="262" t="s">
        <v>5852</v>
      </c>
      <c r="C677" s="261" t="s">
        <v>8</v>
      </c>
      <c r="D677" s="261" t="s">
        <v>5783</v>
      </c>
      <c r="E677" s="261" t="s">
        <v>5645</v>
      </c>
      <c r="F677" s="261" t="s">
        <v>8</v>
      </c>
    </row>
    <row r="678" spans="1:6">
      <c r="A678" s="261" t="s">
        <v>5645</v>
      </c>
      <c r="B678" s="262" t="s">
        <v>5851</v>
      </c>
      <c r="C678" s="261" t="s">
        <v>8</v>
      </c>
      <c r="D678" s="261" t="s">
        <v>5783</v>
      </c>
      <c r="E678" s="261" t="s">
        <v>5645</v>
      </c>
      <c r="F678" s="261" t="s">
        <v>8</v>
      </c>
    </row>
    <row r="679" spans="1:6">
      <c r="A679" s="261" t="s">
        <v>5645</v>
      </c>
      <c r="B679" s="262" t="s">
        <v>5850</v>
      </c>
      <c r="C679" s="261" t="s">
        <v>8</v>
      </c>
      <c r="D679" s="261" t="s">
        <v>5783</v>
      </c>
      <c r="E679" s="261" t="s">
        <v>5645</v>
      </c>
      <c r="F679" s="261" t="s">
        <v>8</v>
      </c>
    </row>
    <row r="680" spans="1:6">
      <c r="A680" s="261" t="s">
        <v>5645</v>
      </c>
      <c r="B680" s="262" t="s">
        <v>5849</v>
      </c>
      <c r="C680" s="261" t="s">
        <v>8</v>
      </c>
      <c r="D680" s="261" t="s">
        <v>5783</v>
      </c>
      <c r="E680" s="261" t="s">
        <v>5645</v>
      </c>
      <c r="F680" s="261" t="s">
        <v>8</v>
      </c>
    </row>
    <row r="681" spans="1:6">
      <c r="A681" s="261" t="s">
        <v>5645</v>
      </c>
      <c r="B681" s="262" t="s">
        <v>5848</v>
      </c>
      <c r="C681" s="261" t="s">
        <v>8</v>
      </c>
      <c r="D681" s="261" t="s">
        <v>5783</v>
      </c>
      <c r="E681" s="261" t="s">
        <v>5645</v>
      </c>
      <c r="F681" s="261" t="s">
        <v>8</v>
      </c>
    </row>
    <row r="682" spans="1:6">
      <c r="A682" s="261" t="s">
        <v>5645</v>
      </c>
      <c r="B682" s="262" t="s">
        <v>5847</v>
      </c>
      <c r="C682" s="261" t="s">
        <v>8</v>
      </c>
      <c r="D682" s="261" t="s">
        <v>5765</v>
      </c>
      <c r="E682" s="261" t="s">
        <v>5645</v>
      </c>
    </row>
    <row r="683" spans="1:6">
      <c r="A683" s="261" t="s">
        <v>5645</v>
      </c>
      <c r="B683" s="262" t="s">
        <v>5846</v>
      </c>
      <c r="C683" s="261" t="s">
        <v>8</v>
      </c>
      <c r="D683" s="261" t="s">
        <v>5765</v>
      </c>
      <c r="E683" s="261" t="s">
        <v>5645</v>
      </c>
    </row>
    <row r="684" spans="1:6">
      <c r="A684" s="261" t="s">
        <v>5645</v>
      </c>
      <c r="B684" s="262" t="s">
        <v>133</v>
      </c>
      <c r="C684" s="261" t="s">
        <v>8</v>
      </c>
      <c r="D684" s="261" t="s">
        <v>5765</v>
      </c>
      <c r="E684" s="261" t="s">
        <v>5645</v>
      </c>
    </row>
    <row r="685" spans="1:6">
      <c r="A685" s="261" t="s">
        <v>5645</v>
      </c>
      <c r="B685" s="262" t="s">
        <v>5845</v>
      </c>
      <c r="C685" s="261" t="s">
        <v>8</v>
      </c>
      <c r="D685" s="261" t="s">
        <v>5765</v>
      </c>
      <c r="E685" s="261" t="s">
        <v>5645</v>
      </c>
    </row>
    <row r="686" spans="1:6">
      <c r="A686" s="261" t="s">
        <v>5645</v>
      </c>
      <c r="B686" s="262" t="s">
        <v>5844</v>
      </c>
      <c r="C686" s="261" t="s">
        <v>8</v>
      </c>
      <c r="D686" s="261" t="s">
        <v>5765</v>
      </c>
      <c r="E686" s="261" t="s">
        <v>5645</v>
      </c>
    </row>
    <row r="687" spans="1:6">
      <c r="A687" s="261" t="s">
        <v>5645</v>
      </c>
      <c r="B687" s="262" t="s">
        <v>5843</v>
      </c>
      <c r="C687" s="261" t="s">
        <v>8</v>
      </c>
      <c r="D687" s="261" t="s">
        <v>5833</v>
      </c>
    </row>
    <row r="688" spans="1:6">
      <c r="A688" s="261" t="s">
        <v>5645</v>
      </c>
      <c r="B688" s="262" t="s">
        <v>5842</v>
      </c>
      <c r="C688" s="261" t="s">
        <v>8</v>
      </c>
      <c r="D688" s="261" t="s">
        <v>5833</v>
      </c>
      <c r="F688" s="261" t="s">
        <v>8</v>
      </c>
    </row>
    <row r="689" spans="1:6">
      <c r="A689" s="261" t="s">
        <v>5645</v>
      </c>
      <c r="B689" s="262" t="s">
        <v>5841</v>
      </c>
      <c r="C689" s="261" t="s">
        <v>8</v>
      </c>
      <c r="D689" s="261" t="s">
        <v>5833</v>
      </c>
      <c r="F689" s="261" t="s">
        <v>8</v>
      </c>
    </row>
    <row r="690" spans="1:6">
      <c r="A690" s="261" t="s">
        <v>5645</v>
      </c>
      <c r="B690" s="262" t="s">
        <v>5840</v>
      </c>
      <c r="C690" s="261" t="s">
        <v>8</v>
      </c>
      <c r="D690" s="261" t="s">
        <v>5833</v>
      </c>
      <c r="F690" s="261" t="s">
        <v>8</v>
      </c>
    </row>
    <row r="691" spans="1:6">
      <c r="A691" s="261" t="s">
        <v>5645</v>
      </c>
      <c r="B691" s="262" t="s">
        <v>5839</v>
      </c>
      <c r="C691" s="261" t="s">
        <v>8</v>
      </c>
      <c r="D691" s="261" t="s">
        <v>5833</v>
      </c>
      <c r="F691" s="261" t="s">
        <v>8</v>
      </c>
    </row>
    <row r="692" spans="1:6">
      <c r="A692" s="261" t="s">
        <v>5645</v>
      </c>
      <c r="B692" s="262" t="s">
        <v>4045</v>
      </c>
      <c r="C692" s="261" t="s">
        <v>8</v>
      </c>
      <c r="D692" s="261" t="s">
        <v>5833</v>
      </c>
    </row>
    <row r="693" spans="1:6">
      <c r="A693" s="261" t="s">
        <v>5645</v>
      </c>
      <c r="B693" s="262" t="s">
        <v>5838</v>
      </c>
      <c r="C693" s="261" t="s">
        <v>8</v>
      </c>
      <c r="D693" s="261" t="s">
        <v>5833</v>
      </c>
      <c r="F693" s="261" t="s">
        <v>8</v>
      </c>
    </row>
    <row r="694" spans="1:6">
      <c r="A694" s="261" t="s">
        <v>5645</v>
      </c>
      <c r="B694" s="262" t="s">
        <v>5837</v>
      </c>
      <c r="C694" s="261" t="s">
        <v>8</v>
      </c>
      <c r="D694" s="261" t="s">
        <v>5833</v>
      </c>
    </row>
    <row r="695" spans="1:6">
      <c r="A695" s="261" t="s">
        <v>5645</v>
      </c>
      <c r="B695" s="262" t="s">
        <v>5836</v>
      </c>
      <c r="C695" s="261" t="s">
        <v>8</v>
      </c>
      <c r="D695" s="261" t="s">
        <v>5833</v>
      </c>
      <c r="F695" s="261" t="s">
        <v>8</v>
      </c>
    </row>
    <row r="696" spans="1:6">
      <c r="A696" s="261" t="s">
        <v>5645</v>
      </c>
      <c r="B696" s="262" t="s">
        <v>5835</v>
      </c>
      <c r="C696" s="261" t="s">
        <v>8</v>
      </c>
      <c r="D696" s="261" t="s">
        <v>5833</v>
      </c>
      <c r="F696" s="261" t="s">
        <v>8</v>
      </c>
    </row>
    <row r="697" spans="1:6">
      <c r="A697" s="261" t="s">
        <v>5645</v>
      </c>
      <c r="B697" s="262" t="s">
        <v>5834</v>
      </c>
      <c r="C697" s="261" t="s">
        <v>8</v>
      </c>
      <c r="D697" s="261" t="s">
        <v>5833</v>
      </c>
      <c r="F697" s="261" t="s">
        <v>8</v>
      </c>
    </row>
    <row r="698" spans="1:6">
      <c r="A698" s="261" t="s">
        <v>5645</v>
      </c>
      <c r="B698" s="262" t="s">
        <v>5832</v>
      </c>
      <c r="C698" s="261" t="s">
        <v>8</v>
      </c>
      <c r="D698" s="261" t="s">
        <v>93</v>
      </c>
    </row>
    <row r="699" spans="1:6">
      <c r="A699" s="261" t="s">
        <v>5645</v>
      </c>
      <c r="B699" s="262" t="s">
        <v>5831</v>
      </c>
      <c r="C699" s="261" t="s">
        <v>8</v>
      </c>
      <c r="D699" s="261" t="s">
        <v>93</v>
      </c>
    </row>
    <row r="700" spans="1:6">
      <c r="A700" s="261" t="s">
        <v>5645</v>
      </c>
      <c r="B700" s="262" t="s">
        <v>5830</v>
      </c>
      <c r="C700" s="261" t="s">
        <v>8</v>
      </c>
      <c r="D700" s="261" t="s">
        <v>93</v>
      </c>
    </row>
    <row r="701" spans="1:6">
      <c r="A701" s="261" t="s">
        <v>5645</v>
      </c>
      <c r="B701" s="262" t="s">
        <v>5829</v>
      </c>
      <c r="C701" s="261" t="s">
        <v>8</v>
      </c>
      <c r="D701" s="261" t="s">
        <v>93</v>
      </c>
    </row>
    <row r="702" spans="1:6">
      <c r="A702" s="261" t="s">
        <v>5645</v>
      </c>
      <c r="B702" s="262" t="s">
        <v>5828</v>
      </c>
      <c r="C702" s="261" t="s">
        <v>8</v>
      </c>
      <c r="D702" s="261" t="s">
        <v>93</v>
      </c>
    </row>
    <row r="703" spans="1:6">
      <c r="A703" s="261" t="s">
        <v>5645</v>
      </c>
      <c r="B703" s="262" t="s">
        <v>5827</v>
      </c>
      <c r="C703" s="261" t="s">
        <v>8</v>
      </c>
      <c r="D703" s="261" t="s">
        <v>93</v>
      </c>
    </row>
    <row r="704" spans="1:6">
      <c r="A704" s="261" t="s">
        <v>5645</v>
      </c>
      <c r="B704" s="262" t="s">
        <v>5826</v>
      </c>
      <c r="C704" s="261" t="s">
        <v>8</v>
      </c>
      <c r="D704" s="261" t="s">
        <v>93</v>
      </c>
    </row>
    <row r="705" spans="1:4">
      <c r="A705" s="261" t="s">
        <v>5645</v>
      </c>
      <c r="B705" s="262" t="s">
        <v>5825</v>
      </c>
      <c r="C705" s="261" t="s">
        <v>8</v>
      </c>
      <c r="D705" s="261" t="s">
        <v>93</v>
      </c>
    </row>
    <row r="706" spans="1:4">
      <c r="A706" s="261" t="s">
        <v>5645</v>
      </c>
      <c r="B706" s="262" t="s">
        <v>5824</v>
      </c>
      <c r="C706" s="261" t="s">
        <v>8</v>
      </c>
      <c r="D706" s="261" t="s">
        <v>93</v>
      </c>
    </row>
    <row r="707" spans="1:4">
      <c r="A707" s="261" t="s">
        <v>5645</v>
      </c>
      <c r="B707" s="262" t="s">
        <v>5823</v>
      </c>
      <c r="C707" s="261" t="s">
        <v>8</v>
      </c>
      <c r="D707" s="261" t="s">
        <v>93</v>
      </c>
    </row>
    <row r="708" spans="1:4">
      <c r="A708" s="261" t="s">
        <v>5645</v>
      </c>
      <c r="B708" s="262" t="s">
        <v>5822</v>
      </c>
      <c r="C708" s="261" t="s">
        <v>8</v>
      </c>
      <c r="D708" s="261" t="s">
        <v>93</v>
      </c>
    </row>
    <row r="709" spans="1:4">
      <c r="A709" s="261" t="s">
        <v>5645</v>
      </c>
      <c r="B709" s="262" t="s">
        <v>5821</v>
      </c>
      <c r="C709" s="261" t="s">
        <v>8</v>
      </c>
      <c r="D709" s="261" t="s">
        <v>93</v>
      </c>
    </row>
    <row r="710" spans="1:4">
      <c r="A710" s="261" t="s">
        <v>5645</v>
      </c>
      <c r="B710" s="262" t="s">
        <v>5820</v>
      </c>
      <c r="C710" s="261" t="s">
        <v>8</v>
      </c>
      <c r="D710" s="261" t="s">
        <v>93</v>
      </c>
    </row>
    <row r="711" spans="1:4">
      <c r="A711" s="261" t="s">
        <v>5645</v>
      </c>
      <c r="B711" s="262" t="s">
        <v>5819</v>
      </c>
      <c r="C711" s="261" t="s">
        <v>8</v>
      </c>
      <c r="D711" s="261" t="s">
        <v>93</v>
      </c>
    </row>
    <row r="712" spans="1:4">
      <c r="A712" s="261" t="s">
        <v>5645</v>
      </c>
      <c r="B712" s="262" t="s">
        <v>5818</v>
      </c>
      <c r="C712" s="261" t="s">
        <v>8</v>
      </c>
      <c r="D712" s="261" t="s">
        <v>93</v>
      </c>
    </row>
    <row r="713" spans="1:4">
      <c r="A713" s="261" t="s">
        <v>5645</v>
      </c>
      <c r="B713" s="262" t="s">
        <v>5817</v>
      </c>
      <c r="C713" s="261" t="s">
        <v>8</v>
      </c>
      <c r="D713" s="261" t="s">
        <v>93</v>
      </c>
    </row>
    <row r="714" spans="1:4">
      <c r="A714" s="261" t="s">
        <v>5645</v>
      </c>
      <c r="B714" s="262" t="s">
        <v>5816</v>
      </c>
      <c r="C714" s="261" t="s">
        <v>8</v>
      </c>
      <c r="D714" s="261" t="s">
        <v>93</v>
      </c>
    </row>
    <row r="715" spans="1:4">
      <c r="A715" s="261" t="s">
        <v>5645</v>
      </c>
      <c r="B715" s="262" t="s">
        <v>5815</v>
      </c>
      <c r="C715" s="261" t="s">
        <v>8</v>
      </c>
      <c r="D715" s="261" t="s">
        <v>93</v>
      </c>
    </row>
    <row r="716" spans="1:4">
      <c r="A716" s="261" t="s">
        <v>5645</v>
      </c>
      <c r="B716" s="262" t="s">
        <v>5814</v>
      </c>
      <c r="C716" s="261" t="s">
        <v>8</v>
      </c>
      <c r="D716" s="261" t="s">
        <v>93</v>
      </c>
    </row>
    <row r="717" spans="1:4">
      <c r="A717" s="261" t="s">
        <v>5645</v>
      </c>
      <c r="B717" s="262" t="s">
        <v>5813</v>
      </c>
      <c r="C717" s="261" t="s">
        <v>8</v>
      </c>
      <c r="D717" s="261" t="s">
        <v>93</v>
      </c>
    </row>
    <row r="718" spans="1:4">
      <c r="A718" s="261" t="s">
        <v>5645</v>
      </c>
      <c r="B718" s="262" t="s">
        <v>5812</v>
      </c>
      <c r="C718" s="261" t="s">
        <v>8</v>
      </c>
      <c r="D718" s="261" t="s">
        <v>93</v>
      </c>
    </row>
    <row r="719" spans="1:4">
      <c r="A719" s="261" t="s">
        <v>5645</v>
      </c>
      <c r="B719" s="262" t="s">
        <v>5811</v>
      </c>
      <c r="C719" s="261" t="s">
        <v>8</v>
      </c>
      <c r="D719" s="261" t="s">
        <v>93</v>
      </c>
    </row>
    <row r="720" spans="1:4">
      <c r="A720" s="261" t="s">
        <v>5645</v>
      </c>
      <c r="B720" s="262" t="s">
        <v>5810</v>
      </c>
      <c r="C720" s="261" t="s">
        <v>8</v>
      </c>
      <c r="D720" s="261" t="s">
        <v>93</v>
      </c>
    </row>
    <row r="721" spans="1:4">
      <c r="A721" s="261" t="s">
        <v>5645</v>
      </c>
      <c r="B721" s="262" t="s">
        <v>3984</v>
      </c>
      <c r="C721" s="261" t="s">
        <v>8</v>
      </c>
      <c r="D721" s="261" t="s">
        <v>93</v>
      </c>
    </row>
    <row r="722" spans="1:4">
      <c r="A722" s="261" t="s">
        <v>5645</v>
      </c>
      <c r="B722" s="262" t="s">
        <v>5809</v>
      </c>
      <c r="C722" s="261" t="s">
        <v>8</v>
      </c>
      <c r="D722" s="261" t="s">
        <v>93</v>
      </c>
    </row>
    <row r="723" spans="1:4">
      <c r="A723" s="261" t="s">
        <v>5645</v>
      </c>
      <c r="B723" s="262" t="s">
        <v>5808</v>
      </c>
      <c r="C723" s="261" t="s">
        <v>8</v>
      </c>
      <c r="D723" s="261" t="s">
        <v>93</v>
      </c>
    </row>
    <row r="724" spans="1:4">
      <c r="A724" s="261" t="s">
        <v>5645</v>
      </c>
      <c r="B724" s="262" t="s">
        <v>5807</v>
      </c>
      <c r="C724" s="261" t="s">
        <v>8</v>
      </c>
      <c r="D724" s="261" t="s">
        <v>93</v>
      </c>
    </row>
    <row r="725" spans="1:4">
      <c r="A725" s="261" t="s">
        <v>5645</v>
      </c>
      <c r="B725" s="262" t="s">
        <v>5806</v>
      </c>
      <c r="C725" s="261" t="s">
        <v>8</v>
      </c>
      <c r="D725" s="261" t="s">
        <v>5793</v>
      </c>
    </row>
    <row r="726" spans="1:4">
      <c r="A726" s="261" t="s">
        <v>5645</v>
      </c>
      <c r="B726" s="262" t="s">
        <v>3925</v>
      </c>
      <c r="C726" s="261" t="s">
        <v>8</v>
      </c>
      <c r="D726" s="261" t="s">
        <v>5793</v>
      </c>
    </row>
    <row r="727" spans="1:4">
      <c r="A727" s="261" t="s">
        <v>5645</v>
      </c>
      <c r="B727" s="262" t="s">
        <v>5805</v>
      </c>
      <c r="C727" s="261" t="s">
        <v>8</v>
      </c>
      <c r="D727" s="261" t="s">
        <v>5793</v>
      </c>
    </row>
    <row r="728" spans="1:4">
      <c r="A728" s="261" t="s">
        <v>5645</v>
      </c>
      <c r="B728" s="262" t="s">
        <v>5804</v>
      </c>
      <c r="C728" s="261" t="s">
        <v>8</v>
      </c>
      <c r="D728" s="261" t="s">
        <v>5793</v>
      </c>
    </row>
    <row r="729" spans="1:4">
      <c r="A729" s="261" t="s">
        <v>5645</v>
      </c>
      <c r="B729" s="262" t="s">
        <v>5803</v>
      </c>
      <c r="C729" s="261" t="s">
        <v>8</v>
      </c>
      <c r="D729" s="261" t="s">
        <v>5793</v>
      </c>
    </row>
    <row r="730" spans="1:4">
      <c r="A730" s="261" t="s">
        <v>5645</v>
      </c>
      <c r="B730" s="262" t="s">
        <v>5802</v>
      </c>
      <c r="C730" s="261" t="s">
        <v>8</v>
      </c>
      <c r="D730" s="261" t="s">
        <v>5793</v>
      </c>
    </row>
    <row r="731" spans="1:4">
      <c r="A731" s="261" t="s">
        <v>5645</v>
      </c>
      <c r="B731" s="262" t="s">
        <v>5801</v>
      </c>
      <c r="C731" s="261" t="s">
        <v>8</v>
      </c>
      <c r="D731" s="261" t="s">
        <v>5793</v>
      </c>
    </row>
    <row r="732" spans="1:4">
      <c r="A732" s="261" t="s">
        <v>5645</v>
      </c>
      <c r="B732" s="262" t="s">
        <v>5800</v>
      </c>
      <c r="C732" s="261" t="s">
        <v>8</v>
      </c>
      <c r="D732" s="261" t="s">
        <v>5793</v>
      </c>
    </row>
    <row r="733" spans="1:4">
      <c r="A733" s="261" t="s">
        <v>5645</v>
      </c>
      <c r="B733" s="262" t="s">
        <v>5799</v>
      </c>
      <c r="C733" s="261" t="s">
        <v>8</v>
      </c>
      <c r="D733" s="261" t="s">
        <v>5793</v>
      </c>
    </row>
    <row r="734" spans="1:4">
      <c r="A734" s="261" t="s">
        <v>5645</v>
      </c>
      <c r="B734" s="262" t="s">
        <v>5798</v>
      </c>
      <c r="C734" s="261" t="s">
        <v>8</v>
      </c>
      <c r="D734" s="261" t="s">
        <v>5793</v>
      </c>
    </row>
    <row r="735" spans="1:4">
      <c r="A735" s="261" t="s">
        <v>5645</v>
      </c>
      <c r="B735" s="262" t="s">
        <v>3949</v>
      </c>
      <c r="C735" s="261" t="s">
        <v>8</v>
      </c>
      <c r="D735" s="261" t="s">
        <v>5793</v>
      </c>
    </row>
    <row r="736" spans="1:4">
      <c r="A736" s="261" t="s">
        <v>5645</v>
      </c>
      <c r="B736" s="262" t="s">
        <v>5797</v>
      </c>
      <c r="C736" s="261" t="s">
        <v>8</v>
      </c>
      <c r="D736" s="261" t="s">
        <v>5793</v>
      </c>
    </row>
    <row r="737" spans="1:6">
      <c r="A737" s="261" t="s">
        <v>5645</v>
      </c>
      <c r="B737" s="262" t="s">
        <v>5796</v>
      </c>
      <c r="C737" s="261" t="s">
        <v>8</v>
      </c>
      <c r="D737" s="261" t="s">
        <v>5793</v>
      </c>
    </row>
    <row r="738" spans="1:6">
      <c r="A738" s="261" t="s">
        <v>5645</v>
      </c>
      <c r="B738" s="262" t="s">
        <v>5795</v>
      </c>
      <c r="C738" s="261" t="s">
        <v>8</v>
      </c>
      <c r="D738" s="261" t="s">
        <v>5793</v>
      </c>
    </row>
    <row r="739" spans="1:6">
      <c r="A739" s="261" t="s">
        <v>5645</v>
      </c>
      <c r="B739" s="262" t="s">
        <v>5794</v>
      </c>
      <c r="C739" s="261" t="s">
        <v>8</v>
      </c>
      <c r="D739" s="261" t="s">
        <v>5793</v>
      </c>
    </row>
    <row r="740" spans="1:6">
      <c r="A740" s="261" t="s">
        <v>5645</v>
      </c>
      <c r="B740" s="262" t="s">
        <v>5792</v>
      </c>
      <c r="C740" s="261" t="s">
        <v>8</v>
      </c>
      <c r="D740" s="261" t="s">
        <v>5783</v>
      </c>
      <c r="F740" s="261" t="s">
        <v>8</v>
      </c>
    </row>
    <row r="741" spans="1:6">
      <c r="A741" s="261" t="s">
        <v>5645</v>
      </c>
      <c r="B741" s="262" t="s">
        <v>5791</v>
      </c>
      <c r="C741" s="261" t="s">
        <v>8</v>
      </c>
      <c r="D741" s="261" t="s">
        <v>5783</v>
      </c>
    </row>
    <row r="742" spans="1:6">
      <c r="A742" s="261" t="s">
        <v>5645</v>
      </c>
      <c r="B742" s="262" t="s">
        <v>5790</v>
      </c>
      <c r="C742" s="261" t="s">
        <v>8</v>
      </c>
      <c r="D742" s="261" t="s">
        <v>5783</v>
      </c>
    </row>
    <row r="743" spans="1:6">
      <c r="A743" s="261" t="s">
        <v>5645</v>
      </c>
      <c r="B743" s="262" t="s">
        <v>5789</v>
      </c>
      <c r="C743" s="261" t="s">
        <v>8</v>
      </c>
      <c r="D743" s="261" t="s">
        <v>5783</v>
      </c>
      <c r="F743" s="261" t="s">
        <v>8</v>
      </c>
    </row>
    <row r="744" spans="1:6">
      <c r="A744" s="261" t="s">
        <v>5645</v>
      </c>
      <c r="B744" s="262" t="s">
        <v>5788</v>
      </c>
      <c r="C744" s="261" t="s">
        <v>8</v>
      </c>
      <c r="D744" s="261" t="s">
        <v>5783</v>
      </c>
    </row>
    <row r="745" spans="1:6">
      <c r="A745" s="261" t="s">
        <v>5645</v>
      </c>
      <c r="B745" s="262" t="s">
        <v>5787</v>
      </c>
      <c r="C745" s="261" t="s">
        <v>8</v>
      </c>
      <c r="D745" s="261" t="s">
        <v>5783</v>
      </c>
    </row>
    <row r="746" spans="1:6">
      <c r="A746" s="261" t="s">
        <v>5645</v>
      </c>
      <c r="B746" s="262" t="s">
        <v>3995</v>
      </c>
      <c r="C746" s="261" t="s">
        <v>8</v>
      </c>
      <c r="D746" s="261" t="s">
        <v>5783</v>
      </c>
    </row>
    <row r="747" spans="1:6">
      <c r="A747" s="261" t="s">
        <v>5645</v>
      </c>
      <c r="B747" s="262" t="s">
        <v>5786</v>
      </c>
      <c r="C747" s="261" t="s">
        <v>8</v>
      </c>
      <c r="D747" s="261" t="s">
        <v>5783</v>
      </c>
    </row>
    <row r="748" spans="1:6">
      <c r="A748" s="261" t="s">
        <v>5645</v>
      </c>
      <c r="B748" s="262" t="s">
        <v>5785</v>
      </c>
      <c r="D748" s="261" t="s">
        <v>5783</v>
      </c>
    </row>
    <row r="749" spans="1:6">
      <c r="A749" s="261" t="s">
        <v>5645</v>
      </c>
      <c r="B749" s="262" t="s">
        <v>5784</v>
      </c>
      <c r="D749" s="261" t="s">
        <v>5783</v>
      </c>
    </row>
    <row r="750" spans="1:6">
      <c r="A750" s="261" t="s">
        <v>5645</v>
      </c>
      <c r="B750" s="262" t="s">
        <v>5782</v>
      </c>
      <c r="C750" s="261" t="s">
        <v>8</v>
      </c>
      <c r="D750" s="261" t="s">
        <v>5765</v>
      </c>
    </row>
    <row r="751" spans="1:6">
      <c r="A751" s="261" t="s">
        <v>5645</v>
      </c>
      <c r="B751" s="262" t="s">
        <v>5781</v>
      </c>
      <c r="C751" s="261" t="s">
        <v>8</v>
      </c>
      <c r="D751" s="261" t="s">
        <v>5765</v>
      </c>
    </row>
    <row r="752" spans="1:6">
      <c r="A752" s="261" t="s">
        <v>5645</v>
      </c>
      <c r="B752" s="262" t="s">
        <v>4008</v>
      </c>
      <c r="C752" s="261" t="s">
        <v>8</v>
      </c>
      <c r="D752" s="261" t="s">
        <v>5765</v>
      </c>
    </row>
    <row r="753" spans="1:4">
      <c r="A753" s="261" t="s">
        <v>5645</v>
      </c>
      <c r="B753" s="262" t="s">
        <v>4048</v>
      </c>
      <c r="C753" s="261" t="s">
        <v>8</v>
      </c>
      <c r="D753" s="261" t="s">
        <v>5765</v>
      </c>
    </row>
    <row r="754" spans="1:4">
      <c r="A754" s="261" t="s">
        <v>5645</v>
      </c>
      <c r="B754" s="262" t="s">
        <v>5780</v>
      </c>
      <c r="C754" s="261" t="s">
        <v>8</v>
      </c>
      <c r="D754" s="261" t="s">
        <v>5765</v>
      </c>
    </row>
    <row r="755" spans="1:4">
      <c r="A755" s="261" t="s">
        <v>5645</v>
      </c>
      <c r="B755" s="262" t="s">
        <v>5779</v>
      </c>
      <c r="C755" s="261" t="s">
        <v>8</v>
      </c>
      <c r="D755" s="261" t="s">
        <v>5765</v>
      </c>
    </row>
    <row r="756" spans="1:4">
      <c r="A756" s="261" t="s">
        <v>5645</v>
      </c>
      <c r="B756" s="262" t="s">
        <v>5778</v>
      </c>
      <c r="C756" s="261" t="s">
        <v>8</v>
      </c>
      <c r="D756" s="261" t="s">
        <v>5765</v>
      </c>
    </row>
    <row r="757" spans="1:4">
      <c r="A757" s="261" t="s">
        <v>5645</v>
      </c>
      <c r="B757" s="262" t="s">
        <v>5777</v>
      </c>
      <c r="C757" s="261" t="s">
        <v>8</v>
      </c>
      <c r="D757" s="261" t="s">
        <v>5765</v>
      </c>
    </row>
    <row r="758" spans="1:4">
      <c r="A758" s="261" t="s">
        <v>5645</v>
      </c>
      <c r="B758" s="262" t="s">
        <v>5776</v>
      </c>
      <c r="C758" s="261" t="s">
        <v>8</v>
      </c>
      <c r="D758" s="261" t="s">
        <v>5765</v>
      </c>
    </row>
    <row r="759" spans="1:4">
      <c r="A759" s="261" t="s">
        <v>5645</v>
      </c>
      <c r="B759" s="262" t="s">
        <v>5775</v>
      </c>
      <c r="C759" s="261" t="s">
        <v>8</v>
      </c>
      <c r="D759" s="261" t="s">
        <v>5765</v>
      </c>
    </row>
    <row r="760" spans="1:4">
      <c r="A760" s="261" t="s">
        <v>5645</v>
      </c>
      <c r="B760" s="262" t="s">
        <v>5774</v>
      </c>
      <c r="C760" s="261" t="s">
        <v>8</v>
      </c>
      <c r="D760" s="261" t="s">
        <v>5765</v>
      </c>
    </row>
    <row r="761" spans="1:4">
      <c r="A761" s="261" t="s">
        <v>5645</v>
      </c>
      <c r="B761" s="262" t="s">
        <v>5773</v>
      </c>
      <c r="C761" s="261" t="s">
        <v>8</v>
      </c>
      <c r="D761" s="261" t="s">
        <v>5765</v>
      </c>
    </row>
    <row r="762" spans="1:4">
      <c r="A762" s="261" t="s">
        <v>5645</v>
      </c>
      <c r="B762" s="262" t="s">
        <v>5772</v>
      </c>
      <c r="C762" s="261" t="s">
        <v>8</v>
      </c>
      <c r="D762" s="261" t="s">
        <v>5765</v>
      </c>
    </row>
    <row r="763" spans="1:4">
      <c r="A763" s="261" t="s">
        <v>5645</v>
      </c>
      <c r="B763" s="262" t="s">
        <v>5771</v>
      </c>
      <c r="C763" s="261" t="s">
        <v>8</v>
      </c>
      <c r="D763" s="261" t="s">
        <v>5765</v>
      </c>
    </row>
    <row r="764" spans="1:4">
      <c r="A764" s="261" t="s">
        <v>5645</v>
      </c>
      <c r="B764" s="262" t="s">
        <v>5770</v>
      </c>
      <c r="C764" s="261" t="s">
        <v>8</v>
      </c>
      <c r="D764" s="261" t="s">
        <v>5765</v>
      </c>
    </row>
    <row r="765" spans="1:4">
      <c r="A765" s="261" t="s">
        <v>5645</v>
      </c>
      <c r="B765" s="262" t="s">
        <v>5769</v>
      </c>
      <c r="C765" s="261" t="s">
        <v>8</v>
      </c>
      <c r="D765" s="261" t="s">
        <v>5765</v>
      </c>
    </row>
    <row r="766" spans="1:4">
      <c r="A766" s="261" t="s">
        <v>5645</v>
      </c>
      <c r="B766" s="262" t="s">
        <v>5768</v>
      </c>
      <c r="C766" s="261" t="s">
        <v>8</v>
      </c>
      <c r="D766" s="261" t="s">
        <v>5765</v>
      </c>
    </row>
    <row r="767" spans="1:4">
      <c r="A767" s="261" t="s">
        <v>5645</v>
      </c>
      <c r="B767" s="262" t="s">
        <v>5767</v>
      </c>
      <c r="C767" s="261" t="s">
        <v>8</v>
      </c>
      <c r="D767" s="261" t="s">
        <v>5765</v>
      </c>
    </row>
    <row r="768" spans="1:4">
      <c r="A768" s="261" t="s">
        <v>5645</v>
      </c>
      <c r="B768" s="262" t="s">
        <v>5766</v>
      </c>
      <c r="C768" s="261" t="s">
        <v>8</v>
      </c>
      <c r="D768" s="261" t="s">
        <v>5765</v>
      </c>
    </row>
    <row r="769" spans="1:4">
      <c r="A769" s="261" t="s">
        <v>5645</v>
      </c>
      <c r="B769" s="262" t="s">
        <v>5648</v>
      </c>
      <c r="C769" s="261" t="s">
        <v>8</v>
      </c>
      <c r="D769" s="261" t="s">
        <v>5765</v>
      </c>
    </row>
    <row r="770" spans="1:4">
      <c r="A770" s="261" t="s">
        <v>5645</v>
      </c>
      <c r="B770" s="262" t="s">
        <v>5647</v>
      </c>
      <c r="C770" s="261" t="s">
        <v>8</v>
      </c>
      <c r="D770" s="261" t="s">
        <v>5765</v>
      </c>
    </row>
    <row r="771" spans="1:4">
      <c r="A771" s="261" t="s">
        <v>5645</v>
      </c>
      <c r="B771" s="262" t="s">
        <v>5764</v>
      </c>
    </row>
    <row r="772" spans="1:4">
      <c r="A772" s="261" t="s">
        <v>5645</v>
      </c>
      <c r="B772" s="262" t="s">
        <v>5763</v>
      </c>
    </row>
    <row r="773" spans="1:4">
      <c r="A773" s="261" t="s">
        <v>5645</v>
      </c>
      <c r="B773" s="262" t="s">
        <v>5762</v>
      </c>
    </row>
    <row r="774" spans="1:4">
      <c r="A774" s="261" t="s">
        <v>5645</v>
      </c>
      <c r="B774" s="262" t="s">
        <v>5761</v>
      </c>
    </row>
    <row r="775" spans="1:4">
      <c r="A775" s="261" t="s">
        <v>5645</v>
      </c>
      <c r="B775" s="262" t="s">
        <v>5760</v>
      </c>
    </row>
    <row r="776" spans="1:4">
      <c r="A776" s="261" t="s">
        <v>5645</v>
      </c>
      <c r="B776" s="262" t="s">
        <v>5759</v>
      </c>
    </row>
    <row r="777" spans="1:4">
      <c r="A777" s="261" t="s">
        <v>5645</v>
      </c>
      <c r="B777" s="262" t="s">
        <v>5368</v>
      </c>
    </row>
    <row r="778" spans="1:4">
      <c r="A778" s="261" t="s">
        <v>5645</v>
      </c>
      <c r="B778" s="262" t="s">
        <v>5758</v>
      </c>
    </row>
    <row r="779" spans="1:4">
      <c r="A779" s="261" t="s">
        <v>5645</v>
      </c>
      <c r="B779" s="262" t="s">
        <v>5757</v>
      </c>
    </row>
    <row r="780" spans="1:4">
      <c r="A780" s="261" t="s">
        <v>5645</v>
      </c>
      <c r="B780" s="262" t="s">
        <v>5756</v>
      </c>
    </row>
    <row r="781" spans="1:4">
      <c r="A781" s="261" t="s">
        <v>5645</v>
      </c>
      <c r="B781" s="262" t="s">
        <v>5755</v>
      </c>
    </row>
    <row r="782" spans="1:4">
      <c r="A782" s="261" t="s">
        <v>5645</v>
      </c>
      <c r="B782" s="262" t="s">
        <v>5754</v>
      </c>
    </row>
    <row r="783" spans="1:4">
      <c r="A783" s="261" t="s">
        <v>5645</v>
      </c>
      <c r="B783" s="262" t="s">
        <v>5753</v>
      </c>
    </row>
    <row r="784" spans="1:4">
      <c r="A784" s="261" t="s">
        <v>5645</v>
      </c>
      <c r="B784" s="262" t="s">
        <v>5752</v>
      </c>
    </row>
    <row r="785" spans="1:2">
      <c r="A785" s="261" t="s">
        <v>5645</v>
      </c>
      <c r="B785" s="262" t="s">
        <v>5751</v>
      </c>
    </row>
    <row r="786" spans="1:2">
      <c r="A786" s="261" t="s">
        <v>5645</v>
      </c>
      <c r="B786" s="262" t="s">
        <v>5750</v>
      </c>
    </row>
    <row r="787" spans="1:2">
      <c r="A787" s="261" t="s">
        <v>5645</v>
      </c>
      <c r="B787" s="262" t="s">
        <v>5749</v>
      </c>
    </row>
    <row r="788" spans="1:2">
      <c r="A788" s="261" t="s">
        <v>5645</v>
      </c>
      <c r="B788" s="262" t="s">
        <v>5748</v>
      </c>
    </row>
    <row r="789" spans="1:2">
      <c r="A789" s="261" t="s">
        <v>5645</v>
      </c>
      <c r="B789" s="262" t="s">
        <v>5747</v>
      </c>
    </row>
    <row r="790" spans="1:2">
      <c r="A790" s="261" t="s">
        <v>5645</v>
      </c>
      <c r="B790" s="262" t="s">
        <v>5746</v>
      </c>
    </row>
    <row r="791" spans="1:2">
      <c r="A791" s="261" t="s">
        <v>5645</v>
      </c>
      <c r="B791" s="262" t="s">
        <v>5745</v>
      </c>
    </row>
    <row r="792" spans="1:2">
      <c r="A792" s="261" t="s">
        <v>5645</v>
      </c>
      <c r="B792" s="262" t="s">
        <v>5744</v>
      </c>
    </row>
    <row r="793" spans="1:2">
      <c r="A793" s="261" t="s">
        <v>5645</v>
      </c>
      <c r="B793" s="262" t="s">
        <v>5743</v>
      </c>
    </row>
    <row r="794" spans="1:2">
      <c r="A794" s="261" t="s">
        <v>5645</v>
      </c>
      <c r="B794" s="262" t="s">
        <v>5742</v>
      </c>
    </row>
    <row r="795" spans="1:2">
      <c r="A795" s="261" t="s">
        <v>5645</v>
      </c>
      <c r="B795" s="262" t="s">
        <v>5741</v>
      </c>
    </row>
    <row r="796" spans="1:2">
      <c r="A796" s="261" t="s">
        <v>5645</v>
      </c>
      <c r="B796" s="262" t="s">
        <v>5740</v>
      </c>
    </row>
    <row r="797" spans="1:2">
      <c r="A797" s="261" t="s">
        <v>5645</v>
      </c>
      <c r="B797" s="262" t="s">
        <v>5739</v>
      </c>
    </row>
    <row r="798" spans="1:2">
      <c r="A798" s="261" t="s">
        <v>5645</v>
      </c>
      <c r="B798" s="262" t="s">
        <v>5738</v>
      </c>
    </row>
    <row r="799" spans="1:2">
      <c r="A799" s="261" t="s">
        <v>5645</v>
      </c>
      <c r="B799" s="262" t="s">
        <v>5737</v>
      </c>
    </row>
    <row r="800" spans="1:2">
      <c r="A800" s="261" t="s">
        <v>5645</v>
      </c>
      <c r="B800" s="262" t="s">
        <v>5736</v>
      </c>
    </row>
    <row r="801" spans="1:2">
      <c r="A801" s="261" t="s">
        <v>5645</v>
      </c>
      <c r="B801" s="262" t="s">
        <v>5735</v>
      </c>
    </row>
    <row r="802" spans="1:2">
      <c r="A802" s="261" t="s">
        <v>5645</v>
      </c>
      <c r="B802" s="262" t="s">
        <v>5734</v>
      </c>
    </row>
    <row r="803" spans="1:2">
      <c r="A803" s="261" t="s">
        <v>5645</v>
      </c>
      <c r="B803" s="262" t="s">
        <v>5733</v>
      </c>
    </row>
    <row r="804" spans="1:2">
      <c r="A804" s="261" t="s">
        <v>5645</v>
      </c>
      <c r="B804" s="262" t="s">
        <v>5732</v>
      </c>
    </row>
    <row r="805" spans="1:2">
      <c r="A805" s="261" t="s">
        <v>5645</v>
      </c>
      <c r="B805" s="262" t="s">
        <v>5731</v>
      </c>
    </row>
    <row r="806" spans="1:2">
      <c r="A806" s="261" t="s">
        <v>5645</v>
      </c>
      <c r="B806" s="262" t="s">
        <v>5730</v>
      </c>
    </row>
    <row r="807" spans="1:2">
      <c r="A807" s="261" t="s">
        <v>5645</v>
      </c>
      <c r="B807" s="262" t="s">
        <v>5729</v>
      </c>
    </row>
    <row r="808" spans="1:2">
      <c r="A808" s="261" t="s">
        <v>5645</v>
      </c>
      <c r="B808" s="262" t="s">
        <v>5728</v>
      </c>
    </row>
    <row r="809" spans="1:2">
      <c r="A809" s="261" t="s">
        <v>5645</v>
      </c>
      <c r="B809" s="262" t="s">
        <v>5727</v>
      </c>
    </row>
    <row r="810" spans="1:2">
      <c r="A810" s="261" t="s">
        <v>5645</v>
      </c>
      <c r="B810" s="262" t="s">
        <v>5726</v>
      </c>
    </row>
    <row r="811" spans="1:2">
      <c r="A811" s="261" t="s">
        <v>5645</v>
      </c>
      <c r="B811" s="262" t="s">
        <v>5725</v>
      </c>
    </row>
    <row r="812" spans="1:2">
      <c r="A812" s="261" t="s">
        <v>5645</v>
      </c>
      <c r="B812" s="262" t="s">
        <v>5724</v>
      </c>
    </row>
    <row r="813" spans="1:2">
      <c r="A813" s="261" t="s">
        <v>5645</v>
      </c>
      <c r="B813" s="262" t="s">
        <v>5723</v>
      </c>
    </row>
    <row r="814" spans="1:2">
      <c r="A814" s="261" t="s">
        <v>5645</v>
      </c>
      <c r="B814" s="262" t="s">
        <v>5722</v>
      </c>
    </row>
    <row r="815" spans="1:2">
      <c r="A815" s="261" t="s">
        <v>5645</v>
      </c>
      <c r="B815" s="262" t="s">
        <v>5721</v>
      </c>
    </row>
    <row r="816" spans="1:2">
      <c r="A816" s="261" t="s">
        <v>5645</v>
      </c>
      <c r="B816" s="262" t="s">
        <v>5720</v>
      </c>
    </row>
    <row r="817" spans="1:2">
      <c r="A817" s="261" t="s">
        <v>5645</v>
      </c>
      <c r="B817" s="262" t="s">
        <v>5719</v>
      </c>
    </row>
    <row r="818" spans="1:2">
      <c r="A818" s="261" t="s">
        <v>5645</v>
      </c>
      <c r="B818" s="262" t="s">
        <v>5718</v>
      </c>
    </row>
    <row r="819" spans="1:2">
      <c r="A819" s="261" t="s">
        <v>5645</v>
      </c>
      <c r="B819" s="262" t="s">
        <v>5717</v>
      </c>
    </row>
    <row r="820" spans="1:2">
      <c r="A820" s="261" t="s">
        <v>5645</v>
      </c>
      <c r="B820" s="262" t="s">
        <v>5716</v>
      </c>
    </row>
    <row r="821" spans="1:2">
      <c r="A821" s="261" t="s">
        <v>5645</v>
      </c>
      <c r="B821" s="262" t="s">
        <v>5715</v>
      </c>
    </row>
    <row r="822" spans="1:2">
      <c r="A822" s="261" t="s">
        <v>5645</v>
      </c>
      <c r="B822" s="262" t="s">
        <v>5714</v>
      </c>
    </row>
    <row r="823" spans="1:2">
      <c r="A823" s="261" t="s">
        <v>5645</v>
      </c>
      <c r="B823" s="262" t="s">
        <v>5713</v>
      </c>
    </row>
    <row r="824" spans="1:2">
      <c r="A824" s="261" t="s">
        <v>5645</v>
      </c>
      <c r="B824" s="262" t="s">
        <v>5712</v>
      </c>
    </row>
    <row r="825" spans="1:2">
      <c r="A825" s="261" t="s">
        <v>5645</v>
      </c>
      <c r="B825" s="262" t="s">
        <v>5711</v>
      </c>
    </row>
    <row r="826" spans="1:2">
      <c r="A826" s="261" t="s">
        <v>5645</v>
      </c>
      <c r="B826" s="262" t="s">
        <v>5710</v>
      </c>
    </row>
    <row r="827" spans="1:2">
      <c r="A827" s="261" t="s">
        <v>5645</v>
      </c>
      <c r="B827" s="262" t="s">
        <v>5709</v>
      </c>
    </row>
    <row r="828" spans="1:2">
      <c r="A828" s="261" t="s">
        <v>5645</v>
      </c>
      <c r="B828" s="262" t="s">
        <v>5708</v>
      </c>
    </row>
    <row r="829" spans="1:2">
      <c r="A829" s="261" t="s">
        <v>5645</v>
      </c>
      <c r="B829" s="262" t="s">
        <v>5707</v>
      </c>
    </row>
    <row r="830" spans="1:2">
      <c r="A830" s="261" t="s">
        <v>5645</v>
      </c>
      <c r="B830" s="262" t="s">
        <v>5706</v>
      </c>
    </row>
    <row r="831" spans="1:2">
      <c r="A831" s="261" t="s">
        <v>5645</v>
      </c>
      <c r="B831" s="262" t="s">
        <v>5705</v>
      </c>
    </row>
    <row r="832" spans="1:2">
      <c r="A832" s="261" t="s">
        <v>5645</v>
      </c>
      <c r="B832" s="262" t="s">
        <v>5704</v>
      </c>
    </row>
    <row r="833" spans="1:2">
      <c r="A833" s="261" t="s">
        <v>5645</v>
      </c>
      <c r="B833" s="262" t="s">
        <v>5703</v>
      </c>
    </row>
    <row r="834" spans="1:2">
      <c r="A834" s="261" t="s">
        <v>5645</v>
      </c>
      <c r="B834" s="262" t="s">
        <v>5702</v>
      </c>
    </row>
    <row r="835" spans="1:2">
      <c r="A835" s="261" t="s">
        <v>5645</v>
      </c>
      <c r="B835" s="262" t="s">
        <v>5701</v>
      </c>
    </row>
    <row r="836" spans="1:2">
      <c r="A836" s="261" t="s">
        <v>5645</v>
      </c>
      <c r="B836" s="262" t="s">
        <v>5700</v>
      </c>
    </row>
    <row r="837" spans="1:2">
      <c r="A837" s="261" t="s">
        <v>5645</v>
      </c>
      <c r="B837" s="262" t="s">
        <v>5699</v>
      </c>
    </row>
    <row r="838" spans="1:2">
      <c r="A838" s="261" t="s">
        <v>5645</v>
      </c>
      <c r="B838" s="262" t="s">
        <v>5698</v>
      </c>
    </row>
    <row r="839" spans="1:2">
      <c r="A839" s="261" t="s">
        <v>5645</v>
      </c>
      <c r="B839" s="262" t="s">
        <v>5697</v>
      </c>
    </row>
    <row r="840" spans="1:2">
      <c r="A840" s="261" t="s">
        <v>5645</v>
      </c>
      <c r="B840" s="262" t="s">
        <v>5696</v>
      </c>
    </row>
    <row r="841" spans="1:2">
      <c r="A841" s="261" t="s">
        <v>5645</v>
      </c>
      <c r="B841" s="262" t="s">
        <v>5695</v>
      </c>
    </row>
    <row r="842" spans="1:2">
      <c r="A842" s="261" t="s">
        <v>5645</v>
      </c>
      <c r="B842" s="262" t="s">
        <v>5694</v>
      </c>
    </row>
    <row r="843" spans="1:2">
      <c r="A843" s="261" t="s">
        <v>5645</v>
      </c>
      <c r="B843" s="262" t="s">
        <v>5693</v>
      </c>
    </row>
    <row r="844" spans="1:2">
      <c r="A844" s="261" t="s">
        <v>5645</v>
      </c>
      <c r="B844" s="262" t="s">
        <v>5692</v>
      </c>
    </row>
    <row r="845" spans="1:2">
      <c r="A845" s="261" t="s">
        <v>5645</v>
      </c>
      <c r="B845" s="262" t="s">
        <v>5691</v>
      </c>
    </row>
    <row r="846" spans="1:2">
      <c r="A846" s="261" t="s">
        <v>5645</v>
      </c>
      <c r="B846" s="262" t="s">
        <v>5690</v>
      </c>
    </row>
    <row r="847" spans="1:2">
      <c r="A847" s="261" t="s">
        <v>5645</v>
      </c>
      <c r="B847" s="262" t="s">
        <v>5689</v>
      </c>
    </row>
    <row r="848" spans="1:2">
      <c r="A848" s="261" t="s">
        <v>5645</v>
      </c>
      <c r="B848" s="262" t="s">
        <v>5688</v>
      </c>
    </row>
    <row r="849" spans="1:2">
      <c r="A849" s="261" t="s">
        <v>5645</v>
      </c>
      <c r="B849" s="262" t="s">
        <v>5687</v>
      </c>
    </row>
    <row r="850" spans="1:2">
      <c r="A850" s="261" t="s">
        <v>5645</v>
      </c>
      <c r="B850" s="262" t="s">
        <v>5686</v>
      </c>
    </row>
    <row r="851" spans="1:2">
      <c r="A851" s="261" t="s">
        <v>5645</v>
      </c>
      <c r="B851" s="262" t="s">
        <v>5685</v>
      </c>
    </row>
    <row r="852" spans="1:2">
      <c r="A852" s="261" t="s">
        <v>5645</v>
      </c>
      <c r="B852" s="262" t="s">
        <v>5684</v>
      </c>
    </row>
    <row r="853" spans="1:2">
      <c r="A853" s="261" t="s">
        <v>5645</v>
      </c>
      <c r="B853" s="262" t="s">
        <v>4036</v>
      </c>
    </row>
    <row r="854" spans="1:2">
      <c r="A854" s="261" t="s">
        <v>5645</v>
      </c>
      <c r="B854" s="262" t="s">
        <v>3898</v>
      </c>
    </row>
    <row r="855" spans="1:2">
      <c r="A855" s="261" t="s">
        <v>5645</v>
      </c>
      <c r="B855" s="262" t="s">
        <v>5683</v>
      </c>
    </row>
    <row r="856" spans="1:2">
      <c r="A856" s="261" t="s">
        <v>5645</v>
      </c>
      <c r="B856" s="262" t="s">
        <v>5682</v>
      </c>
    </row>
    <row r="857" spans="1:2">
      <c r="A857" s="261" t="s">
        <v>5645</v>
      </c>
      <c r="B857" s="262" t="s">
        <v>5681</v>
      </c>
    </row>
    <row r="858" spans="1:2">
      <c r="A858" s="261" t="s">
        <v>5645</v>
      </c>
      <c r="B858" s="262" t="s">
        <v>5680</v>
      </c>
    </row>
    <row r="859" spans="1:2">
      <c r="A859" s="261" t="s">
        <v>5645</v>
      </c>
      <c r="B859" s="262" t="s">
        <v>5679</v>
      </c>
    </row>
    <row r="860" spans="1:2">
      <c r="A860" s="261" t="s">
        <v>5645</v>
      </c>
      <c r="B860" s="262" t="s">
        <v>5678</v>
      </c>
    </row>
    <row r="861" spans="1:2">
      <c r="A861" s="261" t="s">
        <v>5645</v>
      </c>
      <c r="B861" s="262" t="s">
        <v>5677</v>
      </c>
    </row>
    <row r="862" spans="1:2">
      <c r="A862" s="261" t="s">
        <v>5645</v>
      </c>
      <c r="B862" s="262" t="s">
        <v>5676</v>
      </c>
    </row>
    <row r="863" spans="1:2">
      <c r="A863" s="261" t="s">
        <v>5645</v>
      </c>
      <c r="B863" s="262" t="s">
        <v>5675</v>
      </c>
    </row>
    <row r="864" spans="1:2">
      <c r="A864" s="261" t="s">
        <v>5645</v>
      </c>
      <c r="B864" s="262" t="s">
        <v>5674</v>
      </c>
    </row>
    <row r="865" spans="1:2">
      <c r="A865" s="261" t="s">
        <v>5645</v>
      </c>
      <c r="B865" s="262" t="s">
        <v>5673</v>
      </c>
    </row>
    <row r="866" spans="1:2">
      <c r="A866" s="261" t="s">
        <v>5645</v>
      </c>
      <c r="B866" s="262" t="s">
        <v>5672</v>
      </c>
    </row>
    <row r="867" spans="1:2">
      <c r="A867" s="261" t="s">
        <v>5645</v>
      </c>
      <c r="B867" s="262" t="s">
        <v>5671</v>
      </c>
    </row>
    <row r="868" spans="1:2">
      <c r="A868" s="261" t="s">
        <v>5645</v>
      </c>
      <c r="B868" s="262" t="s">
        <v>5670</v>
      </c>
    </row>
    <row r="869" spans="1:2">
      <c r="A869" s="261" t="s">
        <v>5645</v>
      </c>
      <c r="B869" s="262" t="s">
        <v>5669</v>
      </c>
    </row>
    <row r="870" spans="1:2">
      <c r="A870" s="261" t="s">
        <v>5645</v>
      </c>
      <c r="B870" s="262" t="s">
        <v>5668</v>
      </c>
    </row>
    <row r="871" spans="1:2">
      <c r="A871" s="261" t="s">
        <v>5645</v>
      </c>
      <c r="B871" s="262" t="s">
        <v>5667</v>
      </c>
    </row>
    <row r="872" spans="1:2">
      <c r="A872" s="261" t="s">
        <v>5645</v>
      </c>
      <c r="B872" s="262" t="s">
        <v>5666</v>
      </c>
    </row>
    <row r="873" spans="1:2">
      <c r="A873" s="261" t="s">
        <v>5645</v>
      </c>
      <c r="B873" s="262" t="s">
        <v>5665</v>
      </c>
    </row>
    <row r="874" spans="1:2">
      <c r="A874" s="261" t="s">
        <v>5645</v>
      </c>
      <c r="B874" s="262" t="s">
        <v>5664</v>
      </c>
    </row>
    <row r="875" spans="1:2">
      <c r="A875" s="261" t="s">
        <v>5645</v>
      </c>
      <c r="B875" s="262" t="s">
        <v>5663</v>
      </c>
    </row>
    <row r="876" spans="1:2">
      <c r="A876" s="261" t="s">
        <v>5645</v>
      </c>
      <c r="B876" s="262" t="s">
        <v>5662</v>
      </c>
    </row>
    <row r="877" spans="1:2">
      <c r="A877" s="261" t="s">
        <v>5645</v>
      </c>
      <c r="B877" s="262" t="s">
        <v>5661</v>
      </c>
    </row>
    <row r="878" spans="1:2">
      <c r="A878" s="261" t="s">
        <v>5645</v>
      </c>
      <c r="B878" s="262" t="s">
        <v>5660</v>
      </c>
    </row>
    <row r="879" spans="1:2">
      <c r="A879" s="261" t="s">
        <v>5645</v>
      </c>
      <c r="B879" s="262" t="s">
        <v>5659</v>
      </c>
    </row>
    <row r="880" spans="1:2">
      <c r="A880" s="261" t="s">
        <v>5645</v>
      </c>
      <c r="B880" s="262" t="s">
        <v>5658</v>
      </c>
    </row>
    <row r="881" spans="1:5">
      <c r="A881" s="261" t="s">
        <v>5645</v>
      </c>
      <c r="B881" s="262" t="s">
        <v>5657</v>
      </c>
    </row>
    <row r="882" spans="1:5">
      <c r="A882" s="261" t="s">
        <v>5645</v>
      </c>
      <c r="B882" s="262" t="s">
        <v>4022</v>
      </c>
    </row>
    <row r="883" spans="1:5">
      <c r="A883" s="261" t="s">
        <v>5645</v>
      </c>
      <c r="B883" s="262" t="s">
        <v>5656</v>
      </c>
    </row>
    <row r="884" spans="1:5">
      <c r="A884" s="261" t="s">
        <v>5645</v>
      </c>
      <c r="B884" s="262" t="s">
        <v>5655</v>
      </c>
    </row>
    <row r="885" spans="1:5">
      <c r="A885" s="261" t="s">
        <v>5645</v>
      </c>
      <c r="B885" s="262" t="s">
        <v>5654</v>
      </c>
    </row>
    <row r="886" spans="1:5">
      <c r="A886" s="261" t="s">
        <v>5645</v>
      </c>
      <c r="B886" s="262" t="s">
        <v>5653</v>
      </c>
    </row>
    <row r="887" spans="1:5">
      <c r="A887" s="261" t="s">
        <v>5645</v>
      </c>
      <c r="B887" s="262" t="s">
        <v>5652</v>
      </c>
    </row>
    <row r="888" spans="1:5">
      <c r="A888" s="261" t="s">
        <v>5645</v>
      </c>
      <c r="B888" s="262" t="s">
        <v>5651</v>
      </c>
    </row>
    <row r="889" spans="1:5">
      <c r="A889" s="261" t="s">
        <v>5645</v>
      </c>
      <c r="B889" s="262" t="s">
        <v>5650</v>
      </c>
    </row>
    <row r="890" spans="1:5">
      <c r="A890" s="261" t="s">
        <v>5645</v>
      </c>
      <c r="B890" s="262" t="s">
        <v>5649</v>
      </c>
    </row>
    <row r="891" spans="1:5">
      <c r="A891" s="261" t="s">
        <v>5645</v>
      </c>
      <c r="B891" s="262" t="s">
        <v>5648</v>
      </c>
    </row>
    <row r="892" spans="1:5">
      <c r="A892" s="261" t="s">
        <v>5645</v>
      </c>
      <c r="B892" s="262" t="s">
        <v>5647</v>
      </c>
    </row>
    <row r="893" spans="1:5">
      <c r="A893" s="261" t="s">
        <v>5645</v>
      </c>
      <c r="B893" s="262" t="s">
        <v>5646</v>
      </c>
    </row>
    <row r="894" spans="1:5">
      <c r="A894" s="261" t="s">
        <v>5645</v>
      </c>
      <c r="B894" s="262" t="s">
        <v>5644</v>
      </c>
    </row>
    <row r="895" spans="1:5">
      <c r="A895" s="261" t="s">
        <v>93</v>
      </c>
      <c r="B895" s="262" t="s">
        <v>5643</v>
      </c>
      <c r="C895" s="261" t="s">
        <v>8</v>
      </c>
      <c r="E895" s="261" t="s">
        <v>4550</v>
      </c>
    </row>
    <row r="896" spans="1:5">
      <c r="A896" s="261" t="s">
        <v>93</v>
      </c>
      <c r="B896" s="262" t="s">
        <v>5642</v>
      </c>
      <c r="C896" s="261" t="s">
        <v>8</v>
      </c>
      <c r="E896" s="261" t="s">
        <v>3872</v>
      </c>
    </row>
    <row r="897" spans="1:5">
      <c r="A897" s="261" t="s">
        <v>93</v>
      </c>
      <c r="B897" s="262" t="s">
        <v>5641</v>
      </c>
      <c r="C897" s="261" t="s">
        <v>8</v>
      </c>
    </row>
    <row r="898" spans="1:5">
      <c r="A898" s="261" t="s">
        <v>93</v>
      </c>
      <c r="B898" s="262" t="s">
        <v>5252</v>
      </c>
      <c r="C898" s="261" t="s">
        <v>8</v>
      </c>
    </row>
    <row r="899" spans="1:5">
      <c r="A899" s="261" t="s">
        <v>93</v>
      </c>
      <c r="B899" s="262" t="s">
        <v>5640</v>
      </c>
      <c r="C899" s="261" t="s">
        <v>8</v>
      </c>
    </row>
    <row r="900" spans="1:5">
      <c r="A900" s="261" t="s">
        <v>93</v>
      </c>
      <c r="B900" s="262" t="s">
        <v>5639</v>
      </c>
      <c r="C900" s="261" t="s">
        <v>8</v>
      </c>
    </row>
    <row r="901" spans="1:5">
      <c r="A901" s="261" t="s">
        <v>93</v>
      </c>
      <c r="B901" s="262" t="s">
        <v>5638</v>
      </c>
      <c r="C901" s="261" t="s">
        <v>8</v>
      </c>
    </row>
    <row r="902" spans="1:5">
      <c r="A902" s="261" t="s">
        <v>93</v>
      </c>
      <c r="B902" s="262" t="s">
        <v>5637</v>
      </c>
      <c r="C902" s="261" t="s">
        <v>8</v>
      </c>
    </row>
    <row r="903" spans="1:5">
      <c r="A903" s="261" t="s">
        <v>93</v>
      </c>
      <c r="B903" s="262" t="s">
        <v>5636</v>
      </c>
      <c r="C903" s="261" t="s">
        <v>8</v>
      </c>
    </row>
    <row r="904" spans="1:5">
      <c r="A904" s="261" t="s">
        <v>93</v>
      </c>
      <c r="B904" s="262" t="s">
        <v>5635</v>
      </c>
      <c r="C904" s="261" t="s">
        <v>8</v>
      </c>
    </row>
    <row r="905" spans="1:5">
      <c r="A905" s="261" t="s">
        <v>93</v>
      </c>
      <c r="B905" s="262" t="s">
        <v>1006</v>
      </c>
      <c r="C905" s="261" t="s">
        <v>8</v>
      </c>
    </row>
    <row r="906" spans="1:5">
      <c r="A906" s="261" t="s">
        <v>93</v>
      </c>
      <c r="B906" s="262" t="s">
        <v>5634</v>
      </c>
      <c r="C906" s="261" t="s">
        <v>8</v>
      </c>
    </row>
    <row r="907" spans="1:5">
      <c r="A907" s="261" t="s">
        <v>93</v>
      </c>
      <c r="B907" s="262" t="s">
        <v>5633</v>
      </c>
      <c r="C907" s="261" t="s">
        <v>8</v>
      </c>
    </row>
    <row r="908" spans="1:5">
      <c r="A908" s="261" t="s">
        <v>93</v>
      </c>
      <c r="B908" s="262" t="s">
        <v>5632</v>
      </c>
      <c r="C908" s="261" t="s">
        <v>8</v>
      </c>
    </row>
    <row r="909" spans="1:5">
      <c r="A909" s="261" t="s">
        <v>93</v>
      </c>
      <c r="B909" s="262" t="s">
        <v>5631</v>
      </c>
      <c r="C909" s="261" t="s">
        <v>8</v>
      </c>
    </row>
    <row r="910" spans="1:5">
      <c r="A910" s="261" t="s">
        <v>93</v>
      </c>
      <c r="B910" s="262" t="s">
        <v>5630</v>
      </c>
      <c r="C910" s="261" t="s">
        <v>8</v>
      </c>
    </row>
    <row r="911" spans="1:5">
      <c r="A911" s="261" t="s">
        <v>93</v>
      </c>
      <c r="B911" s="262" t="s">
        <v>5629</v>
      </c>
      <c r="C911" s="261" t="s">
        <v>8</v>
      </c>
    </row>
    <row r="912" spans="1:5">
      <c r="A912" s="261" t="s">
        <v>5258</v>
      </c>
      <c r="B912" s="262" t="s">
        <v>5628</v>
      </c>
      <c r="C912" s="261" t="s">
        <v>8</v>
      </c>
      <c r="D912" s="261" t="s">
        <v>5597</v>
      </c>
      <c r="E912" s="261" t="s">
        <v>4569</v>
      </c>
    </row>
    <row r="913" spans="1:5">
      <c r="A913" s="261" t="s">
        <v>5258</v>
      </c>
      <c r="B913" s="262" t="s">
        <v>5627</v>
      </c>
      <c r="C913" s="261" t="s">
        <v>8</v>
      </c>
      <c r="D913" s="261" t="s">
        <v>5597</v>
      </c>
      <c r="E913" s="261" t="s">
        <v>4569</v>
      </c>
    </row>
    <row r="914" spans="1:5">
      <c r="A914" s="261" t="s">
        <v>5258</v>
      </c>
      <c r="B914" s="262" t="s">
        <v>5626</v>
      </c>
      <c r="C914" s="261" t="s">
        <v>8</v>
      </c>
      <c r="D914" s="261" t="s">
        <v>5597</v>
      </c>
      <c r="E914" s="261" t="s">
        <v>4569</v>
      </c>
    </row>
    <row r="915" spans="1:5">
      <c r="A915" s="261" t="s">
        <v>5258</v>
      </c>
      <c r="B915" s="262" t="s">
        <v>5625</v>
      </c>
      <c r="C915" s="261" t="s">
        <v>8</v>
      </c>
      <c r="D915" s="261" t="s">
        <v>5597</v>
      </c>
      <c r="E915" s="261" t="s">
        <v>4569</v>
      </c>
    </row>
    <row r="916" spans="1:5">
      <c r="A916" s="261" t="s">
        <v>5258</v>
      </c>
      <c r="B916" s="262" t="s">
        <v>5624</v>
      </c>
      <c r="C916" s="261" t="s">
        <v>8</v>
      </c>
      <c r="D916" s="261" t="s">
        <v>5597</v>
      </c>
      <c r="E916" s="261" t="s">
        <v>4569</v>
      </c>
    </row>
    <row r="917" spans="1:5">
      <c r="A917" s="261" t="s">
        <v>5258</v>
      </c>
      <c r="B917" s="262" t="s">
        <v>5623</v>
      </c>
      <c r="C917" s="261" t="s">
        <v>8</v>
      </c>
      <c r="D917" s="261" t="s">
        <v>5597</v>
      </c>
      <c r="E917" s="261" t="s">
        <v>4569</v>
      </c>
    </row>
    <row r="918" spans="1:5">
      <c r="A918" s="261" t="s">
        <v>5258</v>
      </c>
      <c r="B918" s="262" t="s">
        <v>5498</v>
      </c>
      <c r="C918" s="261" t="s">
        <v>8</v>
      </c>
      <c r="D918" s="261" t="s">
        <v>5597</v>
      </c>
      <c r="E918" s="261" t="s">
        <v>4569</v>
      </c>
    </row>
    <row r="919" spans="1:5">
      <c r="A919" s="261" t="s">
        <v>5258</v>
      </c>
      <c r="B919" s="262" t="s">
        <v>5622</v>
      </c>
      <c r="C919" s="261" t="s">
        <v>8</v>
      </c>
      <c r="D919" s="261" t="s">
        <v>5597</v>
      </c>
      <c r="E919" s="261" t="s">
        <v>4569</v>
      </c>
    </row>
    <row r="920" spans="1:5">
      <c r="A920" s="261" t="s">
        <v>5258</v>
      </c>
      <c r="B920" s="262" t="s">
        <v>5621</v>
      </c>
      <c r="C920" s="261" t="s">
        <v>8</v>
      </c>
      <c r="D920" s="261" t="s">
        <v>5597</v>
      </c>
      <c r="E920" s="261" t="s">
        <v>4569</v>
      </c>
    </row>
    <row r="921" spans="1:5">
      <c r="A921" s="261" t="s">
        <v>5258</v>
      </c>
      <c r="B921" s="262" t="s">
        <v>5620</v>
      </c>
      <c r="C921" s="261" t="s">
        <v>8</v>
      </c>
      <c r="D921" s="261" t="s">
        <v>5597</v>
      </c>
      <c r="E921" s="261" t="s">
        <v>4569</v>
      </c>
    </row>
    <row r="922" spans="1:5">
      <c r="A922" s="261" t="s">
        <v>5258</v>
      </c>
      <c r="B922" s="262" t="s">
        <v>5619</v>
      </c>
      <c r="C922" s="261" t="s">
        <v>8</v>
      </c>
      <c r="D922" s="261" t="s">
        <v>5597</v>
      </c>
      <c r="E922" s="261" t="s">
        <v>4569</v>
      </c>
    </row>
    <row r="923" spans="1:5">
      <c r="A923" s="261" t="s">
        <v>5258</v>
      </c>
      <c r="B923" s="262" t="s">
        <v>5618</v>
      </c>
      <c r="C923" s="261" t="s">
        <v>8</v>
      </c>
      <c r="D923" s="261" t="s">
        <v>5597</v>
      </c>
      <c r="E923" s="261" t="s">
        <v>4569</v>
      </c>
    </row>
    <row r="924" spans="1:5">
      <c r="A924" s="261" t="s">
        <v>5258</v>
      </c>
      <c r="B924" s="262" t="s">
        <v>5617</v>
      </c>
      <c r="C924" s="261" t="s">
        <v>8</v>
      </c>
      <c r="D924" s="261" t="s">
        <v>5597</v>
      </c>
      <c r="E924" s="261" t="s">
        <v>4569</v>
      </c>
    </row>
    <row r="925" spans="1:5">
      <c r="A925" s="261" t="s">
        <v>5258</v>
      </c>
      <c r="B925" s="262" t="s">
        <v>5616</v>
      </c>
      <c r="C925" s="261" t="s">
        <v>8</v>
      </c>
      <c r="D925" s="261" t="s">
        <v>5597</v>
      </c>
      <c r="E925" s="261" t="s">
        <v>4569</v>
      </c>
    </row>
    <row r="926" spans="1:5">
      <c r="A926" s="261" t="s">
        <v>5258</v>
      </c>
      <c r="B926" s="262" t="s">
        <v>5615</v>
      </c>
      <c r="C926" s="261" t="s">
        <v>8</v>
      </c>
      <c r="D926" s="261" t="s">
        <v>5597</v>
      </c>
      <c r="E926" s="261" t="s">
        <v>4569</v>
      </c>
    </row>
    <row r="927" spans="1:5">
      <c r="A927" s="261" t="s">
        <v>5258</v>
      </c>
      <c r="B927" s="262" t="s">
        <v>5614</v>
      </c>
      <c r="C927" s="261" t="s">
        <v>8</v>
      </c>
      <c r="D927" s="261" t="s">
        <v>5597</v>
      </c>
      <c r="E927" s="261" t="s">
        <v>4569</v>
      </c>
    </row>
    <row r="928" spans="1:5">
      <c r="A928" s="261" t="s">
        <v>5258</v>
      </c>
      <c r="B928" s="262" t="s">
        <v>5613</v>
      </c>
      <c r="C928" s="261" t="s">
        <v>8</v>
      </c>
      <c r="D928" s="261" t="s">
        <v>5597</v>
      </c>
      <c r="E928" s="261" t="s">
        <v>4569</v>
      </c>
    </row>
    <row r="929" spans="1:5">
      <c r="A929" s="261" t="s">
        <v>5258</v>
      </c>
      <c r="B929" s="262" t="s">
        <v>5612</v>
      </c>
      <c r="C929" s="261" t="s">
        <v>8</v>
      </c>
      <c r="D929" s="261" t="s">
        <v>5597</v>
      </c>
      <c r="E929" s="261" t="s">
        <v>4569</v>
      </c>
    </row>
    <row r="930" spans="1:5">
      <c r="A930" s="261" t="s">
        <v>5258</v>
      </c>
      <c r="B930" s="262" t="s">
        <v>5611</v>
      </c>
      <c r="C930" s="261" t="s">
        <v>8</v>
      </c>
      <c r="D930" s="261" t="s">
        <v>5597</v>
      </c>
      <c r="E930" s="261" t="s">
        <v>4569</v>
      </c>
    </row>
    <row r="931" spans="1:5">
      <c r="A931" s="261" t="s">
        <v>5258</v>
      </c>
      <c r="B931" s="262" t="s">
        <v>5610</v>
      </c>
      <c r="C931" s="261" t="s">
        <v>8</v>
      </c>
      <c r="D931" s="261" t="s">
        <v>5597</v>
      </c>
      <c r="E931" s="261" t="s">
        <v>4569</v>
      </c>
    </row>
    <row r="932" spans="1:5">
      <c r="A932" s="261" t="s">
        <v>5258</v>
      </c>
      <c r="B932" s="262" t="s">
        <v>5609</v>
      </c>
      <c r="C932" s="261" t="s">
        <v>8</v>
      </c>
      <c r="D932" s="261" t="s">
        <v>5597</v>
      </c>
      <c r="E932" s="261" t="s">
        <v>4569</v>
      </c>
    </row>
    <row r="933" spans="1:5">
      <c r="A933" s="261" t="s">
        <v>5258</v>
      </c>
      <c r="B933" s="262" t="s">
        <v>5608</v>
      </c>
      <c r="C933" s="261" t="s">
        <v>8</v>
      </c>
      <c r="D933" s="261" t="s">
        <v>5597</v>
      </c>
      <c r="E933" s="261" t="s">
        <v>4569</v>
      </c>
    </row>
    <row r="934" spans="1:5">
      <c r="A934" s="261" t="s">
        <v>5258</v>
      </c>
      <c r="B934" s="262" t="s">
        <v>5607</v>
      </c>
      <c r="C934" s="261" t="s">
        <v>8</v>
      </c>
      <c r="D934" s="261" t="s">
        <v>5597</v>
      </c>
      <c r="E934" s="261" t="s">
        <v>4569</v>
      </c>
    </row>
    <row r="935" spans="1:5">
      <c r="A935" s="261" t="s">
        <v>5258</v>
      </c>
      <c r="B935" s="262" t="s">
        <v>5606</v>
      </c>
      <c r="C935" s="261" t="s">
        <v>8</v>
      </c>
      <c r="D935" s="261" t="s">
        <v>5597</v>
      </c>
      <c r="E935" s="261" t="s">
        <v>4569</v>
      </c>
    </row>
    <row r="936" spans="1:5">
      <c r="A936" s="261" t="s">
        <v>5258</v>
      </c>
      <c r="B936" s="262" t="s">
        <v>5605</v>
      </c>
      <c r="C936" s="261" t="s">
        <v>8</v>
      </c>
      <c r="D936" s="261" t="s">
        <v>5597</v>
      </c>
      <c r="E936" s="261" t="s">
        <v>4569</v>
      </c>
    </row>
    <row r="937" spans="1:5">
      <c r="A937" s="261" t="s">
        <v>5258</v>
      </c>
      <c r="B937" s="262" t="s">
        <v>5604</v>
      </c>
      <c r="C937" s="261" t="s">
        <v>8</v>
      </c>
      <c r="D937" s="261" t="s">
        <v>5597</v>
      </c>
      <c r="E937" s="261" t="s">
        <v>4569</v>
      </c>
    </row>
    <row r="938" spans="1:5">
      <c r="A938" s="261" t="s">
        <v>5258</v>
      </c>
      <c r="B938" s="262" t="s">
        <v>5603</v>
      </c>
      <c r="C938" s="261" t="s">
        <v>8</v>
      </c>
      <c r="D938" s="261" t="s">
        <v>5597</v>
      </c>
      <c r="E938" s="261" t="s">
        <v>4569</v>
      </c>
    </row>
    <row r="939" spans="1:5">
      <c r="A939" s="261" t="s">
        <v>5258</v>
      </c>
      <c r="B939" s="262" t="s">
        <v>5602</v>
      </c>
      <c r="C939" s="261" t="s">
        <v>8</v>
      </c>
      <c r="D939" s="261" t="s">
        <v>5597</v>
      </c>
      <c r="E939" s="261" t="s">
        <v>4569</v>
      </c>
    </row>
    <row r="940" spans="1:5">
      <c r="A940" s="261" t="s">
        <v>5258</v>
      </c>
      <c r="B940" s="262" t="s">
        <v>5601</v>
      </c>
      <c r="C940" s="261" t="s">
        <v>8</v>
      </c>
      <c r="D940" s="261" t="s">
        <v>5597</v>
      </c>
      <c r="E940" s="261" t="s">
        <v>4569</v>
      </c>
    </row>
    <row r="941" spans="1:5">
      <c r="A941" s="261" t="s">
        <v>5258</v>
      </c>
      <c r="B941" s="262" t="s">
        <v>5600</v>
      </c>
      <c r="C941" s="261" t="s">
        <v>8</v>
      </c>
      <c r="D941" s="261" t="s">
        <v>5597</v>
      </c>
      <c r="E941" s="261" t="s">
        <v>4569</v>
      </c>
    </row>
    <row r="942" spans="1:5">
      <c r="A942" s="261" t="s">
        <v>5258</v>
      </c>
      <c r="B942" s="262" t="s">
        <v>5599</v>
      </c>
      <c r="C942" s="261" t="s">
        <v>8</v>
      </c>
      <c r="D942" s="261" t="s">
        <v>5597</v>
      </c>
      <c r="E942" s="261" t="s">
        <v>4569</v>
      </c>
    </row>
    <row r="943" spans="1:5">
      <c r="A943" s="261" t="s">
        <v>5258</v>
      </c>
      <c r="B943" s="262" t="s">
        <v>5598</v>
      </c>
      <c r="C943" s="261" t="s">
        <v>8</v>
      </c>
      <c r="D943" s="261" t="s">
        <v>5597</v>
      </c>
      <c r="E943" s="261" t="s">
        <v>4569</v>
      </c>
    </row>
    <row r="944" spans="1:5">
      <c r="A944" s="261" t="s">
        <v>5258</v>
      </c>
      <c r="B944" s="262" t="s">
        <v>5596</v>
      </c>
      <c r="D944" s="261" t="s">
        <v>5586</v>
      </c>
      <c r="E944" s="261" t="s">
        <v>5258</v>
      </c>
    </row>
    <row r="945" spans="1:5">
      <c r="A945" s="261" t="s">
        <v>5258</v>
      </c>
      <c r="B945" s="262" t="s">
        <v>5595</v>
      </c>
      <c r="D945" s="261" t="s">
        <v>5586</v>
      </c>
      <c r="E945" s="261" t="s">
        <v>5258</v>
      </c>
    </row>
    <row r="946" spans="1:5">
      <c r="A946" s="261" t="s">
        <v>5258</v>
      </c>
      <c r="B946" s="262" t="s">
        <v>5594</v>
      </c>
      <c r="D946" s="261" t="s">
        <v>5586</v>
      </c>
      <c r="E946" s="261" t="s">
        <v>5258</v>
      </c>
    </row>
    <row r="947" spans="1:5">
      <c r="A947" s="261" t="s">
        <v>5258</v>
      </c>
      <c r="B947" s="262" t="s">
        <v>5593</v>
      </c>
      <c r="D947" s="261" t="s">
        <v>5586</v>
      </c>
      <c r="E947" s="261" t="s">
        <v>5258</v>
      </c>
    </row>
    <row r="948" spans="1:5">
      <c r="A948" s="261" t="s">
        <v>5258</v>
      </c>
      <c r="B948" s="262" t="s">
        <v>5592</v>
      </c>
      <c r="D948" s="261" t="s">
        <v>5586</v>
      </c>
      <c r="E948" s="261" t="s">
        <v>5258</v>
      </c>
    </row>
    <row r="949" spans="1:5">
      <c r="A949" s="261" t="s">
        <v>5258</v>
      </c>
      <c r="B949" s="262" t="s">
        <v>5591</v>
      </c>
      <c r="D949" s="261" t="s">
        <v>5586</v>
      </c>
      <c r="E949" s="261" t="s">
        <v>5258</v>
      </c>
    </row>
    <row r="950" spans="1:5">
      <c r="A950" s="261" t="s">
        <v>5258</v>
      </c>
      <c r="B950" s="262" t="s">
        <v>5590</v>
      </c>
      <c r="D950" s="261" t="s">
        <v>5586</v>
      </c>
      <c r="E950" s="261" t="s">
        <v>5258</v>
      </c>
    </row>
    <row r="951" spans="1:5">
      <c r="A951" s="261" t="s">
        <v>5258</v>
      </c>
      <c r="B951" s="262" t="s">
        <v>5589</v>
      </c>
      <c r="D951" s="261" t="s">
        <v>5586</v>
      </c>
      <c r="E951" s="261" t="s">
        <v>5258</v>
      </c>
    </row>
    <row r="952" spans="1:5">
      <c r="A952" s="261" t="s">
        <v>5258</v>
      </c>
      <c r="B952" s="262" t="s">
        <v>5588</v>
      </c>
      <c r="D952" s="261" t="s">
        <v>5586</v>
      </c>
      <c r="E952" s="261" t="s">
        <v>5258</v>
      </c>
    </row>
    <row r="953" spans="1:5">
      <c r="A953" s="261" t="s">
        <v>5258</v>
      </c>
      <c r="B953" s="262" t="s">
        <v>5587</v>
      </c>
      <c r="D953" s="261" t="s">
        <v>5586</v>
      </c>
      <c r="E953" s="261" t="s">
        <v>5258</v>
      </c>
    </row>
    <row r="954" spans="1:5">
      <c r="A954" s="261" t="s">
        <v>5258</v>
      </c>
      <c r="B954" s="262" t="s">
        <v>5585</v>
      </c>
      <c r="D954" s="261" t="s">
        <v>3978</v>
      </c>
      <c r="E954" s="261" t="s">
        <v>5258</v>
      </c>
    </row>
    <row r="955" spans="1:5">
      <c r="A955" s="261" t="s">
        <v>5258</v>
      </c>
      <c r="B955" s="262" t="s">
        <v>5584</v>
      </c>
      <c r="D955" s="261" t="s">
        <v>3978</v>
      </c>
      <c r="E955" s="261" t="s">
        <v>5258</v>
      </c>
    </row>
    <row r="956" spans="1:5">
      <c r="A956" s="261" t="s">
        <v>5258</v>
      </c>
      <c r="B956" s="262" t="s">
        <v>5583</v>
      </c>
      <c r="D956" s="261" t="s">
        <v>3978</v>
      </c>
      <c r="E956" s="261" t="s">
        <v>5258</v>
      </c>
    </row>
    <row r="957" spans="1:5">
      <c r="A957" s="261" t="s">
        <v>5258</v>
      </c>
      <c r="B957" s="262" t="s">
        <v>5582</v>
      </c>
      <c r="D957" s="261" t="s">
        <v>3978</v>
      </c>
      <c r="E957" s="261" t="s">
        <v>5258</v>
      </c>
    </row>
    <row r="958" spans="1:5">
      <c r="A958" s="261" t="s">
        <v>5258</v>
      </c>
      <c r="B958" s="262" t="s">
        <v>5581</v>
      </c>
      <c r="D958" s="261" t="s">
        <v>3978</v>
      </c>
      <c r="E958" s="261" t="s">
        <v>5258</v>
      </c>
    </row>
    <row r="959" spans="1:5">
      <c r="A959" s="261" t="s">
        <v>5258</v>
      </c>
      <c r="B959" s="262" t="s">
        <v>5242</v>
      </c>
      <c r="D959" s="261" t="s">
        <v>3978</v>
      </c>
      <c r="E959" s="261" t="s">
        <v>5258</v>
      </c>
    </row>
    <row r="960" spans="1:5">
      <c r="A960" s="261" t="s">
        <v>5258</v>
      </c>
      <c r="B960" s="262" t="s">
        <v>5580</v>
      </c>
      <c r="D960" s="261" t="s">
        <v>3978</v>
      </c>
      <c r="E960" s="261" t="s">
        <v>5258</v>
      </c>
    </row>
    <row r="961" spans="1:5">
      <c r="A961" s="261" t="s">
        <v>5258</v>
      </c>
      <c r="B961" s="262" t="s">
        <v>5579</v>
      </c>
      <c r="D961" s="261" t="s">
        <v>3978</v>
      </c>
      <c r="E961" s="261" t="s">
        <v>5258</v>
      </c>
    </row>
    <row r="962" spans="1:5">
      <c r="A962" s="261" t="s">
        <v>5258</v>
      </c>
      <c r="B962" s="262" t="s">
        <v>5578</v>
      </c>
      <c r="D962" s="261" t="s">
        <v>3978</v>
      </c>
      <c r="E962" s="261" t="s">
        <v>5258</v>
      </c>
    </row>
    <row r="963" spans="1:5">
      <c r="A963" s="261" t="s">
        <v>5258</v>
      </c>
      <c r="B963" s="262" t="s">
        <v>5577</v>
      </c>
      <c r="D963" s="261" t="s">
        <v>3978</v>
      </c>
      <c r="E963" s="261" t="s">
        <v>5258</v>
      </c>
    </row>
    <row r="964" spans="1:5">
      <c r="A964" s="261" t="s">
        <v>5258</v>
      </c>
      <c r="B964" s="262" t="s">
        <v>5576</v>
      </c>
      <c r="D964" s="261" t="s">
        <v>3978</v>
      </c>
      <c r="E964" s="261" t="s">
        <v>5258</v>
      </c>
    </row>
    <row r="965" spans="1:5">
      <c r="A965" s="261" t="s">
        <v>5258</v>
      </c>
      <c r="B965" s="262" t="s">
        <v>5575</v>
      </c>
      <c r="D965" s="261" t="s">
        <v>3978</v>
      </c>
      <c r="E965" s="261" t="s">
        <v>5258</v>
      </c>
    </row>
    <row r="966" spans="1:5">
      <c r="A966" s="261" t="s">
        <v>5258</v>
      </c>
      <c r="B966" s="262" t="s">
        <v>5574</v>
      </c>
      <c r="D966" s="261" t="s">
        <v>3978</v>
      </c>
      <c r="E966" s="261" t="s">
        <v>5258</v>
      </c>
    </row>
    <row r="967" spans="1:5">
      <c r="A967" s="261" t="s">
        <v>5258</v>
      </c>
      <c r="B967" s="262" t="s">
        <v>5573</v>
      </c>
      <c r="D967" s="261" t="s">
        <v>3978</v>
      </c>
      <c r="E967" s="261" t="s">
        <v>5258</v>
      </c>
    </row>
    <row r="968" spans="1:5">
      <c r="A968" s="261" t="s">
        <v>5258</v>
      </c>
      <c r="B968" s="262" t="s">
        <v>5572</v>
      </c>
      <c r="D968" s="261" t="s">
        <v>3978</v>
      </c>
      <c r="E968" s="261" t="s">
        <v>5258</v>
      </c>
    </row>
    <row r="969" spans="1:5">
      <c r="A969" s="261" t="s">
        <v>5258</v>
      </c>
      <c r="B969" s="262" t="s">
        <v>4038</v>
      </c>
      <c r="D969" s="261" t="s">
        <v>3978</v>
      </c>
      <c r="E969" s="261" t="s">
        <v>5258</v>
      </c>
    </row>
    <row r="970" spans="1:5">
      <c r="A970" s="261" t="s">
        <v>5258</v>
      </c>
      <c r="B970" s="262" t="s">
        <v>5571</v>
      </c>
      <c r="D970" s="261" t="s">
        <v>3978</v>
      </c>
      <c r="E970" s="261" t="s">
        <v>5258</v>
      </c>
    </row>
    <row r="971" spans="1:5">
      <c r="A971" s="261" t="s">
        <v>5258</v>
      </c>
      <c r="B971" s="262" t="s">
        <v>5570</v>
      </c>
      <c r="D971" s="261" t="s">
        <v>3978</v>
      </c>
      <c r="E971" s="261" t="s">
        <v>5258</v>
      </c>
    </row>
    <row r="972" spans="1:5">
      <c r="A972" s="261" t="s">
        <v>5258</v>
      </c>
      <c r="B972" s="262" t="s">
        <v>5569</v>
      </c>
      <c r="D972" s="261" t="s">
        <v>3978</v>
      </c>
      <c r="E972" s="261" t="s">
        <v>5258</v>
      </c>
    </row>
    <row r="973" spans="1:5">
      <c r="A973" s="261" t="s">
        <v>5258</v>
      </c>
      <c r="B973" s="262" t="s">
        <v>5568</v>
      </c>
      <c r="D973" s="261" t="s">
        <v>3978</v>
      </c>
      <c r="E973" s="261" t="s">
        <v>5258</v>
      </c>
    </row>
    <row r="974" spans="1:5">
      <c r="A974" s="261" t="s">
        <v>5258</v>
      </c>
      <c r="B974" s="262" t="s">
        <v>5567</v>
      </c>
      <c r="D974" s="261" t="s">
        <v>3978</v>
      </c>
      <c r="E974" s="261" t="s">
        <v>5258</v>
      </c>
    </row>
    <row r="975" spans="1:5">
      <c r="A975" s="261" t="s">
        <v>5258</v>
      </c>
      <c r="B975" s="262" t="s">
        <v>5566</v>
      </c>
      <c r="D975" s="261" t="s">
        <v>5560</v>
      </c>
      <c r="E975" s="261" t="s">
        <v>5258</v>
      </c>
    </row>
    <row r="976" spans="1:5">
      <c r="A976" s="261" t="s">
        <v>5258</v>
      </c>
      <c r="B976" s="262" t="s">
        <v>5565</v>
      </c>
      <c r="D976" s="261" t="s">
        <v>5560</v>
      </c>
      <c r="E976" s="261" t="s">
        <v>5258</v>
      </c>
    </row>
    <row r="977" spans="1:5">
      <c r="A977" s="261" t="s">
        <v>5258</v>
      </c>
      <c r="B977" s="262" t="s">
        <v>5564</v>
      </c>
      <c r="D977" s="261" t="s">
        <v>5560</v>
      </c>
      <c r="E977" s="261" t="s">
        <v>5258</v>
      </c>
    </row>
    <row r="978" spans="1:5">
      <c r="A978" s="261" t="s">
        <v>5258</v>
      </c>
      <c r="B978" s="262" t="s">
        <v>5563</v>
      </c>
      <c r="D978" s="261" t="s">
        <v>5560</v>
      </c>
      <c r="E978" s="261" t="s">
        <v>5258</v>
      </c>
    </row>
    <row r="979" spans="1:5">
      <c r="A979" s="261" t="s">
        <v>5258</v>
      </c>
      <c r="B979" s="262" t="s">
        <v>5562</v>
      </c>
      <c r="D979" s="261" t="s">
        <v>5560</v>
      </c>
      <c r="E979" s="261" t="s">
        <v>5258</v>
      </c>
    </row>
    <row r="980" spans="1:5">
      <c r="A980" s="261" t="s">
        <v>5258</v>
      </c>
      <c r="B980" s="262" t="s">
        <v>1035</v>
      </c>
      <c r="D980" s="261" t="s">
        <v>5560</v>
      </c>
      <c r="E980" s="261" t="s">
        <v>5258</v>
      </c>
    </row>
    <row r="981" spans="1:5">
      <c r="A981" s="261" t="s">
        <v>5258</v>
      </c>
      <c r="B981" s="262" t="s">
        <v>5561</v>
      </c>
      <c r="D981" s="261" t="s">
        <v>5560</v>
      </c>
      <c r="E981" s="261" t="s">
        <v>5258</v>
      </c>
    </row>
    <row r="982" spans="1:5">
      <c r="A982" s="261" t="s">
        <v>5258</v>
      </c>
      <c r="B982" s="262" t="s">
        <v>5559</v>
      </c>
      <c r="D982" s="261" t="s">
        <v>3974</v>
      </c>
      <c r="E982" s="261" t="s">
        <v>5258</v>
      </c>
    </row>
    <row r="983" spans="1:5">
      <c r="A983" s="261" t="s">
        <v>5258</v>
      </c>
      <c r="B983" s="262" t="s">
        <v>5492</v>
      </c>
      <c r="D983" s="261" t="s">
        <v>3974</v>
      </c>
      <c r="E983" s="261" t="s">
        <v>5258</v>
      </c>
    </row>
    <row r="984" spans="1:5">
      <c r="A984" s="261" t="s">
        <v>5258</v>
      </c>
      <c r="B984" s="262" t="s">
        <v>5558</v>
      </c>
      <c r="D984" s="261" t="s">
        <v>3974</v>
      </c>
      <c r="E984" s="261" t="s">
        <v>5258</v>
      </c>
    </row>
    <row r="985" spans="1:5">
      <c r="A985" s="261" t="s">
        <v>5258</v>
      </c>
      <c r="B985" s="262" t="s">
        <v>5557</v>
      </c>
      <c r="D985" s="261" t="s">
        <v>3974</v>
      </c>
      <c r="E985" s="261" t="s">
        <v>5258</v>
      </c>
    </row>
    <row r="986" spans="1:5">
      <c r="A986" s="261" t="s">
        <v>5258</v>
      </c>
      <c r="B986" s="262" t="s">
        <v>5556</v>
      </c>
      <c r="D986" s="261" t="s">
        <v>3974</v>
      </c>
      <c r="E986" s="261" t="s">
        <v>5258</v>
      </c>
    </row>
    <row r="987" spans="1:5">
      <c r="A987" s="261" t="s">
        <v>5258</v>
      </c>
      <c r="B987" s="262" t="s">
        <v>5555</v>
      </c>
      <c r="D987" s="261" t="s">
        <v>3974</v>
      </c>
      <c r="E987" s="261" t="s">
        <v>5258</v>
      </c>
    </row>
    <row r="988" spans="1:5">
      <c r="A988" s="261" t="s">
        <v>5258</v>
      </c>
      <c r="B988" s="262" t="s">
        <v>5554</v>
      </c>
      <c r="D988" s="261" t="s">
        <v>3974</v>
      </c>
      <c r="E988" s="261" t="s">
        <v>5258</v>
      </c>
    </row>
    <row r="989" spans="1:5">
      <c r="A989" s="261" t="s">
        <v>5258</v>
      </c>
      <c r="B989" s="262" t="s">
        <v>5516</v>
      </c>
      <c r="D989" s="261" t="s">
        <v>3974</v>
      </c>
      <c r="E989" s="261" t="s">
        <v>5258</v>
      </c>
    </row>
    <row r="990" spans="1:5">
      <c r="A990" s="261" t="s">
        <v>5258</v>
      </c>
      <c r="B990" s="262" t="s">
        <v>5553</v>
      </c>
      <c r="D990" s="261" t="s">
        <v>3974</v>
      </c>
      <c r="E990" s="261" t="s">
        <v>5258</v>
      </c>
    </row>
    <row r="991" spans="1:5">
      <c r="A991" s="261" t="s">
        <v>5258</v>
      </c>
      <c r="B991" s="262" t="s">
        <v>5513</v>
      </c>
      <c r="D991" s="261" t="s">
        <v>3974</v>
      </c>
      <c r="E991" s="261" t="s">
        <v>5258</v>
      </c>
    </row>
    <row r="992" spans="1:5">
      <c r="A992" s="261" t="s">
        <v>5258</v>
      </c>
      <c r="B992" s="262" t="s">
        <v>5552</v>
      </c>
      <c r="D992" s="261" t="s">
        <v>3974</v>
      </c>
      <c r="E992" s="261" t="s">
        <v>5258</v>
      </c>
    </row>
    <row r="993" spans="1:5">
      <c r="A993" s="261" t="s">
        <v>5258</v>
      </c>
      <c r="B993" s="262" t="s">
        <v>5551</v>
      </c>
      <c r="D993" s="261" t="s">
        <v>3974</v>
      </c>
      <c r="E993" s="261" t="s">
        <v>5258</v>
      </c>
    </row>
    <row r="994" spans="1:5">
      <c r="A994" s="261" t="s">
        <v>5258</v>
      </c>
      <c r="B994" s="262" t="s">
        <v>5550</v>
      </c>
      <c r="D994" s="261" t="s">
        <v>3974</v>
      </c>
      <c r="E994" s="261" t="s">
        <v>5258</v>
      </c>
    </row>
    <row r="995" spans="1:5">
      <c r="A995" s="261" t="s">
        <v>5258</v>
      </c>
      <c r="B995" s="262" t="s">
        <v>5549</v>
      </c>
      <c r="D995" s="261" t="s">
        <v>3974</v>
      </c>
      <c r="E995" s="261" t="s">
        <v>5258</v>
      </c>
    </row>
    <row r="996" spans="1:5">
      <c r="A996" s="261" t="s">
        <v>5258</v>
      </c>
      <c r="B996" s="262" t="s">
        <v>5548</v>
      </c>
      <c r="D996" s="261" t="s">
        <v>3974</v>
      </c>
      <c r="E996" s="261" t="s">
        <v>5258</v>
      </c>
    </row>
    <row r="997" spans="1:5">
      <c r="A997" s="261" t="s">
        <v>5258</v>
      </c>
      <c r="B997" s="262" t="s">
        <v>5547</v>
      </c>
      <c r="D997" s="261" t="s">
        <v>3974</v>
      </c>
      <c r="E997" s="261" t="s">
        <v>5258</v>
      </c>
    </row>
    <row r="998" spans="1:5">
      <c r="A998" s="261" t="s">
        <v>5258</v>
      </c>
      <c r="B998" s="262" t="s">
        <v>5547</v>
      </c>
      <c r="D998" s="261" t="s">
        <v>3974</v>
      </c>
      <c r="E998" s="261" t="s">
        <v>5258</v>
      </c>
    </row>
    <row r="999" spans="1:5">
      <c r="A999" s="261" t="s">
        <v>5258</v>
      </c>
      <c r="B999" s="262" t="s">
        <v>5546</v>
      </c>
      <c r="D999" s="261" t="s">
        <v>3974</v>
      </c>
      <c r="E999" s="261" t="s">
        <v>5258</v>
      </c>
    </row>
    <row r="1000" spans="1:5">
      <c r="A1000" s="261" t="s">
        <v>5258</v>
      </c>
      <c r="B1000" s="262" t="s">
        <v>5545</v>
      </c>
      <c r="D1000" s="261" t="s">
        <v>3974</v>
      </c>
      <c r="E1000" s="261" t="s">
        <v>5258</v>
      </c>
    </row>
    <row r="1001" spans="1:5">
      <c r="A1001" s="261" t="s">
        <v>5258</v>
      </c>
      <c r="B1001" s="262" t="s">
        <v>5544</v>
      </c>
      <c r="D1001" s="261" t="s">
        <v>3974</v>
      </c>
      <c r="E1001" s="261" t="s">
        <v>5258</v>
      </c>
    </row>
    <row r="1002" spans="1:5">
      <c r="A1002" s="261" t="s">
        <v>5258</v>
      </c>
      <c r="B1002" s="262" t="s">
        <v>5543</v>
      </c>
      <c r="D1002" s="261" t="s">
        <v>3974</v>
      </c>
      <c r="E1002" s="261" t="s">
        <v>5258</v>
      </c>
    </row>
    <row r="1003" spans="1:5">
      <c r="A1003" s="261" t="s">
        <v>5258</v>
      </c>
      <c r="B1003" s="262" t="s">
        <v>5542</v>
      </c>
      <c r="D1003" s="261" t="s">
        <v>3974</v>
      </c>
      <c r="E1003" s="261" t="s">
        <v>5258</v>
      </c>
    </row>
    <row r="1004" spans="1:5">
      <c r="A1004" s="261" t="s">
        <v>5258</v>
      </c>
      <c r="B1004" s="262" t="s">
        <v>5541</v>
      </c>
      <c r="D1004" s="261" t="s">
        <v>5526</v>
      </c>
      <c r="E1004" s="261" t="s">
        <v>5258</v>
      </c>
    </row>
    <row r="1005" spans="1:5">
      <c r="A1005" s="261" t="s">
        <v>5258</v>
      </c>
      <c r="B1005" s="262" t="s">
        <v>5540</v>
      </c>
      <c r="D1005" s="261" t="s">
        <v>5526</v>
      </c>
      <c r="E1005" s="261" t="s">
        <v>5258</v>
      </c>
    </row>
    <row r="1006" spans="1:5">
      <c r="A1006" s="261" t="s">
        <v>5258</v>
      </c>
      <c r="B1006" s="262" t="s">
        <v>5539</v>
      </c>
      <c r="D1006" s="261" t="s">
        <v>5526</v>
      </c>
      <c r="E1006" s="261" t="s">
        <v>5258</v>
      </c>
    </row>
    <row r="1007" spans="1:5">
      <c r="A1007" s="261" t="s">
        <v>5258</v>
      </c>
      <c r="B1007" s="262" t="s">
        <v>5538</v>
      </c>
      <c r="D1007" s="261" t="s">
        <v>5526</v>
      </c>
      <c r="E1007" s="261" t="s">
        <v>5258</v>
      </c>
    </row>
    <row r="1008" spans="1:5">
      <c r="A1008" s="261" t="s">
        <v>5258</v>
      </c>
      <c r="B1008" s="262" t="s">
        <v>5537</v>
      </c>
      <c r="D1008" s="261" t="s">
        <v>5526</v>
      </c>
      <c r="E1008" s="261" t="s">
        <v>5258</v>
      </c>
    </row>
    <row r="1009" spans="1:5">
      <c r="A1009" s="261" t="s">
        <v>5258</v>
      </c>
      <c r="B1009" s="262" t="s">
        <v>5536</v>
      </c>
      <c r="D1009" s="261" t="s">
        <v>5526</v>
      </c>
      <c r="E1009" s="261" t="s">
        <v>5258</v>
      </c>
    </row>
    <row r="1010" spans="1:5">
      <c r="A1010" s="261" t="s">
        <v>5258</v>
      </c>
      <c r="B1010" s="262" t="s">
        <v>5535</v>
      </c>
      <c r="D1010" s="261" t="s">
        <v>5526</v>
      </c>
      <c r="E1010" s="261" t="s">
        <v>5258</v>
      </c>
    </row>
    <row r="1011" spans="1:5">
      <c r="A1011" s="261" t="s">
        <v>5258</v>
      </c>
      <c r="B1011" s="262" t="s">
        <v>5534</v>
      </c>
      <c r="D1011" s="261" t="s">
        <v>5526</v>
      </c>
      <c r="E1011" s="261" t="s">
        <v>5258</v>
      </c>
    </row>
    <row r="1012" spans="1:5">
      <c r="A1012" s="261" t="s">
        <v>5258</v>
      </c>
      <c r="B1012" s="262" t="s">
        <v>5533</v>
      </c>
      <c r="D1012" s="261" t="s">
        <v>5526</v>
      </c>
      <c r="E1012" s="261" t="s">
        <v>5258</v>
      </c>
    </row>
    <row r="1013" spans="1:5">
      <c r="A1013" s="261" t="s">
        <v>5258</v>
      </c>
      <c r="B1013" s="262" t="s">
        <v>5532</v>
      </c>
      <c r="D1013" s="261" t="s">
        <v>5526</v>
      </c>
      <c r="E1013" s="261" t="s">
        <v>5258</v>
      </c>
    </row>
    <row r="1014" spans="1:5">
      <c r="A1014" s="261" t="s">
        <v>5258</v>
      </c>
      <c r="B1014" s="262" t="s">
        <v>5531</v>
      </c>
      <c r="D1014" s="261" t="s">
        <v>5526</v>
      </c>
      <c r="E1014" s="261" t="s">
        <v>5258</v>
      </c>
    </row>
    <row r="1015" spans="1:5">
      <c r="A1015" s="261" t="s">
        <v>5258</v>
      </c>
      <c r="B1015" s="262" t="s">
        <v>5530</v>
      </c>
      <c r="D1015" s="261" t="s">
        <v>5526</v>
      </c>
      <c r="E1015" s="261" t="s">
        <v>5258</v>
      </c>
    </row>
    <row r="1016" spans="1:5">
      <c r="A1016" s="261" t="s">
        <v>5258</v>
      </c>
      <c r="B1016" s="262" t="s">
        <v>5529</v>
      </c>
      <c r="D1016" s="261" t="s">
        <v>5526</v>
      </c>
      <c r="E1016" s="261" t="s">
        <v>5258</v>
      </c>
    </row>
    <row r="1017" spans="1:5">
      <c r="A1017" s="261" t="s">
        <v>5258</v>
      </c>
      <c r="B1017" s="262" t="s">
        <v>5528</v>
      </c>
      <c r="D1017" s="261" t="s">
        <v>5526</v>
      </c>
      <c r="E1017" s="261" t="s">
        <v>5258</v>
      </c>
    </row>
    <row r="1018" spans="1:5">
      <c r="A1018" s="261" t="s">
        <v>5258</v>
      </c>
      <c r="B1018" s="262" t="s">
        <v>5527</v>
      </c>
      <c r="D1018" s="261" t="s">
        <v>5526</v>
      </c>
      <c r="E1018" s="261" t="s">
        <v>5258</v>
      </c>
    </row>
    <row r="1019" spans="1:5">
      <c r="A1019" s="261" t="s">
        <v>5258</v>
      </c>
      <c r="B1019" s="262" t="s">
        <v>5525</v>
      </c>
      <c r="D1019" s="261" t="s">
        <v>5522</v>
      </c>
      <c r="E1019" s="261" t="s">
        <v>5258</v>
      </c>
    </row>
    <row r="1020" spans="1:5">
      <c r="A1020" s="261" t="s">
        <v>5258</v>
      </c>
      <c r="B1020" s="262" t="s">
        <v>5524</v>
      </c>
      <c r="D1020" s="261" t="s">
        <v>5522</v>
      </c>
      <c r="E1020" s="261" t="s">
        <v>5258</v>
      </c>
    </row>
    <row r="1021" spans="1:5">
      <c r="A1021" s="261" t="s">
        <v>5258</v>
      </c>
      <c r="B1021" s="262" t="s">
        <v>5523</v>
      </c>
      <c r="D1021" s="261" t="s">
        <v>5522</v>
      </c>
      <c r="E1021" s="261" t="s">
        <v>5258</v>
      </c>
    </row>
    <row r="1022" spans="1:5">
      <c r="A1022" s="261" t="s">
        <v>5258</v>
      </c>
      <c r="B1022" s="262" t="s">
        <v>5521</v>
      </c>
      <c r="D1022" s="261" t="s">
        <v>5511</v>
      </c>
      <c r="E1022" s="261" t="s">
        <v>5258</v>
      </c>
    </row>
    <row r="1023" spans="1:5">
      <c r="A1023" s="261" t="s">
        <v>5258</v>
      </c>
      <c r="B1023" s="262" t="s">
        <v>5520</v>
      </c>
      <c r="D1023" s="261" t="s">
        <v>5511</v>
      </c>
      <c r="E1023" s="261" t="s">
        <v>5258</v>
      </c>
    </row>
    <row r="1024" spans="1:5">
      <c r="A1024" s="261" t="s">
        <v>5258</v>
      </c>
      <c r="B1024" s="262" t="s">
        <v>5519</v>
      </c>
      <c r="D1024" s="261" t="s">
        <v>5511</v>
      </c>
      <c r="E1024" s="261" t="s">
        <v>5258</v>
      </c>
    </row>
    <row r="1025" spans="1:5">
      <c r="A1025" s="261" t="s">
        <v>5258</v>
      </c>
      <c r="B1025" s="262" t="s">
        <v>5518</v>
      </c>
      <c r="D1025" s="261" t="s">
        <v>5511</v>
      </c>
      <c r="E1025" s="261" t="s">
        <v>5258</v>
      </c>
    </row>
    <row r="1026" spans="1:5">
      <c r="A1026" s="261" t="s">
        <v>5258</v>
      </c>
      <c r="B1026" s="262" t="s">
        <v>5517</v>
      </c>
      <c r="D1026" s="261" t="s">
        <v>5511</v>
      </c>
      <c r="E1026" s="261" t="s">
        <v>5258</v>
      </c>
    </row>
    <row r="1027" spans="1:5">
      <c r="A1027" s="261" t="s">
        <v>5258</v>
      </c>
      <c r="B1027" s="262" t="s">
        <v>5516</v>
      </c>
      <c r="D1027" s="261" t="s">
        <v>5511</v>
      </c>
      <c r="E1027" s="261" t="s">
        <v>5258</v>
      </c>
    </row>
    <row r="1028" spans="1:5">
      <c r="A1028" s="261" t="s">
        <v>5258</v>
      </c>
      <c r="B1028" s="262" t="s">
        <v>5515</v>
      </c>
      <c r="D1028" s="261" t="s">
        <v>5511</v>
      </c>
      <c r="E1028" s="261" t="s">
        <v>5258</v>
      </c>
    </row>
    <row r="1029" spans="1:5">
      <c r="A1029" s="261" t="s">
        <v>5258</v>
      </c>
      <c r="B1029" s="262" t="s">
        <v>5514</v>
      </c>
      <c r="D1029" s="261" t="s">
        <v>5511</v>
      </c>
      <c r="E1029" s="261" t="s">
        <v>5258</v>
      </c>
    </row>
    <row r="1030" spans="1:5">
      <c r="A1030" s="261" t="s">
        <v>5258</v>
      </c>
      <c r="B1030" s="262" t="s">
        <v>5513</v>
      </c>
      <c r="D1030" s="261" t="s">
        <v>5511</v>
      </c>
      <c r="E1030" s="261" t="s">
        <v>5258</v>
      </c>
    </row>
    <row r="1031" spans="1:5">
      <c r="A1031" s="261" t="s">
        <v>5258</v>
      </c>
      <c r="B1031" s="262" t="s">
        <v>5512</v>
      </c>
      <c r="D1031" s="261" t="s">
        <v>5511</v>
      </c>
      <c r="E1031" s="261" t="s">
        <v>5258</v>
      </c>
    </row>
    <row r="1032" spans="1:5">
      <c r="A1032" s="261" t="s">
        <v>5258</v>
      </c>
      <c r="B1032" s="262" t="s">
        <v>5510</v>
      </c>
      <c r="C1032" s="261" t="s">
        <v>8</v>
      </c>
      <c r="E1032" s="261" t="s">
        <v>5258</v>
      </c>
    </row>
    <row r="1033" spans="1:5">
      <c r="A1033" s="261" t="s">
        <v>5258</v>
      </c>
      <c r="B1033" s="262" t="s">
        <v>5509</v>
      </c>
      <c r="C1033" s="261" t="s">
        <v>8</v>
      </c>
      <c r="E1033" s="261" t="s">
        <v>5258</v>
      </c>
    </row>
    <row r="1034" spans="1:5">
      <c r="A1034" s="261" t="s">
        <v>5258</v>
      </c>
      <c r="B1034" s="262" t="s">
        <v>5508</v>
      </c>
      <c r="C1034" s="261" t="s">
        <v>8</v>
      </c>
      <c r="E1034" s="261" t="s">
        <v>5258</v>
      </c>
    </row>
    <row r="1035" spans="1:5">
      <c r="A1035" s="261" t="s">
        <v>5258</v>
      </c>
      <c r="B1035" s="262" t="s">
        <v>5507</v>
      </c>
      <c r="C1035" s="261" t="s">
        <v>8</v>
      </c>
      <c r="E1035" s="261" t="s">
        <v>5258</v>
      </c>
    </row>
    <row r="1036" spans="1:5">
      <c r="A1036" s="261" t="s">
        <v>5258</v>
      </c>
      <c r="B1036" s="262" t="s">
        <v>5506</v>
      </c>
      <c r="C1036" s="261" t="s">
        <v>8</v>
      </c>
      <c r="E1036" s="261" t="s">
        <v>5258</v>
      </c>
    </row>
    <row r="1037" spans="1:5">
      <c r="A1037" s="261" t="s">
        <v>5258</v>
      </c>
      <c r="B1037" s="262" t="s">
        <v>5505</v>
      </c>
      <c r="C1037" s="261" t="s">
        <v>8</v>
      </c>
      <c r="E1037" s="261" t="s">
        <v>5258</v>
      </c>
    </row>
    <row r="1038" spans="1:5">
      <c r="A1038" s="261" t="s">
        <v>5258</v>
      </c>
      <c r="B1038" s="262" t="s">
        <v>5504</v>
      </c>
      <c r="C1038" s="261" t="s">
        <v>8</v>
      </c>
      <c r="E1038" s="261" t="s">
        <v>5258</v>
      </c>
    </row>
    <row r="1039" spans="1:5">
      <c r="A1039" s="261" t="s">
        <v>5258</v>
      </c>
      <c r="B1039" s="262" t="s">
        <v>5503</v>
      </c>
      <c r="C1039" s="261" t="s">
        <v>8</v>
      </c>
      <c r="E1039" s="261" t="s">
        <v>5258</v>
      </c>
    </row>
    <row r="1040" spans="1:5">
      <c r="A1040" s="261" t="s">
        <v>5258</v>
      </c>
      <c r="B1040" s="262" t="s">
        <v>5502</v>
      </c>
      <c r="C1040" s="261" t="s">
        <v>8</v>
      </c>
      <c r="E1040" s="261" t="s">
        <v>5258</v>
      </c>
    </row>
    <row r="1041" spans="1:5">
      <c r="A1041" s="261" t="s">
        <v>5258</v>
      </c>
      <c r="B1041" s="262" t="s">
        <v>5501</v>
      </c>
      <c r="C1041" s="261" t="s">
        <v>8</v>
      </c>
      <c r="E1041" s="261" t="s">
        <v>5258</v>
      </c>
    </row>
    <row r="1042" spans="1:5">
      <c r="A1042" s="261" t="s">
        <v>5258</v>
      </c>
      <c r="B1042" s="262" t="s">
        <v>5500</v>
      </c>
      <c r="C1042" s="261" t="s">
        <v>8</v>
      </c>
      <c r="E1042" s="261" t="s">
        <v>5258</v>
      </c>
    </row>
    <row r="1043" spans="1:5">
      <c r="A1043" s="261" t="s">
        <v>5258</v>
      </c>
      <c r="B1043" s="262" t="s">
        <v>5499</v>
      </c>
      <c r="C1043" s="261" t="s">
        <v>8</v>
      </c>
      <c r="E1043" s="261" t="s">
        <v>5258</v>
      </c>
    </row>
    <row r="1044" spans="1:5">
      <c r="A1044" s="261" t="s">
        <v>5258</v>
      </c>
      <c r="B1044" s="262" t="s">
        <v>5498</v>
      </c>
      <c r="C1044" s="261" t="s">
        <v>8</v>
      </c>
      <c r="E1044" s="261" t="s">
        <v>5258</v>
      </c>
    </row>
    <row r="1045" spans="1:5">
      <c r="A1045" s="261" t="s">
        <v>5258</v>
      </c>
      <c r="B1045" s="262" t="s">
        <v>5497</v>
      </c>
      <c r="C1045" s="261" t="s">
        <v>8</v>
      </c>
      <c r="E1045" s="261" t="s">
        <v>5258</v>
      </c>
    </row>
    <row r="1046" spans="1:5">
      <c r="A1046" s="261" t="s">
        <v>5258</v>
      </c>
      <c r="B1046" s="262" t="s">
        <v>5496</v>
      </c>
      <c r="C1046" s="261" t="s">
        <v>8</v>
      </c>
      <c r="E1046" s="261" t="s">
        <v>5258</v>
      </c>
    </row>
    <row r="1047" spans="1:5">
      <c r="A1047" s="261" t="s">
        <v>5258</v>
      </c>
      <c r="B1047" s="262" t="s">
        <v>5495</v>
      </c>
      <c r="C1047" s="261" t="s">
        <v>8</v>
      </c>
      <c r="E1047" s="261" t="s">
        <v>5258</v>
      </c>
    </row>
    <row r="1048" spans="1:5">
      <c r="A1048" s="261" t="s">
        <v>5258</v>
      </c>
      <c r="B1048" s="262" t="s">
        <v>5494</v>
      </c>
      <c r="C1048" s="261" t="s">
        <v>8</v>
      </c>
      <c r="E1048" s="261" t="s">
        <v>5258</v>
      </c>
    </row>
    <row r="1049" spans="1:5">
      <c r="A1049" s="261" t="s">
        <v>5258</v>
      </c>
      <c r="B1049" s="262" t="s">
        <v>5493</v>
      </c>
      <c r="C1049" s="261" t="s">
        <v>8</v>
      </c>
      <c r="E1049" s="261" t="s">
        <v>5258</v>
      </c>
    </row>
    <row r="1050" spans="1:5">
      <c r="A1050" s="261" t="s">
        <v>5258</v>
      </c>
      <c r="B1050" s="262" t="s">
        <v>5492</v>
      </c>
      <c r="C1050" s="261" t="s">
        <v>8</v>
      </c>
      <c r="E1050" s="261" t="s">
        <v>5258</v>
      </c>
    </row>
    <row r="1051" spans="1:5">
      <c r="A1051" s="261" t="s">
        <v>5258</v>
      </c>
      <c r="B1051" s="262" t="s">
        <v>5491</v>
      </c>
      <c r="C1051" s="261" t="s">
        <v>8</v>
      </c>
      <c r="E1051" s="261" t="s">
        <v>5258</v>
      </c>
    </row>
    <row r="1052" spans="1:5">
      <c r="A1052" s="261" t="s">
        <v>5258</v>
      </c>
      <c r="B1052" s="262" t="s">
        <v>5490</v>
      </c>
      <c r="C1052" s="261" t="s">
        <v>8</v>
      </c>
      <c r="E1052" s="261" t="s">
        <v>5258</v>
      </c>
    </row>
    <row r="1053" spans="1:5">
      <c r="A1053" s="261" t="s">
        <v>5258</v>
      </c>
      <c r="B1053" s="262" t="s">
        <v>5489</v>
      </c>
      <c r="C1053" s="261" t="s">
        <v>8</v>
      </c>
      <c r="E1053" s="261" t="s">
        <v>5258</v>
      </c>
    </row>
    <row r="1054" spans="1:5">
      <c r="A1054" s="261" t="s">
        <v>5258</v>
      </c>
      <c r="B1054" s="262" t="s">
        <v>5488</v>
      </c>
      <c r="C1054" s="261" t="s">
        <v>8</v>
      </c>
      <c r="E1054" s="261" t="s">
        <v>5258</v>
      </c>
    </row>
    <row r="1055" spans="1:5">
      <c r="A1055" s="261" t="s">
        <v>5258</v>
      </c>
      <c r="B1055" s="262" t="s">
        <v>5487</v>
      </c>
      <c r="C1055" s="261" t="s">
        <v>8</v>
      </c>
      <c r="E1055" s="261" t="s">
        <v>5258</v>
      </c>
    </row>
    <row r="1056" spans="1:5">
      <c r="A1056" s="261" t="s">
        <v>5258</v>
      </c>
      <c r="B1056" s="262" t="s">
        <v>5486</v>
      </c>
      <c r="C1056" s="261" t="s">
        <v>8</v>
      </c>
      <c r="E1056" s="261" t="s">
        <v>5258</v>
      </c>
    </row>
    <row r="1057" spans="1:5">
      <c r="A1057" s="261" t="s">
        <v>5258</v>
      </c>
      <c r="B1057" s="262" t="s">
        <v>5485</v>
      </c>
      <c r="C1057" s="261" t="s">
        <v>8</v>
      </c>
      <c r="E1057" s="261" t="s">
        <v>5258</v>
      </c>
    </row>
    <row r="1058" spans="1:5">
      <c r="A1058" s="261" t="s">
        <v>5258</v>
      </c>
      <c r="B1058" s="262" t="s">
        <v>5484</v>
      </c>
      <c r="C1058" s="261" t="s">
        <v>8</v>
      </c>
      <c r="E1058" s="261" t="s">
        <v>5258</v>
      </c>
    </row>
    <row r="1059" spans="1:5">
      <c r="A1059" s="261" t="s">
        <v>5258</v>
      </c>
      <c r="B1059" s="262" t="s">
        <v>5483</v>
      </c>
      <c r="C1059" s="261" t="s">
        <v>8</v>
      </c>
      <c r="E1059" s="261" t="s">
        <v>5258</v>
      </c>
    </row>
    <row r="1060" spans="1:5">
      <c r="A1060" s="261" t="s">
        <v>5258</v>
      </c>
      <c r="B1060" s="262" t="s">
        <v>5482</v>
      </c>
      <c r="C1060" s="261" t="s">
        <v>8</v>
      </c>
      <c r="E1060" s="261" t="s">
        <v>5258</v>
      </c>
    </row>
    <row r="1061" spans="1:5">
      <c r="A1061" s="261" t="s">
        <v>5258</v>
      </c>
      <c r="B1061" s="262" t="s">
        <v>5481</v>
      </c>
      <c r="C1061" s="261" t="s">
        <v>8</v>
      </c>
      <c r="E1061" s="261" t="s">
        <v>5258</v>
      </c>
    </row>
    <row r="1062" spans="1:5">
      <c r="A1062" s="261" t="s">
        <v>5258</v>
      </c>
      <c r="B1062" s="262" t="s">
        <v>5480</v>
      </c>
      <c r="C1062" s="261" t="s">
        <v>8</v>
      </c>
      <c r="E1062" s="261" t="s">
        <v>5258</v>
      </c>
    </row>
    <row r="1063" spans="1:5">
      <c r="A1063" s="261" t="s">
        <v>5258</v>
      </c>
      <c r="B1063" s="262" t="s">
        <v>5479</v>
      </c>
      <c r="C1063" s="261" t="s">
        <v>8</v>
      </c>
      <c r="E1063" s="261" t="s">
        <v>5258</v>
      </c>
    </row>
    <row r="1064" spans="1:5">
      <c r="A1064" s="261" t="s">
        <v>5258</v>
      </c>
      <c r="B1064" s="262" t="s">
        <v>5478</v>
      </c>
      <c r="C1064" s="261" t="s">
        <v>8</v>
      </c>
      <c r="E1064" s="261" t="s">
        <v>5258</v>
      </c>
    </row>
    <row r="1065" spans="1:5">
      <c r="A1065" s="261" t="s">
        <v>5258</v>
      </c>
      <c r="B1065" s="262" t="s">
        <v>3922</v>
      </c>
      <c r="C1065" s="261" t="s">
        <v>8</v>
      </c>
      <c r="E1065" s="261" t="s">
        <v>5258</v>
      </c>
    </row>
    <row r="1066" spans="1:5">
      <c r="A1066" s="261" t="s">
        <v>5258</v>
      </c>
      <c r="B1066" s="262" t="s">
        <v>5477</v>
      </c>
      <c r="C1066" s="261" t="s">
        <v>8</v>
      </c>
      <c r="E1066" s="261" t="s">
        <v>5258</v>
      </c>
    </row>
    <row r="1067" spans="1:5">
      <c r="A1067" s="261" t="s">
        <v>5258</v>
      </c>
      <c r="B1067" s="262" t="s">
        <v>5476</v>
      </c>
      <c r="C1067" s="261" t="s">
        <v>8</v>
      </c>
      <c r="E1067" s="261" t="s">
        <v>5258</v>
      </c>
    </row>
    <row r="1068" spans="1:5">
      <c r="A1068" s="261" t="s">
        <v>5258</v>
      </c>
      <c r="B1068" s="262" t="s">
        <v>5475</v>
      </c>
      <c r="C1068" s="261" t="s">
        <v>8</v>
      </c>
      <c r="E1068" s="261" t="s">
        <v>5258</v>
      </c>
    </row>
    <row r="1069" spans="1:5">
      <c r="A1069" s="261" t="s">
        <v>5258</v>
      </c>
      <c r="B1069" s="262" t="s">
        <v>5474</v>
      </c>
      <c r="C1069" s="261" t="s">
        <v>8</v>
      </c>
      <c r="E1069" s="261" t="s">
        <v>5258</v>
      </c>
    </row>
    <row r="1070" spans="1:5">
      <c r="A1070" s="261" t="s">
        <v>5258</v>
      </c>
      <c r="B1070" s="262" t="s">
        <v>5473</v>
      </c>
      <c r="C1070" s="261" t="s">
        <v>8</v>
      </c>
      <c r="E1070" s="261" t="s">
        <v>5258</v>
      </c>
    </row>
    <row r="1071" spans="1:5">
      <c r="A1071" s="261" t="s">
        <v>5258</v>
      </c>
      <c r="B1071" s="262" t="s">
        <v>5472</v>
      </c>
      <c r="C1071" s="261" t="s">
        <v>8</v>
      </c>
      <c r="E1071" s="261" t="s">
        <v>5258</v>
      </c>
    </row>
    <row r="1072" spans="1:5">
      <c r="A1072" s="261" t="s">
        <v>5258</v>
      </c>
      <c r="B1072" s="262" t="s">
        <v>5471</v>
      </c>
      <c r="C1072" s="261" t="s">
        <v>8</v>
      </c>
      <c r="E1072" s="261" t="s">
        <v>5258</v>
      </c>
    </row>
    <row r="1073" spans="1:5">
      <c r="A1073" s="261" t="s">
        <v>5258</v>
      </c>
      <c r="B1073" s="262" t="s">
        <v>5470</v>
      </c>
      <c r="C1073" s="261" t="s">
        <v>8</v>
      </c>
      <c r="E1073" s="261" t="s">
        <v>5258</v>
      </c>
    </row>
    <row r="1074" spans="1:5">
      <c r="A1074" s="261" t="s">
        <v>5258</v>
      </c>
      <c r="B1074" s="262" t="s">
        <v>5469</v>
      </c>
      <c r="C1074" s="261" t="s">
        <v>8</v>
      </c>
      <c r="E1074" s="261" t="s">
        <v>5258</v>
      </c>
    </row>
    <row r="1075" spans="1:5">
      <c r="A1075" s="261" t="s">
        <v>5258</v>
      </c>
      <c r="B1075" s="262" t="s">
        <v>5468</v>
      </c>
      <c r="C1075" s="261" t="s">
        <v>8</v>
      </c>
      <c r="E1075" s="261" t="s">
        <v>5258</v>
      </c>
    </row>
    <row r="1076" spans="1:5">
      <c r="A1076" s="261" t="s">
        <v>5258</v>
      </c>
      <c r="B1076" s="262" t="s">
        <v>5467</v>
      </c>
      <c r="C1076" s="261" t="s">
        <v>8</v>
      </c>
      <c r="E1076" s="261" t="s">
        <v>5258</v>
      </c>
    </row>
    <row r="1077" spans="1:5">
      <c r="A1077" s="261" t="s">
        <v>5258</v>
      </c>
      <c r="B1077" s="262" t="s">
        <v>5466</v>
      </c>
      <c r="C1077" s="261" t="s">
        <v>8</v>
      </c>
      <c r="E1077" s="261" t="s">
        <v>5258</v>
      </c>
    </row>
    <row r="1078" spans="1:5">
      <c r="A1078" s="261" t="s">
        <v>5258</v>
      </c>
      <c r="B1078" s="262" t="s">
        <v>5465</v>
      </c>
      <c r="C1078" s="261" t="s">
        <v>8</v>
      </c>
      <c r="E1078" s="261" t="s">
        <v>5258</v>
      </c>
    </row>
    <row r="1079" spans="1:5">
      <c r="A1079" s="261" t="s">
        <v>5258</v>
      </c>
      <c r="B1079" s="262" t="s">
        <v>5464</v>
      </c>
      <c r="C1079" s="261" t="s">
        <v>8</v>
      </c>
      <c r="E1079" s="261" t="s">
        <v>5258</v>
      </c>
    </row>
    <row r="1080" spans="1:5">
      <c r="A1080" s="261" t="s">
        <v>5258</v>
      </c>
      <c r="B1080" s="262" t="s">
        <v>5463</v>
      </c>
      <c r="C1080" s="261" t="s">
        <v>8</v>
      </c>
      <c r="E1080" s="261" t="s">
        <v>5258</v>
      </c>
    </row>
    <row r="1081" spans="1:5">
      <c r="A1081" s="261" t="s">
        <v>5258</v>
      </c>
      <c r="B1081" s="262" t="s">
        <v>5462</v>
      </c>
      <c r="C1081" s="261" t="s">
        <v>8</v>
      </c>
      <c r="E1081" s="261" t="s">
        <v>5258</v>
      </c>
    </row>
    <row r="1082" spans="1:5">
      <c r="A1082" s="261" t="s">
        <v>5258</v>
      </c>
      <c r="B1082" s="262" t="s">
        <v>5461</v>
      </c>
      <c r="C1082" s="261" t="s">
        <v>8</v>
      </c>
      <c r="E1082" s="261" t="s">
        <v>5258</v>
      </c>
    </row>
    <row r="1083" spans="1:5">
      <c r="A1083" s="261" t="s">
        <v>5258</v>
      </c>
      <c r="B1083" s="262" t="s">
        <v>5460</v>
      </c>
      <c r="C1083" s="261" t="s">
        <v>8</v>
      </c>
      <c r="E1083" s="261" t="s">
        <v>5258</v>
      </c>
    </row>
    <row r="1084" spans="1:5">
      <c r="A1084" s="261" t="s">
        <v>5258</v>
      </c>
      <c r="B1084" s="262" t="s">
        <v>5459</v>
      </c>
      <c r="C1084" s="261" t="s">
        <v>8</v>
      </c>
      <c r="E1084" s="261" t="s">
        <v>5258</v>
      </c>
    </row>
    <row r="1085" spans="1:5">
      <c r="A1085" s="261" t="s">
        <v>5258</v>
      </c>
      <c r="B1085" s="262" t="s">
        <v>5458</v>
      </c>
      <c r="C1085" s="261" t="s">
        <v>8</v>
      </c>
      <c r="E1085" s="261" t="s">
        <v>5258</v>
      </c>
    </row>
    <row r="1086" spans="1:5">
      <c r="A1086" s="261" t="s">
        <v>5258</v>
      </c>
      <c r="B1086" s="262" t="s">
        <v>5457</v>
      </c>
      <c r="C1086" s="261" t="s">
        <v>8</v>
      </c>
      <c r="E1086" s="261" t="s">
        <v>5258</v>
      </c>
    </row>
    <row r="1087" spans="1:5">
      <c r="A1087" s="261" t="s">
        <v>5258</v>
      </c>
      <c r="B1087" s="262" t="s">
        <v>5456</v>
      </c>
      <c r="C1087" s="261" t="s">
        <v>8</v>
      </c>
      <c r="E1087" s="261" t="s">
        <v>5258</v>
      </c>
    </row>
    <row r="1088" spans="1:5">
      <c r="A1088" s="261" t="s">
        <v>5258</v>
      </c>
      <c r="B1088" s="262" t="s">
        <v>5455</v>
      </c>
      <c r="C1088" s="261" t="s">
        <v>8</v>
      </c>
      <c r="E1088" s="261" t="s">
        <v>5258</v>
      </c>
    </row>
    <row r="1089" spans="1:5">
      <c r="A1089" s="261" t="s">
        <v>5258</v>
      </c>
      <c r="B1089" s="262" t="s">
        <v>5454</v>
      </c>
      <c r="C1089" s="261" t="s">
        <v>8</v>
      </c>
      <c r="E1089" s="261" t="s">
        <v>5258</v>
      </c>
    </row>
    <row r="1090" spans="1:5">
      <c r="A1090" s="261" t="s">
        <v>5258</v>
      </c>
      <c r="B1090" s="262" t="s">
        <v>5453</v>
      </c>
      <c r="C1090" s="261" t="s">
        <v>8</v>
      </c>
      <c r="E1090" s="261" t="s">
        <v>5258</v>
      </c>
    </row>
    <row r="1091" spans="1:5">
      <c r="A1091" s="261" t="s">
        <v>5258</v>
      </c>
      <c r="B1091" s="262" t="s">
        <v>5452</v>
      </c>
      <c r="C1091" s="261" t="s">
        <v>8</v>
      </c>
      <c r="E1091" s="261" t="s">
        <v>5258</v>
      </c>
    </row>
    <row r="1092" spans="1:5">
      <c r="A1092" s="261" t="s">
        <v>5258</v>
      </c>
      <c r="B1092" s="262" t="s">
        <v>5451</v>
      </c>
      <c r="C1092" s="261" t="s">
        <v>8</v>
      </c>
      <c r="E1092" s="261" t="s">
        <v>5258</v>
      </c>
    </row>
    <row r="1093" spans="1:5">
      <c r="A1093" s="261" t="s">
        <v>5258</v>
      </c>
      <c r="B1093" s="262" t="s">
        <v>5450</v>
      </c>
      <c r="C1093" s="261" t="s">
        <v>8</v>
      </c>
      <c r="E1093" s="261" t="s">
        <v>5258</v>
      </c>
    </row>
    <row r="1094" spans="1:5">
      <c r="A1094" s="261" t="s">
        <v>5258</v>
      </c>
      <c r="B1094" s="262" t="s">
        <v>5449</v>
      </c>
      <c r="C1094" s="261" t="s">
        <v>8</v>
      </c>
      <c r="E1094" s="261" t="s">
        <v>5258</v>
      </c>
    </row>
    <row r="1095" spans="1:5">
      <c r="A1095" s="261" t="s">
        <v>5258</v>
      </c>
      <c r="B1095" s="262" t="s">
        <v>5448</v>
      </c>
      <c r="C1095" s="261" t="s">
        <v>8</v>
      </c>
      <c r="E1095" s="261" t="s">
        <v>5258</v>
      </c>
    </row>
    <row r="1096" spans="1:5">
      <c r="A1096" s="261" t="s">
        <v>5258</v>
      </c>
      <c r="B1096" s="262" t="s">
        <v>5447</v>
      </c>
      <c r="C1096" s="261" t="s">
        <v>8</v>
      </c>
      <c r="E1096" s="261" t="s">
        <v>5258</v>
      </c>
    </row>
    <row r="1097" spans="1:5">
      <c r="A1097" s="261" t="s">
        <v>5258</v>
      </c>
      <c r="B1097" s="262" t="s">
        <v>5446</v>
      </c>
      <c r="C1097" s="261" t="s">
        <v>8</v>
      </c>
      <c r="E1097" s="261" t="s">
        <v>5258</v>
      </c>
    </row>
    <row r="1098" spans="1:5">
      <c r="A1098" s="261" t="s">
        <v>5258</v>
      </c>
      <c r="B1098" s="262" t="s">
        <v>5445</v>
      </c>
      <c r="C1098" s="261" t="s">
        <v>8</v>
      </c>
      <c r="E1098" s="261" t="s">
        <v>5258</v>
      </c>
    </row>
    <row r="1099" spans="1:5">
      <c r="A1099" s="261" t="s">
        <v>5258</v>
      </c>
      <c r="B1099" s="262" t="s">
        <v>4860</v>
      </c>
      <c r="C1099" s="261" t="s">
        <v>8</v>
      </c>
      <c r="E1099" s="261" t="s">
        <v>5258</v>
      </c>
    </row>
    <row r="1100" spans="1:5">
      <c r="A1100" s="261" t="s">
        <v>5258</v>
      </c>
      <c r="B1100" s="262" t="s">
        <v>5444</v>
      </c>
      <c r="C1100" s="261" t="s">
        <v>8</v>
      </c>
      <c r="E1100" s="261" t="s">
        <v>5258</v>
      </c>
    </row>
    <row r="1101" spans="1:5">
      <c r="A1101" s="261" t="s">
        <v>5258</v>
      </c>
      <c r="B1101" s="262" t="s">
        <v>5443</v>
      </c>
      <c r="C1101" s="261" t="s">
        <v>8</v>
      </c>
      <c r="E1101" s="261" t="s">
        <v>5258</v>
      </c>
    </row>
    <row r="1102" spans="1:5">
      <c r="A1102" s="261" t="s">
        <v>5258</v>
      </c>
      <c r="B1102" s="262" t="s">
        <v>5442</v>
      </c>
      <c r="C1102" s="261" t="s">
        <v>8</v>
      </c>
      <c r="E1102" s="261" t="s">
        <v>5258</v>
      </c>
    </row>
    <row r="1103" spans="1:5">
      <c r="A1103" s="261" t="s">
        <v>5258</v>
      </c>
      <c r="B1103" s="262" t="s">
        <v>5441</v>
      </c>
      <c r="C1103" s="261" t="s">
        <v>8</v>
      </c>
      <c r="E1103" s="261" t="s">
        <v>5258</v>
      </c>
    </row>
    <row r="1104" spans="1:5">
      <c r="A1104" s="261" t="s">
        <v>5258</v>
      </c>
      <c r="B1104" s="262" t="s">
        <v>5440</v>
      </c>
      <c r="C1104" s="261" t="s">
        <v>8</v>
      </c>
      <c r="E1104" s="261" t="s">
        <v>5258</v>
      </c>
    </row>
    <row r="1105" spans="1:5">
      <c r="A1105" s="261" t="s">
        <v>5258</v>
      </c>
      <c r="B1105" s="262" t="s">
        <v>5439</v>
      </c>
      <c r="C1105" s="261" t="s">
        <v>8</v>
      </c>
      <c r="E1105" s="261" t="s">
        <v>5258</v>
      </c>
    </row>
    <row r="1106" spans="1:5">
      <c r="A1106" s="261" t="s">
        <v>5258</v>
      </c>
      <c r="B1106" s="262" t="s">
        <v>5438</v>
      </c>
      <c r="C1106" s="261" t="s">
        <v>8</v>
      </c>
      <c r="E1106" s="261" t="s">
        <v>5258</v>
      </c>
    </row>
    <row r="1107" spans="1:5">
      <c r="A1107" s="261" t="s">
        <v>5258</v>
      </c>
      <c r="B1107" s="262" t="s">
        <v>5437</v>
      </c>
      <c r="C1107" s="261" t="s">
        <v>8</v>
      </c>
      <c r="E1107" s="261" t="s">
        <v>5258</v>
      </c>
    </row>
    <row r="1108" spans="1:5">
      <c r="A1108" s="261" t="s">
        <v>5258</v>
      </c>
      <c r="B1108" s="262" t="s">
        <v>5436</v>
      </c>
      <c r="C1108" s="261" t="s">
        <v>8</v>
      </c>
      <c r="E1108" s="261" t="s">
        <v>5258</v>
      </c>
    </row>
    <row r="1109" spans="1:5">
      <c r="A1109" s="261" t="s">
        <v>5258</v>
      </c>
      <c r="B1109" s="262" t="s">
        <v>5435</v>
      </c>
      <c r="C1109" s="261" t="s">
        <v>8</v>
      </c>
      <c r="E1109" s="261" t="s">
        <v>5258</v>
      </c>
    </row>
    <row r="1110" spans="1:5">
      <c r="A1110" s="261" t="s">
        <v>5258</v>
      </c>
      <c r="B1110" s="262" t="s">
        <v>5434</v>
      </c>
      <c r="C1110" s="261" t="s">
        <v>8</v>
      </c>
      <c r="E1110" s="261" t="s">
        <v>5258</v>
      </c>
    </row>
    <row r="1111" spans="1:5">
      <c r="A1111" s="261" t="s">
        <v>5258</v>
      </c>
      <c r="B1111" s="262" t="s">
        <v>5433</v>
      </c>
      <c r="C1111" s="261" t="s">
        <v>8</v>
      </c>
      <c r="E1111" s="261" t="s">
        <v>5258</v>
      </c>
    </row>
    <row r="1112" spans="1:5">
      <c r="A1112" s="261" t="s">
        <v>5258</v>
      </c>
      <c r="B1112" s="262" t="s">
        <v>5432</v>
      </c>
      <c r="C1112" s="261" t="s">
        <v>8</v>
      </c>
      <c r="E1112" s="261" t="s">
        <v>5258</v>
      </c>
    </row>
    <row r="1113" spans="1:5">
      <c r="A1113" s="261" t="s">
        <v>5258</v>
      </c>
      <c r="B1113" s="262" t="s">
        <v>5431</v>
      </c>
      <c r="C1113" s="261" t="s">
        <v>8</v>
      </c>
      <c r="E1113" s="261" t="s">
        <v>5258</v>
      </c>
    </row>
    <row r="1114" spans="1:5">
      <c r="A1114" s="261" t="s">
        <v>5258</v>
      </c>
      <c r="B1114" s="262" t="s">
        <v>5430</v>
      </c>
      <c r="C1114" s="261" t="s">
        <v>8</v>
      </c>
      <c r="E1114" s="261" t="s">
        <v>5258</v>
      </c>
    </row>
    <row r="1115" spans="1:5">
      <c r="A1115" s="261" t="s">
        <v>5258</v>
      </c>
      <c r="B1115" s="262" t="s">
        <v>5429</v>
      </c>
      <c r="C1115" s="261" t="s">
        <v>8</v>
      </c>
      <c r="E1115" s="261" t="s">
        <v>5258</v>
      </c>
    </row>
    <row r="1116" spans="1:5">
      <c r="A1116" s="261" t="s">
        <v>5258</v>
      </c>
      <c r="B1116" s="262" t="s">
        <v>5428</v>
      </c>
      <c r="C1116" s="261" t="s">
        <v>8</v>
      </c>
      <c r="E1116" s="261" t="s">
        <v>5258</v>
      </c>
    </row>
    <row r="1117" spans="1:5">
      <c r="A1117" s="261" t="s">
        <v>5258</v>
      </c>
      <c r="B1117" s="262" t="s">
        <v>5427</v>
      </c>
      <c r="C1117" s="261" t="s">
        <v>8</v>
      </c>
      <c r="E1117" s="261" t="s">
        <v>5258</v>
      </c>
    </row>
    <row r="1118" spans="1:5">
      <c r="A1118" s="261" t="s">
        <v>5258</v>
      </c>
      <c r="B1118" s="262" t="s">
        <v>5426</v>
      </c>
      <c r="C1118" s="261" t="s">
        <v>8</v>
      </c>
      <c r="E1118" s="261" t="s">
        <v>5258</v>
      </c>
    </row>
    <row r="1119" spans="1:5">
      <c r="A1119" s="261" t="s">
        <v>5258</v>
      </c>
      <c r="B1119" s="262" t="s">
        <v>5425</v>
      </c>
      <c r="C1119" s="261" t="s">
        <v>8</v>
      </c>
      <c r="E1119" s="261" t="s">
        <v>5258</v>
      </c>
    </row>
    <row r="1120" spans="1:5">
      <c r="A1120" s="261" t="s">
        <v>5258</v>
      </c>
      <c r="B1120" s="262" t="s">
        <v>5424</v>
      </c>
      <c r="C1120" s="261" t="s">
        <v>8</v>
      </c>
      <c r="E1120" s="261" t="s">
        <v>5258</v>
      </c>
    </row>
    <row r="1121" spans="1:5">
      <c r="A1121" s="261" t="s">
        <v>5258</v>
      </c>
      <c r="B1121" s="262" t="s">
        <v>5423</v>
      </c>
      <c r="C1121" s="261" t="s">
        <v>8</v>
      </c>
      <c r="E1121" s="261" t="s">
        <v>5258</v>
      </c>
    </row>
    <row r="1122" spans="1:5">
      <c r="A1122" s="261" t="s">
        <v>5258</v>
      </c>
      <c r="B1122" s="262" t="s">
        <v>5422</v>
      </c>
      <c r="C1122" s="261" t="s">
        <v>8</v>
      </c>
      <c r="E1122" s="261" t="s">
        <v>5258</v>
      </c>
    </row>
    <row r="1123" spans="1:5">
      <c r="A1123" s="261" t="s">
        <v>5258</v>
      </c>
      <c r="B1123" s="262" t="s">
        <v>5421</v>
      </c>
      <c r="C1123" s="261" t="s">
        <v>8</v>
      </c>
      <c r="E1123" s="261" t="s">
        <v>5258</v>
      </c>
    </row>
    <row r="1124" spans="1:5">
      <c r="A1124" s="261" t="s">
        <v>5258</v>
      </c>
      <c r="B1124" s="262" t="s">
        <v>5420</v>
      </c>
      <c r="C1124" s="261" t="s">
        <v>8</v>
      </c>
      <c r="E1124" s="261" t="s">
        <v>5258</v>
      </c>
    </row>
    <row r="1125" spans="1:5">
      <c r="A1125" s="261" t="s">
        <v>5258</v>
      </c>
      <c r="B1125" s="262" t="s">
        <v>5419</v>
      </c>
      <c r="C1125" s="261" t="s">
        <v>8</v>
      </c>
      <c r="E1125" s="261" t="s">
        <v>5258</v>
      </c>
    </row>
    <row r="1126" spans="1:5">
      <c r="A1126" s="261" t="s">
        <v>5258</v>
      </c>
      <c r="B1126" s="262" t="s">
        <v>5418</v>
      </c>
      <c r="C1126" s="261" t="s">
        <v>8</v>
      </c>
      <c r="E1126" s="261" t="s">
        <v>5258</v>
      </c>
    </row>
    <row r="1127" spans="1:5">
      <c r="A1127" s="261" t="s">
        <v>5258</v>
      </c>
      <c r="B1127" s="262" t="s">
        <v>5417</v>
      </c>
      <c r="C1127" s="261" t="s">
        <v>8</v>
      </c>
      <c r="E1127" s="261" t="s">
        <v>5258</v>
      </c>
    </row>
    <row r="1128" spans="1:5">
      <c r="A1128" s="261" t="s">
        <v>5258</v>
      </c>
      <c r="B1128" s="262" t="s">
        <v>5416</v>
      </c>
      <c r="C1128" s="261" t="s">
        <v>8</v>
      </c>
      <c r="E1128" s="261" t="s">
        <v>5258</v>
      </c>
    </row>
    <row r="1129" spans="1:5">
      <c r="A1129" s="261" t="s">
        <v>5258</v>
      </c>
      <c r="B1129" s="262" t="s">
        <v>5415</v>
      </c>
      <c r="C1129" s="261" t="s">
        <v>8</v>
      </c>
      <c r="E1129" s="261" t="s">
        <v>5258</v>
      </c>
    </row>
    <row r="1130" spans="1:5">
      <c r="A1130" s="261" t="s">
        <v>5258</v>
      </c>
      <c r="B1130" s="262" t="s">
        <v>5414</v>
      </c>
      <c r="C1130" s="261" t="s">
        <v>8</v>
      </c>
      <c r="E1130" s="261" t="s">
        <v>5258</v>
      </c>
    </row>
    <row r="1131" spans="1:5">
      <c r="A1131" s="261" t="s">
        <v>5258</v>
      </c>
      <c r="B1131" s="262" t="s">
        <v>5413</v>
      </c>
      <c r="C1131" s="261" t="s">
        <v>8</v>
      </c>
      <c r="E1131" s="261" t="s">
        <v>5258</v>
      </c>
    </row>
    <row r="1132" spans="1:5">
      <c r="A1132" s="261" t="s">
        <v>5258</v>
      </c>
      <c r="B1132" s="262" t="s">
        <v>5412</v>
      </c>
      <c r="C1132" s="261" t="s">
        <v>8</v>
      </c>
      <c r="E1132" s="261" t="s">
        <v>5258</v>
      </c>
    </row>
    <row r="1133" spans="1:5">
      <c r="A1133" s="261" t="s">
        <v>5258</v>
      </c>
      <c r="B1133" s="262" t="s">
        <v>5411</v>
      </c>
      <c r="C1133" s="261" t="s">
        <v>8</v>
      </c>
      <c r="E1133" s="261" t="s">
        <v>5258</v>
      </c>
    </row>
    <row r="1134" spans="1:5">
      <c r="A1134" s="261" t="s">
        <v>5258</v>
      </c>
      <c r="B1134" s="262" t="s">
        <v>5410</v>
      </c>
      <c r="C1134" s="261" t="s">
        <v>8</v>
      </c>
      <c r="E1134" s="261" t="s">
        <v>5258</v>
      </c>
    </row>
    <row r="1135" spans="1:5">
      <c r="A1135" s="261" t="s">
        <v>5258</v>
      </c>
      <c r="B1135" s="262" t="s">
        <v>5409</v>
      </c>
      <c r="C1135" s="261" t="s">
        <v>8</v>
      </c>
      <c r="E1135" s="261" t="s">
        <v>5258</v>
      </c>
    </row>
    <row r="1136" spans="1:5">
      <c r="A1136" s="261" t="s">
        <v>5258</v>
      </c>
      <c r="B1136" s="262" t="s">
        <v>5408</v>
      </c>
      <c r="C1136" s="261" t="s">
        <v>8</v>
      </c>
      <c r="E1136" s="261" t="s">
        <v>5258</v>
      </c>
    </row>
    <row r="1137" spans="1:5">
      <c r="A1137" s="261" t="s">
        <v>5258</v>
      </c>
      <c r="B1137" s="262" t="s">
        <v>3994</v>
      </c>
      <c r="C1137" s="261" t="s">
        <v>8</v>
      </c>
      <c r="E1137" s="261" t="s">
        <v>5258</v>
      </c>
    </row>
    <row r="1138" spans="1:5">
      <c r="A1138" s="261" t="s">
        <v>5258</v>
      </c>
      <c r="B1138" s="262" t="s">
        <v>5407</v>
      </c>
      <c r="C1138" s="261" t="s">
        <v>8</v>
      </c>
      <c r="E1138" s="261" t="s">
        <v>5258</v>
      </c>
    </row>
    <row r="1139" spans="1:5">
      <c r="A1139" s="261" t="s">
        <v>5258</v>
      </c>
      <c r="B1139" s="262" t="s">
        <v>5406</v>
      </c>
      <c r="C1139" s="261" t="s">
        <v>8</v>
      </c>
      <c r="E1139" s="261" t="s">
        <v>5258</v>
      </c>
    </row>
    <row r="1140" spans="1:5">
      <c r="A1140" s="261" t="s">
        <v>5258</v>
      </c>
      <c r="B1140" s="262" t="s">
        <v>5405</v>
      </c>
      <c r="C1140" s="261" t="s">
        <v>8</v>
      </c>
      <c r="E1140" s="261" t="s">
        <v>5258</v>
      </c>
    </row>
    <row r="1141" spans="1:5">
      <c r="A1141" s="261" t="s">
        <v>5258</v>
      </c>
      <c r="B1141" s="262" t="s">
        <v>5404</v>
      </c>
      <c r="C1141" s="261" t="s">
        <v>8</v>
      </c>
      <c r="E1141" s="261" t="s">
        <v>5258</v>
      </c>
    </row>
    <row r="1142" spans="1:5">
      <c r="A1142" s="261" t="s">
        <v>5258</v>
      </c>
      <c r="B1142" s="262" t="s">
        <v>5403</v>
      </c>
      <c r="C1142" s="261" t="s">
        <v>8</v>
      </c>
      <c r="E1142" s="261" t="s">
        <v>5258</v>
      </c>
    </row>
    <row r="1143" spans="1:5">
      <c r="A1143" s="261" t="s">
        <v>5258</v>
      </c>
      <c r="B1143" s="262" t="s">
        <v>5402</v>
      </c>
      <c r="C1143" s="261" t="s">
        <v>8</v>
      </c>
      <c r="E1143" s="261" t="s">
        <v>5258</v>
      </c>
    </row>
    <row r="1144" spans="1:5">
      <c r="A1144" s="261" t="s">
        <v>5258</v>
      </c>
      <c r="B1144" s="262" t="s">
        <v>5401</v>
      </c>
      <c r="C1144" s="261" t="s">
        <v>8</v>
      </c>
      <c r="E1144" s="261" t="s">
        <v>5258</v>
      </c>
    </row>
    <row r="1145" spans="1:5">
      <c r="A1145" s="261" t="s">
        <v>5258</v>
      </c>
      <c r="B1145" s="262" t="s">
        <v>5400</v>
      </c>
      <c r="C1145" s="261" t="s">
        <v>8</v>
      </c>
      <c r="E1145" s="261" t="s">
        <v>5258</v>
      </c>
    </row>
    <row r="1146" spans="1:5">
      <c r="A1146" s="261" t="s">
        <v>5258</v>
      </c>
      <c r="B1146" s="262" t="s">
        <v>5399</v>
      </c>
      <c r="C1146" s="261" t="s">
        <v>8</v>
      </c>
      <c r="E1146" s="261" t="s">
        <v>5258</v>
      </c>
    </row>
    <row r="1147" spans="1:5">
      <c r="A1147" s="261" t="s">
        <v>5258</v>
      </c>
      <c r="B1147" s="262" t="s">
        <v>5398</v>
      </c>
      <c r="C1147" s="261" t="s">
        <v>8</v>
      </c>
      <c r="E1147" s="261" t="s">
        <v>5258</v>
      </c>
    </row>
    <row r="1148" spans="1:5">
      <c r="A1148" s="261" t="s">
        <v>5258</v>
      </c>
      <c r="B1148" s="262" t="s">
        <v>5397</v>
      </c>
      <c r="C1148" s="261" t="s">
        <v>8</v>
      </c>
      <c r="E1148" s="261" t="s">
        <v>5258</v>
      </c>
    </row>
    <row r="1149" spans="1:5">
      <c r="A1149" s="261" t="s">
        <v>5258</v>
      </c>
      <c r="B1149" s="262" t="s">
        <v>5396</v>
      </c>
      <c r="C1149" s="261" t="s">
        <v>8</v>
      </c>
      <c r="E1149" s="261" t="s">
        <v>5258</v>
      </c>
    </row>
    <row r="1150" spans="1:5">
      <c r="A1150" s="261" t="s">
        <v>5258</v>
      </c>
      <c r="B1150" s="262" t="s">
        <v>5395</v>
      </c>
      <c r="C1150" s="261" t="s">
        <v>8</v>
      </c>
      <c r="E1150" s="261" t="s">
        <v>5258</v>
      </c>
    </row>
    <row r="1151" spans="1:5">
      <c r="A1151" s="261" t="s">
        <v>5258</v>
      </c>
      <c r="B1151" s="262" t="s">
        <v>3939</v>
      </c>
      <c r="C1151" s="261" t="s">
        <v>8</v>
      </c>
      <c r="E1151" s="261" t="s">
        <v>5258</v>
      </c>
    </row>
    <row r="1152" spans="1:5">
      <c r="A1152" s="261" t="s">
        <v>5258</v>
      </c>
      <c r="B1152" s="262" t="s">
        <v>5394</v>
      </c>
      <c r="C1152" s="261" t="s">
        <v>8</v>
      </c>
      <c r="E1152" s="261" t="s">
        <v>5258</v>
      </c>
    </row>
    <row r="1153" spans="1:5">
      <c r="A1153" s="261" t="s">
        <v>5258</v>
      </c>
      <c r="B1153" s="262" t="s">
        <v>5393</v>
      </c>
      <c r="C1153" s="261" t="s">
        <v>8</v>
      </c>
      <c r="E1153" s="261" t="s">
        <v>5258</v>
      </c>
    </row>
    <row r="1154" spans="1:5">
      <c r="A1154" s="261" t="s">
        <v>5258</v>
      </c>
      <c r="B1154" s="262" t="s">
        <v>5392</v>
      </c>
      <c r="C1154" s="261" t="s">
        <v>8</v>
      </c>
      <c r="E1154" s="261" t="s">
        <v>5258</v>
      </c>
    </row>
    <row r="1155" spans="1:5">
      <c r="A1155" s="261" t="s">
        <v>5258</v>
      </c>
      <c r="B1155" s="262" t="s">
        <v>5391</v>
      </c>
      <c r="C1155" s="261" t="s">
        <v>8</v>
      </c>
      <c r="E1155" s="261" t="s">
        <v>5258</v>
      </c>
    </row>
    <row r="1156" spans="1:5">
      <c r="A1156" s="261" t="s">
        <v>5258</v>
      </c>
      <c r="B1156" s="262" t="s">
        <v>5390</v>
      </c>
      <c r="C1156" s="261" t="s">
        <v>8</v>
      </c>
      <c r="E1156" s="261" t="s">
        <v>5258</v>
      </c>
    </row>
    <row r="1157" spans="1:5">
      <c r="A1157" s="261" t="s">
        <v>5258</v>
      </c>
      <c r="B1157" s="262" t="s">
        <v>5389</v>
      </c>
      <c r="C1157" s="261" t="s">
        <v>8</v>
      </c>
      <c r="E1157" s="261" t="s">
        <v>5258</v>
      </c>
    </row>
    <row r="1158" spans="1:5">
      <c r="A1158" s="261" t="s">
        <v>5258</v>
      </c>
      <c r="B1158" s="262" t="s">
        <v>5389</v>
      </c>
      <c r="C1158" s="261" t="s">
        <v>8</v>
      </c>
      <c r="E1158" s="261" t="s">
        <v>5258</v>
      </c>
    </row>
    <row r="1159" spans="1:5">
      <c r="A1159" s="261" t="s">
        <v>5258</v>
      </c>
      <c r="B1159" s="262" t="s">
        <v>5388</v>
      </c>
      <c r="C1159" s="261" t="s">
        <v>8</v>
      </c>
      <c r="E1159" s="261" t="s">
        <v>5258</v>
      </c>
    </row>
    <row r="1160" spans="1:5">
      <c r="A1160" s="261" t="s">
        <v>5258</v>
      </c>
      <c r="B1160" s="262" t="s">
        <v>5387</v>
      </c>
      <c r="C1160" s="261" t="s">
        <v>8</v>
      </c>
      <c r="E1160" s="261" t="s">
        <v>5258</v>
      </c>
    </row>
    <row r="1161" spans="1:5">
      <c r="A1161" s="261" t="s">
        <v>5258</v>
      </c>
      <c r="B1161" s="262" t="s">
        <v>5386</v>
      </c>
      <c r="C1161" s="261" t="s">
        <v>8</v>
      </c>
      <c r="E1161" s="261" t="s">
        <v>5258</v>
      </c>
    </row>
    <row r="1162" spans="1:5">
      <c r="A1162" s="261" t="s">
        <v>5258</v>
      </c>
      <c r="B1162" s="262" t="s">
        <v>5385</v>
      </c>
      <c r="C1162" s="261" t="s">
        <v>8</v>
      </c>
      <c r="E1162" s="261" t="s">
        <v>5258</v>
      </c>
    </row>
    <row r="1163" spans="1:5">
      <c r="A1163" s="261" t="s">
        <v>5258</v>
      </c>
      <c r="B1163" s="262" t="s">
        <v>5384</v>
      </c>
      <c r="C1163" s="261" t="s">
        <v>8</v>
      </c>
      <c r="E1163" s="261" t="s">
        <v>5258</v>
      </c>
    </row>
    <row r="1164" spans="1:5">
      <c r="A1164" s="261" t="s">
        <v>5258</v>
      </c>
      <c r="B1164" s="262" t="s">
        <v>5383</v>
      </c>
      <c r="C1164" s="261" t="s">
        <v>8</v>
      </c>
      <c r="E1164" s="261" t="s">
        <v>5258</v>
      </c>
    </row>
    <row r="1165" spans="1:5">
      <c r="A1165" s="261" t="s">
        <v>5258</v>
      </c>
      <c r="B1165" s="262" t="s">
        <v>5382</v>
      </c>
      <c r="C1165" s="261" t="s">
        <v>8</v>
      </c>
      <c r="E1165" s="261" t="s">
        <v>5258</v>
      </c>
    </row>
    <row r="1166" spans="1:5">
      <c r="A1166" s="261" t="s">
        <v>5258</v>
      </c>
      <c r="B1166" s="262" t="s">
        <v>5381</v>
      </c>
      <c r="C1166" s="261" t="s">
        <v>8</v>
      </c>
      <c r="E1166" s="261" t="s">
        <v>5258</v>
      </c>
    </row>
    <row r="1167" spans="1:5">
      <c r="A1167" s="261" t="s">
        <v>5258</v>
      </c>
      <c r="B1167" s="262" t="s">
        <v>5380</v>
      </c>
      <c r="C1167" s="261" t="s">
        <v>8</v>
      </c>
      <c r="E1167" s="261" t="s">
        <v>5258</v>
      </c>
    </row>
    <row r="1168" spans="1:5">
      <c r="A1168" s="261" t="s">
        <v>5258</v>
      </c>
      <c r="B1168" s="262" t="s">
        <v>5379</v>
      </c>
      <c r="C1168" s="261" t="s">
        <v>8</v>
      </c>
      <c r="E1168" s="261" t="s">
        <v>5258</v>
      </c>
    </row>
    <row r="1169" spans="1:5">
      <c r="A1169" s="261" t="s">
        <v>5258</v>
      </c>
      <c r="B1169" s="262" t="s">
        <v>5378</v>
      </c>
      <c r="C1169" s="261" t="s">
        <v>8</v>
      </c>
      <c r="E1169" s="261" t="s">
        <v>5258</v>
      </c>
    </row>
    <row r="1170" spans="1:5">
      <c r="A1170" s="261" t="s">
        <v>5258</v>
      </c>
      <c r="B1170" s="262" t="s">
        <v>5377</v>
      </c>
      <c r="C1170" s="261" t="s">
        <v>8</v>
      </c>
      <c r="E1170" s="261" t="s">
        <v>5258</v>
      </c>
    </row>
    <row r="1171" spans="1:5">
      <c r="A1171" s="261" t="s">
        <v>5258</v>
      </c>
      <c r="B1171" s="262" t="s">
        <v>5376</v>
      </c>
      <c r="C1171" s="261" t="s">
        <v>8</v>
      </c>
      <c r="E1171" s="261" t="s">
        <v>5258</v>
      </c>
    </row>
    <row r="1172" spans="1:5">
      <c r="A1172" s="261" t="s">
        <v>5258</v>
      </c>
      <c r="B1172" s="262" t="s">
        <v>5375</v>
      </c>
      <c r="C1172" s="261" t="s">
        <v>8</v>
      </c>
      <c r="E1172" s="261" t="s">
        <v>5258</v>
      </c>
    </row>
    <row r="1173" spans="1:5">
      <c r="A1173" s="261" t="s">
        <v>5258</v>
      </c>
      <c r="B1173" s="262" t="s">
        <v>5374</v>
      </c>
      <c r="E1173" s="261" t="s">
        <v>5258</v>
      </c>
    </row>
    <row r="1174" spans="1:5">
      <c r="A1174" s="261" t="s">
        <v>5258</v>
      </c>
      <c r="B1174" s="262" t="s">
        <v>5373</v>
      </c>
      <c r="E1174" s="261" t="s">
        <v>5258</v>
      </c>
    </row>
    <row r="1175" spans="1:5">
      <c r="A1175" s="261" t="s">
        <v>5258</v>
      </c>
      <c r="B1175" s="262" t="s">
        <v>5372</v>
      </c>
      <c r="E1175" s="261" t="s">
        <v>5258</v>
      </c>
    </row>
    <row r="1176" spans="1:5">
      <c r="A1176" s="261" t="s">
        <v>5258</v>
      </c>
      <c r="B1176" s="262" t="s">
        <v>5371</v>
      </c>
      <c r="E1176" s="261" t="s">
        <v>5258</v>
      </c>
    </row>
    <row r="1177" spans="1:5">
      <c r="A1177" s="261" t="s">
        <v>5258</v>
      </c>
      <c r="B1177" s="262" t="s">
        <v>5370</v>
      </c>
      <c r="E1177" s="261" t="s">
        <v>5258</v>
      </c>
    </row>
    <row r="1178" spans="1:5">
      <c r="A1178" s="261" t="s">
        <v>5258</v>
      </c>
      <c r="B1178" s="262" t="s">
        <v>5369</v>
      </c>
      <c r="E1178" s="261" t="s">
        <v>5258</v>
      </c>
    </row>
    <row r="1179" spans="1:5">
      <c r="A1179" s="261" t="s">
        <v>5258</v>
      </c>
      <c r="B1179" s="262" t="s">
        <v>5368</v>
      </c>
      <c r="E1179" s="261" t="s">
        <v>5258</v>
      </c>
    </row>
    <row r="1180" spans="1:5">
      <c r="A1180" s="261" t="s">
        <v>5258</v>
      </c>
      <c r="B1180" s="262" t="s">
        <v>5367</v>
      </c>
      <c r="E1180" s="261" t="s">
        <v>5258</v>
      </c>
    </row>
    <row r="1181" spans="1:5">
      <c r="A1181" s="261" t="s">
        <v>5258</v>
      </c>
      <c r="B1181" s="262" t="s">
        <v>5366</v>
      </c>
      <c r="E1181" s="261" t="s">
        <v>5258</v>
      </c>
    </row>
    <row r="1182" spans="1:5">
      <c r="A1182" s="261" t="s">
        <v>5258</v>
      </c>
      <c r="B1182" s="262" t="s">
        <v>5365</v>
      </c>
      <c r="E1182" s="261" t="s">
        <v>5258</v>
      </c>
    </row>
    <row r="1183" spans="1:5">
      <c r="A1183" s="261" t="s">
        <v>5258</v>
      </c>
      <c r="B1183" s="262" t="s">
        <v>5364</v>
      </c>
      <c r="E1183" s="261" t="s">
        <v>5258</v>
      </c>
    </row>
    <row r="1184" spans="1:5">
      <c r="A1184" s="261" t="s">
        <v>5258</v>
      </c>
      <c r="B1184" s="262" t="s">
        <v>5363</v>
      </c>
      <c r="E1184" s="261" t="s">
        <v>5258</v>
      </c>
    </row>
    <row r="1185" spans="1:5">
      <c r="A1185" s="261" t="s">
        <v>5258</v>
      </c>
      <c r="B1185" s="262" t="s">
        <v>5362</v>
      </c>
      <c r="E1185" s="261" t="s">
        <v>5258</v>
      </c>
    </row>
    <row r="1186" spans="1:5">
      <c r="A1186" s="261" t="s">
        <v>5258</v>
      </c>
      <c r="B1186" s="262" t="s">
        <v>5361</v>
      </c>
      <c r="E1186" s="261" t="s">
        <v>5258</v>
      </c>
    </row>
    <row r="1187" spans="1:5">
      <c r="A1187" s="261" t="s">
        <v>5258</v>
      </c>
      <c r="B1187" s="262" t="s">
        <v>5360</v>
      </c>
      <c r="E1187" s="261" t="s">
        <v>5258</v>
      </c>
    </row>
    <row r="1188" spans="1:5">
      <c r="A1188" s="261" t="s">
        <v>5258</v>
      </c>
      <c r="B1188" s="262" t="s">
        <v>5359</v>
      </c>
      <c r="E1188" s="261" t="s">
        <v>5258</v>
      </c>
    </row>
    <row r="1189" spans="1:5">
      <c r="A1189" s="261" t="s">
        <v>5258</v>
      </c>
      <c r="B1189" s="262" t="s">
        <v>5358</v>
      </c>
      <c r="E1189" s="261" t="s">
        <v>5258</v>
      </c>
    </row>
    <row r="1190" spans="1:5">
      <c r="A1190" s="261" t="s">
        <v>5258</v>
      </c>
      <c r="B1190" s="262" t="s">
        <v>5357</v>
      </c>
      <c r="E1190" s="261" t="s">
        <v>5258</v>
      </c>
    </row>
    <row r="1191" spans="1:5">
      <c r="A1191" s="261" t="s">
        <v>5258</v>
      </c>
      <c r="B1191" s="262" t="s">
        <v>5356</v>
      </c>
      <c r="E1191" s="261" t="s">
        <v>5258</v>
      </c>
    </row>
    <row r="1192" spans="1:5">
      <c r="A1192" s="261" t="s">
        <v>5258</v>
      </c>
      <c r="B1192" s="262" t="s">
        <v>5355</v>
      </c>
      <c r="E1192" s="261" t="s">
        <v>5258</v>
      </c>
    </row>
    <row r="1193" spans="1:5">
      <c r="A1193" s="261" t="s">
        <v>5258</v>
      </c>
      <c r="B1193" s="262" t="s">
        <v>5354</v>
      </c>
      <c r="E1193" s="261" t="s">
        <v>5258</v>
      </c>
    </row>
    <row r="1194" spans="1:5">
      <c r="A1194" s="261" t="s">
        <v>5258</v>
      </c>
      <c r="B1194" s="262" t="s">
        <v>5353</v>
      </c>
      <c r="E1194" s="261" t="s">
        <v>5258</v>
      </c>
    </row>
    <row r="1195" spans="1:5">
      <c r="A1195" s="261" t="s">
        <v>5258</v>
      </c>
      <c r="B1195" s="262" t="s">
        <v>5352</v>
      </c>
      <c r="E1195" s="261" t="s">
        <v>5258</v>
      </c>
    </row>
    <row r="1196" spans="1:5">
      <c r="A1196" s="261" t="s">
        <v>5258</v>
      </c>
      <c r="B1196" s="262" t="s">
        <v>5351</v>
      </c>
      <c r="E1196" s="261" t="s">
        <v>5258</v>
      </c>
    </row>
    <row r="1197" spans="1:5">
      <c r="A1197" s="261" t="s">
        <v>5258</v>
      </c>
      <c r="B1197" s="262" t="s">
        <v>5350</v>
      </c>
      <c r="E1197" s="261" t="s">
        <v>5258</v>
      </c>
    </row>
    <row r="1198" spans="1:5">
      <c r="A1198" s="261" t="s">
        <v>5258</v>
      </c>
      <c r="B1198" s="262" t="s">
        <v>5349</v>
      </c>
      <c r="E1198" s="261" t="s">
        <v>5258</v>
      </c>
    </row>
    <row r="1199" spans="1:5">
      <c r="A1199" s="261" t="s">
        <v>5258</v>
      </c>
      <c r="B1199" s="262" t="s">
        <v>5348</v>
      </c>
      <c r="E1199" s="261" t="s">
        <v>5258</v>
      </c>
    </row>
    <row r="1200" spans="1:5">
      <c r="A1200" s="261" t="s">
        <v>5258</v>
      </c>
      <c r="B1200" s="262" t="s">
        <v>5347</v>
      </c>
      <c r="E1200" s="261" t="s">
        <v>5258</v>
      </c>
    </row>
    <row r="1201" spans="1:5">
      <c r="A1201" s="261" t="s">
        <v>5258</v>
      </c>
      <c r="B1201" s="262" t="s">
        <v>5346</v>
      </c>
      <c r="E1201" s="261" t="s">
        <v>5258</v>
      </c>
    </row>
    <row r="1202" spans="1:5">
      <c r="A1202" s="261" t="s">
        <v>5258</v>
      </c>
      <c r="B1202" s="262" t="s">
        <v>5345</v>
      </c>
      <c r="E1202" s="261" t="s">
        <v>5258</v>
      </c>
    </row>
    <row r="1203" spans="1:5">
      <c r="A1203" s="261" t="s">
        <v>5258</v>
      </c>
      <c r="B1203" s="262" t="s">
        <v>5344</v>
      </c>
      <c r="E1203" s="261" t="s">
        <v>5258</v>
      </c>
    </row>
    <row r="1204" spans="1:5">
      <c r="A1204" s="261" t="s">
        <v>5258</v>
      </c>
      <c r="B1204" s="262" t="s">
        <v>5343</v>
      </c>
      <c r="E1204" s="261" t="s">
        <v>5258</v>
      </c>
    </row>
    <row r="1205" spans="1:5">
      <c r="A1205" s="261" t="s">
        <v>5258</v>
      </c>
      <c r="B1205" s="262" t="s">
        <v>5342</v>
      </c>
      <c r="E1205" s="261" t="s">
        <v>5258</v>
      </c>
    </row>
    <row r="1206" spans="1:5">
      <c r="A1206" s="261" t="s">
        <v>5258</v>
      </c>
      <c r="B1206" s="262" t="s">
        <v>5341</v>
      </c>
      <c r="E1206" s="261" t="s">
        <v>5258</v>
      </c>
    </row>
    <row r="1207" spans="1:5">
      <c r="A1207" s="261" t="s">
        <v>5258</v>
      </c>
      <c r="B1207" s="262" t="s">
        <v>5340</v>
      </c>
      <c r="E1207" s="261" t="s">
        <v>5258</v>
      </c>
    </row>
    <row r="1208" spans="1:5">
      <c r="A1208" s="261" t="s">
        <v>5258</v>
      </c>
      <c r="B1208" s="262" t="s">
        <v>5339</v>
      </c>
      <c r="E1208" s="261" t="s">
        <v>5258</v>
      </c>
    </row>
    <row r="1209" spans="1:5">
      <c r="A1209" s="261" t="s">
        <v>5258</v>
      </c>
      <c r="B1209" s="262" t="s">
        <v>5338</v>
      </c>
      <c r="E1209" s="261" t="s">
        <v>5258</v>
      </c>
    </row>
    <row r="1210" spans="1:5">
      <c r="A1210" s="261" t="s">
        <v>5258</v>
      </c>
      <c r="B1210" s="262" t="s">
        <v>5337</v>
      </c>
      <c r="E1210" s="261" t="s">
        <v>5258</v>
      </c>
    </row>
    <row r="1211" spans="1:5">
      <c r="A1211" s="261" t="s">
        <v>5258</v>
      </c>
      <c r="B1211" s="262" t="s">
        <v>5336</v>
      </c>
      <c r="E1211" s="261" t="s">
        <v>5258</v>
      </c>
    </row>
    <row r="1212" spans="1:5">
      <c r="A1212" s="261" t="s">
        <v>5258</v>
      </c>
      <c r="B1212" s="262" t="s">
        <v>5335</v>
      </c>
      <c r="E1212" s="261" t="s">
        <v>5258</v>
      </c>
    </row>
    <row r="1213" spans="1:5">
      <c r="A1213" s="261" t="s">
        <v>5258</v>
      </c>
      <c r="B1213" s="262" t="s">
        <v>5334</v>
      </c>
      <c r="E1213" s="261" t="s">
        <v>5258</v>
      </c>
    </row>
    <row r="1214" spans="1:5">
      <c r="A1214" s="261" t="s">
        <v>5258</v>
      </c>
      <c r="B1214" s="262" t="s">
        <v>5333</v>
      </c>
      <c r="E1214" s="261" t="s">
        <v>5258</v>
      </c>
    </row>
    <row r="1215" spans="1:5">
      <c r="A1215" s="261" t="s">
        <v>5258</v>
      </c>
      <c r="B1215" s="262" t="s">
        <v>5332</v>
      </c>
      <c r="E1215" s="261" t="s">
        <v>5258</v>
      </c>
    </row>
    <row r="1216" spans="1:5">
      <c r="A1216" s="261" t="s">
        <v>5258</v>
      </c>
      <c r="B1216" s="262" t="s">
        <v>5331</v>
      </c>
      <c r="E1216" s="261" t="s">
        <v>5258</v>
      </c>
    </row>
    <row r="1217" spans="1:5">
      <c r="A1217" s="261" t="s">
        <v>5258</v>
      </c>
      <c r="B1217" s="262" t="s">
        <v>5330</v>
      </c>
      <c r="E1217" s="261" t="s">
        <v>5258</v>
      </c>
    </row>
    <row r="1218" spans="1:5">
      <c r="A1218" s="261" t="s">
        <v>5258</v>
      </c>
      <c r="B1218" s="262" t="s">
        <v>5329</v>
      </c>
      <c r="E1218" s="261" t="s">
        <v>5258</v>
      </c>
    </row>
    <row r="1219" spans="1:5">
      <c r="A1219" s="261" t="s">
        <v>5258</v>
      </c>
      <c r="B1219" s="262" t="s">
        <v>5328</v>
      </c>
      <c r="E1219" s="261" t="s">
        <v>5258</v>
      </c>
    </row>
    <row r="1220" spans="1:5">
      <c r="A1220" s="261" t="s">
        <v>5258</v>
      </c>
      <c r="B1220" s="262" t="s">
        <v>5327</v>
      </c>
      <c r="E1220" s="261" t="s">
        <v>5258</v>
      </c>
    </row>
    <row r="1221" spans="1:5">
      <c r="A1221" s="261" t="s">
        <v>5258</v>
      </c>
      <c r="B1221" s="262" t="s">
        <v>5326</v>
      </c>
      <c r="E1221" s="261" t="s">
        <v>5258</v>
      </c>
    </row>
    <row r="1222" spans="1:5">
      <c r="A1222" s="261" t="s">
        <v>5258</v>
      </c>
      <c r="B1222" s="262" t="s">
        <v>5325</v>
      </c>
      <c r="E1222" s="261" t="s">
        <v>5258</v>
      </c>
    </row>
    <row r="1223" spans="1:5">
      <c r="A1223" s="261" t="s">
        <v>5258</v>
      </c>
      <c r="B1223" s="262" t="s">
        <v>5324</v>
      </c>
      <c r="E1223" s="261" t="s">
        <v>5258</v>
      </c>
    </row>
    <row r="1224" spans="1:5">
      <c r="A1224" s="261" t="s">
        <v>5258</v>
      </c>
      <c r="B1224" s="262" t="s">
        <v>5323</v>
      </c>
      <c r="E1224" s="261" t="s">
        <v>5258</v>
      </c>
    </row>
    <row r="1225" spans="1:5">
      <c r="A1225" s="261" t="s">
        <v>5258</v>
      </c>
      <c r="B1225" s="262" t="s">
        <v>5322</v>
      </c>
      <c r="E1225" s="261" t="s">
        <v>5258</v>
      </c>
    </row>
    <row r="1226" spans="1:5">
      <c r="A1226" s="261" t="s">
        <v>5258</v>
      </c>
      <c r="B1226" s="262" t="s">
        <v>4316</v>
      </c>
      <c r="E1226" s="261" t="s">
        <v>5258</v>
      </c>
    </row>
    <row r="1227" spans="1:5">
      <c r="A1227" s="261" t="s">
        <v>5258</v>
      </c>
      <c r="B1227" s="262" t="s">
        <v>5321</v>
      </c>
      <c r="E1227" s="261" t="s">
        <v>5258</v>
      </c>
    </row>
    <row r="1228" spans="1:5">
      <c r="A1228" s="261" t="s">
        <v>5258</v>
      </c>
      <c r="B1228" s="262" t="s">
        <v>5320</v>
      </c>
      <c r="E1228" s="261" t="s">
        <v>5258</v>
      </c>
    </row>
    <row r="1229" spans="1:5">
      <c r="A1229" s="261" t="s">
        <v>5258</v>
      </c>
      <c r="B1229" s="262" t="s">
        <v>5319</v>
      </c>
      <c r="E1229" s="261" t="s">
        <v>5258</v>
      </c>
    </row>
    <row r="1230" spans="1:5">
      <c r="A1230" s="261" t="s">
        <v>5258</v>
      </c>
      <c r="B1230" s="262" t="s">
        <v>5318</v>
      </c>
      <c r="E1230" s="261" t="s">
        <v>5258</v>
      </c>
    </row>
    <row r="1231" spans="1:5">
      <c r="A1231" s="261" t="s">
        <v>5258</v>
      </c>
      <c r="B1231" s="262" t="s">
        <v>5317</v>
      </c>
      <c r="E1231" s="261" t="s">
        <v>5258</v>
      </c>
    </row>
    <row r="1232" spans="1:5">
      <c r="A1232" s="261" t="s">
        <v>5258</v>
      </c>
      <c r="B1232" s="262" t="s">
        <v>5316</v>
      </c>
      <c r="E1232" s="261" t="s">
        <v>5258</v>
      </c>
    </row>
    <row r="1233" spans="1:5">
      <c r="A1233" s="261" t="s">
        <v>5258</v>
      </c>
      <c r="B1233" s="262" t="s">
        <v>5315</v>
      </c>
      <c r="E1233" s="261" t="s">
        <v>5258</v>
      </c>
    </row>
    <row r="1234" spans="1:5">
      <c r="A1234" s="261" t="s">
        <v>5258</v>
      </c>
      <c r="B1234" s="262" t="s">
        <v>5314</v>
      </c>
      <c r="E1234" s="261" t="s">
        <v>5258</v>
      </c>
    </row>
    <row r="1235" spans="1:5">
      <c r="A1235" s="261" t="s">
        <v>5258</v>
      </c>
      <c r="B1235" s="262" t="s">
        <v>5313</v>
      </c>
      <c r="E1235" s="261" t="s">
        <v>5258</v>
      </c>
    </row>
    <row r="1236" spans="1:5">
      <c r="A1236" s="261" t="s">
        <v>5258</v>
      </c>
      <c r="B1236" s="262" t="s">
        <v>5312</v>
      </c>
      <c r="E1236" s="261" t="s">
        <v>5258</v>
      </c>
    </row>
    <row r="1237" spans="1:5">
      <c r="A1237" s="261" t="s">
        <v>5258</v>
      </c>
      <c r="B1237" s="262" t="s">
        <v>5311</v>
      </c>
      <c r="E1237" s="261" t="s">
        <v>5258</v>
      </c>
    </row>
    <row r="1238" spans="1:5">
      <c r="A1238" s="261" t="s">
        <v>5258</v>
      </c>
      <c r="B1238" s="262" t="s">
        <v>5310</v>
      </c>
      <c r="E1238" s="261" t="s">
        <v>5258</v>
      </c>
    </row>
    <row r="1239" spans="1:5">
      <c r="A1239" s="261" t="s">
        <v>5258</v>
      </c>
      <c r="B1239" s="262" t="s">
        <v>5309</v>
      </c>
      <c r="E1239" s="261" t="s">
        <v>5258</v>
      </c>
    </row>
    <row r="1240" spans="1:5">
      <c r="A1240" s="261" t="s">
        <v>5258</v>
      </c>
      <c r="B1240" s="262" t="s">
        <v>5308</v>
      </c>
      <c r="E1240" s="261" t="s">
        <v>5258</v>
      </c>
    </row>
    <row r="1241" spans="1:5">
      <c r="A1241" s="261" t="s">
        <v>5258</v>
      </c>
      <c r="B1241" s="262" t="s">
        <v>5307</v>
      </c>
      <c r="E1241" s="261" t="s">
        <v>5258</v>
      </c>
    </row>
    <row r="1242" spans="1:5">
      <c r="A1242" s="261" t="s">
        <v>5258</v>
      </c>
      <c r="B1242" s="262" t="s">
        <v>5306</v>
      </c>
      <c r="E1242" s="261" t="s">
        <v>5258</v>
      </c>
    </row>
    <row r="1243" spans="1:5">
      <c r="A1243" s="261" t="s">
        <v>5258</v>
      </c>
      <c r="B1243" s="262" t="s">
        <v>5305</v>
      </c>
      <c r="E1243" s="261" t="s">
        <v>5258</v>
      </c>
    </row>
    <row r="1244" spans="1:5">
      <c r="A1244" s="261" t="s">
        <v>5258</v>
      </c>
      <c r="B1244" s="262" t="s">
        <v>5304</v>
      </c>
      <c r="E1244" s="261" t="s">
        <v>5258</v>
      </c>
    </row>
    <row r="1245" spans="1:5">
      <c r="A1245" s="261" t="s">
        <v>5258</v>
      </c>
      <c r="B1245" s="262" t="s">
        <v>5303</v>
      </c>
      <c r="E1245" s="261" t="s">
        <v>5258</v>
      </c>
    </row>
    <row r="1246" spans="1:5">
      <c r="A1246" s="261" t="s">
        <v>5258</v>
      </c>
      <c r="B1246" s="262" t="s">
        <v>5302</v>
      </c>
      <c r="E1246" s="261" t="s">
        <v>5258</v>
      </c>
    </row>
    <row r="1247" spans="1:5">
      <c r="A1247" s="261" t="s">
        <v>5258</v>
      </c>
      <c r="B1247" s="262" t="s">
        <v>5301</v>
      </c>
      <c r="E1247" s="261" t="s">
        <v>5258</v>
      </c>
    </row>
    <row r="1248" spans="1:5">
      <c r="A1248" s="261" t="s">
        <v>5258</v>
      </c>
      <c r="B1248" s="262" t="s">
        <v>5300</v>
      </c>
      <c r="E1248" s="261" t="s">
        <v>5258</v>
      </c>
    </row>
    <row r="1249" spans="1:5">
      <c r="A1249" s="261" t="s">
        <v>5258</v>
      </c>
      <c r="B1249" s="262" t="s">
        <v>5299</v>
      </c>
      <c r="E1249" s="261" t="s">
        <v>5258</v>
      </c>
    </row>
    <row r="1250" spans="1:5">
      <c r="A1250" s="261" t="s">
        <v>5258</v>
      </c>
      <c r="B1250" s="262" t="s">
        <v>5298</v>
      </c>
      <c r="E1250" s="261" t="s">
        <v>5258</v>
      </c>
    </row>
    <row r="1251" spans="1:5">
      <c r="A1251" s="261" t="s">
        <v>5258</v>
      </c>
      <c r="B1251" s="262" t="s">
        <v>5297</v>
      </c>
      <c r="E1251" s="261" t="s">
        <v>5258</v>
      </c>
    </row>
    <row r="1252" spans="1:5">
      <c r="A1252" s="261" t="s">
        <v>5258</v>
      </c>
      <c r="B1252" s="262" t="s">
        <v>5296</v>
      </c>
      <c r="E1252" s="261" t="s">
        <v>5258</v>
      </c>
    </row>
    <row r="1253" spans="1:5">
      <c r="A1253" s="261" t="s">
        <v>5258</v>
      </c>
      <c r="B1253" s="262" t="s">
        <v>5295</v>
      </c>
      <c r="E1253" s="261" t="s">
        <v>5258</v>
      </c>
    </row>
    <row r="1254" spans="1:5">
      <c r="A1254" s="261" t="s">
        <v>5258</v>
      </c>
      <c r="B1254" s="262" t="s">
        <v>5294</v>
      </c>
      <c r="E1254" s="261" t="s">
        <v>5258</v>
      </c>
    </row>
    <row r="1255" spans="1:5">
      <c r="A1255" s="261" t="s">
        <v>5258</v>
      </c>
      <c r="B1255" s="262" t="s">
        <v>5293</v>
      </c>
      <c r="E1255" s="261" t="s">
        <v>5258</v>
      </c>
    </row>
    <row r="1256" spans="1:5">
      <c r="A1256" s="261" t="s">
        <v>5258</v>
      </c>
      <c r="B1256" s="262" t="s">
        <v>5292</v>
      </c>
      <c r="E1256" s="261" t="s">
        <v>5258</v>
      </c>
    </row>
    <row r="1257" spans="1:5">
      <c r="A1257" s="261" t="s">
        <v>5258</v>
      </c>
      <c r="B1257" s="262" t="s">
        <v>5291</v>
      </c>
      <c r="E1257" s="261" t="s">
        <v>5258</v>
      </c>
    </row>
    <row r="1258" spans="1:5">
      <c r="A1258" s="261" t="s">
        <v>5258</v>
      </c>
      <c r="B1258" s="262" t="s">
        <v>5290</v>
      </c>
      <c r="E1258" s="261" t="s">
        <v>5258</v>
      </c>
    </row>
    <row r="1259" spans="1:5">
      <c r="A1259" s="261" t="s">
        <v>5258</v>
      </c>
      <c r="B1259" s="262" t="s">
        <v>5289</v>
      </c>
      <c r="E1259" s="261" t="s">
        <v>5258</v>
      </c>
    </row>
    <row r="1260" spans="1:5">
      <c r="A1260" s="261" t="s">
        <v>5258</v>
      </c>
      <c r="B1260" s="262" t="s">
        <v>5288</v>
      </c>
      <c r="E1260" s="261" t="s">
        <v>5258</v>
      </c>
    </row>
    <row r="1261" spans="1:5">
      <c r="A1261" s="261" t="s">
        <v>5258</v>
      </c>
      <c r="B1261" s="262" t="s">
        <v>5287</v>
      </c>
      <c r="E1261" s="261" t="s">
        <v>5258</v>
      </c>
    </row>
    <row r="1262" spans="1:5">
      <c r="A1262" s="261" t="s">
        <v>5258</v>
      </c>
      <c r="B1262" s="262" t="s">
        <v>5286</v>
      </c>
      <c r="E1262" s="261" t="s">
        <v>5258</v>
      </c>
    </row>
    <row r="1263" spans="1:5">
      <c r="A1263" s="261" t="s">
        <v>5258</v>
      </c>
      <c r="B1263" s="262" t="s">
        <v>5285</v>
      </c>
      <c r="E1263" s="261" t="s">
        <v>5258</v>
      </c>
    </row>
    <row r="1264" spans="1:5">
      <c r="A1264" s="261" t="s">
        <v>5258</v>
      </c>
      <c r="B1264" s="262" t="s">
        <v>5284</v>
      </c>
      <c r="E1264" s="261" t="s">
        <v>5258</v>
      </c>
    </row>
    <row r="1265" spans="1:5">
      <c r="A1265" s="261" t="s">
        <v>5258</v>
      </c>
      <c r="B1265" s="262" t="s">
        <v>5283</v>
      </c>
      <c r="E1265" s="261" t="s">
        <v>5258</v>
      </c>
    </row>
    <row r="1266" spans="1:5">
      <c r="A1266" s="261" t="s">
        <v>5258</v>
      </c>
      <c r="B1266" s="262" t="s">
        <v>5282</v>
      </c>
      <c r="E1266" s="261" t="s">
        <v>5258</v>
      </c>
    </row>
    <row r="1267" spans="1:5">
      <c r="A1267" s="261" t="s">
        <v>5258</v>
      </c>
      <c r="B1267" s="262" t="s">
        <v>5281</v>
      </c>
      <c r="E1267" s="261" t="s">
        <v>5258</v>
      </c>
    </row>
    <row r="1268" spans="1:5">
      <c r="A1268" s="261" t="s">
        <v>5258</v>
      </c>
      <c r="B1268" s="262" t="s">
        <v>5280</v>
      </c>
      <c r="E1268" s="261" t="s">
        <v>5258</v>
      </c>
    </row>
    <row r="1269" spans="1:5">
      <c r="A1269" s="261" t="s">
        <v>5258</v>
      </c>
      <c r="B1269" s="262" t="s">
        <v>5279</v>
      </c>
      <c r="E1269" s="261" t="s">
        <v>5258</v>
      </c>
    </row>
    <row r="1270" spans="1:5">
      <c r="A1270" s="261" t="s">
        <v>5258</v>
      </c>
      <c r="B1270" s="262" t="s">
        <v>5278</v>
      </c>
      <c r="E1270" s="261" t="s">
        <v>5258</v>
      </c>
    </row>
    <row r="1271" spans="1:5">
      <c r="A1271" s="261" t="s">
        <v>5258</v>
      </c>
      <c r="B1271" s="262" t="s">
        <v>5277</v>
      </c>
      <c r="E1271" s="261" t="s">
        <v>5258</v>
      </c>
    </row>
    <row r="1272" spans="1:5">
      <c r="A1272" s="261" t="s">
        <v>5258</v>
      </c>
      <c r="B1272" s="262" t="s">
        <v>5276</v>
      </c>
      <c r="E1272" s="261" t="s">
        <v>5258</v>
      </c>
    </row>
    <row r="1273" spans="1:5">
      <c r="A1273" s="261" t="s">
        <v>5258</v>
      </c>
      <c r="B1273" s="262" t="s">
        <v>5275</v>
      </c>
      <c r="E1273" s="261" t="s">
        <v>5258</v>
      </c>
    </row>
    <row r="1274" spans="1:5">
      <c r="A1274" s="261" t="s">
        <v>5258</v>
      </c>
      <c r="B1274" s="262" t="s">
        <v>5274</v>
      </c>
      <c r="E1274" s="261" t="s">
        <v>5258</v>
      </c>
    </row>
    <row r="1275" spans="1:5">
      <c r="A1275" s="261" t="s">
        <v>5258</v>
      </c>
      <c r="B1275" s="262" t="s">
        <v>5273</v>
      </c>
      <c r="E1275" s="261" t="s">
        <v>5258</v>
      </c>
    </row>
    <row r="1276" spans="1:5">
      <c r="A1276" s="261" t="s">
        <v>5258</v>
      </c>
      <c r="B1276" s="262" t="s">
        <v>5272</v>
      </c>
      <c r="E1276" s="261" t="s">
        <v>5258</v>
      </c>
    </row>
    <row r="1277" spans="1:5">
      <c r="A1277" s="261" t="s">
        <v>5258</v>
      </c>
      <c r="B1277" s="262" t="s">
        <v>5271</v>
      </c>
      <c r="E1277" s="261" t="s">
        <v>5258</v>
      </c>
    </row>
    <row r="1278" spans="1:5">
      <c r="A1278" s="261" t="s">
        <v>5258</v>
      </c>
      <c r="B1278" s="262" t="s">
        <v>5270</v>
      </c>
      <c r="E1278" s="261" t="s">
        <v>5258</v>
      </c>
    </row>
    <row r="1279" spans="1:5">
      <c r="A1279" s="261" t="s">
        <v>5258</v>
      </c>
      <c r="B1279" s="262" t="s">
        <v>5269</v>
      </c>
      <c r="E1279" s="261" t="s">
        <v>5258</v>
      </c>
    </row>
    <row r="1280" spans="1:5">
      <c r="A1280" s="261" t="s">
        <v>5258</v>
      </c>
      <c r="B1280" s="262" t="s">
        <v>5268</v>
      </c>
      <c r="E1280" s="261" t="s">
        <v>5258</v>
      </c>
    </row>
    <row r="1281" spans="1:5">
      <c r="A1281" s="261" t="s">
        <v>5258</v>
      </c>
      <c r="B1281" s="262" t="s">
        <v>5267</v>
      </c>
      <c r="E1281" s="261" t="s">
        <v>5258</v>
      </c>
    </row>
    <row r="1282" spans="1:5">
      <c r="A1282" s="261" t="s">
        <v>5258</v>
      </c>
      <c r="B1282" s="262" t="s">
        <v>5032</v>
      </c>
      <c r="E1282" s="261" t="s">
        <v>5258</v>
      </c>
    </row>
    <row r="1283" spans="1:5">
      <c r="A1283" s="261" t="s">
        <v>5258</v>
      </c>
      <c r="B1283" s="262" t="s">
        <v>5266</v>
      </c>
      <c r="E1283" s="261" t="s">
        <v>5258</v>
      </c>
    </row>
    <row r="1284" spans="1:5">
      <c r="A1284" s="261" t="s">
        <v>5258</v>
      </c>
      <c r="B1284" s="262" t="s">
        <v>5265</v>
      </c>
      <c r="E1284" s="261" t="s">
        <v>5258</v>
      </c>
    </row>
    <row r="1285" spans="1:5">
      <c r="A1285" s="261" t="s">
        <v>5258</v>
      </c>
      <c r="B1285" s="262" t="s">
        <v>5264</v>
      </c>
      <c r="E1285" s="261" t="s">
        <v>5258</v>
      </c>
    </row>
    <row r="1286" spans="1:5">
      <c r="A1286" s="261" t="s">
        <v>5258</v>
      </c>
      <c r="B1286" s="262" t="s">
        <v>5263</v>
      </c>
      <c r="E1286" s="261" t="s">
        <v>5258</v>
      </c>
    </row>
    <row r="1287" spans="1:5">
      <c r="A1287" s="261" t="s">
        <v>5258</v>
      </c>
      <c r="B1287" s="262" t="s">
        <v>5262</v>
      </c>
      <c r="E1287" s="261" t="s">
        <v>5258</v>
      </c>
    </row>
    <row r="1288" spans="1:5">
      <c r="A1288" s="261" t="s">
        <v>5258</v>
      </c>
      <c r="B1288" s="262" t="s">
        <v>5261</v>
      </c>
      <c r="E1288" s="261" t="s">
        <v>5258</v>
      </c>
    </row>
    <row r="1289" spans="1:5">
      <c r="A1289" s="261" t="s">
        <v>5258</v>
      </c>
      <c r="B1289" s="262" t="s">
        <v>5260</v>
      </c>
      <c r="E1289" s="261" t="s">
        <v>5258</v>
      </c>
    </row>
    <row r="1290" spans="1:5">
      <c r="A1290" s="261" t="s">
        <v>5258</v>
      </c>
      <c r="B1290" s="262" t="s">
        <v>5259</v>
      </c>
      <c r="E1290" s="261" t="s">
        <v>5258</v>
      </c>
    </row>
    <row r="1291" spans="1:5">
      <c r="A1291" s="261" t="s">
        <v>5258</v>
      </c>
      <c r="B1291" s="262" t="s">
        <v>1458</v>
      </c>
      <c r="C1291" s="261" t="s">
        <v>8</v>
      </c>
    </row>
    <row r="1292" spans="1:5">
      <c r="A1292" s="261" t="s">
        <v>5258</v>
      </c>
      <c r="B1292" s="262" t="s">
        <v>1258</v>
      </c>
    </row>
    <row r="1293" spans="1:5">
      <c r="A1293" s="261" t="s">
        <v>3872</v>
      </c>
      <c r="B1293" s="262" t="s">
        <v>4008</v>
      </c>
      <c r="C1293" s="261" t="s">
        <v>8</v>
      </c>
      <c r="D1293" s="261" t="s">
        <v>3883</v>
      </c>
      <c r="E1293" s="261" t="s">
        <v>3872</v>
      </c>
    </row>
    <row r="1294" spans="1:5">
      <c r="A1294" s="261" t="s">
        <v>5009</v>
      </c>
      <c r="B1294" s="262" t="s">
        <v>5257</v>
      </c>
      <c r="C1294" s="261" t="s">
        <v>8</v>
      </c>
      <c r="E1294" s="261" t="s">
        <v>5256</v>
      </c>
    </row>
    <row r="1295" spans="1:5">
      <c r="A1295" s="261" t="s">
        <v>5009</v>
      </c>
      <c r="B1295" s="262" t="s">
        <v>5255</v>
      </c>
      <c r="C1295" s="261" t="s">
        <v>8</v>
      </c>
      <c r="E1295" s="261" t="s">
        <v>5009</v>
      </c>
    </row>
    <row r="1296" spans="1:5">
      <c r="A1296" s="261" t="s">
        <v>5009</v>
      </c>
      <c r="B1296" s="262" t="s">
        <v>5254</v>
      </c>
      <c r="C1296" s="261" t="s">
        <v>8</v>
      </c>
      <c r="E1296" s="261" t="s">
        <v>5009</v>
      </c>
    </row>
    <row r="1297" spans="1:5">
      <c r="A1297" s="261" t="s">
        <v>5009</v>
      </c>
      <c r="B1297" s="262" t="s">
        <v>5253</v>
      </c>
      <c r="C1297" s="261" t="s">
        <v>8</v>
      </c>
      <c r="E1297" s="261" t="s">
        <v>5009</v>
      </c>
    </row>
    <row r="1298" spans="1:5">
      <c r="A1298" s="261" t="s">
        <v>5009</v>
      </c>
      <c r="B1298" s="262" t="s">
        <v>5252</v>
      </c>
      <c r="C1298" s="261" t="s">
        <v>8</v>
      </c>
      <c r="E1298" s="261" t="s">
        <v>5009</v>
      </c>
    </row>
    <row r="1299" spans="1:5">
      <c r="A1299" s="261" t="s">
        <v>5009</v>
      </c>
      <c r="B1299" s="262" t="s">
        <v>3925</v>
      </c>
      <c r="C1299" s="261" t="s">
        <v>8</v>
      </c>
      <c r="E1299" s="261" t="s">
        <v>5009</v>
      </c>
    </row>
    <row r="1300" spans="1:5">
      <c r="A1300" s="261" t="s">
        <v>5009</v>
      </c>
      <c r="B1300" s="262" t="s">
        <v>5251</v>
      </c>
      <c r="C1300" s="261" t="s">
        <v>8</v>
      </c>
      <c r="E1300" s="261" t="s">
        <v>5009</v>
      </c>
    </row>
    <row r="1301" spans="1:5">
      <c r="A1301" s="261" t="s">
        <v>5009</v>
      </c>
      <c r="B1301" s="262" t="s">
        <v>5250</v>
      </c>
      <c r="C1301" s="261" t="s">
        <v>8</v>
      </c>
      <c r="E1301" s="261" t="s">
        <v>5009</v>
      </c>
    </row>
    <row r="1302" spans="1:5">
      <c r="A1302" s="261" t="s">
        <v>5009</v>
      </c>
      <c r="B1302" s="262" t="s">
        <v>5249</v>
      </c>
      <c r="C1302" s="261" t="s">
        <v>8</v>
      </c>
      <c r="E1302" s="261" t="s">
        <v>5009</v>
      </c>
    </row>
    <row r="1303" spans="1:5">
      <c r="A1303" s="261" t="s">
        <v>5009</v>
      </c>
      <c r="B1303" s="262" t="s">
        <v>5248</v>
      </c>
      <c r="C1303" s="261" t="s">
        <v>8</v>
      </c>
      <c r="E1303" s="261" t="s">
        <v>5009</v>
      </c>
    </row>
    <row r="1304" spans="1:5">
      <c r="A1304" s="261" t="s">
        <v>5009</v>
      </c>
      <c r="B1304" s="262" t="s">
        <v>5247</v>
      </c>
      <c r="C1304" s="261" t="s">
        <v>8</v>
      </c>
      <c r="E1304" s="261" t="s">
        <v>5009</v>
      </c>
    </row>
    <row r="1305" spans="1:5">
      <c r="A1305" s="261" t="s">
        <v>5009</v>
      </c>
      <c r="B1305" s="262" t="s">
        <v>5246</v>
      </c>
      <c r="C1305" s="261" t="s">
        <v>8</v>
      </c>
      <c r="E1305" s="261" t="s">
        <v>5009</v>
      </c>
    </row>
    <row r="1306" spans="1:5">
      <c r="A1306" s="261" t="s">
        <v>5009</v>
      </c>
      <c r="B1306" s="262" t="s">
        <v>5245</v>
      </c>
      <c r="C1306" s="261" t="s">
        <v>8</v>
      </c>
      <c r="E1306" s="261" t="s">
        <v>5009</v>
      </c>
    </row>
    <row r="1307" spans="1:5">
      <c r="A1307" s="261" t="s">
        <v>5009</v>
      </c>
      <c r="B1307" s="262" t="s">
        <v>5244</v>
      </c>
      <c r="C1307" s="261" t="s">
        <v>8</v>
      </c>
      <c r="E1307" s="261" t="s">
        <v>5009</v>
      </c>
    </row>
    <row r="1308" spans="1:5">
      <c r="A1308" s="261" t="s">
        <v>5009</v>
      </c>
      <c r="B1308" s="262" t="s">
        <v>5243</v>
      </c>
      <c r="C1308" s="261" t="s">
        <v>8</v>
      </c>
      <c r="E1308" s="261" t="s">
        <v>5009</v>
      </c>
    </row>
    <row r="1309" spans="1:5">
      <c r="A1309" s="261" t="s">
        <v>5009</v>
      </c>
      <c r="B1309" s="262" t="s">
        <v>5242</v>
      </c>
      <c r="C1309" s="261" t="s">
        <v>8</v>
      </c>
      <c r="E1309" s="261" t="s">
        <v>5009</v>
      </c>
    </row>
    <row r="1310" spans="1:5">
      <c r="A1310" s="261" t="s">
        <v>5009</v>
      </c>
      <c r="B1310" s="262" t="s">
        <v>5241</v>
      </c>
      <c r="C1310" s="261" t="s">
        <v>8</v>
      </c>
      <c r="E1310" s="261" t="s">
        <v>5009</v>
      </c>
    </row>
    <row r="1311" spans="1:5">
      <c r="A1311" s="261" t="s">
        <v>5009</v>
      </c>
      <c r="B1311" s="262" t="s">
        <v>5240</v>
      </c>
      <c r="C1311" s="261" t="s">
        <v>8</v>
      </c>
      <c r="E1311" s="261" t="s">
        <v>5009</v>
      </c>
    </row>
    <row r="1312" spans="1:5">
      <c r="A1312" s="261" t="s">
        <v>5009</v>
      </c>
      <c r="B1312" s="262" t="s">
        <v>5239</v>
      </c>
      <c r="C1312" s="261" t="s">
        <v>8</v>
      </c>
      <c r="E1312" s="261" t="s">
        <v>5009</v>
      </c>
    </row>
    <row r="1313" spans="1:5">
      <c r="A1313" s="261" t="s">
        <v>5009</v>
      </c>
      <c r="B1313" s="262" t="s">
        <v>5238</v>
      </c>
      <c r="C1313" s="261" t="s">
        <v>8</v>
      </c>
      <c r="E1313" s="261" t="s">
        <v>5009</v>
      </c>
    </row>
    <row r="1314" spans="1:5">
      <c r="A1314" s="261" t="s">
        <v>5009</v>
      </c>
      <c r="B1314" s="262" t="s">
        <v>5237</v>
      </c>
      <c r="C1314" s="261" t="s">
        <v>8</v>
      </c>
      <c r="E1314" s="261" t="s">
        <v>5009</v>
      </c>
    </row>
    <row r="1315" spans="1:5">
      <c r="A1315" s="261" t="s">
        <v>5009</v>
      </c>
      <c r="B1315" s="262" t="s">
        <v>5236</v>
      </c>
      <c r="C1315" s="261" t="s">
        <v>8</v>
      </c>
      <c r="E1315" s="261" t="s">
        <v>5009</v>
      </c>
    </row>
    <row r="1316" spans="1:5">
      <c r="A1316" s="261" t="s">
        <v>5009</v>
      </c>
      <c r="B1316" s="262" t="s">
        <v>5235</v>
      </c>
      <c r="C1316" s="261" t="s">
        <v>8</v>
      </c>
      <c r="E1316" s="261" t="s">
        <v>5009</v>
      </c>
    </row>
    <row r="1317" spans="1:5">
      <c r="A1317" s="261" t="s">
        <v>5009</v>
      </c>
      <c r="B1317" s="262" t="s">
        <v>5234</v>
      </c>
      <c r="C1317" s="261" t="s">
        <v>8</v>
      </c>
      <c r="E1317" s="261" t="s">
        <v>5009</v>
      </c>
    </row>
    <row r="1318" spans="1:5">
      <c r="A1318" s="261" t="s">
        <v>5009</v>
      </c>
      <c r="B1318" s="262" t="s">
        <v>5233</v>
      </c>
      <c r="C1318" s="261" t="s">
        <v>8</v>
      </c>
      <c r="E1318" s="261" t="s">
        <v>5009</v>
      </c>
    </row>
    <row r="1319" spans="1:5">
      <c r="A1319" s="261" t="s">
        <v>5009</v>
      </c>
      <c r="B1319" s="262" t="s">
        <v>5232</v>
      </c>
      <c r="C1319" s="261" t="s">
        <v>8</v>
      </c>
      <c r="E1319" s="261" t="s">
        <v>5009</v>
      </c>
    </row>
    <row r="1320" spans="1:5">
      <c r="A1320" s="261" t="s">
        <v>5009</v>
      </c>
      <c r="B1320" s="262" t="s">
        <v>3909</v>
      </c>
      <c r="C1320" s="261" t="s">
        <v>8</v>
      </c>
      <c r="E1320" s="261" t="s">
        <v>5009</v>
      </c>
    </row>
    <row r="1321" spans="1:5">
      <c r="A1321" s="261" t="s">
        <v>5009</v>
      </c>
      <c r="B1321" s="262" t="s">
        <v>5231</v>
      </c>
      <c r="C1321" s="261" t="s">
        <v>8</v>
      </c>
      <c r="E1321" s="261" t="s">
        <v>5009</v>
      </c>
    </row>
    <row r="1322" spans="1:5">
      <c r="A1322" s="261" t="s">
        <v>5009</v>
      </c>
      <c r="B1322" s="262" t="s">
        <v>5230</v>
      </c>
      <c r="C1322" s="261" t="s">
        <v>8</v>
      </c>
      <c r="E1322" s="261" t="s">
        <v>5009</v>
      </c>
    </row>
    <row r="1323" spans="1:5">
      <c r="A1323" s="261" t="s">
        <v>5009</v>
      </c>
      <c r="B1323" s="262" t="s">
        <v>5229</v>
      </c>
      <c r="C1323" s="261" t="s">
        <v>8</v>
      </c>
      <c r="E1323" s="261" t="s">
        <v>5009</v>
      </c>
    </row>
    <row r="1324" spans="1:5">
      <c r="A1324" s="261" t="s">
        <v>5009</v>
      </c>
      <c r="B1324" s="262" t="s">
        <v>5228</v>
      </c>
      <c r="C1324" s="261" t="s">
        <v>8</v>
      </c>
      <c r="E1324" s="261" t="s">
        <v>5009</v>
      </c>
    </row>
    <row r="1325" spans="1:5">
      <c r="A1325" s="261" t="s">
        <v>5009</v>
      </c>
      <c r="B1325" s="262" t="s">
        <v>5227</v>
      </c>
      <c r="C1325" s="261" t="s">
        <v>8</v>
      </c>
      <c r="E1325" s="261" t="s">
        <v>5009</v>
      </c>
    </row>
    <row r="1326" spans="1:5">
      <c r="A1326" s="261" t="s">
        <v>5009</v>
      </c>
      <c r="B1326" s="262" t="s">
        <v>5226</v>
      </c>
      <c r="C1326" s="261" t="s">
        <v>8</v>
      </c>
      <c r="E1326" s="261" t="s">
        <v>5009</v>
      </c>
    </row>
    <row r="1327" spans="1:5">
      <c r="A1327" s="261" t="s">
        <v>5009</v>
      </c>
      <c r="B1327" s="262" t="s">
        <v>5225</v>
      </c>
      <c r="C1327" s="261" t="s">
        <v>8</v>
      </c>
      <c r="E1327" s="261" t="s">
        <v>5009</v>
      </c>
    </row>
    <row r="1328" spans="1:5">
      <c r="A1328" s="261" t="s">
        <v>5009</v>
      </c>
      <c r="B1328" s="262" t="s">
        <v>5224</v>
      </c>
      <c r="C1328" s="261" t="s">
        <v>8</v>
      </c>
      <c r="E1328" s="261" t="s">
        <v>5009</v>
      </c>
    </row>
    <row r="1329" spans="1:5">
      <c r="A1329" s="261" t="s">
        <v>5009</v>
      </c>
      <c r="B1329" s="262" t="s">
        <v>5223</v>
      </c>
      <c r="C1329" s="261" t="s">
        <v>8</v>
      </c>
      <c r="E1329" s="261" t="s">
        <v>5009</v>
      </c>
    </row>
    <row r="1330" spans="1:5">
      <c r="A1330" s="261" t="s">
        <v>5009</v>
      </c>
      <c r="B1330" s="262" t="s">
        <v>5222</v>
      </c>
      <c r="C1330" s="261" t="s">
        <v>8</v>
      </c>
      <c r="E1330" s="261" t="s">
        <v>5009</v>
      </c>
    </row>
    <row r="1331" spans="1:5">
      <c r="A1331" s="261" t="s">
        <v>5009</v>
      </c>
      <c r="B1331" s="262" t="s">
        <v>5221</v>
      </c>
      <c r="C1331" s="261" t="s">
        <v>8</v>
      </c>
      <c r="E1331" s="261" t="s">
        <v>5009</v>
      </c>
    </row>
    <row r="1332" spans="1:5">
      <c r="A1332" s="261" t="s">
        <v>5009</v>
      </c>
      <c r="B1332" s="262" t="s">
        <v>5220</v>
      </c>
      <c r="C1332" s="261" t="s">
        <v>8</v>
      </c>
      <c r="E1332" s="261" t="s">
        <v>5009</v>
      </c>
    </row>
    <row r="1333" spans="1:5">
      <c r="A1333" s="261" t="s">
        <v>5009</v>
      </c>
      <c r="B1333" s="262" t="s">
        <v>5219</v>
      </c>
      <c r="C1333" s="261" t="s">
        <v>8</v>
      </c>
      <c r="E1333" s="261" t="s">
        <v>5009</v>
      </c>
    </row>
    <row r="1334" spans="1:5">
      <c r="A1334" s="261" t="s">
        <v>5009</v>
      </c>
      <c r="B1334" s="262" t="s">
        <v>5218</v>
      </c>
      <c r="C1334" s="261" t="s">
        <v>8</v>
      </c>
      <c r="E1334" s="261" t="s">
        <v>5009</v>
      </c>
    </row>
    <row r="1335" spans="1:5">
      <c r="A1335" s="261" t="s">
        <v>5009</v>
      </c>
      <c r="B1335" s="262" t="s">
        <v>5217</v>
      </c>
      <c r="C1335" s="261" t="s">
        <v>8</v>
      </c>
      <c r="E1335" s="261" t="s">
        <v>5009</v>
      </c>
    </row>
    <row r="1336" spans="1:5">
      <c r="A1336" s="261" t="s">
        <v>5009</v>
      </c>
      <c r="B1336" s="262" t="s">
        <v>5216</v>
      </c>
      <c r="C1336" s="261" t="s">
        <v>8</v>
      </c>
      <c r="E1336" s="261" t="s">
        <v>5009</v>
      </c>
    </row>
    <row r="1337" spans="1:5">
      <c r="A1337" s="261" t="s">
        <v>5009</v>
      </c>
      <c r="B1337" s="262" t="s">
        <v>5215</v>
      </c>
      <c r="C1337" s="261" t="s">
        <v>8</v>
      </c>
      <c r="E1337" s="261" t="s">
        <v>5009</v>
      </c>
    </row>
    <row r="1338" spans="1:5">
      <c r="A1338" s="261" t="s">
        <v>5009</v>
      </c>
      <c r="B1338" s="262" t="s">
        <v>3984</v>
      </c>
      <c r="C1338" s="261" t="s">
        <v>8</v>
      </c>
      <c r="E1338" s="261" t="s">
        <v>5009</v>
      </c>
    </row>
    <row r="1339" spans="1:5">
      <c r="A1339" s="261" t="s">
        <v>5009</v>
      </c>
      <c r="B1339" s="262" t="s">
        <v>5214</v>
      </c>
      <c r="C1339" s="261" t="s">
        <v>8</v>
      </c>
      <c r="E1339" s="261" t="s">
        <v>5009</v>
      </c>
    </row>
    <row r="1340" spans="1:5">
      <c r="A1340" s="261" t="s">
        <v>5009</v>
      </c>
      <c r="B1340" s="262" t="s">
        <v>5213</v>
      </c>
      <c r="C1340" s="261" t="s">
        <v>8</v>
      </c>
      <c r="E1340" s="261" t="s">
        <v>5009</v>
      </c>
    </row>
    <row r="1341" spans="1:5">
      <c r="A1341" s="261" t="s">
        <v>5009</v>
      </c>
      <c r="B1341" s="262" t="s">
        <v>3939</v>
      </c>
      <c r="C1341" s="261" t="s">
        <v>8</v>
      </c>
      <c r="E1341" s="261" t="s">
        <v>5009</v>
      </c>
    </row>
    <row r="1342" spans="1:5">
      <c r="A1342" s="261" t="s">
        <v>5009</v>
      </c>
      <c r="B1342" s="262" t="s">
        <v>5212</v>
      </c>
      <c r="C1342" s="261" t="s">
        <v>8</v>
      </c>
      <c r="E1342" s="261" t="s">
        <v>5009</v>
      </c>
    </row>
    <row r="1343" spans="1:5">
      <c r="A1343" s="261" t="s">
        <v>5009</v>
      </c>
      <c r="B1343" s="262" t="s">
        <v>5211</v>
      </c>
      <c r="C1343" s="261" t="s">
        <v>8</v>
      </c>
      <c r="E1343" s="261" t="s">
        <v>5009</v>
      </c>
    </row>
    <row r="1344" spans="1:5">
      <c r="A1344" s="261" t="s">
        <v>5009</v>
      </c>
      <c r="B1344" s="262" t="s">
        <v>5210</v>
      </c>
      <c r="C1344" s="261" t="s">
        <v>8</v>
      </c>
      <c r="E1344" s="261" t="s">
        <v>5009</v>
      </c>
    </row>
    <row r="1345" spans="1:5">
      <c r="A1345" s="261" t="s">
        <v>5009</v>
      </c>
      <c r="B1345" s="262" t="s">
        <v>5209</v>
      </c>
      <c r="C1345" s="261" t="s">
        <v>8</v>
      </c>
      <c r="E1345" s="261" t="s">
        <v>5009</v>
      </c>
    </row>
    <row r="1346" spans="1:5">
      <c r="A1346" s="261" t="s">
        <v>5009</v>
      </c>
      <c r="B1346" s="262" t="s">
        <v>5208</v>
      </c>
      <c r="C1346" s="261" t="s">
        <v>8</v>
      </c>
      <c r="E1346" s="261" t="s">
        <v>5009</v>
      </c>
    </row>
    <row r="1347" spans="1:5">
      <c r="A1347" s="261" t="s">
        <v>5009</v>
      </c>
      <c r="B1347" s="262" t="s">
        <v>1419</v>
      </c>
      <c r="C1347" s="261" t="s">
        <v>8</v>
      </c>
    </row>
    <row r="1348" spans="1:5">
      <c r="A1348" s="261" t="s">
        <v>5009</v>
      </c>
      <c r="B1348" s="262" t="s">
        <v>5207</v>
      </c>
    </row>
    <row r="1349" spans="1:5">
      <c r="A1349" s="261" t="s">
        <v>5009</v>
      </c>
      <c r="B1349" s="262" t="s">
        <v>5206</v>
      </c>
    </row>
    <row r="1350" spans="1:5">
      <c r="A1350" s="261" t="s">
        <v>5009</v>
      </c>
      <c r="B1350" s="262" t="s">
        <v>5205</v>
      </c>
    </row>
    <row r="1351" spans="1:5">
      <c r="A1351" s="261" t="s">
        <v>5009</v>
      </c>
      <c r="B1351" s="262" t="s">
        <v>5204</v>
      </c>
    </row>
    <row r="1352" spans="1:5">
      <c r="A1352" s="261" t="s">
        <v>5009</v>
      </c>
      <c r="B1352" s="262" t="s">
        <v>5203</v>
      </c>
    </row>
    <row r="1353" spans="1:5">
      <c r="A1353" s="261" t="s">
        <v>5009</v>
      </c>
      <c r="B1353" s="262" t="s">
        <v>5202</v>
      </c>
    </row>
    <row r="1354" spans="1:5">
      <c r="A1354" s="261" t="s">
        <v>5009</v>
      </c>
      <c r="B1354" s="262" t="s">
        <v>5201</v>
      </c>
    </row>
    <row r="1355" spans="1:5">
      <c r="A1355" s="261" t="s">
        <v>5009</v>
      </c>
      <c r="B1355" s="262" t="s">
        <v>5200</v>
      </c>
    </row>
    <row r="1356" spans="1:5">
      <c r="A1356" s="261" t="s">
        <v>5009</v>
      </c>
      <c r="B1356" s="262" t="s">
        <v>5199</v>
      </c>
    </row>
    <row r="1357" spans="1:5">
      <c r="A1357" s="261" t="s">
        <v>5009</v>
      </c>
      <c r="B1357" s="262" t="s">
        <v>5198</v>
      </c>
    </row>
    <row r="1358" spans="1:5">
      <c r="A1358" s="261" t="s">
        <v>5009</v>
      </c>
      <c r="B1358" s="262" t="s">
        <v>5197</v>
      </c>
    </row>
    <row r="1359" spans="1:5">
      <c r="A1359" s="261" t="s">
        <v>5009</v>
      </c>
      <c r="B1359" s="262" t="s">
        <v>5196</v>
      </c>
    </row>
    <row r="1360" spans="1:5">
      <c r="A1360" s="261" t="s">
        <v>5009</v>
      </c>
      <c r="B1360" s="262" t="s">
        <v>5195</v>
      </c>
    </row>
    <row r="1361" spans="1:2">
      <c r="A1361" s="261" t="s">
        <v>5009</v>
      </c>
      <c r="B1361" s="262" t="s">
        <v>5194</v>
      </c>
    </row>
    <row r="1362" spans="1:2">
      <c r="A1362" s="261" t="s">
        <v>5009</v>
      </c>
      <c r="B1362" s="262" t="s">
        <v>5193</v>
      </c>
    </row>
    <row r="1363" spans="1:2">
      <c r="A1363" s="261" t="s">
        <v>5009</v>
      </c>
      <c r="B1363" s="262" t="s">
        <v>5192</v>
      </c>
    </row>
    <row r="1364" spans="1:2">
      <c r="A1364" s="261" t="s">
        <v>5009</v>
      </c>
      <c r="B1364" s="262" t="s">
        <v>5191</v>
      </c>
    </row>
    <row r="1365" spans="1:2">
      <c r="A1365" s="261" t="s">
        <v>5009</v>
      </c>
      <c r="B1365" s="262" t="s">
        <v>5190</v>
      </c>
    </row>
    <row r="1366" spans="1:2">
      <c r="A1366" s="261" t="s">
        <v>5009</v>
      </c>
      <c r="B1366" s="262" t="s">
        <v>5189</v>
      </c>
    </row>
    <row r="1367" spans="1:2">
      <c r="A1367" s="261" t="s">
        <v>5009</v>
      </c>
      <c r="B1367" s="262" t="s">
        <v>5188</v>
      </c>
    </row>
    <row r="1368" spans="1:2">
      <c r="A1368" s="261" t="s">
        <v>5009</v>
      </c>
      <c r="B1368" s="262" t="s">
        <v>5187</v>
      </c>
    </row>
    <row r="1369" spans="1:2">
      <c r="A1369" s="261" t="s">
        <v>5009</v>
      </c>
      <c r="B1369" s="262" t="s">
        <v>5186</v>
      </c>
    </row>
    <row r="1370" spans="1:2">
      <c r="A1370" s="261" t="s">
        <v>5009</v>
      </c>
      <c r="B1370" s="262" t="s">
        <v>5185</v>
      </c>
    </row>
    <row r="1371" spans="1:2">
      <c r="A1371" s="261" t="s">
        <v>5009</v>
      </c>
      <c r="B1371" s="262" t="s">
        <v>5184</v>
      </c>
    </row>
    <row r="1372" spans="1:2">
      <c r="A1372" s="261" t="s">
        <v>5009</v>
      </c>
      <c r="B1372" s="262" t="s">
        <v>5183</v>
      </c>
    </row>
    <row r="1373" spans="1:2">
      <c r="A1373" s="261" t="s">
        <v>5009</v>
      </c>
      <c r="B1373" s="262" t="s">
        <v>5182</v>
      </c>
    </row>
    <row r="1374" spans="1:2">
      <c r="A1374" s="261" t="s">
        <v>5009</v>
      </c>
      <c r="B1374" s="262" t="s">
        <v>5181</v>
      </c>
    </row>
    <row r="1375" spans="1:2">
      <c r="A1375" s="261" t="s">
        <v>5009</v>
      </c>
      <c r="B1375" s="262" t="s">
        <v>5180</v>
      </c>
    </row>
    <row r="1376" spans="1:2">
      <c r="A1376" s="261" t="s">
        <v>5009</v>
      </c>
      <c r="B1376" s="262" t="s">
        <v>5179</v>
      </c>
    </row>
    <row r="1377" spans="1:2">
      <c r="A1377" s="261" t="s">
        <v>5009</v>
      </c>
      <c r="B1377" s="262" t="s">
        <v>5178</v>
      </c>
    </row>
    <row r="1378" spans="1:2">
      <c r="A1378" s="261" t="s">
        <v>5009</v>
      </c>
      <c r="B1378" s="262" t="s">
        <v>5177</v>
      </c>
    </row>
    <row r="1379" spans="1:2">
      <c r="A1379" s="261" t="s">
        <v>5009</v>
      </c>
      <c r="B1379" s="262" t="s">
        <v>5176</v>
      </c>
    </row>
    <row r="1380" spans="1:2">
      <c r="A1380" s="261" t="s">
        <v>5009</v>
      </c>
      <c r="B1380" s="262" t="s">
        <v>5175</v>
      </c>
    </row>
    <row r="1381" spans="1:2">
      <c r="A1381" s="261" t="s">
        <v>5009</v>
      </c>
      <c r="B1381" s="262" t="s">
        <v>5174</v>
      </c>
    </row>
    <row r="1382" spans="1:2">
      <c r="A1382" s="261" t="s">
        <v>5009</v>
      </c>
      <c r="B1382" s="262" t="s">
        <v>5173</v>
      </c>
    </row>
    <row r="1383" spans="1:2">
      <c r="A1383" s="261" t="s">
        <v>5009</v>
      </c>
      <c r="B1383" s="262" t="s">
        <v>5172</v>
      </c>
    </row>
    <row r="1384" spans="1:2">
      <c r="A1384" s="261" t="s">
        <v>5009</v>
      </c>
      <c r="B1384" s="262" t="s">
        <v>5171</v>
      </c>
    </row>
    <row r="1385" spans="1:2">
      <c r="A1385" s="261" t="s">
        <v>5009</v>
      </c>
      <c r="B1385" s="262" t="s">
        <v>5170</v>
      </c>
    </row>
    <row r="1386" spans="1:2">
      <c r="A1386" s="261" t="s">
        <v>5009</v>
      </c>
      <c r="B1386" s="262" t="s">
        <v>5169</v>
      </c>
    </row>
    <row r="1387" spans="1:2">
      <c r="A1387" s="261" t="s">
        <v>5009</v>
      </c>
      <c r="B1387" s="262" t="s">
        <v>5168</v>
      </c>
    </row>
    <row r="1388" spans="1:2">
      <c r="A1388" s="261" t="s">
        <v>5009</v>
      </c>
      <c r="B1388" s="262" t="s">
        <v>5167</v>
      </c>
    </row>
    <row r="1389" spans="1:2">
      <c r="A1389" s="261" t="s">
        <v>5009</v>
      </c>
      <c r="B1389" s="262" t="s">
        <v>5166</v>
      </c>
    </row>
    <row r="1390" spans="1:2">
      <c r="A1390" s="261" t="s">
        <v>5009</v>
      </c>
      <c r="B1390" s="262" t="s">
        <v>5165</v>
      </c>
    </row>
    <row r="1391" spans="1:2">
      <c r="A1391" s="261" t="s">
        <v>5009</v>
      </c>
      <c r="B1391" s="262" t="s">
        <v>5164</v>
      </c>
    </row>
    <row r="1392" spans="1:2">
      <c r="A1392" s="261" t="s">
        <v>5009</v>
      </c>
      <c r="B1392" s="262" t="s">
        <v>5163</v>
      </c>
    </row>
    <row r="1393" spans="1:2">
      <c r="A1393" s="261" t="s">
        <v>5009</v>
      </c>
      <c r="B1393" s="262" t="s">
        <v>5162</v>
      </c>
    </row>
    <row r="1394" spans="1:2">
      <c r="A1394" s="261" t="s">
        <v>5009</v>
      </c>
      <c r="B1394" s="262" t="s">
        <v>5161</v>
      </c>
    </row>
    <row r="1395" spans="1:2">
      <c r="A1395" s="261" t="s">
        <v>5009</v>
      </c>
      <c r="B1395" s="262" t="s">
        <v>5160</v>
      </c>
    </row>
    <row r="1396" spans="1:2">
      <c r="A1396" s="261" t="s">
        <v>5009</v>
      </c>
      <c r="B1396" s="262" t="s">
        <v>5159</v>
      </c>
    </row>
    <row r="1397" spans="1:2">
      <c r="A1397" s="261" t="s">
        <v>5009</v>
      </c>
      <c r="B1397" s="262" t="s">
        <v>5158</v>
      </c>
    </row>
    <row r="1398" spans="1:2">
      <c r="A1398" s="261" t="s">
        <v>5009</v>
      </c>
      <c r="B1398" s="262" t="s">
        <v>5157</v>
      </c>
    </row>
    <row r="1399" spans="1:2">
      <c r="A1399" s="261" t="s">
        <v>5009</v>
      </c>
      <c r="B1399" s="262" t="s">
        <v>5156</v>
      </c>
    </row>
    <row r="1400" spans="1:2">
      <c r="A1400" s="261" t="s">
        <v>5009</v>
      </c>
      <c r="B1400" s="262" t="s">
        <v>5155</v>
      </c>
    </row>
    <row r="1401" spans="1:2">
      <c r="A1401" s="261" t="s">
        <v>5009</v>
      </c>
      <c r="B1401" s="262" t="s">
        <v>5154</v>
      </c>
    </row>
    <row r="1402" spans="1:2">
      <c r="A1402" s="261" t="s">
        <v>5009</v>
      </c>
      <c r="B1402" s="262" t="s">
        <v>5153</v>
      </c>
    </row>
    <row r="1403" spans="1:2">
      <c r="A1403" s="261" t="s">
        <v>5009</v>
      </c>
      <c r="B1403" s="262" t="s">
        <v>5152</v>
      </c>
    </row>
    <row r="1404" spans="1:2">
      <c r="A1404" s="261" t="s">
        <v>5009</v>
      </c>
      <c r="B1404" s="262" t="s">
        <v>5151</v>
      </c>
    </row>
    <row r="1405" spans="1:2">
      <c r="A1405" s="261" t="s">
        <v>5009</v>
      </c>
      <c r="B1405" s="262" t="s">
        <v>5150</v>
      </c>
    </row>
    <row r="1406" spans="1:2">
      <c r="A1406" s="261" t="s">
        <v>5009</v>
      </c>
      <c r="B1406" s="262" t="s">
        <v>5149</v>
      </c>
    </row>
    <row r="1407" spans="1:2">
      <c r="A1407" s="261" t="s">
        <v>5009</v>
      </c>
      <c r="B1407" s="262" t="s">
        <v>5148</v>
      </c>
    </row>
    <row r="1408" spans="1:2">
      <c r="A1408" s="261" t="s">
        <v>5009</v>
      </c>
      <c r="B1408" s="262" t="s">
        <v>5147</v>
      </c>
    </row>
    <row r="1409" spans="1:2">
      <c r="A1409" s="261" t="s">
        <v>5009</v>
      </c>
      <c r="B1409" s="262" t="s">
        <v>5146</v>
      </c>
    </row>
    <row r="1410" spans="1:2">
      <c r="A1410" s="261" t="s">
        <v>5009</v>
      </c>
      <c r="B1410" s="262" t="s">
        <v>5145</v>
      </c>
    </row>
    <row r="1411" spans="1:2">
      <c r="A1411" s="261" t="s">
        <v>5009</v>
      </c>
      <c r="B1411" s="262" t="s">
        <v>5144</v>
      </c>
    </row>
    <row r="1412" spans="1:2">
      <c r="A1412" s="261" t="s">
        <v>5009</v>
      </c>
      <c r="B1412" s="262" t="s">
        <v>5143</v>
      </c>
    </row>
    <row r="1413" spans="1:2">
      <c r="A1413" s="261" t="s">
        <v>5009</v>
      </c>
      <c r="B1413" s="262" t="s">
        <v>5142</v>
      </c>
    </row>
    <row r="1414" spans="1:2">
      <c r="A1414" s="261" t="s">
        <v>5009</v>
      </c>
      <c r="B1414" s="262" t="s">
        <v>5141</v>
      </c>
    </row>
    <row r="1415" spans="1:2">
      <c r="A1415" s="261" t="s">
        <v>5009</v>
      </c>
      <c r="B1415" s="262" t="s">
        <v>5140</v>
      </c>
    </row>
    <row r="1416" spans="1:2">
      <c r="A1416" s="261" t="s">
        <v>5009</v>
      </c>
      <c r="B1416" s="262" t="s">
        <v>5139</v>
      </c>
    </row>
    <row r="1417" spans="1:2">
      <c r="A1417" s="261" t="s">
        <v>5009</v>
      </c>
      <c r="B1417" s="262" t="s">
        <v>5138</v>
      </c>
    </row>
    <row r="1418" spans="1:2">
      <c r="A1418" s="261" t="s">
        <v>5009</v>
      </c>
      <c r="B1418" s="262" t="s">
        <v>5137</v>
      </c>
    </row>
    <row r="1419" spans="1:2">
      <c r="A1419" s="261" t="s">
        <v>5009</v>
      </c>
      <c r="B1419" s="262" t="s">
        <v>5136</v>
      </c>
    </row>
    <row r="1420" spans="1:2">
      <c r="A1420" s="261" t="s">
        <v>5009</v>
      </c>
      <c r="B1420" s="262" t="s">
        <v>5135</v>
      </c>
    </row>
    <row r="1421" spans="1:2">
      <c r="A1421" s="261" t="s">
        <v>5009</v>
      </c>
      <c r="B1421" s="262" t="s">
        <v>5134</v>
      </c>
    </row>
    <row r="1422" spans="1:2">
      <c r="A1422" s="261" t="s">
        <v>5009</v>
      </c>
      <c r="B1422" s="262" t="s">
        <v>5133</v>
      </c>
    </row>
    <row r="1423" spans="1:2">
      <c r="A1423" s="261" t="s">
        <v>5009</v>
      </c>
      <c r="B1423" s="262" t="s">
        <v>5132</v>
      </c>
    </row>
    <row r="1424" spans="1:2">
      <c r="A1424" s="261" t="s">
        <v>5009</v>
      </c>
      <c r="B1424" s="262" t="s">
        <v>5131</v>
      </c>
    </row>
    <row r="1425" spans="1:2">
      <c r="A1425" s="261" t="s">
        <v>5009</v>
      </c>
      <c r="B1425" s="262" t="s">
        <v>5130</v>
      </c>
    </row>
    <row r="1426" spans="1:2">
      <c r="A1426" s="261" t="s">
        <v>5009</v>
      </c>
      <c r="B1426" s="262" t="s">
        <v>5129</v>
      </c>
    </row>
    <row r="1427" spans="1:2">
      <c r="A1427" s="261" t="s">
        <v>5009</v>
      </c>
      <c r="B1427" s="262" t="s">
        <v>5128</v>
      </c>
    </row>
    <row r="1428" spans="1:2">
      <c r="A1428" s="261" t="s">
        <v>5009</v>
      </c>
      <c r="B1428" s="262" t="s">
        <v>5127</v>
      </c>
    </row>
    <row r="1429" spans="1:2">
      <c r="A1429" s="261" t="s">
        <v>5009</v>
      </c>
      <c r="B1429" s="262" t="s">
        <v>5126</v>
      </c>
    </row>
    <row r="1430" spans="1:2">
      <c r="A1430" s="261" t="s">
        <v>5009</v>
      </c>
      <c r="B1430" s="262" t="s">
        <v>5125</v>
      </c>
    </row>
    <row r="1431" spans="1:2">
      <c r="A1431" s="261" t="s">
        <v>5009</v>
      </c>
      <c r="B1431" s="262" t="s">
        <v>5124</v>
      </c>
    </row>
    <row r="1432" spans="1:2">
      <c r="A1432" s="261" t="s">
        <v>5009</v>
      </c>
      <c r="B1432" s="262" t="s">
        <v>5123</v>
      </c>
    </row>
    <row r="1433" spans="1:2">
      <c r="A1433" s="261" t="s">
        <v>5009</v>
      </c>
      <c r="B1433" s="262" t="s">
        <v>5122</v>
      </c>
    </row>
    <row r="1434" spans="1:2">
      <c r="A1434" s="261" t="s">
        <v>5009</v>
      </c>
      <c r="B1434" s="262" t="s">
        <v>5121</v>
      </c>
    </row>
    <row r="1435" spans="1:2">
      <c r="A1435" s="261" t="s">
        <v>5009</v>
      </c>
      <c r="B1435" s="262" t="s">
        <v>5120</v>
      </c>
    </row>
    <row r="1436" spans="1:2">
      <c r="A1436" s="261" t="s">
        <v>5009</v>
      </c>
      <c r="B1436" s="262" t="s">
        <v>5119</v>
      </c>
    </row>
    <row r="1437" spans="1:2">
      <c r="A1437" s="261" t="s">
        <v>5009</v>
      </c>
      <c r="B1437" s="262" t="s">
        <v>5118</v>
      </c>
    </row>
    <row r="1438" spans="1:2">
      <c r="A1438" s="261" t="s">
        <v>5009</v>
      </c>
      <c r="B1438" s="262" t="s">
        <v>5117</v>
      </c>
    </row>
    <row r="1439" spans="1:2">
      <c r="A1439" s="261" t="s">
        <v>5009</v>
      </c>
      <c r="B1439" s="262" t="s">
        <v>5116</v>
      </c>
    </row>
    <row r="1440" spans="1:2">
      <c r="A1440" s="261" t="s">
        <v>5009</v>
      </c>
      <c r="B1440" s="262" t="s">
        <v>5115</v>
      </c>
    </row>
    <row r="1441" spans="1:2">
      <c r="A1441" s="261" t="s">
        <v>5009</v>
      </c>
      <c r="B1441" s="262" t="s">
        <v>5114</v>
      </c>
    </row>
    <row r="1442" spans="1:2">
      <c r="A1442" s="261" t="s">
        <v>5009</v>
      </c>
      <c r="B1442" s="262" t="s">
        <v>5113</v>
      </c>
    </row>
    <row r="1443" spans="1:2">
      <c r="A1443" s="261" t="s">
        <v>5009</v>
      </c>
      <c r="B1443" s="262" t="s">
        <v>5112</v>
      </c>
    </row>
    <row r="1444" spans="1:2">
      <c r="A1444" s="261" t="s">
        <v>5009</v>
      </c>
      <c r="B1444" s="262" t="s">
        <v>5111</v>
      </c>
    </row>
    <row r="1445" spans="1:2">
      <c r="A1445" s="261" t="s">
        <v>5009</v>
      </c>
      <c r="B1445" s="262" t="s">
        <v>5110</v>
      </c>
    </row>
    <row r="1446" spans="1:2">
      <c r="A1446" s="261" t="s">
        <v>5009</v>
      </c>
      <c r="B1446" s="262" t="s">
        <v>5109</v>
      </c>
    </row>
    <row r="1447" spans="1:2">
      <c r="A1447" s="261" t="s">
        <v>5009</v>
      </c>
      <c r="B1447" s="262" t="s">
        <v>5108</v>
      </c>
    </row>
    <row r="1448" spans="1:2">
      <c r="A1448" s="261" t="s">
        <v>5009</v>
      </c>
      <c r="B1448" s="262" t="s">
        <v>5107</v>
      </c>
    </row>
    <row r="1449" spans="1:2">
      <c r="A1449" s="261" t="s">
        <v>5009</v>
      </c>
      <c r="B1449" s="262" t="s">
        <v>5106</v>
      </c>
    </row>
    <row r="1450" spans="1:2">
      <c r="A1450" s="261" t="s">
        <v>5009</v>
      </c>
      <c r="B1450" s="262" t="s">
        <v>5105</v>
      </c>
    </row>
    <row r="1451" spans="1:2">
      <c r="A1451" s="261" t="s">
        <v>5009</v>
      </c>
      <c r="B1451" s="262" t="s">
        <v>5104</v>
      </c>
    </row>
    <row r="1452" spans="1:2">
      <c r="A1452" s="261" t="s">
        <v>5009</v>
      </c>
      <c r="B1452" s="262" t="s">
        <v>5103</v>
      </c>
    </row>
    <row r="1453" spans="1:2">
      <c r="A1453" s="261" t="s">
        <v>5009</v>
      </c>
      <c r="B1453" s="262" t="s">
        <v>5102</v>
      </c>
    </row>
    <row r="1454" spans="1:2">
      <c r="A1454" s="261" t="s">
        <v>5009</v>
      </c>
      <c r="B1454" s="262" t="s">
        <v>5101</v>
      </c>
    </row>
    <row r="1455" spans="1:2">
      <c r="A1455" s="261" t="s">
        <v>5009</v>
      </c>
      <c r="B1455" s="262" t="s">
        <v>5100</v>
      </c>
    </row>
    <row r="1456" spans="1:2">
      <c r="A1456" s="261" t="s">
        <v>5009</v>
      </c>
      <c r="B1456" s="262" t="s">
        <v>5099</v>
      </c>
    </row>
    <row r="1457" spans="1:2">
      <c r="A1457" s="261" t="s">
        <v>5009</v>
      </c>
      <c r="B1457" s="262" t="s">
        <v>5098</v>
      </c>
    </row>
    <row r="1458" spans="1:2">
      <c r="A1458" s="261" t="s">
        <v>5009</v>
      </c>
      <c r="B1458" s="262" t="s">
        <v>5097</v>
      </c>
    </row>
    <row r="1459" spans="1:2">
      <c r="A1459" s="261" t="s">
        <v>5009</v>
      </c>
      <c r="B1459" s="262" t="s">
        <v>5096</v>
      </c>
    </row>
    <row r="1460" spans="1:2">
      <c r="A1460" s="261" t="s">
        <v>5009</v>
      </c>
      <c r="B1460" s="262" t="s">
        <v>5095</v>
      </c>
    </row>
    <row r="1461" spans="1:2">
      <c r="A1461" s="261" t="s">
        <v>5009</v>
      </c>
      <c r="B1461" s="262" t="s">
        <v>5094</v>
      </c>
    </row>
    <row r="1462" spans="1:2">
      <c r="A1462" s="261" t="s">
        <v>5009</v>
      </c>
      <c r="B1462" s="262" t="s">
        <v>5093</v>
      </c>
    </row>
    <row r="1463" spans="1:2">
      <c r="A1463" s="261" t="s">
        <v>5009</v>
      </c>
      <c r="B1463" s="262" t="s">
        <v>5092</v>
      </c>
    </row>
    <row r="1464" spans="1:2">
      <c r="A1464" s="261" t="s">
        <v>5009</v>
      </c>
      <c r="B1464" s="262" t="s">
        <v>5091</v>
      </c>
    </row>
    <row r="1465" spans="1:2">
      <c r="A1465" s="261" t="s">
        <v>5009</v>
      </c>
      <c r="B1465" s="262" t="s">
        <v>5090</v>
      </c>
    </row>
    <row r="1466" spans="1:2">
      <c r="A1466" s="261" t="s">
        <v>5009</v>
      </c>
      <c r="B1466" s="262" t="s">
        <v>5089</v>
      </c>
    </row>
    <row r="1467" spans="1:2">
      <c r="A1467" s="261" t="s">
        <v>5009</v>
      </c>
      <c r="B1467" s="262" t="s">
        <v>5088</v>
      </c>
    </row>
    <row r="1468" spans="1:2">
      <c r="A1468" s="261" t="s">
        <v>5009</v>
      </c>
      <c r="B1468" s="262" t="s">
        <v>5087</v>
      </c>
    </row>
    <row r="1469" spans="1:2">
      <c r="A1469" s="261" t="s">
        <v>5009</v>
      </c>
      <c r="B1469" s="262" t="s">
        <v>5086</v>
      </c>
    </row>
    <row r="1470" spans="1:2">
      <c r="A1470" s="261" t="s">
        <v>5009</v>
      </c>
      <c r="B1470" s="262" t="s">
        <v>5085</v>
      </c>
    </row>
    <row r="1471" spans="1:2">
      <c r="A1471" s="261" t="s">
        <v>5009</v>
      </c>
      <c r="B1471" s="262" t="s">
        <v>5084</v>
      </c>
    </row>
    <row r="1472" spans="1:2">
      <c r="A1472" s="261" t="s">
        <v>5009</v>
      </c>
      <c r="B1472" s="262" t="s">
        <v>5083</v>
      </c>
    </row>
    <row r="1473" spans="1:2">
      <c r="A1473" s="261" t="s">
        <v>5009</v>
      </c>
      <c r="B1473" s="262" t="s">
        <v>5082</v>
      </c>
    </row>
    <row r="1474" spans="1:2">
      <c r="A1474" s="261" t="s">
        <v>5009</v>
      </c>
      <c r="B1474" s="262" t="s">
        <v>5081</v>
      </c>
    </row>
    <row r="1475" spans="1:2">
      <c r="A1475" s="261" t="s">
        <v>5009</v>
      </c>
      <c r="B1475" s="262" t="s">
        <v>5080</v>
      </c>
    </row>
    <row r="1476" spans="1:2">
      <c r="A1476" s="261" t="s">
        <v>5009</v>
      </c>
      <c r="B1476" s="262" t="s">
        <v>5079</v>
      </c>
    </row>
    <row r="1477" spans="1:2">
      <c r="A1477" s="261" t="s">
        <v>5009</v>
      </c>
      <c r="B1477" s="262" t="s">
        <v>5078</v>
      </c>
    </row>
    <row r="1478" spans="1:2">
      <c r="A1478" s="261" t="s">
        <v>5009</v>
      </c>
      <c r="B1478" s="262" t="s">
        <v>5077</v>
      </c>
    </row>
    <row r="1479" spans="1:2">
      <c r="A1479" s="261" t="s">
        <v>5009</v>
      </c>
      <c r="B1479" s="262" t="s">
        <v>5076</v>
      </c>
    </row>
    <row r="1480" spans="1:2">
      <c r="A1480" s="261" t="s">
        <v>5009</v>
      </c>
      <c r="B1480" s="262" t="s">
        <v>5075</v>
      </c>
    </row>
    <row r="1481" spans="1:2">
      <c r="A1481" s="261" t="s">
        <v>5009</v>
      </c>
      <c r="B1481" s="262" t="s">
        <v>5074</v>
      </c>
    </row>
    <row r="1482" spans="1:2">
      <c r="A1482" s="261" t="s">
        <v>5009</v>
      </c>
      <c r="B1482" s="262" t="s">
        <v>5073</v>
      </c>
    </row>
    <row r="1483" spans="1:2">
      <c r="A1483" s="261" t="s">
        <v>5009</v>
      </c>
      <c r="B1483" s="262" t="s">
        <v>5072</v>
      </c>
    </row>
    <row r="1484" spans="1:2">
      <c r="A1484" s="261" t="s">
        <v>5009</v>
      </c>
      <c r="B1484" s="262" t="s">
        <v>5071</v>
      </c>
    </row>
    <row r="1485" spans="1:2">
      <c r="A1485" s="261" t="s">
        <v>5009</v>
      </c>
      <c r="B1485" s="262" t="s">
        <v>5070</v>
      </c>
    </row>
    <row r="1486" spans="1:2">
      <c r="A1486" s="261" t="s">
        <v>5009</v>
      </c>
      <c r="B1486" s="262" t="s">
        <v>5069</v>
      </c>
    </row>
    <row r="1487" spans="1:2">
      <c r="A1487" s="261" t="s">
        <v>5009</v>
      </c>
      <c r="B1487" s="262" t="s">
        <v>5068</v>
      </c>
    </row>
    <row r="1488" spans="1:2">
      <c r="A1488" s="261" t="s">
        <v>5009</v>
      </c>
      <c r="B1488" s="262" t="s">
        <v>5067</v>
      </c>
    </row>
    <row r="1489" spans="1:2">
      <c r="A1489" s="261" t="s">
        <v>5009</v>
      </c>
      <c r="B1489" s="262" t="s">
        <v>5066</v>
      </c>
    </row>
    <row r="1490" spans="1:2">
      <c r="A1490" s="261" t="s">
        <v>5009</v>
      </c>
      <c r="B1490" s="262" t="s">
        <v>5065</v>
      </c>
    </row>
    <row r="1491" spans="1:2">
      <c r="A1491" s="261" t="s">
        <v>5009</v>
      </c>
      <c r="B1491" s="262" t="s">
        <v>5064</v>
      </c>
    </row>
    <row r="1492" spans="1:2">
      <c r="A1492" s="261" t="s">
        <v>5009</v>
      </c>
      <c r="B1492" s="262" t="s">
        <v>5063</v>
      </c>
    </row>
    <row r="1493" spans="1:2">
      <c r="A1493" s="261" t="s">
        <v>5009</v>
      </c>
      <c r="B1493" s="262" t="s">
        <v>5062</v>
      </c>
    </row>
    <row r="1494" spans="1:2">
      <c r="A1494" s="261" t="s">
        <v>5009</v>
      </c>
      <c r="B1494" s="262" t="s">
        <v>5061</v>
      </c>
    </row>
    <row r="1495" spans="1:2">
      <c r="A1495" s="261" t="s">
        <v>5009</v>
      </c>
      <c r="B1495" s="262" t="s">
        <v>5060</v>
      </c>
    </row>
    <row r="1496" spans="1:2">
      <c r="A1496" s="261" t="s">
        <v>5009</v>
      </c>
      <c r="B1496" s="262" t="s">
        <v>5059</v>
      </c>
    </row>
    <row r="1497" spans="1:2">
      <c r="A1497" s="261" t="s">
        <v>5009</v>
      </c>
      <c r="B1497" s="262" t="s">
        <v>5058</v>
      </c>
    </row>
    <row r="1498" spans="1:2">
      <c r="A1498" s="261" t="s">
        <v>5009</v>
      </c>
      <c r="B1498" s="262" t="s">
        <v>5057</v>
      </c>
    </row>
    <row r="1499" spans="1:2">
      <c r="A1499" s="261" t="s">
        <v>5009</v>
      </c>
      <c r="B1499" s="262" t="s">
        <v>5056</v>
      </c>
    </row>
    <row r="1500" spans="1:2">
      <c r="A1500" s="261" t="s">
        <v>5009</v>
      </c>
      <c r="B1500" s="262" t="s">
        <v>5055</v>
      </c>
    </row>
    <row r="1501" spans="1:2">
      <c r="A1501" s="261" t="s">
        <v>5009</v>
      </c>
      <c r="B1501" s="262" t="s">
        <v>5054</v>
      </c>
    </row>
    <row r="1502" spans="1:2">
      <c r="A1502" s="261" t="s">
        <v>5009</v>
      </c>
      <c r="B1502" s="262" t="s">
        <v>5053</v>
      </c>
    </row>
    <row r="1503" spans="1:2">
      <c r="A1503" s="261" t="s">
        <v>5009</v>
      </c>
      <c r="B1503" s="262" t="s">
        <v>5052</v>
      </c>
    </row>
    <row r="1504" spans="1:2">
      <c r="A1504" s="261" t="s">
        <v>5009</v>
      </c>
      <c r="B1504" s="262" t="s">
        <v>5051</v>
      </c>
    </row>
    <row r="1505" spans="1:2">
      <c r="A1505" s="261" t="s">
        <v>5009</v>
      </c>
      <c r="B1505" s="262" t="s">
        <v>5050</v>
      </c>
    </row>
    <row r="1506" spans="1:2">
      <c r="A1506" s="261" t="s">
        <v>5009</v>
      </c>
      <c r="B1506" s="262" t="s">
        <v>5049</v>
      </c>
    </row>
    <row r="1507" spans="1:2">
      <c r="A1507" s="261" t="s">
        <v>5009</v>
      </c>
      <c r="B1507" s="262" t="s">
        <v>5048</v>
      </c>
    </row>
    <row r="1508" spans="1:2">
      <c r="A1508" s="261" t="s">
        <v>5009</v>
      </c>
      <c r="B1508" s="262" t="s">
        <v>5047</v>
      </c>
    </row>
    <row r="1509" spans="1:2">
      <c r="A1509" s="261" t="s">
        <v>5009</v>
      </c>
      <c r="B1509" s="262" t="s">
        <v>5046</v>
      </c>
    </row>
    <row r="1510" spans="1:2">
      <c r="A1510" s="261" t="s">
        <v>5009</v>
      </c>
      <c r="B1510" s="262" t="s">
        <v>5045</v>
      </c>
    </row>
    <row r="1511" spans="1:2">
      <c r="A1511" s="261" t="s">
        <v>5009</v>
      </c>
      <c r="B1511" s="262" t="s">
        <v>5044</v>
      </c>
    </row>
    <row r="1512" spans="1:2">
      <c r="A1512" s="261" t="s">
        <v>5009</v>
      </c>
      <c r="B1512" s="262" t="s">
        <v>5043</v>
      </c>
    </row>
    <row r="1513" spans="1:2">
      <c r="A1513" s="261" t="s">
        <v>5009</v>
      </c>
      <c r="B1513" s="262" t="s">
        <v>5042</v>
      </c>
    </row>
    <row r="1514" spans="1:2">
      <c r="A1514" s="261" t="s">
        <v>5009</v>
      </c>
      <c r="B1514" s="262" t="s">
        <v>5041</v>
      </c>
    </row>
    <row r="1515" spans="1:2">
      <c r="A1515" s="261" t="s">
        <v>5009</v>
      </c>
      <c r="B1515" s="262" t="s">
        <v>5040</v>
      </c>
    </row>
    <row r="1516" spans="1:2">
      <c r="A1516" s="261" t="s">
        <v>5009</v>
      </c>
      <c r="B1516" s="262" t="s">
        <v>5039</v>
      </c>
    </row>
    <row r="1517" spans="1:2">
      <c r="A1517" s="261" t="s">
        <v>5009</v>
      </c>
      <c r="B1517" s="262" t="s">
        <v>5038</v>
      </c>
    </row>
    <row r="1518" spans="1:2">
      <c r="A1518" s="261" t="s">
        <v>5009</v>
      </c>
      <c r="B1518" s="262" t="s">
        <v>5037</v>
      </c>
    </row>
    <row r="1519" spans="1:2">
      <c r="A1519" s="261" t="s">
        <v>5009</v>
      </c>
      <c r="B1519" s="262" t="s">
        <v>5036</v>
      </c>
    </row>
    <row r="1520" spans="1:2">
      <c r="A1520" s="261" t="s">
        <v>5009</v>
      </c>
      <c r="B1520" s="262" t="s">
        <v>5035</v>
      </c>
    </row>
    <row r="1521" spans="1:2">
      <c r="A1521" s="261" t="s">
        <v>5009</v>
      </c>
      <c r="B1521" s="262" t="s">
        <v>5034</v>
      </c>
    </row>
    <row r="1522" spans="1:2">
      <c r="A1522" s="261" t="s">
        <v>5009</v>
      </c>
      <c r="B1522" s="262" t="s">
        <v>5033</v>
      </c>
    </row>
    <row r="1523" spans="1:2">
      <c r="A1523" s="261" t="s">
        <v>5009</v>
      </c>
      <c r="B1523" s="262" t="s">
        <v>5032</v>
      </c>
    </row>
    <row r="1524" spans="1:2">
      <c r="A1524" s="261" t="s">
        <v>5009</v>
      </c>
      <c r="B1524" s="262" t="s">
        <v>5031</v>
      </c>
    </row>
    <row r="1525" spans="1:2">
      <c r="A1525" s="261" t="s">
        <v>5009</v>
      </c>
      <c r="B1525" s="262" t="s">
        <v>5030</v>
      </c>
    </row>
    <row r="1526" spans="1:2">
      <c r="A1526" s="261" t="s">
        <v>5009</v>
      </c>
      <c r="B1526" s="262" t="s">
        <v>5029</v>
      </c>
    </row>
    <row r="1527" spans="1:2">
      <c r="A1527" s="261" t="s">
        <v>5009</v>
      </c>
      <c r="B1527" s="262" t="s">
        <v>5028</v>
      </c>
    </row>
    <row r="1528" spans="1:2">
      <c r="A1528" s="261" t="s">
        <v>5009</v>
      </c>
      <c r="B1528" s="262" t="s">
        <v>5027</v>
      </c>
    </row>
    <row r="1529" spans="1:2">
      <c r="A1529" s="261" t="s">
        <v>5009</v>
      </c>
      <c r="B1529" s="262" t="s">
        <v>5026</v>
      </c>
    </row>
    <row r="1530" spans="1:2">
      <c r="A1530" s="261" t="s">
        <v>5009</v>
      </c>
      <c r="B1530" s="262" t="s">
        <v>5025</v>
      </c>
    </row>
    <row r="1531" spans="1:2">
      <c r="A1531" s="261" t="s">
        <v>5009</v>
      </c>
      <c r="B1531" s="262" t="s">
        <v>5024</v>
      </c>
    </row>
    <row r="1532" spans="1:2">
      <c r="A1532" s="261" t="s">
        <v>5009</v>
      </c>
      <c r="B1532" s="262" t="s">
        <v>5023</v>
      </c>
    </row>
    <row r="1533" spans="1:2">
      <c r="A1533" s="261" t="s">
        <v>5009</v>
      </c>
      <c r="B1533" s="262" t="s">
        <v>5022</v>
      </c>
    </row>
    <row r="1534" spans="1:2">
      <c r="A1534" s="261" t="s">
        <v>5009</v>
      </c>
      <c r="B1534" s="262" t="s">
        <v>5021</v>
      </c>
    </row>
    <row r="1535" spans="1:2">
      <c r="A1535" s="261" t="s">
        <v>5009</v>
      </c>
      <c r="B1535" s="262" t="s">
        <v>5020</v>
      </c>
    </row>
    <row r="1536" spans="1:2">
      <c r="A1536" s="261" t="s">
        <v>5009</v>
      </c>
      <c r="B1536" s="262" t="s">
        <v>5019</v>
      </c>
    </row>
    <row r="1537" spans="1:5">
      <c r="A1537" s="261" t="s">
        <v>5009</v>
      </c>
      <c r="B1537" s="262" t="s">
        <v>5018</v>
      </c>
    </row>
    <row r="1538" spans="1:5">
      <c r="A1538" s="261" t="s">
        <v>5009</v>
      </c>
      <c r="B1538" s="262" t="s">
        <v>5017</v>
      </c>
    </row>
    <row r="1539" spans="1:5">
      <c r="A1539" s="261" t="s">
        <v>5009</v>
      </c>
      <c r="B1539" s="262" t="s">
        <v>5016</v>
      </c>
    </row>
    <row r="1540" spans="1:5">
      <c r="A1540" s="261" t="s">
        <v>5009</v>
      </c>
      <c r="B1540" s="262" t="s">
        <v>5015</v>
      </c>
    </row>
    <row r="1541" spans="1:5">
      <c r="A1541" s="261" t="s">
        <v>5009</v>
      </c>
      <c r="B1541" s="262" t="s">
        <v>5014</v>
      </c>
    </row>
    <row r="1542" spans="1:5">
      <c r="A1542" s="261" t="s">
        <v>5009</v>
      </c>
      <c r="B1542" s="262" t="s">
        <v>5013</v>
      </c>
    </row>
    <row r="1543" spans="1:5">
      <c r="A1543" s="261" t="s">
        <v>5009</v>
      </c>
      <c r="B1543" s="262" t="s">
        <v>5012</v>
      </c>
    </row>
    <row r="1544" spans="1:5">
      <c r="A1544" s="261" t="s">
        <v>5009</v>
      </c>
      <c r="B1544" s="262" t="s">
        <v>5011</v>
      </c>
    </row>
    <row r="1545" spans="1:5">
      <c r="A1545" s="261" t="s">
        <v>5009</v>
      </c>
      <c r="B1545" s="262" t="s">
        <v>5010</v>
      </c>
    </row>
    <row r="1546" spans="1:5">
      <c r="A1546" s="261" t="s">
        <v>5009</v>
      </c>
      <c r="B1546" s="262" t="s">
        <v>5008</v>
      </c>
    </row>
    <row r="1547" spans="1:5">
      <c r="A1547" s="261" t="s">
        <v>3804</v>
      </c>
      <c r="B1547" s="262" t="s">
        <v>5007</v>
      </c>
      <c r="C1547" s="261" t="s">
        <v>8</v>
      </c>
      <c r="E1547" s="261" t="s">
        <v>4980</v>
      </c>
    </row>
    <row r="1548" spans="1:5">
      <c r="A1548" s="261" t="s">
        <v>3804</v>
      </c>
      <c r="B1548" s="262" t="s">
        <v>5006</v>
      </c>
      <c r="C1548" s="261" t="s">
        <v>8</v>
      </c>
      <c r="E1548" s="261" t="s">
        <v>4980</v>
      </c>
    </row>
    <row r="1549" spans="1:5">
      <c r="A1549" s="261" t="s">
        <v>3804</v>
      </c>
      <c r="B1549" s="262" t="s">
        <v>5005</v>
      </c>
      <c r="C1549" s="261" t="s">
        <v>8</v>
      </c>
      <c r="E1549" s="261" t="s">
        <v>4980</v>
      </c>
    </row>
    <row r="1550" spans="1:5">
      <c r="A1550" s="261" t="s">
        <v>3804</v>
      </c>
      <c r="B1550" s="262" t="s">
        <v>5004</v>
      </c>
      <c r="C1550" s="261" t="s">
        <v>8</v>
      </c>
      <c r="E1550" s="261" t="s">
        <v>4980</v>
      </c>
    </row>
    <row r="1551" spans="1:5">
      <c r="A1551" s="261" t="s">
        <v>3804</v>
      </c>
      <c r="B1551" s="262" t="s">
        <v>5003</v>
      </c>
      <c r="C1551" s="261" t="s">
        <v>8</v>
      </c>
      <c r="E1551" s="261" t="s">
        <v>4980</v>
      </c>
    </row>
    <row r="1552" spans="1:5">
      <c r="A1552" s="261" t="s">
        <v>3804</v>
      </c>
      <c r="B1552" s="262" t="s">
        <v>5002</v>
      </c>
      <c r="C1552" s="261" t="s">
        <v>8</v>
      </c>
      <c r="E1552" s="261" t="s">
        <v>4980</v>
      </c>
    </row>
    <row r="1553" spans="1:5">
      <c r="A1553" s="261" t="s">
        <v>3804</v>
      </c>
      <c r="B1553" s="262" t="s">
        <v>5001</v>
      </c>
      <c r="C1553" s="261" t="s">
        <v>8</v>
      </c>
      <c r="E1553" s="261" t="s">
        <v>4980</v>
      </c>
    </row>
    <row r="1554" spans="1:5">
      <c r="A1554" s="261" t="s">
        <v>3804</v>
      </c>
      <c r="B1554" s="262" t="s">
        <v>5000</v>
      </c>
      <c r="C1554" s="261" t="s">
        <v>8</v>
      </c>
      <c r="E1554" s="261" t="s">
        <v>4980</v>
      </c>
    </row>
    <row r="1555" spans="1:5">
      <c r="A1555" s="261" t="s">
        <v>3804</v>
      </c>
      <c r="B1555" s="262" t="s">
        <v>4999</v>
      </c>
      <c r="C1555" s="261" t="s">
        <v>8</v>
      </c>
      <c r="E1555" s="261" t="s">
        <v>4980</v>
      </c>
    </row>
    <row r="1556" spans="1:5">
      <c r="A1556" s="261" t="s">
        <v>3804</v>
      </c>
      <c r="B1556" s="262" t="s">
        <v>4998</v>
      </c>
      <c r="C1556" s="261" t="s">
        <v>8</v>
      </c>
      <c r="E1556" s="261" t="s">
        <v>4980</v>
      </c>
    </row>
    <row r="1557" spans="1:5">
      <c r="A1557" s="261" t="s">
        <v>3804</v>
      </c>
      <c r="B1557" s="262" t="s">
        <v>4997</v>
      </c>
      <c r="C1557" s="261" t="s">
        <v>8</v>
      </c>
      <c r="E1557" s="261" t="s">
        <v>4980</v>
      </c>
    </row>
    <row r="1558" spans="1:5">
      <c r="A1558" s="261" t="s">
        <v>3804</v>
      </c>
      <c r="B1558" s="262" t="s">
        <v>4996</v>
      </c>
      <c r="C1558" s="261" t="s">
        <v>8</v>
      </c>
      <c r="E1558" s="261" t="s">
        <v>4980</v>
      </c>
    </row>
    <row r="1559" spans="1:5">
      <c r="A1559" s="261" t="s">
        <v>3804</v>
      </c>
      <c r="B1559" s="262" t="s">
        <v>4995</v>
      </c>
      <c r="C1559" s="261" t="s">
        <v>8</v>
      </c>
      <c r="E1559" s="261" t="s">
        <v>4980</v>
      </c>
    </row>
    <row r="1560" spans="1:5">
      <c r="A1560" s="261" t="s">
        <v>3804</v>
      </c>
      <c r="B1560" s="262" t="s">
        <v>4994</v>
      </c>
      <c r="C1560" s="261" t="s">
        <v>8</v>
      </c>
      <c r="E1560" s="261" t="s">
        <v>4980</v>
      </c>
    </row>
    <row r="1561" spans="1:5">
      <c r="A1561" s="261" t="s">
        <v>3804</v>
      </c>
      <c r="B1561" s="262" t="s">
        <v>4993</v>
      </c>
      <c r="C1561" s="261" t="s">
        <v>8</v>
      </c>
      <c r="E1561" s="261" t="s">
        <v>4980</v>
      </c>
    </row>
    <row r="1562" spans="1:5">
      <c r="A1562" s="261" t="s">
        <v>3804</v>
      </c>
      <c r="B1562" s="262" t="s">
        <v>4992</v>
      </c>
      <c r="C1562" s="261" t="s">
        <v>8</v>
      </c>
      <c r="E1562" s="261" t="s">
        <v>4980</v>
      </c>
    </row>
    <row r="1563" spans="1:5">
      <c r="A1563" s="261" t="s">
        <v>3804</v>
      </c>
      <c r="B1563" s="262" t="s">
        <v>4991</v>
      </c>
      <c r="C1563" s="261" t="s">
        <v>8</v>
      </c>
      <c r="E1563" s="261" t="s">
        <v>4980</v>
      </c>
    </row>
    <row r="1564" spans="1:5">
      <c r="A1564" s="261" t="s">
        <v>3804</v>
      </c>
      <c r="B1564" s="262" t="s">
        <v>4990</v>
      </c>
      <c r="C1564" s="261" t="s">
        <v>8</v>
      </c>
      <c r="E1564" s="261" t="s">
        <v>4980</v>
      </c>
    </row>
    <row r="1565" spans="1:5">
      <c r="A1565" s="261" t="s">
        <v>3804</v>
      </c>
      <c r="B1565" s="262" t="s">
        <v>4989</v>
      </c>
      <c r="C1565" s="261" t="s">
        <v>8</v>
      </c>
      <c r="E1565" s="261" t="s">
        <v>4980</v>
      </c>
    </row>
    <row r="1566" spans="1:5">
      <c r="A1566" s="261" t="s">
        <v>3804</v>
      </c>
      <c r="B1566" s="262" t="s">
        <v>4988</v>
      </c>
      <c r="C1566" s="261" t="s">
        <v>8</v>
      </c>
      <c r="E1566" s="261" t="s">
        <v>4980</v>
      </c>
    </row>
    <row r="1567" spans="1:5">
      <c r="A1567" s="261" t="s">
        <v>3804</v>
      </c>
      <c r="B1567" s="262" t="s">
        <v>4987</v>
      </c>
      <c r="C1567" s="261" t="s">
        <v>8</v>
      </c>
      <c r="E1567" s="261" t="s">
        <v>4980</v>
      </c>
    </row>
    <row r="1568" spans="1:5">
      <c r="A1568" s="261" t="s">
        <v>3804</v>
      </c>
      <c r="B1568" s="262" t="s">
        <v>4986</v>
      </c>
      <c r="C1568" s="261" t="s">
        <v>8</v>
      </c>
      <c r="E1568" s="261" t="s">
        <v>4980</v>
      </c>
    </row>
    <row r="1569" spans="1:5">
      <c r="A1569" s="261" t="s">
        <v>3804</v>
      </c>
      <c r="B1569" s="262" t="s">
        <v>4985</v>
      </c>
      <c r="C1569" s="261" t="s">
        <v>8</v>
      </c>
      <c r="E1569" s="261" t="s">
        <v>4980</v>
      </c>
    </row>
    <row r="1570" spans="1:5">
      <c r="A1570" s="261" t="s">
        <v>3804</v>
      </c>
      <c r="B1570" s="262" t="s">
        <v>4984</v>
      </c>
      <c r="C1570" s="261" t="s">
        <v>8</v>
      </c>
      <c r="E1570" s="261" t="s">
        <v>4980</v>
      </c>
    </row>
    <row r="1571" spans="1:5">
      <c r="A1571" s="261" t="s">
        <v>3804</v>
      </c>
      <c r="B1571" s="262" t="s">
        <v>4983</v>
      </c>
      <c r="C1571" s="261" t="s">
        <v>8</v>
      </c>
      <c r="E1571" s="261" t="s">
        <v>4980</v>
      </c>
    </row>
    <row r="1572" spans="1:5">
      <c r="A1572" s="261" t="s">
        <v>3804</v>
      </c>
      <c r="B1572" s="262" t="s">
        <v>4982</v>
      </c>
      <c r="C1572" s="261" t="s">
        <v>8</v>
      </c>
      <c r="E1572" s="261" t="s">
        <v>4980</v>
      </c>
    </row>
    <row r="1573" spans="1:5">
      <c r="A1573" s="261" t="s">
        <v>3804</v>
      </c>
      <c r="B1573" s="262" t="s">
        <v>4981</v>
      </c>
      <c r="C1573" s="261" t="s">
        <v>8</v>
      </c>
      <c r="E1573" s="261" t="s">
        <v>4980</v>
      </c>
    </row>
    <row r="1574" spans="1:5">
      <c r="A1574" s="261" t="s">
        <v>3804</v>
      </c>
      <c r="B1574" s="262" t="s">
        <v>4979</v>
      </c>
      <c r="C1574" s="261" t="s">
        <v>8</v>
      </c>
      <c r="D1574" s="261" t="s">
        <v>93</v>
      </c>
      <c r="E1574" s="261" t="s">
        <v>4977</v>
      </c>
    </row>
    <row r="1575" spans="1:5">
      <c r="A1575" s="261" t="s">
        <v>3804</v>
      </c>
      <c r="B1575" s="262" t="s">
        <v>4978</v>
      </c>
      <c r="C1575" s="261" t="s">
        <v>8</v>
      </c>
      <c r="E1575" s="261" t="s">
        <v>4977</v>
      </c>
    </row>
    <row r="1576" spans="1:5">
      <c r="A1576" s="261" t="s">
        <v>3804</v>
      </c>
      <c r="B1576" s="262" t="s">
        <v>4976</v>
      </c>
      <c r="C1576" s="261" t="s">
        <v>8</v>
      </c>
      <c r="E1576" s="261" t="s">
        <v>4974</v>
      </c>
    </row>
    <row r="1577" spans="1:5">
      <c r="A1577" s="261" t="s">
        <v>3804</v>
      </c>
      <c r="B1577" s="262" t="s">
        <v>4975</v>
      </c>
      <c r="C1577" s="261" t="s">
        <v>8</v>
      </c>
      <c r="E1577" s="261" t="s">
        <v>4974</v>
      </c>
    </row>
    <row r="1578" spans="1:5">
      <c r="A1578" s="261" t="s">
        <v>3804</v>
      </c>
      <c r="B1578" s="262" t="s">
        <v>4973</v>
      </c>
      <c r="C1578" s="261" t="s">
        <v>8</v>
      </c>
      <c r="E1578" s="261" t="s">
        <v>4971</v>
      </c>
    </row>
    <row r="1579" spans="1:5">
      <c r="A1579" s="261" t="s">
        <v>3804</v>
      </c>
      <c r="B1579" s="262" t="s">
        <v>4972</v>
      </c>
      <c r="C1579" s="261" t="s">
        <v>8</v>
      </c>
      <c r="E1579" s="261" t="s">
        <v>4971</v>
      </c>
    </row>
    <row r="1580" spans="1:5">
      <c r="A1580" s="261" t="s">
        <v>3804</v>
      </c>
      <c r="B1580" s="262" t="s">
        <v>1326</v>
      </c>
      <c r="C1580" s="261" t="s">
        <v>8</v>
      </c>
    </row>
    <row r="1581" spans="1:5">
      <c r="A1581" s="261" t="s">
        <v>3804</v>
      </c>
      <c r="B1581" s="262" t="s">
        <v>1329</v>
      </c>
      <c r="C1581" s="261" t="s">
        <v>8</v>
      </c>
    </row>
    <row r="1582" spans="1:5">
      <c r="A1582" s="261" t="s">
        <v>3804</v>
      </c>
      <c r="B1582" s="262" t="s">
        <v>4970</v>
      </c>
      <c r="C1582" s="261" t="s">
        <v>8</v>
      </c>
    </row>
    <row r="1583" spans="1:5">
      <c r="A1583" s="261" t="s">
        <v>3804</v>
      </c>
      <c r="B1583" s="262" t="s">
        <v>4969</v>
      </c>
      <c r="C1583" s="261" t="s">
        <v>8</v>
      </c>
    </row>
    <row r="1584" spans="1:5">
      <c r="A1584" s="261" t="s">
        <v>3804</v>
      </c>
      <c r="B1584" s="262" t="s">
        <v>4968</v>
      </c>
      <c r="C1584" s="261" t="s">
        <v>8</v>
      </c>
    </row>
    <row r="1585" spans="1:3">
      <c r="A1585" s="261" t="s">
        <v>3804</v>
      </c>
      <c r="B1585" s="262" t="s">
        <v>4967</v>
      </c>
      <c r="C1585" s="261" t="s">
        <v>8</v>
      </c>
    </row>
    <row r="1586" spans="1:3">
      <c r="A1586" s="261" t="s">
        <v>3804</v>
      </c>
      <c r="B1586" s="262" t="s">
        <v>4966</v>
      </c>
    </row>
    <row r="1587" spans="1:3">
      <c r="A1587" s="261" t="s">
        <v>3804</v>
      </c>
      <c r="B1587" s="262" t="s">
        <v>4965</v>
      </c>
    </row>
    <row r="1588" spans="1:3">
      <c r="A1588" s="261" t="s">
        <v>3804</v>
      </c>
      <c r="B1588" s="262" t="s">
        <v>4964</v>
      </c>
    </row>
    <row r="1589" spans="1:3">
      <c r="A1589" s="261" t="s">
        <v>3804</v>
      </c>
      <c r="B1589" s="262" t="s">
        <v>4963</v>
      </c>
    </row>
    <row r="1590" spans="1:3">
      <c r="A1590" s="261" t="s">
        <v>3804</v>
      </c>
      <c r="B1590" s="262" t="s">
        <v>4962</v>
      </c>
    </row>
    <row r="1591" spans="1:3">
      <c r="A1591" s="261" t="s">
        <v>3804</v>
      </c>
      <c r="B1591" s="262" t="s">
        <v>4961</v>
      </c>
    </row>
    <row r="1592" spans="1:3">
      <c r="A1592" s="261" t="s">
        <v>3804</v>
      </c>
      <c r="B1592" s="262" t="s">
        <v>4960</v>
      </c>
    </row>
    <row r="1593" spans="1:3">
      <c r="A1593" s="261" t="s">
        <v>3804</v>
      </c>
      <c r="B1593" s="262" t="s">
        <v>4959</v>
      </c>
    </row>
    <row r="1594" spans="1:3">
      <c r="A1594" s="261" t="s">
        <v>3804</v>
      </c>
      <c r="B1594" s="262" t="s">
        <v>4958</v>
      </c>
    </row>
    <row r="1595" spans="1:3">
      <c r="A1595" s="261" t="s">
        <v>3804</v>
      </c>
      <c r="B1595" s="262" t="s">
        <v>4957</v>
      </c>
    </row>
    <row r="1596" spans="1:3">
      <c r="A1596" s="261" t="s">
        <v>3804</v>
      </c>
      <c r="B1596" s="262" t="s">
        <v>4956</v>
      </c>
    </row>
    <row r="1597" spans="1:3">
      <c r="A1597" s="261" t="s">
        <v>3804</v>
      </c>
      <c r="B1597" s="262" t="s">
        <v>4955</v>
      </c>
    </row>
    <row r="1598" spans="1:3">
      <c r="A1598" s="261" t="s">
        <v>3804</v>
      </c>
      <c r="B1598" s="262" t="s">
        <v>4954</v>
      </c>
    </row>
    <row r="1599" spans="1:3">
      <c r="A1599" s="261" t="s">
        <v>3804</v>
      </c>
      <c r="B1599" s="262" t="s">
        <v>4953</v>
      </c>
    </row>
    <row r="1600" spans="1:3">
      <c r="A1600" s="261" t="s">
        <v>3804</v>
      </c>
      <c r="B1600" s="262" t="s">
        <v>4952</v>
      </c>
    </row>
    <row r="1601" spans="1:2">
      <c r="A1601" s="261" t="s">
        <v>3804</v>
      </c>
      <c r="B1601" s="262" t="s">
        <v>4951</v>
      </c>
    </row>
    <row r="1602" spans="1:2">
      <c r="A1602" s="261" t="s">
        <v>3804</v>
      </c>
      <c r="B1602" s="262" t="s">
        <v>4950</v>
      </c>
    </row>
    <row r="1603" spans="1:2">
      <c r="A1603" s="261" t="s">
        <v>3804</v>
      </c>
      <c r="B1603" s="262" t="s">
        <v>4949</v>
      </c>
    </row>
    <row r="1604" spans="1:2">
      <c r="A1604" s="261" t="s">
        <v>3804</v>
      </c>
      <c r="B1604" s="262" t="s">
        <v>4948</v>
      </c>
    </row>
    <row r="1605" spans="1:2">
      <c r="A1605" s="261" t="s">
        <v>3804</v>
      </c>
      <c r="B1605" s="262" t="s">
        <v>4947</v>
      </c>
    </row>
    <row r="1606" spans="1:2">
      <c r="A1606" s="261" t="s">
        <v>3804</v>
      </c>
      <c r="B1606" s="262" t="s">
        <v>4946</v>
      </c>
    </row>
    <row r="1607" spans="1:2">
      <c r="A1607" s="261" t="s">
        <v>3804</v>
      </c>
      <c r="B1607" s="262" t="s">
        <v>4945</v>
      </c>
    </row>
    <row r="1608" spans="1:2">
      <c r="A1608" s="261" t="s">
        <v>3804</v>
      </c>
      <c r="B1608" s="262" t="s">
        <v>4944</v>
      </c>
    </row>
    <row r="1609" spans="1:2">
      <c r="A1609" s="261" t="s">
        <v>3804</v>
      </c>
      <c r="B1609" s="262" t="s">
        <v>4943</v>
      </c>
    </row>
    <row r="1610" spans="1:2">
      <c r="A1610" s="261" t="s">
        <v>3804</v>
      </c>
      <c r="B1610" s="262" t="s">
        <v>4942</v>
      </c>
    </row>
    <row r="1611" spans="1:2">
      <c r="A1611" s="261" t="s">
        <v>3804</v>
      </c>
      <c r="B1611" s="262" t="s">
        <v>4941</v>
      </c>
    </row>
    <row r="1612" spans="1:2">
      <c r="A1612" s="261" t="s">
        <v>3804</v>
      </c>
      <c r="B1612" s="262" t="s">
        <v>4940</v>
      </c>
    </row>
    <row r="1613" spans="1:2">
      <c r="A1613" s="261" t="s">
        <v>3804</v>
      </c>
      <c r="B1613" s="262" t="s">
        <v>4939</v>
      </c>
    </row>
    <row r="1614" spans="1:2">
      <c r="A1614" s="261" t="s">
        <v>3804</v>
      </c>
      <c r="B1614" s="262" t="s">
        <v>4938</v>
      </c>
    </row>
    <row r="1615" spans="1:2">
      <c r="A1615" s="261" t="s">
        <v>3804</v>
      </c>
      <c r="B1615" s="262" t="s">
        <v>4937</v>
      </c>
    </row>
    <row r="1616" spans="1:2">
      <c r="A1616" s="261" t="s">
        <v>3804</v>
      </c>
      <c r="B1616" s="262" t="s">
        <v>4936</v>
      </c>
    </row>
    <row r="1617" spans="1:2">
      <c r="A1617" s="261" t="s">
        <v>3804</v>
      </c>
      <c r="B1617" s="262" t="s">
        <v>4935</v>
      </c>
    </row>
    <row r="1618" spans="1:2">
      <c r="A1618" s="261" t="s">
        <v>3804</v>
      </c>
      <c r="B1618" s="262" t="s">
        <v>4934</v>
      </c>
    </row>
    <row r="1619" spans="1:2">
      <c r="A1619" s="261" t="s">
        <v>3804</v>
      </c>
      <c r="B1619" s="262" t="s">
        <v>4933</v>
      </c>
    </row>
    <row r="1620" spans="1:2">
      <c r="A1620" s="261" t="s">
        <v>3804</v>
      </c>
      <c r="B1620" s="262" t="s">
        <v>4932</v>
      </c>
    </row>
    <row r="1621" spans="1:2">
      <c r="A1621" s="261" t="s">
        <v>3804</v>
      </c>
      <c r="B1621" s="262" t="s">
        <v>4931</v>
      </c>
    </row>
    <row r="1622" spans="1:2">
      <c r="A1622" s="261" t="s">
        <v>3804</v>
      </c>
      <c r="B1622" s="262" t="s">
        <v>4930</v>
      </c>
    </row>
    <row r="1623" spans="1:2">
      <c r="A1623" s="261" t="s">
        <v>3804</v>
      </c>
      <c r="B1623" s="262" t="s">
        <v>4929</v>
      </c>
    </row>
    <row r="1624" spans="1:2">
      <c r="A1624" s="261" t="s">
        <v>3804</v>
      </c>
      <c r="B1624" s="262" t="s">
        <v>4928</v>
      </c>
    </row>
    <row r="1625" spans="1:2">
      <c r="A1625" s="261" t="s">
        <v>3804</v>
      </c>
      <c r="B1625" s="262" t="s">
        <v>4927</v>
      </c>
    </row>
    <row r="1626" spans="1:2">
      <c r="A1626" s="261" t="s">
        <v>3804</v>
      </c>
      <c r="B1626" s="262" t="s">
        <v>4926</v>
      </c>
    </row>
    <row r="1627" spans="1:2">
      <c r="A1627" s="261" t="s">
        <v>3804</v>
      </c>
      <c r="B1627" s="262" t="s">
        <v>4925</v>
      </c>
    </row>
    <row r="1628" spans="1:2">
      <c r="A1628" s="261" t="s">
        <v>3804</v>
      </c>
      <c r="B1628" s="262" t="s">
        <v>4924</v>
      </c>
    </row>
    <row r="1629" spans="1:2">
      <c r="A1629" s="261" t="s">
        <v>3804</v>
      </c>
      <c r="B1629" s="262" t="s">
        <v>4923</v>
      </c>
    </row>
    <row r="1630" spans="1:2">
      <c r="A1630" s="261" t="s">
        <v>3804</v>
      </c>
      <c r="B1630" s="262" t="s">
        <v>4922</v>
      </c>
    </row>
    <row r="1631" spans="1:2">
      <c r="A1631" s="261" t="s">
        <v>3804</v>
      </c>
      <c r="B1631" s="262" t="s">
        <v>4921</v>
      </c>
    </row>
    <row r="1632" spans="1:2">
      <c r="A1632" s="261" t="s">
        <v>3804</v>
      </c>
      <c r="B1632" s="262" t="s">
        <v>4920</v>
      </c>
    </row>
    <row r="1633" spans="1:2">
      <c r="A1633" s="261" t="s">
        <v>3804</v>
      </c>
      <c r="B1633" s="262" t="s">
        <v>4919</v>
      </c>
    </row>
    <row r="1634" spans="1:2">
      <c r="A1634" s="261" t="s">
        <v>3804</v>
      </c>
      <c r="B1634" s="262" t="s">
        <v>4918</v>
      </c>
    </row>
    <row r="1635" spans="1:2">
      <c r="A1635" s="261" t="s">
        <v>3804</v>
      </c>
      <c r="B1635" s="262" t="s">
        <v>4917</v>
      </c>
    </row>
    <row r="1636" spans="1:2">
      <c r="A1636" s="261" t="s">
        <v>3804</v>
      </c>
      <c r="B1636" s="262" t="s">
        <v>4916</v>
      </c>
    </row>
    <row r="1637" spans="1:2">
      <c r="A1637" s="261" t="s">
        <v>3804</v>
      </c>
      <c r="B1637" s="262" t="s">
        <v>4915</v>
      </c>
    </row>
    <row r="1638" spans="1:2">
      <c r="A1638" s="261" t="s">
        <v>3804</v>
      </c>
      <c r="B1638" s="262" t="s">
        <v>4914</v>
      </c>
    </row>
    <row r="1639" spans="1:2">
      <c r="A1639" s="261" t="s">
        <v>3804</v>
      </c>
      <c r="B1639" s="262" t="s">
        <v>4913</v>
      </c>
    </row>
    <row r="1640" spans="1:2">
      <c r="A1640" s="261" t="s">
        <v>3804</v>
      </c>
      <c r="B1640" s="262" t="s">
        <v>4912</v>
      </c>
    </row>
    <row r="1641" spans="1:2">
      <c r="A1641" s="261" t="s">
        <v>3804</v>
      </c>
      <c r="B1641" s="262" t="s">
        <v>4911</v>
      </c>
    </row>
    <row r="1642" spans="1:2">
      <c r="A1642" s="261" t="s">
        <v>3804</v>
      </c>
      <c r="B1642" s="262" t="s">
        <v>4910</v>
      </c>
    </row>
    <row r="1643" spans="1:2">
      <c r="A1643" s="261" t="s">
        <v>3804</v>
      </c>
      <c r="B1643" s="262" t="s">
        <v>4909</v>
      </c>
    </row>
    <row r="1644" spans="1:2">
      <c r="A1644" s="261" t="s">
        <v>3804</v>
      </c>
      <c r="B1644" s="262" t="s">
        <v>4908</v>
      </c>
    </row>
    <row r="1645" spans="1:2">
      <c r="A1645" s="261" t="s">
        <v>3804</v>
      </c>
      <c r="B1645" s="262" t="s">
        <v>4907</v>
      </c>
    </row>
    <row r="1646" spans="1:2">
      <c r="A1646" s="261" t="s">
        <v>3804</v>
      </c>
      <c r="B1646" s="262" t="s">
        <v>4906</v>
      </c>
    </row>
    <row r="1647" spans="1:2">
      <c r="A1647" s="261" t="s">
        <v>3804</v>
      </c>
      <c r="B1647" s="262" t="s">
        <v>4905</v>
      </c>
    </row>
    <row r="1648" spans="1:2">
      <c r="A1648" s="261" t="s">
        <v>3804</v>
      </c>
      <c r="B1648" s="262" t="s">
        <v>4904</v>
      </c>
    </row>
    <row r="1649" spans="1:2">
      <c r="A1649" s="261" t="s">
        <v>3804</v>
      </c>
      <c r="B1649" s="262" t="s">
        <v>4903</v>
      </c>
    </row>
    <row r="1650" spans="1:2">
      <c r="A1650" s="261" t="s">
        <v>3804</v>
      </c>
      <c r="B1650" s="262" t="s">
        <v>4902</v>
      </c>
    </row>
    <row r="1651" spans="1:2">
      <c r="A1651" s="261" t="s">
        <v>3804</v>
      </c>
      <c r="B1651" s="262" t="s">
        <v>4901</v>
      </c>
    </row>
    <row r="1652" spans="1:2">
      <c r="A1652" s="261" t="s">
        <v>3804</v>
      </c>
      <c r="B1652" s="262" t="s">
        <v>4900</v>
      </c>
    </row>
    <row r="1653" spans="1:2">
      <c r="A1653" s="261" t="s">
        <v>3804</v>
      </c>
      <c r="B1653" s="262" t="s">
        <v>4899</v>
      </c>
    </row>
    <row r="1654" spans="1:2">
      <c r="A1654" s="261" t="s">
        <v>3804</v>
      </c>
      <c r="B1654" s="262" t="s">
        <v>4898</v>
      </c>
    </row>
    <row r="1655" spans="1:2">
      <c r="A1655" s="261" t="s">
        <v>3804</v>
      </c>
      <c r="B1655" s="262" t="s">
        <v>4897</v>
      </c>
    </row>
    <row r="1656" spans="1:2">
      <c r="A1656" s="261" t="s">
        <v>3804</v>
      </c>
      <c r="B1656" s="262" t="s">
        <v>4896</v>
      </c>
    </row>
    <row r="1657" spans="1:2">
      <c r="A1657" s="261" t="s">
        <v>3804</v>
      </c>
      <c r="B1657" s="262" t="s">
        <v>4895</v>
      </c>
    </row>
    <row r="1658" spans="1:2">
      <c r="A1658" s="261" t="s">
        <v>3804</v>
      </c>
      <c r="B1658" s="262" t="s">
        <v>4894</v>
      </c>
    </row>
    <row r="1659" spans="1:2">
      <c r="A1659" s="261" t="s">
        <v>3804</v>
      </c>
      <c r="B1659" s="262" t="s">
        <v>4893</v>
      </c>
    </row>
    <row r="1660" spans="1:2">
      <c r="A1660" s="261" t="s">
        <v>3804</v>
      </c>
      <c r="B1660" s="262" t="s">
        <v>4892</v>
      </c>
    </row>
    <row r="1661" spans="1:2">
      <c r="A1661" s="261" t="s">
        <v>3804</v>
      </c>
      <c r="B1661" s="262" t="s">
        <v>4891</v>
      </c>
    </row>
    <row r="1662" spans="1:2">
      <c r="A1662" s="261" t="s">
        <v>3804</v>
      </c>
      <c r="B1662" s="262" t="s">
        <v>4890</v>
      </c>
    </row>
    <row r="1663" spans="1:2">
      <c r="A1663" s="261" t="s">
        <v>3804</v>
      </c>
      <c r="B1663" s="262" t="s">
        <v>4889</v>
      </c>
    </row>
    <row r="1664" spans="1:2">
      <c r="A1664" s="261" t="s">
        <v>3804</v>
      </c>
      <c r="B1664" s="262" t="s">
        <v>4888</v>
      </c>
    </row>
    <row r="1665" spans="1:2">
      <c r="A1665" s="261" t="s">
        <v>3804</v>
      </c>
      <c r="B1665" s="262" t="s">
        <v>4887</v>
      </c>
    </row>
    <row r="1666" spans="1:2">
      <c r="A1666" s="261" t="s">
        <v>3804</v>
      </c>
      <c r="B1666" s="262" t="s">
        <v>4886</v>
      </c>
    </row>
    <row r="1667" spans="1:2">
      <c r="A1667" s="261" t="s">
        <v>3804</v>
      </c>
      <c r="B1667" s="262" t="s">
        <v>4885</v>
      </c>
    </row>
    <row r="1668" spans="1:2">
      <c r="A1668" s="261" t="s">
        <v>3804</v>
      </c>
      <c r="B1668" s="262" t="s">
        <v>4884</v>
      </c>
    </row>
    <row r="1669" spans="1:2">
      <c r="A1669" s="261" t="s">
        <v>3804</v>
      </c>
      <c r="B1669" s="262" t="s">
        <v>4883</v>
      </c>
    </row>
    <row r="1670" spans="1:2">
      <c r="A1670" s="261" t="s">
        <v>3804</v>
      </c>
      <c r="B1670" s="262" t="s">
        <v>4882</v>
      </c>
    </row>
    <row r="1671" spans="1:2">
      <c r="A1671" s="261" t="s">
        <v>3804</v>
      </c>
      <c r="B1671" s="262" t="s">
        <v>4881</v>
      </c>
    </row>
    <row r="1672" spans="1:2">
      <c r="A1672" s="261" t="s">
        <v>3804</v>
      </c>
      <c r="B1672" s="262" t="s">
        <v>4880</v>
      </c>
    </row>
    <row r="1673" spans="1:2">
      <c r="A1673" s="261" t="s">
        <v>3804</v>
      </c>
      <c r="B1673" s="262" t="s">
        <v>4879</v>
      </c>
    </row>
    <row r="1674" spans="1:2">
      <c r="A1674" s="261" t="s">
        <v>3804</v>
      </c>
      <c r="B1674" s="262" t="s">
        <v>4878</v>
      </c>
    </row>
    <row r="1675" spans="1:2">
      <c r="A1675" s="261" t="s">
        <v>3804</v>
      </c>
      <c r="B1675" s="262" t="s">
        <v>4877</v>
      </c>
    </row>
    <row r="1676" spans="1:2">
      <c r="A1676" s="261" t="s">
        <v>3804</v>
      </c>
      <c r="B1676" s="262" t="s">
        <v>4876</v>
      </c>
    </row>
    <row r="1677" spans="1:2">
      <c r="A1677" s="261" t="s">
        <v>3804</v>
      </c>
      <c r="B1677" s="262" t="s">
        <v>4875</v>
      </c>
    </row>
    <row r="1678" spans="1:2">
      <c r="A1678" s="261" t="s">
        <v>3804</v>
      </c>
      <c r="B1678" s="262" t="s">
        <v>4874</v>
      </c>
    </row>
    <row r="1679" spans="1:2">
      <c r="A1679" s="261" t="s">
        <v>3804</v>
      </c>
      <c r="B1679" s="262" t="s">
        <v>4873</v>
      </c>
    </row>
    <row r="1680" spans="1:2">
      <c r="A1680" s="261" t="s">
        <v>3804</v>
      </c>
      <c r="B1680" s="262" t="s">
        <v>4872</v>
      </c>
    </row>
    <row r="1681" spans="1:2">
      <c r="A1681" s="261" t="s">
        <v>3804</v>
      </c>
      <c r="B1681" s="262" t="s">
        <v>4871</v>
      </c>
    </row>
    <row r="1682" spans="1:2">
      <c r="A1682" s="261" t="s">
        <v>3804</v>
      </c>
      <c r="B1682" s="262" t="s">
        <v>4870</v>
      </c>
    </row>
    <row r="1683" spans="1:2">
      <c r="A1683" s="261" t="s">
        <v>3804</v>
      </c>
      <c r="B1683" s="262" t="s">
        <v>4869</v>
      </c>
    </row>
    <row r="1684" spans="1:2">
      <c r="A1684" s="261" t="s">
        <v>3804</v>
      </c>
      <c r="B1684" s="262" t="s">
        <v>4868</v>
      </c>
    </row>
    <row r="1685" spans="1:2">
      <c r="A1685" s="261" t="s">
        <v>3804</v>
      </c>
      <c r="B1685" s="262" t="s">
        <v>4867</v>
      </c>
    </row>
    <row r="1686" spans="1:2">
      <c r="A1686" s="261" t="s">
        <v>3804</v>
      </c>
      <c r="B1686" s="262" t="s">
        <v>4866</v>
      </c>
    </row>
    <row r="1687" spans="1:2">
      <c r="A1687" s="261" t="s">
        <v>3804</v>
      </c>
      <c r="B1687" s="262" t="s">
        <v>4865</v>
      </c>
    </row>
    <row r="1688" spans="1:2">
      <c r="A1688" s="261" t="s">
        <v>3804</v>
      </c>
      <c r="B1688" s="262" t="s">
        <v>4864</v>
      </c>
    </row>
    <row r="1689" spans="1:2">
      <c r="A1689" s="261" t="s">
        <v>3804</v>
      </c>
      <c r="B1689" s="262" t="s">
        <v>4863</v>
      </c>
    </row>
    <row r="1690" spans="1:2">
      <c r="A1690" s="261" t="s">
        <v>3804</v>
      </c>
      <c r="B1690" s="262" t="s">
        <v>4862</v>
      </c>
    </row>
    <row r="1691" spans="1:2">
      <c r="A1691" s="261" t="s">
        <v>3804</v>
      </c>
      <c r="B1691" s="262" t="s">
        <v>4861</v>
      </c>
    </row>
    <row r="1692" spans="1:2">
      <c r="A1692" s="261" t="s">
        <v>3804</v>
      </c>
      <c r="B1692" s="262" t="s">
        <v>4860</v>
      </c>
    </row>
    <row r="1693" spans="1:2">
      <c r="A1693" s="261" t="s">
        <v>3804</v>
      </c>
      <c r="B1693" s="262" t="s">
        <v>4859</v>
      </c>
    </row>
    <row r="1694" spans="1:2">
      <c r="A1694" s="261" t="s">
        <v>3804</v>
      </c>
      <c r="B1694" s="262" t="s">
        <v>4858</v>
      </c>
    </row>
    <row r="1695" spans="1:2">
      <c r="A1695" s="261" t="s">
        <v>3804</v>
      </c>
      <c r="B1695" s="262" t="s">
        <v>4857</v>
      </c>
    </row>
    <row r="1696" spans="1:2">
      <c r="A1696" s="261" t="s">
        <v>3804</v>
      </c>
      <c r="B1696" s="262" t="s">
        <v>4856</v>
      </c>
    </row>
    <row r="1697" spans="1:2">
      <c r="A1697" s="261" t="s">
        <v>3804</v>
      </c>
      <c r="B1697" s="262" t="s">
        <v>4855</v>
      </c>
    </row>
    <row r="1698" spans="1:2">
      <c r="A1698" s="261" t="s">
        <v>3804</v>
      </c>
      <c r="B1698" s="262" t="s">
        <v>4854</v>
      </c>
    </row>
    <row r="1699" spans="1:2">
      <c r="A1699" s="261" t="s">
        <v>3804</v>
      </c>
      <c r="B1699" s="262" t="s">
        <v>4853</v>
      </c>
    </row>
    <row r="1700" spans="1:2">
      <c r="A1700" s="261" t="s">
        <v>3804</v>
      </c>
      <c r="B1700" s="262" t="s">
        <v>4852</v>
      </c>
    </row>
    <row r="1701" spans="1:2">
      <c r="A1701" s="261" t="s">
        <v>3804</v>
      </c>
      <c r="B1701" s="262" t="s">
        <v>4851</v>
      </c>
    </row>
    <row r="1702" spans="1:2">
      <c r="A1702" s="261" t="s">
        <v>3804</v>
      </c>
      <c r="B1702" s="262" t="s">
        <v>4850</v>
      </c>
    </row>
    <row r="1703" spans="1:2">
      <c r="A1703" s="261" t="s">
        <v>3804</v>
      </c>
      <c r="B1703" s="262" t="s">
        <v>4849</v>
      </c>
    </row>
    <row r="1704" spans="1:2">
      <c r="A1704" s="261" t="s">
        <v>3804</v>
      </c>
      <c r="B1704" s="262" t="s">
        <v>4848</v>
      </c>
    </row>
    <row r="1705" spans="1:2">
      <c r="A1705" s="261" t="s">
        <v>3804</v>
      </c>
      <c r="B1705" s="262" t="s">
        <v>4847</v>
      </c>
    </row>
    <row r="1706" spans="1:2">
      <c r="A1706" s="261" t="s">
        <v>3804</v>
      </c>
      <c r="B1706" s="262" t="s">
        <v>4846</v>
      </c>
    </row>
    <row r="1707" spans="1:2">
      <c r="A1707" s="261" t="s">
        <v>3804</v>
      </c>
      <c r="B1707" s="262" t="s">
        <v>4845</v>
      </c>
    </row>
    <row r="1708" spans="1:2">
      <c r="A1708" s="261" t="s">
        <v>3804</v>
      </c>
      <c r="B1708" s="262" t="s">
        <v>4844</v>
      </c>
    </row>
    <row r="1709" spans="1:2">
      <c r="A1709" s="261" t="s">
        <v>3804</v>
      </c>
      <c r="B1709" s="262" t="s">
        <v>4843</v>
      </c>
    </row>
    <row r="1710" spans="1:2">
      <c r="A1710" s="261" t="s">
        <v>3804</v>
      </c>
      <c r="B1710" s="262" t="s">
        <v>4842</v>
      </c>
    </row>
    <row r="1711" spans="1:2">
      <c r="A1711" s="261" t="s">
        <v>3804</v>
      </c>
      <c r="B1711" s="262" t="s">
        <v>4841</v>
      </c>
    </row>
    <row r="1712" spans="1:2">
      <c r="A1712" s="261" t="s">
        <v>3804</v>
      </c>
      <c r="B1712" s="262" t="s">
        <v>4840</v>
      </c>
    </row>
    <row r="1713" spans="1:2">
      <c r="A1713" s="261" t="s">
        <v>3804</v>
      </c>
      <c r="B1713" s="262" t="s">
        <v>4839</v>
      </c>
    </row>
    <row r="1714" spans="1:2">
      <c r="A1714" s="261" t="s">
        <v>3804</v>
      </c>
      <c r="B1714" s="262" t="s">
        <v>4838</v>
      </c>
    </row>
    <row r="1715" spans="1:2">
      <c r="A1715" s="261" t="s">
        <v>3804</v>
      </c>
      <c r="B1715" s="262" t="s">
        <v>4837</v>
      </c>
    </row>
    <row r="1716" spans="1:2">
      <c r="A1716" s="261" t="s">
        <v>3804</v>
      </c>
      <c r="B1716" s="262" t="s">
        <v>4836</v>
      </c>
    </row>
    <row r="1717" spans="1:2">
      <c r="A1717" s="261" t="s">
        <v>3804</v>
      </c>
      <c r="B1717" s="262" t="s">
        <v>4835</v>
      </c>
    </row>
    <row r="1718" spans="1:2">
      <c r="A1718" s="261" t="s">
        <v>3804</v>
      </c>
      <c r="B1718" s="262" t="s">
        <v>4834</v>
      </c>
    </row>
    <row r="1719" spans="1:2">
      <c r="A1719" s="261" t="s">
        <v>3804</v>
      </c>
      <c r="B1719" s="262" t="s">
        <v>4833</v>
      </c>
    </row>
    <row r="1720" spans="1:2">
      <c r="A1720" s="261" t="s">
        <v>3804</v>
      </c>
      <c r="B1720" s="262" t="s">
        <v>4832</v>
      </c>
    </row>
    <row r="1721" spans="1:2">
      <c r="A1721" s="261" t="s">
        <v>3804</v>
      </c>
      <c r="B1721" s="262" t="s">
        <v>4831</v>
      </c>
    </row>
    <row r="1722" spans="1:2">
      <c r="A1722" s="261" t="s">
        <v>3804</v>
      </c>
      <c r="B1722" s="262" t="s">
        <v>4830</v>
      </c>
    </row>
    <row r="1723" spans="1:2">
      <c r="A1723" s="261" t="s">
        <v>3804</v>
      </c>
      <c r="B1723" s="262" t="s">
        <v>4829</v>
      </c>
    </row>
    <row r="1724" spans="1:2">
      <c r="A1724" s="261" t="s">
        <v>3804</v>
      </c>
      <c r="B1724" s="262" t="s">
        <v>4828</v>
      </c>
    </row>
    <row r="1725" spans="1:2">
      <c r="A1725" s="261" t="s">
        <v>3804</v>
      </c>
      <c r="B1725" s="262" t="s">
        <v>4827</v>
      </c>
    </row>
    <row r="1726" spans="1:2">
      <c r="A1726" s="261" t="s">
        <v>3804</v>
      </c>
      <c r="B1726" s="262" t="s">
        <v>4826</v>
      </c>
    </row>
    <row r="1727" spans="1:2">
      <c r="A1727" s="261" t="s">
        <v>3804</v>
      </c>
      <c r="B1727" s="262" t="s">
        <v>4825</v>
      </c>
    </row>
    <row r="1728" spans="1:2">
      <c r="A1728" s="261" t="s">
        <v>3804</v>
      </c>
      <c r="B1728" s="262" t="s">
        <v>4824</v>
      </c>
    </row>
    <row r="1729" spans="1:2">
      <c r="A1729" s="261" t="s">
        <v>3804</v>
      </c>
      <c r="B1729" s="262" t="s">
        <v>4823</v>
      </c>
    </row>
    <row r="1730" spans="1:2">
      <c r="A1730" s="261" t="s">
        <v>3804</v>
      </c>
      <c r="B1730" s="262" t="s">
        <v>4822</v>
      </c>
    </row>
    <row r="1731" spans="1:2">
      <c r="A1731" s="261" t="s">
        <v>3804</v>
      </c>
      <c r="B1731" s="262" t="s">
        <v>4821</v>
      </c>
    </row>
    <row r="1732" spans="1:2">
      <c r="A1732" s="261" t="s">
        <v>3804</v>
      </c>
      <c r="B1732" s="262" t="s">
        <v>4820</v>
      </c>
    </row>
    <row r="1733" spans="1:2">
      <c r="A1733" s="261" t="s">
        <v>3804</v>
      </c>
      <c r="B1733" s="262" t="s">
        <v>4819</v>
      </c>
    </row>
    <row r="1734" spans="1:2">
      <c r="A1734" s="261" t="s">
        <v>3804</v>
      </c>
      <c r="B1734" s="262" t="s">
        <v>4818</v>
      </c>
    </row>
    <row r="1735" spans="1:2">
      <c r="A1735" s="261" t="s">
        <v>3804</v>
      </c>
      <c r="B1735" s="262" t="s">
        <v>4817</v>
      </c>
    </row>
    <row r="1736" spans="1:2">
      <c r="A1736" s="261" t="s">
        <v>3804</v>
      </c>
      <c r="B1736" s="262" t="s">
        <v>4816</v>
      </c>
    </row>
    <row r="1737" spans="1:2">
      <c r="A1737" s="261" t="s">
        <v>3804</v>
      </c>
      <c r="B1737" s="262" t="s">
        <v>4815</v>
      </c>
    </row>
    <row r="1738" spans="1:2">
      <c r="A1738" s="261" t="s">
        <v>3804</v>
      </c>
      <c r="B1738" s="262" t="s">
        <v>4814</v>
      </c>
    </row>
    <row r="1739" spans="1:2">
      <c r="A1739" s="261" t="s">
        <v>3804</v>
      </c>
      <c r="B1739" s="262" t="s">
        <v>4813</v>
      </c>
    </row>
    <row r="1740" spans="1:2">
      <c r="A1740" s="261" t="s">
        <v>3804</v>
      </c>
      <c r="B1740" s="262" t="s">
        <v>4812</v>
      </c>
    </row>
    <row r="1741" spans="1:2">
      <c r="A1741" s="261" t="s">
        <v>3804</v>
      </c>
      <c r="B1741" s="262" t="s">
        <v>4811</v>
      </c>
    </row>
    <row r="1742" spans="1:2">
      <c r="A1742" s="261" t="s">
        <v>3804</v>
      </c>
      <c r="B1742" s="262" t="s">
        <v>4810</v>
      </c>
    </row>
    <row r="1743" spans="1:2">
      <c r="A1743" s="261" t="s">
        <v>3804</v>
      </c>
      <c r="B1743" s="262" t="s">
        <v>4809</v>
      </c>
    </row>
    <row r="1744" spans="1:2">
      <c r="A1744" s="261" t="s">
        <v>3804</v>
      </c>
      <c r="B1744" s="262" t="s">
        <v>4808</v>
      </c>
    </row>
    <row r="1745" spans="1:2">
      <c r="A1745" s="261" t="s">
        <v>3804</v>
      </c>
      <c r="B1745" s="262" t="s">
        <v>4807</v>
      </c>
    </row>
    <row r="1746" spans="1:2">
      <c r="A1746" s="261" t="s">
        <v>3804</v>
      </c>
      <c r="B1746" s="262" t="s">
        <v>4806</v>
      </c>
    </row>
    <row r="1747" spans="1:2">
      <c r="A1747" s="261" t="s">
        <v>3804</v>
      </c>
      <c r="B1747" s="262" t="s">
        <v>4805</v>
      </c>
    </row>
    <row r="1748" spans="1:2">
      <c r="A1748" s="261" t="s">
        <v>3804</v>
      </c>
      <c r="B1748" s="262" t="s">
        <v>4804</v>
      </c>
    </row>
    <row r="1749" spans="1:2">
      <c r="A1749" s="261" t="s">
        <v>3804</v>
      </c>
      <c r="B1749" s="262" t="s">
        <v>4803</v>
      </c>
    </row>
    <row r="1750" spans="1:2">
      <c r="A1750" s="261" t="s">
        <v>3804</v>
      </c>
      <c r="B1750" s="262" t="s">
        <v>4802</v>
      </c>
    </row>
    <row r="1751" spans="1:2">
      <c r="A1751" s="261" t="s">
        <v>3804</v>
      </c>
      <c r="B1751" s="262" t="s">
        <v>4801</v>
      </c>
    </row>
    <row r="1752" spans="1:2">
      <c r="A1752" s="261" t="s">
        <v>3804</v>
      </c>
      <c r="B1752" s="262" t="s">
        <v>4800</v>
      </c>
    </row>
    <row r="1753" spans="1:2">
      <c r="A1753" s="261" t="s">
        <v>3804</v>
      </c>
      <c r="B1753" s="262" t="s">
        <v>4799</v>
      </c>
    </row>
    <row r="1754" spans="1:2">
      <c r="A1754" s="261" t="s">
        <v>3804</v>
      </c>
      <c r="B1754" s="262" t="s">
        <v>4798</v>
      </c>
    </row>
    <row r="1755" spans="1:2">
      <c r="A1755" s="261" t="s">
        <v>3804</v>
      </c>
      <c r="B1755" s="262" t="s">
        <v>4797</v>
      </c>
    </row>
    <row r="1756" spans="1:2">
      <c r="A1756" s="261" t="s">
        <v>3804</v>
      </c>
      <c r="B1756" s="262" t="s">
        <v>4796</v>
      </c>
    </row>
    <row r="1757" spans="1:2">
      <c r="A1757" s="261" t="s">
        <v>3804</v>
      </c>
      <c r="B1757" s="262" t="s">
        <v>4795</v>
      </c>
    </row>
    <row r="1758" spans="1:2">
      <c r="A1758" s="261" t="s">
        <v>3804</v>
      </c>
      <c r="B1758" s="262" t="s">
        <v>4794</v>
      </c>
    </row>
    <row r="1759" spans="1:2">
      <c r="A1759" s="261" t="s">
        <v>3804</v>
      </c>
      <c r="B1759" s="262" t="s">
        <v>4793</v>
      </c>
    </row>
    <row r="1760" spans="1:2">
      <c r="A1760" s="261" t="s">
        <v>3804</v>
      </c>
      <c r="B1760" s="262" t="s">
        <v>4792</v>
      </c>
    </row>
    <row r="1761" spans="1:2">
      <c r="A1761" s="261" t="s">
        <v>3804</v>
      </c>
      <c r="B1761" s="262" t="s">
        <v>4791</v>
      </c>
    </row>
    <row r="1762" spans="1:2">
      <c r="A1762" s="261" t="s">
        <v>3804</v>
      </c>
      <c r="B1762" s="262" t="s">
        <v>4790</v>
      </c>
    </row>
    <row r="1763" spans="1:2">
      <c r="A1763" s="261" t="s">
        <v>3804</v>
      </c>
      <c r="B1763" s="262" t="s">
        <v>4789</v>
      </c>
    </row>
    <row r="1764" spans="1:2">
      <c r="A1764" s="261" t="s">
        <v>3804</v>
      </c>
      <c r="B1764" s="262" t="s">
        <v>4788</v>
      </c>
    </row>
    <row r="1765" spans="1:2">
      <c r="A1765" s="261" t="s">
        <v>3804</v>
      </c>
      <c r="B1765" s="262" t="s">
        <v>4787</v>
      </c>
    </row>
    <row r="1766" spans="1:2">
      <c r="A1766" s="261" t="s">
        <v>3804</v>
      </c>
      <c r="B1766" s="262" t="s">
        <v>4786</v>
      </c>
    </row>
    <row r="1767" spans="1:2">
      <c r="A1767" s="261" t="s">
        <v>3804</v>
      </c>
      <c r="B1767" s="262" t="s">
        <v>4785</v>
      </c>
    </row>
    <row r="1768" spans="1:2">
      <c r="A1768" s="261" t="s">
        <v>3804</v>
      </c>
      <c r="B1768" s="262" t="s">
        <v>4784</v>
      </c>
    </row>
    <row r="1769" spans="1:2">
      <c r="A1769" s="261" t="s">
        <v>3804</v>
      </c>
      <c r="B1769" s="262" t="s">
        <v>4783</v>
      </c>
    </row>
    <row r="1770" spans="1:2">
      <c r="A1770" s="261" t="s">
        <v>3804</v>
      </c>
      <c r="B1770" s="262" t="s">
        <v>4782</v>
      </c>
    </row>
    <row r="1771" spans="1:2">
      <c r="A1771" s="261" t="s">
        <v>3804</v>
      </c>
      <c r="B1771" s="262" t="s">
        <v>4781</v>
      </c>
    </row>
    <row r="1772" spans="1:2">
      <c r="A1772" s="261" t="s">
        <v>3804</v>
      </c>
      <c r="B1772" s="262" t="s">
        <v>4780</v>
      </c>
    </row>
    <row r="1773" spans="1:2">
      <c r="A1773" s="261" t="s">
        <v>3804</v>
      </c>
      <c r="B1773" s="262" t="s">
        <v>4779</v>
      </c>
    </row>
    <row r="1774" spans="1:2">
      <c r="A1774" s="261" t="s">
        <v>3804</v>
      </c>
      <c r="B1774" s="262" t="s">
        <v>4778</v>
      </c>
    </row>
    <row r="1775" spans="1:2">
      <c r="A1775" s="261" t="s">
        <v>3804</v>
      </c>
      <c r="B1775" s="262" t="s">
        <v>4777</v>
      </c>
    </row>
    <row r="1776" spans="1:2">
      <c r="A1776" s="261" t="s">
        <v>3804</v>
      </c>
      <c r="B1776" s="262" t="s">
        <v>4776</v>
      </c>
    </row>
    <row r="1777" spans="1:2">
      <c r="A1777" s="261" t="s">
        <v>3804</v>
      </c>
      <c r="B1777" s="262" t="s">
        <v>4775</v>
      </c>
    </row>
    <row r="1778" spans="1:2">
      <c r="A1778" s="261" t="s">
        <v>3804</v>
      </c>
      <c r="B1778" s="262" t="s">
        <v>4774</v>
      </c>
    </row>
    <row r="1779" spans="1:2">
      <c r="A1779" s="261" t="s">
        <v>3804</v>
      </c>
      <c r="B1779" s="262" t="s">
        <v>4773</v>
      </c>
    </row>
    <row r="1780" spans="1:2">
      <c r="A1780" s="261" t="s">
        <v>3804</v>
      </c>
      <c r="B1780" s="262" t="s">
        <v>4772</v>
      </c>
    </row>
    <row r="1781" spans="1:2">
      <c r="A1781" s="261" t="s">
        <v>3804</v>
      </c>
      <c r="B1781" s="262" t="s">
        <v>4771</v>
      </c>
    </row>
    <row r="1782" spans="1:2">
      <c r="A1782" s="261" t="s">
        <v>3804</v>
      </c>
      <c r="B1782" s="262" t="s">
        <v>4770</v>
      </c>
    </row>
    <row r="1783" spans="1:2">
      <c r="A1783" s="261" t="s">
        <v>3804</v>
      </c>
      <c r="B1783" s="262" t="s">
        <v>4769</v>
      </c>
    </row>
    <row r="1784" spans="1:2">
      <c r="A1784" s="261" t="s">
        <v>3804</v>
      </c>
      <c r="B1784" s="262" t="s">
        <v>4768</v>
      </c>
    </row>
    <row r="1785" spans="1:2">
      <c r="A1785" s="261" t="s">
        <v>3804</v>
      </c>
      <c r="B1785" s="262" t="s">
        <v>4767</v>
      </c>
    </row>
    <row r="1786" spans="1:2">
      <c r="A1786" s="261" t="s">
        <v>3804</v>
      </c>
      <c r="B1786" s="262" t="s">
        <v>4766</v>
      </c>
    </row>
    <row r="1787" spans="1:2">
      <c r="A1787" s="261" t="s">
        <v>3804</v>
      </c>
      <c r="B1787" s="262" t="s">
        <v>4765</v>
      </c>
    </row>
    <row r="1788" spans="1:2">
      <c r="A1788" s="261" t="s">
        <v>3804</v>
      </c>
      <c r="B1788" s="262" t="s">
        <v>4764</v>
      </c>
    </row>
    <row r="1789" spans="1:2">
      <c r="A1789" s="261" t="s">
        <v>3804</v>
      </c>
      <c r="B1789" s="262" t="s">
        <v>4763</v>
      </c>
    </row>
    <row r="1790" spans="1:2">
      <c r="A1790" s="261" t="s">
        <v>3804</v>
      </c>
      <c r="B1790" s="262" t="s">
        <v>4762</v>
      </c>
    </row>
    <row r="1791" spans="1:2">
      <c r="A1791" s="261" t="s">
        <v>3804</v>
      </c>
      <c r="B1791" s="262" t="s">
        <v>4761</v>
      </c>
    </row>
    <row r="1792" spans="1:2">
      <c r="A1792" s="261" t="s">
        <v>3804</v>
      </c>
      <c r="B1792" s="262" t="s">
        <v>4760</v>
      </c>
    </row>
    <row r="1793" spans="1:2">
      <c r="A1793" s="261" t="s">
        <v>3804</v>
      </c>
      <c r="B1793" s="262" t="s">
        <v>4759</v>
      </c>
    </row>
    <row r="1794" spans="1:2">
      <c r="A1794" s="261" t="s">
        <v>3804</v>
      </c>
      <c r="B1794" s="262" t="s">
        <v>4758</v>
      </c>
    </row>
    <row r="1795" spans="1:2">
      <c r="A1795" s="261" t="s">
        <v>3804</v>
      </c>
      <c r="B1795" s="262" t="s">
        <v>4757</v>
      </c>
    </row>
    <row r="1796" spans="1:2">
      <c r="A1796" s="261" t="s">
        <v>3804</v>
      </c>
      <c r="B1796" s="262" t="s">
        <v>4756</v>
      </c>
    </row>
    <row r="1797" spans="1:2">
      <c r="A1797" s="261" t="s">
        <v>3804</v>
      </c>
      <c r="B1797" s="262" t="s">
        <v>4755</v>
      </c>
    </row>
    <row r="1798" spans="1:2">
      <c r="A1798" s="261" t="s">
        <v>3804</v>
      </c>
      <c r="B1798" s="262" t="s">
        <v>4754</v>
      </c>
    </row>
    <row r="1799" spans="1:2">
      <c r="A1799" s="261" t="s">
        <v>3804</v>
      </c>
      <c r="B1799" s="262" t="s">
        <v>4753</v>
      </c>
    </row>
    <row r="1800" spans="1:2">
      <c r="A1800" s="261" t="s">
        <v>3804</v>
      </c>
      <c r="B1800" s="262" t="s">
        <v>4752</v>
      </c>
    </row>
    <row r="1801" spans="1:2">
      <c r="A1801" s="261" t="s">
        <v>3804</v>
      </c>
      <c r="B1801" s="262" t="s">
        <v>4751</v>
      </c>
    </row>
    <row r="1802" spans="1:2">
      <c r="A1802" s="261" t="s">
        <v>3804</v>
      </c>
      <c r="B1802" s="262" t="s">
        <v>4750</v>
      </c>
    </row>
    <row r="1803" spans="1:2">
      <c r="A1803" s="261" t="s">
        <v>3804</v>
      </c>
      <c r="B1803" s="262" t="s">
        <v>4749</v>
      </c>
    </row>
    <row r="1804" spans="1:2">
      <c r="A1804" s="261" t="s">
        <v>3804</v>
      </c>
      <c r="B1804" s="262" t="s">
        <v>4748</v>
      </c>
    </row>
    <row r="1805" spans="1:2">
      <c r="A1805" s="261" t="s">
        <v>3804</v>
      </c>
      <c r="B1805" s="262" t="s">
        <v>4747</v>
      </c>
    </row>
    <row r="1806" spans="1:2">
      <c r="A1806" s="261" t="s">
        <v>3804</v>
      </c>
      <c r="B1806" s="262" t="s">
        <v>4746</v>
      </c>
    </row>
    <row r="1807" spans="1:2">
      <c r="A1807" s="261" t="s">
        <v>3804</v>
      </c>
      <c r="B1807" s="262" t="s">
        <v>4745</v>
      </c>
    </row>
    <row r="1808" spans="1:2">
      <c r="A1808" s="261" t="s">
        <v>3804</v>
      </c>
      <c r="B1808" s="262" t="s">
        <v>4744</v>
      </c>
    </row>
    <row r="1809" spans="1:2">
      <c r="A1809" s="261" t="s">
        <v>3804</v>
      </c>
      <c r="B1809" s="262" t="s">
        <v>4743</v>
      </c>
    </row>
    <row r="1810" spans="1:2">
      <c r="A1810" s="261" t="s">
        <v>3804</v>
      </c>
      <c r="B1810" s="262" t="s">
        <v>4742</v>
      </c>
    </row>
    <row r="1811" spans="1:2">
      <c r="A1811" s="261" t="s">
        <v>3804</v>
      </c>
      <c r="B1811" s="262" t="s">
        <v>4741</v>
      </c>
    </row>
    <row r="1812" spans="1:2">
      <c r="A1812" s="261" t="s">
        <v>3804</v>
      </c>
      <c r="B1812" s="262" t="s">
        <v>4740</v>
      </c>
    </row>
    <row r="1813" spans="1:2">
      <c r="A1813" s="261" t="s">
        <v>3804</v>
      </c>
      <c r="B1813" s="262" t="s">
        <v>4739</v>
      </c>
    </row>
    <row r="1814" spans="1:2">
      <c r="A1814" s="261" t="s">
        <v>3804</v>
      </c>
      <c r="B1814" s="262" t="s">
        <v>4738</v>
      </c>
    </row>
    <row r="1815" spans="1:2">
      <c r="A1815" s="261" t="s">
        <v>3804</v>
      </c>
      <c r="B1815" s="262" t="s">
        <v>4737</v>
      </c>
    </row>
    <row r="1816" spans="1:2">
      <c r="A1816" s="261" t="s">
        <v>3804</v>
      </c>
      <c r="B1816" s="262" t="s">
        <v>4736</v>
      </c>
    </row>
    <row r="1817" spans="1:2">
      <c r="A1817" s="261" t="s">
        <v>3804</v>
      </c>
      <c r="B1817" s="262" t="s">
        <v>4735</v>
      </c>
    </row>
    <row r="1818" spans="1:2">
      <c r="A1818" s="261" t="s">
        <v>3804</v>
      </c>
      <c r="B1818" s="262" t="s">
        <v>4734</v>
      </c>
    </row>
    <row r="1819" spans="1:2">
      <c r="A1819" s="261" t="s">
        <v>3804</v>
      </c>
      <c r="B1819" s="262" t="s">
        <v>4733</v>
      </c>
    </row>
    <row r="1820" spans="1:2">
      <c r="A1820" s="261" t="s">
        <v>3804</v>
      </c>
      <c r="B1820" s="262" t="s">
        <v>4732</v>
      </c>
    </row>
    <row r="1821" spans="1:2">
      <c r="A1821" s="261" t="s">
        <v>3804</v>
      </c>
      <c r="B1821" s="262" t="s">
        <v>4731</v>
      </c>
    </row>
    <row r="1822" spans="1:2">
      <c r="A1822" s="261" t="s">
        <v>3804</v>
      </c>
      <c r="B1822" s="262" t="s">
        <v>4730</v>
      </c>
    </row>
    <row r="1823" spans="1:2">
      <c r="A1823" s="261" t="s">
        <v>3804</v>
      </c>
      <c r="B1823" s="262" t="s">
        <v>4729</v>
      </c>
    </row>
    <row r="1824" spans="1:2">
      <c r="A1824" s="261" t="s">
        <v>3804</v>
      </c>
      <c r="B1824" s="262" t="s">
        <v>4728</v>
      </c>
    </row>
    <row r="1825" spans="1:2">
      <c r="A1825" s="261" t="s">
        <v>3804</v>
      </c>
      <c r="B1825" s="262" t="s">
        <v>4727</v>
      </c>
    </row>
    <row r="1826" spans="1:2">
      <c r="A1826" s="261" t="s">
        <v>3804</v>
      </c>
      <c r="B1826" s="262" t="s">
        <v>3895</v>
      </c>
    </row>
    <row r="1827" spans="1:2">
      <c r="A1827" s="261" t="s">
        <v>3804</v>
      </c>
      <c r="B1827" s="262" t="s">
        <v>4726</v>
      </c>
    </row>
    <row r="1828" spans="1:2">
      <c r="A1828" s="261" t="s">
        <v>3804</v>
      </c>
      <c r="B1828" s="262" t="s">
        <v>4725</v>
      </c>
    </row>
    <row r="1829" spans="1:2">
      <c r="A1829" s="261" t="s">
        <v>3804</v>
      </c>
      <c r="B1829" s="262" t="s">
        <v>4724</v>
      </c>
    </row>
    <row r="1830" spans="1:2">
      <c r="A1830" s="261" t="s">
        <v>3804</v>
      </c>
      <c r="B1830" s="262" t="s">
        <v>4723</v>
      </c>
    </row>
    <row r="1831" spans="1:2">
      <c r="A1831" s="261" t="s">
        <v>3804</v>
      </c>
      <c r="B1831" s="262" t="s">
        <v>4722</v>
      </c>
    </row>
    <row r="1832" spans="1:2">
      <c r="A1832" s="261" t="s">
        <v>3804</v>
      </c>
      <c r="B1832" s="262" t="s">
        <v>4721</v>
      </c>
    </row>
    <row r="1833" spans="1:2">
      <c r="A1833" s="261" t="s">
        <v>3804</v>
      </c>
      <c r="B1833" s="262" t="s">
        <v>4720</v>
      </c>
    </row>
    <row r="1834" spans="1:2">
      <c r="A1834" s="261" t="s">
        <v>3804</v>
      </c>
      <c r="B1834" s="262" t="s">
        <v>4719</v>
      </c>
    </row>
    <row r="1835" spans="1:2">
      <c r="A1835" s="261" t="s">
        <v>3804</v>
      </c>
      <c r="B1835" s="262" t="s">
        <v>4718</v>
      </c>
    </row>
    <row r="1836" spans="1:2">
      <c r="A1836" s="261" t="s">
        <v>3804</v>
      </c>
      <c r="B1836" s="262" t="s">
        <v>4717</v>
      </c>
    </row>
    <row r="1837" spans="1:2">
      <c r="A1837" s="261" t="s">
        <v>3804</v>
      </c>
      <c r="B1837" s="262" t="s">
        <v>4716</v>
      </c>
    </row>
    <row r="1838" spans="1:2">
      <c r="A1838" s="261" t="s">
        <v>3804</v>
      </c>
      <c r="B1838" s="262" t="s">
        <v>4715</v>
      </c>
    </row>
    <row r="1839" spans="1:2">
      <c r="A1839" s="261" t="s">
        <v>3804</v>
      </c>
      <c r="B1839" s="262" t="s">
        <v>4714</v>
      </c>
    </row>
    <row r="1840" spans="1:2">
      <c r="A1840" s="261" t="s">
        <v>3804</v>
      </c>
      <c r="B1840" s="262" t="s">
        <v>4713</v>
      </c>
    </row>
    <row r="1841" spans="1:2">
      <c r="A1841" s="261" t="s">
        <v>3804</v>
      </c>
      <c r="B1841" s="262" t="s">
        <v>4712</v>
      </c>
    </row>
    <row r="1842" spans="1:2">
      <c r="A1842" s="261" t="s">
        <v>3804</v>
      </c>
      <c r="B1842" s="262" t="s">
        <v>4711</v>
      </c>
    </row>
    <row r="1843" spans="1:2">
      <c r="A1843" s="261" t="s">
        <v>3804</v>
      </c>
      <c r="B1843" s="262" t="s">
        <v>4710</v>
      </c>
    </row>
    <row r="1844" spans="1:2">
      <c r="A1844" s="261" t="s">
        <v>3804</v>
      </c>
      <c r="B1844" s="262" t="s">
        <v>4709</v>
      </c>
    </row>
    <row r="1845" spans="1:2">
      <c r="A1845" s="261" t="s">
        <v>3804</v>
      </c>
      <c r="B1845" s="262" t="s">
        <v>4708</v>
      </c>
    </row>
    <row r="1846" spans="1:2">
      <c r="A1846" s="261" t="s">
        <v>3804</v>
      </c>
      <c r="B1846" s="262" t="s">
        <v>4707</v>
      </c>
    </row>
    <row r="1847" spans="1:2">
      <c r="A1847" s="261" t="s">
        <v>3804</v>
      </c>
      <c r="B1847" s="262" t="s">
        <v>4706</v>
      </c>
    </row>
    <row r="1848" spans="1:2">
      <c r="A1848" s="261" t="s">
        <v>3804</v>
      </c>
      <c r="B1848" s="262" t="s">
        <v>4705</v>
      </c>
    </row>
    <row r="1849" spans="1:2">
      <c r="A1849" s="261" t="s">
        <v>3804</v>
      </c>
      <c r="B1849" s="262" t="s">
        <v>4704</v>
      </c>
    </row>
    <row r="1850" spans="1:2">
      <c r="A1850" s="261" t="s">
        <v>3804</v>
      </c>
      <c r="B1850" s="262" t="s">
        <v>4703</v>
      </c>
    </row>
    <row r="1851" spans="1:2">
      <c r="A1851" s="261" t="s">
        <v>3804</v>
      </c>
      <c r="B1851" s="262" t="s">
        <v>4702</v>
      </c>
    </row>
    <row r="1852" spans="1:2">
      <c r="A1852" s="261" t="s">
        <v>3804</v>
      </c>
      <c r="B1852" s="262" t="s">
        <v>4701</v>
      </c>
    </row>
    <row r="1853" spans="1:2">
      <c r="A1853" s="261" t="s">
        <v>3804</v>
      </c>
      <c r="B1853" s="262" t="s">
        <v>4700</v>
      </c>
    </row>
    <row r="1854" spans="1:2">
      <c r="A1854" s="261" t="s">
        <v>3804</v>
      </c>
      <c r="B1854" s="262" t="s">
        <v>4699</v>
      </c>
    </row>
    <row r="1855" spans="1:2">
      <c r="A1855" s="261" t="s">
        <v>3804</v>
      </c>
      <c r="B1855" s="262" t="s">
        <v>4698</v>
      </c>
    </row>
    <row r="1856" spans="1:2">
      <c r="A1856" s="261" t="s">
        <v>3804</v>
      </c>
      <c r="B1856" s="262" t="s">
        <v>4697</v>
      </c>
    </row>
    <row r="1857" spans="1:5">
      <c r="A1857" s="261" t="s">
        <v>3804</v>
      </c>
      <c r="B1857" s="262" t="s">
        <v>4696</v>
      </c>
    </row>
    <row r="1858" spans="1:5">
      <c r="A1858" s="261" t="s">
        <v>3804</v>
      </c>
      <c r="B1858" s="262" t="s">
        <v>4695</v>
      </c>
    </row>
    <row r="1859" spans="1:5">
      <c r="A1859" s="261" t="s">
        <v>3804</v>
      </c>
      <c r="B1859" s="262" t="s">
        <v>4694</v>
      </c>
    </row>
    <row r="1860" spans="1:5">
      <c r="A1860" s="261" t="s">
        <v>3804</v>
      </c>
      <c r="B1860" s="262" t="s">
        <v>4693</v>
      </c>
    </row>
    <row r="1861" spans="1:5">
      <c r="A1861" s="261" t="s">
        <v>3804</v>
      </c>
      <c r="B1861" s="262" t="s">
        <v>1226</v>
      </c>
    </row>
    <row r="1862" spans="1:5">
      <c r="A1862" s="261" t="s">
        <v>3804</v>
      </c>
      <c r="B1862" s="262" t="s">
        <v>4692</v>
      </c>
    </row>
    <row r="1863" spans="1:5">
      <c r="A1863" s="261" t="s">
        <v>3804</v>
      </c>
      <c r="B1863" s="262" t="s">
        <v>4691</v>
      </c>
    </row>
    <row r="1864" spans="1:5">
      <c r="A1864" s="261" t="s">
        <v>3804</v>
      </c>
      <c r="B1864" s="262" t="s">
        <v>4690</v>
      </c>
    </row>
    <row r="1865" spans="1:5">
      <c r="A1865" s="261" t="s">
        <v>3804</v>
      </c>
      <c r="B1865" s="262" t="s">
        <v>4689</v>
      </c>
    </row>
    <row r="1866" spans="1:5">
      <c r="A1866" s="261" t="s">
        <v>3804</v>
      </c>
      <c r="B1866" s="262" t="s">
        <v>4688</v>
      </c>
    </row>
    <row r="1867" spans="1:5">
      <c r="A1867" s="261" t="s">
        <v>3804</v>
      </c>
      <c r="B1867" s="262" t="s">
        <v>4687</v>
      </c>
    </row>
    <row r="1868" spans="1:5">
      <c r="A1868" s="261" t="s">
        <v>3804</v>
      </c>
      <c r="B1868" s="262" t="s">
        <v>4102</v>
      </c>
    </row>
    <row r="1869" spans="1:5">
      <c r="A1869" s="261" t="s">
        <v>3108</v>
      </c>
      <c r="B1869" s="262" t="s">
        <v>4686</v>
      </c>
      <c r="C1869" s="261" t="s">
        <v>8</v>
      </c>
      <c r="D1869" s="261" t="s">
        <v>4652</v>
      </c>
      <c r="E1869" s="261" t="s">
        <v>4569</v>
      </c>
    </row>
    <row r="1870" spans="1:5">
      <c r="A1870" s="261" t="s">
        <v>3108</v>
      </c>
      <c r="B1870" s="262" t="s">
        <v>4685</v>
      </c>
      <c r="C1870" s="261" t="s">
        <v>8</v>
      </c>
      <c r="D1870" s="261" t="s">
        <v>4652</v>
      </c>
      <c r="E1870" s="261" t="s">
        <v>4569</v>
      </c>
    </row>
    <row r="1871" spans="1:5">
      <c r="A1871" s="261" t="s">
        <v>3108</v>
      </c>
      <c r="B1871" s="262" t="s">
        <v>4684</v>
      </c>
      <c r="C1871" s="261" t="s">
        <v>8</v>
      </c>
      <c r="D1871" s="261" t="s">
        <v>4652</v>
      </c>
      <c r="E1871" s="261" t="s">
        <v>4569</v>
      </c>
    </row>
    <row r="1872" spans="1:5">
      <c r="A1872" s="261" t="s">
        <v>3108</v>
      </c>
      <c r="B1872" s="262" t="s">
        <v>4683</v>
      </c>
      <c r="C1872" s="261" t="s">
        <v>8</v>
      </c>
      <c r="D1872" s="261" t="s">
        <v>4652</v>
      </c>
      <c r="E1872" s="261" t="s">
        <v>4569</v>
      </c>
    </row>
    <row r="1873" spans="1:5">
      <c r="A1873" s="261" t="s">
        <v>3108</v>
      </c>
      <c r="B1873" s="262" t="s">
        <v>4682</v>
      </c>
      <c r="C1873" s="261" t="s">
        <v>8</v>
      </c>
      <c r="D1873" s="261" t="s">
        <v>4652</v>
      </c>
      <c r="E1873" s="261" t="s">
        <v>4569</v>
      </c>
    </row>
    <row r="1874" spans="1:5">
      <c r="A1874" s="261" t="s">
        <v>3108</v>
      </c>
      <c r="B1874" s="262" t="s">
        <v>4681</v>
      </c>
      <c r="C1874" s="261" t="s">
        <v>8</v>
      </c>
      <c r="D1874" s="261" t="s">
        <v>4652</v>
      </c>
      <c r="E1874" s="261" t="s">
        <v>4569</v>
      </c>
    </row>
    <row r="1875" spans="1:5">
      <c r="A1875" s="261" t="s">
        <v>3108</v>
      </c>
      <c r="B1875" s="262" t="s">
        <v>4680</v>
      </c>
      <c r="C1875" s="261" t="s">
        <v>8</v>
      </c>
      <c r="D1875" s="261" t="s">
        <v>4652</v>
      </c>
      <c r="E1875" s="261" t="s">
        <v>4569</v>
      </c>
    </row>
    <row r="1876" spans="1:5">
      <c r="A1876" s="261" t="s">
        <v>3108</v>
      </c>
      <c r="B1876" s="262" t="s">
        <v>4679</v>
      </c>
      <c r="C1876" s="261" t="s">
        <v>8</v>
      </c>
      <c r="D1876" s="261" t="s">
        <v>4652</v>
      </c>
      <c r="E1876" s="261" t="s">
        <v>4569</v>
      </c>
    </row>
    <row r="1877" spans="1:5">
      <c r="A1877" s="261" t="s">
        <v>3108</v>
      </c>
      <c r="B1877" s="262" t="s">
        <v>4678</v>
      </c>
      <c r="C1877" s="261" t="s">
        <v>8</v>
      </c>
      <c r="D1877" s="261" t="s">
        <v>4652</v>
      </c>
      <c r="E1877" s="261" t="s">
        <v>4569</v>
      </c>
    </row>
    <row r="1878" spans="1:5">
      <c r="A1878" s="261" t="s">
        <v>3108</v>
      </c>
      <c r="B1878" s="262" t="s">
        <v>4677</v>
      </c>
      <c r="C1878" s="261" t="s">
        <v>8</v>
      </c>
      <c r="D1878" s="261" t="s">
        <v>4652</v>
      </c>
      <c r="E1878" s="261" t="s">
        <v>4569</v>
      </c>
    </row>
    <row r="1879" spans="1:5">
      <c r="A1879" s="261" t="s">
        <v>3108</v>
      </c>
      <c r="B1879" s="262" t="s">
        <v>4676</v>
      </c>
      <c r="C1879" s="261" t="s">
        <v>8</v>
      </c>
      <c r="D1879" s="261" t="s">
        <v>4652</v>
      </c>
      <c r="E1879" s="261" t="s">
        <v>4569</v>
      </c>
    </row>
    <row r="1880" spans="1:5">
      <c r="A1880" s="261" t="s">
        <v>3108</v>
      </c>
      <c r="B1880" s="262" t="s">
        <v>4675</v>
      </c>
      <c r="C1880" s="261" t="s">
        <v>8</v>
      </c>
      <c r="D1880" s="261" t="s">
        <v>4652</v>
      </c>
      <c r="E1880" s="261" t="s">
        <v>4569</v>
      </c>
    </row>
    <row r="1881" spans="1:5">
      <c r="A1881" s="261" t="s">
        <v>3108</v>
      </c>
      <c r="B1881" s="262" t="s">
        <v>4674</v>
      </c>
      <c r="C1881" s="261" t="s">
        <v>8</v>
      </c>
      <c r="D1881" s="261" t="s">
        <v>4652</v>
      </c>
      <c r="E1881" s="261" t="s">
        <v>4569</v>
      </c>
    </row>
    <row r="1882" spans="1:5">
      <c r="A1882" s="261" t="s">
        <v>3108</v>
      </c>
      <c r="B1882" s="262" t="s">
        <v>4673</v>
      </c>
      <c r="C1882" s="261" t="s">
        <v>8</v>
      </c>
      <c r="D1882" s="261" t="s">
        <v>4652</v>
      </c>
      <c r="E1882" s="261" t="s">
        <v>4569</v>
      </c>
    </row>
    <row r="1883" spans="1:5">
      <c r="A1883" s="261" t="s">
        <v>3108</v>
      </c>
      <c r="B1883" s="262" t="s">
        <v>4672</v>
      </c>
      <c r="C1883" s="261" t="s">
        <v>8</v>
      </c>
      <c r="D1883" s="261" t="s">
        <v>4652</v>
      </c>
      <c r="E1883" s="261" t="s">
        <v>4569</v>
      </c>
    </row>
    <row r="1884" spans="1:5">
      <c r="A1884" s="261" t="s">
        <v>3108</v>
      </c>
      <c r="B1884" s="262" t="s">
        <v>4671</v>
      </c>
      <c r="C1884" s="261" t="s">
        <v>8</v>
      </c>
      <c r="D1884" s="261" t="s">
        <v>4652</v>
      </c>
      <c r="E1884" s="261" t="s">
        <v>4569</v>
      </c>
    </row>
    <row r="1885" spans="1:5">
      <c r="A1885" s="261" t="s">
        <v>3108</v>
      </c>
      <c r="B1885" s="262" t="s">
        <v>4670</v>
      </c>
      <c r="C1885" s="261" t="s">
        <v>8</v>
      </c>
      <c r="D1885" s="261" t="s">
        <v>4652</v>
      </c>
      <c r="E1885" s="261" t="s">
        <v>4569</v>
      </c>
    </row>
    <row r="1886" spans="1:5">
      <c r="A1886" s="261" t="s">
        <v>3108</v>
      </c>
      <c r="B1886" s="262" t="s">
        <v>4669</v>
      </c>
      <c r="C1886" s="261" t="s">
        <v>8</v>
      </c>
      <c r="D1886" s="261" t="s">
        <v>4652</v>
      </c>
      <c r="E1886" s="261" t="s">
        <v>4569</v>
      </c>
    </row>
    <row r="1887" spans="1:5">
      <c r="A1887" s="261" t="s">
        <v>3108</v>
      </c>
      <c r="B1887" s="262" t="s">
        <v>4668</v>
      </c>
      <c r="C1887" s="261" t="s">
        <v>8</v>
      </c>
      <c r="D1887" s="261" t="s">
        <v>4652</v>
      </c>
      <c r="E1887" s="261" t="s">
        <v>4569</v>
      </c>
    </row>
    <row r="1888" spans="1:5">
      <c r="A1888" s="261" t="s">
        <v>3108</v>
      </c>
      <c r="B1888" s="262" t="s">
        <v>4667</v>
      </c>
      <c r="C1888" s="261" t="s">
        <v>8</v>
      </c>
      <c r="D1888" s="261" t="s">
        <v>4652</v>
      </c>
      <c r="E1888" s="261" t="s">
        <v>4569</v>
      </c>
    </row>
    <row r="1889" spans="1:5">
      <c r="A1889" s="261" t="s">
        <v>3108</v>
      </c>
      <c r="B1889" s="262" t="s">
        <v>4666</v>
      </c>
      <c r="C1889" s="261" t="s">
        <v>8</v>
      </c>
      <c r="D1889" s="261" t="s">
        <v>4652</v>
      </c>
      <c r="E1889" s="261" t="s">
        <v>4569</v>
      </c>
    </row>
    <row r="1890" spans="1:5">
      <c r="A1890" s="261" t="s">
        <v>3108</v>
      </c>
      <c r="B1890" s="262" t="s">
        <v>4665</v>
      </c>
      <c r="C1890" s="261" t="s">
        <v>8</v>
      </c>
      <c r="D1890" s="261" t="s">
        <v>4652</v>
      </c>
      <c r="E1890" s="261" t="s">
        <v>4569</v>
      </c>
    </row>
    <row r="1891" spans="1:5">
      <c r="A1891" s="261" t="s">
        <v>3108</v>
      </c>
      <c r="B1891" s="262" t="s">
        <v>4664</v>
      </c>
      <c r="C1891" s="261" t="s">
        <v>8</v>
      </c>
      <c r="D1891" s="261" t="s">
        <v>4652</v>
      </c>
      <c r="E1891" s="261" t="s">
        <v>4569</v>
      </c>
    </row>
    <row r="1892" spans="1:5">
      <c r="A1892" s="261" t="s">
        <v>3108</v>
      </c>
      <c r="B1892" s="262" t="s">
        <v>4663</v>
      </c>
      <c r="C1892" s="261" t="s">
        <v>8</v>
      </c>
      <c r="D1892" s="261" t="s">
        <v>4652</v>
      </c>
      <c r="E1892" s="261" t="s">
        <v>4569</v>
      </c>
    </row>
    <row r="1893" spans="1:5">
      <c r="A1893" s="261" t="s">
        <v>3108</v>
      </c>
      <c r="B1893" s="262" t="s">
        <v>4662</v>
      </c>
      <c r="C1893" s="261" t="s">
        <v>8</v>
      </c>
      <c r="D1893" s="261" t="s">
        <v>4652</v>
      </c>
      <c r="E1893" s="261" t="s">
        <v>4569</v>
      </c>
    </row>
    <row r="1894" spans="1:5">
      <c r="A1894" s="261" t="s">
        <v>3108</v>
      </c>
      <c r="B1894" s="262" t="s">
        <v>4661</v>
      </c>
      <c r="C1894" s="261" t="s">
        <v>8</v>
      </c>
      <c r="D1894" s="261" t="s">
        <v>4652</v>
      </c>
      <c r="E1894" s="261" t="s">
        <v>4569</v>
      </c>
    </row>
    <row r="1895" spans="1:5">
      <c r="A1895" s="261" t="s">
        <v>3108</v>
      </c>
      <c r="B1895" s="262" t="s">
        <v>4660</v>
      </c>
      <c r="C1895" s="261" t="s">
        <v>8</v>
      </c>
      <c r="D1895" s="261" t="s">
        <v>4652</v>
      </c>
      <c r="E1895" s="261" t="s">
        <v>4569</v>
      </c>
    </row>
    <row r="1896" spans="1:5">
      <c r="A1896" s="261" t="s">
        <v>3108</v>
      </c>
      <c r="B1896" s="262" t="s">
        <v>4659</v>
      </c>
      <c r="C1896" s="261" t="s">
        <v>8</v>
      </c>
      <c r="D1896" s="261" t="s">
        <v>4652</v>
      </c>
      <c r="E1896" s="261" t="s">
        <v>4569</v>
      </c>
    </row>
    <row r="1897" spans="1:5">
      <c r="A1897" s="261" t="s">
        <v>3108</v>
      </c>
      <c r="B1897" s="262" t="s">
        <v>4658</v>
      </c>
      <c r="C1897" s="261" t="s">
        <v>8</v>
      </c>
      <c r="D1897" s="261" t="s">
        <v>4652</v>
      </c>
      <c r="E1897" s="261" t="s">
        <v>4569</v>
      </c>
    </row>
    <row r="1898" spans="1:5">
      <c r="A1898" s="261" t="s">
        <v>3108</v>
      </c>
      <c r="B1898" s="262" t="s">
        <v>4657</v>
      </c>
      <c r="C1898" s="261" t="s">
        <v>8</v>
      </c>
      <c r="D1898" s="261" t="s">
        <v>4652</v>
      </c>
      <c r="E1898" s="261" t="s">
        <v>4569</v>
      </c>
    </row>
    <row r="1899" spans="1:5">
      <c r="A1899" s="261" t="s">
        <v>3108</v>
      </c>
      <c r="B1899" s="262" t="s">
        <v>4656</v>
      </c>
      <c r="C1899" s="261" t="s">
        <v>8</v>
      </c>
      <c r="D1899" s="261" t="s">
        <v>4652</v>
      </c>
      <c r="E1899" s="261" t="s">
        <v>4569</v>
      </c>
    </row>
    <row r="1900" spans="1:5">
      <c r="A1900" s="261" t="s">
        <v>3108</v>
      </c>
      <c r="B1900" s="262" t="s">
        <v>4655</v>
      </c>
      <c r="C1900" s="261" t="s">
        <v>8</v>
      </c>
      <c r="D1900" s="261" t="s">
        <v>4652</v>
      </c>
      <c r="E1900" s="261" t="s">
        <v>4569</v>
      </c>
    </row>
    <row r="1901" spans="1:5">
      <c r="A1901" s="261" t="s">
        <v>3108</v>
      </c>
      <c r="B1901" s="262" t="s">
        <v>4654</v>
      </c>
      <c r="C1901" s="261" t="s">
        <v>8</v>
      </c>
      <c r="D1901" s="261" t="s">
        <v>4652</v>
      </c>
      <c r="E1901" s="261" t="s">
        <v>4569</v>
      </c>
    </row>
    <row r="1902" spans="1:5">
      <c r="A1902" s="261" t="s">
        <v>3108</v>
      </c>
      <c r="B1902" s="262" t="s">
        <v>4653</v>
      </c>
      <c r="C1902" s="261" t="s">
        <v>8</v>
      </c>
      <c r="D1902" s="261" t="s">
        <v>4652</v>
      </c>
      <c r="E1902" s="261" t="s">
        <v>4569</v>
      </c>
    </row>
    <row r="1903" spans="1:5">
      <c r="A1903" s="261" t="s">
        <v>3108</v>
      </c>
      <c r="B1903" s="262" t="s">
        <v>4651</v>
      </c>
      <c r="C1903" s="261" t="s">
        <v>8</v>
      </c>
      <c r="D1903" s="261" t="s">
        <v>4650</v>
      </c>
      <c r="E1903" s="261" t="s">
        <v>4569</v>
      </c>
    </row>
    <row r="1904" spans="1:5">
      <c r="A1904" s="261" t="s">
        <v>3108</v>
      </c>
      <c r="B1904" s="262" t="s">
        <v>4649</v>
      </c>
      <c r="C1904" s="261" t="s">
        <v>8</v>
      </c>
      <c r="D1904" s="261" t="s">
        <v>93</v>
      </c>
      <c r="E1904" s="261" t="s">
        <v>4569</v>
      </c>
    </row>
    <row r="1905" spans="1:5">
      <c r="A1905" s="261" t="s">
        <v>3108</v>
      </c>
      <c r="B1905" s="262" t="s">
        <v>4648</v>
      </c>
      <c r="C1905" s="261" t="s">
        <v>8</v>
      </c>
      <c r="D1905" s="261" t="s">
        <v>4610</v>
      </c>
      <c r="E1905" s="261" t="s">
        <v>4569</v>
      </c>
    </row>
    <row r="1906" spans="1:5">
      <c r="A1906" s="261" t="s">
        <v>3108</v>
      </c>
      <c r="B1906" s="262" t="s">
        <v>4647</v>
      </c>
      <c r="C1906" s="261" t="s">
        <v>8</v>
      </c>
      <c r="D1906" s="261" t="s">
        <v>4610</v>
      </c>
      <c r="E1906" s="261" t="s">
        <v>4569</v>
      </c>
    </row>
    <row r="1907" spans="1:5">
      <c r="A1907" s="261" t="s">
        <v>3108</v>
      </c>
      <c r="B1907" s="262" t="s">
        <v>4646</v>
      </c>
      <c r="C1907" s="261" t="s">
        <v>8</v>
      </c>
      <c r="D1907" s="261" t="s">
        <v>4610</v>
      </c>
      <c r="E1907" s="261" t="s">
        <v>4569</v>
      </c>
    </row>
    <row r="1908" spans="1:5">
      <c r="A1908" s="261" t="s">
        <v>3108</v>
      </c>
      <c r="B1908" s="262" t="s">
        <v>4645</v>
      </c>
      <c r="C1908" s="261" t="s">
        <v>8</v>
      </c>
      <c r="D1908" s="261" t="s">
        <v>4610</v>
      </c>
      <c r="E1908" s="261" t="s">
        <v>4569</v>
      </c>
    </row>
    <row r="1909" spans="1:5">
      <c r="A1909" s="261" t="s">
        <v>3108</v>
      </c>
      <c r="B1909" s="262" t="s">
        <v>4644</v>
      </c>
      <c r="C1909" s="261" t="s">
        <v>8</v>
      </c>
      <c r="D1909" s="261" t="s">
        <v>4610</v>
      </c>
      <c r="E1909" s="261" t="s">
        <v>4569</v>
      </c>
    </row>
    <row r="1910" spans="1:5">
      <c r="A1910" s="261" t="s">
        <v>3108</v>
      </c>
      <c r="B1910" s="262" t="s">
        <v>4643</v>
      </c>
      <c r="C1910" s="261" t="s">
        <v>8</v>
      </c>
      <c r="D1910" s="261" t="s">
        <v>4610</v>
      </c>
      <c r="E1910" s="261" t="s">
        <v>4569</v>
      </c>
    </row>
    <row r="1911" spans="1:5">
      <c r="A1911" s="261" t="s">
        <v>3108</v>
      </c>
      <c r="B1911" s="262" t="s">
        <v>4642</v>
      </c>
      <c r="C1911" s="261" t="s">
        <v>8</v>
      </c>
      <c r="D1911" s="261" t="s">
        <v>4610</v>
      </c>
      <c r="E1911" s="261" t="s">
        <v>4569</v>
      </c>
    </row>
    <row r="1912" spans="1:5">
      <c r="A1912" s="261" t="s">
        <v>3108</v>
      </c>
      <c r="B1912" s="262" t="s">
        <v>4641</v>
      </c>
      <c r="C1912" s="261" t="s">
        <v>8</v>
      </c>
      <c r="D1912" s="261" t="s">
        <v>4610</v>
      </c>
      <c r="E1912" s="261" t="s">
        <v>4569</v>
      </c>
    </row>
    <row r="1913" spans="1:5">
      <c r="A1913" s="261" t="s">
        <v>3108</v>
      </c>
      <c r="B1913" s="262" t="s">
        <v>4640</v>
      </c>
      <c r="C1913" s="261" t="s">
        <v>8</v>
      </c>
      <c r="D1913" s="261" t="s">
        <v>4610</v>
      </c>
      <c r="E1913" s="261" t="s">
        <v>4569</v>
      </c>
    </row>
    <row r="1914" spans="1:5">
      <c r="A1914" s="261" t="s">
        <v>3108</v>
      </c>
      <c r="B1914" s="262" t="s">
        <v>4639</v>
      </c>
      <c r="C1914" s="261" t="s">
        <v>8</v>
      </c>
      <c r="D1914" s="261" t="s">
        <v>4610</v>
      </c>
      <c r="E1914" s="261" t="s">
        <v>4569</v>
      </c>
    </row>
    <row r="1915" spans="1:5">
      <c r="A1915" s="261" t="s">
        <v>3108</v>
      </c>
      <c r="B1915" s="262" t="s">
        <v>4638</v>
      </c>
      <c r="C1915" s="261" t="s">
        <v>8</v>
      </c>
      <c r="D1915" s="261" t="s">
        <v>4610</v>
      </c>
      <c r="E1915" s="261" t="s">
        <v>4569</v>
      </c>
    </row>
    <row r="1916" spans="1:5">
      <c r="A1916" s="261" t="s">
        <v>3108</v>
      </c>
      <c r="B1916" s="262" t="s">
        <v>4637</v>
      </c>
      <c r="C1916" s="261" t="s">
        <v>8</v>
      </c>
      <c r="D1916" s="261" t="s">
        <v>4610</v>
      </c>
      <c r="E1916" s="261" t="s">
        <v>4569</v>
      </c>
    </row>
    <row r="1917" spans="1:5">
      <c r="A1917" s="261" t="s">
        <v>3108</v>
      </c>
      <c r="B1917" s="262" t="s">
        <v>4636</v>
      </c>
      <c r="C1917" s="261" t="s">
        <v>8</v>
      </c>
      <c r="D1917" s="261" t="s">
        <v>4610</v>
      </c>
      <c r="E1917" s="261" t="s">
        <v>4569</v>
      </c>
    </row>
    <row r="1918" spans="1:5">
      <c r="A1918" s="261" t="s">
        <v>3108</v>
      </c>
      <c r="B1918" s="262" t="s">
        <v>4635</v>
      </c>
      <c r="C1918" s="261" t="s">
        <v>8</v>
      </c>
      <c r="D1918" s="261" t="s">
        <v>4610</v>
      </c>
      <c r="E1918" s="261" t="s">
        <v>4569</v>
      </c>
    </row>
    <row r="1919" spans="1:5">
      <c r="A1919" s="261" t="s">
        <v>3108</v>
      </c>
      <c r="B1919" s="262" t="s">
        <v>4634</v>
      </c>
      <c r="C1919" s="261" t="s">
        <v>8</v>
      </c>
      <c r="D1919" s="261" t="s">
        <v>4610</v>
      </c>
      <c r="E1919" s="261" t="s">
        <v>4569</v>
      </c>
    </row>
    <row r="1920" spans="1:5">
      <c r="A1920" s="261" t="s">
        <v>3108</v>
      </c>
      <c r="B1920" s="262" t="s">
        <v>4633</v>
      </c>
      <c r="C1920" s="261" t="s">
        <v>8</v>
      </c>
      <c r="D1920" s="261" t="s">
        <v>4610</v>
      </c>
      <c r="E1920" s="261" t="s">
        <v>4569</v>
      </c>
    </row>
    <row r="1921" spans="1:5">
      <c r="A1921" s="261" t="s">
        <v>3108</v>
      </c>
      <c r="B1921" s="262" t="s">
        <v>4632</v>
      </c>
      <c r="C1921" s="261" t="s">
        <v>8</v>
      </c>
      <c r="D1921" s="261" t="s">
        <v>4610</v>
      </c>
      <c r="E1921" s="261" t="s">
        <v>4569</v>
      </c>
    </row>
    <row r="1922" spans="1:5">
      <c r="A1922" s="261" t="s">
        <v>3108</v>
      </c>
      <c r="B1922" s="262" t="s">
        <v>4631</v>
      </c>
      <c r="C1922" s="261" t="s">
        <v>8</v>
      </c>
      <c r="D1922" s="261" t="s">
        <v>4610</v>
      </c>
      <c r="E1922" s="261" t="s">
        <v>4569</v>
      </c>
    </row>
    <row r="1923" spans="1:5">
      <c r="A1923" s="261" t="s">
        <v>3108</v>
      </c>
      <c r="B1923" s="262" t="s">
        <v>4630</v>
      </c>
      <c r="C1923" s="261" t="s">
        <v>8</v>
      </c>
      <c r="D1923" s="261" t="s">
        <v>4610</v>
      </c>
      <c r="E1923" s="261" t="s">
        <v>4569</v>
      </c>
    </row>
    <row r="1924" spans="1:5">
      <c r="A1924" s="261" t="s">
        <v>3108</v>
      </c>
      <c r="B1924" s="262" t="s">
        <v>4629</v>
      </c>
      <c r="C1924" s="261" t="s">
        <v>8</v>
      </c>
      <c r="D1924" s="261" t="s">
        <v>4610</v>
      </c>
      <c r="E1924" s="261" t="s">
        <v>4569</v>
      </c>
    </row>
    <row r="1925" spans="1:5">
      <c r="A1925" s="261" t="s">
        <v>3108</v>
      </c>
      <c r="B1925" s="262" t="s">
        <v>4628</v>
      </c>
      <c r="C1925" s="261" t="s">
        <v>8</v>
      </c>
      <c r="D1925" s="261" t="s">
        <v>4610</v>
      </c>
      <c r="E1925" s="261" t="s">
        <v>4569</v>
      </c>
    </row>
    <row r="1926" spans="1:5">
      <c r="A1926" s="261" t="s">
        <v>3108</v>
      </c>
      <c r="B1926" s="262" t="s">
        <v>4627</v>
      </c>
      <c r="C1926" s="261" t="s">
        <v>8</v>
      </c>
      <c r="D1926" s="261" t="s">
        <v>4610</v>
      </c>
      <c r="E1926" s="261" t="s">
        <v>4569</v>
      </c>
    </row>
    <row r="1927" spans="1:5">
      <c r="A1927" s="261" t="s">
        <v>3108</v>
      </c>
      <c r="B1927" s="262" t="s">
        <v>4626</v>
      </c>
      <c r="C1927" s="261" t="s">
        <v>8</v>
      </c>
      <c r="D1927" s="261" t="s">
        <v>4610</v>
      </c>
      <c r="E1927" s="261" t="s">
        <v>4569</v>
      </c>
    </row>
    <row r="1928" spans="1:5">
      <c r="A1928" s="261" t="s">
        <v>3108</v>
      </c>
      <c r="B1928" s="262" t="s">
        <v>4625</v>
      </c>
      <c r="C1928" s="261" t="s">
        <v>8</v>
      </c>
      <c r="D1928" s="261" t="s">
        <v>4610</v>
      </c>
      <c r="E1928" s="261" t="s">
        <v>4569</v>
      </c>
    </row>
    <row r="1929" spans="1:5">
      <c r="A1929" s="261" t="s">
        <v>3108</v>
      </c>
      <c r="B1929" s="262" t="s">
        <v>4624</v>
      </c>
      <c r="C1929" s="261" t="s">
        <v>8</v>
      </c>
      <c r="D1929" s="261" t="s">
        <v>4610</v>
      </c>
      <c r="E1929" s="261" t="s">
        <v>4569</v>
      </c>
    </row>
    <row r="1930" spans="1:5">
      <c r="A1930" s="261" t="s">
        <v>3108</v>
      </c>
      <c r="B1930" s="262" t="s">
        <v>4623</v>
      </c>
      <c r="C1930" s="261" t="s">
        <v>8</v>
      </c>
      <c r="D1930" s="261" t="s">
        <v>4610</v>
      </c>
      <c r="E1930" s="261" t="s">
        <v>4569</v>
      </c>
    </row>
    <row r="1931" spans="1:5">
      <c r="A1931" s="261" t="s">
        <v>3108</v>
      </c>
      <c r="B1931" s="262" t="s">
        <v>4622</v>
      </c>
      <c r="C1931" s="261" t="s">
        <v>8</v>
      </c>
      <c r="D1931" s="261" t="s">
        <v>4610</v>
      </c>
      <c r="E1931" s="261" t="s">
        <v>4569</v>
      </c>
    </row>
    <row r="1932" spans="1:5">
      <c r="A1932" s="261" t="s">
        <v>3108</v>
      </c>
      <c r="B1932" s="262" t="s">
        <v>4621</v>
      </c>
      <c r="C1932" s="261" t="s">
        <v>8</v>
      </c>
      <c r="D1932" s="261" t="s">
        <v>4610</v>
      </c>
      <c r="E1932" s="261" t="s">
        <v>4569</v>
      </c>
    </row>
    <row r="1933" spans="1:5">
      <c r="A1933" s="261" t="s">
        <v>3108</v>
      </c>
      <c r="B1933" s="262" t="s">
        <v>4620</v>
      </c>
      <c r="C1933" s="261" t="s">
        <v>8</v>
      </c>
      <c r="D1933" s="261" t="s">
        <v>4610</v>
      </c>
      <c r="E1933" s="261" t="s">
        <v>4569</v>
      </c>
    </row>
    <row r="1934" spans="1:5">
      <c r="A1934" s="261" t="s">
        <v>3108</v>
      </c>
      <c r="B1934" s="262" t="s">
        <v>4619</v>
      </c>
      <c r="C1934" s="261" t="s">
        <v>8</v>
      </c>
      <c r="D1934" s="261" t="s">
        <v>4610</v>
      </c>
      <c r="E1934" s="261" t="s">
        <v>4569</v>
      </c>
    </row>
    <row r="1935" spans="1:5">
      <c r="A1935" s="261" t="s">
        <v>3108</v>
      </c>
      <c r="B1935" s="262" t="s">
        <v>4618</v>
      </c>
      <c r="C1935" s="261" t="s">
        <v>8</v>
      </c>
      <c r="D1935" s="261" t="s">
        <v>4610</v>
      </c>
      <c r="E1935" s="261" t="s">
        <v>4569</v>
      </c>
    </row>
    <row r="1936" spans="1:5">
      <c r="A1936" s="261" t="s">
        <v>3108</v>
      </c>
      <c r="B1936" s="262" t="s">
        <v>4617</v>
      </c>
      <c r="C1936" s="261" t="s">
        <v>8</v>
      </c>
      <c r="D1936" s="261" t="s">
        <v>4610</v>
      </c>
      <c r="E1936" s="261" t="s">
        <v>4569</v>
      </c>
    </row>
    <row r="1937" spans="1:5">
      <c r="A1937" s="261" t="s">
        <v>3108</v>
      </c>
      <c r="B1937" s="262" t="s">
        <v>4616</v>
      </c>
      <c r="C1937" s="261" t="s">
        <v>8</v>
      </c>
      <c r="D1937" s="261" t="s">
        <v>4610</v>
      </c>
      <c r="E1937" s="261" t="s">
        <v>4569</v>
      </c>
    </row>
    <row r="1938" spans="1:5">
      <c r="A1938" s="261" t="s">
        <v>3108</v>
      </c>
      <c r="B1938" s="262" t="s">
        <v>4615</v>
      </c>
      <c r="C1938" s="261" t="s">
        <v>8</v>
      </c>
      <c r="D1938" s="261" t="s">
        <v>4610</v>
      </c>
      <c r="E1938" s="261" t="s">
        <v>4569</v>
      </c>
    </row>
    <row r="1939" spans="1:5">
      <c r="A1939" s="261" t="s">
        <v>3108</v>
      </c>
      <c r="B1939" s="262" t="s">
        <v>4614</v>
      </c>
      <c r="C1939" s="261" t="s">
        <v>8</v>
      </c>
      <c r="D1939" s="261" t="s">
        <v>4610</v>
      </c>
      <c r="E1939" s="261" t="s">
        <v>4569</v>
      </c>
    </row>
    <row r="1940" spans="1:5">
      <c r="A1940" s="261" t="s">
        <v>3108</v>
      </c>
      <c r="B1940" s="262" t="s">
        <v>4613</v>
      </c>
      <c r="C1940" s="261" t="s">
        <v>8</v>
      </c>
      <c r="D1940" s="261" t="s">
        <v>4610</v>
      </c>
      <c r="E1940" s="261" t="s">
        <v>4569</v>
      </c>
    </row>
    <row r="1941" spans="1:5">
      <c r="A1941" s="261" t="s">
        <v>3108</v>
      </c>
      <c r="B1941" s="262" t="s">
        <v>4612</v>
      </c>
      <c r="C1941" s="261" t="s">
        <v>8</v>
      </c>
      <c r="D1941" s="261" t="s">
        <v>4610</v>
      </c>
      <c r="E1941" s="261" t="s">
        <v>4569</v>
      </c>
    </row>
    <row r="1942" spans="1:5">
      <c r="A1942" s="261" t="s">
        <v>3108</v>
      </c>
      <c r="B1942" s="262" t="s">
        <v>4611</v>
      </c>
      <c r="C1942" s="261" t="s">
        <v>8</v>
      </c>
      <c r="D1942" s="261" t="s">
        <v>4610</v>
      </c>
      <c r="E1942" s="261" t="s">
        <v>4569</v>
      </c>
    </row>
    <row r="1943" spans="1:5">
      <c r="A1943" s="261" t="s">
        <v>3108</v>
      </c>
      <c r="B1943" s="262" t="s">
        <v>4609</v>
      </c>
      <c r="C1943" s="261" t="s">
        <v>8</v>
      </c>
      <c r="D1943" s="261" t="s">
        <v>4570</v>
      </c>
      <c r="E1943" s="261" t="s">
        <v>4569</v>
      </c>
    </row>
    <row r="1944" spans="1:5">
      <c r="A1944" s="261" t="s">
        <v>3108</v>
      </c>
      <c r="B1944" s="262" t="s">
        <v>4608</v>
      </c>
      <c r="C1944" s="261" t="s">
        <v>8</v>
      </c>
      <c r="D1944" s="261" t="s">
        <v>4570</v>
      </c>
      <c r="E1944" s="261" t="s">
        <v>4569</v>
      </c>
    </row>
    <row r="1945" spans="1:5">
      <c r="A1945" s="261" t="s">
        <v>3108</v>
      </c>
      <c r="B1945" s="262" t="s">
        <v>4607</v>
      </c>
      <c r="C1945" s="261" t="s">
        <v>8</v>
      </c>
      <c r="D1945" s="261" t="s">
        <v>4570</v>
      </c>
      <c r="E1945" s="261" t="s">
        <v>4569</v>
      </c>
    </row>
    <row r="1946" spans="1:5">
      <c r="A1946" s="261" t="s">
        <v>3108</v>
      </c>
      <c r="B1946" s="262" t="s">
        <v>4606</v>
      </c>
      <c r="C1946" s="261" t="s">
        <v>8</v>
      </c>
      <c r="D1946" s="261" t="s">
        <v>4570</v>
      </c>
      <c r="E1946" s="261" t="s">
        <v>4569</v>
      </c>
    </row>
    <row r="1947" spans="1:5">
      <c r="A1947" s="261" t="s">
        <v>3108</v>
      </c>
      <c r="B1947" s="262" t="s">
        <v>4605</v>
      </c>
      <c r="C1947" s="261" t="s">
        <v>8</v>
      </c>
      <c r="D1947" s="261" t="s">
        <v>4570</v>
      </c>
      <c r="E1947" s="261" t="s">
        <v>4569</v>
      </c>
    </row>
    <row r="1948" spans="1:5">
      <c r="A1948" s="261" t="s">
        <v>3108</v>
      </c>
      <c r="B1948" s="262" t="s">
        <v>4604</v>
      </c>
      <c r="C1948" s="261" t="s">
        <v>8</v>
      </c>
      <c r="D1948" s="261" t="s">
        <v>4570</v>
      </c>
      <c r="E1948" s="261" t="s">
        <v>4569</v>
      </c>
    </row>
    <row r="1949" spans="1:5">
      <c r="A1949" s="261" t="s">
        <v>3108</v>
      </c>
      <c r="B1949" s="262" t="s">
        <v>4603</v>
      </c>
      <c r="C1949" s="261" t="s">
        <v>8</v>
      </c>
      <c r="D1949" s="261" t="s">
        <v>4570</v>
      </c>
      <c r="E1949" s="261" t="s">
        <v>4569</v>
      </c>
    </row>
    <row r="1950" spans="1:5">
      <c r="A1950" s="261" t="s">
        <v>3108</v>
      </c>
      <c r="B1950" s="262" t="s">
        <v>4602</v>
      </c>
      <c r="C1950" s="261" t="s">
        <v>8</v>
      </c>
      <c r="D1950" s="261" t="s">
        <v>4570</v>
      </c>
      <c r="E1950" s="261" t="s">
        <v>4569</v>
      </c>
    </row>
    <row r="1951" spans="1:5">
      <c r="A1951" s="261" t="s">
        <v>3108</v>
      </c>
      <c r="B1951" s="262" t="s">
        <v>4601</v>
      </c>
      <c r="C1951" s="261" t="s">
        <v>8</v>
      </c>
      <c r="D1951" s="261" t="s">
        <v>4570</v>
      </c>
      <c r="E1951" s="261" t="s">
        <v>4569</v>
      </c>
    </row>
    <row r="1952" spans="1:5">
      <c r="A1952" s="261" t="s">
        <v>3108</v>
      </c>
      <c r="B1952" s="262" t="s">
        <v>4600</v>
      </c>
      <c r="C1952" s="261" t="s">
        <v>8</v>
      </c>
      <c r="D1952" s="261" t="s">
        <v>4570</v>
      </c>
      <c r="E1952" s="261" t="s">
        <v>4569</v>
      </c>
    </row>
    <row r="1953" spans="1:5">
      <c r="A1953" s="261" t="s">
        <v>3108</v>
      </c>
      <c r="B1953" s="262" t="s">
        <v>4599</v>
      </c>
      <c r="C1953" s="261" t="s">
        <v>8</v>
      </c>
      <c r="D1953" s="261" t="s">
        <v>4570</v>
      </c>
      <c r="E1953" s="261" t="s">
        <v>4569</v>
      </c>
    </row>
    <row r="1954" spans="1:5">
      <c r="A1954" s="261" t="s">
        <v>3108</v>
      </c>
      <c r="B1954" s="262" t="s">
        <v>4598</v>
      </c>
      <c r="C1954" s="261" t="s">
        <v>8</v>
      </c>
      <c r="D1954" s="261" t="s">
        <v>4570</v>
      </c>
      <c r="E1954" s="261" t="s">
        <v>4569</v>
      </c>
    </row>
    <row r="1955" spans="1:5">
      <c r="A1955" s="261" t="s">
        <v>3108</v>
      </c>
      <c r="B1955" s="262" t="s">
        <v>4597</v>
      </c>
      <c r="C1955" s="261" t="s">
        <v>8</v>
      </c>
      <c r="D1955" s="261" t="s">
        <v>4570</v>
      </c>
      <c r="E1955" s="261" t="s">
        <v>4569</v>
      </c>
    </row>
    <row r="1956" spans="1:5">
      <c r="A1956" s="261" t="s">
        <v>3108</v>
      </c>
      <c r="B1956" s="262" t="s">
        <v>4596</v>
      </c>
      <c r="C1956" s="261" t="s">
        <v>8</v>
      </c>
      <c r="D1956" s="261" t="s">
        <v>4570</v>
      </c>
      <c r="E1956" s="261" t="s">
        <v>4569</v>
      </c>
    </row>
    <row r="1957" spans="1:5">
      <c r="A1957" s="261" t="s">
        <v>3108</v>
      </c>
      <c r="B1957" s="262" t="s">
        <v>4595</v>
      </c>
      <c r="C1957" s="261" t="s">
        <v>8</v>
      </c>
      <c r="D1957" s="261" t="s">
        <v>4570</v>
      </c>
      <c r="E1957" s="261" t="s">
        <v>4569</v>
      </c>
    </row>
    <row r="1958" spans="1:5">
      <c r="A1958" s="261" t="s">
        <v>3108</v>
      </c>
      <c r="B1958" s="262" t="s">
        <v>4594</v>
      </c>
      <c r="C1958" s="261" t="s">
        <v>8</v>
      </c>
      <c r="D1958" s="261" t="s">
        <v>4570</v>
      </c>
      <c r="E1958" s="261" t="s">
        <v>4569</v>
      </c>
    </row>
    <row r="1959" spans="1:5">
      <c r="A1959" s="261" t="s">
        <v>3108</v>
      </c>
      <c r="B1959" s="262" t="s">
        <v>4593</v>
      </c>
      <c r="C1959" s="261" t="s">
        <v>8</v>
      </c>
      <c r="D1959" s="261" t="s">
        <v>4570</v>
      </c>
      <c r="E1959" s="261" t="s">
        <v>4569</v>
      </c>
    </row>
    <row r="1960" spans="1:5">
      <c r="A1960" s="261" t="s">
        <v>3108</v>
      </c>
      <c r="B1960" s="262" t="s">
        <v>4592</v>
      </c>
      <c r="C1960" s="261" t="s">
        <v>8</v>
      </c>
      <c r="D1960" s="261" t="s">
        <v>4570</v>
      </c>
      <c r="E1960" s="261" t="s">
        <v>4569</v>
      </c>
    </row>
    <row r="1961" spans="1:5">
      <c r="A1961" s="261" t="s">
        <v>3108</v>
      </c>
      <c r="B1961" s="262" t="s">
        <v>4591</v>
      </c>
      <c r="C1961" s="261" t="s">
        <v>8</v>
      </c>
      <c r="D1961" s="261" t="s">
        <v>4570</v>
      </c>
      <c r="E1961" s="261" t="s">
        <v>4569</v>
      </c>
    </row>
    <row r="1962" spans="1:5">
      <c r="A1962" s="261" t="s">
        <v>3108</v>
      </c>
      <c r="B1962" s="262" t="s">
        <v>4590</v>
      </c>
      <c r="C1962" s="261" t="s">
        <v>8</v>
      </c>
      <c r="D1962" s="261" t="s">
        <v>4570</v>
      </c>
      <c r="E1962" s="261" t="s">
        <v>4569</v>
      </c>
    </row>
    <row r="1963" spans="1:5">
      <c r="A1963" s="261" t="s">
        <v>3108</v>
      </c>
      <c r="B1963" s="262" t="s">
        <v>4589</v>
      </c>
      <c r="C1963" s="261" t="s">
        <v>8</v>
      </c>
      <c r="D1963" s="261" t="s">
        <v>4570</v>
      </c>
      <c r="E1963" s="261" t="s">
        <v>4569</v>
      </c>
    </row>
    <row r="1964" spans="1:5">
      <c r="A1964" s="261" t="s">
        <v>3108</v>
      </c>
      <c r="B1964" s="262" t="s">
        <v>4588</v>
      </c>
      <c r="C1964" s="261" t="s">
        <v>8</v>
      </c>
      <c r="D1964" s="261" t="s">
        <v>4570</v>
      </c>
      <c r="E1964" s="261" t="s">
        <v>4569</v>
      </c>
    </row>
    <row r="1965" spans="1:5">
      <c r="A1965" s="261" t="s">
        <v>3108</v>
      </c>
      <c r="B1965" s="262" t="s">
        <v>4587</v>
      </c>
      <c r="C1965" s="261" t="s">
        <v>8</v>
      </c>
      <c r="D1965" s="261" t="s">
        <v>4570</v>
      </c>
      <c r="E1965" s="261" t="s">
        <v>4569</v>
      </c>
    </row>
    <row r="1966" spans="1:5">
      <c r="A1966" s="261" t="s">
        <v>3108</v>
      </c>
      <c r="B1966" s="262" t="s">
        <v>4586</v>
      </c>
      <c r="C1966" s="261" t="s">
        <v>8</v>
      </c>
      <c r="D1966" s="261" t="s">
        <v>4570</v>
      </c>
      <c r="E1966" s="261" t="s">
        <v>4569</v>
      </c>
    </row>
    <row r="1967" spans="1:5">
      <c r="A1967" s="261" t="s">
        <v>3108</v>
      </c>
      <c r="B1967" s="262" t="s">
        <v>4585</v>
      </c>
      <c r="C1967" s="261" t="s">
        <v>8</v>
      </c>
      <c r="D1967" s="261" t="s">
        <v>4570</v>
      </c>
      <c r="E1967" s="261" t="s">
        <v>4569</v>
      </c>
    </row>
    <row r="1968" spans="1:5">
      <c r="A1968" s="261" t="s">
        <v>3108</v>
      </c>
      <c r="B1968" s="262" t="s">
        <v>4584</v>
      </c>
      <c r="C1968" s="261" t="s">
        <v>8</v>
      </c>
      <c r="D1968" s="261" t="s">
        <v>4570</v>
      </c>
      <c r="E1968" s="261" t="s">
        <v>4569</v>
      </c>
    </row>
    <row r="1969" spans="1:5">
      <c r="A1969" s="261" t="s">
        <v>3108</v>
      </c>
      <c r="B1969" s="262" t="s">
        <v>4583</v>
      </c>
      <c r="C1969" s="261" t="s">
        <v>8</v>
      </c>
      <c r="D1969" s="261" t="s">
        <v>4570</v>
      </c>
      <c r="E1969" s="261" t="s">
        <v>4569</v>
      </c>
    </row>
    <row r="1970" spans="1:5">
      <c r="A1970" s="261" t="s">
        <v>3108</v>
      </c>
      <c r="B1970" s="262" t="s">
        <v>4582</v>
      </c>
      <c r="C1970" s="261" t="s">
        <v>8</v>
      </c>
      <c r="D1970" s="261" t="s">
        <v>4570</v>
      </c>
      <c r="E1970" s="261" t="s">
        <v>4569</v>
      </c>
    </row>
    <row r="1971" spans="1:5">
      <c r="A1971" s="261" t="s">
        <v>3108</v>
      </c>
      <c r="B1971" s="262" t="s">
        <v>4581</v>
      </c>
      <c r="C1971" s="261" t="s">
        <v>8</v>
      </c>
      <c r="D1971" s="261" t="s">
        <v>4570</v>
      </c>
      <c r="E1971" s="261" t="s">
        <v>4569</v>
      </c>
    </row>
    <row r="1972" spans="1:5">
      <c r="A1972" s="261" t="s">
        <v>3108</v>
      </c>
      <c r="B1972" s="262" t="s">
        <v>4580</v>
      </c>
      <c r="C1972" s="261" t="s">
        <v>8</v>
      </c>
      <c r="D1972" s="261" t="s">
        <v>4570</v>
      </c>
      <c r="E1972" s="261" t="s">
        <v>4569</v>
      </c>
    </row>
    <row r="1973" spans="1:5">
      <c r="A1973" s="261" t="s">
        <v>3108</v>
      </c>
      <c r="B1973" s="262" t="s">
        <v>4579</v>
      </c>
      <c r="C1973" s="261" t="s">
        <v>8</v>
      </c>
      <c r="D1973" s="261" t="s">
        <v>4570</v>
      </c>
      <c r="E1973" s="261" t="s">
        <v>4569</v>
      </c>
    </row>
    <row r="1974" spans="1:5">
      <c r="A1974" s="261" t="s">
        <v>3108</v>
      </c>
      <c r="B1974" s="262" t="s">
        <v>4578</v>
      </c>
      <c r="C1974" s="261" t="s">
        <v>8</v>
      </c>
      <c r="D1974" s="261" t="s">
        <v>4570</v>
      </c>
      <c r="E1974" s="261" t="s">
        <v>4569</v>
      </c>
    </row>
    <row r="1975" spans="1:5">
      <c r="A1975" s="261" t="s">
        <v>3108</v>
      </c>
      <c r="B1975" s="262" t="s">
        <v>4577</v>
      </c>
      <c r="C1975" s="261" t="s">
        <v>8</v>
      </c>
      <c r="D1975" s="261" t="s">
        <v>4570</v>
      </c>
      <c r="E1975" s="261" t="s">
        <v>4569</v>
      </c>
    </row>
    <row r="1976" spans="1:5">
      <c r="A1976" s="261" t="s">
        <v>3108</v>
      </c>
      <c r="B1976" s="262" t="s">
        <v>4576</v>
      </c>
      <c r="C1976" s="261" t="s">
        <v>8</v>
      </c>
      <c r="D1976" s="261" t="s">
        <v>4570</v>
      </c>
      <c r="E1976" s="261" t="s">
        <v>4569</v>
      </c>
    </row>
    <row r="1977" spans="1:5">
      <c r="A1977" s="261" t="s">
        <v>3108</v>
      </c>
      <c r="B1977" s="262" t="s">
        <v>4575</v>
      </c>
      <c r="C1977" s="261" t="s">
        <v>8</v>
      </c>
      <c r="D1977" s="261" t="s">
        <v>4570</v>
      </c>
      <c r="E1977" s="261" t="s">
        <v>4569</v>
      </c>
    </row>
    <row r="1978" spans="1:5">
      <c r="A1978" s="261" t="s">
        <v>3108</v>
      </c>
      <c r="B1978" s="262" t="s">
        <v>1109</v>
      </c>
      <c r="C1978" s="261" t="s">
        <v>8</v>
      </c>
      <c r="D1978" s="261" t="s">
        <v>4570</v>
      </c>
      <c r="E1978" s="261" t="s">
        <v>4569</v>
      </c>
    </row>
    <row r="1979" spans="1:5">
      <c r="A1979" s="261" t="s">
        <v>3108</v>
      </c>
      <c r="B1979" s="262" t="s">
        <v>4574</v>
      </c>
      <c r="C1979" s="261" t="s">
        <v>8</v>
      </c>
      <c r="D1979" s="261" t="s">
        <v>4570</v>
      </c>
      <c r="E1979" s="261" t="s">
        <v>4569</v>
      </c>
    </row>
    <row r="1980" spans="1:5">
      <c r="A1980" s="261" t="s">
        <v>3108</v>
      </c>
      <c r="B1980" s="262" t="s">
        <v>4573</v>
      </c>
      <c r="C1980" s="261" t="s">
        <v>8</v>
      </c>
      <c r="D1980" s="261" t="s">
        <v>4570</v>
      </c>
      <c r="E1980" s="261" t="s">
        <v>4569</v>
      </c>
    </row>
    <row r="1981" spans="1:5">
      <c r="A1981" s="261" t="s">
        <v>3108</v>
      </c>
      <c r="B1981" s="262" t="s">
        <v>4572</v>
      </c>
      <c r="C1981" s="261" t="s">
        <v>8</v>
      </c>
      <c r="D1981" s="261" t="s">
        <v>4570</v>
      </c>
      <c r="E1981" s="261" t="s">
        <v>4569</v>
      </c>
    </row>
    <row r="1982" spans="1:5">
      <c r="A1982" s="261" t="s">
        <v>3108</v>
      </c>
      <c r="B1982" s="262" t="s">
        <v>4571</v>
      </c>
      <c r="C1982" s="261" t="s">
        <v>8</v>
      </c>
      <c r="D1982" s="261" t="s">
        <v>4570</v>
      </c>
      <c r="E1982" s="261" t="s">
        <v>4569</v>
      </c>
    </row>
    <row r="1983" spans="1:5">
      <c r="A1983" s="261" t="s">
        <v>3108</v>
      </c>
      <c r="B1983" s="262" t="s">
        <v>4568</v>
      </c>
      <c r="C1983" s="261" t="s">
        <v>8</v>
      </c>
      <c r="E1983" s="261" t="s">
        <v>4563</v>
      </c>
    </row>
    <row r="1984" spans="1:5">
      <c r="A1984" s="261" t="s">
        <v>3108</v>
      </c>
      <c r="B1984" s="262" t="s">
        <v>4567</v>
      </c>
      <c r="C1984" s="261" t="s">
        <v>8</v>
      </c>
      <c r="E1984" s="261" t="s">
        <v>4563</v>
      </c>
    </row>
    <row r="1985" spans="1:5">
      <c r="A1985" s="261" t="s">
        <v>3108</v>
      </c>
      <c r="B1985" s="262" t="s">
        <v>4566</v>
      </c>
      <c r="C1985" s="261" t="s">
        <v>8</v>
      </c>
      <c r="E1985" s="261" t="s">
        <v>4563</v>
      </c>
    </row>
    <row r="1986" spans="1:5">
      <c r="A1986" s="261" t="s">
        <v>3108</v>
      </c>
      <c r="B1986" s="262" t="s">
        <v>4565</v>
      </c>
      <c r="C1986" s="261" t="s">
        <v>8</v>
      </c>
      <c r="E1986" s="261" t="s">
        <v>4563</v>
      </c>
    </row>
    <row r="1987" spans="1:5">
      <c r="A1987" s="261" t="s">
        <v>3108</v>
      </c>
      <c r="B1987" s="262" t="s">
        <v>4564</v>
      </c>
      <c r="C1987" s="261" t="s">
        <v>8</v>
      </c>
      <c r="E1987" s="261" t="s">
        <v>4563</v>
      </c>
    </row>
    <row r="1988" spans="1:5">
      <c r="A1988" s="261" t="s">
        <v>3108</v>
      </c>
      <c r="B1988" s="262" t="s">
        <v>4562</v>
      </c>
      <c r="C1988" s="261" t="s">
        <v>8</v>
      </c>
      <c r="E1988" s="261" t="s">
        <v>4561</v>
      </c>
    </row>
    <row r="1989" spans="1:5">
      <c r="A1989" s="261" t="s">
        <v>3108</v>
      </c>
      <c r="B1989" s="262" t="s">
        <v>4560</v>
      </c>
      <c r="C1989" s="261" t="s">
        <v>8</v>
      </c>
      <c r="E1989" s="261" t="s">
        <v>4550</v>
      </c>
    </row>
    <row r="1990" spans="1:5">
      <c r="A1990" s="261" t="s">
        <v>3108</v>
      </c>
      <c r="B1990" s="262" t="s">
        <v>4559</v>
      </c>
      <c r="C1990" s="261" t="s">
        <v>8</v>
      </c>
      <c r="E1990" s="261" t="s">
        <v>4550</v>
      </c>
    </row>
    <row r="1991" spans="1:5">
      <c r="A1991" s="261" t="s">
        <v>3108</v>
      </c>
      <c r="B1991" s="262" t="s">
        <v>4558</v>
      </c>
      <c r="C1991" s="261" t="s">
        <v>8</v>
      </c>
      <c r="E1991" s="261" t="s">
        <v>4550</v>
      </c>
    </row>
    <row r="1992" spans="1:5">
      <c r="A1992" s="261" t="s">
        <v>3108</v>
      </c>
      <c r="B1992" s="262" t="s">
        <v>4557</v>
      </c>
      <c r="C1992" s="261" t="s">
        <v>8</v>
      </c>
      <c r="E1992" s="261" t="s">
        <v>4550</v>
      </c>
    </row>
    <row r="1993" spans="1:5">
      <c r="A1993" s="261" t="s">
        <v>3108</v>
      </c>
      <c r="B1993" s="262" t="s">
        <v>4556</v>
      </c>
      <c r="C1993" s="261" t="s">
        <v>8</v>
      </c>
      <c r="E1993" s="261" t="s">
        <v>4550</v>
      </c>
    </row>
    <row r="1994" spans="1:5">
      <c r="A1994" s="261" t="s">
        <v>3108</v>
      </c>
      <c r="B1994" s="262" t="s">
        <v>4555</v>
      </c>
      <c r="C1994" s="261" t="s">
        <v>8</v>
      </c>
      <c r="E1994" s="261" t="s">
        <v>4550</v>
      </c>
    </row>
    <row r="1995" spans="1:5">
      <c r="A1995" s="261" t="s">
        <v>3108</v>
      </c>
      <c r="B1995" s="262" t="s">
        <v>4554</v>
      </c>
      <c r="C1995" s="261" t="s">
        <v>8</v>
      </c>
      <c r="E1995" s="261" t="s">
        <v>4550</v>
      </c>
    </row>
    <row r="1996" spans="1:5">
      <c r="A1996" s="261" t="s">
        <v>3108</v>
      </c>
      <c r="B1996" s="262" t="s">
        <v>4553</v>
      </c>
      <c r="C1996" s="261" t="s">
        <v>8</v>
      </c>
      <c r="E1996" s="261" t="s">
        <v>4550</v>
      </c>
    </row>
    <row r="1997" spans="1:5">
      <c r="A1997" s="261" t="s">
        <v>3108</v>
      </c>
      <c r="B1997" s="262" t="s">
        <v>4552</v>
      </c>
      <c r="C1997" s="261" t="s">
        <v>8</v>
      </c>
      <c r="E1997" s="261" t="s">
        <v>4550</v>
      </c>
    </row>
    <row r="1998" spans="1:5">
      <c r="A1998" s="261" t="s">
        <v>3108</v>
      </c>
      <c r="B1998" s="262" t="s">
        <v>4551</v>
      </c>
      <c r="C1998" s="261" t="s">
        <v>8</v>
      </c>
      <c r="E1998" s="261" t="s">
        <v>4550</v>
      </c>
    </row>
    <row r="1999" spans="1:5">
      <c r="A1999" s="261" t="s">
        <v>3108</v>
      </c>
      <c r="B1999" s="262" t="s">
        <v>4549</v>
      </c>
      <c r="C1999" s="261" t="s">
        <v>8</v>
      </c>
      <c r="E1999" s="261" t="s">
        <v>4541</v>
      </c>
    </row>
    <row r="2000" spans="1:5">
      <c r="A2000" s="261" t="s">
        <v>3108</v>
      </c>
      <c r="B2000" s="262" t="s">
        <v>4548</v>
      </c>
      <c r="C2000" s="261" t="s">
        <v>8</v>
      </c>
      <c r="E2000" s="261" t="s">
        <v>4541</v>
      </c>
    </row>
    <row r="2001" spans="1:5">
      <c r="A2001" s="261" t="s">
        <v>3108</v>
      </c>
      <c r="B2001" s="262" t="s">
        <v>4547</v>
      </c>
      <c r="C2001" s="261" t="s">
        <v>8</v>
      </c>
      <c r="E2001" s="261" t="s">
        <v>4541</v>
      </c>
    </row>
    <row r="2002" spans="1:5">
      <c r="A2002" s="261" t="s">
        <v>3108</v>
      </c>
      <c r="B2002" s="262" t="s">
        <v>4546</v>
      </c>
      <c r="C2002" s="261" t="s">
        <v>8</v>
      </c>
      <c r="E2002" s="261" t="s">
        <v>4541</v>
      </c>
    </row>
    <row r="2003" spans="1:5">
      <c r="A2003" s="261" t="s">
        <v>3108</v>
      </c>
      <c r="B2003" s="262" t="s">
        <v>4545</v>
      </c>
      <c r="C2003" s="261" t="s">
        <v>8</v>
      </c>
      <c r="E2003" s="261" t="s">
        <v>4541</v>
      </c>
    </row>
    <row r="2004" spans="1:5">
      <c r="A2004" s="261" t="s">
        <v>3108</v>
      </c>
      <c r="B2004" s="262" t="s">
        <v>4544</v>
      </c>
      <c r="C2004" s="261" t="s">
        <v>8</v>
      </c>
      <c r="E2004" s="261" t="s">
        <v>4541</v>
      </c>
    </row>
    <row r="2005" spans="1:5">
      <c r="A2005" s="261" t="s">
        <v>3108</v>
      </c>
      <c r="B2005" s="262" t="s">
        <v>4543</v>
      </c>
      <c r="C2005" s="261" t="s">
        <v>8</v>
      </c>
      <c r="E2005" s="261" t="s">
        <v>4541</v>
      </c>
    </row>
    <row r="2006" spans="1:5">
      <c r="A2006" s="261" t="s">
        <v>3108</v>
      </c>
      <c r="B2006" s="262" t="s">
        <v>4542</v>
      </c>
      <c r="C2006" s="261" t="s">
        <v>8</v>
      </c>
      <c r="E2006" s="261" t="s">
        <v>4541</v>
      </c>
    </row>
    <row r="2007" spans="1:5">
      <c r="A2007" s="261" t="s">
        <v>3108</v>
      </c>
      <c r="B2007" s="262" t="s">
        <v>4540</v>
      </c>
      <c r="C2007" s="261" t="s">
        <v>8</v>
      </c>
      <c r="E2007" s="261" t="s">
        <v>4524</v>
      </c>
    </row>
    <row r="2008" spans="1:5">
      <c r="A2008" s="261" t="s">
        <v>3108</v>
      </c>
      <c r="B2008" s="262" t="s">
        <v>4539</v>
      </c>
      <c r="C2008" s="261" t="s">
        <v>8</v>
      </c>
      <c r="E2008" s="261" t="s">
        <v>4524</v>
      </c>
    </row>
    <row r="2009" spans="1:5">
      <c r="A2009" s="261" t="s">
        <v>3108</v>
      </c>
      <c r="B2009" s="262" t="s">
        <v>4538</v>
      </c>
      <c r="C2009" s="261" t="s">
        <v>8</v>
      </c>
      <c r="E2009" s="261" t="s">
        <v>4524</v>
      </c>
    </row>
    <row r="2010" spans="1:5">
      <c r="A2010" s="261" t="s">
        <v>3108</v>
      </c>
      <c r="B2010" s="262" t="s">
        <v>4537</v>
      </c>
      <c r="C2010" s="261" t="s">
        <v>8</v>
      </c>
      <c r="E2010" s="261" t="s">
        <v>4524</v>
      </c>
    </row>
    <row r="2011" spans="1:5">
      <c r="A2011" s="261" t="s">
        <v>3108</v>
      </c>
      <c r="B2011" s="262" t="s">
        <v>4536</v>
      </c>
      <c r="C2011" s="261" t="s">
        <v>8</v>
      </c>
      <c r="E2011" s="261" t="s">
        <v>4524</v>
      </c>
    </row>
    <row r="2012" spans="1:5">
      <c r="A2012" s="261" t="s">
        <v>3108</v>
      </c>
      <c r="B2012" s="262" t="s">
        <v>4535</v>
      </c>
      <c r="C2012" s="261" t="s">
        <v>8</v>
      </c>
      <c r="E2012" s="261" t="s">
        <v>4524</v>
      </c>
    </row>
    <row r="2013" spans="1:5">
      <c r="A2013" s="261" t="s">
        <v>3108</v>
      </c>
      <c r="B2013" s="262" t="s">
        <v>4534</v>
      </c>
      <c r="C2013" s="261" t="s">
        <v>8</v>
      </c>
      <c r="E2013" s="261" t="s">
        <v>4524</v>
      </c>
    </row>
    <row r="2014" spans="1:5">
      <c r="A2014" s="261" t="s">
        <v>3108</v>
      </c>
      <c r="B2014" s="262" t="s">
        <v>4533</v>
      </c>
      <c r="C2014" s="261" t="s">
        <v>8</v>
      </c>
      <c r="E2014" s="261" t="s">
        <v>4524</v>
      </c>
    </row>
    <row r="2015" spans="1:5">
      <c r="A2015" s="261" t="s">
        <v>3108</v>
      </c>
      <c r="B2015" s="262" t="s">
        <v>4532</v>
      </c>
      <c r="C2015" s="261" t="s">
        <v>8</v>
      </c>
      <c r="E2015" s="261" t="s">
        <v>4524</v>
      </c>
    </row>
    <row r="2016" spans="1:5">
      <c r="A2016" s="261" t="s">
        <v>3108</v>
      </c>
      <c r="B2016" s="262" t="s">
        <v>1034</v>
      </c>
      <c r="C2016" s="261" t="s">
        <v>8</v>
      </c>
      <c r="E2016" s="261" t="s">
        <v>4524</v>
      </c>
    </row>
    <row r="2017" spans="1:5">
      <c r="A2017" s="261" t="s">
        <v>3108</v>
      </c>
      <c r="B2017" s="262" t="s">
        <v>1033</v>
      </c>
      <c r="C2017" s="261" t="s">
        <v>8</v>
      </c>
      <c r="E2017" s="261" t="s">
        <v>4524</v>
      </c>
    </row>
    <row r="2018" spans="1:5">
      <c r="A2018" s="261" t="s">
        <v>3108</v>
      </c>
      <c r="B2018" s="262" t="s">
        <v>4531</v>
      </c>
      <c r="C2018" s="261" t="s">
        <v>8</v>
      </c>
      <c r="E2018" s="261" t="s">
        <v>4524</v>
      </c>
    </row>
    <row r="2019" spans="1:5">
      <c r="A2019" s="261" t="s">
        <v>3108</v>
      </c>
      <c r="B2019" s="262" t="s">
        <v>4530</v>
      </c>
      <c r="C2019" s="261" t="s">
        <v>8</v>
      </c>
      <c r="E2019" s="261" t="s">
        <v>4524</v>
      </c>
    </row>
    <row r="2020" spans="1:5">
      <c r="A2020" s="261" t="s">
        <v>3108</v>
      </c>
      <c r="B2020" s="262" t="s">
        <v>4529</v>
      </c>
      <c r="C2020" s="261" t="s">
        <v>8</v>
      </c>
      <c r="E2020" s="261" t="s">
        <v>4524</v>
      </c>
    </row>
    <row r="2021" spans="1:5">
      <c r="A2021" s="261" t="s">
        <v>3108</v>
      </c>
      <c r="B2021" s="262" t="s">
        <v>4528</v>
      </c>
      <c r="C2021" s="261" t="s">
        <v>8</v>
      </c>
      <c r="E2021" s="261" t="s">
        <v>4524</v>
      </c>
    </row>
    <row r="2022" spans="1:5">
      <c r="A2022" s="261" t="s">
        <v>3108</v>
      </c>
      <c r="B2022" s="262" t="s">
        <v>4527</v>
      </c>
      <c r="C2022" s="261" t="s">
        <v>8</v>
      </c>
      <c r="E2022" s="261" t="s">
        <v>4524</v>
      </c>
    </row>
    <row r="2023" spans="1:5">
      <c r="A2023" s="261" t="s">
        <v>3108</v>
      </c>
      <c r="B2023" s="262" t="s">
        <v>4526</v>
      </c>
      <c r="C2023" s="261" t="s">
        <v>8</v>
      </c>
      <c r="E2023" s="261" t="s">
        <v>4524</v>
      </c>
    </row>
    <row r="2024" spans="1:5">
      <c r="A2024" s="261" t="s">
        <v>3108</v>
      </c>
      <c r="B2024" s="262" t="s">
        <v>4525</v>
      </c>
      <c r="C2024" s="261" t="s">
        <v>8</v>
      </c>
      <c r="E2024" s="261" t="s">
        <v>4524</v>
      </c>
    </row>
    <row r="2025" spans="1:5">
      <c r="A2025" s="261" t="s">
        <v>3108</v>
      </c>
      <c r="B2025" s="262" t="s">
        <v>4523</v>
      </c>
      <c r="C2025" s="261" t="s">
        <v>8</v>
      </c>
      <c r="E2025" s="261" t="s">
        <v>4513</v>
      </c>
    </row>
    <row r="2026" spans="1:5">
      <c r="A2026" s="261" t="s">
        <v>3108</v>
      </c>
      <c r="B2026" s="262" t="s">
        <v>4522</v>
      </c>
      <c r="C2026" s="261" t="s">
        <v>8</v>
      </c>
      <c r="E2026" s="261" t="s">
        <v>4513</v>
      </c>
    </row>
    <row r="2027" spans="1:5">
      <c r="A2027" s="261" t="s">
        <v>3108</v>
      </c>
      <c r="B2027" s="262" t="s">
        <v>4521</v>
      </c>
      <c r="C2027" s="261" t="s">
        <v>8</v>
      </c>
      <c r="E2027" s="261" t="s">
        <v>4513</v>
      </c>
    </row>
    <row r="2028" spans="1:5">
      <c r="A2028" s="261" t="s">
        <v>3108</v>
      </c>
      <c r="B2028" s="262" t="s">
        <v>4513</v>
      </c>
      <c r="C2028" s="261" t="s">
        <v>8</v>
      </c>
      <c r="E2028" s="261" t="s">
        <v>4513</v>
      </c>
    </row>
    <row r="2029" spans="1:5">
      <c r="A2029" s="261" t="s">
        <v>3108</v>
      </c>
      <c r="B2029" s="262" t="s">
        <v>4520</v>
      </c>
      <c r="C2029" s="261" t="s">
        <v>8</v>
      </c>
      <c r="E2029" s="261" t="s">
        <v>4513</v>
      </c>
    </row>
    <row r="2030" spans="1:5">
      <c r="A2030" s="261" t="s">
        <v>3108</v>
      </c>
      <c r="B2030" s="262" t="s">
        <v>4519</v>
      </c>
      <c r="C2030" s="261" t="s">
        <v>8</v>
      </c>
      <c r="E2030" s="261" t="s">
        <v>4513</v>
      </c>
    </row>
    <row r="2031" spans="1:5">
      <c r="A2031" s="261" t="s">
        <v>3108</v>
      </c>
      <c r="B2031" s="262" t="s">
        <v>4518</v>
      </c>
      <c r="C2031" s="261" t="s">
        <v>8</v>
      </c>
      <c r="E2031" s="261" t="s">
        <v>4513</v>
      </c>
    </row>
    <row r="2032" spans="1:5">
      <c r="A2032" s="261" t="s">
        <v>3108</v>
      </c>
      <c r="B2032" s="262" t="s">
        <v>4517</v>
      </c>
      <c r="C2032" s="261" t="s">
        <v>8</v>
      </c>
      <c r="E2032" s="261" t="s">
        <v>4513</v>
      </c>
    </row>
    <row r="2033" spans="1:5">
      <c r="A2033" s="261" t="s">
        <v>3108</v>
      </c>
      <c r="B2033" s="262" t="s">
        <v>4516</v>
      </c>
      <c r="C2033" s="261" t="s">
        <v>8</v>
      </c>
      <c r="E2033" s="261" t="s">
        <v>4513</v>
      </c>
    </row>
    <row r="2034" spans="1:5">
      <c r="A2034" s="261" t="s">
        <v>3108</v>
      </c>
      <c r="B2034" s="262" t="s">
        <v>4515</v>
      </c>
      <c r="C2034" s="261" t="s">
        <v>8</v>
      </c>
      <c r="E2034" s="261" t="s">
        <v>4513</v>
      </c>
    </row>
    <row r="2035" spans="1:5">
      <c r="A2035" s="261" t="s">
        <v>3108</v>
      </c>
      <c r="B2035" s="262" t="s">
        <v>4514</v>
      </c>
      <c r="C2035" s="261" t="s">
        <v>8</v>
      </c>
      <c r="E2035" s="261" t="s">
        <v>4513</v>
      </c>
    </row>
    <row r="2036" spans="1:5">
      <c r="A2036" s="261" t="s">
        <v>3108</v>
      </c>
      <c r="B2036" s="262" t="s">
        <v>4512</v>
      </c>
      <c r="C2036" s="261" t="s">
        <v>8</v>
      </c>
      <c r="E2036" s="261" t="s">
        <v>4509</v>
      </c>
    </row>
    <row r="2037" spans="1:5">
      <c r="A2037" s="261" t="s">
        <v>3108</v>
      </c>
      <c r="B2037" s="262" t="s">
        <v>4511</v>
      </c>
      <c r="C2037" s="261" t="s">
        <v>8</v>
      </c>
      <c r="E2037" s="261" t="s">
        <v>4509</v>
      </c>
    </row>
    <row r="2038" spans="1:5">
      <c r="A2038" s="261" t="s">
        <v>3108</v>
      </c>
      <c r="B2038" s="262" t="s">
        <v>4510</v>
      </c>
      <c r="C2038" s="261" t="s">
        <v>8</v>
      </c>
      <c r="E2038" s="261" t="s">
        <v>4509</v>
      </c>
    </row>
    <row r="2039" spans="1:5">
      <c r="A2039" s="261" t="s">
        <v>3108</v>
      </c>
      <c r="B2039" s="262" t="s">
        <v>4508</v>
      </c>
      <c r="C2039" s="261" t="s">
        <v>8</v>
      </c>
      <c r="D2039" s="261" t="s">
        <v>4507</v>
      </c>
    </row>
    <row r="2040" spans="1:5">
      <c r="A2040" s="261" t="s">
        <v>3108</v>
      </c>
      <c r="B2040" s="262" t="s">
        <v>1505</v>
      </c>
      <c r="C2040" s="261" t="s">
        <v>8</v>
      </c>
    </row>
    <row r="2041" spans="1:5">
      <c r="A2041" s="261" t="s">
        <v>3108</v>
      </c>
      <c r="B2041" s="262" t="s">
        <v>4506</v>
      </c>
      <c r="C2041" s="261" t="s">
        <v>8</v>
      </c>
    </row>
    <row r="2042" spans="1:5">
      <c r="A2042" s="261" t="s">
        <v>3108</v>
      </c>
      <c r="B2042" s="262" t="s">
        <v>1328</v>
      </c>
      <c r="C2042" s="261" t="s">
        <v>8</v>
      </c>
    </row>
    <row r="2043" spans="1:5">
      <c r="A2043" s="261" t="s">
        <v>3108</v>
      </c>
      <c r="B2043" s="262" t="s">
        <v>1311</v>
      </c>
      <c r="C2043" s="261" t="s">
        <v>8</v>
      </c>
    </row>
    <row r="2044" spans="1:5">
      <c r="A2044" s="261" t="s">
        <v>3108</v>
      </c>
      <c r="B2044" s="262" t="s">
        <v>4505</v>
      </c>
      <c r="C2044" s="261" t="s">
        <v>8</v>
      </c>
    </row>
    <row r="2045" spans="1:5">
      <c r="A2045" s="261" t="s">
        <v>3108</v>
      </c>
      <c r="B2045" s="262" t="s">
        <v>1455</v>
      </c>
      <c r="C2045" s="261" t="s">
        <v>8</v>
      </c>
    </row>
    <row r="2046" spans="1:5">
      <c r="A2046" s="261" t="s">
        <v>3108</v>
      </c>
      <c r="B2046" s="262" t="s">
        <v>1422</v>
      </c>
      <c r="C2046" s="261" t="s">
        <v>8</v>
      </c>
    </row>
    <row r="2047" spans="1:5">
      <c r="A2047" s="261" t="s">
        <v>3108</v>
      </c>
      <c r="B2047" s="262" t="s">
        <v>4504</v>
      </c>
    </row>
    <row r="2048" spans="1:5">
      <c r="A2048" s="261" t="s">
        <v>3108</v>
      </c>
      <c r="B2048" s="262" t="s">
        <v>4503</v>
      </c>
    </row>
    <row r="2049" spans="1:2">
      <c r="A2049" s="261" t="s">
        <v>3108</v>
      </c>
      <c r="B2049" s="262" t="s">
        <v>4502</v>
      </c>
    </row>
    <row r="2050" spans="1:2">
      <c r="A2050" s="261" t="s">
        <v>3108</v>
      </c>
      <c r="B2050" s="262" t="s">
        <v>4501</v>
      </c>
    </row>
    <row r="2051" spans="1:2">
      <c r="A2051" s="261" t="s">
        <v>3108</v>
      </c>
      <c r="B2051" s="262" t="s">
        <v>4500</v>
      </c>
    </row>
    <row r="2052" spans="1:2">
      <c r="A2052" s="261" t="s">
        <v>3108</v>
      </c>
      <c r="B2052" s="262" t="s">
        <v>4499</v>
      </c>
    </row>
    <row r="2053" spans="1:2">
      <c r="A2053" s="261" t="s">
        <v>3108</v>
      </c>
      <c r="B2053" s="262" t="s">
        <v>4498</v>
      </c>
    </row>
    <row r="2054" spans="1:2">
      <c r="A2054" s="261" t="s">
        <v>3108</v>
      </c>
      <c r="B2054" s="262" t="s">
        <v>4497</v>
      </c>
    </row>
    <row r="2055" spans="1:2">
      <c r="A2055" s="261" t="s">
        <v>3108</v>
      </c>
      <c r="B2055" s="262" t="s">
        <v>4496</v>
      </c>
    </row>
    <row r="2056" spans="1:2">
      <c r="A2056" s="261" t="s">
        <v>3108</v>
      </c>
      <c r="B2056" s="262" t="s">
        <v>4495</v>
      </c>
    </row>
    <row r="2057" spans="1:2">
      <c r="A2057" s="261" t="s">
        <v>3108</v>
      </c>
      <c r="B2057" s="262" t="s">
        <v>4494</v>
      </c>
    </row>
    <row r="2058" spans="1:2">
      <c r="A2058" s="261" t="s">
        <v>3108</v>
      </c>
      <c r="B2058" s="262" t="s">
        <v>4493</v>
      </c>
    </row>
    <row r="2059" spans="1:2">
      <c r="A2059" s="261" t="s">
        <v>3108</v>
      </c>
      <c r="B2059" s="262" t="s">
        <v>4492</v>
      </c>
    </row>
    <row r="2060" spans="1:2">
      <c r="A2060" s="261" t="s">
        <v>3108</v>
      </c>
      <c r="B2060" s="262" t="s">
        <v>4491</v>
      </c>
    </row>
    <row r="2061" spans="1:2">
      <c r="A2061" s="261" t="s">
        <v>3108</v>
      </c>
      <c r="B2061" s="262" t="s">
        <v>4490</v>
      </c>
    </row>
    <row r="2062" spans="1:2">
      <c r="A2062" s="261" t="s">
        <v>3108</v>
      </c>
      <c r="B2062" s="262" t="s">
        <v>4489</v>
      </c>
    </row>
    <row r="2063" spans="1:2">
      <c r="A2063" s="261" t="s">
        <v>3108</v>
      </c>
      <c r="B2063" s="262" t="s">
        <v>4488</v>
      </c>
    </row>
    <row r="2064" spans="1:2">
      <c r="A2064" s="261" t="s">
        <v>3108</v>
      </c>
      <c r="B2064" s="262" t="s">
        <v>4487</v>
      </c>
    </row>
    <row r="2065" spans="1:2">
      <c r="A2065" s="261" t="s">
        <v>3108</v>
      </c>
      <c r="B2065" s="262" t="s">
        <v>4486</v>
      </c>
    </row>
    <row r="2066" spans="1:2">
      <c r="A2066" s="261" t="s">
        <v>3108</v>
      </c>
      <c r="B2066" s="262" t="s">
        <v>4485</v>
      </c>
    </row>
    <row r="2067" spans="1:2">
      <c r="A2067" s="261" t="s">
        <v>3108</v>
      </c>
      <c r="B2067" s="262" t="s">
        <v>4484</v>
      </c>
    </row>
    <row r="2068" spans="1:2">
      <c r="A2068" s="261" t="s">
        <v>3108</v>
      </c>
      <c r="B2068" s="262" t="s">
        <v>4483</v>
      </c>
    </row>
    <row r="2069" spans="1:2">
      <c r="A2069" s="261" t="s">
        <v>3108</v>
      </c>
      <c r="B2069" s="262" t="s">
        <v>4482</v>
      </c>
    </row>
    <row r="2070" spans="1:2">
      <c r="A2070" s="261" t="s">
        <v>3108</v>
      </c>
      <c r="B2070" s="262" t="s">
        <v>4481</v>
      </c>
    </row>
    <row r="2071" spans="1:2">
      <c r="A2071" s="261" t="s">
        <v>3108</v>
      </c>
      <c r="B2071" s="262" t="s">
        <v>4480</v>
      </c>
    </row>
    <row r="2072" spans="1:2">
      <c r="A2072" s="261" t="s">
        <v>3108</v>
      </c>
      <c r="B2072" s="262" t="s">
        <v>4479</v>
      </c>
    </row>
    <row r="2073" spans="1:2">
      <c r="A2073" s="261" t="s">
        <v>3108</v>
      </c>
      <c r="B2073" s="262" t="s">
        <v>4478</v>
      </c>
    </row>
    <row r="2074" spans="1:2">
      <c r="A2074" s="261" t="s">
        <v>3108</v>
      </c>
      <c r="B2074" s="262" t="s">
        <v>4477</v>
      </c>
    </row>
    <row r="2075" spans="1:2">
      <c r="A2075" s="261" t="s">
        <v>3108</v>
      </c>
      <c r="B2075" s="262" t="s">
        <v>4476</v>
      </c>
    </row>
    <row r="2076" spans="1:2">
      <c r="A2076" s="261" t="s">
        <v>3108</v>
      </c>
      <c r="B2076" s="262" t="s">
        <v>4475</v>
      </c>
    </row>
    <row r="2077" spans="1:2">
      <c r="A2077" s="261" t="s">
        <v>3108</v>
      </c>
      <c r="B2077" s="262" t="s">
        <v>4474</v>
      </c>
    </row>
    <row r="2078" spans="1:2">
      <c r="A2078" s="261" t="s">
        <v>3108</v>
      </c>
      <c r="B2078" s="262" t="s">
        <v>4473</v>
      </c>
    </row>
    <row r="2079" spans="1:2">
      <c r="A2079" s="261" t="s">
        <v>3108</v>
      </c>
      <c r="B2079" s="262" t="s">
        <v>4472</v>
      </c>
    </row>
    <row r="2080" spans="1:2">
      <c r="A2080" s="261" t="s">
        <v>3108</v>
      </c>
      <c r="B2080" s="262" t="s">
        <v>4471</v>
      </c>
    </row>
    <row r="2081" spans="1:2">
      <c r="A2081" s="261" t="s">
        <v>3108</v>
      </c>
      <c r="B2081" s="262" t="s">
        <v>4470</v>
      </c>
    </row>
    <row r="2082" spans="1:2">
      <c r="A2082" s="261" t="s">
        <v>3108</v>
      </c>
      <c r="B2082" s="262" t="s">
        <v>4469</v>
      </c>
    </row>
    <row r="2083" spans="1:2">
      <c r="A2083" s="261" t="s">
        <v>3108</v>
      </c>
      <c r="B2083" s="262" t="s">
        <v>4468</v>
      </c>
    </row>
    <row r="2084" spans="1:2">
      <c r="A2084" s="261" t="s">
        <v>3108</v>
      </c>
      <c r="B2084" s="262" t="s">
        <v>4467</v>
      </c>
    </row>
    <row r="2085" spans="1:2">
      <c r="A2085" s="261" t="s">
        <v>3108</v>
      </c>
      <c r="B2085" s="262" t="s">
        <v>4466</v>
      </c>
    </row>
    <row r="2086" spans="1:2">
      <c r="A2086" s="261" t="s">
        <v>3108</v>
      </c>
      <c r="B2086" s="262" t="s">
        <v>4465</v>
      </c>
    </row>
    <row r="2087" spans="1:2">
      <c r="A2087" s="261" t="s">
        <v>3108</v>
      </c>
      <c r="B2087" s="262" t="s">
        <v>4464</v>
      </c>
    </row>
    <row r="2088" spans="1:2">
      <c r="A2088" s="261" t="s">
        <v>3108</v>
      </c>
      <c r="B2088" s="262" t="s">
        <v>4463</v>
      </c>
    </row>
    <row r="2089" spans="1:2">
      <c r="A2089" s="261" t="s">
        <v>3108</v>
      </c>
      <c r="B2089" s="262" t="s">
        <v>1008</v>
      </c>
    </row>
    <row r="2090" spans="1:2">
      <c r="A2090" s="261" t="s">
        <v>3108</v>
      </c>
      <c r="B2090" s="262" t="s">
        <v>4462</v>
      </c>
    </row>
    <row r="2091" spans="1:2">
      <c r="A2091" s="261" t="s">
        <v>3108</v>
      </c>
      <c r="B2091" s="262" t="s">
        <v>4461</v>
      </c>
    </row>
    <row r="2092" spans="1:2">
      <c r="A2092" s="261" t="s">
        <v>3108</v>
      </c>
      <c r="B2092" s="262" t="s">
        <v>4460</v>
      </c>
    </row>
    <row r="2093" spans="1:2">
      <c r="A2093" s="261" t="s">
        <v>3108</v>
      </c>
      <c r="B2093" s="262" t="s">
        <v>4459</v>
      </c>
    </row>
    <row r="2094" spans="1:2">
      <c r="A2094" s="261" t="s">
        <v>3108</v>
      </c>
      <c r="B2094" s="262" t="s">
        <v>4458</v>
      </c>
    </row>
    <row r="2095" spans="1:2">
      <c r="A2095" s="261" t="s">
        <v>3108</v>
      </c>
      <c r="B2095" s="262" t="s">
        <v>4457</v>
      </c>
    </row>
    <row r="2096" spans="1:2">
      <c r="A2096" s="261" t="s">
        <v>3108</v>
      </c>
      <c r="B2096" s="262" t="s">
        <v>4456</v>
      </c>
    </row>
    <row r="2097" spans="1:2">
      <c r="A2097" s="261" t="s">
        <v>3108</v>
      </c>
      <c r="B2097" s="262" t="s">
        <v>4455</v>
      </c>
    </row>
    <row r="2098" spans="1:2">
      <c r="A2098" s="261" t="s">
        <v>3108</v>
      </c>
      <c r="B2098" s="262" t="s">
        <v>4454</v>
      </c>
    </row>
    <row r="2099" spans="1:2">
      <c r="A2099" s="261" t="s">
        <v>3108</v>
      </c>
      <c r="B2099" s="262" t="s">
        <v>4453</v>
      </c>
    </row>
    <row r="2100" spans="1:2">
      <c r="A2100" s="261" t="s">
        <v>3108</v>
      </c>
      <c r="B2100" s="262" t="s">
        <v>4452</v>
      </c>
    </row>
    <row r="2101" spans="1:2">
      <c r="A2101" s="261" t="s">
        <v>3108</v>
      </c>
      <c r="B2101" s="262" t="s">
        <v>4451</v>
      </c>
    </row>
    <row r="2102" spans="1:2">
      <c r="A2102" s="261" t="s">
        <v>3108</v>
      </c>
      <c r="B2102" s="262" t="s">
        <v>4450</v>
      </c>
    </row>
    <row r="2103" spans="1:2">
      <c r="A2103" s="261" t="s">
        <v>3108</v>
      </c>
      <c r="B2103" s="262" t="s">
        <v>4449</v>
      </c>
    </row>
    <row r="2104" spans="1:2">
      <c r="A2104" s="261" t="s">
        <v>3108</v>
      </c>
      <c r="B2104" s="262" t="s">
        <v>4448</v>
      </c>
    </row>
    <row r="2105" spans="1:2">
      <c r="A2105" s="261" t="s">
        <v>3108</v>
      </c>
      <c r="B2105" s="262" t="s">
        <v>4447</v>
      </c>
    </row>
    <row r="2106" spans="1:2">
      <c r="A2106" s="261" t="s">
        <v>3108</v>
      </c>
      <c r="B2106" s="262" t="s">
        <v>4446</v>
      </c>
    </row>
    <row r="2107" spans="1:2">
      <c r="A2107" s="261" t="s">
        <v>3108</v>
      </c>
      <c r="B2107" s="262" t="s">
        <v>4445</v>
      </c>
    </row>
    <row r="2108" spans="1:2">
      <c r="A2108" s="261" t="s">
        <v>3108</v>
      </c>
      <c r="B2108" s="262" t="s">
        <v>4444</v>
      </c>
    </row>
    <row r="2109" spans="1:2">
      <c r="A2109" s="261" t="s">
        <v>3108</v>
      </c>
      <c r="B2109" s="262" t="s">
        <v>4443</v>
      </c>
    </row>
    <row r="2110" spans="1:2">
      <c r="A2110" s="261" t="s">
        <v>3108</v>
      </c>
      <c r="B2110" s="262" t="s">
        <v>4442</v>
      </c>
    </row>
    <row r="2111" spans="1:2">
      <c r="A2111" s="261" t="s">
        <v>3108</v>
      </c>
      <c r="B2111" s="262" t="s">
        <v>4441</v>
      </c>
    </row>
    <row r="2112" spans="1:2">
      <c r="A2112" s="261" t="s">
        <v>3108</v>
      </c>
      <c r="B2112" s="262" t="s">
        <v>4440</v>
      </c>
    </row>
    <row r="2113" spans="1:2">
      <c r="A2113" s="261" t="s">
        <v>3108</v>
      </c>
      <c r="B2113" s="262" t="s">
        <v>4439</v>
      </c>
    </row>
    <row r="2114" spans="1:2">
      <c r="A2114" s="261" t="s">
        <v>3108</v>
      </c>
      <c r="B2114" s="262" t="s">
        <v>4438</v>
      </c>
    </row>
    <row r="2115" spans="1:2">
      <c r="A2115" s="261" t="s">
        <v>3108</v>
      </c>
      <c r="B2115" s="262" t="s">
        <v>4437</v>
      </c>
    </row>
    <row r="2116" spans="1:2">
      <c r="A2116" s="261" t="s">
        <v>3108</v>
      </c>
      <c r="B2116" s="262" t="s">
        <v>4436</v>
      </c>
    </row>
    <row r="2117" spans="1:2">
      <c r="A2117" s="261" t="s">
        <v>3108</v>
      </c>
      <c r="B2117" s="262" t="s">
        <v>4435</v>
      </c>
    </row>
    <row r="2118" spans="1:2">
      <c r="A2118" s="261" t="s">
        <v>3108</v>
      </c>
      <c r="B2118" s="262" t="s">
        <v>4434</v>
      </c>
    </row>
    <row r="2119" spans="1:2">
      <c r="A2119" s="261" t="s">
        <v>3108</v>
      </c>
      <c r="B2119" s="262" t="s">
        <v>4433</v>
      </c>
    </row>
    <row r="2120" spans="1:2">
      <c r="A2120" s="261" t="s">
        <v>3108</v>
      </c>
      <c r="B2120" s="262" t="s">
        <v>4432</v>
      </c>
    </row>
    <row r="2121" spans="1:2">
      <c r="A2121" s="261" t="s">
        <v>3108</v>
      </c>
      <c r="B2121" s="262" t="s">
        <v>4431</v>
      </c>
    </row>
    <row r="2122" spans="1:2">
      <c r="A2122" s="261" t="s">
        <v>3108</v>
      </c>
      <c r="B2122" s="262" t="s">
        <v>4430</v>
      </c>
    </row>
    <row r="2123" spans="1:2">
      <c r="A2123" s="261" t="s">
        <v>3108</v>
      </c>
      <c r="B2123" s="262" t="s">
        <v>4429</v>
      </c>
    </row>
    <row r="2124" spans="1:2">
      <c r="A2124" s="261" t="s">
        <v>3108</v>
      </c>
      <c r="B2124" s="262" t="s">
        <v>4428</v>
      </c>
    </row>
    <row r="2125" spans="1:2">
      <c r="A2125" s="261" t="s">
        <v>3108</v>
      </c>
      <c r="B2125" s="262" t="s">
        <v>4427</v>
      </c>
    </row>
    <row r="2126" spans="1:2">
      <c r="A2126" s="261" t="s">
        <v>3108</v>
      </c>
      <c r="B2126" s="262" t="s">
        <v>4426</v>
      </c>
    </row>
    <row r="2127" spans="1:2">
      <c r="A2127" s="261" t="s">
        <v>3108</v>
      </c>
      <c r="B2127" s="262" t="s">
        <v>4425</v>
      </c>
    </row>
    <row r="2128" spans="1:2">
      <c r="A2128" s="261" t="s">
        <v>3108</v>
      </c>
      <c r="B2128" s="262" t="s">
        <v>4424</v>
      </c>
    </row>
    <row r="2129" spans="1:2">
      <c r="A2129" s="261" t="s">
        <v>3108</v>
      </c>
      <c r="B2129" s="262" t="s">
        <v>4423</v>
      </c>
    </row>
    <row r="2130" spans="1:2">
      <c r="A2130" s="261" t="s">
        <v>3108</v>
      </c>
      <c r="B2130" s="262" t="s">
        <v>4422</v>
      </c>
    </row>
    <row r="2131" spans="1:2">
      <c r="A2131" s="261" t="s">
        <v>3108</v>
      </c>
      <c r="B2131" s="262" t="s">
        <v>4421</v>
      </c>
    </row>
    <row r="2132" spans="1:2">
      <c r="A2132" s="261" t="s">
        <v>3108</v>
      </c>
      <c r="B2132" s="262" t="s">
        <v>4420</v>
      </c>
    </row>
    <row r="2133" spans="1:2">
      <c r="A2133" s="261" t="s">
        <v>3108</v>
      </c>
      <c r="B2133" s="262" t="s">
        <v>4419</v>
      </c>
    </row>
    <row r="2134" spans="1:2">
      <c r="A2134" s="261" t="s">
        <v>3108</v>
      </c>
      <c r="B2134" s="262" t="s">
        <v>4418</v>
      </c>
    </row>
    <row r="2135" spans="1:2">
      <c r="A2135" s="261" t="s">
        <v>3108</v>
      </c>
      <c r="B2135" s="262" t="s">
        <v>4417</v>
      </c>
    </row>
    <row r="2136" spans="1:2">
      <c r="A2136" s="261" t="s">
        <v>3108</v>
      </c>
      <c r="B2136" s="262" t="s">
        <v>4416</v>
      </c>
    </row>
    <row r="2137" spans="1:2">
      <c r="A2137" s="261" t="s">
        <v>3108</v>
      </c>
      <c r="B2137" s="262" t="s">
        <v>4415</v>
      </c>
    </row>
    <row r="2138" spans="1:2">
      <c r="A2138" s="261" t="s">
        <v>3108</v>
      </c>
      <c r="B2138" s="262" t="s">
        <v>4414</v>
      </c>
    </row>
    <row r="2139" spans="1:2">
      <c r="A2139" s="261" t="s">
        <v>3108</v>
      </c>
      <c r="B2139" s="262" t="s">
        <v>4413</v>
      </c>
    </row>
    <row r="2140" spans="1:2">
      <c r="A2140" s="261" t="s">
        <v>3108</v>
      </c>
      <c r="B2140" s="262" t="s">
        <v>4412</v>
      </c>
    </row>
    <row r="2141" spans="1:2">
      <c r="A2141" s="261" t="s">
        <v>3108</v>
      </c>
      <c r="B2141" s="262" t="s">
        <v>4411</v>
      </c>
    </row>
    <row r="2142" spans="1:2">
      <c r="A2142" s="261" t="s">
        <v>3108</v>
      </c>
      <c r="B2142" s="262" t="s">
        <v>4410</v>
      </c>
    </row>
    <row r="2143" spans="1:2">
      <c r="A2143" s="261" t="s">
        <v>3108</v>
      </c>
      <c r="B2143" s="262" t="s">
        <v>4409</v>
      </c>
    </row>
    <row r="2144" spans="1:2">
      <c r="A2144" s="261" t="s">
        <v>3108</v>
      </c>
      <c r="B2144" s="262" t="s">
        <v>4408</v>
      </c>
    </row>
    <row r="2145" spans="1:2">
      <c r="A2145" s="261" t="s">
        <v>3108</v>
      </c>
      <c r="B2145" s="262" t="s">
        <v>4407</v>
      </c>
    </row>
    <row r="2146" spans="1:2">
      <c r="A2146" s="261" t="s">
        <v>3108</v>
      </c>
      <c r="B2146" s="262" t="s">
        <v>4406</v>
      </c>
    </row>
    <row r="2147" spans="1:2">
      <c r="A2147" s="261" t="s">
        <v>3108</v>
      </c>
      <c r="B2147" s="262" t="s">
        <v>4405</v>
      </c>
    </row>
    <row r="2148" spans="1:2">
      <c r="A2148" s="261" t="s">
        <v>3108</v>
      </c>
      <c r="B2148" s="262" t="s">
        <v>4404</v>
      </c>
    </row>
    <row r="2149" spans="1:2">
      <c r="A2149" s="261" t="s">
        <v>3108</v>
      </c>
      <c r="B2149" s="262" t="s">
        <v>4403</v>
      </c>
    </row>
    <row r="2150" spans="1:2">
      <c r="A2150" s="261" t="s">
        <v>3108</v>
      </c>
      <c r="B2150" s="262" t="s">
        <v>4402</v>
      </c>
    </row>
    <row r="2151" spans="1:2">
      <c r="A2151" s="261" t="s">
        <v>3108</v>
      </c>
      <c r="B2151" s="262" t="s">
        <v>4401</v>
      </c>
    </row>
    <row r="2152" spans="1:2">
      <c r="A2152" s="261" t="s">
        <v>3108</v>
      </c>
      <c r="B2152" s="262" t="s">
        <v>4401</v>
      </c>
    </row>
    <row r="2153" spans="1:2">
      <c r="A2153" s="261" t="s">
        <v>3108</v>
      </c>
      <c r="B2153" s="262" t="s">
        <v>4400</v>
      </c>
    </row>
    <row r="2154" spans="1:2">
      <c r="A2154" s="261" t="s">
        <v>3108</v>
      </c>
      <c r="B2154" s="262" t="s">
        <v>4399</v>
      </c>
    </row>
    <row r="2155" spans="1:2">
      <c r="A2155" s="261" t="s">
        <v>3108</v>
      </c>
      <c r="B2155" s="262" t="s">
        <v>4398</v>
      </c>
    </row>
    <row r="2156" spans="1:2">
      <c r="A2156" s="261" t="s">
        <v>3108</v>
      </c>
      <c r="B2156" s="262" t="s">
        <v>4397</v>
      </c>
    </row>
    <row r="2157" spans="1:2">
      <c r="A2157" s="261" t="s">
        <v>3108</v>
      </c>
      <c r="B2157" s="262" t="s">
        <v>4396</v>
      </c>
    </row>
    <row r="2158" spans="1:2">
      <c r="A2158" s="261" t="s">
        <v>3108</v>
      </c>
      <c r="B2158" s="262" t="s">
        <v>4395</v>
      </c>
    </row>
    <row r="2159" spans="1:2">
      <c r="A2159" s="261" t="s">
        <v>3108</v>
      </c>
      <c r="B2159" s="262" t="s">
        <v>4394</v>
      </c>
    </row>
    <row r="2160" spans="1:2">
      <c r="A2160" s="261" t="s">
        <v>3108</v>
      </c>
      <c r="B2160" s="262" t="s">
        <v>4393</v>
      </c>
    </row>
    <row r="2161" spans="1:2">
      <c r="A2161" s="261" t="s">
        <v>3108</v>
      </c>
      <c r="B2161" s="262" t="s">
        <v>4392</v>
      </c>
    </row>
    <row r="2162" spans="1:2">
      <c r="A2162" s="261" t="s">
        <v>3108</v>
      </c>
      <c r="B2162" s="262" t="s">
        <v>4391</v>
      </c>
    </row>
    <row r="2163" spans="1:2">
      <c r="A2163" s="261" t="s">
        <v>3108</v>
      </c>
      <c r="B2163" s="262" t="s">
        <v>4390</v>
      </c>
    </row>
    <row r="2164" spans="1:2">
      <c r="A2164" s="261" t="s">
        <v>3108</v>
      </c>
      <c r="B2164" s="262" t="s">
        <v>4389</v>
      </c>
    </row>
    <row r="2165" spans="1:2">
      <c r="A2165" s="261" t="s">
        <v>3108</v>
      </c>
      <c r="B2165" s="262" t="s">
        <v>4388</v>
      </c>
    </row>
    <row r="2166" spans="1:2">
      <c r="A2166" s="261" t="s">
        <v>3108</v>
      </c>
      <c r="B2166" s="262" t="s">
        <v>4387</v>
      </c>
    </row>
    <row r="2167" spans="1:2">
      <c r="A2167" s="261" t="s">
        <v>3108</v>
      </c>
      <c r="B2167" s="262" t="s">
        <v>4386</v>
      </c>
    </row>
    <row r="2168" spans="1:2">
      <c r="A2168" s="261" t="s">
        <v>3108</v>
      </c>
      <c r="B2168" s="262" t="s">
        <v>4385</v>
      </c>
    </row>
    <row r="2169" spans="1:2">
      <c r="A2169" s="261" t="s">
        <v>3108</v>
      </c>
      <c r="B2169" s="262" t="s">
        <v>4384</v>
      </c>
    </row>
    <row r="2170" spans="1:2">
      <c r="A2170" s="261" t="s">
        <v>3108</v>
      </c>
      <c r="B2170" s="262" t="s">
        <v>4383</v>
      </c>
    </row>
    <row r="2171" spans="1:2">
      <c r="A2171" s="261" t="s">
        <v>3108</v>
      </c>
      <c r="B2171" s="262" t="s">
        <v>4382</v>
      </c>
    </row>
    <row r="2172" spans="1:2">
      <c r="A2172" s="261" t="s">
        <v>3108</v>
      </c>
      <c r="B2172" s="262" t="s">
        <v>4381</v>
      </c>
    </row>
    <row r="2173" spans="1:2">
      <c r="A2173" s="261" t="s">
        <v>3108</v>
      </c>
      <c r="B2173" s="262" t="s">
        <v>4380</v>
      </c>
    </row>
    <row r="2174" spans="1:2">
      <c r="A2174" s="261" t="s">
        <v>3108</v>
      </c>
      <c r="B2174" s="262" t="s">
        <v>4379</v>
      </c>
    </row>
    <row r="2175" spans="1:2">
      <c r="A2175" s="261" t="s">
        <v>3108</v>
      </c>
      <c r="B2175" s="262" t="s">
        <v>4378</v>
      </c>
    </row>
    <row r="2176" spans="1:2">
      <c r="A2176" s="261" t="s">
        <v>3108</v>
      </c>
      <c r="B2176" s="262" t="s">
        <v>4377</v>
      </c>
    </row>
    <row r="2177" spans="1:2">
      <c r="A2177" s="261" t="s">
        <v>3108</v>
      </c>
      <c r="B2177" s="262" t="s">
        <v>4376</v>
      </c>
    </row>
    <row r="2178" spans="1:2">
      <c r="A2178" s="261" t="s">
        <v>3108</v>
      </c>
      <c r="B2178" s="262" t="s">
        <v>4375</v>
      </c>
    </row>
    <row r="2179" spans="1:2">
      <c r="A2179" s="261" t="s">
        <v>3108</v>
      </c>
      <c r="B2179" s="262" t="s">
        <v>4374</v>
      </c>
    </row>
    <row r="2180" spans="1:2">
      <c r="A2180" s="261" t="s">
        <v>3108</v>
      </c>
      <c r="B2180" s="262" t="s">
        <v>4373</v>
      </c>
    </row>
    <row r="2181" spans="1:2">
      <c r="A2181" s="261" t="s">
        <v>3108</v>
      </c>
      <c r="B2181" s="262" t="s">
        <v>4372</v>
      </c>
    </row>
    <row r="2182" spans="1:2">
      <c r="A2182" s="261" t="s">
        <v>3108</v>
      </c>
      <c r="B2182" s="262" t="s">
        <v>4371</v>
      </c>
    </row>
    <row r="2183" spans="1:2">
      <c r="A2183" s="261" t="s">
        <v>3108</v>
      </c>
      <c r="B2183" s="262" t="s">
        <v>4370</v>
      </c>
    </row>
    <row r="2184" spans="1:2">
      <c r="A2184" s="261" t="s">
        <v>3108</v>
      </c>
      <c r="B2184" s="262" t="s">
        <v>4369</v>
      </c>
    </row>
    <row r="2185" spans="1:2">
      <c r="A2185" s="261" t="s">
        <v>3108</v>
      </c>
      <c r="B2185" s="262" t="s">
        <v>4368</v>
      </c>
    </row>
    <row r="2186" spans="1:2">
      <c r="A2186" s="261" t="s">
        <v>3108</v>
      </c>
      <c r="B2186" s="262" t="s">
        <v>4367</v>
      </c>
    </row>
    <row r="2187" spans="1:2">
      <c r="A2187" s="261" t="s">
        <v>3108</v>
      </c>
      <c r="B2187" s="262" t="s">
        <v>4366</v>
      </c>
    </row>
    <row r="2188" spans="1:2">
      <c r="A2188" s="261" t="s">
        <v>3108</v>
      </c>
      <c r="B2188" s="262" t="s">
        <v>4365</v>
      </c>
    </row>
    <row r="2189" spans="1:2">
      <c r="A2189" s="261" t="s">
        <v>3108</v>
      </c>
      <c r="B2189" s="262" t="s">
        <v>4364</v>
      </c>
    </row>
    <row r="2190" spans="1:2">
      <c r="A2190" s="261" t="s">
        <v>3108</v>
      </c>
      <c r="B2190" s="262" t="s">
        <v>4363</v>
      </c>
    </row>
    <row r="2191" spans="1:2">
      <c r="A2191" s="261" t="s">
        <v>3108</v>
      </c>
      <c r="B2191" s="262" t="s">
        <v>4363</v>
      </c>
    </row>
    <row r="2192" spans="1:2">
      <c r="A2192" s="261" t="s">
        <v>3108</v>
      </c>
      <c r="B2192" s="262" t="s">
        <v>4362</v>
      </c>
    </row>
    <row r="2193" spans="1:2">
      <c r="A2193" s="261" t="s">
        <v>3108</v>
      </c>
      <c r="B2193" s="262" t="s">
        <v>4361</v>
      </c>
    </row>
    <row r="2194" spans="1:2">
      <c r="A2194" s="261" t="s">
        <v>3108</v>
      </c>
      <c r="B2194" s="262" t="s">
        <v>4360</v>
      </c>
    </row>
    <row r="2195" spans="1:2">
      <c r="A2195" s="261" t="s">
        <v>3108</v>
      </c>
      <c r="B2195" s="262" t="s">
        <v>4359</v>
      </c>
    </row>
    <row r="2196" spans="1:2">
      <c r="A2196" s="261" t="s">
        <v>3108</v>
      </c>
      <c r="B2196" s="262" t="s">
        <v>4358</v>
      </c>
    </row>
    <row r="2197" spans="1:2">
      <c r="A2197" s="261" t="s">
        <v>3108</v>
      </c>
      <c r="B2197" s="262" t="s">
        <v>4357</v>
      </c>
    </row>
    <row r="2198" spans="1:2">
      <c r="A2198" s="261" t="s">
        <v>3108</v>
      </c>
      <c r="B2198" s="262" t="s">
        <v>4356</v>
      </c>
    </row>
    <row r="2199" spans="1:2">
      <c r="A2199" s="261" t="s">
        <v>3108</v>
      </c>
      <c r="B2199" s="262" t="s">
        <v>4355</v>
      </c>
    </row>
    <row r="2200" spans="1:2">
      <c r="A2200" s="261" t="s">
        <v>3108</v>
      </c>
      <c r="B2200" s="262" t="s">
        <v>4354</v>
      </c>
    </row>
    <row r="2201" spans="1:2">
      <c r="A2201" s="261" t="s">
        <v>3108</v>
      </c>
      <c r="B2201" s="262" t="s">
        <v>4353</v>
      </c>
    </row>
    <row r="2202" spans="1:2">
      <c r="A2202" s="261" t="s">
        <v>3108</v>
      </c>
      <c r="B2202" s="262" t="s">
        <v>4352</v>
      </c>
    </row>
    <row r="2203" spans="1:2">
      <c r="A2203" s="261" t="s">
        <v>3108</v>
      </c>
      <c r="B2203" s="262" t="s">
        <v>4351</v>
      </c>
    </row>
    <row r="2204" spans="1:2">
      <c r="A2204" s="261" t="s">
        <v>3108</v>
      </c>
      <c r="B2204" s="262" t="s">
        <v>4350</v>
      </c>
    </row>
    <row r="2205" spans="1:2">
      <c r="A2205" s="261" t="s">
        <v>3108</v>
      </c>
      <c r="B2205" s="262" t="s">
        <v>4349</v>
      </c>
    </row>
    <row r="2206" spans="1:2">
      <c r="A2206" s="261" t="s">
        <v>3108</v>
      </c>
      <c r="B2206" s="262" t="s">
        <v>4348</v>
      </c>
    </row>
    <row r="2207" spans="1:2">
      <c r="A2207" s="261" t="s">
        <v>3108</v>
      </c>
      <c r="B2207" s="262" t="s">
        <v>4347</v>
      </c>
    </row>
    <row r="2208" spans="1:2">
      <c r="A2208" s="261" t="s">
        <v>3108</v>
      </c>
      <c r="B2208" s="262" t="s">
        <v>4346</v>
      </c>
    </row>
    <row r="2209" spans="1:2">
      <c r="A2209" s="261" t="s">
        <v>3108</v>
      </c>
      <c r="B2209" s="262" t="s">
        <v>4345</v>
      </c>
    </row>
    <row r="2210" spans="1:2">
      <c r="A2210" s="261" t="s">
        <v>3108</v>
      </c>
      <c r="B2210" s="262" t="s">
        <v>4344</v>
      </c>
    </row>
    <row r="2211" spans="1:2">
      <c r="A2211" s="261" t="s">
        <v>3108</v>
      </c>
      <c r="B2211" s="262" t="s">
        <v>4343</v>
      </c>
    </row>
    <row r="2212" spans="1:2">
      <c r="A2212" s="261" t="s">
        <v>3108</v>
      </c>
      <c r="B2212" s="262" t="s">
        <v>4342</v>
      </c>
    </row>
    <row r="2213" spans="1:2">
      <c r="A2213" s="261" t="s">
        <v>3108</v>
      </c>
      <c r="B2213" s="262" t="s">
        <v>4341</v>
      </c>
    </row>
    <row r="2214" spans="1:2">
      <c r="A2214" s="261" t="s">
        <v>3108</v>
      </c>
      <c r="B2214" s="262" t="s">
        <v>4340</v>
      </c>
    </row>
    <row r="2215" spans="1:2">
      <c r="A2215" s="261" t="s">
        <v>3108</v>
      </c>
      <c r="B2215" s="262" t="s">
        <v>4339</v>
      </c>
    </row>
    <row r="2216" spans="1:2">
      <c r="A2216" s="261" t="s">
        <v>3108</v>
      </c>
      <c r="B2216" s="262" t="s">
        <v>4338</v>
      </c>
    </row>
    <row r="2217" spans="1:2">
      <c r="A2217" s="261" t="s">
        <v>3108</v>
      </c>
      <c r="B2217" s="262" t="s">
        <v>4338</v>
      </c>
    </row>
    <row r="2218" spans="1:2">
      <c r="A2218" s="261" t="s">
        <v>3108</v>
      </c>
      <c r="B2218" s="262" t="s">
        <v>4337</v>
      </c>
    </row>
    <row r="2219" spans="1:2">
      <c r="A2219" s="261" t="s">
        <v>3108</v>
      </c>
      <c r="B2219" s="262" t="s">
        <v>4336</v>
      </c>
    </row>
    <row r="2220" spans="1:2">
      <c r="A2220" s="261" t="s">
        <v>3108</v>
      </c>
      <c r="B2220" s="262" t="s">
        <v>4335</v>
      </c>
    </row>
    <row r="2221" spans="1:2">
      <c r="A2221" s="261" t="s">
        <v>3108</v>
      </c>
      <c r="B2221" s="262" t="s">
        <v>4334</v>
      </c>
    </row>
    <row r="2222" spans="1:2">
      <c r="A2222" s="261" t="s">
        <v>3108</v>
      </c>
      <c r="B2222" s="262" t="s">
        <v>4333</v>
      </c>
    </row>
    <row r="2223" spans="1:2">
      <c r="A2223" s="261" t="s">
        <v>3108</v>
      </c>
      <c r="B2223" s="262" t="s">
        <v>4332</v>
      </c>
    </row>
    <row r="2224" spans="1:2">
      <c r="A2224" s="261" t="s">
        <v>3108</v>
      </c>
      <c r="B2224" s="262" t="s">
        <v>4331</v>
      </c>
    </row>
    <row r="2225" spans="1:2">
      <c r="A2225" s="261" t="s">
        <v>3108</v>
      </c>
      <c r="B2225" s="262" t="s">
        <v>4330</v>
      </c>
    </row>
    <row r="2226" spans="1:2">
      <c r="A2226" s="261" t="s">
        <v>3108</v>
      </c>
      <c r="B2226" s="262" t="s">
        <v>4329</v>
      </c>
    </row>
    <row r="2227" spans="1:2">
      <c r="A2227" s="261" t="s">
        <v>3108</v>
      </c>
      <c r="B2227" s="262" t="s">
        <v>4328</v>
      </c>
    </row>
    <row r="2228" spans="1:2">
      <c r="A2228" s="261" t="s">
        <v>3108</v>
      </c>
      <c r="B2228" s="262" t="s">
        <v>4327</v>
      </c>
    </row>
    <row r="2229" spans="1:2">
      <c r="A2229" s="261" t="s">
        <v>3108</v>
      </c>
      <c r="B2229" s="262" t="s">
        <v>4326</v>
      </c>
    </row>
    <row r="2230" spans="1:2">
      <c r="A2230" s="261" t="s">
        <v>3108</v>
      </c>
      <c r="B2230" s="262" t="s">
        <v>4325</v>
      </c>
    </row>
    <row r="2231" spans="1:2">
      <c r="A2231" s="261" t="s">
        <v>3108</v>
      </c>
      <c r="B2231" s="262" t="s">
        <v>4324</v>
      </c>
    </row>
    <row r="2232" spans="1:2">
      <c r="A2232" s="261" t="s">
        <v>3108</v>
      </c>
      <c r="B2232" s="262" t="s">
        <v>4323</v>
      </c>
    </row>
    <row r="2233" spans="1:2">
      <c r="A2233" s="261" t="s">
        <v>3108</v>
      </c>
      <c r="B2233" s="262" t="s">
        <v>4322</v>
      </c>
    </row>
    <row r="2234" spans="1:2">
      <c r="A2234" s="261" t="s">
        <v>3108</v>
      </c>
      <c r="B2234" s="262" t="s">
        <v>4321</v>
      </c>
    </row>
    <row r="2235" spans="1:2">
      <c r="A2235" s="261" t="s">
        <v>3108</v>
      </c>
      <c r="B2235" s="262" t="s">
        <v>4320</v>
      </c>
    </row>
    <row r="2236" spans="1:2">
      <c r="A2236" s="261" t="s">
        <v>3108</v>
      </c>
      <c r="B2236" s="262" t="s">
        <v>4319</v>
      </c>
    </row>
    <row r="2237" spans="1:2">
      <c r="A2237" s="261" t="s">
        <v>3108</v>
      </c>
      <c r="B2237" s="262" t="s">
        <v>4318</v>
      </c>
    </row>
    <row r="2238" spans="1:2">
      <c r="A2238" s="261" t="s">
        <v>3108</v>
      </c>
      <c r="B2238" s="262" t="s">
        <v>4317</v>
      </c>
    </row>
    <row r="2239" spans="1:2">
      <c r="A2239" s="261" t="s">
        <v>3108</v>
      </c>
      <c r="B2239" s="262" t="s">
        <v>4316</v>
      </c>
    </row>
    <row r="2240" spans="1:2">
      <c r="A2240" s="261" t="s">
        <v>3108</v>
      </c>
      <c r="B2240" s="262" t="s">
        <v>4315</v>
      </c>
    </row>
    <row r="2241" spans="1:2">
      <c r="A2241" s="261" t="s">
        <v>3108</v>
      </c>
      <c r="B2241" s="262" t="s">
        <v>4314</v>
      </c>
    </row>
    <row r="2242" spans="1:2">
      <c r="A2242" s="261" t="s">
        <v>3108</v>
      </c>
      <c r="B2242" s="262" t="s">
        <v>4313</v>
      </c>
    </row>
    <row r="2243" spans="1:2">
      <c r="A2243" s="261" t="s">
        <v>3108</v>
      </c>
      <c r="B2243" s="262" t="s">
        <v>4312</v>
      </c>
    </row>
    <row r="2244" spans="1:2">
      <c r="A2244" s="261" t="s">
        <v>3108</v>
      </c>
      <c r="B2244" s="262" t="s">
        <v>4311</v>
      </c>
    </row>
    <row r="2245" spans="1:2">
      <c r="A2245" s="261" t="s">
        <v>3108</v>
      </c>
      <c r="B2245" s="262" t="s">
        <v>4310</v>
      </c>
    </row>
    <row r="2246" spans="1:2">
      <c r="A2246" s="261" t="s">
        <v>3108</v>
      </c>
      <c r="B2246" s="262" t="s">
        <v>4309</v>
      </c>
    </row>
    <row r="2247" spans="1:2">
      <c r="A2247" s="261" t="s">
        <v>3108</v>
      </c>
      <c r="B2247" s="262" t="s">
        <v>4308</v>
      </c>
    </row>
    <row r="2248" spans="1:2">
      <c r="A2248" s="261" t="s">
        <v>3108</v>
      </c>
      <c r="B2248" s="262" t="s">
        <v>4307</v>
      </c>
    </row>
    <row r="2249" spans="1:2">
      <c r="A2249" s="261" t="s">
        <v>3108</v>
      </c>
      <c r="B2249" s="262" t="s">
        <v>4306</v>
      </c>
    </row>
    <row r="2250" spans="1:2">
      <c r="A2250" s="261" t="s">
        <v>3108</v>
      </c>
      <c r="B2250" s="262" t="s">
        <v>4305</v>
      </c>
    </row>
    <row r="2251" spans="1:2">
      <c r="A2251" s="261" t="s">
        <v>3108</v>
      </c>
      <c r="B2251" s="262" t="s">
        <v>4304</v>
      </c>
    </row>
    <row r="2252" spans="1:2">
      <c r="A2252" s="261" t="s">
        <v>3108</v>
      </c>
      <c r="B2252" s="262" t="s">
        <v>4303</v>
      </c>
    </row>
    <row r="2253" spans="1:2">
      <c r="A2253" s="261" t="s">
        <v>3108</v>
      </c>
      <c r="B2253" s="262" t="s">
        <v>4302</v>
      </c>
    </row>
    <row r="2254" spans="1:2">
      <c r="A2254" s="261" t="s">
        <v>3108</v>
      </c>
      <c r="B2254" s="262" t="s">
        <v>4301</v>
      </c>
    </row>
    <row r="2255" spans="1:2">
      <c r="A2255" s="261" t="s">
        <v>3108</v>
      </c>
      <c r="B2255" s="262" t="s">
        <v>4300</v>
      </c>
    </row>
    <row r="2256" spans="1:2">
      <c r="A2256" s="261" t="s">
        <v>3108</v>
      </c>
      <c r="B2256" s="262" t="s">
        <v>4299</v>
      </c>
    </row>
    <row r="2257" spans="1:2">
      <c r="A2257" s="261" t="s">
        <v>3108</v>
      </c>
      <c r="B2257" s="262" t="s">
        <v>4298</v>
      </c>
    </row>
    <row r="2258" spans="1:2">
      <c r="A2258" s="261" t="s">
        <v>3108</v>
      </c>
      <c r="B2258" s="262" t="s">
        <v>4298</v>
      </c>
    </row>
    <row r="2259" spans="1:2">
      <c r="A2259" s="261" t="s">
        <v>3108</v>
      </c>
      <c r="B2259" s="262" t="s">
        <v>4297</v>
      </c>
    </row>
    <row r="2260" spans="1:2">
      <c r="A2260" s="261" t="s">
        <v>3108</v>
      </c>
      <c r="B2260" s="262" t="s">
        <v>4296</v>
      </c>
    </row>
    <row r="2261" spans="1:2">
      <c r="A2261" s="261" t="s">
        <v>3108</v>
      </c>
      <c r="B2261" s="262" t="s">
        <v>4295</v>
      </c>
    </row>
    <row r="2262" spans="1:2">
      <c r="A2262" s="261" t="s">
        <v>3108</v>
      </c>
      <c r="B2262" s="262" t="s">
        <v>4294</v>
      </c>
    </row>
    <row r="2263" spans="1:2">
      <c r="A2263" s="261" t="s">
        <v>3108</v>
      </c>
      <c r="B2263" s="262" t="s">
        <v>4294</v>
      </c>
    </row>
    <row r="2264" spans="1:2">
      <c r="A2264" s="261" t="s">
        <v>3108</v>
      </c>
      <c r="B2264" s="262" t="s">
        <v>4293</v>
      </c>
    </row>
    <row r="2265" spans="1:2">
      <c r="A2265" s="261" t="s">
        <v>3108</v>
      </c>
      <c r="B2265" s="262" t="s">
        <v>4292</v>
      </c>
    </row>
    <row r="2266" spans="1:2">
      <c r="A2266" s="261" t="s">
        <v>3108</v>
      </c>
      <c r="B2266" s="262" t="s">
        <v>4291</v>
      </c>
    </row>
    <row r="2267" spans="1:2">
      <c r="A2267" s="261" t="s">
        <v>3108</v>
      </c>
      <c r="B2267" s="262" t="s">
        <v>4290</v>
      </c>
    </row>
    <row r="2268" spans="1:2">
      <c r="A2268" s="261" t="s">
        <v>3108</v>
      </c>
      <c r="B2268" s="262" t="s">
        <v>4289</v>
      </c>
    </row>
    <row r="2269" spans="1:2">
      <c r="A2269" s="261" t="s">
        <v>3108</v>
      </c>
      <c r="B2269" s="262" t="s">
        <v>4288</v>
      </c>
    </row>
    <row r="2270" spans="1:2">
      <c r="A2270" s="261" t="s">
        <v>3108</v>
      </c>
      <c r="B2270" s="262" t="s">
        <v>4287</v>
      </c>
    </row>
    <row r="2271" spans="1:2">
      <c r="A2271" s="261" t="s">
        <v>3108</v>
      </c>
      <c r="B2271" s="262" t="s">
        <v>4286</v>
      </c>
    </row>
    <row r="2272" spans="1:2">
      <c r="A2272" s="261" t="s">
        <v>3108</v>
      </c>
      <c r="B2272" s="262" t="s">
        <v>4285</v>
      </c>
    </row>
    <row r="2273" spans="1:2">
      <c r="A2273" s="261" t="s">
        <v>3108</v>
      </c>
      <c r="B2273" s="262" t="s">
        <v>4284</v>
      </c>
    </row>
    <row r="2274" spans="1:2">
      <c r="A2274" s="261" t="s">
        <v>3108</v>
      </c>
      <c r="B2274" s="262" t="s">
        <v>4283</v>
      </c>
    </row>
    <row r="2275" spans="1:2">
      <c r="A2275" s="261" t="s">
        <v>3108</v>
      </c>
      <c r="B2275" s="262" t="s">
        <v>4282</v>
      </c>
    </row>
    <row r="2276" spans="1:2">
      <c r="A2276" s="261" t="s">
        <v>3108</v>
      </c>
      <c r="B2276" s="262" t="s">
        <v>4281</v>
      </c>
    </row>
    <row r="2277" spans="1:2">
      <c r="A2277" s="261" t="s">
        <v>3108</v>
      </c>
      <c r="B2277" s="262" t="s">
        <v>4280</v>
      </c>
    </row>
    <row r="2278" spans="1:2">
      <c r="A2278" s="261" t="s">
        <v>3108</v>
      </c>
      <c r="B2278" s="262" t="s">
        <v>4279</v>
      </c>
    </row>
    <row r="2279" spans="1:2">
      <c r="A2279" s="261" t="s">
        <v>3108</v>
      </c>
      <c r="B2279" s="262" t="s">
        <v>4278</v>
      </c>
    </row>
    <row r="2280" spans="1:2">
      <c r="A2280" s="261" t="s">
        <v>3108</v>
      </c>
      <c r="B2280" s="262" t="s">
        <v>4277</v>
      </c>
    </row>
    <row r="2281" spans="1:2">
      <c r="A2281" s="261" t="s">
        <v>3108</v>
      </c>
      <c r="B2281" s="262" t="s">
        <v>4276</v>
      </c>
    </row>
    <row r="2282" spans="1:2">
      <c r="A2282" s="261" t="s">
        <v>3108</v>
      </c>
      <c r="B2282" s="262" t="s">
        <v>4275</v>
      </c>
    </row>
    <row r="2283" spans="1:2">
      <c r="A2283" s="261" t="s">
        <v>3108</v>
      </c>
      <c r="B2283" s="262" t="s">
        <v>4274</v>
      </c>
    </row>
    <row r="2284" spans="1:2">
      <c r="A2284" s="261" t="s">
        <v>3108</v>
      </c>
      <c r="B2284" s="262" t="s">
        <v>4273</v>
      </c>
    </row>
    <row r="2285" spans="1:2">
      <c r="A2285" s="261" t="s">
        <v>3108</v>
      </c>
      <c r="B2285" s="262" t="s">
        <v>4272</v>
      </c>
    </row>
    <row r="2286" spans="1:2">
      <c r="A2286" s="261" t="s">
        <v>3108</v>
      </c>
      <c r="B2286" s="262" t="s">
        <v>4271</v>
      </c>
    </row>
    <row r="2287" spans="1:2">
      <c r="A2287" s="261" t="s">
        <v>3108</v>
      </c>
      <c r="B2287" s="262" t="s">
        <v>4270</v>
      </c>
    </row>
    <row r="2288" spans="1:2">
      <c r="A2288" s="261" t="s">
        <v>3108</v>
      </c>
      <c r="B2288" s="262" t="s">
        <v>4269</v>
      </c>
    </row>
    <row r="2289" spans="1:2">
      <c r="A2289" s="261" t="s">
        <v>3108</v>
      </c>
      <c r="B2289" s="262" t="s">
        <v>4268</v>
      </c>
    </row>
    <row r="2290" spans="1:2">
      <c r="A2290" s="261" t="s">
        <v>3108</v>
      </c>
      <c r="B2290" s="262" t="s">
        <v>4267</v>
      </c>
    </row>
    <row r="2291" spans="1:2">
      <c r="A2291" s="261" t="s">
        <v>3108</v>
      </c>
      <c r="B2291" s="262" t="s">
        <v>4266</v>
      </c>
    </row>
    <row r="2292" spans="1:2">
      <c r="A2292" s="261" t="s">
        <v>3108</v>
      </c>
      <c r="B2292" s="262" t="s">
        <v>4265</v>
      </c>
    </row>
    <row r="2293" spans="1:2">
      <c r="A2293" s="261" t="s">
        <v>3108</v>
      </c>
      <c r="B2293" s="262" t="s">
        <v>4264</v>
      </c>
    </row>
    <row r="2294" spans="1:2">
      <c r="A2294" s="261" t="s">
        <v>3108</v>
      </c>
      <c r="B2294" s="262" t="s">
        <v>4263</v>
      </c>
    </row>
    <row r="2295" spans="1:2">
      <c r="A2295" s="261" t="s">
        <v>3108</v>
      </c>
      <c r="B2295" s="262" t="s">
        <v>4263</v>
      </c>
    </row>
    <row r="2296" spans="1:2">
      <c r="A2296" s="261" t="s">
        <v>3108</v>
      </c>
      <c r="B2296" s="262" t="s">
        <v>4262</v>
      </c>
    </row>
    <row r="2297" spans="1:2">
      <c r="A2297" s="261" t="s">
        <v>3108</v>
      </c>
      <c r="B2297" s="262" t="s">
        <v>4261</v>
      </c>
    </row>
    <row r="2298" spans="1:2">
      <c r="A2298" s="261" t="s">
        <v>3108</v>
      </c>
      <c r="B2298" s="262" t="s">
        <v>4260</v>
      </c>
    </row>
    <row r="2299" spans="1:2">
      <c r="A2299" s="261" t="s">
        <v>3108</v>
      </c>
      <c r="B2299" s="262" t="s">
        <v>4259</v>
      </c>
    </row>
    <row r="2300" spans="1:2">
      <c r="A2300" s="261" t="s">
        <v>3108</v>
      </c>
      <c r="B2300" s="262" t="s">
        <v>4258</v>
      </c>
    </row>
    <row r="2301" spans="1:2">
      <c r="A2301" s="261" t="s">
        <v>3108</v>
      </c>
      <c r="B2301" s="262" t="s">
        <v>4257</v>
      </c>
    </row>
    <row r="2302" spans="1:2">
      <c r="A2302" s="261" t="s">
        <v>3108</v>
      </c>
      <c r="B2302" s="262" t="s">
        <v>4256</v>
      </c>
    </row>
    <row r="2303" spans="1:2">
      <c r="A2303" s="261" t="s">
        <v>3108</v>
      </c>
      <c r="B2303" s="262" t="s">
        <v>4255</v>
      </c>
    </row>
    <row r="2304" spans="1:2">
      <c r="A2304" s="261" t="s">
        <v>3108</v>
      </c>
      <c r="B2304" s="262" t="s">
        <v>4254</v>
      </c>
    </row>
    <row r="2305" spans="1:2">
      <c r="A2305" s="261" t="s">
        <v>3108</v>
      </c>
      <c r="B2305" s="262" t="s">
        <v>4253</v>
      </c>
    </row>
    <row r="2306" spans="1:2">
      <c r="A2306" s="261" t="s">
        <v>3108</v>
      </c>
      <c r="B2306" s="262" t="s">
        <v>4252</v>
      </c>
    </row>
    <row r="2307" spans="1:2">
      <c r="A2307" s="261" t="s">
        <v>3108</v>
      </c>
      <c r="B2307" s="262" t="s">
        <v>4251</v>
      </c>
    </row>
    <row r="2308" spans="1:2">
      <c r="A2308" s="261" t="s">
        <v>3108</v>
      </c>
      <c r="B2308" s="262" t="s">
        <v>4250</v>
      </c>
    </row>
    <row r="2309" spans="1:2">
      <c r="A2309" s="261" t="s">
        <v>3108</v>
      </c>
      <c r="B2309" s="262" t="s">
        <v>4249</v>
      </c>
    </row>
    <row r="2310" spans="1:2">
      <c r="A2310" s="261" t="s">
        <v>3108</v>
      </c>
      <c r="B2310" s="262" t="s">
        <v>4248</v>
      </c>
    </row>
    <row r="2311" spans="1:2">
      <c r="A2311" s="261" t="s">
        <v>3108</v>
      </c>
      <c r="B2311" s="262" t="s">
        <v>4247</v>
      </c>
    </row>
    <row r="2312" spans="1:2">
      <c r="A2312" s="261" t="s">
        <v>3108</v>
      </c>
      <c r="B2312" s="262" t="s">
        <v>4246</v>
      </c>
    </row>
    <row r="2313" spans="1:2">
      <c r="A2313" s="261" t="s">
        <v>3108</v>
      </c>
      <c r="B2313" s="262" t="s">
        <v>4245</v>
      </c>
    </row>
    <row r="2314" spans="1:2">
      <c r="A2314" s="261" t="s">
        <v>3108</v>
      </c>
      <c r="B2314" s="262" t="s">
        <v>4244</v>
      </c>
    </row>
    <row r="2315" spans="1:2">
      <c r="A2315" s="261" t="s">
        <v>3108</v>
      </c>
      <c r="B2315" s="262" t="s">
        <v>4243</v>
      </c>
    </row>
    <row r="2316" spans="1:2">
      <c r="A2316" s="261" t="s">
        <v>3108</v>
      </c>
      <c r="B2316" s="262" t="s">
        <v>4242</v>
      </c>
    </row>
    <row r="2317" spans="1:2">
      <c r="A2317" s="261" t="s">
        <v>3108</v>
      </c>
      <c r="B2317" s="262" t="s">
        <v>4241</v>
      </c>
    </row>
    <row r="2318" spans="1:2">
      <c r="A2318" s="261" t="s">
        <v>3108</v>
      </c>
      <c r="B2318" s="262" t="s">
        <v>4240</v>
      </c>
    </row>
    <row r="2319" spans="1:2">
      <c r="A2319" s="261" t="s">
        <v>3108</v>
      </c>
      <c r="B2319" s="262" t="s">
        <v>4239</v>
      </c>
    </row>
    <row r="2320" spans="1:2">
      <c r="A2320" s="261" t="s">
        <v>3108</v>
      </c>
      <c r="B2320" s="262" t="s">
        <v>4238</v>
      </c>
    </row>
    <row r="2321" spans="1:2">
      <c r="A2321" s="261" t="s">
        <v>3108</v>
      </c>
      <c r="B2321" s="262" t="s">
        <v>4237</v>
      </c>
    </row>
    <row r="2322" spans="1:2">
      <c r="A2322" s="261" t="s">
        <v>3108</v>
      </c>
      <c r="B2322" s="262" t="s">
        <v>4236</v>
      </c>
    </row>
    <row r="2323" spans="1:2">
      <c r="A2323" s="261" t="s">
        <v>3108</v>
      </c>
      <c r="B2323" s="262" t="s">
        <v>4235</v>
      </c>
    </row>
    <row r="2324" spans="1:2">
      <c r="A2324" s="261" t="s">
        <v>3108</v>
      </c>
      <c r="B2324" s="262" t="s">
        <v>4234</v>
      </c>
    </row>
    <row r="2325" spans="1:2">
      <c r="A2325" s="261" t="s">
        <v>3108</v>
      </c>
      <c r="B2325" s="262" t="s">
        <v>4233</v>
      </c>
    </row>
    <row r="2326" spans="1:2">
      <c r="A2326" s="261" t="s">
        <v>3108</v>
      </c>
      <c r="B2326" s="262" t="s">
        <v>4232</v>
      </c>
    </row>
    <row r="2327" spans="1:2">
      <c r="A2327" s="261" t="s">
        <v>3108</v>
      </c>
      <c r="B2327" s="262" t="s">
        <v>4231</v>
      </c>
    </row>
    <row r="2328" spans="1:2">
      <c r="A2328" s="261" t="s">
        <v>3108</v>
      </c>
      <c r="B2328" s="262" t="s">
        <v>4230</v>
      </c>
    </row>
    <row r="2329" spans="1:2">
      <c r="A2329" s="261" t="s">
        <v>3108</v>
      </c>
      <c r="B2329" s="262" t="s">
        <v>4229</v>
      </c>
    </row>
    <row r="2330" spans="1:2">
      <c r="A2330" s="261" t="s">
        <v>3108</v>
      </c>
      <c r="B2330" s="262" t="s">
        <v>4228</v>
      </c>
    </row>
    <row r="2331" spans="1:2">
      <c r="A2331" s="261" t="s">
        <v>3108</v>
      </c>
      <c r="B2331" s="262" t="s">
        <v>4228</v>
      </c>
    </row>
    <row r="2332" spans="1:2">
      <c r="A2332" s="261" t="s">
        <v>3108</v>
      </c>
      <c r="B2332" s="262" t="s">
        <v>4227</v>
      </c>
    </row>
    <row r="2333" spans="1:2">
      <c r="A2333" s="261" t="s">
        <v>3108</v>
      </c>
      <c r="B2333" s="262" t="s">
        <v>4226</v>
      </c>
    </row>
    <row r="2334" spans="1:2">
      <c r="A2334" s="261" t="s">
        <v>3108</v>
      </c>
      <c r="B2334" s="262" t="s">
        <v>4225</v>
      </c>
    </row>
    <row r="2335" spans="1:2">
      <c r="A2335" s="261" t="s">
        <v>3108</v>
      </c>
      <c r="B2335" s="262" t="s">
        <v>4225</v>
      </c>
    </row>
    <row r="2336" spans="1:2">
      <c r="A2336" s="261" t="s">
        <v>3108</v>
      </c>
      <c r="B2336" s="262" t="s">
        <v>4224</v>
      </c>
    </row>
    <row r="2337" spans="1:2">
      <c r="A2337" s="261" t="s">
        <v>3108</v>
      </c>
      <c r="B2337" s="262" t="s">
        <v>4223</v>
      </c>
    </row>
    <row r="2338" spans="1:2">
      <c r="A2338" s="261" t="s">
        <v>3108</v>
      </c>
      <c r="B2338" s="262" t="s">
        <v>4222</v>
      </c>
    </row>
    <row r="2339" spans="1:2">
      <c r="A2339" s="261" t="s">
        <v>3108</v>
      </c>
      <c r="B2339" s="262" t="s">
        <v>4221</v>
      </c>
    </row>
    <row r="2340" spans="1:2">
      <c r="A2340" s="261" t="s">
        <v>3108</v>
      </c>
      <c r="B2340" s="262" t="s">
        <v>4220</v>
      </c>
    </row>
    <row r="2341" spans="1:2">
      <c r="A2341" s="261" t="s">
        <v>3108</v>
      </c>
      <c r="B2341" s="262" t="s">
        <v>4219</v>
      </c>
    </row>
    <row r="2342" spans="1:2">
      <c r="A2342" s="261" t="s">
        <v>3108</v>
      </c>
      <c r="B2342" s="262" t="s">
        <v>4218</v>
      </c>
    </row>
    <row r="2343" spans="1:2">
      <c r="A2343" s="261" t="s">
        <v>3108</v>
      </c>
      <c r="B2343" s="262" t="s">
        <v>4217</v>
      </c>
    </row>
    <row r="2344" spans="1:2">
      <c r="A2344" s="261" t="s">
        <v>3108</v>
      </c>
      <c r="B2344" s="262" t="s">
        <v>4216</v>
      </c>
    </row>
    <row r="2345" spans="1:2">
      <c r="A2345" s="261" t="s">
        <v>3108</v>
      </c>
      <c r="B2345" s="262" t="s">
        <v>4215</v>
      </c>
    </row>
    <row r="2346" spans="1:2">
      <c r="A2346" s="261" t="s">
        <v>3108</v>
      </c>
      <c r="B2346" s="262" t="s">
        <v>4214</v>
      </c>
    </row>
    <row r="2347" spans="1:2">
      <c r="A2347" s="261" t="s">
        <v>3108</v>
      </c>
      <c r="B2347" s="262" t="s">
        <v>4213</v>
      </c>
    </row>
    <row r="2348" spans="1:2">
      <c r="A2348" s="261" t="s">
        <v>3108</v>
      </c>
      <c r="B2348" s="262" t="s">
        <v>4213</v>
      </c>
    </row>
    <row r="2349" spans="1:2">
      <c r="A2349" s="261" t="s">
        <v>3108</v>
      </c>
      <c r="B2349" s="262" t="s">
        <v>4212</v>
      </c>
    </row>
    <row r="2350" spans="1:2">
      <c r="A2350" s="261" t="s">
        <v>3108</v>
      </c>
      <c r="B2350" s="262" t="s">
        <v>4211</v>
      </c>
    </row>
    <row r="2351" spans="1:2">
      <c r="A2351" s="261" t="s">
        <v>3108</v>
      </c>
      <c r="B2351" s="262" t="s">
        <v>4210</v>
      </c>
    </row>
    <row r="2352" spans="1:2">
      <c r="A2352" s="261" t="s">
        <v>3108</v>
      </c>
      <c r="B2352" s="262" t="s">
        <v>4209</v>
      </c>
    </row>
    <row r="2353" spans="1:2">
      <c r="A2353" s="261" t="s">
        <v>3108</v>
      </c>
      <c r="B2353" s="262" t="s">
        <v>4208</v>
      </c>
    </row>
    <row r="2354" spans="1:2">
      <c r="A2354" s="261" t="s">
        <v>3108</v>
      </c>
      <c r="B2354" s="262" t="s">
        <v>4207</v>
      </c>
    </row>
    <row r="2355" spans="1:2">
      <c r="A2355" s="261" t="s">
        <v>3108</v>
      </c>
      <c r="B2355" s="262" t="s">
        <v>4206</v>
      </c>
    </row>
    <row r="2356" spans="1:2">
      <c r="A2356" s="261" t="s">
        <v>3108</v>
      </c>
      <c r="B2356" s="262" t="s">
        <v>4205</v>
      </c>
    </row>
    <row r="2357" spans="1:2">
      <c r="A2357" s="261" t="s">
        <v>3108</v>
      </c>
      <c r="B2357" s="262" t="s">
        <v>4204</v>
      </c>
    </row>
    <row r="2358" spans="1:2">
      <c r="A2358" s="261" t="s">
        <v>3108</v>
      </c>
      <c r="B2358" s="262" t="s">
        <v>4203</v>
      </c>
    </row>
    <row r="2359" spans="1:2">
      <c r="A2359" s="261" t="s">
        <v>3108</v>
      </c>
      <c r="B2359" s="262" t="s">
        <v>4202</v>
      </c>
    </row>
    <row r="2360" spans="1:2">
      <c r="A2360" s="261" t="s">
        <v>3108</v>
      </c>
      <c r="B2360" s="262" t="s">
        <v>4201</v>
      </c>
    </row>
    <row r="2361" spans="1:2">
      <c r="A2361" s="261" t="s">
        <v>3108</v>
      </c>
      <c r="B2361" s="262" t="s">
        <v>4200</v>
      </c>
    </row>
    <row r="2362" spans="1:2">
      <c r="A2362" s="261" t="s">
        <v>3108</v>
      </c>
      <c r="B2362" s="262" t="s">
        <v>4199</v>
      </c>
    </row>
    <row r="2363" spans="1:2">
      <c r="A2363" s="261" t="s">
        <v>3108</v>
      </c>
      <c r="B2363" s="262" t="s">
        <v>4198</v>
      </c>
    </row>
    <row r="2364" spans="1:2">
      <c r="A2364" s="261" t="s">
        <v>3108</v>
      </c>
      <c r="B2364" s="262" t="s">
        <v>4197</v>
      </c>
    </row>
    <row r="2365" spans="1:2">
      <c r="A2365" s="261" t="s">
        <v>3108</v>
      </c>
      <c r="B2365" s="262" t="s">
        <v>4196</v>
      </c>
    </row>
    <row r="2366" spans="1:2">
      <c r="A2366" s="261" t="s">
        <v>3108</v>
      </c>
      <c r="B2366" s="262" t="s">
        <v>4195</v>
      </c>
    </row>
    <row r="2367" spans="1:2">
      <c r="A2367" s="261" t="s">
        <v>3108</v>
      </c>
      <c r="B2367" s="262" t="s">
        <v>4194</v>
      </c>
    </row>
    <row r="2368" spans="1:2">
      <c r="A2368" s="261" t="s">
        <v>3108</v>
      </c>
      <c r="B2368" s="262" t="s">
        <v>4193</v>
      </c>
    </row>
    <row r="2369" spans="1:2">
      <c r="A2369" s="261" t="s">
        <v>3108</v>
      </c>
      <c r="B2369" s="262" t="s">
        <v>4192</v>
      </c>
    </row>
    <row r="2370" spans="1:2">
      <c r="A2370" s="261" t="s">
        <v>3108</v>
      </c>
      <c r="B2370" s="262" t="s">
        <v>4191</v>
      </c>
    </row>
    <row r="2371" spans="1:2">
      <c r="A2371" s="261" t="s">
        <v>3108</v>
      </c>
      <c r="B2371" s="262" t="s">
        <v>4190</v>
      </c>
    </row>
    <row r="2372" spans="1:2">
      <c r="A2372" s="261" t="s">
        <v>3108</v>
      </c>
      <c r="B2372" s="262" t="s">
        <v>4189</v>
      </c>
    </row>
    <row r="2373" spans="1:2">
      <c r="A2373" s="261" t="s">
        <v>3108</v>
      </c>
      <c r="B2373" s="262" t="s">
        <v>4188</v>
      </c>
    </row>
    <row r="2374" spans="1:2">
      <c r="A2374" s="261" t="s">
        <v>3108</v>
      </c>
      <c r="B2374" s="262" t="s">
        <v>4187</v>
      </c>
    </row>
    <row r="2375" spans="1:2">
      <c r="A2375" s="261" t="s">
        <v>3108</v>
      </c>
      <c r="B2375" s="262" t="s">
        <v>4186</v>
      </c>
    </row>
    <row r="2376" spans="1:2">
      <c r="A2376" s="261" t="s">
        <v>3108</v>
      </c>
      <c r="B2376" s="262" t="s">
        <v>4185</v>
      </c>
    </row>
    <row r="2377" spans="1:2">
      <c r="A2377" s="261" t="s">
        <v>3108</v>
      </c>
      <c r="B2377" s="262" t="s">
        <v>4184</v>
      </c>
    </row>
    <row r="2378" spans="1:2">
      <c r="A2378" s="261" t="s">
        <v>3108</v>
      </c>
      <c r="B2378" s="262" t="s">
        <v>4183</v>
      </c>
    </row>
    <row r="2379" spans="1:2">
      <c r="A2379" s="261" t="s">
        <v>3108</v>
      </c>
      <c r="B2379" s="262" t="s">
        <v>4182</v>
      </c>
    </row>
    <row r="2380" spans="1:2">
      <c r="A2380" s="261" t="s">
        <v>3108</v>
      </c>
      <c r="B2380" s="262" t="s">
        <v>4181</v>
      </c>
    </row>
    <row r="2381" spans="1:2">
      <c r="A2381" s="261" t="s">
        <v>3108</v>
      </c>
      <c r="B2381" s="262" t="s">
        <v>4180</v>
      </c>
    </row>
    <row r="2382" spans="1:2">
      <c r="A2382" s="261" t="s">
        <v>3108</v>
      </c>
      <c r="B2382" s="262" t="s">
        <v>4179</v>
      </c>
    </row>
    <row r="2383" spans="1:2">
      <c r="A2383" s="261" t="s">
        <v>3108</v>
      </c>
      <c r="B2383" s="262" t="s">
        <v>4178</v>
      </c>
    </row>
    <row r="2384" spans="1:2">
      <c r="A2384" s="261" t="s">
        <v>3108</v>
      </c>
      <c r="B2384" s="262" t="s">
        <v>4177</v>
      </c>
    </row>
    <row r="2385" spans="1:2">
      <c r="A2385" s="261" t="s">
        <v>3108</v>
      </c>
      <c r="B2385" s="262" t="s">
        <v>4176</v>
      </c>
    </row>
    <row r="2386" spans="1:2">
      <c r="A2386" s="261" t="s">
        <v>3108</v>
      </c>
      <c r="B2386" s="262" t="s">
        <v>4175</v>
      </c>
    </row>
    <row r="2387" spans="1:2">
      <c r="A2387" s="261" t="s">
        <v>3108</v>
      </c>
      <c r="B2387" s="262" t="s">
        <v>4174</v>
      </c>
    </row>
    <row r="2388" spans="1:2">
      <c r="A2388" s="261" t="s">
        <v>3108</v>
      </c>
      <c r="B2388" s="262" t="s">
        <v>4173</v>
      </c>
    </row>
    <row r="2389" spans="1:2">
      <c r="A2389" s="261" t="s">
        <v>3108</v>
      </c>
      <c r="B2389" s="262" t="s">
        <v>4172</v>
      </c>
    </row>
    <row r="2390" spans="1:2">
      <c r="A2390" s="261" t="s">
        <v>3108</v>
      </c>
      <c r="B2390" s="262" t="s">
        <v>4171</v>
      </c>
    </row>
    <row r="2391" spans="1:2">
      <c r="A2391" s="261" t="s">
        <v>3108</v>
      </c>
      <c r="B2391" s="262" t="s">
        <v>4170</v>
      </c>
    </row>
    <row r="2392" spans="1:2">
      <c r="A2392" s="261" t="s">
        <v>3108</v>
      </c>
      <c r="B2392" s="262" t="s">
        <v>4169</v>
      </c>
    </row>
    <row r="2393" spans="1:2">
      <c r="A2393" s="261" t="s">
        <v>3108</v>
      </c>
      <c r="B2393" s="262" t="s">
        <v>4168</v>
      </c>
    </row>
    <row r="2394" spans="1:2">
      <c r="A2394" s="261" t="s">
        <v>3108</v>
      </c>
      <c r="B2394" s="262" t="s">
        <v>4167</v>
      </c>
    </row>
    <row r="2395" spans="1:2">
      <c r="A2395" s="261" t="s">
        <v>3108</v>
      </c>
      <c r="B2395" s="262" t="s">
        <v>4166</v>
      </c>
    </row>
    <row r="2396" spans="1:2">
      <c r="A2396" s="261" t="s">
        <v>3108</v>
      </c>
      <c r="B2396" s="262" t="s">
        <v>4165</v>
      </c>
    </row>
    <row r="2397" spans="1:2">
      <c r="A2397" s="261" t="s">
        <v>3108</v>
      </c>
      <c r="B2397" s="262" t="s">
        <v>4164</v>
      </c>
    </row>
    <row r="2398" spans="1:2">
      <c r="A2398" s="261" t="s">
        <v>3108</v>
      </c>
      <c r="B2398" s="262" t="s">
        <v>4163</v>
      </c>
    </row>
    <row r="2399" spans="1:2">
      <c r="A2399" s="261" t="s">
        <v>3108</v>
      </c>
      <c r="B2399" s="262" t="s">
        <v>4162</v>
      </c>
    </row>
    <row r="2400" spans="1:2">
      <c r="A2400" s="261" t="s">
        <v>3108</v>
      </c>
      <c r="B2400" s="262" t="s">
        <v>4161</v>
      </c>
    </row>
    <row r="2401" spans="1:2">
      <c r="A2401" s="261" t="s">
        <v>3108</v>
      </c>
      <c r="B2401" s="262" t="s">
        <v>4160</v>
      </c>
    </row>
    <row r="2402" spans="1:2">
      <c r="A2402" s="261" t="s">
        <v>3108</v>
      </c>
      <c r="B2402" s="262" t="s">
        <v>4159</v>
      </c>
    </row>
    <row r="2403" spans="1:2">
      <c r="A2403" s="261" t="s">
        <v>3108</v>
      </c>
      <c r="B2403" s="262" t="s">
        <v>4158</v>
      </c>
    </row>
    <row r="2404" spans="1:2">
      <c r="A2404" s="261" t="s">
        <v>3108</v>
      </c>
      <c r="B2404" s="262" t="s">
        <v>4157</v>
      </c>
    </row>
    <row r="2405" spans="1:2">
      <c r="A2405" s="261" t="s">
        <v>3108</v>
      </c>
      <c r="B2405" s="262" t="s">
        <v>4156</v>
      </c>
    </row>
    <row r="2406" spans="1:2">
      <c r="A2406" s="261" t="s">
        <v>3108</v>
      </c>
      <c r="B2406" s="262" t="s">
        <v>4155</v>
      </c>
    </row>
    <row r="2407" spans="1:2">
      <c r="A2407" s="261" t="s">
        <v>3108</v>
      </c>
      <c r="B2407" s="262" t="s">
        <v>4154</v>
      </c>
    </row>
    <row r="2408" spans="1:2">
      <c r="A2408" s="261" t="s">
        <v>3108</v>
      </c>
      <c r="B2408" s="262" t="s">
        <v>4153</v>
      </c>
    </row>
    <row r="2409" spans="1:2">
      <c r="A2409" s="261" t="s">
        <v>3108</v>
      </c>
      <c r="B2409" s="262" t="s">
        <v>4152</v>
      </c>
    </row>
    <row r="2410" spans="1:2">
      <c r="A2410" s="261" t="s">
        <v>3108</v>
      </c>
      <c r="B2410" s="262" t="s">
        <v>4151</v>
      </c>
    </row>
    <row r="2411" spans="1:2">
      <c r="A2411" s="261" t="s">
        <v>3108</v>
      </c>
      <c r="B2411" s="262" t="s">
        <v>4150</v>
      </c>
    </row>
    <row r="2412" spans="1:2">
      <c r="A2412" s="261" t="s">
        <v>3108</v>
      </c>
      <c r="B2412" s="262" t="s">
        <v>4149</v>
      </c>
    </row>
    <row r="2413" spans="1:2">
      <c r="A2413" s="261" t="s">
        <v>3108</v>
      </c>
      <c r="B2413" s="262" t="s">
        <v>4148</v>
      </c>
    </row>
    <row r="2414" spans="1:2">
      <c r="A2414" s="261" t="s">
        <v>3108</v>
      </c>
      <c r="B2414" s="262" t="s">
        <v>4147</v>
      </c>
    </row>
    <row r="2415" spans="1:2">
      <c r="A2415" s="261" t="s">
        <v>3108</v>
      </c>
      <c r="B2415" s="262" t="s">
        <v>4146</v>
      </c>
    </row>
    <row r="2416" spans="1:2">
      <c r="A2416" s="261" t="s">
        <v>3108</v>
      </c>
      <c r="B2416" s="262" t="s">
        <v>4145</v>
      </c>
    </row>
    <row r="2417" spans="1:2">
      <c r="A2417" s="261" t="s">
        <v>3108</v>
      </c>
      <c r="B2417" s="262" t="s">
        <v>4144</v>
      </c>
    </row>
    <row r="2418" spans="1:2">
      <c r="A2418" s="261" t="s">
        <v>3108</v>
      </c>
      <c r="B2418" s="262" t="s">
        <v>4143</v>
      </c>
    </row>
    <row r="2419" spans="1:2">
      <c r="A2419" s="261" t="s">
        <v>3108</v>
      </c>
      <c r="B2419" s="262" t="s">
        <v>4142</v>
      </c>
    </row>
    <row r="2420" spans="1:2">
      <c r="A2420" s="261" t="s">
        <v>3108</v>
      </c>
      <c r="B2420" s="262" t="s">
        <v>4141</v>
      </c>
    </row>
    <row r="2421" spans="1:2">
      <c r="A2421" s="261" t="s">
        <v>3108</v>
      </c>
      <c r="B2421" s="262" t="s">
        <v>4140</v>
      </c>
    </row>
    <row r="2422" spans="1:2">
      <c r="A2422" s="261" t="s">
        <v>3108</v>
      </c>
      <c r="B2422" s="262" t="s">
        <v>4139</v>
      </c>
    </row>
    <row r="2423" spans="1:2">
      <c r="A2423" s="261" t="s">
        <v>3108</v>
      </c>
      <c r="B2423" s="262" t="s">
        <v>4138</v>
      </c>
    </row>
    <row r="2424" spans="1:2">
      <c r="A2424" s="261" t="s">
        <v>3108</v>
      </c>
      <c r="B2424" s="262" t="s">
        <v>4137</v>
      </c>
    </row>
    <row r="2425" spans="1:2">
      <c r="A2425" s="261" t="s">
        <v>3108</v>
      </c>
      <c r="B2425" s="262" t="s">
        <v>4136</v>
      </c>
    </row>
    <row r="2426" spans="1:2">
      <c r="A2426" s="261" t="s">
        <v>3108</v>
      </c>
      <c r="B2426" s="262" t="s">
        <v>4135</v>
      </c>
    </row>
    <row r="2427" spans="1:2">
      <c r="A2427" s="261" t="s">
        <v>3108</v>
      </c>
      <c r="B2427" s="262" t="s">
        <v>4134</v>
      </c>
    </row>
    <row r="2428" spans="1:2">
      <c r="A2428" s="261" t="s">
        <v>3108</v>
      </c>
      <c r="B2428" s="262" t="s">
        <v>4133</v>
      </c>
    </row>
    <row r="2429" spans="1:2">
      <c r="A2429" s="261" t="s">
        <v>3108</v>
      </c>
      <c r="B2429" s="262" t="s">
        <v>4132</v>
      </c>
    </row>
    <row r="2430" spans="1:2">
      <c r="A2430" s="261" t="s">
        <v>3108</v>
      </c>
      <c r="B2430" s="262" t="s">
        <v>4131</v>
      </c>
    </row>
    <row r="2431" spans="1:2">
      <c r="A2431" s="261" t="s">
        <v>3108</v>
      </c>
      <c r="B2431" s="262" t="s">
        <v>4130</v>
      </c>
    </row>
    <row r="2432" spans="1:2">
      <c r="A2432" s="261" t="s">
        <v>3108</v>
      </c>
      <c r="B2432" s="262" t="s">
        <v>4129</v>
      </c>
    </row>
    <row r="2433" spans="1:2">
      <c r="A2433" s="261" t="s">
        <v>3108</v>
      </c>
      <c r="B2433" s="262" t="s">
        <v>4128</v>
      </c>
    </row>
    <row r="2434" spans="1:2">
      <c r="A2434" s="261" t="s">
        <v>3108</v>
      </c>
      <c r="B2434" s="262" t="s">
        <v>4127</v>
      </c>
    </row>
    <row r="2435" spans="1:2">
      <c r="A2435" s="261" t="s">
        <v>3108</v>
      </c>
      <c r="B2435" s="262" t="s">
        <v>4126</v>
      </c>
    </row>
    <row r="2436" spans="1:2">
      <c r="A2436" s="261" t="s">
        <v>3108</v>
      </c>
      <c r="B2436" s="262" t="s">
        <v>4125</v>
      </c>
    </row>
    <row r="2437" spans="1:2">
      <c r="A2437" s="261" t="s">
        <v>3108</v>
      </c>
      <c r="B2437" s="262" t="s">
        <v>4124</v>
      </c>
    </row>
    <row r="2438" spans="1:2">
      <c r="A2438" s="261" t="s">
        <v>3108</v>
      </c>
      <c r="B2438" s="262" t="s">
        <v>4123</v>
      </c>
    </row>
    <row r="2439" spans="1:2">
      <c r="A2439" s="261" t="s">
        <v>3108</v>
      </c>
      <c r="B2439" s="262" t="s">
        <v>4122</v>
      </c>
    </row>
    <row r="2440" spans="1:2">
      <c r="A2440" s="261" t="s">
        <v>3108</v>
      </c>
      <c r="B2440" s="262" t="s">
        <v>4121</v>
      </c>
    </row>
    <row r="2441" spans="1:2">
      <c r="A2441" s="261" t="s">
        <v>3108</v>
      </c>
      <c r="B2441" s="262" t="s">
        <v>4120</v>
      </c>
    </row>
    <row r="2442" spans="1:2">
      <c r="A2442" s="261" t="s">
        <v>3108</v>
      </c>
      <c r="B2442" s="262" t="s">
        <v>4119</v>
      </c>
    </row>
    <row r="2443" spans="1:2">
      <c r="A2443" s="261" t="s">
        <v>3108</v>
      </c>
      <c r="B2443" s="262" t="s">
        <v>4118</v>
      </c>
    </row>
    <row r="2444" spans="1:2">
      <c r="A2444" s="261" t="s">
        <v>3108</v>
      </c>
      <c r="B2444" s="262" t="s">
        <v>4117</v>
      </c>
    </row>
    <row r="2445" spans="1:2">
      <c r="A2445" s="261" t="s">
        <v>3108</v>
      </c>
      <c r="B2445" s="262" t="s">
        <v>4116</v>
      </c>
    </row>
    <row r="2446" spans="1:2">
      <c r="A2446" s="261" t="s">
        <v>3108</v>
      </c>
      <c r="B2446" s="262" t="s">
        <v>4115</v>
      </c>
    </row>
    <row r="2447" spans="1:2">
      <c r="A2447" s="261" t="s">
        <v>3108</v>
      </c>
      <c r="B2447" s="262" t="s">
        <v>4114</v>
      </c>
    </row>
    <row r="2448" spans="1:2">
      <c r="A2448" s="261" t="s">
        <v>3108</v>
      </c>
      <c r="B2448" s="262" t="s">
        <v>4113</v>
      </c>
    </row>
    <row r="2449" spans="1:5">
      <c r="A2449" s="261" t="s">
        <v>3108</v>
      </c>
      <c r="B2449" s="262" t="s">
        <v>4112</v>
      </c>
    </row>
    <row r="2450" spans="1:5">
      <c r="A2450" s="261" t="s">
        <v>3108</v>
      </c>
      <c r="B2450" s="262" t="s">
        <v>4111</v>
      </c>
    </row>
    <row r="2451" spans="1:5">
      <c r="A2451" s="261" t="s">
        <v>3108</v>
      </c>
      <c r="B2451" s="262" t="s">
        <v>4110</v>
      </c>
    </row>
    <row r="2452" spans="1:5">
      <c r="A2452" s="261" t="s">
        <v>3108</v>
      </c>
      <c r="B2452" s="262" t="s">
        <v>4109</v>
      </c>
    </row>
    <row r="2453" spans="1:5">
      <c r="A2453" s="261" t="s">
        <v>3108</v>
      </c>
      <c r="B2453" s="262" t="s">
        <v>4108</v>
      </c>
    </row>
    <row r="2454" spans="1:5">
      <c r="A2454" s="261" t="s">
        <v>3108</v>
      </c>
      <c r="B2454" s="262" t="s">
        <v>4107</v>
      </c>
    </row>
    <row r="2455" spans="1:5">
      <c r="A2455" s="261" t="s">
        <v>3108</v>
      </c>
      <c r="B2455" s="262" t="s">
        <v>4106</v>
      </c>
    </row>
    <row r="2456" spans="1:5">
      <c r="A2456" s="261" t="s">
        <v>3108</v>
      </c>
      <c r="B2456" s="262" t="s">
        <v>4105</v>
      </c>
    </row>
    <row r="2457" spans="1:5">
      <c r="A2457" s="261" t="s">
        <v>3108</v>
      </c>
      <c r="B2457" s="262" t="s">
        <v>4104</v>
      </c>
    </row>
    <row r="2458" spans="1:5">
      <c r="A2458" s="261" t="s">
        <v>3108</v>
      </c>
      <c r="B2458" s="262" t="s">
        <v>4103</v>
      </c>
    </row>
    <row r="2459" spans="1:5">
      <c r="A2459" s="261" t="s">
        <v>3108</v>
      </c>
      <c r="B2459" s="262" t="s">
        <v>4102</v>
      </c>
    </row>
    <row r="2460" spans="1:5">
      <c r="A2460" s="261" t="s">
        <v>3108</v>
      </c>
      <c r="B2460" s="262" t="s">
        <v>4101</v>
      </c>
    </row>
    <row r="2461" spans="1:5">
      <c r="A2461" s="261" t="s">
        <v>4100</v>
      </c>
      <c r="B2461" s="262" t="s">
        <v>4099</v>
      </c>
    </row>
    <row r="2462" spans="1:5">
      <c r="A2462" s="261" t="s">
        <v>3806</v>
      </c>
      <c r="B2462" s="262" t="s">
        <v>4098</v>
      </c>
      <c r="C2462" s="261" t="s">
        <v>8</v>
      </c>
      <c r="E2462" s="261" t="s">
        <v>4097</v>
      </c>
    </row>
    <row r="2463" spans="1:5">
      <c r="A2463" s="261" t="s">
        <v>3806</v>
      </c>
      <c r="B2463" s="262" t="s">
        <v>4096</v>
      </c>
      <c r="C2463" s="261" t="s">
        <v>8</v>
      </c>
      <c r="E2463" s="261" t="s">
        <v>4069</v>
      </c>
    </row>
    <row r="2464" spans="1:5">
      <c r="A2464" s="261" t="s">
        <v>3806</v>
      </c>
      <c r="B2464" s="262" t="s">
        <v>4095</v>
      </c>
      <c r="C2464" s="261" t="s">
        <v>8</v>
      </c>
      <c r="E2464" s="261" t="s">
        <v>4069</v>
      </c>
    </row>
    <row r="2465" spans="1:5">
      <c r="A2465" s="261" t="s">
        <v>3806</v>
      </c>
      <c r="B2465" s="262" t="s">
        <v>4094</v>
      </c>
      <c r="C2465" s="261" t="s">
        <v>8</v>
      </c>
      <c r="E2465" s="261" t="s">
        <v>4069</v>
      </c>
    </row>
    <row r="2466" spans="1:5">
      <c r="A2466" s="261" t="s">
        <v>3806</v>
      </c>
      <c r="B2466" s="262" t="s">
        <v>4093</v>
      </c>
      <c r="C2466" s="261" t="s">
        <v>8</v>
      </c>
      <c r="E2466" s="261" t="s">
        <v>4069</v>
      </c>
    </row>
    <row r="2467" spans="1:5">
      <c r="A2467" s="261" t="s">
        <v>3806</v>
      </c>
      <c r="B2467" s="262" t="s">
        <v>3909</v>
      </c>
      <c r="C2467" s="261" t="s">
        <v>8</v>
      </c>
      <c r="E2467" s="261" t="s">
        <v>4069</v>
      </c>
    </row>
    <row r="2468" spans="1:5">
      <c r="A2468" s="261" t="s">
        <v>3806</v>
      </c>
      <c r="B2468" s="262" t="s">
        <v>4039</v>
      </c>
      <c r="C2468" s="261" t="s">
        <v>8</v>
      </c>
      <c r="E2468" s="261" t="s">
        <v>4069</v>
      </c>
    </row>
    <row r="2469" spans="1:5">
      <c r="A2469" s="261" t="s">
        <v>3806</v>
      </c>
      <c r="B2469" s="262" t="s">
        <v>4092</v>
      </c>
      <c r="C2469" s="261" t="s">
        <v>8</v>
      </c>
      <c r="E2469" s="261" t="s">
        <v>4069</v>
      </c>
    </row>
    <row r="2470" spans="1:5">
      <c r="A2470" s="261" t="s">
        <v>3806</v>
      </c>
      <c r="B2470" s="262" t="s">
        <v>3891</v>
      </c>
      <c r="C2470" s="261" t="s">
        <v>8</v>
      </c>
      <c r="E2470" s="261" t="s">
        <v>4069</v>
      </c>
    </row>
    <row r="2471" spans="1:5">
      <c r="A2471" s="261" t="s">
        <v>3806</v>
      </c>
      <c r="B2471" s="262" t="s">
        <v>4091</v>
      </c>
      <c r="C2471" s="261" t="s">
        <v>8</v>
      </c>
      <c r="E2471" s="261" t="s">
        <v>4069</v>
      </c>
    </row>
    <row r="2472" spans="1:5">
      <c r="A2472" s="261" t="s">
        <v>3806</v>
      </c>
      <c r="B2472" s="262" t="s">
        <v>4090</v>
      </c>
      <c r="C2472" s="261" t="s">
        <v>8</v>
      </c>
      <c r="E2472" s="261" t="s">
        <v>4069</v>
      </c>
    </row>
    <row r="2473" spans="1:5">
      <c r="A2473" s="261" t="s">
        <v>3806</v>
      </c>
      <c r="B2473" s="262" t="s">
        <v>4089</v>
      </c>
      <c r="C2473" s="261" t="s">
        <v>8</v>
      </c>
      <c r="E2473" s="261" t="s">
        <v>4069</v>
      </c>
    </row>
    <row r="2474" spans="1:5">
      <c r="A2474" s="261" t="s">
        <v>3806</v>
      </c>
      <c r="B2474" s="262" t="s">
        <v>3888</v>
      </c>
      <c r="C2474" s="261" t="s">
        <v>8</v>
      </c>
      <c r="E2474" s="261" t="s">
        <v>4069</v>
      </c>
    </row>
    <row r="2475" spans="1:5">
      <c r="A2475" s="261" t="s">
        <v>3806</v>
      </c>
      <c r="B2475" s="262" t="s">
        <v>4088</v>
      </c>
      <c r="C2475" s="261" t="s">
        <v>8</v>
      </c>
      <c r="E2475" s="261" t="s">
        <v>4069</v>
      </c>
    </row>
    <row r="2476" spans="1:5">
      <c r="A2476" s="261" t="s">
        <v>3806</v>
      </c>
      <c r="B2476" s="262" t="s">
        <v>4087</v>
      </c>
      <c r="E2476" s="261" t="s">
        <v>4069</v>
      </c>
    </row>
    <row r="2477" spans="1:5">
      <c r="A2477" s="261" t="s">
        <v>3806</v>
      </c>
      <c r="B2477" s="262" t="s">
        <v>4086</v>
      </c>
      <c r="E2477" s="261" t="s">
        <v>4069</v>
      </c>
    </row>
    <row r="2478" spans="1:5">
      <c r="A2478" s="261" t="s">
        <v>3806</v>
      </c>
      <c r="B2478" s="262" t="s">
        <v>4085</v>
      </c>
      <c r="E2478" s="261" t="s">
        <v>4069</v>
      </c>
    </row>
    <row r="2479" spans="1:5">
      <c r="A2479" s="261" t="s">
        <v>3806</v>
      </c>
      <c r="B2479" s="262" t="s">
        <v>4084</v>
      </c>
      <c r="E2479" s="261" t="s">
        <v>4069</v>
      </c>
    </row>
    <row r="2480" spans="1:5">
      <c r="A2480" s="261" t="s">
        <v>3806</v>
      </c>
      <c r="B2480" s="262" t="s">
        <v>4083</v>
      </c>
      <c r="E2480" s="261" t="s">
        <v>4069</v>
      </c>
    </row>
    <row r="2481" spans="1:5">
      <c r="A2481" s="261" t="s">
        <v>3806</v>
      </c>
      <c r="B2481" s="262" t="s">
        <v>4082</v>
      </c>
      <c r="E2481" s="261" t="s">
        <v>4069</v>
      </c>
    </row>
    <row r="2482" spans="1:5">
      <c r="A2482" s="261" t="s">
        <v>3806</v>
      </c>
      <c r="B2482" s="262" t="s">
        <v>4081</v>
      </c>
      <c r="E2482" s="261" t="s">
        <v>4069</v>
      </c>
    </row>
    <row r="2483" spans="1:5">
      <c r="A2483" s="261" t="s">
        <v>3806</v>
      </c>
      <c r="B2483" s="262" t="s">
        <v>4080</v>
      </c>
      <c r="E2483" s="261" t="s">
        <v>4069</v>
      </c>
    </row>
    <row r="2484" spans="1:5">
      <c r="A2484" s="261" t="s">
        <v>3806</v>
      </c>
      <c r="B2484" s="262" t="s">
        <v>4079</v>
      </c>
      <c r="E2484" s="261" t="s">
        <v>4069</v>
      </c>
    </row>
    <row r="2485" spans="1:5">
      <c r="A2485" s="261" t="s">
        <v>3806</v>
      </c>
      <c r="B2485" s="262" t="s">
        <v>4078</v>
      </c>
      <c r="E2485" s="261" t="s">
        <v>4069</v>
      </c>
    </row>
    <row r="2486" spans="1:5">
      <c r="A2486" s="261" t="s">
        <v>3806</v>
      </c>
      <c r="B2486" s="262" t="s">
        <v>4077</v>
      </c>
      <c r="E2486" s="261" t="s">
        <v>4069</v>
      </c>
    </row>
    <row r="2487" spans="1:5">
      <c r="A2487" s="261" t="s">
        <v>3806</v>
      </c>
      <c r="B2487" s="262" t="s">
        <v>4076</v>
      </c>
      <c r="E2487" s="261" t="s">
        <v>4069</v>
      </c>
    </row>
    <row r="2488" spans="1:5">
      <c r="A2488" s="261" t="s">
        <v>3806</v>
      </c>
      <c r="B2488" s="262" t="s">
        <v>4075</v>
      </c>
      <c r="E2488" s="261" t="s">
        <v>4069</v>
      </c>
    </row>
    <row r="2489" spans="1:5">
      <c r="A2489" s="261" t="s">
        <v>3806</v>
      </c>
      <c r="B2489" s="262" t="s">
        <v>4074</v>
      </c>
      <c r="E2489" s="261" t="s">
        <v>4069</v>
      </c>
    </row>
    <row r="2490" spans="1:5">
      <c r="A2490" s="261" t="s">
        <v>3806</v>
      </c>
      <c r="B2490" s="262" t="s">
        <v>4073</v>
      </c>
      <c r="E2490" s="261" t="s">
        <v>4069</v>
      </c>
    </row>
    <row r="2491" spans="1:5">
      <c r="A2491" s="261" t="s">
        <v>3806</v>
      </c>
      <c r="B2491" s="262" t="s">
        <v>4072</v>
      </c>
      <c r="E2491" s="261" t="s">
        <v>4069</v>
      </c>
    </row>
    <row r="2492" spans="1:5">
      <c r="A2492" s="261" t="s">
        <v>3806</v>
      </c>
      <c r="B2492" s="262" t="s">
        <v>4071</v>
      </c>
      <c r="E2492" s="261" t="s">
        <v>4069</v>
      </c>
    </row>
    <row r="2493" spans="1:5">
      <c r="A2493" s="261" t="s">
        <v>3806</v>
      </c>
      <c r="B2493" s="262" t="s">
        <v>4070</v>
      </c>
      <c r="E2493" s="261" t="s">
        <v>4069</v>
      </c>
    </row>
    <row r="2494" spans="1:5">
      <c r="A2494" s="261" t="s">
        <v>3806</v>
      </c>
      <c r="B2494" s="262" t="s">
        <v>4068</v>
      </c>
      <c r="C2494" s="261" t="s">
        <v>8</v>
      </c>
      <c r="E2494" s="261" t="s">
        <v>4067</v>
      </c>
    </row>
    <row r="2495" spans="1:5">
      <c r="A2495" s="261" t="s">
        <v>3806</v>
      </c>
      <c r="B2495" s="262" t="s">
        <v>4066</v>
      </c>
      <c r="C2495" s="261" t="s">
        <v>8</v>
      </c>
      <c r="E2495" s="261" t="s">
        <v>4061</v>
      </c>
    </row>
    <row r="2496" spans="1:5">
      <c r="A2496" s="261" t="s">
        <v>3806</v>
      </c>
      <c r="B2496" s="262" t="s">
        <v>4065</v>
      </c>
      <c r="C2496" s="261" t="s">
        <v>8</v>
      </c>
      <c r="E2496" s="261" t="s">
        <v>4061</v>
      </c>
    </row>
    <row r="2497" spans="1:5">
      <c r="A2497" s="261" t="s">
        <v>3806</v>
      </c>
      <c r="B2497" s="262" t="s">
        <v>4064</v>
      </c>
      <c r="C2497" s="261" t="s">
        <v>8</v>
      </c>
      <c r="E2497" s="261" t="s">
        <v>4061</v>
      </c>
    </row>
    <row r="2498" spans="1:5">
      <c r="A2498" s="261" t="s">
        <v>3806</v>
      </c>
      <c r="B2498" s="262" t="s">
        <v>4063</v>
      </c>
      <c r="C2498" s="261" t="s">
        <v>8</v>
      </c>
      <c r="E2498" s="261" t="s">
        <v>4061</v>
      </c>
    </row>
    <row r="2499" spans="1:5">
      <c r="A2499" s="261" t="s">
        <v>3806</v>
      </c>
      <c r="B2499" s="262" t="s">
        <v>4062</v>
      </c>
      <c r="C2499" s="261" t="s">
        <v>8</v>
      </c>
      <c r="E2499" s="261" t="s">
        <v>4061</v>
      </c>
    </row>
    <row r="2500" spans="1:5">
      <c r="A2500" s="261" t="s">
        <v>3806</v>
      </c>
      <c r="B2500" s="262" t="s">
        <v>4060</v>
      </c>
      <c r="C2500" s="261" t="s">
        <v>8</v>
      </c>
      <c r="D2500" s="261" t="s">
        <v>4021</v>
      </c>
      <c r="E2500" s="261" t="s">
        <v>3872</v>
      </c>
    </row>
    <row r="2501" spans="1:5">
      <c r="A2501" s="261" t="s">
        <v>3806</v>
      </c>
      <c r="B2501" s="262" t="s">
        <v>4017</v>
      </c>
      <c r="C2501" s="261" t="s">
        <v>8</v>
      </c>
      <c r="D2501" s="261" t="s">
        <v>4021</v>
      </c>
      <c r="E2501" s="261" t="s">
        <v>3872</v>
      </c>
    </row>
    <row r="2502" spans="1:5">
      <c r="A2502" s="261" t="s">
        <v>3806</v>
      </c>
      <c r="B2502" s="262" t="s">
        <v>3882</v>
      </c>
      <c r="C2502" s="261" t="s">
        <v>8</v>
      </c>
      <c r="D2502" s="261" t="s">
        <v>4021</v>
      </c>
      <c r="E2502" s="261" t="s">
        <v>3872</v>
      </c>
    </row>
    <row r="2503" spans="1:5">
      <c r="A2503" s="261" t="s">
        <v>3806</v>
      </c>
      <c r="B2503" s="262" t="s">
        <v>4059</v>
      </c>
      <c r="C2503" s="261" t="s">
        <v>8</v>
      </c>
      <c r="D2503" s="261" t="s">
        <v>4021</v>
      </c>
      <c r="E2503" s="261" t="s">
        <v>3872</v>
      </c>
    </row>
    <row r="2504" spans="1:5">
      <c r="A2504" s="261" t="s">
        <v>3806</v>
      </c>
      <c r="B2504" s="262" t="s">
        <v>4058</v>
      </c>
      <c r="C2504" s="261" t="s">
        <v>8</v>
      </c>
      <c r="D2504" s="261" t="s">
        <v>4021</v>
      </c>
      <c r="E2504" s="261" t="s">
        <v>3872</v>
      </c>
    </row>
    <row r="2505" spans="1:5">
      <c r="A2505" s="261" t="s">
        <v>3806</v>
      </c>
      <c r="B2505" s="262" t="s">
        <v>4057</v>
      </c>
      <c r="C2505" s="261" t="s">
        <v>8</v>
      </c>
      <c r="D2505" s="261" t="s">
        <v>4021</v>
      </c>
      <c r="E2505" s="261" t="s">
        <v>3872</v>
      </c>
    </row>
    <row r="2506" spans="1:5">
      <c r="A2506" s="261" t="s">
        <v>3806</v>
      </c>
      <c r="B2506" s="262" t="s">
        <v>4056</v>
      </c>
      <c r="C2506" s="261" t="s">
        <v>8</v>
      </c>
      <c r="D2506" s="261" t="s">
        <v>4021</v>
      </c>
      <c r="E2506" s="261" t="s">
        <v>3872</v>
      </c>
    </row>
    <row r="2507" spans="1:5">
      <c r="A2507" s="261" t="s">
        <v>3806</v>
      </c>
      <c r="B2507" s="262" t="s">
        <v>4055</v>
      </c>
      <c r="C2507" s="261" t="s">
        <v>8</v>
      </c>
      <c r="D2507" s="261" t="s">
        <v>4021</v>
      </c>
      <c r="E2507" s="261" t="s">
        <v>3872</v>
      </c>
    </row>
    <row r="2508" spans="1:5">
      <c r="A2508" s="261" t="s">
        <v>3806</v>
      </c>
      <c r="B2508" s="262" t="s">
        <v>4054</v>
      </c>
      <c r="C2508" s="261" t="s">
        <v>8</v>
      </c>
      <c r="D2508" s="261" t="s">
        <v>4021</v>
      </c>
      <c r="E2508" s="261" t="s">
        <v>3872</v>
      </c>
    </row>
    <row r="2509" spans="1:5">
      <c r="A2509" s="261" t="s">
        <v>3806</v>
      </c>
      <c r="B2509" s="262" t="s">
        <v>4053</v>
      </c>
      <c r="C2509" s="261" t="s">
        <v>8</v>
      </c>
      <c r="D2509" s="261" t="s">
        <v>4021</v>
      </c>
      <c r="E2509" s="261" t="s">
        <v>3872</v>
      </c>
    </row>
    <row r="2510" spans="1:5">
      <c r="A2510" s="261" t="s">
        <v>3806</v>
      </c>
      <c r="B2510" s="262" t="s">
        <v>4052</v>
      </c>
      <c r="C2510" s="261" t="s">
        <v>8</v>
      </c>
      <c r="D2510" s="261" t="s">
        <v>4021</v>
      </c>
      <c r="E2510" s="261" t="s">
        <v>3872</v>
      </c>
    </row>
    <row r="2511" spans="1:5">
      <c r="A2511" s="261" t="s">
        <v>3806</v>
      </c>
      <c r="B2511" s="262" t="s">
        <v>3977</v>
      </c>
      <c r="C2511" s="261" t="s">
        <v>8</v>
      </c>
      <c r="D2511" s="261" t="s">
        <v>4021</v>
      </c>
      <c r="E2511" s="261" t="s">
        <v>3872</v>
      </c>
    </row>
    <row r="2512" spans="1:5">
      <c r="A2512" s="261" t="s">
        <v>3806</v>
      </c>
      <c r="B2512" s="262" t="s">
        <v>3975</v>
      </c>
      <c r="C2512" s="261" t="s">
        <v>8</v>
      </c>
      <c r="D2512" s="261" t="s">
        <v>4021</v>
      </c>
      <c r="E2512" s="261" t="s">
        <v>3872</v>
      </c>
    </row>
    <row r="2513" spans="1:5">
      <c r="A2513" s="261" t="s">
        <v>3806</v>
      </c>
      <c r="B2513" s="262" t="s">
        <v>4051</v>
      </c>
      <c r="C2513" s="261" t="s">
        <v>8</v>
      </c>
      <c r="D2513" s="261" t="s">
        <v>4021</v>
      </c>
      <c r="E2513" s="261" t="s">
        <v>3872</v>
      </c>
    </row>
    <row r="2514" spans="1:5">
      <c r="A2514" s="261" t="s">
        <v>3806</v>
      </c>
      <c r="B2514" s="262" t="s">
        <v>4050</v>
      </c>
      <c r="C2514" s="261" t="s">
        <v>8</v>
      </c>
      <c r="D2514" s="261" t="s">
        <v>4021</v>
      </c>
      <c r="E2514" s="261" t="s">
        <v>3872</v>
      </c>
    </row>
    <row r="2515" spans="1:5">
      <c r="A2515" s="261" t="s">
        <v>3806</v>
      </c>
      <c r="B2515" s="262" t="s">
        <v>4049</v>
      </c>
      <c r="C2515" s="261" t="s">
        <v>8</v>
      </c>
      <c r="D2515" s="261" t="s">
        <v>4021</v>
      </c>
      <c r="E2515" s="261" t="s">
        <v>3872</v>
      </c>
    </row>
    <row r="2516" spans="1:5">
      <c r="A2516" s="261" t="s">
        <v>3806</v>
      </c>
      <c r="B2516" s="262" t="s">
        <v>4048</v>
      </c>
      <c r="C2516" s="261" t="s">
        <v>8</v>
      </c>
      <c r="D2516" s="261" t="s">
        <v>4021</v>
      </c>
      <c r="E2516" s="261" t="s">
        <v>3872</v>
      </c>
    </row>
    <row r="2517" spans="1:5">
      <c r="A2517" s="261" t="s">
        <v>3806</v>
      </c>
      <c r="B2517" s="262" t="s">
        <v>3918</v>
      </c>
      <c r="C2517" s="261" t="s">
        <v>8</v>
      </c>
      <c r="D2517" s="261" t="s">
        <v>4021</v>
      </c>
      <c r="E2517" s="261" t="s">
        <v>3872</v>
      </c>
    </row>
    <row r="2518" spans="1:5">
      <c r="A2518" s="261" t="s">
        <v>3806</v>
      </c>
      <c r="B2518" s="262" t="s">
        <v>4047</v>
      </c>
      <c r="C2518" s="261" t="s">
        <v>8</v>
      </c>
      <c r="D2518" s="261" t="s">
        <v>4021</v>
      </c>
      <c r="E2518" s="261" t="s">
        <v>3872</v>
      </c>
    </row>
    <row r="2519" spans="1:5">
      <c r="A2519" s="261" t="s">
        <v>3806</v>
      </c>
      <c r="B2519" s="262" t="s">
        <v>4046</v>
      </c>
      <c r="C2519" s="261" t="s">
        <v>8</v>
      </c>
      <c r="D2519" s="261" t="s">
        <v>4021</v>
      </c>
      <c r="E2519" s="261" t="s">
        <v>3872</v>
      </c>
    </row>
    <row r="2520" spans="1:5">
      <c r="A2520" s="261" t="s">
        <v>3806</v>
      </c>
      <c r="B2520" s="262" t="s">
        <v>4045</v>
      </c>
      <c r="C2520" s="261" t="s">
        <v>8</v>
      </c>
      <c r="D2520" s="261" t="s">
        <v>4021</v>
      </c>
      <c r="E2520" s="261" t="s">
        <v>3872</v>
      </c>
    </row>
    <row r="2521" spans="1:5">
      <c r="A2521" s="261" t="s">
        <v>3806</v>
      </c>
      <c r="B2521" s="262" t="s">
        <v>4044</v>
      </c>
      <c r="C2521" s="261" t="s">
        <v>8</v>
      </c>
      <c r="D2521" s="261" t="s">
        <v>4021</v>
      </c>
      <c r="E2521" s="261" t="s">
        <v>3872</v>
      </c>
    </row>
    <row r="2522" spans="1:5">
      <c r="A2522" s="261" t="s">
        <v>3806</v>
      </c>
      <c r="B2522" s="262" t="s">
        <v>4043</v>
      </c>
      <c r="C2522" s="261" t="s">
        <v>8</v>
      </c>
      <c r="D2522" s="261" t="s">
        <v>4021</v>
      </c>
      <c r="E2522" s="261" t="s">
        <v>3872</v>
      </c>
    </row>
    <row r="2523" spans="1:5">
      <c r="A2523" s="261" t="s">
        <v>3806</v>
      </c>
      <c r="B2523" s="262" t="s">
        <v>4042</v>
      </c>
      <c r="C2523" s="261" t="s">
        <v>8</v>
      </c>
      <c r="D2523" s="261" t="s">
        <v>4021</v>
      </c>
      <c r="E2523" s="261" t="s">
        <v>3872</v>
      </c>
    </row>
    <row r="2524" spans="1:5">
      <c r="A2524" s="261" t="s">
        <v>3806</v>
      </c>
      <c r="B2524" s="262" t="s">
        <v>4041</v>
      </c>
      <c r="C2524" s="261" t="s">
        <v>8</v>
      </c>
      <c r="D2524" s="261" t="s">
        <v>4021</v>
      </c>
      <c r="E2524" s="261" t="s">
        <v>3872</v>
      </c>
    </row>
    <row r="2525" spans="1:5">
      <c r="A2525" s="261" t="s">
        <v>3806</v>
      </c>
      <c r="B2525" s="262" t="s">
        <v>4040</v>
      </c>
      <c r="C2525" s="261" t="s">
        <v>8</v>
      </c>
      <c r="D2525" s="261" t="s">
        <v>4021</v>
      </c>
      <c r="E2525" s="261" t="s">
        <v>3872</v>
      </c>
    </row>
    <row r="2526" spans="1:5">
      <c r="A2526" s="261" t="s">
        <v>3806</v>
      </c>
      <c r="B2526" s="262" t="s">
        <v>4039</v>
      </c>
      <c r="C2526" s="261" t="s">
        <v>8</v>
      </c>
      <c r="D2526" s="261" t="s">
        <v>4021</v>
      </c>
      <c r="E2526" s="261" t="s">
        <v>3872</v>
      </c>
    </row>
    <row r="2527" spans="1:5">
      <c r="A2527" s="261" t="s">
        <v>3806</v>
      </c>
      <c r="B2527" s="262" t="s">
        <v>3994</v>
      </c>
      <c r="C2527" s="261" t="s">
        <v>8</v>
      </c>
      <c r="D2527" s="261" t="s">
        <v>4021</v>
      </c>
      <c r="E2527" s="261" t="s">
        <v>3872</v>
      </c>
    </row>
    <row r="2528" spans="1:5">
      <c r="A2528" s="261" t="s">
        <v>3806</v>
      </c>
      <c r="B2528" s="262" t="s">
        <v>4038</v>
      </c>
      <c r="C2528" s="261" t="s">
        <v>8</v>
      </c>
      <c r="D2528" s="261" t="s">
        <v>4021</v>
      </c>
      <c r="E2528" s="261" t="s">
        <v>3872</v>
      </c>
    </row>
    <row r="2529" spans="1:5">
      <c r="A2529" s="261" t="s">
        <v>3806</v>
      </c>
      <c r="B2529" s="262" t="s">
        <v>4037</v>
      </c>
      <c r="C2529" s="261" t="s">
        <v>8</v>
      </c>
      <c r="D2529" s="261" t="s">
        <v>4021</v>
      </c>
      <c r="E2529" s="261" t="s">
        <v>3872</v>
      </c>
    </row>
    <row r="2530" spans="1:5">
      <c r="A2530" s="261" t="s">
        <v>3806</v>
      </c>
      <c r="B2530" s="262" t="s">
        <v>4036</v>
      </c>
      <c r="C2530" s="261" t="s">
        <v>8</v>
      </c>
      <c r="D2530" s="261" t="s">
        <v>4021</v>
      </c>
      <c r="E2530" s="261" t="s">
        <v>3872</v>
      </c>
    </row>
    <row r="2531" spans="1:5">
      <c r="A2531" s="261" t="s">
        <v>3806</v>
      </c>
      <c r="B2531" s="262" t="s">
        <v>4035</v>
      </c>
      <c r="C2531" s="261" t="s">
        <v>8</v>
      </c>
      <c r="D2531" s="261" t="s">
        <v>4021</v>
      </c>
      <c r="E2531" s="261" t="s">
        <v>3872</v>
      </c>
    </row>
    <row r="2532" spans="1:5">
      <c r="A2532" s="261" t="s">
        <v>3806</v>
      </c>
      <c r="B2532" s="262" t="s">
        <v>4034</v>
      </c>
      <c r="C2532" s="261" t="s">
        <v>8</v>
      </c>
      <c r="D2532" s="261" t="s">
        <v>4021</v>
      </c>
      <c r="E2532" s="261" t="s">
        <v>3872</v>
      </c>
    </row>
    <row r="2533" spans="1:5">
      <c r="A2533" s="261" t="s">
        <v>3806</v>
      </c>
      <c r="B2533" s="262" t="s">
        <v>4033</v>
      </c>
      <c r="C2533" s="261" t="s">
        <v>8</v>
      </c>
      <c r="D2533" s="261" t="s">
        <v>4021</v>
      </c>
      <c r="E2533" s="261" t="s">
        <v>3872</v>
      </c>
    </row>
    <row r="2534" spans="1:5">
      <c r="A2534" s="261" t="s">
        <v>3806</v>
      </c>
      <c r="B2534" s="262" t="s">
        <v>3988</v>
      </c>
      <c r="C2534" s="261" t="s">
        <v>8</v>
      </c>
      <c r="D2534" s="261" t="s">
        <v>4021</v>
      </c>
      <c r="E2534" s="261" t="s">
        <v>3872</v>
      </c>
    </row>
    <row r="2535" spans="1:5">
      <c r="A2535" s="261" t="s">
        <v>3806</v>
      </c>
      <c r="B2535" s="262" t="s">
        <v>3987</v>
      </c>
      <c r="C2535" s="261" t="s">
        <v>8</v>
      </c>
      <c r="D2535" s="261" t="s">
        <v>4021</v>
      </c>
      <c r="E2535" s="261" t="s">
        <v>3872</v>
      </c>
    </row>
    <row r="2536" spans="1:5">
      <c r="A2536" s="261" t="s">
        <v>3806</v>
      </c>
      <c r="B2536" s="262" t="s">
        <v>4032</v>
      </c>
      <c r="C2536" s="261" t="s">
        <v>8</v>
      </c>
      <c r="D2536" s="261" t="s">
        <v>4021</v>
      </c>
      <c r="E2536" s="261" t="s">
        <v>3872</v>
      </c>
    </row>
    <row r="2537" spans="1:5">
      <c r="A2537" s="261" t="s">
        <v>3806</v>
      </c>
      <c r="B2537" s="262" t="s">
        <v>3893</v>
      </c>
      <c r="C2537" s="261" t="s">
        <v>8</v>
      </c>
      <c r="D2537" s="261" t="s">
        <v>4021</v>
      </c>
      <c r="E2537" s="261" t="s">
        <v>3872</v>
      </c>
    </row>
    <row r="2538" spans="1:5">
      <c r="A2538" s="261" t="s">
        <v>3806</v>
      </c>
      <c r="B2538" s="262" t="s">
        <v>4031</v>
      </c>
      <c r="C2538" s="261" t="s">
        <v>8</v>
      </c>
      <c r="D2538" s="261" t="s">
        <v>4021</v>
      </c>
      <c r="E2538" s="261" t="s">
        <v>3872</v>
      </c>
    </row>
    <row r="2539" spans="1:5">
      <c r="A2539" s="261" t="s">
        <v>3806</v>
      </c>
      <c r="B2539" s="262" t="s">
        <v>4030</v>
      </c>
      <c r="C2539" s="261" t="s">
        <v>8</v>
      </c>
      <c r="D2539" s="261" t="s">
        <v>4021</v>
      </c>
      <c r="E2539" s="261" t="s">
        <v>3872</v>
      </c>
    </row>
    <row r="2540" spans="1:5">
      <c r="A2540" s="261" t="s">
        <v>3806</v>
      </c>
      <c r="B2540" s="262" t="s">
        <v>4029</v>
      </c>
      <c r="C2540" s="261" t="s">
        <v>8</v>
      </c>
      <c r="D2540" s="261" t="s">
        <v>4021</v>
      </c>
      <c r="E2540" s="261" t="s">
        <v>3872</v>
      </c>
    </row>
    <row r="2541" spans="1:5">
      <c r="A2541" s="261" t="s">
        <v>3806</v>
      </c>
      <c r="B2541" s="262" t="s">
        <v>3940</v>
      </c>
      <c r="C2541" s="261" t="s">
        <v>8</v>
      </c>
      <c r="D2541" s="261" t="s">
        <v>4021</v>
      </c>
      <c r="E2541" s="261" t="s">
        <v>3872</v>
      </c>
    </row>
    <row r="2542" spans="1:5">
      <c r="A2542" s="261" t="s">
        <v>3806</v>
      </c>
      <c r="B2542" s="262" t="s">
        <v>4028</v>
      </c>
      <c r="C2542" s="261" t="s">
        <v>8</v>
      </c>
      <c r="D2542" s="261" t="s">
        <v>4021</v>
      </c>
      <c r="E2542" s="261" t="s">
        <v>3872</v>
      </c>
    </row>
    <row r="2543" spans="1:5">
      <c r="A2543" s="261" t="s">
        <v>3806</v>
      </c>
      <c r="B2543" s="262" t="s">
        <v>4027</v>
      </c>
      <c r="C2543" s="261" t="s">
        <v>8</v>
      </c>
      <c r="D2543" s="261" t="s">
        <v>4021</v>
      </c>
      <c r="E2543" s="261" t="s">
        <v>3872</v>
      </c>
    </row>
    <row r="2544" spans="1:5">
      <c r="A2544" s="261" t="s">
        <v>3806</v>
      </c>
      <c r="B2544" s="262" t="s">
        <v>4026</v>
      </c>
      <c r="C2544" s="261" t="s">
        <v>8</v>
      </c>
      <c r="D2544" s="261" t="s">
        <v>4021</v>
      </c>
      <c r="E2544" s="261" t="s">
        <v>3872</v>
      </c>
    </row>
    <row r="2545" spans="1:5">
      <c r="A2545" s="261" t="s">
        <v>3806</v>
      </c>
      <c r="B2545" s="262" t="s">
        <v>4025</v>
      </c>
      <c r="C2545" s="261" t="s">
        <v>8</v>
      </c>
      <c r="D2545" s="261" t="s">
        <v>4021</v>
      </c>
      <c r="E2545" s="261" t="s">
        <v>3872</v>
      </c>
    </row>
    <row r="2546" spans="1:5">
      <c r="A2546" s="261" t="s">
        <v>3806</v>
      </c>
      <c r="B2546" s="262" t="s">
        <v>3888</v>
      </c>
      <c r="C2546" s="261" t="s">
        <v>8</v>
      </c>
      <c r="D2546" s="261" t="s">
        <v>4021</v>
      </c>
      <c r="E2546" s="261" t="s">
        <v>3872</v>
      </c>
    </row>
    <row r="2547" spans="1:5">
      <c r="A2547" s="261" t="s">
        <v>3806</v>
      </c>
      <c r="B2547" s="262" t="s">
        <v>4024</v>
      </c>
      <c r="C2547" s="261" t="s">
        <v>8</v>
      </c>
      <c r="D2547" s="261" t="s">
        <v>4021</v>
      </c>
      <c r="E2547" s="261" t="s">
        <v>3872</v>
      </c>
    </row>
    <row r="2548" spans="1:5">
      <c r="A2548" s="261" t="s">
        <v>3806</v>
      </c>
      <c r="B2548" s="262" t="s">
        <v>4023</v>
      </c>
      <c r="C2548" s="261" t="s">
        <v>8</v>
      </c>
      <c r="D2548" s="261" t="s">
        <v>4021</v>
      </c>
      <c r="E2548" s="261" t="s">
        <v>3872</v>
      </c>
    </row>
    <row r="2549" spans="1:5">
      <c r="A2549" s="261" t="s">
        <v>3806</v>
      </c>
      <c r="B2549" s="262" t="s">
        <v>4022</v>
      </c>
      <c r="C2549" s="261" t="s">
        <v>8</v>
      </c>
      <c r="D2549" s="261" t="s">
        <v>4021</v>
      </c>
      <c r="E2549" s="261" t="s">
        <v>3872</v>
      </c>
    </row>
    <row r="2550" spans="1:5">
      <c r="A2550" s="261" t="s">
        <v>3806</v>
      </c>
      <c r="B2550" s="262" t="s">
        <v>4020</v>
      </c>
      <c r="C2550" s="261" t="s">
        <v>8</v>
      </c>
      <c r="D2550" s="261" t="s">
        <v>3980</v>
      </c>
      <c r="E2550" s="261" t="s">
        <v>3872</v>
      </c>
    </row>
    <row r="2551" spans="1:5">
      <c r="A2551" s="261" t="s">
        <v>3806</v>
      </c>
      <c r="B2551" s="262" t="s">
        <v>4019</v>
      </c>
      <c r="C2551" s="261" t="s">
        <v>8</v>
      </c>
      <c r="D2551" s="261" t="s">
        <v>3980</v>
      </c>
      <c r="E2551" s="261" t="s">
        <v>3872</v>
      </c>
    </row>
    <row r="2552" spans="1:5">
      <c r="A2552" s="261" t="s">
        <v>3806</v>
      </c>
      <c r="B2552" s="262" t="s">
        <v>3930</v>
      </c>
      <c r="C2552" s="261" t="s">
        <v>8</v>
      </c>
      <c r="D2552" s="261" t="s">
        <v>3980</v>
      </c>
      <c r="E2552" s="261" t="s">
        <v>3872</v>
      </c>
    </row>
    <row r="2553" spans="1:5">
      <c r="A2553" s="261" t="s">
        <v>3806</v>
      </c>
      <c r="B2553" s="262" t="s">
        <v>4018</v>
      </c>
      <c r="C2553" s="261" t="s">
        <v>8</v>
      </c>
      <c r="D2553" s="261" t="s">
        <v>3980</v>
      </c>
      <c r="E2553" s="261" t="s">
        <v>3872</v>
      </c>
    </row>
    <row r="2554" spans="1:5">
      <c r="A2554" s="261" t="s">
        <v>3806</v>
      </c>
      <c r="B2554" s="262" t="s">
        <v>4017</v>
      </c>
      <c r="C2554" s="261" t="s">
        <v>8</v>
      </c>
      <c r="D2554" s="261" t="s">
        <v>3980</v>
      </c>
      <c r="E2554" s="261" t="s">
        <v>3872</v>
      </c>
    </row>
    <row r="2555" spans="1:5">
      <c r="A2555" s="261" t="s">
        <v>3806</v>
      </c>
      <c r="B2555" s="262" t="s">
        <v>4016</v>
      </c>
      <c r="C2555" s="261" t="s">
        <v>8</v>
      </c>
      <c r="D2555" s="261" t="s">
        <v>3980</v>
      </c>
      <c r="E2555" s="261" t="s">
        <v>3872</v>
      </c>
    </row>
    <row r="2556" spans="1:5">
      <c r="A2556" s="261" t="s">
        <v>3806</v>
      </c>
      <c r="B2556" s="262" t="s">
        <v>4015</v>
      </c>
      <c r="C2556" s="261" t="s">
        <v>8</v>
      </c>
      <c r="D2556" s="261" t="s">
        <v>3980</v>
      </c>
      <c r="E2556" s="261" t="s">
        <v>3872</v>
      </c>
    </row>
    <row r="2557" spans="1:5">
      <c r="A2557" s="261" t="s">
        <v>3806</v>
      </c>
      <c r="B2557" s="262" t="s">
        <v>4014</v>
      </c>
      <c r="C2557" s="261" t="s">
        <v>8</v>
      </c>
      <c r="D2557" s="261" t="s">
        <v>3980</v>
      </c>
      <c r="E2557" s="261" t="s">
        <v>3872</v>
      </c>
    </row>
    <row r="2558" spans="1:5">
      <c r="A2558" s="261" t="s">
        <v>3806</v>
      </c>
      <c r="B2558" s="262" t="s">
        <v>4013</v>
      </c>
      <c r="C2558" s="261" t="s">
        <v>8</v>
      </c>
      <c r="D2558" s="261" t="s">
        <v>3980</v>
      </c>
      <c r="E2558" s="261" t="s">
        <v>3872</v>
      </c>
    </row>
    <row r="2559" spans="1:5">
      <c r="A2559" s="261" t="s">
        <v>3806</v>
      </c>
      <c r="B2559" s="262" t="s">
        <v>4012</v>
      </c>
      <c r="C2559" s="261" t="s">
        <v>8</v>
      </c>
      <c r="D2559" s="261" t="s">
        <v>3980</v>
      </c>
      <c r="E2559" s="261" t="s">
        <v>3872</v>
      </c>
    </row>
    <row r="2560" spans="1:5">
      <c r="A2560" s="261" t="s">
        <v>3806</v>
      </c>
      <c r="B2560" s="262" t="s">
        <v>4011</v>
      </c>
      <c r="C2560" s="261" t="s">
        <v>8</v>
      </c>
      <c r="D2560" s="261" t="s">
        <v>3980</v>
      </c>
      <c r="E2560" s="261" t="s">
        <v>3872</v>
      </c>
    </row>
    <row r="2561" spans="1:5">
      <c r="A2561" s="261" t="s">
        <v>3806</v>
      </c>
      <c r="B2561" s="262" t="s">
        <v>4010</v>
      </c>
      <c r="C2561" s="261" t="s">
        <v>8</v>
      </c>
      <c r="D2561" s="261" t="s">
        <v>3980</v>
      </c>
      <c r="E2561" s="261" t="s">
        <v>3872</v>
      </c>
    </row>
    <row r="2562" spans="1:5">
      <c r="A2562" s="261" t="s">
        <v>3806</v>
      </c>
      <c r="B2562" s="262" t="s">
        <v>4009</v>
      </c>
      <c r="C2562" s="261" t="s">
        <v>8</v>
      </c>
      <c r="D2562" s="261" t="s">
        <v>3980</v>
      </c>
      <c r="E2562" s="261" t="s">
        <v>3872</v>
      </c>
    </row>
    <row r="2563" spans="1:5">
      <c r="A2563" s="261" t="s">
        <v>3806</v>
      </c>
      <c r="B2563" s="262" t="s">
        <v>3975</v>
      </c>
      <c r="C2563" s="261" t="s">
        <v>8</v>
      </c>
      <c r="D2563" s="261" t="s">
        <v>3980</v>
      </c>
      <c r="E2563" s="261" t="s">
        <v>3872</v>
      </c>
    </row>
    <row r="2564" spans="1:5">
      <c r="A2564" s="261" t="s">
        <v>3806</v>
      </c>
      <c r="B2564" s="262" t="s">
        <v>4008</v>
      </c>
      <c r="C2564" s="261" t="s">
        <v>8</v>
      </c>
      <c r="D2564" s="261" t="s">
        <v>3980</v>
      </c>
      <c r="E2564" s="261" t="s">
        <v>3872</v>
      </c>
    </row>
    <row r="2565" spans="1:5">
      <c r="A2565" s="261" t="s">
        <v>3806</v>
      </c>
      <c r="B2565" s="262" t="s">
        <v>4007</v>
      </c>
      <c r="C2565" s="261" t="s">
        <v>8</v>
      </c>
      <c r="D2565" s="261" t="s">
        <v>3980</v>
      </c>
      <c r="E2565" s="261" t="s">
        <v>3872</v>
      </c>
    </row>
    <row r="2566" spans="1:5">
      <c r="A2566" s="261" t="s">
        <v>3806</v>
      </c>
      <c r="B2566" s="262" t="s">
        <v>4006</v>
      </c>
      <c r="C2566" s="261" t="s">
        <v>8</v>
      </c>
      <c r="D2566" s="261" t="s">
        <v>3980</v>
      </c>
      <c r="E2566" s="261" t="s">
        <v>3872</v>
      </c>
    </row>
    <row r="2567" spans="1:5">
      <c r="A2567" s="261" t="s">
        <v>3806</v>
      </c>
      <c r="B2567" s="262" t="s">
        <v>4005</v>
      </c>
      <c r="C2567" s="261" t="s">
        <v>8</v>
      </c>
      <c r="D2567" s="261" t="s">
        <v>3980</v>
      </c>
      <c r="E2567" s="261" t="s">
        <v>3872</v>
      </c>
    </row>
    <row r="2568" spans="1:5">
      <c r="A2568" s="261" t="s">
        <v>3806</v>
      </c>
      <c r="B2568" s="262" t="s">
        <v>4004</v>
      </c>
      <c r="C2568" s="261" t="s">
        <v>8</v>
      </c>
      <c r="D2568" s="261" t="s">
        <v>3980</v>
      </c>
      <c r="E2568" s="261" t="s">
        <v>3872</v>
      </c>
    </row>
    <row r="2569" spans="1:5">
      <c r="A2569" s="261" t="s">
        <v>3806</v>
      </c>
      <c r="B2569" s="262" t="s">
        <v>4003</v>
      </c>
      <c r="C2569" s="261" t="s">
        <v>8</v>
      </c>
      <c r="D2569" s="261" t="s">
        <v>3980</v>
      </c>
      <c r="E2569" s="261" t="s">
        <v>3872</v>
      </c>
    </row>
    <row r="2570" spans="1:5">
      <c r="A2570" s="261" t="s">
        <v>3806</v>
      </c>
      <c r="B2570" s="262" t="s">
        <v>4002</v>
      </c>
      <c r="C2570" s="261" t="s">
        <v>8</v>
      </c>
      <c r="D2570" s="261" t="s">
        <v>3980</v>
      </c>
      <c r="E2570" s="261" t="s">
        <v>3872</v>
      </c>
    </row>
    <row r="2571" spans="1:5">
      <c r="A2571" s="261" t="s">
        <v>3806</v>
      </c>
      <c r="B2571" s="262" t="s">
        <v>4001</v>
      </c>
      <c r="C2571" s="261" t="s">
        <v>8</v>
      </c>
      <c r="D2571" s="261" t="s">
        <v>3980</v>
      </c>
      <c r="E2571" s="261" t="s">
        <v>3872</v>
      </c>
    </row>
    <row r="2572" spans="1:5">
      <c r="A2572" s="261" t="s">
        <v>3806</v>
      </c>
      <c r="B2572" s="262" t="s">
        <v>3911</v>
      </c>
      <c r="C2572" s="261" t="s">
        <v>8</v>
      </c>
      <c r="D2572" s="261" t="s">
        <v>3980</v>
      </c>
      <c r="E2572" s="261" t="s">
        <v>3872</v>
      </c>
    </row>
    <row r="2573" spans="1:5">
      <c r="A2573" s="261" t="s">
        <v>3806</v>
      </c>
      <c r="B2573" s="262" t="s">
        <v>4000</v>
      </c>
      <c r="C2573" s="261" t="s">
        <v>8</v>
      </c>
      <c r="D2573" s="261" t="s">
        <v>3980</v>
      </c>
      <c r="E2573" s="261" t="s">
        <v>3872</v>
      </c>
    </row>
    <row r="2574" spans="1:5">
      <c r="A2574" s="261" t="s">
        <v>3806</v>
      </c>
      <c r="B2574" s="262" t="s">
        <v>3999</v>
      </c>
      <c r="C2574" s="261" t="s">
        <v>8</v>
      </c>
      <c r="D2574" s="261" t="s">
        <v>3980</v>
      </c>
      <c r="E2574" s="261" t="s">
        <v>3872</v>
      </c>
    </row>
    <row r="2575" spans="1:5">
      <c r="A2575" s="261" t="s">
        <v>3806</v>
      </c>
      <c r="B2575" s="262" t="s">
        <v>3905</v>
      </c>
      <c r="C2575" s="261" t="s">
        <v>8</v>
      </c>
      <c r="D2575" s="261" t="s">
        <v>3980</v>
      </c>
      <c r="E2575" s="261" t="s">
        <v>3872</v>
      </c>
    </row>
    <row r="2576" spans="1:5">
      <c r="A2576" s="261" t="s">
        <v>3806</v>
      </c>
      <c r="B2576" s="262" t="s">
        <v>3998</v>
      </c>
      <c r="C2576" s="261" t="s">
        <v>8</v>
      </c>
      <c r="D2576" s="261" t="s">
        <v>3980</v>
      </c>
      <c r="E2576" s="261" t="s">
        <v>3872</v>
      </c>
    </row>
    <row r="2577" spans="1:5">
      <c r="A2577" s="261" t="s">
        <v>3806</v>
      </c>
      <c r="B2577" s="262" t="s">
        <v>3997</v>
      </c>
      <c r="C2577" s="261" t="s">
        <v>8</v>
      </c>
      <c r="D2577" s="261" t="s">
        <v>3980</v>
      </c>
      <c r="E2577" s="261" t="s">
        <v>3872</v>
      </c>
    </row>
    <row r="2578" spans="1:5">
      <c r="A2578" s="261" t="s">
        <v>3806</v>
      </c>
      <c r="B2578" s="262" t="s">
        <v>3996</v>
      </c>
      <c r="C2578" s="261" t="s">
        <v>8</v>
      </c>
      <c r="D2578" s="261" t="s">
        <v>3980</v>
      </c>
      <c r="E2578" s="261" t="s">
        <v>3872</v>
      </c>
    </row>
    <row r="2579" spans="1:5">
      <c r="A2579" s="261" t="s">
        <v>3806</v>
      </c>
      <c r="B2579" s="262" t="s">
        <v>3995</v>
      </c>
      <c r="C2579" s="261" t="s">
        <v>8</v>
      </c>
      <c r="D2579" s="261" t="s">
        <v>3980</v>
      </c>
      <c r="E2579" s="261" t="s">
        <v>3872</v>
      </c>
    </row>
    <row r="2580" spans="1:5">
      <c r="A2580" s="261" t="s">
        <v>3806</v>
      </c>
      <c r="B2580" s="262" t="s">
        <v>3994</v>
      </c>
      <c r="C2580" s="261" t="s">
        <v>8</v>
      </c>
      <c r="D2580" s="261" t="s">
        <v>3980</v>
      </c>
      <c r="E2580" s="261" t="s">
        <v>3872</v>
      </c>
    </row>
    <row r="2581" spans="1:5">
      <c r="A2581" s="261" t="s">
        <v>3806</v>
      </c>
      <c r="B2581" s="262" t="s">
        <v>3993</v>
      </c>
      <c r="C2581" s="261" t="s">
        <v>8</v>
      </c>
      <c r="D2581" s="261" t="s">
        <v>3980</v>
      </c>
      <c r="E2581" s="261" t="s">
        <v>3872</v>
      </c>
    </row>
    <row r="2582" spans="1:5">
      <c r="A2582" s="261" t="s">
        <v>3806</v>
      </c>
      <c r="B2582" s="262" t="s">
        <v>3992</v>
      </c>
      <c r="C2582" s="261" t="s">
        <v>8</v>
      </c>
      <c r="D2582" s="261" t="s">
        <v>3980</v>
      </c>
      <c r="E2582" s="261" t="s">
        <v>3872</v>
      </c>
    </row>
    <row r="2583" spans="1:5">
      <c r="A2583" s="261" t="s">
        <v>3806</v>
      </c>
      <c r="B2583" s="262" t="s">
        <v>3991</v>
      </c>
      <c r="C2583" s="261" t="s">
        <v>8</v>
      </c>
      <c r="D2583" s="261" t="s">
        <v>3980</v>
      </c>
      <c r="E2583" s="261" t="s">
        <v>3872</v>
      </c>
    </row>
    <row r="2584" spans="1:5">
      <c r="A2584" s="261" t="s">
        <v>3806</v>
      </c>
      <c r="B2584" s="262" t="s">
        <v>3990</v>
      </c>
      <c r="C2584" s="261" t="s">
        <v>8</v>
      </c>
      <c r="D2584" s="261" t="s">
        <v>3980</v>
      </c>
      <c r="E2584" s="261" t="s">
        <v>3872</v>
      </c>
    </row>
    <row r="2585" spans="1:5">
      <c r="A2585" s="261" t="s">
        <v>3806</v>
      </c>
      <c r="B2585" s="262" t="s">
        <v>3989</v>
      </c>
      <c r="C2585" s="261" t="s">
        <v>8</v>
      </c>
      <c r="D2585" s="261" t="s">
        <v>3980</v>
      </c>
      <c r="E2585" s="261" t="s">
        <v>3872</v>
      </c>
    </row>
    <row r="2586" spans="1:5">
      <c r="A2586" s="261" t="s">
        <v>3806</v>
      </c>
      <c r="B2586" s="262" t="s">
        <v>3988</v>
      </c>
      <c r="C2586" s="261" t="s">
        <v>8</v>
      </c>
      <c r="D2586" s="261" t="s">
        <v>3980</v>
      </c>
      <c r="E2586" s="261" t="s">
        <v>3872</v>
      </c>
    </row>
    <row r="2587" spans="1:5">
      <c r="A2587" s="261" t="s">
        <v>3806</v>
      </c>
      <c r="B2587" s="262" t="s">
        <v>3987</v>
      </c>
      <c r="C2587" s="261" t="s">
        <v>8</v>
      </c>
      <c r="D2587" s="261" t="s">
        <v>3980</v>
      </c>
      <c r="E2587" s="261" t="s">
        <v>3872</v>
      </c>
    </row>
    <row r="2588" spans="1:5">
      <c r="A2588" s="261" t="s">
        <v>3806</v>
      </c>
      <c r="B2588" s="262" t="s">
        <v>3986</v>
      </c>
      <c r="C2588" s="261" t="s">
        <v>8</v>
      </c>
      <c r="D2588" s="261" t="s">
        <v>3980</v>
      </c>
      <c r="E2588" s="261" t="s">
        <v>3872</v>
      </c>
    </row>
    <row r="2589" spans="1:5">
      <c r="A2589" s="261" t="s">
        <v>3806</v>
      </c>
      <c r="B2589" s="262" t="s">
        <v>3893</v>
      </c>
      <c r="C2589" s="261" t="s">
        <v>8</v>
      </c>
      <c r="D2589" s="261" t="s">
        <v>3980</v>
      </c>
      <c r="E2589" s="261" t="s">
        <v>3872</v>
      </c>
    </row>
    <row r="2590" spans="1:5">
      <c r="A2590" s="261" t="s">
        <v>3806</v>
      </c>
      <c r="B2590" s="262" t="s">
        <v>3985</v>
      </c>
      <c r="C2590" s="261" t="s">
        <v>8</v>
      </c>
      <c r="D2590" s="261" t="s">
        <v>3980</v>
      </c>
      <c r="E2590" s="261" t="s">
        <v>3872</v>
      </c>
    </row>
    <row r="2591" spans="1:5">
      <c r="A2591" s="261" t="s">
        <v>3806</v>
      </c>
      <c r="B2591" s="262" t="s">
        <v>3984</v>
      </c>
      <c r="C2591" s="261" t="s">
        <v>8</v>
      </c>
      <c r="D2591" s="261" t="s">
        <v>3980</v>
      </c>
      <c r="E2591" s="261" t="s">
        <v>3872</v>
      </c>
    </row>
    <row r="2592" spans="1:5">
      <c r="A2592" s="261" t="s">
        <v>3806</v>
      </c>
      <c r="B2592" s="262" t="s">
        <v>3983</v>
      </c>
      <c r="C2592" s="261" t="s">
        <v>8</v>
      </c>
      <c r="D2592" s="261" t="s">
        <v>3980</v>
      </c>
      <c r="E2592" s="261" t="s">
        <v>3872</v>
      </c>
    </row>
    <row r="2593" spans="1:5">
      <c r="A2593" s="261" t="s">
        <v>3806</v>
      </c>
      <c r="B2593" s="262" t="s">
        <v>3982</v>
      </c>
      <c r="C2593" s="261" t="s">
        <v>8</v>
      </c>
      <c r="D2593" s="261" t="s">
        <v>3980</v>
      </c>
      <c r="E2593" s="261" t="s">
        <v>3872</v>
      </c>
    </row>
    <row r="2594" spans="1:5">
      <c r="A2594" s="261" t="s">
        <v>3806</v>
      </c>
      <c r="B2594" s="262" t="s">
        <v>3981</v>
      </c>
      <c r="C2594" s="261" t="s">
        <v>8</v>
      </c>
      <c r="D2594" s="261" t="s">
        <v>3980</v>
      </c>
      <c r="E2594" s="261" t="s">
        <v>3872</v>
      </c>
    </row>
    <row r="2595" spans="1:5">
      <c r="A2595" s="261" t="s">
        <v>3806</v>
      </c>
      <c r="B2595" s="262" t="s">
        <v>3935</v>
      </c>
      <c r="C2595" s="261" t="s">
        <v>8</v>
      </c>
      <c r="D2595" s="261" t="s">
        <v>3980</v>
      </c>
      <c r="E2595" s="261" t="s">
        <v>3872</v>
      </c>
    </row>
    <row r="2596" spans="1:5">
      <c r="A2596" s="261" t="s">
        <v>3806</v>
      </c>
      <c r="B2596" s="262" t="s">
        <v>3979</v>
      </c>
      <c r="C2596" s="261" t="s">
        <v>8</v>
      </c>
      <c r="D2596" s="261" t="s">
        <v>3931</v>
      </c>
      <c r="E2596" s="261" t="s">
        <v>3872</v>
      </c>
    </row>
    <row r="2597" spans="1:5">
      <c r="A2597" s="261" t="s">
        <v>3806</v>
      </c>
      <c r="B2597" s="262" t="s">
        <v>3978</v>
      </c>
      <c r="C2597" s="261" t="s">
        <v>8</v>
      </c>
      <c r="D2597" s="261" t="s">
        <v>3931</v>
      </c>
      <c r="E2597" s="261" t="s">
        <v>3872</v>
      </c>
    </row>
    <row r="2598" spans="1:5">
      <c r="A2598" s="261" t="s">
        <v>3806</v>
      </c>
      <c r="B2598" s="262" t="s">
        <v>3977</v>
      </c>
      <c r="C2598" s="261" t="s">
        <v>8</v>
      </c>
      <c r="D2598" s="261" t="s">
        <v>3931</v>
      </c>
      <c r="E2598" s="261" t="s">
        <v>3872</v>
      </c>
    </row>
    <row r="2599" spans="1:5">
      <c r="A2599" s="261" t="s">
        <v>3806</v>
      </c>
      <c r="B2599" s="262" t="s">
        <v>3976</v>
      </c>
      <c r="C2599" s="261" t="s">
        <v>8</v>
      </c>
      <c r="D2599" s="261" t="s">
        <v>3931</v>
      </c>
      <c r="E2599" s="261" t="s">
        <v>3872</v>
      </c>
    </row>
    <row r="2600" spans="1:5">
      <c r="A2600" s="261" t="s">
        <v>3806</v>
      </c>
      <c r="B2600" s="262" t="s">
        <v>3975</v>
      </c>
      <c r="C2600" s="261" t="s">
        <v>8</v>
      </c>
      <c r="D2600" s="261" t="s">
        <v>3931</v>
      </c>
      <c r="E2600" s="261" t="s">
        <v>3872</v>
      </c>
    </row>
    <row r="2601" spans="1:5">
      <c r="A2601" s="261" t="s">
        <v>3806</v>
      </c>
      <c r="B2601" s="262" t="s">
        <v>3974</v>
      </c>
      <c r="C2601" s="261" t="s">
        <v>8</v>
      </c>
      <c r="D2601" s="261" t="s">
        <v>3931</v>
      </c>
      <c r="E2601" s="261" t="s">
        <v>3872</v>
      </c>
    </row>
    <row r="2602" spans="1:5">
      <c r="A2602" s="261" t="s">
        <v>3806</v>
      </c>
      <c r="B2602" s="262" t="s">
        <v>3973</v>
      </c>
      <c r="C2602" s="261" t="s">
        <v>8</v>
      </c>
      <c r="D2602" s="261" t="s">
        <v>3931</v>
      </c>
      <c r="E2602" s="261" t="s">
        <v>3872</v>
      </c>
    </row>
    <row r="2603" spans="1:5">
      <c r="A2603" s="261" t="s">
        <v>3806</v>
      </c>
      <c r="B2603" s="262" t="s">
        <v>3972</v>
      </c>
      <c r="C2603" s="261" t="s">
        <v>8</v>
      </c>
      <c r="D2603" s="261" t="s">
        <v>3931</v>
      </c>
      <c r="E2603" s="261" t="s">
        <v>3872</v>
      </c>
    </row>
    <row r="2604" spans="1:5">
      <c r="A2604" s="261" t="s">
        <v>3806</v>
      </c>
      <c r="B2604" s="262" t="s">
        <v>3971</v>
      </c>
      <c r="C2604" s="261" t="s">
        <v>8</v>
      </c>
      <c r="D2604" s="261" t="s">
        <v>3931</v>
      </c>
      <c r="E2604" s="261" t="s">
        <v>3872</v>
      </c>
    </row>
    <row r="2605" spans="1:5">
      <c r="A2605" s="261" t="s">
        <v>3806</v>
      </c>
      <c r="B2605" s="262" t="s">
        <v>3970</v>
      </c>
      <c r="C2605" s="261" t="s">
        <v>8</v>
      </c>
      <c r="D2605" s="261" t="s">
        <v>3931</v>
      </c>
      <c r="E2605" s="261" t="s">
        <v>3872</v>
      </c>
    </row>
    <row r="2606" spans="1:5">
      <c r="A2606" s="261" t="s">
        <v>3806</v>
      </c>
      <c r="B2606" s="262" t="s">
        <v>3969</v>
      </c>
      <c r="C2606" s="261" t="s">
        <v>8</v>
      </c>
      <c r="D2606" s="261" t="s">
        <v>3931</v>
      </c>
      <c r="E2606" s="261" t="s">
        <v>3872</v>
      </c>
    </row>
    <row r="2607" spans="1:5">
      <c r="A2607" s="261" t="s">
        <v>3806</v>
      </c>
      <c r="B2607" s="262" t="s">
        <v>3968</v>
      </c>
      <c r="C2607" s="261" t="s">
        <v>8</v>
      </c>
      <c r="D2607" s="261" t="s">
        <v>3931</v>
      </c>
      <c r="E2607" s="261" t="s">
        <v>3872</v>
      </c>
    </row>
    <row r="2608" spans="1:5">
      <c r="A2608" s="261" t="s">
        <v>3806</v>
      </c>
      <c r="B2608" s="262" t="s">
        <v>3967</v>
      </c>
      <c r="C2608" s="261" t="s">
        <v>8</v>
      </c>
      <c r="D2608" s="261" t="s">
        <v>3931</v>
      </c>
      <c r="E2608" s="261" t="s">
        <v>3872</v>
      </c>
    </row>
    <row r="2609" spans="1:5">
      <c r="A2609" s="261" t="s">
        <v>3806</v>
      </c>
      <c r="B2609" s="262" t="s">
        <v>3966</v>
      </c>
      <c r="C2609" s="261" t="s">
        <v>8</v>
      </c>
      <c r="D2609" s="261" t="s">
        <v>3931</v>
      </c>
      <c r="E2609" s="261" t="s">
        <v>3872</v>
      </c>
    </row>
    <row r="2610" spans="1:5">
      <c r="A2610" s="261" t="s">
        <v>3806</v>
      </c>
      <c r="B2610" s="262" t="s">
        <v>3965</v>
      </c>
      <c r="C2610" s="261" t="s">
        <v>8</v>
      </c>
      <c r="D2610" s="261" t="s">
        <v>3931</v>
      </c>
      <c r="E2610" s="261" t="s">
        <v>3872</v>
      </c>
    </row>
    <row r="2611" spans="1:5">
      <c r="A2611" s="261" t="s">
        <v>3806</v>
      </c>
      <c r="B2611" s="262" t="s">
        <v>3964</v>
      </c>
      <c r="C2611" s="261" t="s">
        <v>8</v>
      </c>
      <c r="D2611" s="261" t="s">
        <v>3931</v>
      </c>
      <c r="E2611" s="261" t="s">
        <v>3872</v>
      </c>
    </row>
    <row r="2612" spans="1:5">
      <c r="A2612" s="261" t="s">
        <v>3806</v>
      </c>
      <c r="B2612" s="262" t="s">
        <v>3963</v>
      </c>
      <c r="C2612" s="261" t="s">
        <v>8</v>
      </c>
      <c r="D2612" s="261" t="s">
        <v>3931</v>
      </c>
      <c r="E2612" s="261" t="s">
        <v>3872</v>
      </c>
    </row>
    <row r="2613" spans="1:5">
      <c r="A2613" s="261" t="s">
        <v>3806</v>
      </c>
      <c r="B2613" s="262" t="s">
        <v>3962</v>
      </c>
      <c r="C2613" s="261" t="s">
        <v>8</v>
      </c>
      <c r="D2613" s="261" t="s">
        <v>3931</v>
      </c>
      <c r="E2613" s="261" t="s">
        <v>3872</v>
      </c>
    </row>
    <row r="2614" spans="1:5">
      <c r="A2614" s="261" t="s">
        <v>3806</v>
      </c>
      <c r="B2614" s="262" t="s">
        <v>3961</v>
      </c>
      <c r="C2614" s="261" t="s">
        <v>8</v>
      </c>
      <c r="D2614" s="261" t="s">
        <v>3931</v>
      </c>
      <c r="E2614" s="261" t="s">
        <v>3872</v>
      </c>
    </row>
    <row r="2615" spans="1:5">
      <c r="A2615" s="261" t="s">
        <v>3806</v>
      </c>
      <c r="B2615" s="262" t="s">
        <v>3960</v>
      </c>
      <c r="C2615" s="261" t="s">
        <v>8</v>
      </c>
      <c r="D2615" s="261" t="s">
        <v>3931</v>
      </c>
      <c r="E2615" s="261" t="s">
        <v>3872</v>
      </c>
    </row>
    <row r="2616" spans="1:5">
      <c r="A2616" s="261" t="s">
        <v>3806</v>
      </c>
      <c r="B2616" s="262" t="s">
        <v>3959</v>
      </c>
      <c r="C2616" s="261" t="s">
        <v>8</v>
      </c>
      <c r="D2616" s="261" t="s">
        <v>3931</v>
      </c>
      <c r="E2616" s="261" t="s">
        <v>3872</v>
      </c>
    </row>
    <row r="2617" spans="1:5">
      <c r="A2617" s="261" t="s">
        <v>3806</v>
      </c>
      <c r="B2617" s="262" t="s">
        <v>3958</v>
      </c>
      <c r="C2617" s="261" t="s">
        <v>8</v>
      </c>
      <c r="D2617" s="261" t="s">
        <v>3931</v>
      </c>
      <c r="E2617" s="261" t="s">
        <v>3872</v>
      </c>
    </row>
    <row r="2618" spans="1:5">
      <c r="A2618" s="261" t="s">
        <v>3806</v>
      </c>
      <c r="B2618" s="262" t="s">
        <v>3957</v>
      </c>
      <c r="C2618" s="261" t="s">
        <v>8</v>
      </c>
      <c r="D2618" s="261" t="s">
        <v>3931</v>
      </c>
      <c r="E2618" s="261" t="s">
        <v>3872</v>
      </c>
    </row>
    <row r="2619" spans="1:5">
      <c r="A2619" s="261" t="s">
        <v>3806</v>
      </c>
      <c r="B2619" s="262" t="s">
        <v>3956</v>
      </c>
      <c r="C2619" s="261" t="s">
        <v>8</v>
      </c>
      <c r="D2619" s="261" t="s">
        <v>3931</v>
      </c>
      <c r="E2619" s="261" t="s">
        <v>3872</v>
      </c>
    </row>
    <row r="2620" spans="1:5">
      <c r="A2620" s="261" t="s">
        <v>3806</v>
      </c>
      <c r="B2620" s="262" t="s">
        <v>3955</v>
      </c>
      <c r="C2620" s="261" t="s">
        <v>8</v>
      </c>
      <c r="D2620" s="261" t="s">
        <v>3931</v>
      </c>
      <c r="E2620" s="261" t="s">
        <v>3872</v>
      </c>
    </row>
    <row r="2621" spans="1:5">
      <c r="A2621" s="261" t="s">
        <v>3806</v>
      </c>
      <c r="B2621" s="262" t="s">
        <v>3954</v>
      </c>
      <c r="C2621" s="261" t="s">
        <v>8</v>
      </c>
      <c r="D2621" s="261" t="s">
        <v>3931</v>
      </c>
      <c r="E2621" s="261" t="s">
        <v>3872</v>
      </c>
    </row>
    <row r="2622" spans="1:5">
      <c r="A2622" s="261" t="s">
        <v>3806</v>
      </c>
      <c r="B2622" s="262" t="s">
        <v>3953</v>
      </c>
      <c r="C2622" s="261" t="s">
        <v>8</v>
      </c>
      <c r="D2622" s="261" t="s">
        <v>3931</v>
      </c>
      <c r="E2622" s="261" t="s">
        <v>3872</v>
      </c>
    </row>
    <row r="2623" spans="1:5">
      <c r="A2623" s="261" t="s">
        <v>3806</v>
      </c>
      <c r="B2623" s="262" t="s">
        <v>3952</v>
      </c>
      <c r="C2623" s="261" t="s">
        <v>8</v>
      </c>
      <c r="D2623" s="261" t="s">
        <v>3931</v>
      </c>
      <c r="E2623" s="261" t="s">
        <v>3872</v>
      </c>
    </row>
    <row r="2624" spans="1:5">
      <c r="A2624" s="261" t="s">
        <v>3806</v>
      </c>
      <c r="B2624" s="262" t="s">
        <v>3951</v>
      </c>
      <c r="C2624" s="261" t="s">
        <v>8</v>
      </c>
      <c r="D2624" s="261" t="s">
        <v>3931</v>
      </c>
      <c r="E2624" s="261" t="s">
        <v>3872</v>
      </c>
    </row>
    <row r="2625" spans="1:5">
      <c r="A2625" s="261" t="s">
        <v>3806</v>
      </c>
      <c r="B2625" s="262" t="s">
        <v>3950</v>
      </c>
      <c r="C2625" s="261" t="s">
        <v>8</v>
      </c>
      <c r="D2625" s="261" t="s">
        <v>3931</v>
      </c>
      <c r="E2625" s="261" t="s">
        <v>3872</v>
      </c>
    </row>
    <row r="2626" spans="1:5">
      <c r="A2626" s="261" t="s">
        <v>3806</v>
      </c>
      <c r="B2626" s="262" t="s">
        <v>3949</v>
      </c>
      <c r="C2626" s="261" t="s">
        <v>8</v>
      </c>
      <c r="D2626" s="261" t="s">
        <v>3931</v>
      </c>
      <c r="E2626" s="261" t="s">
        <v>3872</v>
      </c>
    </row>
    <row r="2627" spans="1:5">
      <c r="A2627" s="261" t="s">
        <v>3806</v>
      </c>
      <c r="B2627" s="262" t="s">
        <v>3948</v>
      </c>
      <c r="C2627" s="261" t="s">
        <v>8</v>
      </c>
      <c r="D2627" s="261" t="s">
        <v>3931</v>
      </c>
      <c r="E2627" s="261" t="s">
        <v>3872</v>
      </c>
    </row>
    <row r="2628" spans="1:5">
      <c r="A2628" s="261" t="s">
        <v>3806</v>
      </c>
      <c r="B2628" s="262" t="s">
        <v>3947</v>
      </c>
      <c r="C2628" s="261" t="s">
        <v>8</v>
      </c>
      <c r="D2628" s="261" t="s">
        <v>3931</v>
      </c>
      <c r="E2628" s="261" t="s">
        <v>3872</v>
      </c>
    </row>
    <row r="2629" spans="1:5">
      <c r="A2629" s="261" t="s">
        <v>3806</v>
      </c>
      <c r="B2629" s="262" t="s">
        <v>3946</v>
      </c>
      <c r="C2629" s="261" t="s">
        <v>8</v>
      </c>
      <c r="D2629" s="261" t="s">
        <v>3931</v>
      </c>
      <c r="E2629" s="261" t="s">
        <v>3872</v>
      </c>
    </row>
    <row r="2630" spans="1:5">
      <c r="A2630" s="261" t="s">
        <v>3806</v>
      </c>
      <c r="B2630" s="262" t="s">
        <v>3945</v>
      </c>
      <c r="C2630" s="261" t="s">
        <v>8</v>
      </c>
      <c r="D2630" s="261" t="s">
        <v>3931</v>
      </c>
      <c r="E2630" s="261" t="s">
        <v>3872</v>
      </c>
    </row>
    <row r="2631" spans="1:5">
      <c r="A2631" s="261" t="s">
        <v>3806</v>
      </c>
      <c r="B2631" s="262" t="s">
        <v>3944</v>
      </c>
      <c r="C2631" s="261" t="s">
        <v>8</v>
      </c>
      <c r="D2631" s="261" t="s">
        <v>3931</v>
      </c>
      <c r="E2631" s="261" t="s">
        <v>3872</v>
      </c>
    </row>
    <row r="2632" spans="1:5">
      <c r="A2632" s="261" t="s">
        <v>3806</v>
      </c>
      <c r="B2632" s="262" t="s">
        <v>3893</v>
      </c>
      <c r="C2632" s="261" t="s">
        <v>8</v>
      </c>
      <c r="D2632" s="261" t="s">
        <v>3931</v>
      </c>
      <c r="E2632" s="261" t="s">
        <v>3872</v>
      </c>
    </row>
    <row r="2633" spans="1:5">
      <c r="A2633" s="261" t="s">
        <v>3806</v>
      </c>
      <c r="B2633" s="262" t="s">
        <v>3943</v>
      </c>
      <c r="C2633" s="261" t="s">
        <v>8</v>
      </c>
      <c r="D2633" s="261" t="s">
        <v>3931</v>
      </c>
      <c r="E2633" s="261" t="s">
        <v>3872</v>
      </c>
    </row>
    <row r="2634" spans="1:5">
      <c r="A2634" s="261" t="s">
        <v>3806</v>
      </c>
      <c r="B2634" s="262" t="s">
        <v>3942</v>
      </c>
      <c r="C2634" s="261" t="s">
        <v>8</v>
      </c>
      <c r="D2634" s="261" t="s">
        <v>3931</v>
      </c>
      <c r="E2634" s="261" t="s">
        <v>3872</v>
      </c>
    </row>
    <row r="2635" spans="1:5">
      <c r="A2635" s="261" t="s">
        <v>3806</v>
      </c>
      <c r="B2635" s="262" t="s">
        <v>3941</v>
      </c>
      <c r="C2635" s="261" t="s">
        <v>8</v>
      </c>
      <c r="D2635" s="261" t="s">
        <v>3931</v>
      </c>
      <c r="E2635" s="261" t="s">
        <v>3872</v>
      </c>
    </row>
    <row r="2636" spans="1:5">
      <c r="A2636" s="261" t="s">
        <v>3806</v>
      </c>
      <c r="B2636" s="262" t="s">
        <v>3940</v>
      </c>
      <c r="C2636" s="261" t="s">
        <v>8</v>
      </c>
      <c r="D2636" s="261" t="s">
        <v>3931</v>
      </c>
      <c r="E2636" s="261" t="s">
        <v>3872</v>
      </c>
    </row>
    <row r="2637" spans="1:5">
      <c r="A2637" s="261" t="s">
        <v>3806</v>
      </c>
      <c r="B2637" s="262" t="s">
        <v>3939</v>
      </c>
      <c r="C2637" s="261" t="s">
        <v>8</v>
      </c>
      <c r="D2637" s="261" t="s">
        <v>3931</v>
      </c>
      <c r="E2637" s="261" t="s">
        <v>3872</v>
      </c>
    </row>
    <row r="2638" spans="1:5">
      <c r="A2638" s="261" t="s">
        <v>3806</v>
      </c>
      <c r="B2638" s="262" t="s">
        <v>3938</v>
      </c>
      <c r="C2638" s="261" t="s">
        <v>8</v>
      </c>
      <c r="D2638" s="261" t="s">
        <v>3931</v>
      </c>
      <c r="E2638" s="261" t="s">
        <v>3872</v>
      </c>
    </row>
    <row r="2639" spans="1:5">
      <c r="A2639" s="261" t="s">
        <v>3806</v>
      </c>
      <c r="B2639" s="262" t="s">
        <v>3937</v>
      </c>
      <c r="C2639" s="261" t="s">
        <v>8</v>
      </c>
      <c r="D2639" s="261" t="s">
        <v>3931</v>
      </c>
      <c r="E2639" s="261" t="s">
        <v>3872</v>
      </c>
    </row>
    <row r="2640" spans="1:5">
      <c r="A2640" s="261" t="s">
        <v>3806</v>
      </c>
      <c r="B2640" s="262" t="s">
        <v>3936</v>
      </c>
      <c r="C2640" s="261" t="s">
        <v>8</v>
      </c>
      <c r="D2640" s="261" t="s">
        <v>3931</v>
      </c>
      <c r="E2640" s="261" t="s">
        <v>3872</v>
      </c>
    </row>
    <row r="2641" spans="1:5">
      <c r="A2641" s="261" t="s">
        <v>3806</v>
      </c>
      <c r="B2641" s="262" t="s">
        <v>3888</v>
      </c>
      <c r="C2641" s="261" t="s">
        <v>8</v>
      </c>
      <c r="D2641" s="261" t="s">
        <v>3931</v>
      </c>
      <c r="E2641" s="261" t="s">
        <v>3872</v>
      </c>
    </row>
    <row r="2642" spans="1:5">
      <c r="A2642" s="261" t="s">
        <v>3806</v>
      </c>
      <c r="B2642" s="262" t="s">
        <v>3935</v>
      </c>
      <c r="C2642" s="261" t="s">
        <v>8</v>
      </c>
      <c r="D2642" s="261" t="s">
        <v>3931</v>
      </c>
      <c r="E2642" s="261" t="s">
        <v>3872</v>
      </c>
    </row>
    <row r="2643" spans="1:5">
      <c r="A2643" s="261" t="s">
        <v>3806</v>
      </c>
      <c r="B2643" s="262" t="s">
        <v>3934</v>
      </c>
      <c r="C2643" s="261" t="s">
        <v>8</v>
      </c>
      <c r="D2643" s="261" t="s">
        <v>3931</v>
      </c>
      <c r="E2643" s="261" t="s">
        <v>3872</v>
      </c>
    </row>
    <row r="2644" spans="1:5">
      <c r="A2644" s="261" t="s">
        <v>3806</v>
      </c>
      <c r="B2644" s="262" t="s">
        <v>3933</v>
      </c>
      <c r="C2644" s="261" t="s">
        <v>8</v>
      </c>
      <c r="D2644" s="261" t="s">
        <v>3931</v>
      </c>
      <c r="E2644" s="261" t="s">
        <v>3872</v>
      </c>
    </row>
    <row r="2645" spans="1:5">
      <c r="A2645" s="261" t="s">
        <v>3806</v>
      </c>
      <c r="B2645" s="262" t="s">
        <v>3932</v>
      </c>
      <c r="C2645" s="261" t="s">
        <v>8</v>
      </c>
      <c r="D2645" s="261" t="s">
        <v>3931</v>
      </c>
      <c r="E2645" s="261" t="s">
        <v>3872</v>
      </c>
    </row>
    <row r="2646" spans="1:5">
      <c r="A2646" s="261" t="s">
        <v>3806</v>
      </c>
      <c r="B2646" s="262" t="s">
        <v>3930</v>
      </c>
      <c r="C2646" s="261" t="s">
        <v>8</v>
      </c>
      <c r="D2646" s="261" t="s">
        <v>3883</v>
      </c>
      <c r="E2646" s="261" t="s">
        <v>3872</v>
      </c>
    </row>
    <row r="2647" spans="1:5">
      <c r="A2647" s="261" t="s">
        <v>3806</v>
      </c>
      <c r="B2647" s="262" t="s">
        <v>3929</v>
      </c>
      <c r="C2647" s="261" t="s">
        <v>8</v>
      </c>
      <c r="D2647" s="261" t="s">
        <v>3883</v>
      </c>
      <c r="E2647" s="261" t="s">
        <v>3872</v>
      </c>
    </row>
    <row r="2648" spans="1:5">
      <c r="A2648" s="261" t="s">
        <v>3806</v>
      </c>
      <c r="B2648" s="262" t="s">
        <v>3928</v>
      </c>
      <c r="C2648" s="261" t="s">
        <v>8</v>
      </c>
      <c r="D2648" s="261" t="s">
        <v>3883</v>
      </c>
      <c r="E2648" s="261" t="s">
        <v>3872</v>
      </c>
    </row>
    <row r="2649" spans="1:5">
      <c r="A2649" s="261" t="s">
        <v>3806</v>
      </c>
      <c r="B2649" s="262" t="s">
        <v>3927</v>
      </c>
      <c r="C2649" s="261" t="s">
        <v>8</v>
      </c>
      <c r="D2649" s="261" t="s">
        <v>3883</v>
      </c>
      <c r="E2649" s="261" t="s">
        <v>3872</v>
      </c>
    </row>
    <row r="2650" spans="1:5">
      <c r="A2650" s="261" t="s">
        <v>3806</v>
      </c>
      <c r="B2650" s="262" t="s">
        <v>3926</v>
      </c>
      <c r="C2650" s="261" t="s">
        <v>8</v>
      </c>
      <c r="D2650" s="261" t="s">
        <v>3883</v>
      </c>
      <c r="E2650" s="261" t="s">
        <v>3872</v>
      </c>
    </row>
    <row r="2651" spans="1:5">
      <c r="A2651" s="261" t="s">
        <v>3806</v>
      </c>
      <c r="B2651" s="262" t="s">
        <v>3925</v>
      </c>
      <c r="C2651" s="261" t="s">
        <v>8</v>
      </c>
      <c r="D2651" s="261" t="s">
        <v>3883</v>
      </c>
      <c r="E2651" s="261" t="s">
        <v>3872</v>
      </c>
    </row>
    <row r="2652" spans="1:5">
      <c r="A2652" s="261" t="s">
        <v>3806</v>
      </c>
      <c r="B2652" s="262" t="s">
        <v>3924</v>
      </c>
      <c r="C2652" s="261" t="s">
        <v>8</v>
      </c>
      <c r="D2652" s="261" t="s">
        <v>3883</v>
      </c>
      <c r="E2652" s="261" t="s">
        <v>3872</v>
      </c>
    </row>
    <row r="2653" spans="1:5">
      <c r="A2653" s="261" t="s">
        <v>3806</v>
      </c>
      <c r="B2653" s="262" t="s">
        <v>3923</v>
      </c>
      <c r="C2653" s="261" t="s">
        <v>8</v>
      </c>
      <c r="D2653" s="261" t="s">
        <v>3883</v>
      </c>
      <c r="E2653" s="261" t="s">
        <v>3872</v>
      </c>
    </row>
    <row r="2654" spans="1:5">
      <c r="A2654" s="261" t="s">
        <v>3806</v>
      </c>
      <c r="B2654" s="262" t="s">
        <v>3922</v>
      </c>
      <c r="C2654" s="261" t="s">
        <v>8</v>
      </c>
      <c r="D2654" s="261" t="s">
        <v>3883</v>
      </c>
      <c r="E2654" s="261" t="s">
        <v>3872</v>
      </c>
    </row>
    <row r="2655" spans="1:5">
      <c r="A2655" s="261" t="s">
        <v>3806</v>
      </c>
      <c r="B2655" s="262" t="s">
        <v>3921</v>
      </c>
      <c r="C2655" s="261" t="s">
        <v>8</v>
      </c>
      <c r="D2655" s="261" t="s">
        <v>3883</v>
      </c>
      <c r="E2655" s="261" t="s">
        <v>3872</v>
      </c>
    </row>
    <row r="2656" spans="1:5">
      <c r="A2656" s="261" t="s">
        <v>3806</v>
      </c>
      <c r="B2656" s="262" t="s">
        <v>3920</v>
      </c>
      <c r="C2656" s="261" t="s">
        <v>8</v>
      </c>
      <c r="D2656" s="261" t="s">
        <v>3883</v>
      </c>
      <c r="E2656" s="261" t="s">
        <v>3872</v>
      </c>
    </row>
    <row r="2657" spans="1:5">
      <c r="A2657" s="261" t="s">
        <v>3806</v>
      </c>
      <c r="B2657" s="262" t="s">
        <v>3919</v>
      </c>
      <c r="C2657" s="261" t="s">
        <v>8</v>
      </c>
      <c r="D2657" s="261" t="s">
        <v>3883</v>
      </c>
      <c r="E2657" s="261" t="s">
        <v>3872</v>
      </c>
    </row>
    <row r="2658" spans="1:5">
      <c r="A2658" s="261" t="s">
        <v>3806</v>
      </c>
      <c r="B2658" s="262" t="s">
        <v>3918</v>
      </c>
      <c r="C2658" s="261" t="s">
        <v>8</v>
      </c>
      <c r="D2658" s="261" t="s">
        <v>3883</v>
      </c>
      <c r="E2658" s="261" t="s">
        <v>3872</v>
      </c>
    </row>
    <row r="2659" spans="1:5">
      <c r="A2659" s="261" t="s">
        <v>3806</v>
      </c>
      <c r="B2659" s="262" t="s">
        <v>3917</v>
      </c>
      <c r="C2659" s="261" t="s">
        <v>8</v>
      </c>
      <c r="D2659" s="261" t="s">
        <v>3883</v>
      </c>
      <c r="E2659" s="261" t="s">
        <v>3872</v>
      </c>
    </row>
    <row r="2660" spans="1:5">
      <c r="A2660" s="261" t="s">
        <v>3806</v>
      </c>
      <c r="B2660" s="262" t="s">
        <v>3916</v>
      </c>
      <c r="C2660" s="261" t="s">
        <v>8</v>
      </c>
      <c r="D2660" s="261" t="s">
        <v>3883</v>
      </c>
      <c r="E2660" s="261" t="s">
        <v>3872</v>
      </c>
    </row>
    <row r="2661" spans="1:5">
      <c r="A2661" s="261" t="s">
        <v>3806</v>
      </c>
      <c r="B2661" s="262" t="s">
        <v>3915</v>
      </c>
      <c r="C2661" s="261" t="s">
        <v>8</v>
      </c>
      <c r="D2661" s="261" t="s">
        <v>3883</v>
      </c>
      <c r="E2661" s="261" t="s">
        <v>3872</v>
      </c>
    </row>
    <row r="2662" spans="1:5">
      <c r="A2662" s="261" t="s">
        <v>3806</v>
      </c>
      <c r="B2662" s="262" t="s">
        <v>3914</v>
      </c>
      <c r="C2662" s="261" t="s">
        <v>8</v>
      </c>
      <c r="D2662" s="261" t="s">
        <v>3883</v>
      </c>
      <c r="E2662" s="261" t="s">
        <v>3872</v>
      </c>
    </row>
    <row r="2663" spans="1:5">
      <c r="A2663" s="261" t="s">
        <v>3806</v>
      </c>
      <c r="B2663" s="262" t="s">
        <v>3913</v>
      </c>
      <c r="C2663" s="261" t="s">
        <v>8</v>
      </c>
      <c r="D2663" s="261" t="s">
        <v>3883</v>
      </c>
      <c r="E2663" s="261" t="s">
        <v>3872</v>
      </c>
    </row>
    <row r="2664" spans="1:5">
      <c r="A2664" s="261" t="s">
        <v>3806</v>
      </c>
      <c r="B2664" s="262" t="s">
        <v>3912</v>
      </c>
      <c r="C2664" s="261" t="s">
        <v>8</v>
      </c>
      <c r="D2664" s="261" t="s">
        <v>3883</v>
      </c>
      <c r="E2664" s="261" t="s">
        <v>3872</v>
      </c>
    </row>
    <row r="2665" spans="1:5">
      <c r="A2665" s="261" t="s">
        <v>3806</v>
      </c>
      <c r="B2665" s="262" t="s">
        <v>3911</v>
      </c>
      <c r="C2665" s="261" t="s">
        <v>8</v>
      </c>
      <c r="D2665" s="261" t="s">
        <v>3883</v>
      </c>
      <c r="E2665" s="261" t="s">
        <v>3872</v>
      </c>
    </row>
    <row r="2666" spans="1:5">
      <c r="A2666" s="261" t="s">
        <v>3806</v>
      </c>
      <c r="B2666" s="262" t="s">
        <v>3910</v>
      </c>
      <c r="C2666" s="261" t="s">
        <v>8</v>
      </c>
      <c r="D2666" s="261" t="s">
        <v>3883</v>
      </c>
      <c r="E2666" s="261" t="s">
        <v>3872</v>
      </c>
    </row>
    <row r="2667" spans="1:5">
      <c r="A2667" s="261" t="s">
        <v>3806</v>
      </c>
      <c r="B2667" s="262" t="s">
        <v>3909</v>
      </c>
      <c r="C2667" s="261" t="s">
        <v>8</v>
      </c>
      <c r="D2667" s="261" t="s">
        <v>3883</v>
      </c>
      <c r="E2667" s="261" t="s">
        <v>3872</v>
      </c>
    </row>
    <row r="2668" spans="1:5">
      <c r="A2668" s="261" t="s">
        <v>3806</v>
      </c>
      <c r="B2668" s="262" t="s">
        <v>3908</v>
      </c>
      <c r="C2668" s="261" t="s">
        <v>8</v>
      </c>
      <c r="D2668" s="261" t="s">
        <v>3883</v>
      </c>
      <c r="E2668" s="261" t="s">
        <v>3872</v>
      </c>
    </row>
    <row r="2669" spans="1:5">
      <c r="A2669" s="261" t="s">
        <v>3806</v>
      </c>
      <c r="B2669" s="262" t="s">
        <v>3907</v>
      </c>
      <c r="C2669" s="261" t="s">
        <v>8</v>
      </c>
      <c r="D2669" s="261" t="s">
        <v>3883</v>
      </c>
      <c r="E2669" s="261" t="s">
        <v>3872</v>
      </c>
    </row>
    <row r="2670" spans="1:5">
      <c r="A2670" s="261" t="s">
        <v>3806</v>
      </c>
      <c r="B2670" s="262" t="s">
        <v>3906</v>
      </c>
      <c r="C2670" s="261" t="s">
        <v>8</v>
      </c>
      <c r="D2670" s="261" t="s">
        <v>3883</v>
      </c>
      <c r="E2670" s="261" t="s">
        <v>3872</v>
      </c>
    </row>
    <row r="2671" spans="1:5">
      <c r="A2671" s="261" t="s">
        <v>3806</v>
      </c>
      <c r="B2671" s="262" t="s">
        <v>3905</v>
      </c>
      <c r="C2671" s="261" t="s">
        <v>8</v>
      </c>
      <c r="D2671" s="261" t="s">
        <v>3883</v>
      </c>
      <c r="E2671" s="261" t="s">
        <v>3872</v>
      </c>
    </row>
    <row r="2672" spans="1:5">
      <c r="A2672" s="261" t="s">
        <v>3806</v>
      </c>
      <c r="B2672" s="262" t="s">
        <v>3904</v>
      </c>
      <c r="C2672" s="261" t="s">
        <v>8</v>
      </c>
      <c r="D2672" s="261" t="s">
        <v>3883</v>
      </c>
      <c r="E2672" s="261" t="s">
        <v>3872</v>
      </c>
    </row>
    <row r="2673" spans="1:5">
      <c r="A2673" s="261" t="s">
        <v>3806</v>
      </c>
      <c r="B2673" s="262" t="s">
        <v>3872</v>
      </c>
      <c r="C2673" s="261" t="s">
        <v>8</v>
      </c>
      <c r="D2673" s="261" t="s">
        <v>3883</v>
      </c>
      <c r="E2673" s="261" t="s">
        <v>3872</v>
      </c>
    </row>
    <row r="2674" spans="1:5">
      <c r="A2674" s="261" t="s">
        <v>3806</v>
      </c>
      <c r="B2674" s="262" t="s">
        <v>3903</v>
      </c>
      <c r="C2674" s="261" t="s">
        <v>8</v>
      </c>
      <c r="D2674" s="261" t="s">
        <v>3883</v>
      </c>
      <c r="E2674" s="261" t="s">
        <v>3872</v>
      </c>
    </row>
    <row r="2675" spans="1:5">
      <c r="A2675" s="261" t="s">
        <v>3806</v>
      </c>
      <c r="B2675" s="262" t="s">
        <v>3902</v>
      </c>
      <c r="C2675" s="261" t="s">
        <v>8</v>
      </c>
      <c r="D2675" s="261" t="s">
        <v>3883</v>
      </c>
      <c r="E2675" s="261" t="s">
        <v>3872</v>
      </c>
    </row>
    <row r="2676" spans="1:5">
      <c r="A2676" s="261" t="s">
        <v>3806</v>
      </c>
      <c r="B2676" s="262" t="s">
        <v>3901</v>
      </c>
      <c r="C2676" s="261" t="s">
        <v>8</v>
      </c>
      <c r="D2676" s="261" t="s">
        <v>3883</v>
      </c>
      <c r="E2676" s="261" t="s">
        <v>3872</v>
      </c>
    </row>
    <row r="2677" spans="1:5">
      <c r="A2677" s="261" t="s">
        <v>3806</v>
      </c>
      <c r="B2677" s="262" t="s">
        <v>3900</v>
      </c>
      <c r="C2677" s="261" t="s">
        <v>8</v>
      </c>
      <c r="D2677" s="261" t="s">
        <v>3883</v>
      </c>
      <c r="E2677" s="261" t="s">
        <v>3872</v>
      </c>
    </row>
    <row r="2678" spans="1:5">
      <c r="A2678" s="261" t="s">
        <v>3806</v>
      </c>
      <c r="B2678" s="262" t="s">
        <v>3042</v>
      </c>
      <c r="C2678" s="261" t="s">
        <v>8</v>
      </c>
      <c r="D2678" s="261" t="s">
        <v>3883</v>
      </c>
      <c r="E2678" s="261" t="s">
        <v>3872</v>
      </c>
    </row>
    <row r="2679" spans="1:5">
      <c r="A2679" s="261" t="s">
        <v>3806</v>
      </c>
      <c r="B2679" s="262" t="s">
        <v>3899</v>
      </c>
      <c r="C2679" s="261" t="s">
        <v>8</v>
      </c>
      <c r="D2679" s="261" t="s">
        <v>3883</v>
      </c>
      <c r="E2679" s="261" t="s">
        <v>3872</v>
      </c>
    </row>
    <row r="2680" spans="1:5">
      <c r="A2680" s="261" t="s">
        <v>3806</v>
      </c>
      <c r="B2680" s="262" t="s">
        <v>3898</v>
      </c>
      <c r="C2680" s="261" t="s">
        <v>8</v>
      </c>
      <c r="D2680" s="261" t="s">
        <v>3883</v>
      </c>
      <c r="E2680" s="261" t="s">
        <v>3872</v>
      </c>
    </row>
    <row r="2681" spans="1:5">
      <c r="A2681" s="261" t="s">
        <v>3806</v>
      </c>
      <c r="B2681" s="262" t="s">
        <v>3897</v>
      </c>
      <c r="C2681" s="261" t="s">
        <v>8</v>
      </c>
      <c r="D2681" s="261" t="s">
        <v>3883</v>
      </c>
      <c r="E2681" s="261" t="s">
        <v>3872</v>
      </c>
    </row>
    <row r="2682" spans="1:5">
      <c r="A2682" s="261" t="s">
        <v>3806</v>
      </c>
      <c r="B2682" s="262" t="s">
        <v>3896</v>
      </c>
      <c r="C2682" s="261" t="s">
        <v>8</v>
      </c>
      <c r="D2682" s="261" t="s">
        <v>3883</v>
      </c>
      <c r="E2682" s="261" t="s">
        <v>3872</v>
      </c>
    </row>
    <row r="2683" spans="1:5">
      <c r="A2683" s="261" t="s">
        <v>3806</v>
      </c>
      <c r="B2683" s="262" t="s">
        <v>3895</v>
      </c>
      <c r="C2683" s="261" t="s">
        <v>8</v>
      </c>
      <c r="D2683" s="261" t="s">
        <v>3883</v>
      </c>
      <c r="E2683" s="261" t="s">
        <v>3872</v>
      </c>
    </row>
    <row r="2684" spans="1:5">
      <c r="A2684" s="261" t="s">
        <v>3806</v>
      </c>
      <c r="B2684" s="262" t="s">
        <v>3894</v>
      </c>
      <c r="C2684" s="261" t="s">
        <v>8</v>
      </c>
      <c r="D2684" s="261" t="s">
        <v>3883</v>
      </c>
      <c r="E2684" s="261" t="s">
        <v>3872</v>
      </c>
    </row>
    <row r="2685" spans="1:5">
      <c r="A2685" s="261" t="s">
        <v>3806</v>
      </c>
      <c r="B2685" s="262" t="s">
        <v>3893</v>
      </c>
      <c r="C2685" s="261" t="s">
        <v>8</v>
      </c>
      <c r="D2685" s="261" t="s">
        <v>3883</v>
      </c>
      <c r="E2685" s="261" t="s">
        <v>3872</v>
      </c>
    </row>
    <row r="2686" spans="1:5">
      <c r="A2686" s="261" t="s">
        <v>3806</v>
      </c>
      <c r="B2686" s="262" t="s">
        <v>3892</v>
      </c>
      <c r="C2686" s="261" t="s">
        <v>8</v>
      </c>
      <c r="D2686" s="261" t="s">
        <v>3883</v>
      </c>
      <c r="E2686" s="261" t="s">
        <v>3872</v>
      </c>
    </row>
    <row r="2687" spans="1:5">
      <c r="A2687" s="261" t="s">
        <v>3806</v>
      </c>
      <c r="B2687" s="262" t="s">
        <v>3891</v>
      </c>
      <c r="C2687" s="261" t="s">
        <v>8</v>
      </c>
      <c r="D2687" s="261" t="s">
        <v>3883</v>
      </c>
      <c r="E2687" s="261" t="s">
        <v>3872</v>
      </c>
    </row>
    <row r="2688" spans="1:5">
      <c r="A2688" s="261" t="s">
        <v>3806</v>
      </c>
      <c r="B2688" s="262" t="s">
        <v>3890</v>
      </c>
      <c r="C2688" s="261" t="s">
        <v>8</v>
      </c>
      <c r="D2688" s="261" t="s">
        <v>3883</v>
      </c>
      <c r="E2688" s="261" t="s">
        <v>3872</v>
      </c>
    </row>
    <row r="2689" spans="1:5">
      <c r="A2689" s="261" t="s">
        <v>3806</v>
      </c>
      <c r="B2689" s="262" t="s">
        <v>3889</v>
      </c>
      <c r="C2689" s="261" t="s">
        <v>8</v>
      </c>
      <c r="D2689" s="261" t="s">
        <v>3883</v>
      </c>
      <c r="E2689" s="261" t="s">
        <v>3872</v>
      </c>
    </row>
    <row r="2690" spans="1:5">
      <c r="A2690" s="261" t="s">
        <v>3806</v>
      </c>
      <c r="B2690" s="262" t="s">
        <v>3888</v>
      </c>
      <c r="C2690" s="261" t="s">
        <v>8</v>
      </c>
      <c r="D2690" s="261" t="s">
        <v>3883</v>
      </c>
      <c r="E2690" s="261" t="s">
        <v>3872</v>
      </c>
    </row>
    <row r="2691" spans="1:5">
      <c r="A2691" s="261" t="s">
        <v>3806</v>
      </c>
      <c r="B2691" s="262" t="s">
        <v>3887</v>
      </c>
      <c r="C2691" s="261" t="s">
        <v>8</v>
      </c>
      <c r="D2691" s="261" t="s">
        <v>3883</v>
      </c>
      <c r="E2691" s="261" t="s">
        <v>3872</v>
      </c>
    </row>
    <row r="2692" spans="1:5">
      <c r="A2692" s="261" t="s">
        <v>3806</v>
      </c>
      <c r="B2692" s="262" t="s">
        <v>3886</v>
      </c>
      <c r="C2692" s="261" t="s">
        <v>8</v>
      </c>
      <c r="D2692" s="261" t="s">
        <v>3883</v>
      </c>
      <c r="E2692" s="261" t="s">
        <v>3872</v>
      </c>
    </row>
    <row r="2693" spans="1:5">
      <c r="A2693" s="261" t="s">
        <v>3806</v>
      </c>
      <c r="B2693" s="262" t="s">
        <v>3885</v>
      </c>
      <c r="C2693" s="261" t="s">
        <v>8</v>
      </c>
      <c r="D2693" s="261" t="s">
        <v>3883</v>
      </c>
      <c r="E2693" s="261" t="s">
        <v>3872</v>
      </c>
    </row>
    <row r="2694" spans="1:5">
      <c r="A2694" s="261" t="s">
        <v>3806</v>
      </c>
      <c r="B2694" s="262" t="s">
        <v>3884</v>
      </c>
      <c r="C2694" s="261" t="s">
        <v>8</v>
      </c>
      <c r="D2694" s="261" t="s">
        <v>3883</v>
      </c>
      <c r="E2694" s="261" t="s">
        <v>3872</v>
      </c>
    </row>
    <row r="2695" spans="1:5">
      <c r="A2695" s="261" t="s">
        <v>3806</v>
      </c>
      <c r="B2695" s="262" t="s">
        <v>3882</v>
      </c>
      <c r="C2695" s="261" t="s">
        <v>8</v>
      </c>
      <c r="E2695" s="261" t="s">
        <v>3872</v>
      </c>
    </row>
    <row r="2696" spans="1:5">
      <c r="A2696" s="261" t="s">
        <v>3806</v>
      </c>
      <c r="B2696" s="262" t="s">
        <v>3881</v>
      </c>
      <c r="C2696" s="261" t="s">
        <v>8</v>
      </c>
      <c r="E2696" s="261" t="s">
        <v>3872</v>
      </c>
    </row>
    <row r="2697" spans="1:5">
      <c r="A2697" s="261" t="s">
        <v>3806</v>
      </c>
      <c r="B2697" s="262" t="s">
        <v>3880</v>
      </c>
      <c r="C2697" s="261" t="s">
        <v>8</v>
      </c>
      <c r="E2697" s="261" t="s">
        <v>3872</v>
      </c>
    </row>
    <row r="2698" spans="1:5">
      <c r="A2698" s="261" t="s">
        <v>3806</v>
      </c>
      <c r="B2698" s="262" t="s">
        <v>3879</v>
      </c>
      <c r="C2698" s="261" t="s">
        <v>8</v>
      </c>
      <c r="E2698" s="261" t="s">
        <v>3872</v>
      </c>
    </row>
    <row r="2699" spans="1:5">
      <c r="A2699" s="261" t="s">
        <v>3806</v>
      </c>
      <c r="B2699" s="262" t="s">
        <v>3878</v>
      </c>
      <c r="C2699" s="261" t="s">
        <v>8</v>
      </c>
      <c r="E2699" s="261" t="s">
        <v>3872</v>
      </c>
    </row>
    <row r="2700" spans="1:5">
      <c r="A2700" s="261" t="s">
        <v>3806</v>
      </c>
      <c r="B2700" s="262" t="s">
        <v>3877</v>
      </c>
      <c r="C2700" s="261" t="s">
        <v>8</v>
      </c>
      <c r="E2700" s="261" t="s">
        <v>3872</v>
      </c>
    </row>
    <row r="2701" spans="1:5">
      <c r="A2701" s="261" t="s">
        <v>3806</v>
      </c>
      <c r="B2701" s="262" t="s">
        <v>3876</v>
      </c>
      <c r="C2701" s="261" t="s">
        <v>8</v>
      </c>
      <c r="E2701" s="261" t="s">
        <v>3872</v>
      </c>
    </row>
    <row r="2702" spans="1:5">
      <c r="A2702" s="261" t="s">
        <v>3806</v>
      </c>
      <c r="B2702" s="262" t="s">
        <v>3875</v>
      </c>
      <c r="C2702" s="261" t="s">
        <v>8</v>
      </c>
      <c r="E2702" s="261" t="s">
        <v>3872</v>
      </c>
    </row>
    <row r="2703" spans="1:5">
      <c r="A2703" s="261" t="s">
        <v>3806</v>
      </c>
      <c r="B2703" s="262" t="s">
        <v>3874</v>
      </c>
      <c r="C2703" s="261" t="s">
        <v>8</v>
      </c>
      <c r="E2703" s="261" t="s">
        <v>3872</v>
      </c>
    </row>
    <row r="2704" spans="1:5">
      <c r="A2704" s="261" t="s">
        <v>3806</v>
      </c>
      <c r="B2704" s="262" t="s">
        <v>3873</v>
      </c>
      <c r="C2704" s="261" t="s">
        <v>8</v>
      </c>
      <c r="E2704" s="261" t="s">
        <v>3872</v>
      </c>
    </row>
    <row r="2705" spans="1:5">
      <c r="A2705" s="261" t="s">
        <v>3806</v>
      </c>
      <c r="B2705" s="262" t="s">
        <v>3871</v>
      </c>
      <c r="C2705" s="261" t="s">
        <v>8</v>
      </c>
      <c r="E2705" s="261" t="s">
        <v>3868</v>
      </c>
    </row>
    <row r="2706" spans="1:5">
      <c r="A2706" s="261" t="s">
        <v>3806</v>
      </c>
      <c r="B2706" s="262" t="s">
        <v>3870</v>
      </c>
      <c r="C2706" s="261" t="s">
        <v>8</v>
      </c>
      <c r="E2706" s="261" t="s">
        <v>3868</v>
      </c>
    </row>
    <row r="2707" spans="1:5">
      <c r="A2707" s="261" t="s">
        <v>3806</v>
      </c>
      <c r="B2707" s="262" t="s">
        <v>3869</v>
      </c>
      <c r="C2707" s="261" t="s">
        <v>8</v>
      </c>
      <c r="E2707" s="261" t="s">
        <v>3868</v>
      </c>
    </row>
    <row r="2708" spans="1:5">
      <c r="A2708" s="261" t="s">
        <v>3806</v>
      </c>
      <c r="B2708" s="262" t="s">
        <v>1497</v>
      </c>
      <c r="C2708" s="261" t="s">
        <v>8</v>
      </c>
    </row>
    <row r="2709" spans="1:5">
      <c r="A2709" s="261" t="s">
        <v>3806</v>
      </c>
      <c r="B2709" s="262" t="s">
        <v>3867</v>
      </c>
      <c r="C2709" s="261" t="s">
        <v>8</v>
      </c>
    </row>
    <row r="2710" spans="1:5">
      <c r="A2710" s="261" t="s">
        <v>3806</v>
      </c>
      <c r="B2710" s="262" t="s">
        <v>748</v>
      </c>
      <c r="C2710" s="261" t="s">
        <v>8</v>
      </c>
    </row>
    <row r="2711" spans="1:5">
      <c r="A2711" s="261" t="s">
        <v>3806</v>
      </c>
      <c r="B2711" s="262" t="s">
        <v>1525</v>
      </c>
      <c r="C2711" s="261" t="s">
        <v>8</v>
      </c>
    </row>
    <row r="2712" spans="1:5">
      <c r="A2712" s="261" t="s">
        <v>3806</v>
      </c>
      <c r="B2712" s="262" t="s">
        <v>1304</v>
      </c>
      <c r="C2712" s="261" t="s">
        <v>8</v>
      </c>
    </row>
    <row r="2713" spans="1:5">
      <c r="A2713" s="261" t="s">
        <v>3806</v>
      </c>
      <c r="B2713" s="262" t="s">
        <v>3866</v>
      </c>
      <c r="C2713" s="261" t="s">
        <v>8</v>
      </c>
    </row>
    <row r="2714" spans="1:5">
      <c r="A2714" s="261" t="s">
        <v>3806</v>
      </c>
      <c r="B2714" s="262" t="s">
        <v>3865</v>
      </c>
    </row>
    <row r="2715" spans="1:5">
      <c r="A2715" s="261" t="s">
        <v>3806</v>
      </c>
      <c r="B2715" s="262" t="s">
        <v>3864</v>
      </c>
    </row>
    <row r="2716" spans="1:5">
      <c r="A2716" s="261" t="s">
        <v>3806</v>
      </c>
      <c r="B2716" s="262" t="s">
        <v>3863</v>
      </c>
    </row>
    <row r="2717" spans="1:5">
      <c r="A2717" s="261" t="s">
        <v>3806</v>
      </c>
      <c r="B2717" s="262" t="s">
        <v>3862</v>
      </c>
    </row>
    <row r="2718" spans="1:5">
      <c r="A2718" s="261" t="s">
        <v>3806</v>
      </c>
      <c r="B2718" s="262" t="s">
        <v>3861</v>
      </c>
    </row>
    <row r="2719" spans="1:5">
      <c r="A2719" s="261" t="s">
        <v>3806</v>
      </c>
      <c r="B2719" s="262" t="s">
        <v>3860</v>
      </c>
    </row>
    <row r="2720" spans="1:5">
      <c r="A2720" s="261" t="s">
        <v>3806</v>
      </c>
      <c r="B2720" s="262" t="s">
        <v>3859</v>
      </c>
    </row>
    <row r="2721" spans="1:2">
      <c r="A2721" s="261" t="s">
        <v>3806</v>
      </c>
      <c r="B2721" s="262" t="s">
        <v>3858</v>
      </c>
    </row>
    <row r="2722" spans="1:2">
      <c r="A2722" s="261" t="s">
        <v>3806</v>
      </c>
      <c r="B2722" s="262" t="s">
        <v>3857</v>
      </c>
    </row>
    <row r="2723" spans="1:2">
      <c r="A2723" s="261" t="s">
        <v>3806</v>
      </c>
      <c r="B2723" s="262" t="s">
        <v>3856</v>
      </c>
    </row>
    <row r="2724" spans="1:2">
      <c r="A2724" s="261" t="s">
        <v>3806</v>
      </c>
      <c r="B2724" s="262" t="s">
        <v>3855</v>
      </c>
    </row>
    <row r="2725" spans="1:2">
      <c r="A2725" s="261" t="s">
        <v>3806</v>
      </c>
      <c r="B2725" s="262" t="s">
        <v>3854</v>
      </c>
    </row>
    <row r="2726" spans="1:2">
      <c r="A2726" s="261" t="s">
        <v>3806</v>
      </c>
      <c r="B2726" s="262" t="s">
        <v>3853</v>
      </c>
    </row>
    <row r="2727" spans="1:2">
      <c r="A2727" s="261" t="s">
        <v>3806</v>
      </c>
      <c r="B2727" s="262" t="s">
        <v>3852</v>
      </c>
    </row>
    <row r="2728" spans="1:2">
      <c r="A2728" s="261" t="s">
        <v>3806</v>
      </c>
      <c r="B2728" s="262" t="s">
        <v>3851</v>
      </c>
    </row>
    <row r="2729" spans="1:2">
      <c r="A2729" s="261" t="s">
        <v>3806</v>
      </c>
      <c r="B2729" s="262" t="s">
        <v>3850</v>
      </c>
    </row>
    <row r="2730" spans="1:2">
      <c r="A2730" s="261" t="s">
        <v>3806</v>
      </c>
      <c r="B2730" s="262" t="s">
        <v>3849</v>
      </c>
    </row>
    <row r="2731" spans="1:2">
      <c r="A2731" s="261" t="s">
        <v>3806</v>
      </c>
      <c r="B2731" s="262" t="s">
        <v>3848</v>
      </c>
    </row>
    <row r="2732" spans="1:2">
      <c r="A2732" s="261" t="s">
        <v>3806</v>
      </c>
      <c r="B2732" s="262" t="s">
        <v>3847</v>
      </c>
    </row>
    <row r="2733" spans="1:2">
      <c r="A2733" s="261" t="s">
        <v>3806</v>
      </c>
      <c r="B2733" s="262" t="s">
        <v>3846</v>
      </c>
    </row>
    <row r="2734" spans="1:2">
      <c r="A2734" s="261" t="s">
        <v>3806</v>
      </c>
      <c r="B2734" s="262" t="s">
        <v>3845</v>
      </c>
    </row>
    <row r="2735" spans="1:2">
      <c r="A2735" s="261" t="s">
        <v>3806</v>
      </c>
      <c r="B2735" s="262" t="s">
        <v>3844</v>
      </c>
    </row>
    <row r="2736" spans="1:2">
      <c r="A2736" s="261" t="s">
        <v>3806</v>
      </c>
      <c r="B2736" s="262" t="s">
        <v>3843</v>
      </c>
    </row>
    <row r="2737" spans="1:2">
      <c r="A2737" s="261" t="s">
        <v>3806</v>
      </c>
      <c r="B2737" s="262" t="s">
        <v>3842</v>
      </c>
    </row>
    <row r="2738" spans="1:2">
      <c r="A2738" s="261" t="s">
        <v>3806</v>
      </c>
      <c r="B2738" s="262" t="s">
        <v>3841</v>
      </c>
    </row>
    <row r="2739" spans="1:2">
      <c r="A2739" s="261" t="s">
        <v>3806</v>
      </c>
      <c r="B2739" s="262" t="s">
        <v>3840</v>
      </c>
    </row>
    <row r="2740" spans="1:2">
      <c r="A2740" s="261" t="s">
        <v>3806</v>
      </c>
      <c r="B2740" s="262" t="s">
        <v>3839</v>
      </c>
    </row>
    <row r="2741" spans="1:2">
      <c r="A2741" s="261" t="s">
        <v>3806</v>
      </c>
      <c r="B2741" s="262" t="s">
        <v>3838</v>
      </c>
    </row>
    <row r="2742" spans="1:2">
      <c r="A2742" s="261" t="s">
        <v>3806</v>
      </c>
      <c r="B2742" s="262" t="s">
        <v>3837</v>
      </c>
    </row>
    <row r="2743" spans="1:2">
      <c r="A2743" s="261" t="s">
        <v>3806</v>
      </c>
      <c r="B2743" s="262" t="s">
        <v>3836</v>
      </c>
    </row>
    <row r="2744" spans="1:2">
      <c r="A2744" s="261" t="s">
        <v>3806</v>
      </c>
      <c r="B2744" s="262" t="s">
        <v>3835</v>
      </c>
    </row>
    <row r="2745" spans="1:2">
      <c r="A2745" s="261" t="s">
        <v>3806</v>
      </c>
      <c r="B2745" s="262" t="s">
        <v>3834</v>
      </c>
    </row>
    <row r="2746" spans="1:2">
      <c r="A2746" s="261" t="s">
        <v>3806</v>
      </c>
      <c r="B2746" s="262" t="s">
        <v>3833</v>
      </c>
    </row>
    <row r="2747" spans="1:2">
      <c r="A2747" s="261" t="s">
        <v>3806</v>
      </c>
      <c r="B2747" s="262" t="s">
        <v>3832</v>
      </c>
    </row>
    <row r="2748" spans="1:2">
      <c r="A2748" s="261" t="s">
        <v>3806</v>
      </c>
      <c r="B2748" s="262" t="s">
        <v>3831</v>
      </c>
    </row>
    <row r="2749" spans="1:2">
      <c r="A2749" s="261" t="s">
        <v>3806</v>
      </c>
      <c r="B2749" s="262" t="s">
        <v>3830</v>
      </c>
    </row>
    <row r="2750" spans="1:2">
      <c r="A2750" s="261" t="s">
        <v>3806</v>
      </c>
      <c r="B2750" s="262" t="s">
        <v>3829</v>
      </c>
    </row>
    <row r="2751" spans="1:2">
      <c r="A2751" s="261" t="s">
        <v>3806</v>
      </c>
      <c r="B2751" s="262" t="s">
        <v>3828</v>
      </c>
    </row>
    <row r="2752" spans="1:2">
      <c r="A2752" s="261" t="s">
        <v>3806</v>
      </c>
      <c r="B2752" s="262" t="s">
        <v>3827</v>
      </c>
    </row>
    <row r="2753" spans="1:2">
      <c r="A2753" s="261" t="s">
        <v>3806</v>
      </c>
      <c r="B2753" s="262" t="s">
        <v>3826</v>
      </c>
    </row>
    <row r="2754" spans="1:2">
      <c r="A2754" s="261" t="s">
        <v>3806</v>
      </c>
      <c r="B2754" s="262" t="s">
        <v>3825</v>
      </c>
    </row>
    <row r="2755" spans="1:2">
      <c r="A2755" s="261" t="s">
        <v>3806</v>
      </c>
      <c r="B2755" s="262" t="s">
        <v>3824</v>
      </c>
    </row>
    <row r="2756" spans="1:2">
      <c r="A2756" s="261" t="s">
        <v>3806</v>
      </c>
      <c r="B2756" s="262" t="s">
        <v>3823</v>
      </c>
    </row>
    <row r="2757" spans="1:2">
      <c r="A2757" s="261" t="s">
        <v>3806</v>
      </c>
      <c r="B2757" s="262" t="s">
        <v>3822</v>
      </c>
    </row>
    <row r="2758" spans="1:2">
      <c r="A2758" s="261" t="s">
        <v>3806</v>
      </c>
      <c r="B2758" s="262" t="s">
        <v>3821</v>
      </c>
    </row>
    <row r="2759" spans="1:2">
      <c r="A2759" s="261" t="s">
        <v>3806</v>
      </c>
      <c r="B2759" s="262" t="s">
        <v>3820</v>
      </c>
    </row>
    <row r="2760" spans="1:2">
      <c r="A2760" s="261" t="s">
        <v>3806</v>
      </c>
      <c r="B2760" s="262" t="s">
        <v>3819</v>
      </c>
    </row>
    <row r="2761" spans="1:2">
      <c r="A2761" s="261" t="s">
        <v>3806</v>
      </c>
      <c r="B2761" s="262" t="s">
        <v>3818</v>
      </c>
    </row>
    <row r="2762" spans="1:2">
      <c r="A2762" s="261" t="s">
        <v>3806</v>
      </c>
      <c r="B2762" s="262" t="s">
        <v>3817</v>
      </c>
    </row>
    <row r="2763" spans="1:2">
      <c r="A2763" s="261" t="s">
        <v>3806</v>
      </c>
      <c r="B2763" s="262" t="s">
        <v>3816</v>
      </c>
    </row>
    <row r="2764" spans="1:2">
      <c r="A2764" s="261" t="s">
        <v>3806</v>
      </c>
      <c r="B2764" s="262" t="s">
        <v>3815</v>
      </c>
    </row>
    <row r="2765" spans="1:2">
      <c r="A2765" s="261" t="s">
        <v>3806</v>
      </c>
      <c r="B2765" s="262" t="s">
        <v>3814</v>
      </c>
    </row>
    <row r="2766" spans="1:2">
      <c r="A2766" s="261" t="s">
        <v>3806</v>
      </c>
      <c r="B2766" s="262" t="s">
        <v>3813</v>
      </c>
    </row>
    <row r="2767" spans="1:2">
      <c r="A2767" s="261" t="s">
        <v>3806</v>
      </c>
      <c r="B2767" s="262" t="s">
        <v>3812</v>
      </c>
    </row>
    <row r="2768" spans="1:2">
      <c r="A2768" s="261" t="s">
        <v>3806</v>
      </c>
      <c r="B2768" s="262" t="s">
        <v>3811</v>
      </c>
    </row>
    <row r="2769" spans="1:2">
      <c r="A2769" s="261" t="s">
        <v>3806</v>
      </c>
      <c r="B2769" s="262" t="s">
        <v>3810</v>
      </c>
    </row>
    <row r="2770" spans="1:2">
      <c r="A2770" s="261" t="s">
        <v>3806</v>
      </c>
      <c r="B2770" s="262" t="s">
        <v>3809</v>
      </c>
    </row>
    <row r="2771" spans="1:2">
      <c r="A2771" s="261" t="s">
        <v>3806</v>
      </c>
      <c r="B2771" s="262" t="s">
        <v>3808</v>
      </c>
    </row>
    <row r="2772" spans="1:2">
      <c r="A2772" s="261" t="s">
        <v>3806</v>
      </c>
      <c r="B2772" s="262" t="s">
        <v>3807</v>
      </c>
    </row>
    <row r="2773" spans="1:2">
      <c r="A2773" s="261" t="s">
        <v>3806</v>
      </c>
      <c r="B2773" s="262" t="s">
        <v>3805</v>
      </c>
    </row>
    <row r="2774" spans="1:2">
      <c r="A2774" s="261" t="s">
        <v>3802</v>
      </c>
      <c r="B2774" s="262" t="s">
        <v>1590</v>
      </c>
    </row>
    <row r="2775" spans="1:2">
      <c r="A2775" s="261" t="s">
        <v>3804</v>
      </c>
      <c r="B2775" s="262" t="s">
        <v>1577</v>
      </c>
    </row>
    <row r="2776" spans="1:2">
      <c r="A2776" s="261" t="s">
        <v>3802</v>
      </c>
      <c r="B2776" s="262" t="s">
        <v>1559</v>
      </c>
    </row>
    <row r="2777" spans="1:2">
      <c r="A2777" s="261" t="s">
        <v>3804</v>
      </c>
      <c r="B2777" s="262" t="s">
        <v>1579</v>
      </c>
    </row>
    <row r="2778" spans="1:2">
      <c r="A2778" s="261" t="s">
        <v>3108</v>
      </c>
      <c r="B2778" s="262" t="s">
        <v>1588</v>
      </c>
    </row>
    <row r="2779" spans="1:2">
      <c r="A2779" s="261" t="s">
        <v>3803</v>
      </c>
      <c r="B2779" s="262" t="s">
        <v>1589</v>
      </c>
    </row>
    <row r="2780" spans="1:2">
      <c r="A2780" s="261" t="s">
        <v>3802</v>
      </c>
      <c r="B2780" s="262" t="s">
        <v>1632</v>
      </c>
    </row>
    <row r="2781" spans="1:2">
      <c r="A2781" s="261" t="s">
        <v>3749</v>
      </c>
      <c r="B2781" s="262" t="s">
        <v>913</v>
      </c>
    </row>
    <row r="2782" spans="1:2">
      <c r="A2782" s="261" t="s">
        <v>3749</v>
      </c>
      <c r="B2782" s="262" t="s">
        <v>1757</v>
      </c>
    </row>
    <row r="2783" spans="1:2">
      <c r="A2783" s="261" t="s">
        <v>3749</v>
      </c>
      <c r="B2783" s="262" t="s">
        <v>1692</v>
      </c>
    </row>
    <row r="2784" spans="1:2">
      <c r="A2784" s="261" t="s">
        <v>3749</v>
      </c>
      <c r="B2784" s="262" t="s">
        <v>2052</v>
      </c>
    </row>
    <row r="2785" spans="1:2">
      <c r="A2785" s="261" t="s">
        <v>3749</v>
      </c>
      <c r="B2785" s="262" t="s">
        <v>2164</v>
      </c>
    </row>
    <row r="2786" spans="1:2">
      <c r="A2786" s="261" t="s">
        <v>3749</v>
      </c>
      <c r="B2786" s="262" t="s">
        <v>2080</v>
      </c>
    </row>
    <row r="2787" spans="1:2">
      <c r="A2787" s="261" t="s">
        <v>3749</v>
      </c>
      <c r="B2787" s="262" t="s">
        <v>2103</v>
      </c>
    </row>
    <row r="2788" spans="1:2">
      <c r="A2788" s="261" t="s">
        <v>3749</v>
      </c>
      <c r="B2788" s="262" t="s">
        <v>1921</v>
      </c>
    </row>
    <row r="2789" spans="1:2">
      <c r="A2789" s="261" t="s">
        <v>3749</v>
      </c>
      <c r="B2789" s="262" t="s">
        <v>1460</v>
      </c>
    </row>
    <row r="2790" spans="1:2">
      <c r="A2790" s="261" t="s">
        <v>3749</v>
      </c>
      <c r="B2790" s="262" t="s">
        <v>1922</v>
      </c>
    </row>
    <row r="2791" spans="1:2">
      <c r="A2791" s="261" t="s">
        <v>3749</v>
      </c>
      <c r="B2791" s="262" t="s">
        <v>1611</v>
      </c>
    </row>
    <row r="2792" spans="1:2">
      <c r="A2792" s="261" t="s">
        <v>3749</v>
      </c>
      <c r="B2792" s="262" t="s">
        <v>2168</v>
      </c>
    </row>
    <row r="2793" spans="1:2">
      <c r="A2793" s="261" t="s">
        <v>3749</v>
      </c>
      <c r="B2793" s="262" t="s">
        <v>1750</v>
      </c>
    </row>
    <row r="2794" spans="1:2">
      <c r="A2794" s="261" t="s">
        <v>3749</v>
      </c>
      <c r="B2794" s="262" t="s">
        <v>1768</v>
      </c>
    </row>
    <row r="2795" spans="1:2">
      <c r="A2795" s="261" t="s">
        <v>3749</v>
      </c>
      <c r="B2795" s="262" t="s">
        <v>1751</v>
      </c>
    </row>
    <row r="2796" spans="1:2">
      <c r="A2796" s="261" t="s">
        <v>3749</v>
      </c>
      <c r="B2796" s="262" t="s">
        <v>1698</v>
      </c>
    </row>
    <row r="2797" spans="1:2">
      <c r="A2797" s="261" t="s">
        <v>3749</v>
      </c>
      <c r="B2797" s="262" t="s">
        <v>1753</v>
      </c>
    </row>
    <row r="2798" spans="1:2">
      <c r="A2798" s="261" t="s">
        <v>3749</v>
      </c>
      <c r="B2798" s="262" t="s">
        <v>1770</v>
      </c>
    </row>
    <row r="2799" spans="1:2">
      <c r="A2799" s="261" t="s">
        <v>3749</v>
      </c>
      <c r="B2799" s="262" t="s">
        <v>1740</v>
      </c>
    </row>
    <row r="2800" spans="1:2">
      <c r="A2800" s="261" t="s">
        <v>3749</v>
      </c>
      <c r="B2800" s="262" t="s">
        <v>2091</v>
      </c>
    </row>
    <row r="2801" spans="1:2">
      <c r="A2801" s="261" t="s">
        <v>3749</v>
      </c>
      <c r="B2801" s="262" t="s">
        <v>2119</v>
      </c>
    </row>
    <row r="2802" spans="1:2">
      <c r="A2802" s="261" t="s">
        <v>3749</v>
      </c>
      <c r="B2802" s="262" t="s">
        <v>2128</v>
      </c>
    </row>
    <row r="2803" spans="1:2">
      <c r="A2803" s="261" t="s">
        <v>3749</v>
      </c>
      <c r="B2803" s="262" t="s">
        <v>1667</v>
      </c>
    </row>
    <row r="2804" spans="1:2">
      <c r="A2804" s="261" t="s">
        <v>3749</v>
      </c>
      <c r="B2804" s="262" t="s">
        <v>1453</v>
      </c>
    </row>
    <row r="2805" spans="1:2">
      <c r="A2805" s="261" t="s">
        <v>3749</v>
      </c>
      <c r="B2805" s="262" t="s">
        <v>1838</v>
      </c>
    </row>
    <row r="2806" spans="1:2">
      <c r="A2806" s="261" t="s">
        <v>3749</v>
      </c>
      <c r="B2806" s="262" t="s">
        <v>1737</v>
      </c>
    </row>
    <row r="2807" spans="1:2">
      <c r="A2807" s="261" t="s">
        <v>3749</v>
      </c>
      <c r="B2807" s="262" t="s">
        <v>2089</v>
      </c>
    </row>
    <row r="2808" spans="1:2">
      <c r="A2808" s="261" t="s">
        <v>3749</v>
      </c>
      <c r="B2808" s="262" t="s">
        <v>2089</v>
      </c>
    </row>
    <row r="2809" spans="1:2">
      <c r="A2809" s="261" t="s">
        <v>3749</v>
      </c>
      <c r="B2809" s="262" t="s">
        <v>1456</v>
      </c>
    </row>
    <row r="2810" spans="1:2">
      <c r="A2810" s="261" t="s">
        <v>3749</v>
      </c>
      <c r="B2810" s="262" t="s">
        <v>1689</v>
      </c>
    </row>
    <row r="2811" spans="1:2">
      <c r="A2811" s="261" t="s">
        <v>3749</v>
      </c>
      <c r="B2811" s="262" t="s">
        <v>2151</v>
      </c>
    </row>
    <row r="2812" spans="1:2">
      <c r="A2812" s="261" t="s">
        <v>3749</v>
      </c>
      <c r="B2812" s="262" t="s">
        <v>1832</v>
      </c>
    </row>
    <row r="2813" spans="1:2">
      <c r="A2813" s="261" t="s">
        <v>3749</v>
      </c>
      <c r="B2813" s="262" t="s">
        <v>1806</v>
      </c>
    </row>
    <row r="2814" spans="1:2">
      <c r="A2814" s="261" t="s">
        <v>3749</v>
      </c>
      <c r="B2814" s="262" t="s">
        <v>2102</v>
      </c>
    </row>
    <row r="2815" spans="1:2">
      <c r="A2815" s="261" t="s">
        <v>3749</v>
      </c>
      <c r="B2815" s="262" t="s">
        <v>2138</v>
      </c>
    </row>
    <row r="2816" spans="1:2">
      <c r="A2816" s="261" t="s">
        <v>3749</v>
      </c>
      <c r="B2816" s="262" t="s">
        <v>1917</v>
      </c>
    </row>
    <row r="2817" spans="1:2">
      <c r="A2817" s="261" t="s">
        <v>3749</v>
      </c>
      <c r="B2817" s="262" t="s">
        <v>2092</v>
      </c>
    </row>
    <row r="2818" spans="1:2">
      <c r="A2818" s="261" t="s">
        <v>3749</v>
      </c>
      <c r="B2818" s="262" t="s">
        <v>1733</v>
      </c>
    </row>
    <row r="2819" spans="1:2">
      <c r="A2819" s="261" t="s">
        <v>3749</v>
      </c>
      <c r="B2819" s="262" t="s">
        <v>2065</v>
      </c>
    </row>
    <row r="2820" spans="1:2">
      <c r="A2820" s="261" t="s">
        <v>3749</v>
      </c>
      <c r="B2820" s="262" t="s">
        <v>1686</v>
      </c>
    </row>
    <row r="2821" spans="1:2">
      <c r="A2821" s="261" t="s">
        <v>3749</v>
      </c>
      <c r="B2821" s="262" t="s">
        <v>1735</v>
      </c>
    </row>
    <row r="2822" spans="1:2">
      <c r="A2822" s="261" t="s">
        <v>3749</v>
      </c>
      <c r="B2822" s="262" t="s">
        <v>1734</v>
      </c>
    </row>
    <row r="2823" spans="1:2">
      <c r="A2823" s="261" t="s">
        <v>3749</v>
      </c>
      <c r="B2823" s="262" t="s">
        <v>1732</v>
      </c>
    </row>
    <row r="2824" spans="1:2">
      <c r="A2824" s="261" t="s">
        <v>3749</v>
      </c>
      <c r="B2824" s="262" t="s">
        <v>1603</v>
      </c>
    </row>
    <row r="2825" spans="1:2">
      <c r="A2825" s="261" t="s">
        <v>3749</v>
      </c>
      <c r="B2825" s="262" t="s">
        <v>1660</v>
      </c>
    </row>
    <row r="2826" spans="1:2">
      <c r="A2826" s="261" t="s">
        <v>3749</v>
      </c>
      <c r="B2826" s="262" t="s">
        <v>1836</v>
      </c>
    </row>
    <row r="2827" spans="1:2">
      <c r="A2827" s="261" t="s">
        <v>3749</v>
      </c>
      <c r="B2827" s="262" t="s">
        <v>1697</v>
      </c>
    </row>
    <row r="2828" spans="1:2">
      <c r="A2828" s="261" t="s">
        <v>3749</v>
      </c>
      <c r="B2828" s="262" t="s">
        <v>1837</v>
      </c>
    </row>
    <row r="2829" spans="1:2">
      <c r="A2829" s="261" t="s">
        <v>3749</v>
      </c>
      <c r="B2829" s="262" t="s">
        <v>1602</v>
      </c>
    </row>
    <row r="2830" spans="1:2">
      <c r="A2830" s="261" t="s">
        <v>3749</v>
      </c>
      <c r="B2830" s="262" t="s">
        <v>1927</v>
      </c>
    </row>
    <row r="2831" spans="1:2">
      <c r="A2831" s="261" t="s">
        <v>3749</v>
      </c>
      <c r="B2831" s="262" t="s">
        <v>1694</v>
      </c>
    </row>
    <row r="2832" spans="1:2">
      <c r="A2832" s="261" t="s">
        <v>3749</v>
      </c>
      <c r="B2832" s="262" t="s">
        <v>1731</v>
      </c>
    </row>
    <row r="2833" spans="1:2">
      <c r="A2833" s="261" t="s">
        <v>3749</v>
      </c>
      <c r="B2833" s="262" t="s">
        <v>2059</v>
      </c>
    </row>
    <row r="2834" spans="1:2">
      <c r="A2834" s="261" t="s">
        <v>3749</v>
      </c>
      <c r="B2834" s="262" t="s">
        <v>2123</v>
      </c>
    </row>
    <row r="2835" spans="1:2">
      <c r="A2835" s="261" t="s">
        <v>3749</v>
      </c>
      <c r="B2835" s="262" t="s">
        <v>2106</v>
      </c>
    </row>
    <row r="2836" spans="1:2">
      <c r="A2836" s="261" t="s">
        <v>3749</v>
      </c>
      <c r="B2836" s="262" t="s">
        <v>2170</v>
      </c>
    </row>
    <row r="2837" spans="1:2">
      <c r="A2837" s="261" t="s">
        <v>3749</v>
      </c>
      <c r="B2837" s="262" t="s">
        <v>1639</v>
      </c>
    </row>
    <row r="2838" spans="1:2">
      <c r="A2838" s="261" t="s">
        <v>3749</v>
      </c>
      <c r="B2838" s="262" t="s">
        <v>1693</v>
      </c>
    </row>
    <row r="2839" spans="1:2">
      <c r="A2839" s="261" t="s">
        <v>3749</v>
      </c>
      <c r="B2839" s="262" t="s">
        <v>1776</v>
      </c>
    </row>
    <row r="2840" spans="1:2">
      <c r="A2840" s="261" t="s">
        <v>3749</v>
      </c>
      <c r="B2840" s="262" t="s">
        <v>2066</v>
      </c>
    </row>
    <row r="2841" spans="1:2">
      <c r="A2841" s="261" t="s">
        <v>3749</v>
      </c>
      <c r="B2841" s="262" t="s">
        <v>2064</v>
      </c>
    </row>
    <row r="2842" spans="1:2">
      <c r="A2842" s="261" t="s">
        <v>3749</v>
      </c>
      <c r="B2842" s="262" t="s">
        <v>1839</v>
      </c>
    </row>
    <row r="2843" spans="1:2">
      <c r="A2843" s="261" t="s">
        <v>3749</v>
      </c>
      <c r="B2843" s="262" t="s">
        <v>1775</v>
      </c>
    </row>
    <row r="2844" spans="1:2">
      <c r="A2844" s="261" t="s">
        <v>3749</v>
      </c>
      <c r="B2844" s="262" t="s">
        <v>1445</v>
      </c>
    </row>
    <row r="2845" spans="1:2">
      <c r="A2845" s="261" t="s">
        <v>3749</v>
      </c>
      <c r="B2845" s="262" t="s">
        <v>1675</v>
      </c>
    </row>
    <row r="2846" spans="1:2">
      <c r="A2846" s="261" t="s">
        <v>3749</v>
      </c>
      <c r="B2846" s="262" t="s">
        <v>1424</v>
      </c>
    </row>
    <row r="2847" spans="1:2">
      <c r="A2847" s="261" t="s">
        <v>3749</v>
      </c>
      <c r="B2847" s="262" t="s">
        <v>939</v>
      </c>
    </row>
    <row r="2848" spans="1:2">
      <c r="A2848" s="261" t="s">
        <v>3749</v>
      </c>
      <c r="B2848" s="262" t="s">
        <v>262</v>
      </c>
    </row>
    <row r="2849" spans="1:2">
      <c r="A2849" s="261" t="s">
        <v>3749</v>
      </c>
      <c r="B2849" s="262" t="s">
        <v>1343</v>
      </c>
    </row>
    <row r="2850" spans="1:2">
      <c r="A2850" s="261" t="s">
        <v>3749</v>
      </c>
      <c r="B2850" s="262" t="s">
        <v>1095</v>
      </c>
    </row>
    <row r="2851" spans="1:2">
      <c r="A2851" s="261" t="s">
        <v>3749</v>
      </c>
      <c r="B2851" s="262" t="s">
        <v>2166</v>
      </c>
    </row>
    <row r="2852" spans="1:2">
      <c r="A2852" s="261" t="s">
        <v>3749</v>
      </c>
      <c r="B2852" s="262" t="s">
        <v>3801</v>
      </c>
    </row>
    <row r="2853" spans="1:2">
      <c r="A2853" s="261" t="s">
        <v>3749</v>
      </c>
      <c r="B2853" s="262" t="s">
        <v>3800</v>
      </c>
    </row>
    <row r="2854" spans="1:2">
      <c r="A2854" s="261" t="s">
        <v>3749</v>
      </c>
      <c r="B2854" s="262" t="s">
        <v>3799</v>
      </c>
    </row>
    <row r="2855" spans="1:2">
      <c r="A2855" s="261" t="s">
        <v>3749</v>
      </c>
      <c r="B2855" s="262" t="s">
        <v>3798</v>
      </c>
    </row>
    <row r="2856" spans="1:2">
      <c r="A2856" s="261" t="s">
        <v>3749</v>
      </c>
      <c r="B2856" s="262" t="s">
        <v>3797</v>
      </c>
    </row>
    <row r="2857" spans="1:2">
      <c r="A2857" s="261" t="s">
        <v>3749</v>
      </c>
      <c r="B2857" s="262" t="s">
        <v>3796</v>
      </c>
    </row>
    <row r="2858" spans="1:2">
      <c r="A2858" s="261" t="s">
        <v>3749</v>
      </c>
      <c r="B2858" s="262" t="s">
        <v>3795</v>
      </c>
    </row>
    <row r="2859" spans="1:2">
      <c r="A2859" s="261" t="s">
        <v>3749</v>
      </c>
      <c r="B2859" s="262" t="s">
        <v>3794</v>
      </c>
    </row>
    <row r="2860" spans="1:2">
      <c r="A2860" s="261" t="s">
        <v>3749</v>
      </c>
      <c r="B2860" s="262" t="s">
        <v>3793</v>
      </c>
    </row>
    <row r="2861" spans="1:2">
      <c r="A2861" s="261" t="s">
        <v>3749</v>
      </c>
      <c r="B2861" s="262" t="s">
        <v>3792</v>
      </c>
    </row>
    <row r="2862" spans="1:2">
      <c r="A2862" s="261" t="s">
        <v>3749</v>
      </c>
      <c r="B2862" s="262" t="s">
        <v>3791</v>
      </c>
    </row>
    <row r="2863" spans="1:2">
      <c r="A2863" s="261" t="s">
        <v>3749</v>
      </c>
      <c r="B2863" s="262" t="s">
        <v>3790</v>
      </c>
    </row>
    <row r="2864" spans="1:2">
      <c r="A2864" s="261" t="s">
        <v>3749</v>
      </c>
      <c r="B2864" s="262" t="s">
        <v>3789</v>
      </c>
    </row>
    <row r="2865" spans="1:2">
      <c r="A2865" s="261" t="s">
        <v>3749</v>
      </c>
      <c r="B2865" s="262" t="s">
        <v>3788</v>
      </c>
    </row>
    <row r="2866" spans="1:2">
      <c r="A2866" s="261" t="s">
        <v>3749</v>
      </c>
      <c r="B2866" s="262" t="s">
        <v>3787</v>
      </c>
    </row>
    <row r="2867" spans="1:2">
      <c r="A2867" s="261" t="s">
        <v>3749</v>
      </c>
      <c r="B2867" s="262" t="s">
        <v>3786</v>
      </c>
    </row>
    <row r="2868" spans="1:2">
      <c r="A2868" s="261" t="s">
        <v>3749</v>
      </c>
      <c r="B2868" s="262" t="s">
        <v>3785</v>
      </c>
    </row>
    <row r="2869" spans="1:2">
      <c r="A2869" s="261" t="s">
        <v>3749</v>
      </c>
      <c r="B2869" s="262" t="s">
        <v>3784</v>
      </c>
    </row>
    <row r="2870" spans="1:2">
      <c r="A2870" s="261" t="s">
        <v>3749</v>
      </c>
      <c r="B2870" s="262" t="s">
        <v>3783</v>
      </c>
    </row>
    <row r="2871" spans="1:2">
      <c r="A2871" s="261" t="s">
        <v>3749</v>
      </c>
      <c r="B2871" s="262" t="s">
        <v>3782</v>
      </c>
    </row>
    <row r="2872" spans="1:2">
      <c r="A2872" s="261" t="s">
        <v>3749</v>
      </c>
      <c r="B2872" s="262" t="s">
        <v>3781</v>
      </c>
    </row>
    <row r="2873" spans="1:2">
      <c r="A2873" s="261" t="s">
        <v>3749</v>
      </c>
      <c r="B2873" s="262" t="s">
        <v>3780</v>
      </c>
    </row>
    <row r="2874" spans="1:2">
      <c r="A2874" s="261" t="s">
        <v>3749</v>
      </c>
      <c r="B2874" s="262" t="s">
        <v>3779</v>
      </c>
    </row>
    <row r="2875" spans="1:2">
      <c r="A2875" s="261" t="s">
        <v>3749</v>
      </c>
      <c r="B2875" s="262" t="s">
        <v>3778</v>
      </c>
    </row>
    <row r="2876" spans="1:2">
      <c r="A2876" s="261" t="s">
        <v>3749</v>
      </c>
      <c r="B2876" s="262" t="s">
        <v>3777</v>
      </c>
    </row>
    <row r="2877" spans="1:2">
      <c r="A2877" s="261" t="s">
        <v>3749</v>
      </c>
      <c r="B2877" s="262" t="s">
        <v>3776</v>
      </c>
    </row>
    <row r="2878" spans="1:2">
      <c r="A2878" s="261" t="s">
        <v>3749</v>
      </c>
      <c r="B2878" s="262" t="s">
        <v>3775</v>
      </c>
    </row>
    <row r="2879" spans="1:2">
      <c r="A2879" s="261" t="s">
        <v>3749</v>
      </c>
      <c r="B2879" s="262" t="s">
        <v>3774</v>
      </c>
    </row>
    <row r="2880" spans="1:2">
      <c r="A2880" s="261" t="s">
        <v>3749</v>
      </c>
      <c r="B2880" s="262" t="s">
        <v>3773</v>
      </c>
    </row>
    <row r="2881" spans="1:2">
      <c r="A2881" s="261" t="s">
        <v>3749</v>
      </c>
      <c r="B2881" s="262" t="s">
        <v>3772</v>
      </c>
    </row>
    <row r="2882" spans="1:2">
      <c r="A2882" s="261" t="s">
        <v>3749</v>
      </c>
      <c r="B2882" s="262" t="s">
        <v>3771</v>
      </c>
    </row>
    <row r="2883" spans="1:2">
      <c r="A2883" s="261" t="s">
        <v>3749</v>
      </c>
      <c r="B2883" s="262" t="s">
        <v>3770</v>
      </c>
    </row>
    <row r="2884" spans="1:2">
      <c r="A2884" s="261" t="s">
        <v>3749</v>
      </c>
      <c r="B2884" s="262" t="s">
        <v>3769</v>
      </c>
    </row>
    <row r="2885" spans="1:2">
      <c r="A2885" s="261" t="s">
        <v>3749</v>
      </c>
      <c r="B2885" s="262" t="s">
        <v>3768</v>
      </c>
    </row>
    <row r="2886" spans="1:2">
      <c r="A2886" s="261" t="s">
        <v>3749</v>
      </c>
      <c r="B2886" s="262" t="s">
        <v>3767</v>
      </c>
    </row>
    <row r="2887" spans="1:2">
      <c r="A2887" s="261" t="s">
        <v>3749</v>
      </c>
      <c r="B2887" s="262" t="s">
        <v>3766</v>
      </c>
    </row>
    <row r="2888" spans="1:2">
      <c r="A2888" s="261" t="s">
        <v>3749</v>
      </c>
      <c r="B2888" s="262" t="s">
        <v>3765</v>
      </c>
    </row>
    <row r="2889" spans="1:2">
      <c r="A2889" s="261" t="s">
        <v>3749</v>
      </c>
      <c r="B2889" s="262" t="s">
        <v>3764</v>
      </c>
    </row>
    <row r="2890" spans="1:2">
      <c r="A2890" s="261" t="s">
        <v>3749</v>
      </c>
      <c r="B2890" s="262" t="s">
        <v>3763</v>
      </c>
    </row>
    <row r="2891" spans="1:2">
      <c r="A2891" s="261" t="s">
        <v>3749</v>
      </c>
      <c r="B2891" s="262" t="s">
        <v>3762</v>
      </c>
    </row>
    <row r="2892" spans="1:2">
      <c r="A2892" s="261" t="s">
        <v>3749</v>
      </c>
      <c r="B2892" s="262" t="s">
        <v>3761</v>
      </c>
    </row>
    <row r="2893" spans="1:2">
      <c r="A2893" s="261" t="s">
        <v>3749</v>
      </c>
      <c r="B2893" s="262" t="s">
        <v>3760</v>
      </c>
    </row>
    <row r="2894" spans="1:2">
      <c r="A2894" s="261" t="s">
        <v>3749</v>
      </c>
      <c r="B2894" s="262" t="s">
        <v>3759</v>
      </c>
    </row>
    <row r="2895" spans="1:2">
      <c r="A2895" s="261" t="s">
        <v>3749</v>
      </c>
      <c r="B2895" s="262" t="s">
        <v>3758</v>
      </c>
    </row>
    <row r="2896" spans="1:2">
      <c r="A2896" s="261" t="s">
        <v>3749</v>
      </c>
      <c r="B2896" s="262" t="s">
        <v>3757</v>
      </c>
    </row>
    <row r="2897" spans="1:2">
      <c r="A2897" s="261" t="s">
        <v>3749</v>
      </c>
      <c r="B2897" s="263" t="s">
        <v>3756</v>
      </c>
    </row>
    <row r="2898" spans="1:2">
      <c r="A2898" s="261" t="s">
        <v>3749</v>
      </c>
      <c r="B2898" s="263" t="s">
        <v>3755</v>
      </c>
    </row>
    <row r="2899" spans="1:2">
      <c r="A2899" s="261" t="s">
        <v>3749</v>
      </c>
      <c r="B2899" s="263" t="s">
        <v>3754</v>
      </c>
    </row>
    <row r="2900" spans="1:2">
      <c r="A2900" s="261" t="s">
        <v>3749</v>
      </c>
      <c r="B2900" s="263" t="s">
        <v>3753</v>
      </c>
    </row>
    <row r="2901" spans="1:2">
      <c r="A2901" s="261" t="s">
        <v>3749</v>
      </c>
      <c r="B2901" s="263" t="s">
        <v>3752</v>
      </c>
    </row>
    <row r="2902" spans="1:2">
      <c r="A2902" s="261" t="s">
        <v>3749</v>
      </c>
      <c r="B2902" s="262" t="s">
        <v>3751</v>
      </c>
    </row>
    <row r="2903" spans="1:2">
      <c r="A2903" s="261" t="s">
        <v>3749</v>
      </c>
      <c r="B2903" s="262" t="s">
        <v>3750</v>
      </c>
    </row>
    <row r="2904" spans="1:2">
      <c r="A2904" s="261" t="s">
        <v>3749</v>
      </c>
      <c r="B2904" s="262" t="s">
        <v>3748</v>
      </c>
    </row>
    <row r="2905" spans="1:2">
      <c r="A2905" s="261" t="s">
        <v>1368</v>
      </c>
      <c r="B2905" s="262" t="s">
        <v>3747</v>
      </c>
    </row>
    <row r="2906" spans="1:2">
      <c r="A2906" s="261" t="s">
        <v>1368</v>
      </c>
      <c r="B2906" s="262" t="s">
        <v>3746</v>
      </c>
    </row>
    <row r="2907" spans="1:2">
      <c r="A2907" s="261" t="s">
        <v>1368</v>
      </c>
      <c r="B2907" s="262" t="s">
        <v>3745</v>
      </c>
    </row>
    <row r="2908" spans="1:2">
      <c r="A2908" s="261" t="s">
        <v>1368</v>
      </c>
      <c r="B2908" s="262" t="s">
        <v>3744</v>
      </c>
    </row>
    <row r="2909" spans="1:2">
      <c r="A2909" s="261" t="s">
        <v>1368</v>
      </c>
      <c r="B2909" s="262" t="s">
        <v>3743</v>
      </c>
    </row>
    <row r="2910" spans="1:2">
      <c r="A2910" s="261" t="s">
        <v>1368</v>
      </c>
      <c r="B2910" s="262" t="s">
        <v>3742</v>
      </c>
    </row>
    <row r="2911" spans="1:2">
      <c r="A2911" s="261" t="s">
        <v>1368</v>
      </c>
      <c r="B2911" s="262" t="s">
        <v>3741</v>
      </c>
    </row>
    <row r="2912" spans="1:2">
      <c r="A2912" s="261" t="s">
        <v>1368</v>
      </c>
      <c r="B2912" s="262" t="s">
        <v>3740</v>
      </c>
    </row>
    <row r="2913" spans="1:2">
      <c r="A2913" s="261" t="s">
        <v>1368</v>
      </c>
      <c r="B2913" s="262" t="s">
        <v>3739</v>
      </c>
    </row>
    <row r="2914" spans="1:2">
      <c r="A2914" s="261" t="s">
        <v>1368</v>
      </c>
      <c r="B2914" s="262" t="s">
        <v>3738</v>
      </c>
    </row>
  </sheetData>
  <autoFilter ref="A1:J2413" xr:uid="{3F53EF88-6454-4B65-9D05-2B66E02B1486}">
    <sortState xmlns:xlrd2="http://schemas.microsoft.com/office/spreadsheetml/2017/richdata2" ref="A2:J2413">
      <sortCondition ref="A4:A2413"/>
      <sortCondition ref="C4:C2413"/>
      <sortCondition ref="B4:B2413"/>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3A26-018A-46BD-983E-7460F152CA34}">
  <sheetPr>
    <tabColor theme="2"/>
  </sheetPr>
  <dimension ref="A1:HB2228"/>
  <sheetViews>
    <sheetView zoomScale="102" zoomScaleNormal="120" workbookViewId="0">
      <pane ySplit="1" topLeftCell="A556" activePane="bottomLeft" state="frozen"/>
      <selection activeCell="D15" sqref="D15"/>
      <selection pane="bottomLeft" activeCell="A2" sqref="A2:B417"/>
    </sheetView>
  </sheetViews>
  <sheetFormatPr defaultColWidth="10.875" defaultRowHeight="30" customHeight="1"/>
  <cols>
    <col min="1" max="1" width="22.375" style="18" customWidth="1"/>
    <col min="2" max="2" width="58.375" style="383" customWidth="1"/>
    <col min="3" max="3" width="8.875" style="33" customWidth="1"/>
    <col min="4" max="5" width="15.5" style="18" customWidth="1"/>
    <col min="6" max="10" width="10.875" style="18"/>
    <col min="11" max="16384" width="10.875" style="19"/>
  </cols>
  <sheetData>
    <row r="1" spans="1:210" ht="33.950000000000003" customHeight="1">
      <c r="A1" s="34" t="s">
        <v>680</v>
      </c>
      <c r="B1" s="394" t="s">
        <v>12555</v>
      </c>
      <c r="C1" s="35" t="s">
        <v>809</v>
      </c>
    </row>
    <row r="2" spans="1:210" ht="26.1" customHeight="1">
      <c r="A2" s="5" t="s">
        <v>701</v>
      </c>
      <c r="B2" s="269" t="s">
        <v>12554</v>
      </c>
      <c r="C2" s="37"/>
    </row>
    <row r="3" spans="1:210" ht="26.1" customHeight="1">
      <c r="A3" s="5" t="s">
        <v>701</v>
      </c>
      <c r="B3" s="269" t="s">
        <v>12553</v>
      </c>
      <c r="C3" s="37"/>
    </row>
    <row r="4" spans="1:210" ht="26.1" customHeight="1">
      <c r="A4" s="5" t="s">
        <v>701</v>
      </c>
      <c r="B4" s="269" t="s">
        <v>12552</v>
      </c>
      <c r="C4" s="37"/>
    </row>
    <row r="5" spans="1:210" ht="26.1" customHeight="1">
      <c r="A5" s="5" t="s">
        <v>701</v>
      </c>
      <c r="B5" s="269" t="s">
        <v>12551</v>
      </c>
      <c r="C5" s="37"/>
    </row>
    <row r="6" spans="1:210" s="18" customFormat="1" ht="26.1" customHeight="1">
      <c r="A6" s="5" t="s">
        <v>12436</v>
      </c>
      <c r="B6" s="38" t="s">
        <v>12550</v>
      </c>
      <c r="C6" s="37"/>
      <c r="D6" s="21"/>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row>
    <row r="7" spans="1:210" s="18" customFormat="1" ht="26.1" customHeight="1">
      <c r="A7" s="5" t="s">
        <v>12436</v>
      </c>
      <c r="B7" s="269" t="s">
        <v>12549</v>
      </c>
      <c r="C7" s="37"/>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row>
    <row r="8" spans="1:210" s="18" customFormat="1" ht="26.1" customHeight="1">
      <c r="A8" s="5" t="s">
        <v>12436</v>
      </c>
      <c r="B8" s="269" t="s">
        <v>12548</v>
      </c>
      <c r="C8" s="37"/>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row>
    <row r="9" spans="1:210" s="18" customFormat="1" ht="26.1" customHeight="1">
      <c r="A9" s="5" t="s">
        <v>12436</v>
      </c>
      <c r="B9" s="269" t="s">
        <v>12547</v>
      </c>
      <c r="C9" s="37"/>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row>
    <row r="10" spans="1:210" s="18" customFormat="1" ht="26.1" customHeight="1">
      <c r="A10" s="5" t="s">
        <v>12436</v>
      </c>
      <c r="B10" s="269" t="s">
        <v>12546</v>
      </c>
      <c r="C10" s="37"/>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row>
    <row r="11" spans="1:210" s="18" customFormat="1" ht="26.1" customHeight="1">
      <c r="A11" s="5" t="s">
        <v>12436</v>
      </c>
      <c r="B11" s="269" t="s">
        <v>12545</v>
      </c>
      <c r="C11" s="37"/>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row>
    <row r="12" spans="1:210" s="18" customFormat="1" ht="26.1" customHeight="1">
      <c r="A12" s="5" t="s">
        <v>12436</v>
      </c>
      <c r="B12" s="269" t="s">
        <v>12544</v>
      </c>
      <c r="C12" s="37"/>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row>
    <row r="13" spans="1:210" s="18" customFormat="1" ht="26.1" customHeight="1">
      <c r="A13" s="5" t="s">
        <v>12436</v>
      </c>
      <c r="B13" s="269" t="s">
        <v>12543</v>
      </c>
      <c r="C13" s="37"/>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row>
    <row r="14" spans="1:210" s="18" customFormat="1" ht="26.1" customHeight="1">
      <c r="A14" s="5" t="s">
        <v>12436</v>
      </c>
      <c r="B14" s="269" t="s">
        <v>12542</v>
      </c>
      <c r="C14" s="37"/>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row>
    <row r="15" spans="1:210" s="18" customFormat="1" ht="26.1" customHeight="1">
      <c r="A15" s="5" t="s">
        <v>12436</v>
      </c>
      <c r="B15" s="269" t="s">
        <v>12541</v>
      </c>
      <c r="C15" s="37"/>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row>
    <row r="16" spans="1:210" s="18" customFormat="1" ht="26.1" customHeight="1">
      <c r="A16" s="5" t="s">
        <v>12436</v>
      </c>
      <c r="B16" s="269" t="s">
        <v>8026</v>
      </c>
      <c r="C16" s="37"/>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row>
    <row r="17" spans="1:210" s="18" customFormat="1" ht="26.1" customHeight="1">
      <c r="A17" s="5" t="s">
        <v>12436</v>
      </c>
      <c r="B17" s="269" t="s">
        <v>12540</v>
      </c>
      <c r="C17" s="37"/>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row>
    <row r="18" spans="1:210" s="18" customFormat="1" ht="26.1" customHeight="1">
      <c r="A18" s="5" t="s">
        <v>12436</v>
      </c>
      <c r="B18" s="269" t="s">
        <v>12539</v>
      </c>
      <c r="C18" s="37"/>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row>
    <row r="19" spans="1:210" s="18" customFormat="1" ht="26.1" customHeight="1">
      <c r="A19" s="5" t="s">
        <v>12436</v>
      </c>
      <c r="B19" s="269" t="s">
        <v>12538</v>
      </c>
      <c r="C19" s="37"/>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row>
    <row r="20" spans="1:210" s="18" customFormat="1" ht="26.1" customHeight="1">
      <c r="A20" s="5" t="s">
        <v>12436</v>
      </c>
      <c r="B20" s="269" t="s">
        <v>12537</v>
      </c>
      <c r="C20" s="37"/>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row>
    <row r="21" spans="1:210" s="18" customFormat="1" ht="26.1" customHeight="1">
      <c r="A21" s="5" t="s">
        <v>12436</v>
      </c>
      <c r="B21" s="269" t="s">
        <v>12536</v>
      </c>
      <c r="C21" s="37"/>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row>
    <row r="22" spans="1:210" s="18" customFormat="1" ht="26.1" customHeight="1">
      <c r="A22" s="5" t="s">
        <v>12436</v>
      </c>
      <c r="B22" s="269" t="s">
        <v>12535</v>
      </c>
      <c r="C22" s="37"/>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row>
    <row r="23" spans="1:210" s="18" customFormat="1" ht="26.1" customHeight="1">
      <c r="A23" s="5" t="s">
        <v>12436</v>
      </c>
      <c r="B23" s="269" t="s">
        <v>12534</v>
      </c>
      <c r="C23" s="37"/>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row>
    <row r="24" spans="1:210" s="18" customFormat="1" ht="26.1" customHeight="1">
      <c r="A24" s="5" t="s">
        <v>12436</v>
      </c>
      <c r="B24" s="269" t="s">
        <v>12533</v>
      </c>
      <c r="C24" s="37"/>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row>
    <row r="25" spans="1:210" s="18" customFormat="1" ht="26.1" customHeight="1">
      <c r="A25" s="5" t="s">
        <v>12436</v>
      </c>
      <c r="B25" s="269" t="s">
        <v>12532</v>
      </c>
      <c r="C25" s="37"/>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row>
    <row r="26" spans="1:210" s="18" customFormat="1" ht="26.1" customHeight="1">
      <c r="A26" s="5" t="s">
        <v>12436</v>
      </c>
      <c r="B26" s="269" t="s">
        <v>12531</v>
      </c>
      <c r="C26" s="37"/>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row>
    <row r="27" spans="1:210" s="18" customFormat="1" ht="26.1" customHeight="1">
      <c r="A27" s="5" t="s">
        <v>12436</v>
      </c>
      <c r="B27" s="269" t="s">
        <v>12530</v>
      </c>
      <c r="C27" s="37"/>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row>
    <row r="28" spans="1:210" s="18" customFormat="1" ht="26.1" customHeight="1">
      <c r="A28" s="5" t="s">
        <v>12436</v>
      </c>
      <c r="B28" s="269" t="s">
        <v>12529</v>
      </c>
      <c r="C28" s="37"/>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row>
    <row r="29" spans="1:210" s="18" customFormat="1" ht="26.1" customHeight="1">
      <c r="A29" s="5" t="s">
        <v>12436</v>
      </c>
      <c r="B29" s="269" t="s">
        <v>12528</v>
      </c>
      <c r="C29" s="37"/>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row>
    <row r="30" spans="1:210" s="18" customFormat="1" ht="26.1" customHeight="1">
      <c r="A30" s="5" t="s">
        <v>12436</v>
      </c>
      <c r="B30" s="269" t="s">
        <v>12527</v>
      </c>
      <c r="C30" s="37"/>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row>
    <row r="31" spans="1:210" s="18" customFormat="1" ht="26.1" customHeight="1">
      <c r="A31" s="5" t="s">
        <v>12436</v>
      </c>
      <c r="B31" s="269" t="s">
        <v>12526</v>
      </c>
      <c r="C31" s="37"/>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row>
    <row r="32" spans="1:210" s="18" customFormat="1" ht="26.1" customHeight="1">
      <c r="A32" s="5" t="s">
        <v>12436</v>
      </c>
      <c r="B32" s="269" t="s">
        <v>12525</v>
      </c>
      <c r="C32" s="37"/>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row>
    <row r="33" spans="1:210" s="18" customFormat="1" ht="26.1" customHeight="1">
      <c r="A33" s="5" t="s">
        <v>12436</v>
      </c>
      <c r="B33" s="269" t="s">
        <v>490</v>
      </c>
      <c r="C33" s="37"/>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row>
    <row r="34" spans="1:210" s="18" customFormat="1" ht="26.1" customHeight="1">
      <c r="A34" s="5" t="s">
        <v>12436</v>
      </c>
      <c r="B34" s="269" t="s">
        <v>12524</v>
      </c>
      <c r="C34" s="37"/>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row>
    <row r="35" spans="1:210" s="18" customFormat="1" ht="26.1" customHeight="1">
      <c r="A35" s="5" t="s">
        <v>12436</v>
      </c>
      <c r="B35" s="269" t="s">
        <v>682</v>
      </c>
      <c r="C35" s="37"/>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row>
    <row r="36" spans="1:210" s="18" customFormat="1" ht="26.1" customHeight="1">
      <c r="A36" s="5" t="s">
        <v>12436</v>
      </c>
      <c r="B36" s="390" t="s">
        <v>12523</v>
      </c>
      <c r="C36" s="37"/>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row>
    <row r="37" spans="1:210" s="18" customFormat="1" ht="26.1" customHeight="1">
      <c r="A37" s="5" t="s">
        <v>12436</v>
      </c>
      <c r="B37" s="390" t="s">
        <v>12522</v>
      </c>
      <c r="C37" s="37"/>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row>
    <row r="38" spans="1:210" s="18" customFormat="1" ht="26.1" customHeight="1">
      <c r="A38" s="5" t="s">
        <v>12436</v>
      </c>
      <c r="B38" s="269" t="s">
        <v>488</v>
      </c>
      <c r="C38" s="37"/>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row>
    <row r="39" spans="1:210" s="18" customFormat="1" ht="26.1" customHeight="1">
      <c r="A39" s="5" t="s">
        <v>12436</v>
      </c>
      <c r="B39" s="269" t="s">
        <v>12521</v>
      </c>
      <c r="C39" s="37"/>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row>
    <row r="40" spans="1:210" s="18" customFormat="1" ht="26.1" customHeight="1">
      <c r="A40" s="5" t="s">
        <v>12436</v>
      </c>
      <c r="B40" s="269" t="s">
        <v>486</v>
      </c>
      <c r="C40" s="37"/>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row>
    <row r="41" spans="1:210" s="18" customFormat="1" ht="26.1" customHeight="1">
      <c r="A41" s="5" t="s">
        <v>12436</v>
      </c>
      <c r="B41" s="269" t="s">
        <v>467</v>
      </c>
      <c r="C41" s="37"/>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row>
    <row r="42" spans="1:210" s="18" customFormat="1" ht="26.1" customHeight="1">
      <c r="A42" s="5" t="s">
        <v>12436</v>
      </c>
      <c r="B42" s="269" t="s">
        <v>12520</v>
      </c>
      <c r="C42" s="37"/>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row>
    <row r="43" spans="1:210" s="18" customFormat="1" ht="26.1" customHeight="1">
      <c r="A43" s="5" t="s">
        <v>12436</v>
      </c>
      <c r="B43" s="269" t="s">
        <v>12519</v>
      </c>
      <c r="C43" s="37"/>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row>
    <row r="44" spans="1:210" s="18" customFormat="1" ht="26.1" customHeight="1">
      <c r="A44" s="5" t="s">
        <v>12436</v>
      </c>
      <c r="B44" s="269" t="s">
        <v>12518</v>
      </c>
      <c r="C44" s="37"/>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row>
    <row r="45" spans="1:210" s="18" customFormat="1" ht="26.1" customHeight="1">
      <c r="A45" s="5" t="s">
        <v>12436</v>
      </c>
      <c r="B45" s="269" t="s">
        <v>12517</v>
      </c>
      <c r="C45" s="37"/>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row>
    <row r="46" spans="1:210" s="18" customFormat="1" ht="26.1" customHeight="1">
      <c r="A46" s="5" t="s">
        <v>12436</v>
      </c>
      <c r="B46" s="269" t="s">
        <v>12516</v>
      </c>
      <c r="C46" s="37"/>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row>
    <row r="47" spans="1:210" s="18" customFormat="1" ht="26.1" customHeight="1">
      <c r="A47" s="5" t="s">
        <v>12436</v>
      </c>
      <c r="B47" s="390" t="s">
        <v>12515</v>
      </c>
      <c r="C47" s="37"/>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row>
    <row r="48" spans="1:210" s="18" customFormat="1" ht="26.1" customHeight="1">
      <c r="A48" s="5" t="s">
        <v>12436</v>
      </c>
      <c r="B48" s="269" t="s">
        <v>12514</v>
      </c>
      <c r="C48" s="37"/>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row>
    <row r="49" spans="1:210" s="18" customFormat="1" ht="26.1" customHeight="1">
      <c r="A49" s="5" t="s">
        <v>12436</v>
      </c>
      <c r="B49" s="269" t="s">
        <v>12513</v>
      </c>
      <c r="C49" s="37"/>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row>
    <row r="50" spans="1:210" s="18" customFormat="1" ht="26.1" customHeight="1">
      <c r="A50" s="5" t="s">
        <v>12436</v>
      </c>
      <c r="B50" s="269" t="s">
        <v>12512</v>
      </c>
      <c r="C50" s="37"/>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row>
    <row r="51" spans="1:210" s="18" customFormat="1" ht="26.1" customHeight="1">
      <c r="A51" s="5" t="s">
        <v>12436</v>
      </c>
      <c r="B51" s="269" t="s">
        <v>12511</v>
      </c>
      <c r="C51" s="37"/>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row>
    <row r="52" spans="1:210" s="18" customFormat="1" ht="26.1" customHeight="1">
      <c r="A52" s="5" t="s">
        <v>12436</v>
      </c>
      <c r="B52" s="269" t="s">
        <v>12510</v>
      </c>
      <c r="C52" s="37"/>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row>
    <row r="53" spans="1:210" s="18" customFormat="1" ht="26.1" customHeight="1">
      <c r="A53" s="5" t="s">
        <v>12436</v>
      </c>
      <c r="B53" s="269" t="s">
        <v>12509</v>
      </c>
      <c r="C53" s="37"/>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row>
    <row r="54" spans="1:210" s="18" customFormat="1" ht="26.1" customHeight="1">
      <c r="A54" s="5" t="s">
        <v>12436</v>
      </c>
      <c r="B54" s="269" t="s">
        <v>12508</v>
      </c>
      <c r="C54" s="37"/>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row>
    <row r="55" spans="1:210" s="18" customFormat="1" ht="26.1" customHeight="1">
      <c r="A55" s="5" t="s">
        <v>12436</v>
      </c>
      <c r="B55" s="269" t="s">
        <v>12507</v>
      </c>
      <c r="C55" s="37"/>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row>
    <row r="56" spans="1:210" s="18" customFormat="1" ht="26.1" customHeight="1">
      <c r="A56" s="5" t="s">
        <v>12436</v>
      </c>
      <c r="B56" s="269" t="s">
        <v>12506</v>
      </c>
      <c r="C56" s="37"/>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row>
    <row r="57" spans="1:210" s="18" customFormat="1" ht="26.1" customHeight="1">
      <c r="A57" s="5" t="s">
        <v>12436</v>
      </c>
      <c r="B57" s="269" t="s">
        <v>12505</v>
      </c>
      <c r="C57" s="37"/>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row>
    <row r="58" spans="1:210" s="18" customFormat="1" ht="26.1" customHeight="1">
      <c r="A58" s="5" t="s">
        <v>12436</v>
      </c>
      <c r="B58" s="269" t="s">
        <v>12504</v>
      </c>
      <c r="C58" s="37"/>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row>
    <row r="59" spans="1:210" s="18" customFormat="1" ht="26.1" customHeight="1">
      <c r="A59" s="5" t="s">
        <v>12436</v>
      </c>
      <c r="B59" s="269" t="s">
        <v>12503</v>
      </c>
      <c r="C59" s="37"/>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row>
    <row r="60" spans="1:210" s="18" customFormat="1" ht="26.1" customHeight="1">
      <c r="A60" s="5" t="s">
        <v>12436</v>
      </c>
      <c r="B60" s="269" t="s">
        <v>12502</v>
      </c>
      <c r="C60" s="37"/>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row>
    <row r="61" spans="1:210" s="18" customFormat="1" ht="26.1" customHeight="1">
      <c r="A61" s="5" t="s">
        <v>12436</v>
      </c>
      <c r="B61" s="269" t="s">
        <v>4663</v>
      </c>
      <c r="C61" s="37"/>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row>
    <row r="62" spans="1:210" s="18" customFormat="1" ht="26.1" customHeight="1">
      <c r="A62" s="5" t="s">
        <v>12436</v>
      </c>
      <c r="B62" s="269" t="s">
        <v>12501</v>
      </c>
      <c r="C62" s="37"/>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row>
    <row r="63" spans="1:210" s="18" customFormat="1" ht="26.1" customHeight="1">
      <c r="A63" s="5" t="s">
        <v>12436</v>
      </c>
      <c r="B63" s="390" t="s">
        <v>12500</v>
      </c>
      <c r="C63" s="37"/>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row>
    <row r="64" spans="1:210" s="18" customFormat="1" ht="26.1" customHeight="1">
      <c r="A64" s="5" t="s">
        <v>12436</v>
      </c>
      <c r="B64" s="269" t="s">
        <v>12499</v>
      </c>
      <c r="C64" s="37"/>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row>
    <row r="65" spans="1:210" s="18" customFormat="1" ht="26.1" customHeight="1">
      <c r="A65" s="5" t="s">
        <v>12436</v>
      </c>
      <c r="B65" s="269" t="s">
        <v>12498</v>
      </c>
      <c r="C65" s="37"/>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row>
    <row r="66" spans="1:210" s="18" customFormat="1" ht="26.1" customHeight="1">
      <c r="A66" s="5" t="s">
        <v>12436</v>
      </c>
      <c r="B66" s="269" t="s">
        <v>12497</v>
      </c>
      <c r="C66" s="37"/>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row>
    <row r="67" spans="1:210" s="18" customFormat="1" ht="26.1" customHeight="1">
      <c r="A67" s="5" t="s">
        <v>12436</v>
      </c>
      <c r="B67" s="269" t="s">
        <v>12496</v>
      </c>
      <c r="C67" s="37"/>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row>
    <row r="68" spans="1:210" s="18" customFormat="1" ht="26.1" customHeight="1">
      <c r="A68" s="5" t="s">
        <v>12436</v>
      </c>
      <c r="B68" s="269" t="s">
        <v>12495</v>
      </c>
      <c r="C68" s="37"/>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row>
    <row r="69" spans="1:210" s="18" customFormat="1" ht="26.1" customHeight="1">
      <c r="A69" s="5" t="s">
        <v>12436</v>
      </c>
      <c r="B69" s="269" t="s">
        <v>668</v>
      </c>
      <c r="C69" s="37"/>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row>
    <row r="70" spans="1:210" s="18" customFormat="1" ht="26.1" customHeight="1">
      <c r="A70" s="5" t="s">
        <v>12436</v>
      </c>
      <c r="B70" s="269" t="s">
        <v>12494</v>
      </c>
      <c r="C70" s="37"/>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row>
    <row r="71" spans="1:210" s="18" customFormat="1" ht="26.1" customHeight="1">
      <c r="A71" s="5" t="s">
        <v>12436</v>
      </c>
      <c r="B71" s="269" t="s">
        <v>12493</v>
      </c>
      <c r="C71" s="37"/>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row>
    <row r="72" spans="1:210" s="18" customFormat="1" ht="26.1" customHeight="1">
      <c r="A72" s="5" t="s">
        <v>12436</v>
      </c>
      <c r="B72" s="269" t="s">
        <v>12492</v>
      </c>
      <c r="C72" s="37"/>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row>
    <row r="73" spans="1:210" s="18" customFormat="1" ht="26.1" customHeight="1">
      <c r="A73" s="5" t="s">
        <v>12436</v>
      </c>
      <c r="B73" s="269" t="s">
        <v>4176</v>
      </c>
      <c r="C73" s="37"/>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row>
    <row r="74" spans="1:210" s="18" customFormat="1" ht="26.1" customHeight="1">
      <c r="A74" s="5" t="s">
        <v>12436</v>
      </c>
      <c r="B74" s="269" t="s">
        <v>12491</v>
      </c>
      <c r="C74" s="37"/>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row>
    <row r="75" spans="1:210" s="18" customFormat="1" ht="26.1" customHeight="1">
      <c r="A75" s="5" t="s">
        <v>12436</v>
      </c>
      <c r="B75" s="269" t="s">
        <v>12490</v>
      </c>
      <c r="C75" s="37"/>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row>
    <row r="76" spans="1:210" s="18" customFormat="1" ht="26.1" customHeight="1">
      <c r="A76" s="5" t="s">
        <v>12436</v>
      </c>
      <c r="B76" s="390" t="s">
        <v>12489</v>
      </c>
      <c r="C76" s="37"/>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row>
    <row r="77" spans="1:210" s="18" customFormat="1" ht="26.1" customHeight="1">
      <c r="A77" s="5" t="s">
        <v>12436</v>
      </c>
      <c r="B77" s="269" t="s">
        <v>12488</v>
      </c>
      <c r="C77" s="37"/>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row>
    <row r="78" spans="1:210" s="18" customFormat="1" ht="26.1" customHeight="1">
      <c r="A78" s="5" t="s">
        <v>12436</v>
      </c>
      <c r="B78" s="269" t="s">
        <v>12487</v>
      </c>
      <c r="C78" s="37"/>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row>
    <row r="79" spans="1:210" s="18" customFormat="1" ht="26.1" customHeight="1">
      <c r="A79" s="5" t="s">
        <v>12436</v>
      </c>
      <c r="B79" s="269" t="s">
        <v>12486</v>
      </c>
      <c r="C79" s="37"/>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row>
    <row r="80" spans="1:210" s="18" customFormat="1" ht="26.1" customHeight="1">
      <c r="A80" s="5" t="s">
        <v>12436</v>
      </c>
      <c r="B80" s="269" t="s">
        <v>12485</v>
      </c>
      <c r="C80" s="37"/>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row>
    <row r="81" spans="1:210" s="18" customFormat="1" ht="26.1" customHeight="1">
      <c r="A81" s="5" t="s">
        <v>12436</v>
      </c>
      <c r="B81" s="269" t="s">
        <v>12484</v>
      </c>
      <c r="C81" s="37"/>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row>
    <row r="82" spans="1:210" s="18" customFormat="1" ht="26.1" customHeight="1">
      <c r="A82" s="5" t="s">
        <v>12436</v>
      </c>
      <c r="B82" s="269" t="s">
        <v>12483</v>
      </c>
      <c r="C82" s="37"/>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row>
    <row r="83" spans="1:210" s="18" customFormat="1" ht="26.1" customHeight="1">
      <c r="A83" s="5" t="s">
        <v>12436</v>
      </c>
      <c r="B83" s="269" t="s">
        <v>12482</v>
      </c>
      <c r="C83" s="37"/>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row>
    <row r="84" spans="1:210" s="18" customFormat="1" ht="26.1" customHeight="1">
      <c r="A84" s="5" t="s">
        <v>12436</v>
      </c>
      <c r="B84" s="269" t="s">
        <v>12481</v>
      </c>
      <c r="C84" s="37"/>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row>
    <row r="85" spans="1:210" s="18" customFormat="1" ht="26.1" customHeight="1">
      <c r="A85" s="5" t="s">
        <v>12436</v>
      </c>
      <c r="B85" s="393" t="s">
        <v>12480</v>
      </c>
      <c r="C85" s="37"/>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row>
    <row r="86" spans="1:210" s="18" customFormat="1" ht="26.1" customHeight="1">
      <c r="A86" s="5" t="s">
        <v>12436</v>
      </c>
      <c r="B86" s="269" t="s">
        <v>12479</v>
      </c>
      <c r="C86" s="37"/>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row>
    <row r="87" spans="1:210" s="18" customFormat="1" ht="26.1" customHeight="1">
      <c r="A87" s="5" t="s">
        <v>12436</v>
      </c>
      <c r="B87" s="269" t="s">
        <v>12478</v>
      </c>
      <c r="C87" s="37"/>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row>
    <row r="88" spans="1:210" s="18" customFormat="1" ht="26.1" customHeight="1">
      <c r="A88" s="5" t="s">
        <v>12436</v>
      </c>
      <c r="B88" s="269" t="s">
        <v>12477</v>
      </c>
      <c r="C88" s="37"/>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row>
    <row r="89" spans="1:210" s="18" customFormat="1" ht="26.1" customHeight="1">
      <c r="A89" s="5" t="s">
        <v>12436</v>
      </c>
      <c r="B89" s="269" t="s">
        <v>12476</v>
      </c>
      <c r="C89" s="37"/>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row>
    <row r="90" spans="1:210" s="18" customFormat="1" ht="26.1" customHeight="1">
      <c r="A90" s="5" t="s">
        <v>12436</v>
      </c>
      <c r="B90" s="269" t="s">
        <v>12475</v>
      </c>
      <c r="C90" s="37"/>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row>
    <row r="91" spans="1:210" s="18" customFormat="1" ht="26.1" customHeight="1">
      <c r="A91" s="5" t="s">
        <v>12436</v>
      </c>
      <c r="B91" s="269" t="s">
        <v>12474</v>
      </c>
      <c r="C91" s="37"/>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row>
    <row r="92" spans="1:210" s="18" customFormat="1" ht="26.1" customHeight="1">
      <c r="A92" s="5" t="s">
        <v>12436</v>
      </c>
      <c r="B92" s="269" t="s">
        <v>12473</v>
      </c>
      <c r="C92" s="37"/>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row>
    <row r="93" spans="1:210" s="18" customFormat="1" ht="26.1" customHeight="1">
      <c r="A93" s="5" t="s">
        <v>12436</v>
      </c>
      <c r="B93" s="269" t="s">
        <v>12472</v>
      </c>
      <c r="C93" s="37"/>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row>
    <row r="94" spans="1:210" s="18" customFormat="1" ht="26.1" customHeight="1">
      <c r="A94" s="5" t="s">
        <v>12436</v>
      </c>
      <c r="B94" s="269" t="s">
        <v>12471</v>
      </c>
      <c r="C94" s="37"/>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row>
    <row r="95" spans="1:210" s="18" customFormat="1" ht="26.1" customHeight="1">
      <c r="A95" s="5" t="s">
        <v>12436</v>
      </c>
      <c r="B95" s="393" t="s">
        <v>12470</v>
      </c>
      <c r="C95" s="37"/>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row>
    <row r="96" spans="1:210" s="18" customFormat="1" ht="26.1" customHeight="1">
      <c r="A96" s="5" t="s">
        <v>12436</v>
      </c>
      <c r="B96" s="269" t="s">
        <v>12469</v>
      </c>
      <c r="C96" s="37"/>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row>
    <row r="97" spans="1:210" s="18" customFormat="1" ht="26.1" customHeight="1">
      <c r="A97" s="5" t="s">
        <v>12436</v>
      </c>
      <c r="B97" s="269" t="s">
        <v>12468</v>
      </c>
      <c r="C97" s="37"/>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row>
    <row r="98" spans="1:210" s="18" customFormat="1" ht="26.1" customHeight="1">
      <c r="A98" s="5" t="s">
        <v>12436</v>
      </c>
      <c r="B98" s="269" t="s">
        <v>12467</v>
      </c>
      <c r="C98" s="37"/>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row>
    <row r="99" spans="1:210" s="18" customFormat="1" ht="26.1" customHeight="1">
      <c r="A99" s="5" t="s">
        <v>12436</v>
      </c>
      <c r="B99" s="269" t="s">
        <v>12466</v>
      </c>
      <c r="C99" s="37"/>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row>
    <row r="100" spans="1:210" s="18" customFormat="1" ht="26.1" customHeight="1">
      <c r="A100" s="5" t="s">
        <v>12436</v>
      </c>
      <c r="B100" s="269" t="s">
        <v>12465</v>
      </c>
      <c r="C100" s="37"/>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row>
    <row r="101" spans="1:210" s="18" customFormat="1" ht="26.1" customHeight="1">
      <c r="A101" s="5" t="s">
        <v>12436</v>
      </c>
      <c r="B101" s="269" t="s">
        <v>12464</v>
      </c>
      <c r="C101" s="37"/>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row>
    <row r="102" spans="1:210" s="18" customFormat="1" ht="26.1" customHeight="1">
      <c r="A102" s="5" t="s">
        <v>12436</v>
      </c>
      <c r="B102" s="269" t="s">
        <v>12463</v>
      </c>
      <c r="C102" s="37"/>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row>
    <row r="103" spans="1:210" s="18" customFormat="1" ht="26.1" customHeight="1">
      <c r="A103" s="5" t="s">
        <v>12436</v>
      </c>
      <c r="B103" s="269" t="s">
        <v>12462</v>
      </c>
      <c r="C103" s="37"/>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row>
    <row r="104" spans="1:210" s="18" customFormat="1" ht="26.1" customHeight="1">
      <c r="A104" s="5" t="s">
        <v>12436</v>
      </c>
      <c r="B104" s="269" t="s">
        <v>12461</v>
      </c>
      <c r="C104" s="37"/>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row>
    <row r="105" spans="1:210" s="18" customFormat="1" ht="26.1" customHeight="1">
      <c r="A105" s="5" t="s">
        <v>12436</v>
      </c>
      <c r="B105" s="269" t="s">
        <v>609</v>
      </c>
      <c r="C105" s="37"/>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row>
    <row r="106" spans="1:210" s="18" customFormat="1" ht="26.1" customHeight="1">
      <c r="A106" s="5" t="s">
        <v>12436</v>
      </c>
      <c r="B106" s="269" t="s">
        <v>12460</v>
      </c>
      <c r="C106" s="37"/>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row>
    <row r="107" spans="1:210" s="18" customFormat="1" ht="26.1" customHeight="1">
      <c r="A107" s="5" t="s">
        <v>12436</v>
      </c>
      <c r="B107" s="269" t="s">
        <v>12459</v>
      </c>
      <c r="C107" s="37"/>
    </row>
    <row r="108" spans="1:210" s="18" customFormat="1" ht="26.1" customHeight="1">
      <c r="A108" s="5" t="s">
        <v>12436</v>
      </c>
      <c r="B108" s="269" t="s">
        <v>12458</v>
      </c>
      <c r="C108" s="37"/>
    </row>
    <row r="109" spans="1:210" s="18" customFormat="1" ht="26.1" customHeight="1">
      <c r="A109" s="5" t="s">
        <v>12436</v>
      </c>
      <c r="B109" s="269" t="s">
        <v>12457</v>
      </c>
      <c r="C109" s="37"/>
    </row>
    <row r="110" spans="1:210" s="18" customFormat="1" ht="26.1" customHeight="1">
      <c r="A110" s="5" t="s">
        <v>12436</v>
      </c>
      <c r="B110" s="269" t="s">
        <v>12456</v>
      </c>
      <c r="C110" s="37"/>
    </row>
    <row r="111" spans="1:210" s="18" customFormat="1" ht="26.1" customHeight="1">
      <c r="A111" s="5" t="s">
        <v>12436</v>
      </c>
      <c r="B111" s="269" t="s">
        <v>12455</v>
      </c>
      <c r="C111" s="37"/>
    </row>
    <row r="112" spans="1:210" s="18" customFormat="1" ht="26.1" customHeight="1">
      <c r="A112" s="5" t="s">
        <v>12436</v>
      </c>
      <c r="B112" s="269" t="s">
        <v>12454</v>
      </c>
      <c r="C112" s="37"/>
    </row>
    <row r="113" spans="1:4" s="18" customFormat="1" ht="26.1" customHeight="1">
      <c r="A113" s="5" t="s">
        <v>12436</v>
      </c>
      <c r="B113" s="269" t="s">
        <v>12453</v>
      </c>
      <c r="C113" s="37"/>
    </row>
    <row r="114" spans="1:4" s="18" customFormat="1" ht="26.1" customHeight="1">
      <c r="A114" s="5" t="s">
        <v>12436</v>
      </c>
      <c r="B114" s="269" t="s">
        <v>12452</v>
      </c>
      <c r="C114" s="37"/>
    </row>
    <row r="115" spans="1:4" s="18" customFormat="1" ht="26.1" customHeight="1">
      <c r="A115" s="5" t="s">
        <v>12436</v>
      </c>
      <c r="B115" s="269" t="s">
        <v>12451</v>
      </c>
      <c r="C115" s="37"/>
    </row>
    <row r="116" spans="1:4" s="18" customFormat="1" ht="26.1" customHeight="1">
      <c r="A116" s="5" t="s">
        <v>12436</v>
      </c>
      <c r="B116" s="269" t="s">
        <v>12450</v>
      </c>
      <c r="C116" s="37"/>
    </row>
    <row r="117" spans="1:4" s="18" customFormat="1" ht="26.1" customHeight="1">
      <c r="A117" s="5" t="s">
        <v>12436</v>
      </c>
      <c r="B117" s="269" t="s">
        <v>12449</v>
      </c>
      <c r="C117" s="37"/>
    </row>
    <row r="118" spans="1:4" s="18" customFormat="1" ht="26.1" customHeight="1">
      <c r="A118" s="5" t="s">
        <v>12436</v>
      </c>
      <c r="B118" s="269" t="s">
        <v>12448</v>
      </c>
      <c r="C118" s="37"/>
    </row>
    <row r="119" spans="1:4" s="18" customFormat="1" ht="26.1" customHeight="1">
      <c r="A119" s="5" t="s">
        <v>12436</v>
      </c>
      <c r="B119" s="269" t="s">
        <v>12447</v>
      </c>
      <c r="C119" s="37"/>
    </row>
    <row r="120" spans="1:4" s="18" customFormat="1" ht="26.1" customHeight="1">
      <c r="A120" s="5" t="s">
        <v>12436</v>
      </c>
      <c r="B120" s="269" t="s">
        <v>12446</v>
      </c>
      <c r="C120" s="37"/>
    </row>
    <row r="121" spans="1:4" s="18" customFormat="1" ht="26.1" customHeight="1">
      <c r="A121" s="5" t="s">
        <v>12436</v>
      </c>
      <c r="B121" s="269" t="s">
        <v>12445</v>
      </c>
      <c r="C121" s="37"/>
    </row>
    <row r="122" spans="1:4" s="18" customFormat="1" ht="26.1" customHeight="1">
      <c r="A122" s="5" t="s">
        <v>12436</v>
      </c>
      <c r="B122" s="269" t="s">
        <v>12444</v>
      </c>
      <c r="C122" s="37"/>
    </row>
    <row r="123" spans="1:4" s="18" customFormat="1" ht="26.1" customHeight="1">
      <c r="A123" s="5" t="s">
        <v>12436</v>
      </c>
      <c r="B123" s="269" t="s">
        <v>12443</v>
      </c>
      <c r="C123" s="37"/>
    </row>
    <row r="124" spans="1:4" s="18" customFormat="1" ht="26.1" customHeight="1">
      <c r="A124" s="5" t="s">
        <v>12436</v>
      </c>
      <c r="B124" s="269" t="s">
        <v>1135</v>
      </c>
      <c r="C124" s="37"/>
    </row>
    <row r="125" spans="1:4" s="18" customFormat="1" ht="26.1" customHeight="1">
      <c r="A125" s="5" t="s">
        <v>12436</v>
      </c>
      <c r="B125" s="269" t="s">
        <v>12442</v>
      </c>
      <c r="C125" s="37"/>
      <c r="D125" s="21">
        <f>(F125+G125)/2</f>
        <v>0</v>
      </c>
    </row>
    <row r="126" spans="1:4" s="18" customFormat="1" ht="26.1" customHeight="1">
      <c r="A126" s="5" t="s">
        <v>12436</v>
      </c>
      <c r="B126" s="269" t="s">
        <v>12441</v>
      </c>
      <c r="C126" s="37"/>
    </row>
    <row r="127" spans="1:4" s="18" customFormat="1" ht="26.1" customHeight="1">
      <c r="A127" s="5" t="s">
        <v>12436</v>
      </c>
      <c r="B127" s="269" t="s">
        <v>12440</v>
      </c>
      <c r="C127" s="37"/>
    </row>
    <row r="128" spans="1:4" s="18" customFormat="1" ht="26.1" customHeight="1">
      <c r="A128" s="5" t="s">
        <v>12436</v>
      </c>
      <c r="B128" s="269" t="s">
        <v>12439</v>
      </c>
      <c r="C128" s="37"/>
    </row>
    <row r="129" spans="1:3" s="18" customFormat="1" ht="26.1" customHeight="1">
      <c r="A129" s="5" t="s">
        <v>12436</v>
      </c>
      <c r="B129" s="269" t="s">
        <v>12438</v>
      </c>
      <c r="C129" s="37"/>
    </row>
    <row r="130" spans="1:3" s="18" customFormat="1" ht="26.1" customHeight="1">
      <c r="A130" s="5" t="s">
        <v>12436</v>
      </c>
      <c r="B130" s="269" t="s">
        <v>12437</v>
      </c>
      <c r="C130" s="37"/>
    </row>
    <row r="131" spans="1:3" s="18" customFormat="1" ht="26.1" customHeight="1">
      <c r="A131" s="5" t="s">
        <v>12436</v>
      </c>
      <c r="B131" s="269" t="s">
        <v>12435</v>
      </c>
      <c r="C131" s="37"/>
    </row>
    <row r="132" spans="1:3" s="18" customFormat="1" ht="26.1" customHeight="1">
      <c r="A132" s="5" t="s">
        <v>12434</v>
      </c>
      <c r="B132" s="269" t="s">
        <v>12433</v>
      </c>
      <c r="C132" s="37"/>
    </row>
    <row r="133" spans="1:3" s="18" customFormat="1" ht="26.1" customHeight="1">
      <c r="A133" s="5" t="s">
        <v>12432</v>
      </c>
      <c r="B133" s="269" t="s">
        <v>12431</v>
      </c>
      <c r="C133" s="37"/>
    </row>
    <row r="134" spans="1:3" s="18" customFormat="1" ht="26.1" customHeight="1">
      <c r="A134" s="5" t="s">
        <v>11650</v>
      </c>
      <c r="B134" s="269" t="s">
        <v>12430</v>
      </c>
      <c r="C134" s="37"/>
    </row>
    <row r="135" spans="1:3" s="18" customFormat="1" ht="26.1" customHeight="1">
      <c r="A135" s="5" t="s">
        <v>11650</v>
      </c>
      <c r="B135" s="269" t="s">
        <v>12429</v>
      </c>
      <c r="C135" s="37"/>
    </row>
    <row r="136" spans="1:3" s="18" customFormat="1" ht="26.1" customHeight="1">
      <c r="A136" s="5" t="s">
        <v>1369</v>
      </c>
      <c r="B136" s="269" t="s">
        <v>12428</v>
      </c>
      <c r="C136" s="37"/>
    </row>
    <row r="137" spans="1:3" s="18" customFormat="1" ht="26.1" customHeight="1">
      <c r="A137" s="5" t="s">
        <v>1369</v>
      </c>
      <c r="B137" s="269" t="s">
        <v>12427</v>
      </c>
      <c r="C137" s="37"/>
    </row>
    <row r="138" spans="1:3" s="18" customFormat="1" ht="26.1" customHeight="1">
      <c r="A138" s="5" t="s">
        <v>1369</v>
      </c>
      <c r="B138" s="269" t="s">
        <v>12426</v>
      </c>
      <c r="C138" s="37"/>
    </row>
    <row r="139" spans="1:3" s="18" customFormat="1" ht="26.1" customHeight="1">
      <c r="A139" s="5" t="s">
        <v>12424</v>
      </c>
      <c r="B139" s="269" t="s">
        <v>12425</v>
      </c>
      <c r="C139" s="37"/>
    </row>
    <row r="140" spans="1:3" s="18" customFormat="1" ht="26.1" customHeight="1">
      <c r="A140" s="5" t="s">
        <v>12424</v>
      </c>
      <c r="B140" s="269" t="s">
        <v>12423</v>
      </c>
      <c r="C140" s="37"/>
    </row>
    <row r="141" spans="1:3" s="18" customFormat="1" ht="26.1" customHeight="1">
      <c r="A141" s="5" t="s">
        <v>841</v>
      </c>
      <c r="B141" s="269" t="s">
        <v>11246</v>
      </c>
      <c r="C141" s="37"/>
    </row>
    <row r="142" spans="1:3" s="18" customFormat="1" ht="26.1" customHeight="1">
      <c r="A142" s="5" t="s">
        <v>841</v>
      </c>
      <c r="B142" s="269" t="s">
        <v>11234</v>
      </c>
      <c r="C142" s="37"/>
    </row>
    <row r="143" spans="1:3" s="18" customFormat="1" ht="26.1" customHeight="1">
      <c r="A143" s="5" t="s">
        <v>841</v>
      </c>
      <c r="B143" s="269" t="s">
        <v>12422</v>
      </c>
      <c r="C143" s="37"/>
    </row>
    <row r="144" spans="1:3" s="18" customFormat="1" ht="26.1" customHeight="1">
      <c r="A144" s="5" t="s">
        <v>841</v>
      </c>
      <c r="B144" s="269" t="s">
        <v>12421</v>
      </c>
      <c r="C144" s="37"/>
    </row>
    <row r="145" spans="1:3" s="18" customFormat="1" ht="26.1" customHeight="1">
      <c r="A145" s="5" t="s">
        <v>841</v>
      </c>
      <c r="B145" s="269" t="s">
        <v>12420</v>
      </c>
      <c r="C145" s="37"/>
    </row>
    <row r="146" spans="1:3" s="18" customFormat="1" ht="26.1" customHeight="1">
      <c r="A146" s="5" t="s">
        <v>841</v>
      </c>
      <c r="B146" s="269" t="s">
        <v>11251</v>
      </c>
      <c r="C146" s="37"/>
    </row>
    <row r="147" spans="1:3" s="18" customFormat="1" ht="26.1" customHeight="1">
      <c r="A147" s="5" t="s">
        <v>841</v>
      </c>
      <c r="B147" s="269" t="s">
        <v>11245</v>
      </c>
      <c r="C147" s="37"/>
    </row>
    <row r="148" spans="1:3" s="18" customFormat="1" ht="26.1" customHeight="1">
      <c r="A148" s="5" t="s">
        <v>841</v>
      </c>
      <c r="B148" s="269" t="s">
        <v>11243</v>
      </c>
      <c r="C148" s="37"/>
    </row>
    <row r="149" spans="1:3" s="18" customFormat="1" ht="26.1" customHeight="1">
      <c r="A149" s="5" t="s">
        <v>841</v>
      </c>
      <c r="B149" s="269" t="s">
        <v>11248</v>
      </c>
      <c r="C149" s="37"/>
    </row>
    <row r="150" spans="1:3" s="18" customFormat="1" ht="26.1" customHeight="1">
      <c r="A150" s="5" t="s">
        <v>841</v>
      </c>
      <c r="B150" s="269" t="s">
        <v>11236</v>
      </c>
      <c r="C150" s="37"/>
    </row>
    <row r="151" spans="1:3" s="18" customFormat="1" ht="26.1" customHeight="1">
      <c r="A151" s="5" t="s">
        <v>841</v>
      </c>
      <c r="B151" s="269" t="s">
        <v>11249</v>
      </c>
      <c r="C151" s="37"/>
    </row>
    <row r="152" spans="1:3" s="18" customFormat="1" ht="26.1" customHeight="1">
      <c r="A152" s="5" t="s">
        <v>841</v>
      </c>
      <c r="B152" s="269" t="s">
        <v>11235</v>
      </c>
      <c r="C152" s="37"/>
    </row>
    <row r="153" spans="1:3" s="18" customFormat="1" ht="26.1" customHeight="1">
      <c r="A153" s="5" t="s">
        <v>841</v>
      </c>
      <c r="B153" s="269" t="s">
        <v>11250</v>
      </c>
      <c r="C153" s="37"/>
    </row>
    <row r="154" spans="1:3" s="18" customFormat="1" ht="26.1" customHeight="1">
      <c r="A154" s="5" t="s">
        <v>841</v>
      </c>
      <c r="B154" s="269" t="s">
        <v>12419</v>
      </c>
      <c r="C154" s="37"/>
    </row>
    <row r="155" spans="1:3" s="18" customFormat="1" ht="26.1" customHeight="1">
      <c r="A155" s="5" t="s">
        <v>841</v>
      </c>
      <c r="B155" s="269" t="s">
        <v>12418</v>
      </c>
      <c r="C155" s="37"/>
    </row>
    <row r="156" spans="1:3" s="18" customFormat="1" ht="26.1" customHeight="1">
      <c r="A156" s="5" t="s">
        <v>841</v>
      </c>
      <c r="B156" s="269" t="s">
        <v>12417</v>
      </c>
      <c r="C156" s="37"/>
    </row>
    <row r="157" spans="1:3" s="18" customFormat="1" ht="26.1" customHeight="1">
      <c r="A157" s="5" t="s">
        <v>841</v>
      </c>
      <c r="B157" s="269" t="s">
        <v>12416</v>
      </c>
      <c r="C157" s="37"/>
    </row>
    <row r="158" spans="1:3" s="18" customFormat="1" ht="26.1" customHeight="1">
      <c r="A158" s="5" t="s">
        <v>841</v>
      </c>
      <c r="B158" s="269" t="s">
        <v>12415</v>
      </c>
      <c r="C158" s="37"/>
    </row>
    <row r="159" spans="1:3" s="18" customFormat="1" ht="26.1" customHeight="1">
      <c r="A159" s="5" t="s">
        <v>841</v>
      </c>
      <c r="B159" s="269" t="s">
        <v>12414</v>
      </c>
      <c r="C159" s="37"/>
    </row>
    <row r="160" spans="1:3" s="18" customFormat="1" ht="26.1" customHeight="1">
      <c r="A160" s="5" t="s">
        <v>65</v>
      </c>
      <c r="B160" s="390" t="s">
        <v>12413</v>
      </c>
      <c r="C160" s="37"/>
    </row>
    <row r="161" spans="1:3" s="18" customFormat="1" ht="26.1" customHeight="1">
      <c r="A161" s="5" t="s">
        <v>65</v>
      </c>
      <c r="B161" s="269" t="s">
        <v>12412</v>
      </c>
      <c r="C161" s="37"/>
    </row>
    <row r="162" spans="1:3" s="18" customFormat="1" ht="26.1" customHeight="1">
      <c r="A162" s="5" t="s">
        <v>65</v>
      </c>
      <c r="B162" s="269" t="s">
        <v>12411</v>
      </c>
      <c r="C162" s="37"/>
    </row>
    <row r="163" spans="1:3" s="18" customFormat="1" ht="26.1" customHeight="1">
      <c r="A163" s="5" t="s">
        <v>65</v>
      </c>
      <c r="B163" s="390" t="s">
        <v>12410</v>
      </c>
      <c r="C163" s="37"/>
    </row>
    <row r="164" spans="1:3" s="18" customFormat="1" ht="26.1" customHeight="1">
      <c r="A164" s="5" t="s">
        <v>65</v>
      </c>
      <c r="B164" s="269" t="s">
        <v>12409</v>
      </c>
      <c r="C164" s="37"/>
    </row>
    <row r="165" spans="1:3" s="18" customFormat="1" ht="26.1" customHeight="1">
      <c r="A165" s="5" t="s">
        <v>65</v>
      </c>
      <c r="B165" s="269" t="s">
        <v>12408</v>
      </c>
      <c r="C165" s="37"/>
    </row>
    <row r="166" spans="1:3" s="18" customFormat="1" ht="26.1" customHeight="1">
      <c r="A166" s="5" t="s">
        <v>65</v>
      </c>
      <c r="B166" s="269" t="s">
        <v>12407</v>
      </c>
      <c r="C166" s="37"/>
    </row>
    <row r="167" spans="1:3" s="18" customFormat="1" ht="26.1" customHeight="1">
      <c r="A167" s="5" t="s">
        <v>65</v>
      </c>
      <c r="B167" s="269" t="s">
        <v>12406</v>
      </c>
      <c r="C167" s="37"/>
    </row>
    <row r="168" spans="1:3" s="18" customFormat="1" ht="26.1" customHeight="1">
      <c r="A168" s="5" t="s">
        <v>65</v>
      </c>
      <c r="B168" s="269" t="s">
        <v>12405</v>
      </c>
      <c r="C168" s="37"/>
    </row>
    <row r="169" spans="1:3" s="18" customFormat="1" ht="26.1" customHeight="1">
      <c r="A169" s="5" t="s">
        <v>65</v>
      </c>
      <c r="B169" s="269" t="s">
        <v>12404</v>
      </c>
      <c r="C169" s="37"/>
    </row>
    <row r="170" spans="1:3" s="18" customFormat="1" ht="26.1" customHeight="1">
      <c r="A170" s="5" t="s">
        <v>228</v>
      </c>
      <c r="B170" s="269" t="s">
        <v>12403</v>
      </c>
      <c r="C170" s="37"/>
    </row>
    <row r="171" spans="1:3" s="18" customFormat="1" ht="26.1" customHeight="1">
      <c r="A171" s="5" t="s">
        <v>228</v>
      </c>
      <c r="B171" s="269" t="s">
        <v>12402</v>
      </c>
      <c r="C171" s="37"/>
    </row>
    <row r="172" spans="1:3" s="18" customFormat="1" ht="26.1" customHeight="1">
      <c r="A172" s="5" t="s">
        <v>228</v>
      </c>
      <c r="B172" s="269" t="s">
        <v>2517</v>
      </c>
      <c r="C172" s="37"/>
    </row>
    <row r="173" spans="1:3" s="18" customFormat="1" ht="26.1" customHeight="1">
      <c r="A173" s="5" t="s">
        <v>228</v>
      </c>
      <c r="B173" s="269" t="s">
        <v>12401</v>
      </c>
      <c r="C173" s="37"/>
    </row>
    <row r="174" spans="1:3" s="18" customFormat="1" ht="26.1" customHeight="1">
      <c r="A174" s="5" t="s">
        <v>3645</v>
      </c>
      <c r="B174" s="269" t="s">
        <v>12400</v>
      </c>
      <c r="C174" s="37"/>
    </row>
    <row r="175" spans="1:3" s="18" customFormat="1" ht="26.1" customHeight="1">
      <c r="A175" s="5" t="s">
        <v>3645</v>
      </c>
      <c r="B175" s="269" t="s">
        <v>12399</v>
      </c>
      <c r="C175" s="37"/>
    </row>
    <row r="176" spans="1:3" s="18" customFormat="1" ht="26.1" customHeight="1">
      <c r="A176" s="5" t="s">
        <v>3645</v>
      </c>
      <c r="B176" s="269" t="s">
        <v>12398</v>
      </c>
      <c r="C176" s="37"/>
    </row>
    <row r="177" spans="1:3" s="18" customFormat="1" ht="26.1" customHeight="1">
      <c r="A177" s="5" t="s">
        <v>722</v>
      </c>
      <c r="B177" s="269" t="s">
        <v>12397</v>
      </c>
      <c r="C177" s="37"/>
    </row>
    <row r="178" spans="1:3" s="18" customFormat="1" ht="26.1" customHeight="1">
      <c r="A178" s="5" t="s">
        <v>722</v>
      </c>
      <c r="B178" s="269" t="s">
        <v>12396</v>
      </c>
      <c r="C178" s="37"/>
    </row>
    <row r="179" spans="1:3" s="18" customFormat="1" ht="26.1" customHeight="1">
      <c r="A179" s="5" t="s">
        <v>722</v>
      </c>
      <c r="B179" s="269" t="s">
        <v>12395</v>
      </c>
      <c r="C179" s="37"/>
    </row>
    <row r="180" spans="1:3" s="18" customFormat="1" ht="26.1" customHeight="1">
      <c r="A180" s="5" t="s">
        <v>722</v>
      </c>
      <c r="B180" s="269" t="s">
        <v>12394</v>
      </c>
      <c r="C180" s="37"/>
    </row>
    <row r="181" spans="1:3" s="18" customFormat="1" ht="26.1" customHeight="1">
      <c r="A181" s="5" t="s">
        <v>722</v>
      </c>
      <c r="B181" s="269" t="s">
        <v>12393</v>
      </c>
      <c r="C181" s="37"/>
    </row>
    <row r="182" spans="1:3" s="18" customFormat="1" ht="26.1" customHeight="1">
      <c r="A182" s="5" t="s">
        <v>722</v>
      </c>
      <c r="B182" s="269" t="s">
        <v>12392</v>
      </c>
      <c r="C182" s="37"/>
    </row>
    <row r="183" spans="1:3" s="18" customFormat="1" ht="26.1" customHeight="1">
      <c r="A183" s="5" t="s">
        <v>722</v>
      </c>
      <c r="B183" s="269" t="s">
        <v>12391</v>
      </c>
      <c r="C183" s="37"/>
    </row>
    <row r="184" spans="1:3" s="18" customFormat="1" ht="26.1" customHeight="1">
      <c r="A184" s="5" t="s">
        <v>722</v>
      </c>
      <c r="B184" s="269" t="s">
        <v>12390</v>
      </c>
      <c r="C184" s="37"/>
    </row>
    <row r="185" spans="1:3" s="18" customFormat="1" ht="26.1" customHeight="1">
      <c r="A185" s="5" t="s">
        <v>722</v>
      </c>
      <c r="B185" s="269" t="s">
        <v>12389</v>
      </c>
      <c r="C185" s="37"/>
    </row>
    <row r="186" spans="1:3" s="18" customFormat="1" ht="26.1" customHeight="1">
      <c r="A186" s="5" t="s">
        <v>722</v>
      </c>
      <c r="B186" s="269" t="s">
        <v>12388</v>
      </c>
      <c r="C186" s="37"/>
    </row>
    <row r="187" spans="1:3" s="18" customFormat="1" ht="26.1" customHeight="1">
      <c r="A187" s="5" t="s">
        <v>722</v>
      </c>
      <c r="B187" s="269" t="s">
        <v>12387</v>
      </c>
      <c r="C187" s="37"/>
    </row>
    <row r="188" spans="1:3" s="18" customFormat="1" ht="26.1" customHeight="1">
      <c r="A188" s="5" t="s">
        <v>722</v>
      </c>
      <c r="B188" s="269" t="s">
        <v>12386</v>
      </c>
      <c r="C188" s="37"/>
    </row>
    <row r="189" spans="1:3" s="18" customFormat="1" ht="26.1" customHeight="1">
      <c r="A189" s="5" t="s">
        <v>722</v>
      </c>
      <c r="B189" s="390" t="s">
        <v>12385</v>
      </c>
      <c r="C189" s="37"/>
    </row>
    <row r="190" spans="1:3" s="18" customFormat="1" ht="26.1" customHeight="1">
      <c r="A190" s="5" t="s">
        <v>722</v>
      </c>
      <c r="B190" s="269" t="s">
        <v>12384</v>
      </c>
      <c r="C190" s="37"/>
    </row>
    <row r="191" spans="1:3" s="18" customFormat="1" ht="26.1" customHeight="1">
      <c r="A191" s="5" t="s">
        <v>722</v>
      </c>
      <c r="B191" s="269" t="s">
        <v>12383</v>
      </c>
      <c r="C191" s="37"/>
    </row>
    <row r="192" spans="1:3" s="18" customFormat="1" ht="26.1" customHeight="1">
      <c r="A192" s="5" t="s">
        <v>722</v>
      </c>
      <c r="B192" s="269" t="s">
        <v>12382</v>
      </c>
      <c r="C192" s="37"/>
    </row>
    <row r="193" spans="1:3" s="18" customFormat="1" ht="26.1" customHeight="1">
      <c r="A193" s="5" t="s">
        <v>722</v>
      </c>
      <c r="B193" s="269" t="s">
        <v>12381</v>
      </c>
      <c r="C193" s="37"/>
    </row>
    <row r="194" spans="1:3" s="18" customFormat="1" ht="26.1" customHeight="1">
      <c r="A194" s="5" t="s">
        <v>722</v>
      </c>
      <c r="B194" s="269" t="s">
        <v>434</v>
      </c>
      <c r="C194" s="37"/>
    </row>
    <row r="195" spans="1:3" s="18" customFormat="1" ht="26.1" customHeight="1">
      <c r="A195" s="5" t="s">
        <v>722</v>
      </c>
      <c r="B195" s="269" t="s">
        <v>2194</v>
      </c>
      <c r="C195" s="37"/>
    </row>
    <row r="196" spans="1:3" s="18" customFormat="1" ht="26.1" customHeight="1">
      <c r="A196" s="5" t="s">
        <v>722</v>
      </c>
      <c r="B196" s="269" t="s">
        <v>12380</v>
      </c>
      <c r="C196" s="37"/>
    </row>
    <row r="197" spans="1:3" s="18" customFormat="1" ht="26.1" customHeight="1">
      <c r="A197" s="5" t="s">
        <v>722</v>
      </c>
      <c r="B197" s="269" t="s">
        <v>12379</v>
      </c>
      <c r="C197" s="37"/>
    </row>
    <row r="198" spans="1:3" s="18" customFormat="1" ht="26.1" customHeight="1">
      <c r="A198" s="5" t="s">
        <v>722</v>
      </c>
      <c r="B198" s="269" t="s">
        <v>12378</v>
      </c>
      <c r="C198" s="37"/>
    </row>
    <row r="199" spans="1:3" s="18" customFormat="1" ht="26.1" customHeight="1">
      <c r="A199" s="5" t="s">
        <v>722</v>
      </c>
      <c r="B199" s="269" t="s">
        <v>12377</v>
      </c>
      <c r="C199" s="37"/>
    </row>
    <row r="200" spans="1:3" s="18" customFormat="1" ht="26.1" customHeight="1">
      <c r="A200" s="5" t="s">
        <v>722</v>
      </c>
      <c r="B200" s="269" t="s">
        <v>12376</v>
      </c>
      <c r="C200" s="37"/>
    </row>
    <row r="201" spans="1:3" s="18" customFormat="1" ht="26.1" customHeight="1">
      <c r="A201" s="5" t="s">
        <v>722</v>
      </c>
      <c r="B201" s="269" t="s">
        <v>12375</v>
      </c>
      <c r="C201" s="37"/>
    </row>
    <row r="202" spans="1:3" s="18" customFormat="1" ht="26.1" customHeight="1">
      <c r="A202" s="5" t="s">
        <v>722</v>
      </c>
      <c r="B202" s="269" t="s">
        <v>12374</v>
      </c>
      <c r="C202" s="37"/>
    </row>
    <row r="203" spans="1:3" s="18" customFormat="1" ht="26.1" customHeight="1">
      <c r="A203" s="5" t="s">
        <v>722</v>
      </c>
      <c r="B203" s="269" t="s">
        <v>12373</v>
      </c>
      <c r="C203" s="37"/>
    </row>
    <row r="204" spans="1:3" s="18" customFormat="1" ht="26.1" customHeight="1">
      <c r="A204" s="5" t="s">
        <v>722</v>
      </c>
      <c r="B204" s="269" t="s">
        <v>12372</v>
      </c>
      <c r="C204" s="37"/>
    </row>
    <row r="205" spans="1:3" s="18" customFormat="1" ht="26.1" customHeight="1">
      <c r="A205" s="5" t="s">
        <v>722</v>
      </c>
      <c r="B205" s="269" t="s">
        <v>12371</v>
      </c>
      <c r="C205" s="37"/>
    </row>
    <row r="206" spans="1:3" s="18" customFormat="1" ht="26.1" customHeight="1">
      <c r="A206" s="5" t="s">
        <v>722</v>
      </c>
      <c r="B206" s="269" t="s">
        <v>12370</v>
      </c>
      <c r="C206" s="37"/>
    </row>
    <row r="207" spans="1:3" s="18" customFormat="1" ht="26.1" customHeight="1">
      <c r="A207" s="5" t="s">
        <v>722</v>
      </c>
      <c r="B207" s="269" t="s">
        <v>12369</v>
      </c>
      <c r="C207" s="37"/>
    </row>
    <row r="208" spans="1:3" s="18" customFormat="1" ht="26.1" customHeight="1">
      <c r="A208" s="5" t="s">
        <v>722</v>
      </c>
      <c r="B208" s="269" t="s">
        <v>12368</v>
      </c>
      <c r="C208" s="37"/>
    </row>
    <row r="209" spans="1:3" s="18" customFormat="1" ht="26.1" customHeight="1">
      <c r="A209" s="5" t="s">
        <v>722</v>
      </c>
      <c r="B209" s="269" t="s">
        <v>12367</v>
      </c>
      <c r="C209" s="37"/>
    </row>
    <row r="210" spans="1:3" s="18" customFormat="1" ht="26.1" customHeight="1">
      <c r="A210" s="5" t="s">
        <v>722</v>
      </c>
      <c r="B210" s="269" t="s">
        <v>12366</v>
      </c>
      <c r="C210" s="37"/>
    </row>
    <row r="211" spans="1:3" s="18" customFormat="1" ht="26.1" customHeight="1">
      <c r="A211" s="5" t="s">
        <v>722</v>
      </c>
      <c r="B211" s="269" t="s">
        <v>12365</v>
      </c>
      <c r="C211" s="37"/>
    </row>
    <row r="212" spans="1:3" s="18" customFormat="1" ht="26.1" customHeight="1">
      <c r="A212" s="5" t="s">
        <v>722</v>
      </c>
      <c r="B212" s="269" t="s">
        <v>12364</v>
      </c>
      <c r="C212" s="37"/>
    </row>
    <row r="213" spans="1:3" s="18" customFormat="1" ht="26.1" customHeight="1">
      <c r="A213" s="5" t="s">
        <v>722</v>
      </c>
      <c r="B213" s="269" t="s">
        <v>12363</v>
      </c>
      <c r="C213" s="37"/>
    </row>
    <row r="214" spans="1:3" s="18" customFormat="1" ht="26.1" customHeight="1">
      <c r="A214" s="5" t="s">
        <v>722</v>
      </c>
      <c r="B214" s="269" t="s">
        <v>12362</v>
      </c>
      <c r="C214" s="37"/>
    </row>
    <row r="215" spans="1:3" s="18" customFormat="1" ht="26.1" customHeight="1">
      <c r="A215" s="5" t="s">
        <v>722</v>
      </c>
      <c r="B215" s="269" t="s">
        <v>12361</v>
      </c>
      <c r="C215" s="37"/>
    </row>
    <row r="216" spans="1:3" s="18" customFormat="1" ht="26.1" customHeight="1">
      <c r="A216" s="5" t="s">
        <v>722</v>
      </c>
      <c r="B216" s="269" t="s">
        <v>12360</v>
      </c>
      <c r="C216" s="37"/>
    </row>
    <row r="217" spans="1:3" s="18" customFormat="1" ht="26.1" customHeight="1">
      <c r="A217" s="5" t="s">
        <v>722</v>
      </c>
      <c r="B217" s="269" t="s">
        <v>12359</v>
      </c>
      <c r="C217" s="37"/>
    </row>
    <row r="218" spans="1:3" s="18" customFormat="1" ht="26.1" customHeight="1">
      <c r="A218" s="5" t="s">
        <v>722</v>
      </c>
      <c r="B218" s="269" t="s">
        <v>12358</v>
      </c>
      <c r="C218" s="37"/>
    </row>
    <row r="219" spans="1:3" s="18" customFormat="1" ht="26.1" customHeight="1">
      <c r="A219" s="5" t="s">
        <v>722</v>
      </c>
      <c r="B219" s="269" t="s">
        <v>12357</v>
      </c>
      <c r="C219" s="37"/>
    </row>
    <row r="220" spans="1:3" s="18" customFormat="1" ht="26.1" customHeight="1">
      <c r="A220" s="5" t="s">
        <v>722</v>
      </c>
      <c r="B220" s="269" t="s">
        <v>12356</v>
      </c>
      <c r="C220" s="37"/>
    </row>
    <row r="221" spans="1:3" s="18" customFormat="1" ht="26.1" customHeight="1">
      <c r="A221" s="5" t="s">
        <v>722</v>
      </c>
      <c r="B221" s="269" t="s">
        <v>12355</v>
      </c>
      <c r="C221" s="37"/>
    </row>
    <row r="222" spans="1:3" s="18" customFormat="1" ht="26.1" customHeight="1">
      <c r="A222" s="5" t="s">
        <v>722</v>
      </c>
      <c r="B222" s="269" t="s">
        <v>503</v>
      </c>
      <c r="C222" s="37"/>
    </row>
    <row r="223" spans="1:3" s="18" customFormat="1" ht="26.1" customHeight="1">
      <c r="A223" s="5" t="s">
        <v>722</v>
      </c>
      <c r="B223" s="269" t="s">
        <v>12354</v>
      </c>
      <c r="C223" s="37"/>
    </row>
    <row r="224" spans="1:3" s="18" customFormat="1" ht="26.1" customHeight="1">
      <c r="A224" s="5" t="s">
        <v>722</v>
      </c>
      <c r="B224" s="269" t="s">
        <v>12353</v>
      </c>
      <c r="C224" s="37"/>
    </row>
    <row r="225" spans="1:3" s="18" customFormat="1" ht="26.1" customHeight="1">
      <c r="A225" s="5" t="s">
        <v>722</v>
      </c>
      <c r="B225" s="269" t="s">
        <v>12352</v>
      </c>
      <c r="C225" s="37"/>
    </row>
    <row r="226" spans="1:3" s="18" customFormat="1" ht="26.1" customHeight="1">
      <c r="A226" s="5" t="s">
        <v>722</v>
      </c>
      <c r="B226" s="269" t="s">
        <v>12351</v>
      </c>
      <c r="C226" s="37"/>
    </row>
    <row r="227" spans="1:3" s="18" customFormat="1" ht="26.1" customHeight="1">
      <c r="A227" s="5" t="s">
        <v>722</v>
      </c>
      <c r="B227" s="269" t="s">
        <v>12350</v>
      </c>
      <c r="C227" s="37"/>
    </row>
    <row r="228" spans="1:3" s="18" customFormat="1" ht="26.1" customHeight="1">
      <c r="A228" s="5" t="s">
        <v>722</v>
      </c>
      <c r="B228" s="269" t="s">
        <v>12349</v>
      </c>
      <c r="C228" s="37"/>
    </row>
    <row r="229" spans="1:3" s="18" customFormat="1" ht="26.1" customHeight="1">
      <c r="A229" s="5" t="s">
        <v>722</v>
      </c>
      <c r="B229" s="269" t="s">
        <v>12348</v>
      </c>
      <c r="C229" s="37"/>
    </row>
    <row r="230" spans="1:3" s="18" customFormat="1" ht="26.1" customHeight="1">
      <c r="A230" s="5" t="s">
        <v>722</v>
      </c>
      <c r="B230" s="390" t="s">
        <v>12347</v>
      </c>
      <c r="C230" s="37"/>
    </row>
    <row r="231" spans="1:3" s="18" customFormat="1" ht="26.1" customHeight="1">
      <c r="A231" s="5" t="s">
        <v>722</v>
      </c>
      <c r="B231" s="390" t="s">
        <v>12346</v>
      </c>
      <c r="C231" s="37"/>
    </row>
    <row r="232" spans="1:3" s="18" customFormat="1" ht="26.1" customHeight="1">
      <c r="A232" s="5" t="s">
        <v>722</v>
      </c>
      <c r="B232" s="269" t="s">
        <v>12345</v>
      </c>
      <c r="C232" s="37"/>
    </row>
    <row r="233" spans="1:3" ht="26.1" customHeight="1">
      <c r="A233" s="5" t="s">
        <v>722</v>
      </c>
      <c r="B233" s="390" t="s">
        <v>12344</v>
      </c>
      <c r="C233" s="37"/>
    </row>
    <row r="234" spans="1:3" s="18" customFormat="1" ht="26.1" customHeight="1">
      <c r="A234" s="5" t="s">
        <v>722</v>
      </c>
      <c r="B234" s="269" t="s">
        <v>12343</v>
      </c>
      <c r="C234" s="37"/>
    </row>
    <row r="235" spans="1:3" ht="26.1" customHeight="1">
      <c r="A235" s="5" t="s">
        <v>722</v>
      </c>
      <c r="B235" s="269" t="s">
        <v>12342</v>
      </c>
      <c r="C235" s="37"/>
    </row>
    <row r="236" spans="1:3" ht="26.1" customHeight="1">
      <c r="A236" s="5" t="s">
        <v>722</v>
      </c>
      <c r="B236" s="269" t="s">
        <v>12341</v>
      </c>
      <c r="C236" s="37"/>
    </row>
    <row r="237" spans="1:3" s="18" customFormat="1" ht="26.1" customHeight="1">
      <c r="A237" s="5" t="s">
        <v>722</v>
      </c>
      <c r="B237" s="269" t="s">
        <v>12340</v>
      </c>
      <c r="C237" s="37"/>
    </row>
    <row r="238" spans="1:3" s="18" customFormat="1" ht="26.1" customHeight="1">
      <c r="A238" s="5" t="s">
        <v>722</v>
      </c>
      <c r="B238" s="269" t="s">
        <v>12339</v>
      </c>
      <c r="C238" s="37"/>
    </row>
    <row r="239" spans="1:3" s="18" customFormat="1" ht="26.1" customHeight="1">
      <c r="A239" s="5" t="s">
        <v>722</v>
      </c>
      <c r="B239" s="390" t="s">
        <v>12338</v>
      </c>
      <c r="C239" s="37"/>
    </row>
    <row r="240" spans="1:3" s="18" customFormat="1" ht="26.1" customHeight="1">
      <c r="A240" s="5" t="s">
        <v>722</v>
      </c>
      <c r="B240" s="269" t="s">
        <v>12337</v>
      </c>
      <c r="C240" s="37"/>
    </row>
    <row r="241" spans="1:4" s="18" customFormat="1" ht="26.1" customHeight="1">
      <c r="A241" s="5" t="s">
        <v>722</v>
      </c>
      <c r="B241" s="269" t="s">
        <v>12336</v>
      </c>
      <c r="C241" s="37"/>
    </row>
    <row r="242" spans="1:4" s="18" customFormat="1" ht="26.1" customHeight="1">
      <c r="A242" s="5" t="s">
        <v>722</v>
      </c>
      <c r="B242" s="390" t="s">
        <v>12335</v>
      </c>
      <c r="C242" s="37"/>
    </row>
    <row r="243" spans="1:4" s="18" customFormat="1" ht="26.1" customHeight="1">
      <c r="A243" s="5" t="s">
        <v>722</v>
      </c>
      <c r="B243" s="269" t="s">
        <v>12334</v>
      </c>
      <c r="C243" s="37"/>
    </row>
    <row r="244" spans="1:4" s="18" customFormat="1" ht="26.1" customHeight="1">
      <c r="A244" s="5" t="s">
        <v>722</v>
      </c>
      <c r="B244" s="269" t="s">
        <v>12333</v>
      </c>
      <c r="C244" s="37"/>
    </row>
    <row r="245" spans="1:4" s="18" customFormat="1" ht="26.1" customHeight="1">
      <c r="A245" s="5" t="s">
        <v>722</v>
      </c>
      <c r="B245" s="269" t="s">
        <v>12332</v>
      </c>
      <c r="C245" s="37"/>
    </row>
    <row r="246" spans="1:4" s="18" customFormat="1" ht="26.1" customHeight="1">
      <c r="A246" s="5" t="s">
        <v>722</v>
      </c>
      <c r="B246" s="269" t="s">
        <v>12331</v>
      </c>
      <c r="C246" s="37"/>
    </row>
    <row r="247" spans="1:4" s="18" customFormat="1" ht="26.1" customHeight="1">
      <c r="A247" s="5" t="s">
        <v>722</v>
      </c>
      <c r="B247" s="269" t="s">
        <v>12330</v>
      </c>
      <c r="C247" s="37"/>
    </row>
    <row r="248" spans="1:4" s="18" customFormat="1" ht="26.1" customHeight="1">
      <c r="A248" s="5" t="s">
        <v>722</v>
      </c>
      <c r="B248" s="269" t="s">
        <v>12329</v>
      </c>
      <c r="C248" s="37"/>
    </row>
    <row r="249" spans="1:4" s="18" customFormat="1" ht="26.1" customHeight="1">
      <c r="A249" s="5" t="s">
        <v>722</v>
      </c>
      <c r="B249" s="390" t="s">
        <v>12328</v>
      </c>
      <c r="C249" s="37"/>
    </row>
    <row r="250" spans="1:4" s="18" customFormat="1" ht="26.1" customHeight="1">
      <c r="A250" s="5" t="s">
        <v>722</v>
      </c>
      <c r="B250" s="390" t="s">
        <v>12327</v>
      </c>
      <c r="C250" s="37"/>
      <c r="D250" s="21"/>
    </row>
    <row r="251" spans="1:4" s="18" customFormat="1" ht="26.1" customHeight="1">
      <c r="A251" s="5" t="s">
        <v>722</v>
      </c>
      <c r="B251" s="269" t="s">
        <v>12326</v>
      </c>
      <c r="C251" s="37"/>
      <c r="D251" s="21"/>
    </row>
    <row r="252" spans="1:4" s="18" customFormat="1" ht="26.1" customHeight="1">
      <c r="A252" s="5" t="s">
        <v>722</v>
      </c>
      <c r="B252" s="269" t="s">
        <v>12325</v>
      </c>
      <c r="C252" s="37"/>
    </row>
    <row r="253" spans="1:4" s="18" customFormat="1" ht="26.1" customHeight="1">
      <c r="A253" s="5" t="s">
        <v>722</v>
      </c>
      <c r="B253" s="269" t="s">
        <v>12324</v>
      </c>
      <c r="C253" s="37"/>
    </row>
    <row r="254" spans="1:4" s="18" customFormat="1" ht="26.1" customHeight="1">
      <c r="A254" s="5" t="s">
        <v>722</v>
      </c>
      <c r="B254" s="269" t="s">
        <v>12323</v>
      </c>
      <c r="C254" s="37"/>
    </row>
    <row r="255" spans="1:4" s="18" customFormat="1" ht="26.1" customHeight="1">
      <c r="A255" s="5" t="s">
        <v>722</v>
      </c>
      <c r="B255" s="269" t="s">
        <v>12322</v>
      </c>
      <c r="C255" s="37"/>
    </row>
    <row r="256" spans="1:4" s="18" customFormat="1" ht="26.1" customHeight="1">
      <c r="A256" s="5" t="s">
        <v>722</v>
      </c>
      <c r="B256" s="269" t="s">
        <v>12321</v>
      </c>
      <c r="C256" s="37"/>
    </row>
    <row r="257" spans="1:3" s="18" customFormat="1" ht="26.1" customHeight="1">
      <c r="A257" s="5" t="s">
        <v>722</v>
      </c>
      <c r="B257" s="269" t="s">
        <v>12320</v>
      </c>
      <c r="C257" s="37"/>
    </row>
    <row r="258" spans="1:3" s="18" customFormat="1" ht="26.1" customHeight="1">
      <c r="A258" s="5" t="s">
        <v>722</v>
      </c>
      <c r="B258" s="392" t="s">
        <v>12319</v>
      </c>
      <c r="C258" s="37"/>
    </row>
    <row r="259" spans="1:3" s="18" customFormat="1" ht="26.1" customHeight="1">
      <c r="A259" s="5" t="s">
        <v>722</v>
      </c>
      <c r="B259" s="392" t="s">
        <v>12318</v>
      </c>
      <c r="C259" s="37"/>
    </row>
    <row r="260" spans="1:3" s="18" customFormat="1" ht="26.1" customHeight="1">
      <c r="A260" s="5" t="s">
        <v>768</v>
      </c>
      <c r="B260" s="269" t="s">
        <v>12317</v>
      </c>
      <c r="C260" s="37"/>
    </row>
    <row r="261" spans="1:3" s="18" customFormat="1" ht="26.1" customHeight="1">
      <c r="A261" s="5" t="s">
        <v>768</v>
      </c>
      <c r="B261" s="269" t="s">
        <v>12316</v>
      </c>
      <c r="C261" s="37"/>
    </row>
    <row r="262" spans="1:3" s="18" customFormat="1" ht="26.1" customHeight="1">
      <c r="A262" s="5" t="s">
        <v>768</v>
      </c>
      <c r="B262" s="269" t="s">
        <v>12315</v>
      </c>
      <c r="C262" s="37"/>
    </row>
    <row r="263" spans="1:3" s="18" customFormat="1" ht="26.1" customHeight="1">
      <c r="A263" s="5" t="s">
        <v>768</v>
      </c>
      <c r="B263" s="269" t="s">
        <v>12314</v>
      </c>
      <c r="C263" s="37"/>
    </row>
    <row r="264" spans="1:3" s="18" customFormat="1" ht="26.1" customHeight="1">
      <c r="A264" s="5" t="s">
        <v>768</v>
      </c>
      <c r="B264" s="269" t="s">
        <v>12313</v>
      </c>
      <c r="C264" s="37"/>
    </row>
    <row r="265" spans="1:3" s="18" customFormat="1" ht="26.1" customHeight="1">
      <c r="A265" s="5" t="s">
        <v>768</v>
      </c>
      <c r="B265" s="269" t="s">
        <v>12312</v>
      </c>
      <c r="C265" s="37"/>
    </row>
    <row r="266" spans="1:3" s="18" customFormat="1" ht="26.1" customHeight="1">
      <c r="A266" s="5" t="s">
        <v>768</v>
      </c>
      <c r="B266" s="269" t="s">
        <v>10984</v>
      </c>
      <c r="C266" s="37"/>
    </row>
    <row r="267" spans="1:3" s="18" customFormat="1" ht="26.1" customHeight="1">
      <c r="A267" s="5" t="s">
        <v>768</v>
      </c>
      <c r="B267" s="269" t="s">
        <v>12311</v>
      </c>
      <c r="C267" s="37"/>
    </row>
    <row r="268" spans="1:3" s="18" customFormat="1" ht="26.1" customHeight="1">
      <c r="A268" s="5" t="s">
        <v>768</v>
      </c>
      <c r="B268" s="269" t="s">
        <v>12310</v>
      </c>
      <c r="C268" s="37"/>
    </row>
    <row r="269" spans="1:3" s="18" customFormat="1" ht="26.1" customHeight="1">
      <c r="A269" s="5" t="s">
        <v>768</v>
      </c>
      <c r="B269" s="269" t="s">
        <v>12309</v>
      </c>
      <c r="C269" s="37"/>
    </row>
    <row r="270" spans="1:3" s="18" customFormat="1" ht="26.1" customHeight="1">
      <c r="A270" s="5" t="s">
        <v>768</v>
      </c>
      <c r="B270" s="269" t="s">
        <v>12308</v>
      </c>
      <c r="C270" s="37"/>
    </row>
    <row r="271" spans="1:3" s="18" customFormat="1" ht="26.1" customHeight="1">
      <c r="A271" s="5" t="s">
        <v>768</v>
      </c>
      <c r="B271" s="269" t="s">
        <v>12307</v>
      </c>
      <c r="C271" s="37"/>
    </row>
    <row r="272" spans="1:3" s="18" customFormat="1" ht="26.1" customHeight="1">
      <c r="A272" s="5" t="s">
        <v>768</v>
      </c>
      <c r="B272" s="269" t="s">
        <v>12306</v>
      </c>
      <c r="C272" s="37"/>
    </row>
    <row r="273" spans="1:4" s="18" customFormat="1" ht="26.1" customHeight="1">
      <c r="A273" s="5" t="s">
        <v>768</v>
      </c>
      <c r="B273" s="269" t="s">
        <v>12305</v>
      </c>
      <c r="C273" s="37"/>
    </row>
    <row r="274" spans="1:4" s="18" customFormat="1" ht="26.1" customHeight="1">
      <c r="A274" s="5" t="s">
        <v>768</v>
      </c>
      <c r="B274" s="269" t="s">
        <v>12304</v>
      </c>
      <c r="C274" s="37"/>
    </row>
    <row r="275" spans="1:4" s="18" customFormat="1" ht="26.1" customHeight="1">
      <c r="A275" s="5" t="s">
        <v>768</v>
      </c>
      <c r="B275" s="269" t="s">
        <v>12303</v>
      </c>
      <c r="C275" s="37"/>
    </row>
    <row r="276" spans="1:4" s="18" customFormat="1" ht="26.1" customHeight="1">
      <c r="A276" s="5" t="s">
        <v>768</v>
      </c>
      <c r="B276" s="269" t="s">
        <v>12302</v>
      </c>
      <c r="C276" s="37"/>
    </row>
    <row r="277" spans="1:4" s="18" customFormat="1" ht="26.1" customHeight="1">
      <c r="A277" s="5" t="s">
        <v>768</v>
      </c>
      <c r="B277" s="269" t="s">
        <v>12301</v>
      </c>
      <c r="C277" s="37"/>
    </row>
    <row r="278" spans="1:4" s="18" customFormat="1" ht="26.1" customHeight="1">
      <c r="A278" s="5" t="s">
        <v>768</v>
      </c>
      <c r="B278" s="269" t="s">
        <v>12300</v>
      </c>
      <c r="C278" s="37"/>
    </row>
    <row r="279" spans="1:4" s="18" customFormat="1" ht="26.1" customHeight="1">
      <c r="A279" s="5" t="s">
        <v>768</v>
      </c>
      <c r="B279" s="269" t="s">
        <v>12299</v>
      </c>
      <c r="C279" s="37"/>
    </row>
    <row r="280" spans="1:4" s="18" customFormat="1" ht="26.1" customHeight="1">
      <c r="A280" s="5" t="s">
        <v>768</v>
      </c>
      <c r="B280" s="269" t="s">
        <v>12298</v>
      </c>
      <c r="C280" s="37"/>
    </row>
    <row r="281" spans="1:4" s="18" customFormat="1" ht="26.1" customHeight="1">
      <c r="A281" s="5" t="s">
        <v>768</v>
      </c>
      <c r="B281" s="269" t="s">
        <v>12057</v>
      </c>
      <c r="C281" s="37"/>
    </row>
    <row r="282" spans="1:4" s="18" customFormat="1" ht="26.1" customHeight="1">
      <c r="A282" s="5" t="s">
        <v>768</v>
      </c>
      <c r="B282" s="269" t="s">
        <v>12297</v>
      </c>
      <c r="C282" s="37"/>
    </row>
    <row r="283" spans="1:4" s="18" customFormat="1" ht="26.1" customHeight="1">
      <c r="A283" s="5" t="s">
        <v>768</v>
      </c>
      <c r="B283" s="269" t="s">
        <v>12296</v>
      </c>
      <c r="C283" s="37"/>
      <c r="D283" s="21"/>
    </row>
    <row r="284" spans="1:4" s="18" customFormat="1" ht="26.1" customHeight="1">
      <c r="A284" s="5" t="s">
        <v>11609</v>
      </c>
      <c r="B284" s="269" t="s">
        <v>12295</v>
      </c>
      <c r="C284" s="37"/>
    </row>
    <row r="285" spans="1:4" s="18" customFormat="1" ht="26.1" customHeight="1">
      <c r="A285" s="5" t="s">
        <v>11202</v>
      </c>
      <c r="B285" s="269" t="s">
        <v>12294</v>
      </c>
      <c r="C285" s="37"/>
    </row>
    <row r="286" spans="1:4" s="18" customFormat="1" ht="26.1" customHeight="1">
      <c r="A286" s="5" t="s">
        <v>11202</v>
      </c>
      <c r="B286" s="269" t="s">
        <v>12293</v>
      </c>
      <c r="C286" s="37"/>
    </row>
    <row r="287" spans="1:4" s="18" customFormat="1" ht="26.1" customHeight="1">
      <c r="A287" s="5" t="s">
        <v>11202</v>
      </c>
      <c r="B287" s="269" t="s">
        <v>2207</v>
      </c>
      <c r="C287" s="37"/>
    </row>
    <row r="288" spans="1:4" s="18" customFormat="1" ht="26.1" customHeight="1">
      <c r="A288" s="5" t="s">
        <v>11202</v>
      </c>
      <c r="B288" s="269" t="s">
        <v>12292</v>
      </c>
      <c r="C288" s="37"/>
    </row>
    <row r="289" spans="1:4" s="18" customFormat="1" ht="26.1" customHeight="1">
      <c r="A289" s="5" t="s">
        <v>11202</v>
      </c>
      <c r="B289" s="269" t="s">
        <v>12291</v>
      </c>
      <c r="C289" s="37"/>
    </row>
    <row r="290" spans="1:4" s="18" customFormat="1" ht="26.1" customHeight="1">
      <c r="A290" s="5" t="s">
        <v>11202</v>
      </c>
      <c r="B290" s="269" t="s">
        <v>12290</v>
      </c>
      <c r="C290" s="37"/>
    </row>
    <row r="291" spans="1:4" s="18" customFormat="1" ht="26.1" customHeight="1">
      <c r="A291" s="5" t="s">
        <v>11202</v>
      </c>
      <c r="B291" s="269" t="s">
        <v>12289</v>
      </c>
      <c r="C291" s="37"/>
    </row>
    <row r="292" spans="1:4" s="18" customFormat="1" ht="26.1" customHeight="1">
      <c r="A292" s="5" t="s">
        <v>11202</v>
      </c>
      <c r="B292" s="269" t="s">
        <v>12288</v>
      </c>
      <c r="C292" s="37"/>
    </row>
    <row r="293" spans="1:4" s="18" customFormat="1" ht="26.1" customHeight="1">
      <c r="A293" s="5" t="s">
        <v>11202</v>
      </c>
      <c r="B293" s="269" t="s">
        <v>12287</v>
      </c>
      <c r="C293" s="37"/>
    </row>
    <row r="294" spans="1:4" s="18" customFormat="1" ht="26.1" customHeight="1">
      <c r="A294" s="5" t="s">
        <v>96</v>
      </c>
      <c r="B294" s="390" t="s">
        <v>12286</v>
      </c>
      <c r="C294" s="37"/>
      <c r="D294" s="21"/>
    </row>
    <row r="295" spans="1:4" s="18" customFormat="1" ht="26.1" customHeight="1">
      <c r="A295" s="5" t="s">
        <v>96</v>
      </c>
      <c r="B295" s="269" t="s">
        <v>12285</v>
      </c>
      <c r="C295" s="37"/>
    </row>
    <row r="296" spans="1:4" s="18" customFormat="1" ht="26.1" customHeight="1">
      <c r="A296" s="5" t="s">
        <v>96</v>
      </c>
      <c r="B296" s="269" t="s">
        <v>12284</v>
      </c>
      <c r="C296" s="37"/>
    </row>
    <row r="297" spans="1:4" s="18" customFormat="1" ht="26.1" customHeight="1">
      <c r="A297" s="5" t="s">
        <v>96</v>
      </c>
      <c r="B297" s="269" t="s">
        <v>12283</v>
      </c>
      <c r="C297" s="37"/>
    </row>
    <row r="298" spans="1:4" s="18" customFormat="1" ht="26.1" customHeight="1">
      <c r="A298" s="5" t="s">
        <v>96</v>
      </c>
      <c r="B298" s="269" t="s">
        <v>12282</v>
      </c>
      <c r="C298" s="37"/>
    </row>
    <row r="299" spans="1:4" s="18" customFormat="1" ht="26.1" customHeight="1">
      <c r="A299" s="5" t="s">
        <v>96</v>
      </c>
      <c r="B299" s="269" t="s">
        <v>12281</v>
      </c>
      <c r="C299" s="37"/>
    </row>
    <row r="300" spans="1:4" s="18" customFormat="1" ht="26.1" customHeight="1">
      <c r="A300" s="5" t="s">
        <v>96</v>
      </c>
      <c r="B300" s="269" t="s">
        <v>12280</v>
      </c>
      <c r="C300" s="37"/>
    </row>
    <row r="301" spans="1:4" s="18" customFormat="1" ht="26.1" customHeight="1">
      <c r="A301" s="5" t="s">
        <v>96</v>
      </c>
      <c r="B301" s="269" t="s">
        <v>12279</v>
      </c>
      <c r="C301" s="37"/>
    </row>
    <row r="302" spans="1:4" s="18" customFormat="1" ht="26.1" customHeight="1">
      <c r="A302" s="5" t="s">
        <v>96</v>
      </c>
      <c r="B302" s="269" t="s">
        <v>12278</v>
      </c>
      <c r="C302" s="37"/>
    </row>
    <row r="303" spans="1:4" s="18" customFormat="1" ht="26.1" customHeight="1">
      <c r="A303" s="5" t="s">
        <v>96</v>
      </c>
      <c r="B303" s="269" t="s">
        <v>12277</v>
      </c>
      <c r="C303" s="37"/>
    </row>
    <row r="304" spans="1:4" s="18" customFormat="1" ht="26.1" customHeight="1">
      <c r="A304" s="5" t="s">
        <v>96</v>
      </c>
      <c r="B304" s="269" t="s">
        <v>12276</v>
      </c>
      <c r="C304" s="37"/>
    </row>
    <row r="305" spans="1:3" s="18" customFormat="1" ht="26.1" customHeight="1">
      <c r="A305" s="5" t="s">
        <v>96</v>
      </c>
      <c r="B305" s="269" t="s">
        <v>12275</v>
      </c>
      <c r="C305" s="37"/>
    </row>
    <row r="306" spans="1:3" s="18" customFormat="1" ht="26.1" customHeight="1">
      <c r="A306" s="5" t="s">
        <v>96</v>
      </c>
      <c r="B306" s="269" t="s">
        <v>12274</v>
      </c>
      <c r="C306" s="37"/>
    </row>
    <row r="307" spans="1:3" s="18" customFormat="1" ht="26.1" customHeight="1">
      <c r="A307" s="5" t="s">
        <v>96</v>
      </c>
      <c r="B307" s="269" t="s">
        <v>12273</v>
      </c>
      <c r="C307" s="37"/>
    </row>
    <row r="308" spans="1:3" s="18" customFormat="1" ht="26.1" customHeight="1">
      <c r="A308" s="5" t="s">
        <v>96</v>
      </c>
      <c r="B308" s="269" t="s">
        <v>12272</v>
      </c>
      <c r="C308" s="37"/>
    </row>
    <row r="309" spans="1:3" s="18" customFormat="1" ht="26.1" customHeight="1">
      <c r="A309" s="5" t="s">
        <v>96</v>
      </c>
      <c r="B309" s="269" t="s">
        <v>749</v>
      </c>
      <c r="C309" s="37"/>
    </row>
    <row r="310" spans="1:3" s="18" customFormat="1" ht="26.1" customHeight="1">
      <c r="A310" s="5" t="s">
        <v>96</v>
      </c>
      <c r="B310" s="269" t="s">
        <v>12271</v>
      </c>
      <c r="C310" s="37"/>
    </row>
    <row r="311" spans="1:3" s="18" customFormat="1" ht="26.1" customHeight="1">
      <c r="A311" s="5" t="s">
        <v>96</v>
      </c>
      <c r="B311" s="269" t="s">
        <v>12270</v>
      </c>
      <c r="C311" s="37"/>
    </row>
    <row r="312" spans="1:3" s="18" customFormat="1" ht="26.1" customHeight="1">
      <c r="A312" s="5" t="s">
        <v>96</v>
      </c>
      <c r="B312" s="269" t="s">
        <v>12269</v>
      </c>
      <c r="C312" s="37"/>
    </row>
    <row r="313" spans="1:3" s="18" customFormat="1" ht="26.1" customHeight="1">
      <c r="A313" s="5" t="s">
        <v>96</v>
      </c>
      <c r="B313" s="269" t="s">
        <v>12268</v>
      </c>
      <c r="C313" s="37"/>
    </row>
    <row r="314" spans="1:3" s="18" customFormat="1" ht="26.1" customHeight="1">
      <c r="A314" s="5" t="s">
        <v>96</v>
      </c>
      <c r="B314" s="269" t="s">
        <v>12267</v>
      </c>
      <c r="C314" s="37"/>
    </row>
    <row r="315" spans="1:3" s="18" customFormat="1" ht="26.1" customHeight="1">
      <c r="A315" s="5" t="s">
        <v>96</v>
      </c>
      <c r="B315" s="269" t="s">
        <v>12266</v>
      </c>
      <c r="C315" s="37"/>
    </row>
    <row r="316" spans="1:3" s="18" customFormat="1" ht="26.1" customHeight="1">
      <c r="A316" s="5" t="s">
        <v>96</v>
      </c>
      <c r="B316" s="390" t="s">
        <v>12265</v>
      </c>
      <c r="C316" s="37"/>
    </row>
    <row r="317" spans="1:3" s="18" customFormat="1" ht="26.1" customHeight="1">
      <c r="A317" s="5" t="s">
        <v>96</v>
      </c>
      <c r="B317" s="269" t="s">
        <v>12264</v>
      </c>
      <c r="C317" s="37"/>
    </row>
    <row r="318" spans="1:3" s="18" customFormat="1" ht="26.1" customHeight="1">
      <c r="A318" s="5" t="s">
        <v>768</v>
      </c>
      <c r="B318" s="269" t="s">
        <v>11354</v>
      </c>
      <c r="C318" s="37"/>
    </row>
    <row r="319" spans="1:3" s="18" customFormat="1" ht="26.1" customHeight="1">
      <c r="A319" s="5" t="s">
        <v>11988</v>
      </c>
      <c r="B319" s="38" t="s">
        <v>12263</v>
      </c>
      <c r="C319" s="37"/>
    </row>
    <row r="320" spans="1:3" s="18" customFormat="1" ht="26.1" customHeight="1">
      <c r="A320" s="5" t="s">
        <v>11988</v>
      </c>
      <c r="B320" s="38" t="s">
        <v>12262</v>
      </c>
      <c r="C320" s="37"/>
    </row>
    <row r="321" spans="1:3" s="18" customFormat="1" ht="26.1" customHeight="1">
      <c r="A321" s="5" t="s">
        <v>11988</v>
      </c>
      <c r="B321" s="38" t="s">
        <v>12261</v>
      </c>
      <c r="C321" s="37"/>
    </row>
    <row r="322" spans="1:3" s="18" customFormat="1" ht="26.1" customHeight="1">
      <c r="A322" s="5" t="s">
        <v>2179</v>
      </c>
      <c r="B322" s="38" t="s">
        <v>12260</v>
      </c>
      <c r="C322" s="37"/>
    </row>
    <row r="323" spans="1:3" s="18" customFormat="1" ht="26.1" customHeight="1">
      <c r="A323" s="5" t="s">
        <v>96</v>
      </c>
      <c r="B323" s="269" t="s">
        <v>12259</v>
      </c>
      <c r="C323" s="37"/>
    </row>
    <row r="324" spans="1:3" s="18" customFormat="1" ht="26.1" customHeight="1">
      <c r="A324" s="5" t="s">
        <v>96</v>
      </c>
      <c r="B324" s="269" t="s">
        <v>12258</v>
      </c>
      <c r="C324" s="37"/>
    </row>
    <row r="325" spans="1:3" s="18" customFormat="1" ht="26.1" customHeight="1">
      <c r="A325" s="5" t="s">
        <v>96</v>
      </c>
      <c r="B325" s="269" t="s">
        <v>12257</v>
      </c>
      <c r="C325" s="37"/>
    </row>
    <row r="326" spans="1:3" s="18" customFormat="1" ht="26.1" customHeight="1">
      <c r="A326" s="5" t="s">
        <v>96</v>
      </c>
      <c r="B326" s="269" t="s">
        <v>12256</v>
      </c>
      <c r="C326" s="37"/>
    </row>
    <row r="327" spans="1:3" s="18" customFormat="1" ht="26.1" customHeight="1">
      <c r="A327" s="5" t="s">
        <v>96</v>
      </c>
      <c r="B327" s="269" t="s">
        <v>12255</v>
      </c>
      <c r="C327" s="37"/>
    </row>
    <row r="328" spans="1:3" s="18" customFormat="1" ht="26.1" customHeight="1">
      <c r="A328" s="5" t="s">
        <v>96</v>
      </c>
      <c r="B328" s="269" t="s">
        <v>12254</v>
      </c>
      <c r="C328" s="37"/>
    </row>
    <row r="329" spans="1:3" s="18" customFormat="1" ht="26.1" customHeight="1">
      <c r="A329" s="5" t="s">
        <v>96</v>
      </c>
      <c r="B329" s="269" t="s">
        <v>971</v>
      </c>
      <c r="C329" s="37"/>
    </row>
    <row r="330" spans="1:3" s="18" customFormat="1" ht="30" customHeight="1">
      <c r="A330" s="5" t="s">
        <v>96</v>
      </c>
      <c r="B330" s="269" t="s">
        <v>12253</v>
      </c>
      <c r="C330" s="37"/>
    </row>
    <row r="331" spans="1:3" s="18" customFormat="1" ht="30" customHeight="1">
      <c r="A331" s="5" t="s">
        <v>96</v>
      </c>
      <c r="B331" s="269" t="s">
        <v>12252</v>
      </c>
      <c r="C331" s="37"/>
    </row>
    <row r="332" spans="1:3" s="18" customFormat="1" ht="30" customHeight="1">
      <c r="A332" s="5" t="s">
        <v>96</v>
      </c>
      <c r="B332" s="269" t="s">
        <v>12251</v>
      </c>
      <c r="C332" s="37"/>
    </row>
    <row r="333" spans="1:3" s="18" customFormat="1" ht="30" customHeight="1">
      <c r="A333" s="5" t="s">
        <v>96</v>
      </c>
      <c r="B333" s="269" t="s">
        <v>12250</v>
      </c>
      <c r="C333" s="37"/>
    </row>
    <row r="334" spans="1:3" s="18" customFormat="1" ht="30" customHeight="1">
      <c r="A334" s="5" t="s">
        <v>96</v>
      </c>
      <c r="B334" s="269" t="s">
        <v>12249</v>
      </c>
      <c r="C334" s="37"/>
    </row>
    <row r="335" spans="1:3" s="18" customFormat="1" ht="30" customHeight="1">
      <c r="A335" s="5" t="s">
        <v>96</v>
      </c>
      <c r="B335" s="269" t="s">
        <v>12248</v>
      </c>
      <c r="C335" s="37"/>
    </row>
    <row r="336" spans="1:3" s="18" customFormat="1" ht="30" customHeight="1">
      <c r="A336" s="5" t="s">
        <v>96</v>
      </c>
      <c r="B336" s="269" t="s">
        <v>12247</v>
      </c>
      <c r="C336" s="37"/>
    </row>
    <row r="337" spans="1:4" s="18" customFormat="1" ht="30" customHeight="1">
      <c r="A337" s="5" t="s">
        <v>96</v>
      </c>
      <c r="B337" s="269" t="s">
        <v>12246</v>
      </c>
      <c r="C337" s="37"/>
    </row>
    <row r="338" spans="1:4" s="18" customFormat="1" ht="30" customHeight="1">
      <c r="A338" s="5" t="s">
        <v>96</v>
      </c>
      <c r="B338" s="269" t="s">
        <v>12245</v>
      </c>
      <c r="C338" s="37"/>
    </row>
    <row r="339" spans="1:4" s="18" customFormat="1" ht="30" customHeight="1">
      <c r="A339" s="5" t="s">
        <v>96</v>
      </c>
      <c r="B339" s="269" t="s">
        <v>12244</v>
      </c>
      <c r="C339" s="37"/>
    </row>
    <row r="340" spans="1:4" s="18" customFormat="1" ht="30" customHeight="1">
      <c r="A340" s="5" t="s">
        <v>96</v>
      </c>
      <c r="B340" s="269" t="s">
        <v>12243</v>
      </c>
      <c r="C340" s="37"/>
      <c r="D340" s="21">
        <f>(F340+G340)/2</f>
        <v>0</v>
      </c>
    </row>
    <row r="341" spans="1:4" s="18" customFormat="1" ht="30" customHeight="1">
      <c r="A341" s="5" t="s">
        <v>96</v>
      </c>
      <c r="B341" s="269" t="s">
        <v>12242</v>
      </c>
      <c r="C341" s="37"/>
    </row>
    <row r="342" spans="1:4" s="18" customFormat="1" ht="30" customHeight="1">
      <c r="A342" s="5" t="s">
        <v>12241</v>
      </c>
      <c r="B342" s="269" t="s">
        <v>12240</v>
      </c>
      <c r="C342" s="37"/>
    </row>
    <row r="343" spans="1:4" s="18" customFormat="1" ht="30" customHeight="1">
      <c r="A343" s="5" t="s">
        <v>12239</v>
      </c>
      <c r="B343" s="269" t="s">
        <v>12238</v>
      </c>
      <c r="C343" s="37"/>
    </row>
    <row r="344" spans="1:4" s="18" customFormat="1" ht="30" customHeight="1">
      <c r="A344" s="5" t="s">
        <v>12235</v>
      </c>
      <c r="B344" s="269" t="s">
        <v>11217</v>
      </c>
      <c r="C344" s="37"/>
    </row>
    <row r="345" spans="1:4" s="18" customFormat="1" ht="30" customHeight="1">
      <c r="A345" s="5" t="s">
        <v>12235</v>
      </c>
      <c r="B345" s="269" t="s">
        <v>12237</v>
      </c>
      <c r="C345" s="37"/>
    </row>
    <row r="346" spans="1:4" s="18" customFormat="1" ht="30" customHeight="1">
      <c r="A346" s="5" t="s">
        <v>12235</v>
      </c>
      <c r="B346" s="269" t="s">
        <v>11212</v>
      </c>
      <c r="C346" s="37"/>
    </row>
    <row r="347" spans="1:4" s="18" customFormat="1" ht="30" customHeight="1">
      <c r="A347" s="5" t="s">
        <v>12235</v>
      </c>
      <c r="B347" s="269" t="s">
        <v>11229</v>
      </c>
      <c r="C347" s="37"/>
    </row>
    <row r="348" spans="1:4" s="18" customFormat="1" ht="30" customHeight="1">
      <c r="A348" s="5" t="s">
        <v>12235</v>
      </c>
      <c r="B348" s="269" t="s">
        <v>11207</v>
      </c>
      <c r="C348" s="37"/>
    </row>
    <row r="349" spans="1:4" s="18" customFormat="1" ht="30" customHeight="1">
      <c r="A349" s="5" t="s">
        <v>12235</v>
      </c>
      <c r="B349" s="269" t="s">
        <v>12236</v>
      </c>
      <c r="C349" s="37"/>
    </row>
    <row r="350" spans="1:4" s="18" customFormat="1" ht="30" customHeight="1">
      <c r="A350" s="5" t="s">
        <v>12235</v>
      </c>
      <c r="B350" s="269" t="s">
        <v>11226</v>
      </c>
      <c r="C350" s="37"/>
    </row>
    <row r="351" spans="1:4" s="18" customFormat="1" ht="30" customHeight="1">
      <c r="A351" s="5" t="s">
        <v>12235</v>
      </c>
      <c r="B351" s="269" t="s">
        <v>11219</v>
      </c>
      <c r="C351" s="37"/>
    </row>
    <row r="352" spans="1:4" s="18" customFormat="1" ht="30" customHeight="1">
      <c r="A352" s="5" t="s">
        <v>12235</v>
      </c>
      <c r="B352" s="269" t="s">
        <v>11227</v>
      </c>
      <c r="C352" s="37"/>
    </row>
    <row r="353" spans="1:210" s="18" customFormat="1" ht="30" customHeight="1">
      <c r="A353" s="5" t="s">
        <v>12235</v>
      </c>
      <c r="B353" s="269" t="s">
        <v>11214</v>
      </c>
      <c r="C353" s="37"/>
    </row>
    <row r="354" spans="1:210" s="18" customFormat="1" ht="30" customHeight="1">
      <c r="A354" s="5" t="s">
        <v>12235</v>
      </c>
      <c r="B354" s="269" t="s">
        <v>11232</v>
      </c>
      <c r="C354" s="37"/>
    </row>
    <row r="355" spans="1:210" s="18" customFormat="1" ht="30" customHeight="1">
      <c r="A355" s="5" t="s">
        <v>12235</v>
      </c>
      <c r="B355" s="269" t="s">
        <v>12234</v>
      </c>
      <c r="C355" s="37"/>
    </row>
    <row r="356" spans="1:210" s="18" customFormat="1" ht="30" customHeight="1">
      <c r="A356" s="5" t="s">
        <v>12233</v>
      </c>
      <c r="B356" s="269" t="s">
        <v>12232</v>
      </c>
      <c r="C356" s="37"/>
    </row>
    <row r="357" spans="1:210" s="18" customFormat="1" ht="30" customHeight="1">
      <c r="A357" s="5" t="s">
        <v>2414</v>
      </c>
      <c r="B357" s="269" t="s">
        <v>12231</v>
      </c>
      <c r="C357" s="37"/>
    </row>
    <row r="358" spans="1:210" s="18" customFormat="1" ht="30" customHeight="1">
      <c r="A358" s="5" t="s">
        <v>12230</v>
      </c>
      <c r="B358" s="269" t="s">
        <v>12229</v>
      </c>
      <c r="C358" s="37"/>
    </row>
    <row r="359" spans="1:210" s="18" customFormat="1" ht="30" customHeight="1">
      <c r="A359" s="5" t="s">
        <v>12228</v>
      </c>
      <c r="B359" s="269" t="s">
        <v>12227</v>
      </c>
      <c r="C359" s="37"/>
    </row>
    <row r="360" spans="1:210" s="18" customFormat="1" ht="30" customHeight="1">
      <c r="A360" s="5" t="s">
        <v>12225</v>
      </c>
      <c r="B360" s="269" t="s">
        <v>12226</v>
      </c>
      <c r="C360" s="37"/>
    </row>
    <row r="361" spans="1:210" s="18" customFormat="1" ht="30" customHeight="1">
      <c r="A361" s="5" t="s">
        <v>12225</v>
      </c>
      <c r="B361" s="269" t="s">
        <v>12224</v>
      </c>
      <c r="C361" s="37"/>
    </row>
    <row r="362" spans="1:210" s="18" customFormat="1" ht="30" customHeight="1">
      <c r="A362" s="5" t="s">
        <v>11988</v>
      </c>
      <c r="B362" s="269" t="s">
        <v>12223</v>
      </c>
      <c r="C362" s="37"/>
    </row>
    <row r="363" spans="1:210" s="18" customFormat="1" ht="30" customHeight="1">
      <c r="A363" s="5" t="s">
        <v>11988</v>
      </c>
      <c r="B363" s="269" t="s">
        <v>12222</v>
      </c>
      <c r="C363" s="37"/>
    </row>
    <row r="364" spans="1:210" s="18" customFormat="1" ht="26.1" customHeight="1">
      <c r="A364" s="5" t="s">
        <v>11988</v>
      </c>
      <c r="B364" s="269" t="s">
        <v>12221</v>
      </c>
      <c r="C364" s="37"/>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19"/>
      <c r="GL364" s="19"/>
      <c r="GM364" s="19"/>
      <c r="GN364" s="19"/>
      <c r="GO364" s="19"/>
      <c r="GP364" s="19"/>
      <c r="GQ364" s="19"/>
      <c r="GR364" s="19"/>
      <c r="GS364" s="19"/>
      <c r="GT364" s="19"/>
      <c r="GU364" s="19"/>
      <c r="GV364" s="19"/>
      <c r="GW364" s="19"/>
      <c r="GX364" s="19"/>
      <c r="GY364" s="19"/>
      <c r="GZ364" s="19"/>
      <c r="HA364" s="19"/>
      <c r="HB364" s="19"/>
    </row>
    <row r="365" spans="1:210" s="18" customFormat="1" ht="26.1" customHeight="1">
      <c r="A365" s="5" t="s">
        <v>11988</v>
      </c>
      <c r="B365" s="269" t="s">
        <v>9776</v>
      </c>
      <c r="C365" s="37"/>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row>
    <row r="366" spans="1:210" s="18" customFormat="1" ht="26.1" customHeight="1">
      <c r="A366" s="5" t="s">
        <v>11988</v>
      </c>
      <c r="B366" s="269" t="s">
        <v>12220</v>
      </c>
      <c r="C366" s="37"/>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row>
    <row r="367" spans="1:210" s="18" customFormat="1" ht="26.1" customHeight="1">
      <c r="A367" s="5" t="s">
        <v>11988</v>
      </c>
      <c r="B367" s="269" t="s">
        <v>12219</v>
      </c>
      <c r="C367" s="37"/>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row>
    <row r="368" spans="1:210" s="18" customFormat="1" ht="26.1" customHeight="1">
      <c r="A368" s="5" t="s">
        <v>11988</v>
      </c>
      <c r="B368" s="269" t="s">
        <v>12218</v>
      </c>
      <c r="C368" s="37"/>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row>
    <row r="369" spans="1:210" s="18" customFormat="1" ht="26.1" customHeight="1">
      <c r="A369" s="5" t="s">
        <v>11988</v>
      </c>
      <c r="B369" s="269" t="s">
        <v>12217</v>
      </c>
      <c r="C369" s="37"/>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row>
    <row r="370" spans="1:210" s="18" customFormat="1" ht="26.1" customHeight="1">
      <c r="A370" s="5" t="s">
        <v>11988</v>
      </c>
      <c r="B370" s="269" t="s">
        <v>12216</v>
      </c>
      <c r="C370" s="37"/>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row>
    <row r="371" spans="1:210" s="18" customFormat="1" ht="30" customHeight="1">
      <c r="A371" s="5" t="s">
        <v>11988</v>
      </c>
      <c r="B371" s="269" t="s">
        <v>12215</v>
      </c>
      <c r="C371" s="37"/>
    </row>
    <row r="372" spans="1:210" s="18" customFormat="1" ht="30" customHeight="1">
      <c r="A372" s="5" t="s">
        <v>11988</v>
      </c>
      <c r="B372" s="269" t="s">
        <v>12214</v>
      </c>
      <c r="C372" s="37"/>
    </row>
    <row r="373" spans="1:210" s="18" customFormat="1" ht="30" customHeight="1">
      <c r="A373" s="5" t="s">
        <v>11988</v>
      </c>
      <c r="B373" s="269" t="s">
        <v>12213</v>
      </c>
      <c r="C373" s="37"/>
    </row>
    <row r="374" spans="1:210" s="18" customFormat="1" ht="30" customHeight="1">
      <c r="A374" s="5" t="s">
        <v>11988</v>
      </c>
      <c r="B374" s="269" t="s">
        <v>12212</v>
      </c>
      <c r="C374" s="37"/>
    </row>
    <row r="375" spans="1:210" s="18" customFormat="1" ht="30" customHeight="1">
      <c r="A375" s="5" t="s">
        <v>11988</v>
      </c>
      <c r="B375" s="269" t="s">
        <v>12211</v>
      </c>
      <c r="C375" s="37"/>
    </row>
    <row r="376" spans="1:210" s="18" customFormat="1" ht="30" customHeight="1">
      <c r="A376" s="5" t="s">
        <v>11988</v>
      </c>
      <c r="B376" s="269" t="s">
        <v>12210</v>
      </c>
      <c r="C376" s="37"/>
    </row>
    <row r="377" spans="1:210" s="18" customFormat="1" ht="30" customHeight="1">
      <c r="A377" s="5" t="s">
        <v>11988</v>
      </c>
      <c r="B377" s="269" t="s">
        <v>12209</v>
      </c>
      <c r="C377" s="37"/>
    </row>
    <row r="378" spans="1:210" s="18" customFormat="1" ht="30" customHeight="1">
      <c r="A378" s="5" t="s">
        <v>11988</v>
      </c>
      <c r="B378" s="269" t="s">
        <v>12208</v>
      </c>
      <c r="C378" s="37"/>
    </row>
    <row r="379" spans="1:210" s="18" customFormat="1" ht="30" customHeight="1">
      <c r="A379" s="5" t="s">
        <v>11988</v>
      </c>
      <c r="B379" s="269" t="s">
        <v>12207</v>
      </c>
      <c r="C379" s="37"/>
    </row>
    <row r="380" spans="1:210" s="18" customFormat="1" ht="30" customHeight="1">
      <c r="A380" s="5" t="s">
        <v>11988</v>
      </c>
      <c r="B380" s="269" t="s">
        <v>12206</v>
      </c>
      <c r="C380" s="37"/>
    </row>
    <row r="381" spans="1:210" s="18" customFormat="1" ht="30" customHeight="1">
      <c r="A381" s="5" t="s">
        <v>12141</v>
      </c>
      <c r="B381" s="269" t="s">
        <v>12205</v>
      </c>
      <c r="C381" s="37"/>
    </row>
    <row r="382" spans="1:210" s="18" customFormat="1" ht="30" customHeight="1">
      <c r="A382" s="5" t="s">
        <v>12141</v>
      </c>
      <c r="B382" s="269" t="s">
        <v>12204</v>
      </c>
      <c r="C382" s="37"/>
    </row>
    <row r="383" spans="1:210" s="18" customFormat="1" ht="30" customHeight="1">
      <c r="A383" s="5" t="s">
        <v>12141</v>
      </c>
      <c r="B383" s="269" t="s">
        <v>12203</v>
      </c>
      <c r="C383" s="37"/>
    </row>
    <row r="384" spans="1:210" s="18" customFormat="1" ht="30" customHeight="1">
      <c r="A384" s="5" t="s">
        <v>12141</v>
      </c>
      <c r="B384" s="269" t="s">
        <v>12202</v>
      </c>
      <c r="C384" s="37"/>
    </row>
    <row r="385" spans="1:4" s="18" customFormat="1" ht="30" customHeight="1">
      <c r="A385" s="5" t="s">
        <v>12141</v>
      </c>
      <c r="B385" s="269" t="s">
        <v>12201</v>
      </c>
      <c r="C385" s="37"/>
    </row>
    <row r="386" spans="1:4" s="18" customFormat="1" ht="30" customHeight="1">
      <c r="A386" s="5" t="s">
        <v>12141</v>
      </c>
      <c r="B386" s="269" t="s">
        <v>12200</v>
      </c>
      <c r="C386" s="37"/>
    </row>
    <row r="387" spans="1:4" ht="30" customHeight="1">
      <c r="A387" s="5" t="s">
        <v>12141</v>
      </c>
      <c r="B387" s="269" t="s">
        <v>12199</v>
      </c>
      <c r="C387" s="37"/>
    </row>
    <row r="388" spans="1:4" ht="30" customHeight="1">
      <c r="A388" s="5" t="s">
        <v>12141</v>
      </c>
      <c r="B388" s="269" t="s">
        <v>12198</v>
      </c>
      <c r="C388" s="37"/>
    </row>
    <row r="389" spans="1:4" ht="30" customHeight="1">
      <c r="A389" s="5" t="s">
        <v>12141</v>
      </c>
      <c r="B389" s="390" t="s">
        <v>12197</v>
      </c>
      <c r="C389" s="37"/>
    </row>
    <row r="390" spans="1:4" ht="30" customHeight="1">
      <c r="A390" s="5" t="s">
        <v>12141</v>
      </c>
      <c r="B390" s="269" t="s">
        <v>12196</v>
      </c>
      <c r="C390" s="37"/>
    </row>
    <row r="391" spans="1:4" ht="30" customHeight="1">
      <c r="A391" s="5" t="s">
        <v>12141</v>
      </c>
      <c r="B391" s="269" t="s">
        <v>12195</v>
      </c>
      <c r="C391" s="37"/>
    </row>
    <row r="392" spans="1:4" ht="30" customHeight="1">
      <c r="A392" s="5" t="s">
        <v>12141</v>
      </c>
      <c r="B392" s="269" t="s">
        <v>12194</v>
      </c>
      <c r="C392" s="37"/>
    </row>
    <row r="393" spans="1:4" ht="30" customHeight="1">
      <c r="A393" s="5" t="s">
        <v>12141</v>
      </c>
      <c r="B393" s="269" t="s">
        <v>12193</v>
      </c>
      <c r="C393" s="37"/>
    </row>
    <row r="394" spans="1:4" ht="30" customHeight="1">
      <c r="A394" s="5" t="s">
        <v>12141</v>
      </c>
      <c r="B394" s="269" t="s">
        <v>12192</v>
      </c>
      <c r="C394" s="37"/>
    </row>
    <row r="395" spans="1:4" ht="30" customHeight="1">
      <c r="A395" s="5" t="s">
        <v>12141</v>
      </c>
      <c r="B395" s="269" t="s">
        <v>12191</v>
      </c>
      <c r="C395" s="37"/>
    </row>
    <row r="396" spans="1:4" ht="30" customHeight="1">
      <c r="A396" s="5" t="s">
        <v>12141</v>
      </c>
      <c r="B396" s="269" t="s">
        <v>12190</v>
      </c>
      <c r="C396" s="37"/>
    </row>
    <row r="397" spans="1:4" s="20" customFormat="1" ht="30" customHeight="1">
      <c r="A397" s="5" t="s">
        <v>12141</v>
      </c>
      <c r="B397" s="269" t="s">
        <v>12189</v>
      </c>
      <c r="C397" s="37"/>
      <c r="D397" s="18"/>
    </row>
    <row r="398" spans="1:4" ht="30" customHeight="1">
      <c r="A398" s="5" t="s">
        <v>12141</v>
      </c>
      <c r="B398" s="269" t="s">
        <v>12188</v>
      </c>
      <c r="C398" s="37"/>
    </row>
    <row r="399" spans="1:4" ht="30" customHeight="1">
      <c r="A399" s="5" t="s">
        <v>12141</v>
      </c>
      <c r="B399" s="269" t="s">
        <v>12187</v>
      </c>
      <c r="C399" s="37"/>
    </row>
    <row r="400" spans="1:4" ht="30" customHeight="1">
      <c r="A400" s="5" t="s">
        <v>12141</v>
      </c>
      <c r="B400" s="269" t="s">
        <v>12186</v>
      </c>
      <c r="C400" s="37"/>
    </row>
    <row r="401" spans="1:3" ht="30" customHeight="1">
      <c r="A401" s="5" t="s">
        <v>12141</v>
      </c>
      <c r="B401" s="269" t="s">
        <v>12185</v>
      </c>
      <c r="C401" s="37"/>
    </row>
    <row r="402" spans="1:3" ht="30" customHeight="1">
      <c r="A402" s="5" t="s">
        <v>12141</v>
      </c>
      <c r="B402" s="269" t="s">
        <v>12184</v>
      </c>
      <c r="C402" s="37"/>
    </row>
    <row r="403" spans="1:3" s="18" customFormat="1" ht="30" customHeight="1">
      <c r="A403" s="5" t="s">
        <v>12141</v>
      </c>
      <c r="B403" s="269" t="s">
        <v>12183</v>
      </c>
      <c r="C403" s="37"/>
    </row>
    <row r="404" spans="1:3" s="18" customFormat="1" ht="30" customHeight="1">
      <c r="A404" s="5" t="s">
        <v>12141</v>
      </c>
      <c r="B404" s="269" t="s">
        <v>12182</v>
      </c>
      <c r="C404" s="37"/>
    </row>
    <row r="405" spans="1:3" s="18" customFormat="1" ht="30" customHeight="1">
      <c r="A405" s="5" t="s">
        <v>12141</v>
      </c>
      <c r="B405" s="269" t="s">
        <v>12181</v>
      </c>
      <c r="C405" s="37"/>
    </row>
    <row r="406" spans="1:3" s="18" customFormat="1" ht="30" customHeight="1">
      <c r="A406" s="5" t="s">
        <v>12141</v>
      </c>
      <c r="B406" s="269" t="s">
        <v>12180</v>
      </c>
      <c r="C406" s="37"/>
    </row>
    <row r="407" spans="1:3" s="18" customFormat="1" ht="30" customHeight="1">
      <c r="A407" s="5" t="s">
        <v>12141</v>
      </c>
      <c r="B407" s="269" t="s">
        <v>12179</v>
      </c>
      <c r="C407" s="37"/>
    </row>
    <row r="408" spans="1:3" s="18" customFormat="1" ht="30" customHeight="1">
      <c r="A408" s="5" t="s">
        <v>12141</v>
      </c>
      <c r="B408" s="269" t="s">
        <v>12178</v>
      </c>
      <c r="C408" s="37"/>
    </row>
    <row r="409" spans="1:3" s="18" customFormat="1" ht="30" customHeight="1">
      <c r="A409" s="5" t="s">
        <v>12141</v>
      </c>
      <c r="B409" s="269" t="s">
        <v>12177</v>
      </c>
      <c r="C409" s="37"/>
    </row>
    <row r="410" spans="1:3" s="18" customFormat="1" ht="30" customHeight="1">
      <c r="A410" s="5" t="s">
        <v>12141</v>
      </c>
      <c r="B410" s="269" t="s">
        <v>12176</v>
      </c>
      <c r="C410" s="37"/>
    </row>
    <row r="411" spans="1:3" s="18" customFormat="1" ht="30" customHeight="1">
      <c r="A411" s="5" t="s">
        <v>12141</v>
      </c>
      <c r="B411" s="269" t="s">
        <v>12175</v>
      </c>
      <c r="C411" s="37"/>
    </row>
    <row r="412" spans="1:3" s="18" customFormat="1" ht="30" customHeight="1">
      <c r="A412" s="5" t="s">
        <v>12141</v>
      </c>
      <c r="B412" s="269" t="s">
        <v>12174</v>
      </c>
      <c r="C412" s="37"/>
    </row>
    <row r="413" spans="1:3" s="18" customFormat="1" ht="30" customHeight="1">
      <c r="A413" s="5" t="s">
        <v>12141</v>
      </c>
      <c r="B413" s="269" t="s">
        <v>12173</v>
      </c>
      <c r="C413" s="37"/>
    </row>
    <row r="414" spans="1:3" s="18" customFormat="1" ht="30" customHeight="1">
      <c r="A414" s="5" t="s">
        <v>12141</v>
      </c>
      <c r="B414" s="269" t="s">
        <v>12172</v>
      </c>
      <c r="C414" s="37"/>
    </row>
    <row r="415" spans="1:3" s="18" customFormat="1" ht="30" customHeight="1">
      <c r="A415" s="5" t="s">
        <v>12141</v>
      </c>
      <c r="B415" s="269" t="s">
        <v>12171</v>
      </c>
      <c r="C415" s="37"/>
    </row>
    <row r="416" spans="1:3" s="18" customFormat="1" ht="30" customHeight="1">
      <c r="A416" s="5" t="s">
        <v>12141</v>
      </c>
      <c r="B416" s="269" t="s">
        <v>12170</v>
      </c>
      <c r="C416" s="37"/>
    </row>
    <row r="417" spans="1:3" s="18" customFormat="1" ht="30" customHeight="1">
      <c r="A417" s="5" t="s">
        <v>12141</v>
      </c>
      <c r="B417" s="269" t="s">
        <v>12169</v>
      </c>
      <c r="C417" s="37"/>
    </row>
    <row r="418" spans="1:3" s="18" customFormat="1" ht="30" customHeight="1">
      <c r="A418" s="5" t="s">
        <v>12141</v>
      </c>
      <c r="B418" s="269" t="s">
        <v>12168</v>
      </c>
      <c r="C418" s="37"/>
    </row>
    <row r="419" spans="1:3" s="18" customFormat="1" ht="30" customHeight="1">
      <c r="A419" s="5" t="s">
        <v>12141</v>
      </c>
      <c r="B419" s="269" t="s">
        <v>12167</v>
      </c>
      <c r="C419" s="37"/>
    </row>
    <row r="420" spans="1:3" s="18" customFormat="1" ht="30" customHeight="1">
      <c r="A420" s="5" t="s">
        <v>12141</v>
      </c>
      <c r="B420" s="269" t="s">
        <v>12166</v>
      </c>
      <c r="C420" s="37"/>
    </row>
    <row r="421" spans="1:3" s="18" customFormat="1" ht="30" customHeight="1">
      <c r="A421" s="5" t="s">
        <v>12141</v>
      </c>
      <c r="B421" s="269" t="s">
        <v>12165</v>
      </c>
      <c r="C421" s="37"/>
    </row>
    <row r="422" spans="1:3" s="18" customFormat="1" ht="30" customHeight="1">
      <c r="A422" s="5" t="s">
        <v>12141</v>
      </c>
      <c r="B422" s="269" t="s">
        <v>12164</v>
      </c>
      <c r="C422" s="37"/>
    </row>
    <row r="423" spans="1:3" s="18" customFormat="1" ht="30" customHeight="1">
      <c r="A423" s="5" t="s">
        <v>12141</v>
      </c>
      <c r="B423" s="269" t="s">
        <v>12163</v>
      </c>
      <c r="C423" s="37"/>
    </row>
    <row r="424" spans="1:3" s="18" customFormat="1" ht="30" customHeight="1">
      <c r="A424" s="5" t="s">
        <v>12141</v>
      </c>
      <c r="B424" s="269" t="s">
        <v>12162</v>
      </c>
      <c r="C424" s="37"/>
    </row>
    <row r="425" spans="1:3" s="18" customFormat="1" ht="30" customHeight="1">
      <c r="A425" s="5" t="s">
        <v>12141</v>
      </c>
      <c r="B425" s="269" t="s">
        <v>12161</v>
      </c>
      <c r="C425" s="37"/>
    </row>
    <row r="426" spans="1:3" s="18" customFormat="1" ht="30" customHeight="1">
      <c r="A426" s="5" t="s">
        <v>12141</v>
      </c>
      <c r="B426" s="269" t="s">
        <v>12160</v>
      </c>
      <c r="C426" s="37"/>
    </row>
    <row r="427" spans="1:3" s="18" customFormat="1" ht="30" customHeight="1">
      <c r="A427" s="5" t="s">
        <v>12141</v>
      </c>
      <c r="B427" s="269" t="s">
        <v>12159</v>
      </c>
      <c r="C427" s="37"/>
    </row>
    <row r="428" spans="1:3" s="18" customFormat="1" ht="30" customHeight="1">
      <c r="A428" s="5" t="s">
        <v>12141</v>
      </c>
      <c r="B428" s="269" t="s">
        <v>12158</v>
      </c>
      <c r="C428" s="37"/>
    </row>
    <row r="429" spans="1:3" s="18" customFormat="1" ht="30" customHeight="1">
      <c r="A429" s="5" t="s">
        <v>12141</v>
      </c>
      <c r="B429" s="269" t="s">
        <v>12157</v>
      </c>
      <c r="C429" s="37"/>
    </row>
    <row r="430" spans="1:3" s="18" customFormat="1" ht="30" customHeight="1">
      <c r="A430" s="5" t="s">
        <v>12141</v>
      </c>
      <c r="B430" s="269" t="s">
        <v>12156</v>
      </c>
      <c r="C430" s="37"/>
    </row>
    <row r="431" spans="1:3" s="18" customFormat="1" ht="30" customHeight="1">
      <c r="A431" s="5" t="s">
        <v>12141</v>
      </c>
      <c r="B431" s="269" t="s">
        <v>12155</v>
      </c>
      <c r="C431" s="37"/>
    </row>
    <row r="432" spans="1:3" s="18" customFormat="1" ht="30" customHeight="1">
      <c r="A432" s="5" t="s">
        <v>12141</v>
      </c>
      <c r="B432" s="269" t="s">
        <v>12154</v>
      </c>
      <c r="C432" s="37"/>
    </row>
    <row r="433" spans="1:3" s="18" customFormat="1" ht="30" customHeight="1">
      <c r="A433" s="5" t="s">
        <v>12141</v>
      </c>
      <c r="B433" s="269" t="s">
        <v>12153</v>
      </c>
      <c r="C433" s="37"/>
    </row>
    <row r="434" spans="1:3" s="18" customFormat="1" ht="30" customHeight="1">
      <c r="A434" s="5" t="s">
        <v>12141</v>
      </c>
      <c r="B434" s="269" t="s">
        <v>12152</v>
      </c>
      <c r="C434" s="37"/>
    </row>
    <row r="435" spans="1:3" s="18" customFormat="1" ht="30" customHeight="1">
      <c r="A435" s="5" t="s">
        <v>12141</v>
      </c>
      <c r="B435" s="269" t="s">
        <v>12151</v>
      </c>
      <c r="C435" s="37"/>
    </row>
    <row r="436" spans="1:3" s="18" customFormat="1" ht="30" customHeight="1">
      <c r="A436" s="5" t="s">
        <v>12141</v>
      </c>
      <c r="B436" s="269" t="s">
        <v>12150</v>
      </c>
      <c r="C436" s="37"/>
    </row>
    <row r="437" spans="1:3" s="18" customFormat="1" ht="30" customHeight="1">
      <c r="A437" s="5" t="s">
        <v>12141</v>
      </c>
      <c r="B437" s="391" t="s">
        <v>12149</v>
      </c>
      <c r="C437" s="37"/>
    </row>
    <row r="438" spans="1:3" s="18" customFormat="1" ht="30" customHeight="1">
      <c r="A438" s="5" t="s">
        <v>12141</v>
      </c>
      <c r="B438" s="269" t="s">
        <v>12148</v>
      </c>
      <c r="C438" s="37"/>
    </row>
    <row r="439" spans="1:3" s="18" customFormat="1" ht="30" customHeight="1">
      <c r="A439" s="5" t="s">
        <v>12141</v>
      </c>
      <c r="B439" s="269" t="s">
        <v>12147</v>
      </c>
      <c r="C439" s="37"/>
    </row>
    <row r="440" spans="1:3" s="18" customFormat="1" ht="30" customHeight="1">
      <c r="A440" s="5" t="s">
        <v>12141</v>
      </c>
      <c r="B440" s="269" t="s">
        <v>12146</v>
      </c>
      <c r="C440" s="37"/>
    </row>
    <row r="441" spans="1:3" s="18" customFormat="1" ht="30" customHeight="1">
      <c r="A441" s="5" t="s">
        <v>12141</v>
      </c>
      <c r="B441" s="390" t="s">
        <v>12145</v>
      </c>
      <c r="C441" s="37"/>
    </row>
    <row r="442" spans="1:3" s="18" customFormat="1" ht="30" customHeight="1">
      <c r="A442" s="5" t="s">
        <v>12141</v>
      </c>
      <c r="B442" s="269" t="s">
        <v>12144</v>
      </c>
      <c r="C442" s="37"/>
    </row>
    <row r="443" spans="1:3" s="18" customFormat="1" ht="30" customHeight="1">
      <c r="A443" s="5" t="s">
        <v>12141</v>
      </c>
      <c r="B443" s="269" t="s">
        <v>12143</v>
      </c>
      <c r="C443" s="37"/>
    </row>
    <row r="444" spans="1:3" s="18" customFormat="1" ht="30" customHeight="1">
      <c r="A444" s="5" t="s">
        <v>12141</v>
      </c>
      <c r="B444" s="269" t="s">
        <v>12142</v>
      </c>
      <c r="C444" s="37"/>
    </row>
    <row r="445" spans="1:3" s="18" customFormat="1" ht="30" customHeight="1">
      <c r="A445" s="5" t="s">
        <v>12141</v>
      </c>
      <c r="B445" s="269" t="s">
        <v>12140</v>
      </c>
      <c r="C445" s="37"/>
    </row>
    <row r="446" spans="1:3" s="18" customFormat="1" ht="30" customHeight="1">
      <c r="A446" s="5" t="s">
        <v>12139</v>
      </c>
      <c r="B446" s="269" t="s">
        <v>12138</v>
      </c>
      <c r="C446" s="37"/>
    </row>
    <row r="447" spans="1:3" s="18" customFormat="1" ht="30" customHeight="1">
      <c r="A447" s="5" t="s">
        <v>12069</v>
      </c>
      <c r="B447" s="269" t="s">
        <v>12137</v>
      </c>
      <c r="C447" s="37"/>
    </row>
    <row r="448" spans="1:3" s="18" customFormat="1" ht="30" customHeight="1">
      <c r="A448" s="5" t="s">
        <v>12069</v>
      </c>
      <c r="B448" s="269" t="s">
        <v>12136</v>
      </c>
      <c r="C448" s="37"/>
    </row>
    <row r="449" spans="1:4" s="18" customFormat="1" ht="30" customHeight="1">
      <c r="A449" s="5" t="s">
        <v>12069</v>
      </c>
      <c r="B449" s="269" t="s">
        <v>12135</v>
      </c>
      <c r="C449" s="37"/>
    </row>
    <row r="450" spans="1:4" s="18" customFormat="1" ht="30" customHeight="1">
      <c r="A450" s="5" t="s">
        <v>12069</v>
      </c>
      <c r="B450" s="269" t="s">
        <v>12134</v>
      </c>
      <c r="C450" s="37"/>
    </row>
    <row r="451" spans="1:4" s="18" customFormat="1" ht="30" customHeight="1">
      <c r="A451" s="5" t="s">
        <v>12069</v>
      </c>
      <c r="B451" s="269" t="s">
        <v>12133</v>
      </c>
      <c r="C451" s="37"/>
    </row>
    <row r="452" spans="1:4" s="18" customFormat="1" ht="30" customHeight="1">
      <c r="A452" s="5" t="s">
        <v>12069</v>
      </c>
      <c r="B452" s="269" t="s">
        <v>12132</v>
      </c>
      <c r="C452" s="37"/>
      <c r="D452" s="21">
        <f>(F452+G452)/2</f>
        <v>0</v>
      </c>
    </row>
    <row r="453" spans="1:4" s="18" customFormat="1" ht="30" customHeight="1">
      <c r="A453" s="5" t="s">
        <v>12069</v>
      </c>
      <c r="B453" s="269" t="s">
        <v>12131</v>
      </c>
      <c r="C453" s="37"/>
      <c r="D453" s="21">
        <f>(F453+G453)/2</f>
        <v>0</v>
      </c>
    </row>
    <row r="454" spans="1:4" s="18" customFormat="1" ht="30" customHeight="1">
      <c r="A454" s="5" t="s">
        <v>12069</v>
      </c>
      <c r="B454" s="390" t="s">
        <v>12130</v>
      </c>
      <c r="C454" s="37"/>
    </row>
    <row r="455" spans="1:4" s="18" customFormat="1" ht="30" customHeight="1">
      <c r="A455" s="5" t="s">
        <v>12069</v>
      </c>
      <c r="B455" s="269" t="s">
        <v>12129</v>
      </c>
      <c r="C455" s="37"/>
    </row>
    <row r="456" spans="1:4" s="18" customFormat="1" ht="30" customHeight="1">
      <c r="A456" s="5" t="s">
        <v>12069</v>
      </c>
      <c r="B456" s="390" t="s">
        <v>12128</v>
      </c>
      <c r="C456" s="37"/>
    </row>
    <row r="457" spans="1:4" s="18" customFormat="1" ht="30" customHeight="1">
      <c r="A457" s="5" t="s">
        <v>12069</v>
      </c>
      <c r="B457" s="269" t="s">
        <v>12127</v>
      </c>
      <c r="C457" s="37"/>
    </row>
    <row r="458" spans="1:4" s="18" customFormat="1" ht="30" customHeight="1">
      <c r="A458" s="5" t="s">
        <v>12069</v>
      </c>
      <c r="B458" s="269" t="s">
        <v>12126</v>
      </c>
      <c r="C458" s="37"/>
    </row>
    <row r="459" spans="1:4" s="18" customFormat="1" ht="30" customHeight="1">
      <c r="A459" s="5" t="s">
        <v>12069</v>
      </c>
      <c r="B459" s="269" t="s">
        <v>12125</v>
      </c>
      <c r="C459" s="37"/>
    </row>
    <row r="460" spans="1:4" s="18" customFormat="1" ht="30" customHeight="1">
      <c r="A460" s="5" t="s">
        <v>12069</v>
      </c>
      <c r="B460" s="269" t="s">
        <v>12124</v>
      </c>
      <c r="C460" s="37"/>
    </row>
    <row r="461" spans="1:4" s="18" customFormat="1" ht="30" customHeight="1">
      <c r="A461" s="5" t="s">
        <v>12069</v>
      </c>
      <c r="B461" s="269" t="s">
        <v>12123</v>
      </c>
      <c r="C461" s="37"/>
    </row>
    <row r="462" spans="1:4" s="18" customFormat="1" ht="30" customHeight="1">
      <c r="A462" s="5" t="s">
        <v>12069</v>
      </c>
      <c r="B462" s="269" t="s">
        <v>12122</v>
      </c>
      <c r="C462" s="37"/>
    </row>
    <row r="463" spans="1:4" s="18" customFormat="1" ht="30" customHeight="1">
      <c r="A463" s="5" t="s">
        <v>12069</v>
      </c>
      <c r="B463" s="269" t="s">
        <v>12121</v>
      </c>
      <c r="C463" s="37"/>
    </row>
    <row r="464" spans="1:4" s="18" customFormat="1" ht="30" customHeight="1">
      <c r="A464" s="5" t="s">
        <v>12069</v>
      </c>
      <c r="B464" s="269" t="s">
        <v>12120</v>
      </c>
      <c r="C464" s="37"/>
    </row>
    <row r="465" spans="1:3" s="18" customFormat="1" ht="30" customHeight="1">
      <c r="A465" s="5" t="s">
        <v>12069</v>
      </c>
      <c r="B465" s="269" t="s">
        <v>12119</v>
      </c>
      <c r="C465" s="37"/>
    </row>
    <row r="466" spans="1:3" s="18" customFormat="1" ht="30" customHeight="1">
      <c r="A466" s="5" t="s">
        <v>12069</v>
      </c>
      <c r="B466" s="269" t="s">
        <v>12118</v>
      </c>
      <c r="C466" s="37"/>
    </row>
    <row r="467" spans="1:3" s="18" customFormat="1" ht="30" customHeight="1">
      <c r="A467" s="5" t="s">
        <v>12069</v>
      </c>
      <c r="B467" s="269" t="s">
        <v>12117</v>
      </c>
      <c r="C467" s="37"/>
    </row>
    <row r="468" spans="1:3" s="18" customFormat="1" ht="30" customHeight="1">
      <c r="A468" s="5" t="s">
        <v>12069</v>
      </c>
      <c r="B468" s="269" t="s">
        <v>12116</v>
      </c>
      <c r="C468" s="37"/>
    </row>
    <row r="469" spans="1:3" s="18" customFormat="1" ht="30" customHeight="1">
      <c r="A469" s="5" t="s">
        <v>12069</v>
      </c>
      <c r="B469" s="269" t="s">
        <v>12115</v>
      </c>
      <c r="C469" s="37"/>
    </row>
    <row r="470" spans="1:3" s="18" customFormat="1" ht="30" customHeight="1">
      <c r="A470" s="5" t="s">
        <v>12069</v>
      </c>
      <c r="B470" s="269" t="s">
        <v>12114</v>
      </c>
      <c r="C470" s="37"/>
    </row>
    <row r="471" spans="1:3" s="18" customFormat="1" ht="30" customHeight="1">
      <c r="A471" s="5" t="s">
        <v>12069</v>
      </c>
      <c r="B471" s="269" t="s">
        <v>12113</v>
      </c>
      <c r="C471" s="37"/>
    </row>
    <row r="472" spans="1:3" s="18" customFormat="1" ht="30" customHeight="1">
      <c r="A472" s="5" t="s">
        <v>12069</v>
      </c>
      <c r="B472" s="269" t="s">
        <v>12112</v>
      </c>
      <c r="C472" s="37"/>
    </row>
    <row r="473" spans="1:3" s="18" customFormat="1" ht="30" customHeight="1">
      <c r="A473" s="5" t="s">
        <v>12069</v>
      </c>
      <c r="B473" s="269" t="s">
        <v>12111</v>
      </c>
      <c r="C473" s="37"/>
    </row>
    <row r="474" spans="1:3" s="18" customFormat="1" ht="30" customHeight="1">
      <c r="A474" s="5" t="s">
        <v>12069</v>
      </c>
      <c r="B474" s="269" t="s">
        <v>12110</v>
      </c>
      <c r="C474" s="37"/>
    </row>
    <row r="475" spans="1:3" s="18" customFormat="1" ht="30" customHeight="1">
      <c r="A475" s="5" t="s">
        <v>12069</v>
      </c>
      <c r="B475" s="269" t="s">
        <v>12109</v>
      </c>
      <c r="C475" s="37"/>
    </row>
    <row r="476" spans="1:3" s="18" customFormat="1" ht="30" customHeight="1">
      <c r="A476" s="5" t="s">
        <v>12069</v>
      </c>
      <c r="B476" s="269" t="s">
        <v>12108</v>
      </c>
      <c r="C476" s="37"/>
    </row>
    <row r="477" spans="1:3" s="18" customFormat="1" ht="30" customHeight="1">
      <c r="A477" s="5" t="s">
        <v>12069</v>
      </c>
      <c r="B477" s="269" t="s">
        <v>12107</v>
      </c>
      <c r="C477" s="37"/>
    </row>
    <row r="478" spans="1:3" s="18" customFormat="1" ht="30" customHeight="1">
      <c r="A478" s="5" t="s">
        <v>12069</v>
      </c>
      <c r="B478" s="269" t="s">
        <v>12106</v>
      </c>
      <c r="C478" s="37"/>
    </row>
    <row r="479" spans="1:3" s="18" customFormat="1" ht="30" customHeight="1">
      <c r="A479" s="5" t="s">
        <v>12069</v>
      </c>
      <c r="B479" s="269" t="s">
        <v>12105</v>
      </c>
      <c r="C479" s="37"/>
    </row>
    <row r="480" spans="1:3" s="18" customFormat="1" ht="30" customHeight="1">
      <c r="A480" s="5" t="s">
        <v>12069</v>
      </c>
      <c r="B480" s="269" t="s">
        <v>12104</v>
      </c>
      <c r="C480" s="37"/>
    </row>
    <row r="481" spans="1:3" s="18" customFormat="1" ht="30" customHeight="1">
      <c r="A481" s="5" t="s">
        <v>12069</v>
      </c>
      <c r="B481" s="269" t="s">
        <v>12103</v>
      </c>
      <c r="C481" s="37"/>
    </row>
    <row r="482" spans="1:3" s="18" customFormat="1" ht="30" customHeight="1">
      <c r="A482" s="5" t="s">
        <v>12069</v>
      </c>
      <c r="B482" s="269" t="s">
        <v>12102</v>
      </c>
      <c r="C482" s="37"/>
    </row>
    <row r="483" spans="1:3" s="18" customFormat="1" ht="30" customHeight="1">
      <c r="A483" s="5" t="s">
        <v>12069</v>
      </c>
      <c r="B483" s="269" t="s">
        <v>12101</v>
      </c>
      <c r="C483" s="37"/>
    </row>
    <row r="484" spans="1:3" s="18" customFormat="1" ht="30" customHeight="1">
      <c r="A484" s="5" t="s">
        <v>12069</v>
      </c>
      <c r="B484" s="269" t="s">
        <v>12100</v>
      </c>
      <c r="C484" s="37"/>
    </row>
    <row r="485" spans="1:3" s="18" customFormat="1" ht="30" customHeight="1">
      <c r="A485" s="5" t="s">
        <v>12069</v>
      </c>
      <c r="B485" s="269" t="s">
        <v>12099</v>
      </c>
      <c r="C485" s="37"/>
    </row>
    <row r="486" spans="1:3" s="18" customFormat="1" ht="30" customHeight="1">
      <c r="A486" s="5" t="s">
        <v>12069</v>
      </c>
      <c r="B486" s="269" t="s">
        <v>12098</v>
      </c>
      <c r="C486" s="37"/>
    </row>
    <row r="487" spans="1:3" s="18" customFormat="1" ht="30" customHeight="1">
      <c r="A487" s="5" t="s">
        <v>12069</v>
      </c>
      <c r="B487" s="269" t="s">
        <v>12097</v>
      </c>
      <c r="C487" s="37"/>
    </row>
    <row r="488" spans="1:3" s="18" customFormat="1" ht="30" customHeight="1">
      <c r="A488" s="5" t="s">
        <v>12069</v>
      </c>
      <c r="B488" s="269" t="s">
        <v>12096</v>
      </c>
      <c r="C488" s="37"/>
    </row>
    <row r="489" spans="1:3" s="18" customFormat="1" ht="30" customHeight="1">
      <c r="A489" s="5" t="s">
        <v>12069</v>
      </c>
      <c r="B489" s="269" t="s">
        <v>12095</v>
      </c>
      <c r="C489" s="37"/>
    </row>
    <row r="490" spans="1:3" s="18" customFormat="1" ht="30" customHeight="1">
      <c r="A490" s="5" t="s">
        <v>12069</v>
      </c>
      <c r="B490" s="269" t="s">
        <v>12094</v>
      </c>
      <c r="C490" s="37"/>
    </row>
    <row r="491" spans="1:3" s="18" customFormat="1" ht="30" customHeight="1">
      <c r="A491" s="5" t="s">
        <v>12069</v>
      </c>
      <c r="B491" s="269" t="s">
        <v>12093</v>
      </c>
      <c r="C491" s="37"/>
    </row>
    <row r="492" spans="1:3" s="18" customFormat="1" ht="30" customHeight="1">
      <c r="A492" s="5" t="s">
        <v>12069</v>
      </c>
      <c r="B492" s="390" t="s">
        <v>12092</v>
      </c>
      <c r="C492" s="37"/>
    </row>
    <row r="493" spans="1:3" s="18" customFormat="1" ht="30" customHeight="1">
      <c r="A493" s="5" t="s">
        <v>12069</v>
      </c>
      <c r="B493" s="269" t="s">
        <v>12091</v>
      </c>
      <c r="C493" s="37"/>
    </row>
    <row r="494" spans="1:3" s="18" customFormat="1" ht="30" customHeight="1">
      <c r="A494" s="5" t="s">
        <v>12069</v>
      </c>
      <c r="B494" s="269" t="s">
        <v>12090</v>
      </c>
      <c r="C494" s="37"/>
    </row>
    <row r="495" spans="1:3" s="18" customFormat="1" ht="30" customHeight="1">
      <c r="A495" s="5" t="s">
        <v>12069</v>
      </c>
      <c r="B495" s="269" t="s">
        <v>12089</v>
      </c>
      <c r="C495" s="37"/>
    </row>
    <row r="496" spans="1:3" s="18" customFormat="1" ht="30" customHeight="1">
      <c r="A496" s="5" t="s">
        <v>12069</v>
      </c>
      <c r="B496" s="269" t="s">
        <v>12088</v>
      </c>
      <c r="C496" s="37"/>
    </row>
    <row r="497" spans="1:3" s="18" customFormat="1" ht="30" customHeight="1">
      <c r="A497" s="5" t="s">
        <v>12069</v>
      </c>
      <c r="B497" s="269" t="s">
        <v>12087</v>
      </c>
      <c r="C497" s="37"/>
    </row>
    <row r="498" spans="1:3" s="18" customFormat="1" ht="30" customHeight="1">
      <c r="A498" s="5" t="s">
        <v>12069</v>
      </c>
      <c r="B498" s="269" t="s">
        <v>12086</v>
      </c>
      <c r="C498" s="37"/>
    </row>
    <row r="499" spans="1:3" s="18" customFormat="1" ht="30" customHeight="1">
      <c r="A499" s="5" t="s">
        <v>12069</v>
      </c>
      <c r="B499" s="269" t="s">
        <v>12085</v>
      </c>
      <c r="C499" s="37"/>
    </row>
    <row r="500" spans="1:3" s="18" customFormat="1" ht="30" customHeight="1">
      <c r="A500" s="5" t="s">
        <v>12069</v>
      </c>
      <c r="B500" s="269" t="s">
        <v>12084</v>
      </c>
      <c r="C500" s="37"/>
    </row>
    <row r="501" spans="1:3" s="18" customFormat="1" ht="30" customHeight="1">
      <c r="A501" s="5" t="s">
        <v>12069</v>
      </c>
      <c r="B501" s="269" t="s">
        <v>12083</v>
      </c>
      <c r="C501" s="37"/>
    </row>
    <row r="502" spans="1:3" s="18" customFormat="1" ht="30" customHeight="1">
      <c r="A502" s="5" t="s">
        <v>12069</v>
      </c>
      <c r="B502" s="269" t="s">
        <v>12082</v>
      </c>
      <c r="C502" s="37"/>
    </row>
    <row r="503" spans="1:3" s="18" customFormat="1" ht="30" customHeight="1">
      <c r="A503" s="5" t="s">
        <v>12069</v>
      </c>
      <c r="B503" s="269" t="s">
        <v>12081</v>
      </c>
      <c r="C503" s="37"/>
    </row>
    <row r="504" spans="1:3" s="18" customFormat="1" ht="30" customHeight="1">
      <c r="A504" s="5" t="s">
        <v>12069</v>
      </c>
      <c r="B504" s="269" t="s">
        <v>12080</v>
      </c>
      <c r="C504" s="37"/>
    </row>
    <row r="505" spans="1:3" s="18" customFormat="1" ht="30" customHeight="1">
      <c r="A505" s="5" t="s">
        <v>12069</v>
      </c>
      <c r="B505" s="269" t="s">
        <v>12079</v>
      </c>
      <c r="C505" s="37"/>
    </row>
    <row r="506" spans="1:3" s="18" customFormat="1" ht="30" customHeight="1">
      <c r="A506" s="5" t="s">
        <v>12069</v>
      </c>
      <c r="B506" s="269" t="s">
        <v>12078</v>
      </c>
      <c r="C506" s="37"/>
    </row>
    <row r="507" spans="1:3" s="18" customFormat="1" ht="30" customHeight="1">
      <c r="A507" s="5" t="s">
        <v>12069</v>
      </c>
      <c r="B507" s="269" t="s">
        <v>12077</v>
      </c>
      <c r="C507" s="37"/>
    </row>
    <row r="508" spans="1:3" s="18" customFormat="1" ht="30" customHeight="1">
      <c r="A508" s="5" t="s">
        <v>12069</v>
      </c>
      <c r="B508" s="269" t="s">
        <v>12076</v>
      </c>
      <c r="C508" s="37"/>
    </row>
    <row r="509" spans="1:3" s="18" customFormat="1" ht="30" customHeight="1">
      <c r="A509" s="5" t="s">
        <v>12069</v>
      </c>
      <c r="B509" s="269" t="s">
        <v>12075</v>
      </c>
      <c r="C509" s="37"/>
    </row>
    <row r="510" spans="1:3" s="18" customFormat="1" ht="30" customHeight="1">
      <c r="A510" s="5" t="s">
        <v>12069</v>
      </c>
      <c r="B510" s="269" t="s">
        <v>12074</v>
      </c>
      <c r="C510" s="37"/>
    </row>
    <row r="511" spans="1:3" s="18" customFormat="1" ht="30" customHeight="1">
      <c r="A511" s="5" t="s">
        <v>12069</v>
      </c>
      <c r="B511" s="269" t="s">
        <v>12073</v>
      </c>
      <c r="C511" s="37"/>
    </row>
    <row r="512" spans="1:3" s="18" customFormat="1" ht="30" customHeight="1">
      <c r="A512" s="5" t="s">
        <v>12069</v>
      </c>
      <c r="B512" s="269" t="s">
        <v>12072</v>
      </c>
      <c r="C512" s="37"/>
    </row>
    <row r="513" spans="1:4" s="18" customFormat="1" ht="30" customHeight="1">
      <c r="A513" s="5" t="s">
        <v>12069</v>
      </c>
      <c r="B513" s="269" t="s">
        <v>12071</v>
      </c>
      <c r="C513" s="37"/>
    </row>
    <row r="514" spans="1:4" s="18" customFormat="1" ht="30" customHeight="1">
      <c r="A514" s="5" t="s">
        <v>12069</v>
      </c>
      <c r="B514" s="269" t="s">
        <v>12070</v>
      </c>
      <c r="C514" s="37"/>
    </row>
    <row r="515" spans="1:4" s="18" customFormat="1" ht="30" customHeight="1">
      <c r="A515" s="5" t="s">
        <v>12069</v>
      </c>
      <c r="B515" s="269" t="s">
        <v>12068</v>
      </c>
      <c r="C515" s="37"/>
    </row>
    <row r="516" spans="1:4" s="18" customFormat="1" ht="30" customHeight="1">
      <c r="A516" s="18" t="s">
        <v>131</v>
      </c>
      <c r="B516" s="383" t="s">
        <v>12067</v>
      </c>
      <c r="C516" s="33"/>
    </row>
    <row r="517" spans="1:4" s="18" customFormat="1" ht="30" customHeight="1">
      <c r="A517" s="18" t="s">
        <v>12066</v>
      </c>
      <c r="B517" s="383" t="s">
        <v>12065</v>
      </c>
      <c r="C517" s="33"/>
    </row>
    <row r="518" spans="1:4" s="18" customFormat="1" ht="30" customHeight="1">
      <c r="A518" s="5" t="s">
        <v>2179</v>
      </c>
      <c r="B518" s="269" t="s">
        <v>12064</v>
      </c>
      <c r="C518" s="37"/>
    </row>
    <row r="519" spans="1:4" s="18" customFormat="1" ht="30" customHeight="1">
      <c r="A519" s="5" t="s">
        <v>2179</v>
      </c>
      <c r="B519" s="269" t="s">
        <v>2172</v>
      </c>
      <c r="C519" s="37"/>
    </row>
    <row r="520" spans="1:4" s="18" customFormat="1" ht="30" customHeight="1">
      <c r="A520" s="5" t="s">
        <v>2179</v>
      </c>
      <c r="B520" s="269" t="s">
        <v>2133</v>
      </c>
      <c r="C520" s="37"/>
    </row>
    <row r="521" spans="1:4" s="18" customFormat="1" ht="30" customHeight="1">
      <c r="A521" s="5" t="s">
        <v>2179</v>
      </c>
      <c r="B521" s="269" t="s">
        <v>1915</v>
      </c>
      <c r="C521" s="37"/>
    </row>
    <row r="522" spans="1:4" s="18" customFormat="1" ht="30" customHeight="1">
      <c r="A522" s="5" t="s">
        <v>2179</v>
      </c>
      <c r="B522" s="269" t="s">
        <v>2219</v>
      </c>
      <c r="C522" s="37"/>
    </row>
    <row r="523" spans="1:4" s="18" customFormat="1" ht="30" customHeight="1">
      <c r="A523" s="5" t="s">
        <v>2179</v>
      </c>
      <c r="B523" s="269" t="s">
        <v>2260</v>
      </c>
      <c r="C523" s="37"/>
      <c r="D523" s="21"/>
    </row>
    <row r="524" spans="1:4" s="18" customFormat="1" ht="30" customHeight="1">
      <c r="A524" s="5" t="s">
        <v>2179</v>
      </c>
      <c r="B524" s="269" t="s">
        <v>12063</v>
      </c>
      <c r="C524" s="37"/>
    </row>
    <row r="525" spans="1:4" s="18" customFormat="1" ht="30" customHeight="1">
      <c r="A525" s="5" t="s">
        <v>2179</v>
      </c>
      <c r="B525" s="269" t="s">
        <v>12062</v>
      </c>
      <c r="C525" s="37"/>
    </row>
    <row r="526" spans="1:4" s="18" customFormat="1" ht="30" customHeight="1">
      <c r="A526" s="5" t="s">
        <v>2179</v>
      </c>
      <c r="B526" s="269" t="s">
        <v>12061</v>
      </c>
      <c r="C526" s="37"/>
    </row>
    <row r="527" spans="1:4" s="18" customFormat="1" ht="30" customHeight="1">
      <c r="A527" s="5" t="s">
        <v>2179</v>
      </c>
      <c r="B527" s="269" t="s">
        <v>12060</v>
      </c>
      <c r="C527" s="37"/>
    </row>
    <row r="528" spans="1:4" s="18" customFormat="1" ht="30" customHeight="1">
      <c r="A528" s="5" t="s">
        <v>2179</v>
      </c>
      <c r="B528" s="269" t="s">
        <v>12059</v>
      </c>
      <c r="C528" s="37"/>
    </row>
    <row r="529" spans="1:3" s="18" customFormat="1" ht="30" customHeight="1">
      <c r="A529" s="5" t="s">
        <v>2179</v>
      </c>
      <c r="B529" s="269" t="s">
        <v>12058</v>
      </c>
      <c r="C529" s="37"/>
    </row>
    <row r="530" spans="1:3" s="18" customFormat="1" ht="30" customHeight="1">
      <c r="A530" s="5" t="s">
        <v>2179</v>
      </c>
      <c r="B530" s="269" t="s">
        <v>12057</v>
      </c>
      <c r="C530" s="37"/>
    </row>
    <row r="531" spans="1:3" s="18" customFormat="1" ht="30" customHeight="1">
      <c r="A531" s="5" t="s">
        <v>2179</v>
      </c>
      <c r="B531" s="390" t="s">
        <v>12056</v>
      </c>
      <c r="C531" s="37"/>
    </row>
    <row r="532" spans="1:3" s="18" customFormat="1" ht="30" customHeight="1">
      <c r="A532" s="5" t="s">
        <v>2179</v>
      </c>
      <c r="B532" s="269" t="s">
        <v>12055</v>
      </c>
      <c r="C532" s="37"/>
    </row>
    <row r="533" spans="1:3" s="18" customFormat="1" ht="30" customHeight="1">
      <c r="A533" s="5" t="s">
        <v>2179</v>
      </c>
      <c r="B533" s="390" t="s">
        <v>12054</v>
      </c>
      <c r="C533" s="37"/>
    </row>
    <row r="534" spans="1:3" s="18" customFormat="1" ht="30" customHeight="1">
      <c r="A534" s="5" t="s">
        <v>2179</v>
      </c>
      <c r="B534" s="269" t="s">
        <v>11240</v>
      </c>
      <c r="C534" s="37"/>
    </row>
    <row r="535" spans="1:3" s="18" customFormat="1" ht="30" customHeight="1">
      <c r="A535" s="5" t="s">
        <v>2179</v>
      </c>
      <c r="B535" s="269" t="s">
        <v>11315</v>
      </c>
      <c r="C535" s="37"/>
    </row>
    <row r="536" spans="1:3" s="18" customFormat="1" ht="30" customHeight="1">
      <c r="A536" s="5" t="s">
        <v>2179</v>
      </c>
      <c r="B536" s="269" t="s">
        <v>11241</v>
      </c>
      <c r="C536" s="37"/>
    </row>
    <row r="537" spans="1:3" s="18" customFormat="1" ht="30" customHeight="1">
      <c r="A537" s="5" t="s">
        <v>2179</v>
      </c>
      <c r="B537" s="269" t="s">
        <v>11242</v>
      </c>
      <c r="C537" s="37"/>
    </row>
    <row r="538" spans="1:3" s="18" customFormat="1" ht="30" customHeight="1">
      <c r="A538" s="5" t="s">
        <v>2179</v>
      </c>
      <c r="B538" s="269" t="s">
        <v>11239</v>
      </c>
      <c r="C538" s="37"/>
    </row>
    <row r="539" spans="1:3" s="18" customFormat="1" ht="30" customHeight="1">
      <c r="A539" s="5" t="s">
        <v>2179</v>
      </c>
      <c r="B539" s="269" t="s">
        <v>11238</v>
      </c>
      <c r="C539" s="37"/>
    </row>
    <row r="540" spans="1:3" s="18" customFormat="1" ht="30" customHeight="1">
      <c r="A540" s="5" t="s">
        <v>2179</v>
      </c>
      <c r="B540" s="269" t="s">
        <v>11325</v>
      </c>
      <c r="C540" s="37"/>
    </row>
    <row r="541" spans="1:3" s="18" customFormat="1" ht="30" customHeight="1">
      <c r="A541" s="5" t="s">
        <v>2179</v>
      </c>
      <c r="B541" s="269" t="s">
        <v>11324</v>
      </c>
      <c r="C541" s="37"/>
    </row>
    <row r="542" spans="1:3" s="18" customFormat="1" ht="30" customHeight="1">
      <c r="A542" s="5" t="s">
        <v>2179</v>
      </c>
      <c r="B542" s="269" t="s">
        <v>11258</v>
      </c>
      <c r="C542" s="37"/>
    </row>
    <row r="543" spans="1:3" s="18" customFormat="1" ht="30" customHeight="1">
      <c r="A543" s="5" t="s">
        <v>2179</v>
      </c>
      <c r="B543" s="269" t="s">
        <v>11352</v>
      </c>
      <c r="C543" s="37"/>
    </row>
    <row r="544" spans="1:3" s="18" customFormat="1" ht="30" customHeight="1">
      <c r="A544" s="5" t="s">
        <v>2179</v>
      </c>
      <c r="B544" s="269" t="s">
        <v>11356</v>
      </c>
      <c r="C544" s="37"/>
    </row>
    <row r="545" spans="1:3" s="18" customFormat="1" ht="30" customHeight="1">
      <c r="A545" s="5" t="s">
        <v>2179</v>
      </c>
      <c r="B545" s="269" t="s">
        <v>11332</v>
      </c>
      <c r="C545" s="37"/>
    </row>
    <row r="546" spans="1:3" s="18" customFormat="1" ht="30" customHeight="1">
      <c r="A546" s="5" t="s">
        <v>2179</v>
      </c>
      <c r="B546" s="269" t="s">
        <v>11296</v>
      </c>
      <c r="C546" s="37"/>
    </row>
    <row r="547" spans="1:3" s="18" customFormat="1" ht="30" customHeight="1">
      <c r="A547" s="5" t="s">
        <v>2179</v>
      </c>
      <c r="B547" s="269" t="s">
        <v>11323</v>
      </c>
      <c r="C547" s="37"/>
    </row>
    <row r="548" spans="1:3" s="18" customFormat="1" ht="30" customHeight="1">
      <c r="A548" s="5" t="s">
        <v>2179</v>
      </c>
      <c r="B548" s="269" t="s">
        <v>11351</v>
      </c>
      <c r="C548" s="37"/>
    </row>
    <row r="549" spans="1:3" s="18" customFormat="1" ht="30" customHeight="1">
      <c r="A549" s="5" t="s">
        <v>2179</v>
      </c>
      <c r="B549" s="269" t="s">
        <v>11237</v>
      </c>
      <c r="C549" s="37"/>
    </row>
    <row r="550" spans="1:3" s="18" customFormat="1" ht="30" customHeight="1">
      <c r="A550" s="5" t="s">
        <v>2179</v>
      </c>
      <c r="B550" s="269" t="s">
        <v>11292</v>
      </c>
      <c r="C550" s="37"/>
    </row>
    <row r="551" spans="1:3" s="18" customFormat="1" ht="30" customHeight="1">
      <c r="A551" s="5" t="s">
        <v>2179</v>
      </c>
      <c r="B551" s="269" t="s">
        <v>11322</v>
      </c>
      <c r="C551" s="37"/>
    </row>
    <row r="552" spans="1:3" s="18" customFormat="1" ht="30" customHeight="1">
      <c r="A552" s="5" t="s">
        <v>2179</v>
      </c>
      <c r="B552" s="269" t="s">
        <v>11350</v>
      </c>
      <c r="C552" s="37"/>
    </row>
    <row r="553" spans="1:3" s="18" customFormat="1" ht="30" customHeight="1">
      <c r="A553" s="5" t="s">
        <v>2179</v>
      </c>
      <c r="B553" s="269" t="s">
        <v>11349</v>
      </c>
      <c r="C553" s="37"/>
    </row>
    <row r="554" spans="1:3" s="18" customFormat="1" ht="30" customHeight="1">
      <c r="A554" s="5" t="s">
        <v>2179</v>
      </c>
      <c r="B554" s="269" t="s">
        <v>11285</v>
      </c>
      <c r="C554" s="37"/>
    </row>
    <row r="555" spans="1:3" s="18" customFormat="1" ht="30" customHeight="1">
      <c r="A555" s="5" t="s">
        <v>2179</v>
      </c>
      <c r="B555" s="269" t="s">
        <v>11269</v>
      </c>
      <c r="C555" s="37"/>
    </row>
    <row r="556" spans="1:3" s="18" customFormat="1" ht="30" customHeight="1">
      <c r="A556" s="5" t="s">
        <v>2179</v>
      </c>
      <c r="B556" s="269" t="s">
        <v>11309</v>
      </c>
      <c r="C556" s="37"/>
    </row>
    <row r="557" spans="1:3" s="18" customFormat="1" ht="30" customHeight="1">
      <c r="A557" s="5" t="s">
        <v>2179</v>
      </c>
      <c r="B557" s="269" t="s">
        <v>11309</v>
      </c>
      <c r="C557" s="37"/>
    </row>
    <row r="558" spans="1:3" s="18" customFormat="1" ht="30" customHeight="1">
      <c r="A558" s="5" t="s">
        <v>2179</v>
      </c>
      <c r="B558" s="269" t="s">
        <v>11348</v>
      </c>
      <c r="C558" s="37"/>
    </row>
    <row r="559" spans="1:3" s="18" customFormat="1" ht="30" customHeight="1">
      <c r="A559" s="5" t="s">
        <v>2179</v>
      </c>
      <c r="B559" s="269" t="s">
        <v>11306</v>
      </c>
      <c r="C559" s="37"/>
    </row>
    <row r="560" spans="1:3" s="18" customFormat="1" ht="30" customHeight="1">
      <c r="A560" s="5" t="s">
        <v>2179</v>
      </c>
      <c r="B560" s="269" t="s">
        <v>11302</v>
      </c>
      <c r="C560" s="37"/>
    </row>
    <row r="561" spans="1:3" s="18" customFormat="1" ht="30" customHeight="1">
      <c r="A561" s="5" t="s">
        <v>2179</v>
      </c>
      <c r="B561" s="269" t="s">
        <v>11288</v>
      </c>
      <c r="C561" s="37"/>
    </row>
    <row r="562" spans="1:3" s="18" customFormat="1" ht="30" customHeight="1">
      <c r="A562" s="5" t="s">
        <v>2179</v>
      </c>
      <c r="B562" s="269" t="s">
        <v>11331</v>
      </c>
      <c r="C562" s="37"/>
    </row>
    <row r="563" spans="1:3" s="18" customFormat="1" ht="30" customHeight="1">
      <c r="A563" s="5" t="s">
        <v>2179</v>
      </c>
      <c r="B563" s="269" t="s">
        <v>12053</v>
      </c>
      <c r="C563" s="37"/>
    </row>
    <row r="564" spans="1:3" s="18" customFormat="1" ht="30" customHeight="1">
      <c r="A564" s="5" t="s">
        <v>2179</v>
      </c>
      <c r="B564" s="269" t="s">
        <v>11346</v>
      </c>
      <c r="C564" s="37"/>
    </row>
    <row r="565" spans="1:3" s="18" customFormat="1" ht="30" customHeight="1">
      <c r="A565" s="5" t="s">
        <v>2179</v>
      </c>
      <c r="B565" s="269" t="s">
        <v>11283</v>
      </c>
      <c r="C565" s="37"/>
    </row>
    <row r="566" spans="1:3" s="18" customFormat="1" ht="30" customHeight="1">
      <c r="A566" s="5" t="s">
        <v>2179</v>
      </c>
      <c r="B566" s="269" t="s">
        <v>11313</v>
      </c>
      <c r="C566" s="37"/>
    </row>
    <row r="567" spans="1:3" s="18" customFormat="1" ht="30" customHeight="1">
      <c r="A567" s="5" t="s">
        <v>2179</v>
      </c>
      <c r="B567" s="269" t="s">
        <v>11357</v>
      </c>
      <c r="C567" s="37"/>
    </row>
    <row r="568" spans="1:3" s="18" customFormat="1" ht="30" customHeight="1">
      <c r="A568" s="5" t="s">
        <v>2179</v>
      </c>
      <c r="B568" s="269" t="s">
        <v>11305</v>
      </c>
      <c r="C568" s="37"/>
    </row>
    <row r="569" spans="1:3" s="18" customFormat="1" ht="30" customHeight="1">
      <c r="A569" s="5" t="s">
        <v>2179</v>
      </c>
      <c r="B569" s="269" t="s">
        <v>11330</v>
      </c>
      <c r="C569" s="37"/>
    </row>
    <row r="570" spans="1:3" s="18" customFormat="1" ht="30" customHeight="1">
      <c r="A570" s="5" t="s">
        <v>2179</v>
      </c>
      <c r="B570" s="269" t="s">
        <v>11354</v>
      </c>
      <c r="C570" s="37"/>
    </row>
    <row r="571" spans="1:3" s="18" customFormat="1" ht="30" customHeight="1">
      <c r="A571" s="5" t="s">
        <v>2179</v>
      </c>
      <c r="B571" s="269" t="s">
        <v>11257</v>
      </c>
      <c r="C571" s="37"/>
    </row>
    <row r="572" spans="1:3" s="18" customFormat="1" ht="30" customHeight="1">
      <c r="A572" s="5" t="s">
        <v>2179</v>
      </c>
      <c r="B572" s="269" t="s">
        <v>11293</v>
      </c>
      <c r="C572" s="37"/>
    </row>
    <row r="573" spans="1:3" s="18" customFormat="1" ht="30" customHeight="1">
      <c r="A573" s="5" t="s">
        <v>2179</v>
      </c>
      <c r="B573" s="269" t="s">
        <v>11282</v>
      </c>
      <c r="C573" s="37"/>
    </row>
    <row r="574" spans="1:3" s="18" customFormat="1" ht="30" customHeight="1">
      <c r="A574" s="5" t="s">
        <v>2179</v>
      </c>
      <c r="B574" s="269" t="s">
        <v>11256</v>
      </c>
      <c r="C574" s="37"/>
    </row>
    <row r="575" spans="1:3" s="18" customFormat="1" ht="30" customHeight="1">
      <c r="A575" s="5" t="s">
        <v>2179</v>
      </c>
      <c r="B575" s="269" t="s">
        <v>11345</v>
      </c>
      <c r="C575" s="37"/>
    </row>
    <row r="576" spans="1:3" s="18" customFormat="1" ht="30" customHeight="1">
      <c r="A576" s="5" t="s">
        <v>2179</v>
      </c>
      <c r="B576" s="269" t="s">
        <v>11304</v>
      </c>
      <c r="C576" s="37"/>
    </row>
    <row r="577" spans="1:3" s="18" customFormat="1" ht="30" customHeight="1">
      <c r="A577" s="5" t="s">
        <v>2179</v>
      </c>
      <c r="B577" s="269" t="s">
        <v>11337</v>
      </c>
      <c r="C577" s="37"/>
    </row>
    <row r="578" spans="1:3" s="18" customFormat="1" ht="30" customHeight="1">
      <c r="A578" s="5" t="s">
        <v>2179</v>
      </c>
      <c r="B578" s="269" t="s">
        <v>11308</v>
      </c>
      <c r="C578" s="37"/>
    </row>
    <row r="579" spans="1:3" s="18" customFormat="1" ht="30" customHeight="1">
      <c r="A579" s="5" t="s">
        <v>2179</v>
      </c>
      <c r="B579" s="269" t="s">
        <v>11280</v>
      </c>
      <c r="C579" s="37"/>
    </row>
    <row r="580" spans="1:3" s="18" customFormat="1" ht="30" customHeight="1">
      <c r="A580" s="5" t="s">
        <v>2179</v>
      </c>
      <c r="B580" s="269" t="s">
        <v>11344</v>
      </c>
      <c r="C580" s="37"/>
    </row>
    <row r="581" spans="1:3" s="18" customFormat="1" ht="30" customHeight="1">
      <c r="A581" s="5" t="s">
        <v>2179</v>
      </c>
      <c r="B581" s="269" t="s">
        <v>11254</v>
      </c>
      <c r="C581" s="37"/>
    </row>
    <row r="582" spans="1:3" s="18" customFormat="1" ht="30" customHeight="1">
      <c r="A582" s="5" t="s">
        <v>2179</v>
      </c>
      <c r="B582" s="269" t="s">
        <v>11321</v>
      </c>
      <c r="C582" s="37"/>
    </row>
    <row r="583" spans="1:3" s="18" customFormat="1" ht="30" customHeight="1">
      <c r="A583" s="5" t="s">
        <v>2179</v>
      </c>
      <c r="B583" s="269" t="s">
        <v>11278</v>
      </c>
      <c r="C583" s="37"/>
    </row>
    <row r="584" spans="1:3" s="18" customFormat="1" ht="30" customHeight="1">
      <c r="A584" s="5" t="s">
        <v>2179</v>
      </c>
      <c r="B584" s="269" t="s">
        <v>11300</v>
      </c>
      <c r="C584" s="37"/>
    </row>
    <row r="585" spans="1:3" s="18" customFormat="1" ht="30" customHeight="1">
      <c r="A585" s="5" t="s">
        <v>2179</v>
      </c>
      <c r="B585" s="269" t="s">
        <v>11312</v>
      </c>
      <c r="C585" s="37"/>
    </row>
    <row r="586" spans="1:3" s="18" customFormat="1" ht="30" customHeight="1">
      <c r="A586" s="5" t="s">
        <v>2179</v>
      </c>
      <c r="B586" s="269" t="s">
        <v>11268</v>
      </c>
      <c r="C586" s="37"/>
    </row>
    <row r="587" spans="1:3" s="18" customFormat="1" ht="30" customHeight="1">
      <c r="A587" s="5" t="s">
        <v>2179</v>
      </c>
      <c r="B587" s="269" t="s">
        <v>11266</v>
      </c>
      <c r="C587" s="37"/>
    </row>
    <row r="588" spans="1:3" s="18" customFormat="1" ht="30" customHeight="1">
      <c r="A588" s="5" t="s">
        <v>2179</v>
      </c>
      <c r="B588" s="269" t="s">
        <v>11328</v>
      </c>
      <c r="C588" s="37"/>
    </row>
    <row r="589" spans="1:3" s="18" customFormat="1" ht="30" customHeight="1">
      <c r="A589" s="5" t="s">
        <v>2179</v>
      </c>
      <c r="B589" s="269" t="s">
        <v>11298</v>
      </c>
      <c r="C589" s="37"/>
    </row>
    <row r="590" spans="1:3" s="18" customFormat="1" ht="30" customHeight="1">
      <c r="A590" s="5" t="s">
        <v>2179</v>
      </c>
      <c r="B590" s="269" t="s">
        <v>11291</v>
      </c>
      <c r="C590" s="37"/>
    </row>
    <row r="591" spans="1:3" s="18" customFormat="1" ht="30" customHeight="1">
      <c r="A591" s="5" t="s">
        <v>2179</v>
      </c>
      <c r="B591" s="269" t="s">
        <v>11247</v>
      </c>
      <c r="C591" s="37"/>
    </row>
    <row r="592" spans="1:3" s="18" customFormat="1" ht="30" customHeight="1">
      <c r="A592" s="5" t="s">
        <v>2179</v>
      </c>
      <c r="B592" s="269" t="s">
        <v>11276</v>
      </c>
      <c r="C592" s="37"/>
    </row>
    <row r="593" spans="1:3" s="18" customFormat="1" ht="30" customHeight="1">
      <c r="A593" s="5" t="s">
        <v>2179</v>
      </c>
      <c r="B593" s="390" t="s">
        <v>12052</v>
      </c>
      <c r="C593" s="37"/>
    </row>
    <row r="594" spans="1:3" s="18" customFormat="1" ht="30" customHeight="1">
      <c r="A594" s="5" t="s">
        <v>2179</v>
      </c>
      <c r="B594" s="269" t="s">
        <v>11320</v>
      </c>
      <c r="C594" s="37"/>
    </row>
    <row r="595" spans="1:3" s="18" customFormat="1" ht="30" customHeight="1">
      <c r="A595" s="5" t="s">
        <v>2179</v>
      </c>
      <c r="B595" s="269" t="s">
        <v>11335</v>
      </c>
      <c r="C595" s="37"/>
    </row>
    <row r="596" spans="1:3" s="18" customFormat="1" ht="30" customHeight="1">
      <c r="A596" s="5" t="s">
        <v>2179</v>
      </c>
      <c r="B596" s="269" t="s">
        <v>12051</v>
      </c>
      <c r="C596" s="37"/>
    </row>
    <row r="597" spans="1:3" s="18" customFormat="1" ht="30" customHeight="1">
      <c r="A597" s="5" t="s">
        <v>2179</v>
      </c>
      <c r="B597" s="269" t="s">
        <v>11265</v>
      </c>
      <c r="C597" s="37"/>
    </row>
    <row r="598" spans="1:3" s="18" customFormat="1" ht="30" customHeight="1">
      <c r="A598" s="5" t="s">
        <v>2179</v>
      </c>
      <c r="B598" s="269" t="s">
        <v>11264</v>
      </c>
      <c r="C598" s="37"/>
    </row>
    <row r="599" spans="1:3" s="18" customFormat="1" ht="30" customHeight="1">
      <c r="A599" s="5" t="s">
        <v>2179</v>
      </c>
      <c r="B599" s="269" t="s">
        <v>11334</v>
      </c>
      <c r="C599" s="37"/>
    </row>
    <row r="600" spans="1:3" s="18" customFormat="1" ht="30" customHeight="1">
      <c r="A600" s="5" t="s">
        <v>2179</v>
      </c>
      <c r="B600" s="269" t="s">
        <v>12050</v>
      </c>
      <c r="C600" s="37"/>
    </row>
    <row r="601" spans="1:3" s="18" customFormat="1" ht="30" customHeight="1">
      <c r="A601" s="5" t="s">
        <v>2179</v>
      </c>
      <c r="B601" s="269" t="s">
        <v>11263</v>
      </c>
      <c r="C601" s="37"/>
    </row>
    <row r="602" spans="1:3" s="18" customFormat="1" ht="30" customHeight="1">
      <c r="A602" s="5" t="s">
        <v>2179</v>
      </c>
      <c r="B602" s="269" t="s">
        <v>11359</v>
      </c>
      <c r="C602" s="37"/>
    </row>
    <row r="603" spans="1:3" s="18" customFormat="1" ht="30" customHeight="1">
      <c r="A603" s="5" t="s">
        <v>2179</v>
      </c>
      <c r="B603" s="269" t="s">
        <v>11318</v>
      </c>
      <c r="C603" s="37"/>
    </row>
    <row r="604" spans="1:3" s="18" customFormat="1" ht="30" customHeight="1">
      <c r="A604" s="5" t="s">
        <v>2179</v>
      </c>
      <c r="B604" s="269" t="s">
        <v>11326</v>
      </c>
      <c r="C604" s="37"/>
    </row>
    <row r="605" spans="1:3" s="18" customFormat="1" ht="30" customHeight="1">
      <c r="A605" s="5" t="s">
        <v>2179</v>
      </c>
      <c r="B605" s="269" t="s">
        <v>11252</v>
      </c>
      <c r="C605" s="37"/>
    </row>
    <row r="606" spans="1:3" s="18" customFormat="1" ht="30" customHeight="1">
      <c r="A606" s="5" t="s">
        <v>2179</v>
      </c>
      <c r="B606" s="269" t="s">
        <v>11343</v>
      </c>
      <c r="C606" s="37"/>
    </row>
    <row r="607" spans="1:3" s="18" customFormat="1" ht="30" customHeight="1">
      <c r="A607" s="5" t="s">
        <v>2179</v>
      </c>
      <c r="B607" s="269" t="s">
        <v>11317</v>
      </c>
      <c r="C607" s="37"/>
    </row>
    <row r="608" spans="1:3" s="18" customFormat="1" ht="30" customHeight="1">
      <c r="A608" s="5" t="s">
        <v>2179</v>
      </c>
      <c r="B608" s="269" t="s">
        <v>11290</v>
      </c>
      <c r="C608" s="37"/>
    </row>
    <row r="609" spans="1:210" s="18" customFormat="1" ht="30" customHeight="1">
      <c r="A609" s="5" t="s">
        <v>2179</v>
      </c>
      <c r="B609" s="269" t="s">
        <v>11274</v>
      </c>
      <c r="C609" s="37"/>
    </row>
    <row r="610" spans="1:210" s="18" customFormat="1" ht="30" customHeight="1">
      <c r="A610" s="5" t="s">
        <v>2179</v>
      </c>
      <c r="B610" s="269" t="s">
        <v>11295</v>
      </c>
      <c r="C610" s="37"/>
    </row>
    <row r="611" spans="1:210" s="18" customFormat="1" ht="30" customHeight="1">
      <c r="A611" s="5" t="s">
        <v>2179</v>
      </c>
      <c r="B611" s="269" t="s">
        <v>11316</v>
      </c>
      <c r="C611" s="37"/>
    </row>
    <row r="612" spans="1:210" s="18" customFormat="1" ht="30" customHeight="1">
      <c r="A612" s="5" t="s">
        <v>2179</v>
      </c>
      <c r="B612" s="269" t="s">
        <v>11341</v>
      </c>
      <c r="C612" s="37"/>
    </row>
    <row r="613" spans="1:210" s="18" customFormat="1" ht="30" customHeight="1">
      <c r="A613" s="5" t="s">
        <v>2179</v>
      </c>
      <c r="B613" s="269" t="s">
        <v>11261</v>
      </c>
      <c r="C613" s="37"/>
    </row>
    <row r="614" spans="1:210" s="18" customFormat="1" ht="30" customHeight="1">
      <c r="A614" s="5" t="s">
        <v>2179</v>
      </c>
      <c r="B614" s="269" t="s">
        <v>11272</v>
      </c>
      <c r="C614" s="37"/>
    </row>
    <row r="615" spans="1:210" s="18" customFormat="1" ht="30" customHeight="1">
      <c r="A615" s="5" t="s">
        <v>2179</v>
      </c>
      <c r="B615" s="269" t="s">
        <v>11244</v>
      </c>
      <c r="C615" s="37"/>
    </row>
    <row r="616" spans="1:210" s="18" customFormat="1" ht="30" customHeight="1">
      <c r="A616" s="5" t="s">
        <v>2179</v>
      </c>
      <c r="B616" s="269" t="s">
        <v>11286</v>
      </c>
      <c r="C616" s="37"/>
    </row>
    <row r="617" spans="1:210" s="18" customFormat="1" ht="30" customHeight="1">
      <c r="A617" s="5" t="s">
        <v>2179</v>
      </c>
      <c r="B617" s="269" t="s">
        <v>11260</v>
      </c>
      <c r="C617" s="37"/>
    </row>
    <row r="618" spans="1:210" s="18" customFormat="1" ht="30" customHeight="1">
      <c r="A618" s="5" t="s">
        <v>2179</v>
      </c>
      <c r="B618" s="269" t="s">
        <v>11270</v>
      </c>
      <c r="C618" s="37"/>
    </row>
    <row r="619" spans="1:210" s="18" customFormat="1" ht="30" customHeight="1">
      <c r="A619" s="5" t="s">
        <v>2179</v>
      </c>
      <c r="B619" s="269" t="s">
        <v>11311</v>
      </c>
      <c r="C619" s="37"/>
    </row>
    <row r="620" spans="1:210" s="18" customFormat="1" ht="30" customHeight="1">
      <c r="A620" s="5" t="s">
        <v>2179</v>
      </c>
      <c r="B620" s="269" t="s">
        <v>11339</v>
      </c>
      <c r="C620" s="37"/>
    </row>
    <row r="621" spans="1:210" s="18" customFormat="1" ht="30" customHeight="1">
      <c r="A621" s="5" t="s">
        <v>3728</v>
      </c>
      <c r="B621" s="269" t="s">
        <v>12049</v>
      </c>
      <c r="C621" s="37"/>
    </row>
    <row r="622" spans="1:210" s="18" customFormat="1" ht="30" customHeight="1">
      <c r="A622" s="5" t="s">
        <v>3728</v>
      </c>
      <c r="B622" s="269" t="s">
        <v>12048</v>
      </c>
      <c r="C622" s="37"/>
    </row>
    <row r="623" spans="1:210" s="18" customFormat="1" ht="26.1" customHeight="1">
      <c r="A623" s="5" t="s">
        <v>3728</v>
      </c>
      <c r="B623" s="269" t="s">
        <v>12047</v>
      </c>
      <c r="C623" s="37"/>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19"/>
      <c r="CC623" s="19"/>
      <c r="CD623" s="19"/>
      <c r="CE623" s="19"/>
      <c r="CF623" s="19"/>
      <c r="CG623" s="19"/>
      <c r="CH623" s="19"/>
      <c r="CI623" s="19"/>
      <c r="CJ623" s="19"/>
      <c r="CK623" s="19"/>
      <c r="CL623" s="19"/>
      <c r="CM623" s="19"/>
      <c r="CN623" s="19"/>
      <c r="CO623" s="19"/>
      <c r="CP623" s="19"/>
      <c r="CQ623" s="19"/>
      <c r="CR623" s="19"/>
      <c r="CS623" s="19"/>
      <c r="CT623" s="19"/>
      <c r="CU623" s="19"/>
      <c r="CV623" s="19"/>
      <c r="CW623" s="19"/>
      <c r="CX623" s="19"/>
      <c r="CY623" s="19"/>
      <c r="CZ623" s="19"/>
      <c r="DA623" s="19"/>
      <c r="DB623" s="19"/>
      <c r="DC623" s="19"/>
      <c r="DD623" s="19"/>
      <c r="DE623" s="19"/>
      <c r="DF623" s="19"/>
      <c r="DG623" s="19"/>
      <c r="DH623" s="19"/>
      <c r="DI623" s="19"/>
      <c r="DJ623" s="19"/>
      <c r="DK623" s="19"/>
      <c r="DL623" s="19"/>
      <c r="DM623" s="19"/>
      <c r="DN623" s="19"/>
      <c r="DO623" s="19"/>
      <c r="DP623" s="19"/>
      <c r="DQ623" s="19"/>
      <c r="DR623" s="19"/>
      <c r="DS623" s="19"/>
      <c r="DT623" s="19"/>
      <c r="DU623" s="19"/>
      <c r="DV623" s="19"/>
      <c r="DW623" s="19"/>
      <c r="DX623" s="19"/>
      <c r="DY623" s="19"/>
      <c r="DZ623" s="19"/>
      <c r="EA623" s="19"/>
      <c r="EB623" s="19"/>
      <c r="EC623" s="19"/>
      <c r="ED623" s="19"/>
      <c r="EE623" s="19"/>
      <c r="EF623" s="19"/>
      <c r="EG623" s="19"/>
      <c r="EH623" s="19"/>
      <c r="EI623" s="19"/>
      <c r="EJ623" s="19"/>
      <c r="EK623" s="19"/>
      <c r="EL623" s="19"/>
      <c r="EM623" s="19"/>
      <c r="EN623" s="19"/>
      <c r="EO623" s="19"/>
      <c r="EP623" s="19"/>
      <c r="EQ623" s="19"/>
      <c r="ER623" s="19"/>
      <c r="ES623" s="19"/>
      <c r="ET623" s="19"/>
      <c r="EU623" s="19"/>
      <c r="EV623" s="19"/>
      <c r="EW623" s="19"/>
      <c r="EX623" s="19"/>
      <c r="EY623" s="19"/>
      <c r="EZ623" s="19"/>
      <c r="FA623" s="19"/>
      <c r="FB623" s="19"/>
      <c r="FC623" s="19"/>
      <c r="FD623" s="19"/>
      <c r="FE623" s="19"/>
      <c r="FF623" s="19"/>
      <c r="FG623" s="19"/>
      <c r="FH623" s="19"/>
      <c r="FI623" s="19"/>
      <c r="FJ623" s="19"/>
      <c r="FK623" s="19"/>
      <c r="FL623" s="19"/>
      <c r="FM623" s="19"/>
      <c r="FN623" s="19"/>
      <c r="FO623" s="19"/>
      <c r="FP623" s="19"/>
      <c r="FQ623" s="19"/>
      <c r="FR623" s="19"/>
      <c r="FS623" s="19"/>
      <c r="FT623" s="19"/>
      <c r="FU623" s="19"/>
      <c r="FV623" s="19"/>
      <c r="FW623" s="19"/>
      <c r="FX623" s="19"/>
      <c r="FY623" s="19"/>
      <c r="FZ623" s="19"/>
      <c r="GA623" s="19"/>
      <c r="GB623" s="19"/>
      <c r="GC623" s="19"/>
      <c r="GD623" s="19"/>
      <c r="GE623" s="19"/>
      <c r="GF623" s="19"/>
      <c r="GG623" s="19"/>
      <c r="GH623" s="19"/>
      <c r="GI623" s="19"/>
      <c r="GJ623" s="19"/>
      <c r="GK623" s="19"/>
      <c r="GL623" s="19"/>
      <c r="GM623" s="19"/>
      <c r="GN623" s="19"/>
      <c r="GO623" s="19"/>
      <c r="GP623" s="19"/>
      <c r="GQ623" s="19"/>
      <c r="GR623" s="19"/>
      <c r="GS623" s="19"/>
      <c r="GT623" s="19"/>
      <c r="GU623" s="19"/>
      <c r="GV623" s="19"/>
      <c r="GW623" s="19"/>
      <c r="GX623" s="19"/>
      <c r="GY623" s="19"/>
      <c r="GZ623" s="19"/>
      <c r="HA623" s="19"/>
      <c r="HB623" s="19"/>
    </row>
    <row r="624" spans="1:210" s="18" customFormat="1" ht="26.1" customHeight="1">
      <c r="A624" s="5" t="s">
        <v>3728</v>
      </c>
      <c r="B624" s="269" t="s">
        <v>12046</v>
      </c>
      <c r="C624" s="37"/>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19"/>
      <c r="CC624" s="19"/>
      <c r="CD624" s="19"/>
      <c r="CE624" s="19"/>
      <c r="CF624" s="19"/>
      <c r="CG624" s="19"/>
      <c r="CH624" s="19"/>
      <c r="CI624" s="19"/>
      <c r="CJ624" s="19"/>
      <c r="CK624" s="19"/>
      <c r="CL624" s="19"/>
      <c r="CM624" s="19"/>
      <c r="CN624" s="19"/>
      <c r="CO624" s="19"/>
      <c r="CP624" s="19"/>
      <c r="CQ624" s="19"/>
      <c r="CR624" s="19"/>
      <c r="CS624" s="19"/>
      <c r="CT624" s="19"/>
      <c r="CU624" s="19"/>
      <c r="CV624" s="19"/>
      <c r="CW624" s="19"/>
      <c r="CX624" s="19"/>
      <c r="CY624" s="19"/>
      <c r="CZ624" s="19"/>
      <c r="DA624" s="19"/>
      <c r="DB624" s="19"/>
      <c r="DC624" s="19"/>
      <c r="DD624" s="19"/>
      <c r="DE624" s="19"/>
      <c r="DF624" s="19"/>
      <c r="DG624" s="19"/>
      <c r="DH624" s="19"/>
      <c r="DI624" s="19"/>
      <c r="DJ624" s="19"/>
      <c r="DK624" s="19"/>
      <c r="DL624" s="19"/>
      <c r="DM624" s="19"/>
      <c r="DN624" s="19"/>
      <c r="DO624" s="19"/>
      <c r="DP624" s="19"/>
      <c r="DQ624" s="19"/>
      <c r="DR624" s="19"/>
      <c r="DS624" s="19"/>
      <c r="DT624" s="19"/>
      <c r="DU624" s="19"/>
      <c r="DV624" s="19"/>
      <c r="DW624" s="19"/>
      <c r="DX624" s="19"/>
      <c r="DY624" s="19"/>
      <c r="DZ624" s="19"/>
      <c r="EA624" s="19"/>
      <c r="EB624" s="19"/>
      <c r="EC624" s="19"/>
      <c r="ED624" s="19"/>
      <c r="EE624" s="19"/>
      <c r="EF624" s="19"/>
      <c r="EG624" s="19"/>
      <c r="EH624" s="19"/>
      <c r="EI624" s="19"/>
      <c r="EJ624" s="19"/>
      <c r="EK624" s="19"/>
      <c r="EL624" s="19"/>
      <c r="EM624" s="19"/>
      <c r="EN624" s="19"/>
      <c r="EO624" s="19"/>
      <c r="EP624" s="19"/>
      <c r="EQ624" s="19"/>
      <c r="ER624" s="19"/>
      <c r="ES624" s="19"/>
      <c r="ET624" s="19"/>
      <c r="EU624" s="19"/>
      <c r="EV624" s="19"/>
      <c r="EW624" s="19"/>
      <c r="EX624" s="19"/>
      <c r="EY624" s="19"/>
      <c r="EZ624" s="19"/>
      <c r="FA624" s="19"/>
      <c r="FB624" s="19"/>
      <c r="FC624" s="19"/>
      <c r="FD624" s="19"/>
      <c r="FE624" s="19"/>
      <c r="FF624" s="19"/>
      <c r="FG624" s="19"/>
      <c r="FH624" s="19"/>
      <c r="FI624" s="19"/>
      <c r="FJ624" s="19"/>
      <c r="FK624" s="19"/>
      <c r="FL624" s="19"/>
      <c r="FM624" s="19"/>
      <c r="FN624" s="19"/>
      <c r="FO624" s="19"/>
      <c r="FP624" s="19"/>
      <c r="FQ624" s="19"/>
      <c r="FR624" s="19"/>
      <c r="FS624" s="19"/>
      <c r="FT624" s="19"/>
      <c r="FU624" s="19"/>
      <c r="FV624" s="19"/>
      <c r="FW624" s="19"/>
      <c r="FX624" s="19"/>
      <c r="FY624" s="19"/>
      <c r="FZ624" s="19"/>
      <c r="GA624" s="19"/>
      <c r="GB624" s="19"/>
      <c r="GC624" s="19"/>
      <c r="GD624" s="19"/>
      <c r="GE624" s="19"/>
      <c r="GF624" s="19"/>
      <c r="GG624" s="19"/>
      <c r="GH624" s="19"/>
      <c r="GI624" s="19"/>
      <c r="GJ624" s="19"/>
      <c r="GK624" s="19"/>
      <c r="GL624" s="19"/>
      <c r="GM624" s="19"/>
      <c r="GN624" s="19"/>
      <c r="GO624" s="19"/>
      <c r="GP624" s="19"/>
      <c r="GQ624" s="19"/>
      <c r="GR624" s="19"/>
      <c r="GS624" s="19"/>
      <c r="GT624" s="19"/>
      <c r="GU624" s="19"/>
      <c r="GV624" s="19"/>
      <c r="GW624" s="19"/>
      <c r="GX624" s="19"/>
      <c r="GY624" s="19"/>
      <c r="GZ624" s="19"/>
      <c r="HA624" s="19"/>
      <c r="HB624" s="19"/>
    </row>
    <row r="625" spans="1:210" s="18" customFormat="1" ht="26.1" customHeight="1">
      <c r="A625" s="5" t="s">
        <v>3728</v>
      </c>
      <c r="B625" s="269" t="s">
        <v>12045</v>
      </c>
      <c r="C625" s="37"/>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19"/>
      <c r="CC625" s="19"/>
      <c r="CD625" s="19"/>
      <c r="CE625" s="19"/>
      <c r="CF625" s="19"/>
      <c r="CG625" s="19"/>
      <c r="CH625" s="19"/>
      <c r="CI625" s="19"/>
      <c r="CJ625" s="19"/>
      <c r="CK625" s="19"/>
      <c r="CL625" s="19"/>
      <c r="CM625" s="19"/>
      <c r="CN625" s="19"/>
      <c r="CO625" s="19"/>
      <c r="CP625" s="19"/>
      <c r="CQ625" s="19"/>
      <c r="CR625" s="19"/>
      <c r="CS625" s="19"/>
      <c r="CT625" s="19"/>
      <c r="CU625" s="19"/>
      <c r="CV625" s="19"/>
      <c r="CW625" s="19"/>
      <c r="CX625" s="19"/>
      <c r="CY625" s="19"/>
      <c r="CZ625" s="19"/>
      <c r="DA625" s="19"/>
      <c r="DB625" s="19"/>
      <c r="DC625" s="19"/>
      <c r="DD625" s="19"/>
      <c r="DE625" s="19"/>
      <c r="DF625" s="19"/>
      <c r="DG625" s="19"/>
      <c r="DH625" s="19"/>
      <c r="DI625" s="19"/>
      <c r="DJ625" s="19"/>
      <c r="DK625" s="19"/>
      <c r="DL625" s="19"/>
      <c r="DM625" s="19"/>
      <c r="DN625" s="19"/>
      <c r="DO625" s="19"/>
      <c r="DP625" s="19"/>
      <c r="DQ625" s="19"/>
      <c r="DR625" s="19"/>
      <c r="DS625" s="19"/>
      <c r="DT625" s="19"/>
      <c r="DU625" s="19"/>
      <c r="DV625" s="19"/>
      <c r="DW625" s="19"/>
      <c r="DX625" s="19"/>
      <c r="DY625" s="19"/>
      <c r="DZ625" s="19"/>
      <c r="EA625" s="19"/>
      <c r="EB625" s="19"/>
      <c r="EC625" s="19"/>
      <c r="ED625" s="19"/>
      <c r="EE625" s="19"/>
      <c r="EF625" s="19"/>
      <c r="EG625" s="19"/>
      <c r="EH625" s="19"/>
      <c r="EI625" s="19"/>
      <c r="EJ625" s="19"/>
      <c r="EK625" s="19"/>
      <c r="EL625" s="19"/>
      <c r="EM625" s="19"/>
      <c r="EN625" s="19"/>
      <c r="EO625" s="19"/>
      <c r="EP625" s="19"/>
      <c r="EQ625" s="19"/>
      <c r="ER625" s="19"/>
      <c r="ES625" s="19"/>
      <c r="ET625" s="19"/>
      <c r="EU625" s="19"/>
      <c r="EV625" s="19"/>
      <c r="EW625" s="19"/>
      <c r="EX625" s="19"/>
      <c r="EY625" s="19"/>
      <c r="EZ625" s="19"/>
      <c r="FA625" s="19"/>
      <c r="FB625" s="19"/>
      <c r="FC625" s="19"/>
      <c r="FD625" s="19"/>
      <c r="FE625" s="19"/>
      <c r="FF625" s="19"/>
      <c r="FG625" s="19"/>
      <c r="FH625" s="19"/>
      <c r="FI625" s="19"/>
      <c r="FJ625" s="19"/>
      <c r="FK625" s="19"/>
      <c r="FL625" s="19"/>
      <c r="FM625" s="19"/>
      <c r="FN625" s="19"/>
      <c r="FO625" s="19"/>
      <c r="FP625" s="19"/>
      <c r="FQ625" s="19"/>
      <c r="FR625" s="19"/>
      <c r="FS625" s="19"/>
      <c r="FT625" s="19"/>
      <c r="FU625" s="19"/>
      <c r="FV625" s="19"/>
      <c r="FW625" s="19"/>
      <c r="FX625" s="19"/>
      <c r="FY625" s="19"/>
      <c r="FZ625" s="19"/>
      <c r="GA625" s="19"/>
      <c r="GB625" s="19"/>
      <c r="GC625" s="19"/>
      <c r="GD625" s="19"/>
      <c r="GE625" s="19"/>
      <c r="GF625" s="19"/>
      <c r="GG625" s="19"/>
      <c r="GH625" s="19"/>
      <c r="GI625" s="19"/>
      <c r="GJ625" s="19"/>
      <c r="GK625" s="19"/>
      <c r="GL625" s="19"/>
      <c r="GM625" s="19"/>
      <c r="GN625" s="19"/>
      <c r="GO625" s="19"/>
      <c r="GP625" s="19"/>
      <c r="GQ625" s="19"/>
      <c r="GR625" s="19"/>
      <c r="GS625" s="19"/>
      <c r="GT625" s="19"/>
      <c r="GU625" s="19"/>
      <c r="GV625" s="19"/>
      <c r="GW625" s="19"/>
      <c r="GX625" s="19"/>
      <c r="GY625" s="19"/>
      <c r="GZ625" s="19"/>
      <c r="HA625" s="19"/>
      <c r="HB625" s="19"/>
    </row>
    <row r="626" spans="1:210" s="18" customFormat="1" ht="30" customHeight="1">
      <c r="A626" s="5" t="s">
        <v>3728</v>
      </c>
      <c r="B626" s="269" t="s">
        <v>12044</v>
      </c>
      <c r="C626" s="37"/>
    </row>
    <row r="627" spans="1:210" s="18" customFormat="1" ht="30" customHeight="1">
      <c r="A627" s="5" t="s">
        <v>3728</v>
      </c>
      <c r="B627" s="269" t="s">
        <v>12043</v>
      </c>
      <c r="C627" s="37"/>
      <c r="D627" s="21">
        <f>(F627+G627)/2</f>
        <v>0</v>
      </c>
    </row>
    <row r="628" spans="1:210" s="18" customFormat="1" ht="30" customHeight="1">
      <c r="A628" s="5" t="s">
        <v>3728</v>
      </c>
      <c r="B628" s="390" t="s">
        <v>11205</v>
      </c>
      <c r="C628" s="37"/>
    </row>
    <row r="629" spans="1:210" s="18" customFormat="1" ht="30" customHeight="1">
      <c r="A629" s="5" t="s">
        <v>3728</v>
      </c>
      <c r="B629" s="390" t="s">
        <v>12042</v>
      </c>
      <c r="C629" s="37"/>
    </row>
    <row r="630" spans="1:210" s="18" customFormat="1" ht="30" customHeight="1">
      <c r="A630" s="5" t="s">
        <v>3728</v>
      </c>
      <c r="B630" s="269" t="s">
        <v>12041</v>
      </c>
      <c r="C630" s="37"/>
    </row>
    <row r="631" spans="1:210" s="18" customFormat="1" ht="30" customHeight="1">
      <c r="A631" s="5" t="s">
        <v>3728</v>
      </c>
      <c r="B631" s="269" t="s">
        <v>12040</v>
      </c>
      <c r="C631" s="37"/>
    </row>
    <row r="632" spans="1:210" s="18" customFormat="1" ht="30" customHeight="1">
      <c r="A632" s="5" t="s">
        <v>3728</v>
      </c>
      <c r="B632" s="269" t="s">
        <v>12039</v>
      </c>
      <c r="C632" s="37"/>
    </row>
    <row r="633" spans="1:210" s="18" customFormat="1" ht="30" customHeight="1">
      <c r="A633" s="5" t="s">
        <v>3728</v>
      </c>
      <c r="B633" s="269" t="s">
        <v>12038</v>
      </c>
      <c r="C633" s="37"/>
    </row>
    <row r="634" spans="1:210" s="18" customFormat="1" ht="30" customHeight="1">
      <c r="A634" s="5" t="s">
        <v>3728</v>
      </c>
      <c r="B634" s="390" t="s">
        <v>12037</v>
      </c>
      <c r="C634" s="37"/>
    </row>
    <row r="635" spans="1:210" s="18" customFormat="1" ht="30" customHeight="1">
      <c r="A635" s="5" t="s">
        <v>3728</v>
      </c>
      <c r="B635" s="390" t="s">
        <v>12036</v>
      </c>
      <c r="C635" s="37"/>
    </row>
    <row r="636" spans="1:210" s="18" customFormat="1" ht="30" customHeight="1">
      <c r="A636" s="5" t="s">
        <v>3728</v>
      </c>
      <c r="B636" s="269" t="s">
        <v>11209</v>
      </c>
      <c r="C636" s="37"/>
    </row>
    <row r="637" spans="1:210" s="18" customFormat="1" ht="30" customHeight="1">
      <c r="A637" s="5" t="s">
        <v>3728</v>
      </c>
      <c r="B637" s="269" t="s">
        <v>12035</v>
      </c>
      <c r="C637" s="37"/>
    </row>
    <row r="638" spans="1:210" s="18" customFormat="1" ht="30" customHeight="1">
      <c r="A638" s="5" t="s">
        <v>3728</v>
      </c>
      <c r="B638" s="269" t="s">
        <v>11218</v>
      </c>
      <c r="C638" s="37"/>
    </row>
    <row r="639" spans="1:210" s="18" customFormat="1" ht="30" customHeight="1">
      <c r="A639" s="5" t="s">
        <v>3728</v>
      </c>
      <c r="B639" s="269" t="s">
        <v>12034</v>
      </c>
      <c r="C639" s="37"/>
    </row>
    <row r="640" spans="1:210" s="18" customFormat="1" ht="30" customHeight="1">
      <c r="A640" s="5" t="s">
        <v>3728</v>
      </c>
      <c r="B640" s="269" t="s">
        <v>11221</v>
      </c>
      <c r="C640" s="37"/>
    </row>
    <row r="641" spans="1:3" s="18" customFormat="1" ht="30" customHeight="1">
      <c r="A641" s="5" t="s">
        <v>3728</v>
      </c>
      <c r="B641" s="269" t="s">
        <v>11228</v>
      </c>
      <c r="C641" s="37"/>
    </row>
    <row r="642" spans="1:3" s="18" customFormat="1" ht="30" customHeight="1">
      <c r="A642" s="5" t="s">
        <v>3728</v>
      </c>
      <c r="B642" s="269" t="s">
        <v>11216</v>
      </c>
      <c r="C642" s="37"/>
    </row>
    <row r="643" spans="1:3" s="18" customFormat="1" ht="30" customHeight="1">
      <c r="A643" s="5" t="s">
        <v>3728</v>
      </c>
      <c r="B643" s="269" t="s">
        <v>11213</v>
      </c>
      <c r="C643" s="37"/>
    </row>
    <row r="644" spans="1:3" s="18" customFormat="1" ht="30" customHeight="1">
      <c r="A644" s="5" t="s">
        <v>3728</v>
      </c>
      <c r="B644" s="269" t="s">
        <v>11208</v>
      </c>
      <c r="C644" s="37"/>
    </row>
    <row r="645" spans="1:3" s="18" customFormat="1" ht="30" customHeight="1">
      <c r="A645" s="5" t="s">
        <v>3728</v>
      </c>
      <c r="B645" s="269" t="s">
        <v>12033</v>
      </c>
      <c r="C645" s="37"/>
    </row>
    <row r="646" spans="1:3" s="18" customFormat="1" ht="30" customHeight="1">
      <c r="A646" s="5" t="s">
        <v>3728</v>
      </c>
      <c r="B646" s="269" t="s">
        <v>11225</v>
      </c>
      <c r="C646" s="37"/>
    </row>
    <row r="647" spans="1:3" s="18" customFormat="1" ht="30" customHeight="1">
      <c r="A647" s="5" t="s">
        <v>12031</v>
      </c>
      <c r="B647" s="269" t="s">
        <v>11206</v>
      </c>
      <c r="C647" s="37"/>
    </row>
    <row r="648" spans="1:3" s="18" customFormat="1" ht="30" customHeight="1">
      <c r="A648" s="5" t="s">
        <v>12031</v>
      </c>
      <c r="B648" s="269" t="s">
        <v>12032</v>
      </c>
      <c r="C648" s="37"/>
    </row>
    <row r="649" spans="1:3" s="18" customFormat="1" ht="30" customHeight="1">
      <c r="A649" s="5" t="s">
        <v>12031</v>
      </c>
      <c r="B649" s="269" t="s">
        <v>11211</v>
      </c>
      <c r="C649" s="37"/>
    </row>
    <row r="650" spans="1:3" s="18" customFormat="1" ht="30" customHeight="1">
      <c r="A650" s="5" t="s">
        <v>5224</v>
      </c>
      <c r="B650" s="390" t="s">
        <v>12030</v>
      </c>
      <c r="C650" s="37"/>
    </row>
    <row r="651" spans="1:3" s="18" customFormat="1" ht="30" customHeight="1">
      <c r="A651" s="5" t="s">
        <v>5224</v>
      </c>
      <c r="B651" s="390" t="s">
        <v>12029</v>
      </c>
      <c r="C651" s="37"/>
    </row>
    <row r="652" spans="1:3" s="18" customFormat="1" ht="30" customHeight="1">
      <c r="A652" s="5" t="s">
        <v>5224</v>
      </c>
      <c r="B652" s="390" t="s">
        <v>12028</v>
      </c>
      <c r="C652" s="37"/>
    </row>
    <row r="653" spans="1:3" s="18" customFormat="1" ht="30" customHeight="1">
      <c r="A653" s="5" t="s">
        <v>5224</v>
      </c>
      <c r="B653" s="390" t="s">
        <v>12027</v>
      </c>
      <c r="C653" s="37"/>
    </row>
    <row r="654" spans="1:3" s="18" customFormat="1" ht="30" customHeight="1">
      <c r="A654" s="5" t="s">
        <v>5224</v>
      </c>
      <c r="B654" s="390" t="s">
        <v>12026</v>
      </c>
      <c r="C654" s="37"/>
    </row>
    <row r="655" spans="1:3" s="18" customFormat="1" ht="30" customHeight="1">
      <c r="A655" s="5" t="s">
        <v>5224</v>
      </c>
      <c r="B655" s="269" t="s">
        <v>12025</v>
      </c>
      <c r="C655" s="37"/>
    </row>
    <row r="656" spans="1:3" s="18" customFormat="1" ht="30" customHeight="1">
      <c r="A656" s="18" t="s">
        <v>2302</v>
      </c>
      <c r="B656" s="383" t="s">
        <v>12024</v>
      </c>
      <c r="C656" s="33"/>
    </row>
    <row r="657" spans="1:3" s="18" customFormat="1" ht="30" customHeight="1">
      <c r="A657" s="18" t="s">
        <v>2302</v>
      </c>
      <c r="B657" s="383" t="s">
        <v>12023</v>
      </c>
      <c r="C657" s="33"/>
    </row>
    <row r="658" spans="1:3" s="18" customFormat="1" ht="30" customHeight="1">
      <c r="A658" s="5" t="s">
        <v>8689</v>
      </c>
      <c r="B658" s="269" t="s">
        <v>12022</v>
      </c>
      <c r="C658" s="37"/>
    </row>
    <row r="659" spans="1:3" s="18" customFormat="1" ht="30" customHeight="1">
      <c r="A659" s="5" t="s">
        <v>8689</v>
      </c>
      <c r="B659" s="269" t="s">
        <v>12021</v>
      </c>
      <c r="C659" s="37"/>
    </row>
    <row r="660" spans="1:3" s="18" customFormat="1" ht="30" customHeight="1">
      <c r="A660" s="5" t="s">
        <v>8689</v>
      </c>
      <c r="B660" s="269" t="s">
        <v>12020</v>
      </c>
      <c r="C660" s="37"/>
    </row>
    <row r="661" spans="1:3" s="18" customFormat="1" ht="30" customHeight="1">
      <c r="A661" s="5" t="s">
        <v>2764</v>
      </c>
      <c r="B661" s="269" t="s">
        <v>12019</v>
      </c>
      <c r="C661" s="37"/>
    </row>
    <row r="662" spans="1:3" s="18" customFormat="1" ht="30" customHeight="1">
      <c r="A662" s="5" t="s">
        <v>11860</v>
      </c>
      <c r="B662" s="390" t="s">
        <v>12018</v>
      </c>
      <c r="C662" s="37"/>
    </row>
    <row r="663" spans="1:3" s="18" customFormat="1" ht="30" customHeight="1">
      <c r="A663" s="5" t="s">
        <v>11860</v>
      </c>
      <c r="B663" s="269" t="s">
        <v>12017</v>
      </c>
      <c r="C663" s="37"/>
    </row>
    <row r="664" spans="1:3" s="18" customFormat="1" ht="30" customHeight="1">
      <c r="A664" s="5" t="s">
        <v>11860</v>
      </c>
      <c r="B664" s="269" t="s">
        <v>12016</v>
      </c>
      <c r="C664" s="37"/>
    </row>
    <row r="665" spans="1:3" s="18" customFormat="1" ht="30" customHeight="1">
      <c r="A665" s="5" t="s">
        <v>11860</v>
      </c>
      <c r="B665" s="269" t="s">
        <v>12015</v>
      </c>
      <c r="C665" s="37"/>
    </row>
    <row r="666" spans="1:3" s="18" customFormat="1" ht="30" customHeight="1">
      <c r="A666" s="5" t="s">
        <v>11860</v>
      </c>
      <c r="B666" s="269" t="s">
        <v>12014</v>
      </c>
      <c r="C666" s="37"/>
    </row>
    <row r="667" spans="1:3" s="18" customFormat="1" ht="30" customHeight="1">
      <c r="A667" s="5" t="s">
        <v>11860</v>
      </c>
      <c r="B667" s="269" t="s">
        <v>12013</v>
      </c>
      <c r="C667" s="37"/>
    </row>
    <row r="668" spans="1:3" s="18" customFormat="1" ht="30" customHeight="1">
      <c r="A668" s="5" t="s">
        <v>2405</v>
      </c>
      <c r="B668" s="269" t="s">
        <v>12012</v>
      </c>
      <c r="C668" s="37"/>
    </row>
    <row r="669" spans="1:3" s="18" customFormat="1" ht="30" customHeight="1">
      <c r="A669" s="5" t="s">
        <v>2405</v>
      </c>
      <c r="B669" s="269" t="s">
        <v>12011</v>
      </c>
      <c r="C669" s="37"/>
    </row>
    <row r="670" spans="1:3" s="18" customFormat="1" ht="30" customHeight="1">
      <c r="A670" s="5" t="s">
        <v>9484</v>
      </c>
      <c r="B670" s="269" t="s">
        <v>12010</v>
      </c>
      <c r="C670" s="37"/>
    </row>
    <row r="671" spans="1:3" s="18" customFormat="1" ht="30" customHeight="1">
      <c r="A671" s="5" t="s">
        <v>9484</v>
      </c>
      <c r="B671" s="269" t="s">
        <v>12009</v>
      </c>
      <c r="C671" s="37"/>
    </row>
    <row r="672" spans="1:3" s="18" customFormat="1" ht="30" customHeight="1">
      <c r="A672" s="5" t="s">
        <v>9484</v>
      </c>
      <c r="B672" s="390" t="s">
        <v>12008</v>
      </c>
      <c r="C672" s="37"/>
    </row>
    <row r="673" spans="1:4" s="18" customFormat="1" ht="30" customHeight="1">
      <c r="A673" s="5" t="s">
        <v>9484</v>
      </c>
      <c r="B673" s="269" t="s">
        <v>12007</v>
      </c>
      <c r="C673" s="37"/>
    </row>
    <row r="674" spans="1:4" s="18" customFormat="1" ht="30" customHeight="1">
      <c r="A674" s="5" t="s">
        <v>9484</v>
      </c>
      <c r="B674" s="269" t="s">
        <v>12006</v>
      </c>
      <c r="C674" s="37"/>
    </row>
    <row r="675" spans="1:4" s="18" customFormat="1" ht="30" customHeight="1">
      <c r="A675" s="5" t="s">
        <v>9484</v>
      </c>
      <c r="B675" s="269" t="s">
        <v>12005</v>
      </c>
      <c r="C675" s="37"/>
    </row>
    <row r="676" spans="1:4" s="18" customFormat="1" ht="30" customHeight="1">
      <c r="A676" s="5" t="s">
        <v>9484</v>
      </c>
      <c r="B676" s="269" t="s">
        <v>12004</v>
      </c>
      <c r="C676" s="37"/>
    </row>
    <row r="677" spans="1:4" s="18" customFormat="1" ht="30" customHeight="1">
      <c r="A677" s="5" t="s">
        <v>9484</v>
      </c>
      <c r="B677" s="269" t="s">
        <v>12003</v>
      </c>
      <c r="C677" s="37"/>
    </row>
    <row r="678" spans="1:4" s="18" customFormat="1" ht="30" customHeight="1">
      <c r="A678" s="5" t="s">
        <v>9484</v>
      </c>
      <c r="B678" s="269" t="s">
        <v>12002</v>
      </c>
      <c r="C678" s="37"/>
    </row>
    <row r="679" spans="1:4" s="18" customFormat="1" ht="30" customHeight="1">
      <c r="A679" s="5" t="s">
        <v>9484</v>
      </c>
      <c r="B679" s="269" t="s">
        <v>12001</v>
      </c>
      <c r="C679" s="37"/>
    </row>
    <row r="680" spans="1:4" s="18" customFormat="1" ht="30" customHeight="1">
      <c r="A680" s="5" t="s">
        <v>9484</v>
      </c>
      <c r="B680" s="390" t="s">
        <v>12000</v>
      </c>
      <c r="C680" s="37"/>
    </row>
    <row r="681" spans="1:4" s="18" customFormat="1" ht="30" customHeight="1">
      <c r="A681" s="5" t="s">
        <v>9484</v>
      </c>
      <c r="B681" s="269" t="s">
        <v>11999</v>
      </c>
      <c r="C681" s="37"/>
    </row>
    <row r="682" spans="1:4" s="18" customFormat="1" ht="30" customHeight="1">
      <c r="A682" s="5" t="s">
        <v>9484</v>
      </c>
      <c r="B682" s="269" t="s">
        <v>11998</v>
      </c>
      <c r="C682" s="37"/>
    </row>
    <row r="683" spans="1:4" s="18" customFormat="1" ht="30" customHeight="1">
      <c r="A683" s="5" t="s">
        <v>9484</v>
      </c>
      <c r="B683" s="269" t="s">
        <v>11997</v>
      </c>
      <c r="C683" s="37"/>
    </row>
    <row r="684" spans="1:4" s="18" customFormat="1" ht="30" customHeight="1">
      <c r="A684" s="5" t="s">
        <v>9484</v>
      </c>
      <c r="B684" s="269" t="s">
        <v>11996</v>
      </c>
      <c r="C684" s="37"/>
    </row>
    <row r="685" spans="1:4" s="18" customFormat="1" ht="30" customHeight="1">
      <c r="A685" s="5" t="s">
        <v>1102</v>
      </c>
      <c r="B685" s="269" t="s">
        <v>2272</v>
      </c>
      <c r="C685" s="37"/>
      <c r="D685" s="21"/>
    </row>
    <row r="686" spans="1:4" s="18" customFormat="1" ht="30" customHeight="1">
      <c r="A686" s="5" t="s">
        <v>1102</v>
      </c>
      <c r="B686" s="269" t="s">
        <v>11995</v>
      </c>
      <c r="C686" s="37"/>
    </row>
    <row r="687" spans="1:4" s="18" customFormat="1" ht="30" customHeight="1">
      <c r="A687" s="5" t="s">
        <v>1102</v>
      </c>
      <c r="B687" s="269" t="s">
        <v>11994</v>
      </c>
      <c r="C687" s="37"/>
    </row>
    <row r="688" spans="1:4" s="18" customFormat="1" ht="30" customHeight="1">
      <c r="A688" s="5" t="s">
        <v>1102</v>
      </c>
      <c r="B688" s="269" t="s">
        <v>11993</v>
      </c>
      <c r="C688" s="37"/>
    </row>
    <row r="689" spans="1:3" s="18" customFormat="1" ht="30" customHeight="1">
      <c r="A689" s="5" t="s">
        <v>1102</v>
      </c>
      <c r="B689" s="269" t="s">
        <v>11992</v>
      </c>
      <c r="C689" s="37"/>
    </row>
    <row r="690" spans="1:3" s="18" customFormat="1" ht="30" customHeight="1">
      <c r="A690" s="5" t="s">
        <v>1102</v>
      </c>
      <c r="B690" s="390" t="s">
        <v>11991</v>
      </c>
      <c r="C690" s="37"/>
    </row>
    <row r="691" spans="1:3" s="18" customFormat="1" ht="30" customHeight="1">
      <c r="A691" s="5" t="s">
        <v>1102</v>
      </c>
      <c r="B691" s="269" t="s">
        <v>11990</v>
      </c>
      <c r="C691" s="37"/>
    </row>
    <row r="692" spans="1:3" s="18" customFormat="1" ht="30" customHeight="1">
      <c r="A692" s="5" t="s">
        <v>11988</v>
      </c>
      <c r="B692" s="269" t="s">
        <v>11989</v>
      </c>
      <c r="C692" s="37"/>
    </row>
    <row r="693" spans="1:3" s="18" customFormat="1" ht="30" customHeight="1">
      <c r="A693" s="5" t="s">
        <v>11988</v>
      </c>
      <c r="B693" s="269" t="s">
        <v>11987</v>
      </c>
      <c r="C693" s="37"/>
    </row>
    <row r="694" spans="1:3" s="18" customFormat="1" ht="30" customHeight="1">
      <c r="A694" s="5" t="s">
        <v>11986</v>
      </c>
      <c r="B694" s="269" t="s">
        <v>11985</v>
      </c>
      <c r="C694" s="37"/>
    </row>
    <row r="695" spans="1:3" s="18" customFormat="1" ht="30" customHeight="1">
      <c r="A695" s="5" t="s">
        <v>9309</v>
      </c>
      <c r="B695" s="269" t="s">
        <v>11984</v>
      </c>
      <c r="C695" s="37"/>
    </row>
    <row r="696" spans="1:3" s="18" customFormat="1" ht="30" customHeight="1">
      <c r="A696" s="5" t="s">
        <v>11983</v>
      </c>
      <c r="B696" s="269" t="s">
        <v>11982</v>
      </c>
      <c r="C696" s="37"/>
    </row>
    <row r="697" spans="1:3" s="18" customFormat="1" ht="30" customHeight="1">
      <c r="A697" s="5" t="s">
        <v>11979</v>
      </c>
      <c r="B697" s="269" t="s">
        <v>11981</v>
      </c>
      <c r="C697" s="37"/>
    </row>
    <row r="698" spans="1:3" s="18" customFormat="1" ht="30" customHeight="1">
      <c r="A698" s="5" t="s">
        <v>11979</v>
      </c>
      <c r="B698" s="269" t="s">
        <v>11980</v>
      </c>
      <c r="C698" s="37"/>
    </row>
    <row r="699" spans="1:3" s="18" customFormat="1" ht="30" customHeight="1">
      <c r="A699" s="5" t="s">
        <v>11979</v>
      </c>
      <c r="B699" s="269" t="s">
        <v>11978</v>
      </c>
      <c r="C699" s="37"/>
    </row>
    <row r="700" spans="1:3" s="18" customFormat="1" ht="30" customHeight="1">
      <c r="A700" s="5" t="s">
        <v>1102</v>
      </c>
      <c r="B700" s="269" t="s">
        <v>11977</v>
      </c>
      <c r="C700" s="37"/>
    </row>
    <row r="701" spans="1:3" s="18" customFormat="1" ht="30" customHeight="1">
      <c r="A701" s="5" t="s">
        <v>1102</v>
      </c>
      <c r="B701" s="269" t="s">
        <v>11976</v>
      </c>
      <c r="C701" s="37"/>
    </row>
    <row r="702" spans="1:3" s="18" customFormat="1" ht="30" customHeight="1">
      <c r="A702" s="5" t="s">
        <v>1102</v>
      </c>
      <c r="B702" s="269">
        <v>24</v>
      </c>
      <c r="C702" s="37"/>
    </row>
    <row r="703" spans="1:3" s="18" customFormat="1" ht="30" customHeight="1">
      <c r="A703" s="5" t="s">
        <v>1102</v>
      </c>
      <c r="B703" s="269" t="s">
        <v>11975</v>
      </c>
      <c r="C703" s="37"/>
    </row>
    <row r="704" spans="1:3" s="18" customFormat="1" ht="30" customHeight="1">
      <c r="A704" s="5" t="s">
        <v>1102</v>
      </c>
      <c r="B704" s="269" t="s">
        <v>11974</v>
      </c>
      <c r="C704" s="37"/>
    </row>
    <row r="705" spans="1:3" s="18" customFormat="1" ht="30" customHeight="1">
      <c r="A705" s="5" t="s">
        <v>1102</v>
      </c>
      <c r="B705" s="269" t="s">
        <v>11973</v>
      </c>
      <c r="C705" s="37"/>
    </row>
    <row r="706" spans="1:3" s="18" customFormat="1" ht="30" customHeight="1">
      <c r="A706" s="5" t="s">
        <v>1102</v>
      </c>
      <c r="B706" s="269" t="s">
        <v>11972</v>
      </c>
      <c r="C706" s="37"/>
    </row>
    <row r="707" spans="1:3" s="18" customFormat="1" ht="30" customHeight="1">
      <c r="A707" s="5" t="s">
        <v>1102</v>
      </c>
      <c r="B707" s="269" t="s">
        <v>11971</v>
      </c>
      <c r="C707" s="37"/>
    </row>
    <row r="708" spans="1:3" s="18" customFormat="1" ht="30" customHeight="1">
      <c r="A708" s="5" t="s">
        <v>1102</v>
      </c>
      <c r="B708" s="269" t="s">
        <v>11970</v>
      </c>
      <c r="C708" s="37"/>
    </row>
    <row r="709" spans="1:3" s="18" customFormat="1" ht="30" customHeight="1">
      <c r="A709" s="5" t="s">
        <v>1102</v>
      </c>
      <c r="B709" s="269" t="s">
        <v>11969</v>
      </c>
      <c r="C709" s="37"/>
    </row>
    <row r="710" spans="1:3" s="18" customFormat="1" ht="30" customHeight="1">
      <c r="A710" s="5" t="s">
        <v>1102</v>
      </c>
      <c r="B710" s="269" t="s">
        <v>8749</v>
      </c>
      <c r="C710" s="37"/>
    </row>
    <row r="711" spans="1:3" s="18" customFormat="1" ht="30" customHeight="1">
      <c r="A711" s="5" t="s">
        <v>1102</v>
      </c>
      <c r="B711" s="269" t="s">
        <v>11968</v>
      </c>
      <c r="C711" s="37"/>
    </row>
    <row r="712" spans="1:3" s="18" customFormat="1" ht="30" customHeight="1">
      <c r="A712" s="5" t="s">
        <v>1102</v>
      </c>
      <c r="B712" s="269" t="s">
        <v>6632</v>
      </c>
      <c r="C712" s="37"/>
    </row>
    <row r="713" spans="1:3" s="18" customFormat="1" ht="30" customHeight="1">
      <c r="A713" s="5" t="s">
        <v>1102</v>
      </c>
      <c r="B713" s="269" t="s">
        <v>11967</v>
      </c>
      <c r="C713" s="37"/>
    </row>
    <row r="714" spans="1:3" s="18" customFormat="1" ht="30" customHeight="1">
      <c r="A714" s="5" t="s">
        <v>1102</v>
      </c>
      <c r="B714" s="269" t="s">
        <v>6601</v>
      </c>
      <c r="C714" s="37"/>
    </row>
    <row r="715" spans="1:3" s="18" customFormat="1" ht="30" customHeight="1">
      <c r="A715" s="5" t="s">
        <v>1102</v>
      </c>
      <c r="B715" s="269" t="s">
        <v>11966</v>
      </c>
      <c r="C715" s="37"/>
    </row>
    <row r="716" spans="1:3" s="18" customFormat="1" ht="30" customHeight="1">
      <c r="A716" s="5" t="s">
        <v>1102</v>
      </c>
      <c r="B716" s="269" t="s">
        <v>11965</v>
      </c>
      <c r="C716" s="37"/>
    </row>
    <row r="717" spans="1:3" s="18" customFormat="1" ht="30" customHeight="1">
      <c r="A717" s="5" t="s">
        <v>1102</v>
      </c>
      <c r="B717" s="269" t="s">
        <v>11964</v>
      </c>
      <c r="C717" s="37"/>
    </row>
    <row r="718" spans="1:3" s="18" customFormat="1" ht="30" customHeight="1">
      <c r="A718" s="5" t="s">
        <v>1102</v>
      </c>
      <c r="B718" s="269" t="s">
        <v>11963</v>
      </c>
      <c r="C718" s="37"/>
    </row>
    <row r="719" spans="1:3" s="18" customFormat="1" ht="30" customHeight="1">
      <c r="A719" s="5" t="s">
        <v>1102</v>
      </c>
      <c r="B719" s="269" t="s">
        <v>11962</v>
      </c>
      <c r="C719" s="37"/>
    </row>
    <row r="720" spans="1:3" s="18" customFormat="1" ht="30" customHeight="1">
      <c r="A720" s="5" t="s">
        <v>1102</v>
      </c>
      <c r="B720" s="269" t="s">
        <v>11961</v>
      </c>
      <c r="C720" s="37"/>
    </row>
    <row r="721" spans="1:3" s="18" customFormat="1" ht="30" customHeight="1">
      <c r="A721" s="18" t="s">
        <v>1102</v>
      </c>
      <c r="B721" s="383" t="s">
        <v>6625</v>
      </c>
      <c r="C721" s="33"/>
    </row>
    <row r="722" spans="1:3" s="18" customFormat="1" ht="30" customHeight="1">
      <c r="A722" s="5" t="s">
        <v>1102</v>
      </c>
      <c r="B722" s="269" t="s">
        <v>11960</v>
      </c>
      <c r="C722" s="37"/>
    </row>
    <row r="723" spans="1:3" s="18" customFormat="1" ht="30" customHeight="1">
      <c r="A723" s="5" t="s">
        <v>1102</v>
      </c>
      <c r="B723" s="269" t="s">
        <v>11959</v>
      </c>
      <c r="C723" s="37"/>
    </row>
    <row r="724" spans="1:3" s="18" customFormat="1" ht="30" customHeight="1">
      <c r="A724" s="5" t="s">
        <v>1102</v>
      </c>
      <c r="B724" s="269" t="s">
        <v>11958</v>
      </c>
      <c r="C724" s="37"/>
    </row>
    <row r="725" spans="1:3" s="18" customFormat="1" ht="30" customHeight="1">
      <c r="A725" s="5" t="s">
        <v>1102</v>
      </c>
      <c r="B725" s="269" t="s">
        <v>11957</v>
      </c>
      <c r="C725" s="37"/>
    </row>
    <row r="726" spans="1:3" s="18" customFormat="1" ht="30" customHeight="1">
      <c r="A726" s="5" t="s">
        <v>1102</v>
      </c>
      <c r="B726" s="269" t="s">
        <v>11956</v>
      </c>
      <c r="C726" s="37"/>
    </row>
    <row r="727" spans="1:3" s="18" customFormat="1" ht="30" customHeight="1">
      <c r="A727" s="5" t="s">
        <v>1102</v>
      </c>
      <c r="B727" s="269" t="s">
        <v>7844</v>
      </c>
      <c r="C727" s="37"/>
    </row>
    <row r="728" spans="1:3" s="18" customFormat="1" ht="30" customHeight="1">
      <c r="A728" s="5" t="s">
        <v>1102</v>
      </c>
      <c r="B728" s="269" t="s">
        <v>6611</v>
      </c>
      <c r="C728" s="37"/>
    </row>
    <row r="729" spans="1:3" s="18" customFormat="1" ht="30" customHeight="1">
      <c r="A729" s="5" t="s">
        <v>1102</v>
      </c>
      <c r="B729" s="269" t="s">
        <v>11955</v>
      </c>
      <c r="C729" s="37"/>
    </row>
    <row r="730" spans="1:3" s="18" customFormat="1" ht="30" customHeight="1">
      <c r="A730" s="5" t="s">
        <v>1102</v>
      </c>
      <c r="B730" s="269" t="s">
        <v>11954</v>
      </c>
      <c r="C730" s="37"/>
    </row>
    <row r="731" spans="1:3" s="18" customFormat="1" ht="30" customHeight="1">
      <c r="A731" s="5" t="s">
        <v>1102</v>
      </c>
      <c r="B731" s="269" t="s">
        <v>11953</v>
      </c>
      <c r="C731" s="37"/>
    </row>
    <row r="732" spans="1:3" s="18" customFormat="1" ht="30" customHeight="1">
      <c r="A732" s="5" t="s">
        <v>1102</v>
      </c>
      <c r="B732" s="269" t="s">
        <v>11952</v>
      </c>
      <c r="C732" s="37"/>
    </row>
    <row r="733" spans="1:3" s="18" customFormat="1" ht="30" customHeight="1">
      <c r="A733" s="5" t="s">
        <v>1102</v>
      </c>
      <c r="B733" s="269" t="s">
        <v>6613</v>
      </c>
      <c r="C733" s="37"/>
    </row>
    <row r="734" spans="1:3" s="18" customFormat="1" ht="30" customHeight="1">
      <c r="A734" s="5" t="s">
        <v>1102</v>
      </c>
      <c r="B734" s="269" t="s">
        <v>11951</v>
      </c>
      <c r="C734" s="37"/>
    </row>
    <row r="735" spans="1:3" s="18" customFormat="1" ht="30" customHeight="1">
      <c r="A735" s="5" t="s">
        <v>1102</v>
      </c>
      <c r="B735" s="269" t="s">
        <v>11950</v>
      </c>
      <c r="C735" s="37"/>
    </row>
    <row r="736" spans="1:3" s="18" customFormat="1" ht="30" customHeight="1">
      <c r="A736" s="5" t="s">
        <v>1102</v>
      </c>
      <c r="B736" s="269" t="s">
        <v>11949</v>
      </c>
      <c r="C736" s="37"/>
    </row>
    <row r="737" spans="1:3" s="18" customFormat="1" ht="30" customHeight="1">
      <c r="A737" s="5" t="s">
        <v>1102</v>
      </c>
      <c r="B737" s="269" t="s">
        <v>11948</v>
      </c>
      <c r="C737" s="37"/>
    </row>
    <row r="738" spans="1:3" s="18" customFormat="1" ht="30" customHeight="1">
      <c r="A738" s="5" t="s">
        <v>1102</v>
      </c>
      <c r="B738" s="269" t="s">
        <v>11947</v>
      </c>
      <c r="C738" s="37"/>
    </row>
    <row r="739" spans="1:3" s="18" customFormat="1" ht="30" customHeight="1">
      <c r="A739" s="5" t="s">
        <v>1102</v>
      </c>
      <c r="B739" s="269" t="s">
        <v>11946</v>
      </c>
      <c r="C739" s="37"/>
    </row>
    <row r="740" spans="1:3" s="18" customFormat="1" ht="30" customHeight="1">
      <c r="A740" s="5" t="s">
        <v>1102</v>
      </c>
      <c r="B740" s="269" t="s">
        <v>11945</v>
      </c>
      <c r="C740" s="37"/>
    </row>
    <row r="741" spans="1:3" s="18" customFormat="1" ht="30" customHeight="1">
      <c r="A741" s="5" t="s">
        <v>1102</v>
      </c>
      <c r="B741" s="269" t="s">
        <v>11944</v>
      </c>
      <c r="C741" s="37"/>
    </row>
    <row r="742" spans="1:3" s="18" customFormat="1" ht="30" customHeight="1">
      <c r="A742" s="5" t="s">
        <v>1102</v>
      </c>
      <c r="B742" s="269" t="s">
        <v>11943</v>
      </c>
      <c r="C742" s="37"/>
    </row>
    <row r="743" spans="1:3" s="18" customFormat="1" ht="30" customHeight="1">
      <c r="A743" s="5" t="s">
        <v>1102</v>
      </c>
      <c r="B743" s="269" t="s">
        <v>11942</v>
      </c>
      <c r="C743" s="37"/>
    </row>
    <row r="744" spans="1:3" s="18" customFormat="1" ht="30" customHeight="1">
      <c r="A744" s="5" t="s">
        <v>1102</v>
      </c>
      <c r="B744" s="269" t="s">
        <v>11941</v>
      </c>
      <c r="C744" s="37"/>
    </row>
    <row r="745" spans="1:3" s="18" customFormat="1" ht="30" customHeight="1">
      <c r="A745" s="5" t="s">
        <v>1102</v>
      </c>
      <c r="B745" s="269" t="s">
        <v>11940</v>
      </c>
      <c r="C745" s="37"/>
    </row>
    <row r="746" spans="1:3" s="18" customFormat="1" ht="30" customHeight="1">
      <c r="A746" s="5" t="s">
        <v>1102</v>
      </c>
      <c r="B746" s="269" t="s">
        <v>11939</v>
      </c>
      <c r="C746" s="37"/>
    </row>
    <row r="747" spans="1:3" s="18" customFormat="1" ht="30" customHeight="1">
      <c r="A747" s="5" t="s">
        <v>1102</v>
      </c>
      <c r="B747" s="269" t="s">
        <v>11938</v>
      </c>
      <c r="C747" s="37"/>
    </row>
    <row r="748" spans="1:3" s="18" customFormat="1" ht="30" customHeight="1">
      <c r="A748" s="5" t="s">
        <v>1102</v>
      </c>
      <c r="B748" s="269" t="s">
        <v>11937</v>
      </c>
      <c r="C748" s="37"/>
    </row>
    <row r="749" spans="1:3" s="18" customFormat="1" ht="30" customHeight="1">
      <c r="A749" s="5" t="s">
        <v>1102</v>
      </c>
      <c r="B749" s="269" t="s">
        <v>11936</v>
      </c>
      <c r="C749" s="37"/>
    </row>
    <row r="750" spans="1:3" s="18" customFormat="1" ht="30" customHeight="1">
      <c r="A750" s="5" t="s">
        <v>1102</v>
      </c>
      <c r="B750" s="269" t="s">
        <v>11935</v>
      </c>
      <c r="C750" s="37"/>
    </row>
    <row r="751" spans="1:3" s="18" customFormat="1" ht="30" customHeight="1">
      <c r="A751" s="5" t="s">
        <v>1102</v>
      </c>
      <c r="B751" s="269" t="s">
        <v>11934</v>
      </c>
      <c r="C751" s="37"/>
    </row>
    <row r="752" spans="1:3" s="18" customFormat="1" ht="30" customHeight="1">
      <c r="A752" s="5" t="s">
        <v>1102</v>
      </c>
      <c r="B752" s="269" t="s">
        <v>11933</v>
      </c>
      <c r="C752" s="37"/>
    </row>
    <row r="753" spans="1:3" s="18" customFormat="1" ht="30" customHeight="1">
      <c r="A753" s="5" t="s">
        <v>1102</v>
      </c>
      <c r="B753" s="269" t="s">
        <v>6582</v>
      </c>
      <c r="C753" s="37"/>
    </row>
    <row r="754" spans="1:3" s="18" customFormat="1" ht="30" customHeight="1">
      <c r="A754" s="5" t="s">
        <v>1102</v>
      </c>
      <c r="B754" s="269" t="s">
        <v>11932</v>
      </c>
      <c r="C754" s="37"/>
    </row>
    <row r="755" spans="1:3" s="18" customFormat="1" ht="30" customHeight="1">
      <c r="A755" s="5" t="s">
        <v>1102</v>
      </c>
      <c r="B755" s="269" t="s">
        <v>11931</v>
      </c>
      <c r="C755" s="37"/>
    </row>
    <row r="756" spans="1:3" s="18" customFormat="1" ht="30" customHeight="1">
      <c r="A756" s="5" t="s">
        <v>1102</v>
      </c>
      <c r="B756" s="269" t="s">
        <v>11930</v>
      </c>
      <c r="C756" s="37"/>
    </row>
    <row r="757" spans="1:3" s="18" customFormat="1" ht="30" customHeight="1">
      <c r="A757" s="5" t="s">
        <v>1102</v>
      </c>
      <c r="B757" s="269" t="s">
        <v>11929</v>
      </c>
      <c r="C757" s="37"/>
    </row>
    <row r="758" spans="1:3" s="18" customFormat="1" ht="30" customHeight="1">
      <c r="A758" s="5" t="s">
        <v>1102</v>
      </c>
      <c r="B758" s="269" t="s">
        <v>11928</v>
      </c>
      <c r="C758" s="37"/>
    </row>
    <row r="759" spans="1:3" s="18" customFormat="1" ht="30" customHeight="1">
      <c r="A759" s="5" t="s">
        <v>1102</v>
      </c>
      <c r="B759" s="269" t="s">
        <v>11927</v>
      </c>
      <c r="C759" s="37"/>
    </row>
    <row r="760" spans="1:3" s="18" customFormat="1" ht="30" customHeight="1">
      <c r="A760" s="5" t="s">
        <v>1102</v>
      </c>
      <c r="B760" s="269" t="s">
        <v>11926</v>
      </c>
      <c r="C760" s="37"/>
    </row>
    <row r="761" spans="1:3" s="18" customFormat="1" ht="30" customHeight="1">
      <c r="A761" s="5" t="s">
        <v>1102</v>
      </c>
      <c r="B761" s="269" t="s">
        <v>6616</v>
      </c>
      <c r="C761" s="37"/>
    </row>
    <row r="762" spans="1:3" s="18" customFormat="1" ht="30" customHeight="1">
      <c r="A762" s="5" t="s">
        <v>1102</v>
      </c>
      <c r="B762" s="269" t="s">
        <v>6610</v>
      </c>
      <c r="C762" s="37"/>
    </row>
    <row r="763" spans="1:3" s="18" customFormat="1" ht="30" customHeight="1">
      <c r="A763" s="5" t="s">
        <v>1102</v>
      </c>
      <c r="B763" s="269" t="s">
        <v>11925</v>
      </c>
      <c r="C763" s="37"/>
    </row>
    <row r="764" spans="1:3" s="18" customFormat="1" ht="30" customHeight="1">
      <c r="A764" s="5" t="s">
        <v>1102</v>
      </c>
      <c r="B764" s="269" t="s">
        <v>11924</v>
      </c>
      <c r="C764" s="37"/>
    </row>
    <row r="765" spans="1:3" s="18" customFormat="1" ht="30" customHeight="1">
      <c r="A765" s="5" t="s">
        <v>1102</v>
      </c>
      <c r="B765" s="269" t="s">
        <v>11923</v>
      </c>
      <c r="C765" s="37"/>
    </row>
    <row r="766" spans="1:3" s="18" customFormat="1" ht="30" customHeight="1">
      <c r="A766" s="5" t="s">
        <v>1102</v>
      </c>
      <c r="B766" s="269" t="s">
        <v>6608</v>
      </c>
      <c r="C766" s="37"/>
    </row>
    <row r="767" spans="1:3" s="18" customFormat="1" ht="30" customHeight="1">
      <c r="A767" s="5" t="s">
        <v>1102</v>
      </c>
      <c r="B767" s="269" t="s">
        <v>11922</v>
      </c>
      <c r="C767" s="37"/>
    </row>
    <row r="768" spans="1:3" s="18" customFormat="1" ht="30" customHeight="1">
      <c r="A768" s="5" t="s">
        <v>1102</v>
      </c>
      <c r="B768" s="269" t="s">
        <v>11921</v>
      </c>
      <c r="C768" s="37"/>
    </row>
    <row r="769" spans="1:3" s="18" customFormat="1" ht="30" customHeight="1">
      <c r="A769" s="5" t="s">
        <v>1102</v>
      </c>
      <c r="B769" s="269" t="s">
        <v>6615</v>
      </c>
      <c r="C769" s="37"/>
    </row>
    <row r="770" spans="1:3" s="18" customFormat="1" ht="30" customHeight="1">
      <c r="A770" s="5" t="s">
        <v>1102</v>
      </c>
      <c r="B770" s="269" t="s">
        <v>11920</v>
      </c>
      <c r="C770" s="37"/>
    </row>
    <row r="771" spans="1:3" s="18" customFormat="1" ht="30" customHeight="1">
      <c r="A771" s="5" t="s">
        <v>1102</v>
      </c>
      <c r="B771" s="269" t="s">
        <v>6600</v>
      </c>
      <c r="C771" s="37"/>
    </row>
    <row r="772" spans="1:3" s="18" customFormat="1" ht="30" customHeight="1">
      <c r="A772" s="5" t="s">
        <v>1102</v>
      </c>
      <c r="B772" s="269" t="s">
        <v>11919</v>
      </c>
      <c r="C772" s="37"/>
    </row>
    <row r="773" spans="1:3" s="18" customFormat="1" ht="30" customHeight="1">
      <c r="A773" s="18" t="s">
        <v>1102</v>
      </c>
      <c r="B773" s="383" t="s">
        <v>6599</v>
      </c>
      <c r="C773" s="33"/>
    </row>
    <row r="774" spans="1:3" s="18" customFormat="1" ht="30" customHeight="1">
      <c r="A774" s="5" t="s">
        <v>1102</v>
      </c>
      <c r="B774" s="269" t="s">
        <v>11918</v>
      </c>
      <c r="C774" s="37"/>
    </row>
    <row r="775" spans="1:3" s="18" customFormat="1" ht="30" customHeight="1">
      <c r="A775" s="5" t="s">
        <v>1102</v>
      </c>
      <c r="B775" s="269" t="s">
        <v>11917</v>
      </c>
      <c r="C775" s="37"/>
    </row>
    <row r="776" spans="1:3" s="18" customFormat="1" ht="30" customHeight="1">
      <c r="A776" s="5" t="s">
        <v>1102</v>
      </c>
      <c r="B776" s="269" t="s">
        <v>11916</v>
      </c>
      <c r="C776" s="37"/>
    </row>
    <row r="777" spans="1:3" s="18" customFormat="1" ht="30" customHeight="1">
      <c r="A777" s="5" t="s">
        <v>1102</v>
      </c>
      <c r="B777" s="269" t="s">
        <v>11915</v>
      </c>
      <c r="C777" s="37"/>
    </row>
    <row r="778" spans="1:3" s="18" customFormat="1" ht="30" customHeight="1">
      <c r="A778" s="5" t="s">
        <v>1102</v>
      </c>
      <c r="B778" s="269" t="s">
        <v>11914</v>
      </c>
      <c r="C778" s="37"/>
    </row>
    <row r="779" spans="1:3" s="18" customFormat="1" ht="30" customHeight="1">
      <c r="A779" s="5" t="s">
        <v>1102</v>
      </c>
      <c r="B779" s="269" t="s">
        <v>11913</v>
      </c>
      <c r="C779" s="37"/>
    </row>
    <row r="780" spans="1:3" s="18" customFormat="1" ht="30" customHeight="1">
      <c r="A780" s="5" t="s">
        <v>1102</v>
      </c>
      <c r="B780" s="269" t="s">
        <v>11912</v>
      </c>
      <c r="C780" s="37"/>
    </row>
    <row r="781" spans="1:3" s="18" customFormat="1" ht="30" customHeight="1">
      <c r="A781" s="5" t="s">
        <v>1102</v>
      </c>
      <c r="B781" s="269" t="s">
        <v>11911</v>
      </c>
      <c r="C781" s="37"/>
    </row>
    <row r="782" spans="1:3" s="18" customFormat="1" ht="30" customHeight="1">
      <c r="A782" s="5" t="s">
        <v>1102</v>
      </c>
      <c r="B782" s="269" t="s">
        <v>6621</v>
      </c>
      <c r="C782" s="37"/>
    </row>
    <row r="783" spans="1:3" s="18" customFormat="1" ht="30" customHeight="1">
      <c r="A783" s="5" t="s">
        <v>1102</v>
      </c>
      <c r="B783" s="269" t="s">
        <v>11910</v>
      </c>
      <c r="C783" s="37"/>
    </row>
    <row r="784" spans="1:3" s="18" customFormat="1" ht="30" customHeight="1">
      <c r="A784" s="5" t="s">
        <v>1102</v>
      </c>
      <c r="B784" s="269" t="s">
        <v>11909</v>
      </c>
      <c r="C784" s="37"/>
    </row>
    <row r="785" spans="1:3" s="18" customFormat="1" ht="30" customHeight="1">
      <c r="A785" s="5" t="s">
        <v>1102</v>
      </c>
      <c r="B785" s="269" t="s">
        <v>11908</v>
      </c>
      <c r="C785" s="37"/>
    </row>
    <row r="786" spans="1:3" s="18" customFormat="1" ht="30" customHeight="1">
      <c r="A786" s="5" t="s">
        <v>1102</v>
      </c>
      <c r="B786" s="269" t="s">
        <v>11907</v>
      </c>
      <c r="C786" s="37"/>
    </row>
    <row r="787" spans="1:3" s="18" customFormat="1" ht="30" customHeight="1">
      <c r="A787" s="5" t="s">
        <v>1102</v>
      </c>
      <c r="B787" s="269" t="s">
        <v>11906</v>
      </c>
      <c r="C787" s="37"/>
    </row>
    <row r="788" spans="1:3" s="18" customFormat="1" ht="30" customHeight="1">
      <c r="A788" s="5" t="s">
        <v>1102</v>
      </c>
      <c r="B788" s="269" t="s">
        <v>11905</v>
      </c>
      <c r="C788" s="37"/>
    </row>
    <row r="789" spans="1:3" s="18" customFormat="1" ht="30" customHeight="1">
      <c r="A789" s="5" t="s">
        <v>1102</v>
      </c>
      <c r="B789" s="269" t="s">
        <v>11904</v>
      </c>
      <c r="C789" s="37"/>
    </row>
    <row r="790" spans="1:3" s="18" customFormat="1" ht="30" customHeight="1">
      <c r="A790" s="5" t="s">
        <v>1102</v>
      </c>
      <c r="B790" s="269" t="s">
        <v>11903</v>
      </c>
      <c r="C790" s="37"/>
    </row>
    <row r="791" spans="1:3" s="18" customFormat="1" ht="30" customHeight="1">
      <c r="A791" s="5" t="s">
        <v>1102</v>
      </c>
      <c r="B791" s="269" t="s">
        <v>11902</v>
      </c>
      <c r="C791" s="37"/>
    </row>
    <row r="792" spans="1:3" s="18" customFormat="1" ht="30" customHeight="1">
      <c r="A792" s="5" t="s">
        <v>1102</v>
      </c>
      <c r="B792" s="269" t="s">
        <v>6619</v>
      </c>
      <c r="C792" s="37"/>
    </row>
    <row r="793" spans="1:3" s="18" customFormat="1" ht="30" customHeight="1">
      <c r="A793" s="5" t="s">
        <v>1102</v>
      </c>
      <c r="B793" s="269" t="s">
        <v>11901</v>
      </c>
      <c r="C793" s="37"/>
    </row>
    <row r="794" spans="1:3" s="18" customFormat="1" ht="30" customHeight="1">
      <c r="A794" s="5" t="s">
        <v>1102</v>
      </c>
      <c r="B794" s="269" t="s">
        <v>11900</v>
      </c>
      <c r="C794" s="37"/>
    </row>
    <row r="795" spans="1:3" s="18" customFormat="1" ht="30" customHeight="1">
      <c r="A795" s="5" t="s">
        <v>1102</v>
      </c>
      <c r="B795" s="269" t="s">
        <v>11899</v>
      </c>
      <c r="C795" s="37"/>
    </row>
    <row r="796" spans="1:3" s="18" customFormat="1" ht="30" customHeight="1">
      <c r="A796" s="5" t="s">
        <v>1102</v>
      </c>
      <c r="B796" s="269" t="s">
        <v>6588</v>
      </c>
      <c r="C796" s="37"/>
    </row>
    <row r="797" spans="1:3" s="18" customFormat="1" ht="30" customHeight="1">
      <c r="A797" s="5" t="s">
        <v>1102</v>
      </c>
      <c r="B797" s="269" t="s">
        <v>11898</v>
      </c>
      <c r="C797" s="37"/>
    </row>
    <row r="798" spans="1:3" s="18" customFormat="1" ht="30" customHeight="1">
      <c r="A798" s="5" t="s">
        <v>1102</v>
      </c>
      <c r="B798" s="269" t="s">
        <v>11897</v>
      </c>
      <c r="C798" s="37"/>
    </row>
    <row r="799" spans="1:3" s="18" customFormat="1" ht="30" customHeight="1">
      <c r="A799" s="5" t="s">
        <v>1102</v>
      </c>
      <c r="B799" s="269" t="s">
        <v>11896</v>
      </c>
      <c r="C799" s="37"/>
    </row>
    <row r="800" spans="1:3" s="18" customFormat="1" ht="30" customHeight="1">
      <c r="A800" s="5" t="s">
        <v>11895</v>
      </c>
      <c r="B800" s="269" t="s">
        <v>11894</v>
      </c>
      <c r="C800" s="37"/>
    </row>
    <row r="801" spans="1:3" ht="30" customHeight="1">
      <c r="A801" s="5" t="s">
        <v>2482</v>
      </c>
      <c r="B801" s="269" t="s">
        <v>11893</v>
      </c>
      <c r="C801" s="37"/>
    </row>
    <row r="802" spans="1:3" s="18" customFormat="1" ht="30" customHeight="1">
      <c r="A802" s="5" t="s">
        <v>2482</v>
      </c>
      <c r="B802" s="269" t="s">
        <v>11892</v>
      </c>
      <c r="C802" s="37"/>
    </row>
    <row r="803" spans="1:3" s="18" customFormat="1" ht="30" customHeight="1">
      <c r="A803" s="5" t="s">
        <v>2369</v>
      </c>
      <c r="B803" s="269" t="s">
        <v>11891</v>
      </c>
      <c r="C803" s="37"/>
    </row>
    <row r="804" spans="1:3" s="18" customFormat="1" ht="30" customHeight="1">
      <c r="A804" s="5" t="s">
        <v>11890</v>
      </c>
      <c r="B804" s="269" t="s">
        <v>11889</v>
      </c>
      <c r="C804" s="37"/>
    </row>
    <row r="805" spans="1:3" s="18" customFormat="1" ht="30" customHeight="1">
      <c r="A805" s="18" t="s">
        <v>377</v>
      </c>
      <c r="B805" s="383" t="s">
        <v>294</v>
      </c>
      <c r="C805" s="33"/>
    </row>
    <row r="806" spans="1:3" s="18" customFormat="1" ht="30" customHeight="1">
      <c r="A806" s="18" t="s">
        <v>377</v>
      </c>
      <c r="B806" s="383" t="s">
        <v>295</v>
      </c>
      <c r="C806" s="33"/>
    </row>
    <row r="807" spans="1:3" s="18" customFormat="1" ht="30" customHeight="1">
      <c r="A807" s="18" t="s">
        <v>377</v>
      </c>
      <c r="B807" s="383" t="s">
        <v>330</v>
      </c>
      <c r="C807" s="33"/>
    </row>
    <row r="808" spans="1:3" s="18" customFormat="1" ht="30" customHeight="1">
      <c r="A808" s="18" t="s">
        <v>377</v>
      </c>
      <c r="B808" s="383" t="s">
        <v>313</v>
      </c>
      <c r="C808" s="33"/>
    </row>
    <row r="809" spans="1:3" s="18" customFormat="1" ht="30" customHeight="1">
      <c r="A809" s="18" t="s">
        <v>377</v>
      </c>
      <c r="B809" s="383" t="s">
        <v>400</v>
      </c>
      <c r="C809" s="33"/>
    </row>
    <row r="810" spans="1:3" s="18" customFormat="1" ht="30" customHeight="1">
      <c r="A810" s="18" t="s">
        <v>377</v>
      </c>
      <c r="B810" s="383" t="s">
        <v>146</v>
      </c>
      <c r="C810" s="33"/>
    </row>
    <row r="811" spans="1:3" s="18" customFormat="1" ht="30" customHeight="1">
      <c r="A811" s="18" t="s">
        <v>377</v>
      </c>
      <c r="B811" s="383" t="s">
        <v>317</v>
      </c>
      <c r="C811" s="33"/>
    </row>
    <row r="812" spans="1:3" s="18" customFormat="1" ht="30" customHeight="1">
      <c r="A812" s="18" t="s">
        <v>377</v>
      </c>
      <c r="B812" s="383" t="s">
        <v>414</v>
      </c>
      <c r="C812" s="33"/>
    </row>
    <row r="813" spans="1:3" s="18" customFormat="1" ht="30" customHeight="1">
      <c r="A813" s="18" t="s">
        <v>377</v>
      </c>
      <c r="B813" s="383" t="s">
        <v>140</v>
      </c>
      <c r="C813" s="33"/>
    </row>
    <row r="814" spans="1:3" s="18" customFormat="1" ht="30" customHeight="1">
      <c r="A814" s="18" t="s">
        <v>377</v>
      </c>
      <c r="B814" s="383"/>
      <c r="C814" s="33"/>
    </row>
    <row r="815" spans="1:3" s="18" customFormat="1" ht="30" customHeight="1">
      <c r="A815" s="18" t="s">
        <v>377</v>
      </c>
      <c r="B815" s="383"/>
      <c r="C815" s="33"/>
    </row>
    <row r="816" spans="1:3" s="18" customFormat="1" ht="30" customHeight="1">
      <c r="A816" s="18" t="s">
        <v>377</v>
      </c>
      <c r="B816" s="383"/>
      <c r="C816" s="33"/>
    </row>
    <row r="817" spans="1:3" s="18" customFormat="1" ht="30" customHeight="1">
      <c r="A817" s="18" t="s">
        <v>377</v>
      </c>
      <c r="B817" s="383"/>
      <c r="C817" s="33"/>
    </row>
    <row r="818" spans="1:3" s="18" customFormat="1" ht="30" customHeight="1">
      <c r="A818" s="18" t="s">
        <v>377</v>
      </c>
      <c r="B818" s="383"/>
      <c r="C818" s="33"/>
    </row>
    <row r="819" spans="1:3" s="18" customFormat="1" ht="30" customHeight="1">
      <c r="A819" s="18" t="s">
        <v>377</v>
      </c>
      <c r="B819" s="383"/>
      <c r="C819" s="33"/>
    </row>
    <row r="820" spans="1:3" s="18" customFormat="1" ht="30" customHeight="1">
      <c r="A820" s="18" t="s">
        <v>377</v>
      </c>
      <c r="B820" s="383"/>
      <c r="C820" s="33"/>
    </row>
    <row r="821" spans="1:3" s="18" customFormat="1" ht="30" customHeight="1">
      <c r="A821" s="18" t="s">
        <v>377</v>
      </c>
      <c r="B821" s="383"/>
      <c r="C821" s="33"/>
    </row>
    <row r="822" spans="1:3" s="18" customFormat="1" ht="30" customHeight="1">
      <c r="A822" s="18" t="s">
        <v>377</v>
      </c>
      <c r="B822" s="383"/>
      <c r="C822" s="33"/>
    </row>
    <row r="823" spans="1:3" s="18" customFormat="1" ht="30" customHeight="1">
      <c r="A823" s="18" t="s">
        <v>377</v>
      </c>
      <c r="B823" s="383"/>
      <c r="C823" s="33"/>
    </row>
    <row r="824" spans="1:3" s="18" customFormat="1" ht="30" customHeight="1">
      <c r="A824" s="18" t="s">
        <v>377</v>
      </c>
      <c r="B824" s="383"/>
      <c r="C824" s="33"/>
    </row>
    <row r="825" spans="1:3" s="18" customFormat="1" ht="30" customHeight="1">
      <c r="A825" s="18" t="s">
        <v>377</v>
      </c>
      <c r="B825" s="383"/>
      <c r="C825" s="33"/>
    </row>
    <row r="826" spans="1:3" s="18" customFormat="1" ht="30" customHeight="1">
      <c r="A826" s="18" t="s">
        <v>377</v>
      </c>
      <c r="B826" s="383"/>
      <c r="C826" s="33"/>
    </row>
    <row r="827" spans="1:3" s="18" customFormat="1" ht="30" customHeight="1">
      <c r="A827" s="18" t="s">
        <v>377</v>
      </c>
      <c r="B827" s="383"/>
      <c r="C827" s="33"/>
    </row>
    <row r="828" spans="1:3" s="18" customFormat="1" ht="30" customHeight="1">
      <c r="A828" s="18" t="s">
        <v>377</v>
      </c>
      <c r="B828" s="383"/>
      <c r="C828" s="33"/>
    </row>
    <row r="829" spans="1:3" s="18" customFormat="1" ht="30" customHeight="1">
      <c r="A829" s="18" t="s">
        <v>377</v>
      </c>
      <c r="B829" s="383"/>
      <c r="C829" s="33"/>
    </row>
    <row r="830" spans="1:3" s="18" customFormat="1" ht="30" customHeight="1">
      <c r="A830" s="18" t="s">
        <v>377</v>
      </c>
      <c r="B830" s="383"/>
      <c r="C830" s="33"/>
    </row>
    <row r="831" spans="1:3" s="18" customFormat="1" ht="30" customHeight="1">
      <c r="A831" s="18" t="s">
        <v>377</v>
      </c>
      <c r="B831" s="383"/>
      <c r="C831" s="33"/>
    </row>
    <row r="832" spans="1:3" s="18" customFormat="1" ht="30" customHeight="1">
      <c r="A832" s="18" t="s">
        <v>377</v>
      </c>
      <c r="B832" s="383"/>
      <c r="C832" s="33"/>
    </row>
    <row r="833" spans="1:3" s="18" customFormat="1" ht="30" customHeight="1">
      <c r="A833" s="18" t="s">
        <v>377</v>
      </c>
      <c r="B833" s="383"/>
      <c r="C833" s="33"/>
    </row>
    <row r="834" spans="1:3" s="18" customFormat="1" ht="30" customHeight="1">
      <c r="A834" s="18" t="s">
        <v>377</v>
      </c>
      <c r="B834" s="383"/>
      <c r="C834" s="33"/>
    </row>
    <row r="835" spans="1:3" s="18" customFormat="1" ht="30" customHeight="1">
      <c r="A835" s="18" t="s">
        <v>377</v>
      </c>
      <c r="B835" s="383"/>
      <c r="C835" s="33"/>
    </row>
    <row r="836" spans="1:3" s="18" customFormat="1" ht="30" customHeight="1">
      <c r="A836" s="18" t="s">
        <v>377</v>
      </c>
      <c r="B836" s="383"/>
      <c r="C836" s="33"/>
    </row>
    <row r="837" spans="1:3" s="18" customFormat="1" ht="30" customHeight="1">
      <c r="A837" s="18" t="s">
        <v>377</v>
      </c>
      <c r="B837" s="383"/>
      <c r="C837" s="33"/>
    </row>
    <row r="838" spans="1:3" s="18" customFormat="1" ht="30" customHeight="1">
      <c r="A838" s="18" t="s">
        <v>377</v>
      </c>
      <c r="B838" s="383"/>
      <c r="C838" s="33"/>
    </row>
    <row r="839" spans="1:3" s="18" customFormat="1" ht="30" customHeight="1">
      <c r="A839" s="18" t="s">
        <v>377</v>
      </c>
      <c r="B839" s="383"/>
      <c r="C839" s="33"/>
    </row>
    <row r="840" spans="1:3" s="18" customFormat="1" ht="30" customHeight="1">
      <c r="A840" s="18" t="s">
        <v>378</v>
      </c>
      <c r="B840" s="383" t="s">
        <v>423</v>
      </c>
      <c r="C840" s="33"/>
    </row>
    <row r="841" spans="1:3" s="18" customFormat="1" ht="30" customHeight="1">
      <c r="A841" s="18" t="s">
        <v>378</v>
      </c>
      <c r="B841" s="384" t="s">
        <v>22</v>
      </c>
      <c r="C841" s="33"/>
    </row>
    <row r="842" spans="1:3" s="18" customFormat="1" ht="30" customHeight="1">
      <c r="A842" s="18" t="s">
        <v>378</v>
      </c>
      <c r="B842" s="383" t="s">
        <v>394</v>
      </c>
      <c r="C842" s="33"/>
    </row>
    <row r="843" spans="1:3" s="18" customFormat="1" ht="30" customHeight="1">
      <c r="A843" s="18" t="s">
        <v>378</v>
      </c>
      <c r="B843" s="383" t="s">
        <v>321</v>
      </c>
      <c r="C843" s="33"/>
    </row>
    <row r="844" spans="1:3" s="18" customFormat="1" ht="30" customHeight="1">
      <c r="A844" s="18" t="s">
        <v>378</v>
      </c>
      <c r="B844" s="383" t="s">
        <v>200</v>
      </c>
      <c r="C844" s="33"/>
    </row>
    <row r="845" spans="1:3" s="18" customFormat="1" ht="30" customHeight="1">
      <c r="A845" s="18" t="s">
        <v>378</v>
      </c>
      <c r="B845" s="383" t="s">
        <v>142</v>
      </c>
      <c r="C845" s="33"/>
    </row>
    <row r="846" spans="1:3" s="18" customFormat="1" ht="30" customHeight="1">
      <c r="A846" s="18" t="s">
        <v>378</v>
      </c>
      <c r="B846" s="383" t="s">
        <v>76</v>
      </c>
      <c r="C846" s="33"/>
    </row>
    <row r="847" spans="1:3" s="18" customFormat="1" ht="30" customHeight="1">
      <c r="A847" s="18" t="s">
        <v>378</v>
      </c>
      <c r="B847" s="383" t="s">
        <v>68</v>
      </c>
      <c r="C847" s="33"/>
    </row>
    <row r="848" spans="1:3" s="18" customFormat="1" ht="30" customHeight="1">
      <c r="A848" s="18" t="s">
        <v>378</v>
      </c>
      <c r="B848" s="383" t="s">
        <v>374</v>
      </c>
      <c r="C848" s="33"/>
    </row>
    <row r="849" spans="1:3" s="18" customFormat="1" ht="30" customHeight="1">
      <c r="A849" s="18" t="s">
        <v>378</v>
      </c>
      <c r="B849" s="383" t="s">
        <v>403</v>
      </c>
      <c r="C849" s="33"/>
    </row>
    <row r="850" spans="1:3" s="18" customFormat="1" ht="30" customHeight="1">
      <c r="A850" s="18" t="s">
        <v>378</v>
      </c>
      <c r="B850" s="383" t="s">
        <v>421</v>
      </c>
      <c r="C850" s="33"/>
    </row>
    <row r="851" spans="1:3" s="18" customFormat="1" ht="30" customHeight="1">
      <c r="A851" s="18" t="s">
        <v>378</v>
      </c>
      <c r="B851" s="383" t="s">
        <v>230</v>
      </c>
      <c r="C851" s="33"/>
    </row>
    <row r="852" spans="1:3" s="18" customFormat="1" ht="30" customHeight="1">
      <c r="A852" s="18" t="s">
        <v>378</v>
      </c>
      <c r="B852" s="383" t="s">
        <v>387</v>
      </c>
      <c r="C852" s="33"/>
    </row>
    <row r="853" spans="1:3" s="18" customFormat="1" ht="30" customHeight="1">
      <c r="A853" s="18" t="s">
        <v>378</v>
      </c>
      <c r="B853" s="383" t="s">
        <v>301</v>
      </c>
      <c r="C853" s="33"/>
    </row>
    <row r="854" spans="1:3" s="18" customFormat="1" ht="30" customHeight="1">
      <c r="A854" s="18" t="s">
        <v>378</v>
      </c>
      <c r="B854" s="383" t="s">
        <v>149</v>
      </c>
      <c r="C854" s="33"/>
    </row>
    <row r="855" spans="1:3" s="18" customFormat="1" ht="30" customHeight="1">
      <c r="A855" s="18" t="s">
        <v>378</v>
      </c>
      <c r="B855" s="383" t="s">
        <v>416</v>
      </c>
      <c r="C855" s="33"/>
    </row>
    <row r="856" spans="1:3" s="18" customFormat="1" ht="30" customHeight="1">
      <c r="A856" s="18" t="s">
        <v>378</v>
      </c>
      <c r="B856" s="383" t="s">
        <v>316</v>
      </c>
      <c r="C856" s="33"/>
    </row>
    <row r="857" spans="1:3" s="18" customFormat="1" ht="30" customHeight="1">
      <c r="A857" s="18" t="s">
        <v>378</v>
      </c>
      <c r="B857" s="383" t="s">
        <v>302</v>
      </c>
      <c r="C857" s="33"/>
    </row>
    <row r="858" spans="1:3" s="18" customFormat="1" ht="30" customHeight="1">
      <c r="A858" s="18" t="s">
        <v>378</v>
      </c>
      <c r="B858" s="383" t="s">
        <v>299</v>
      </c>
      <c r="C858" s="33"/>
    </row>
    <row r="859" spans="1:3" s="18" customFormat="1" ht="30" customHeight="1">
      <c r="A859" s="18" t="s">
        <v>378</v>
      </c>
      <c r="B859" s="383" t="s">
        <v>328</v>
      </c>
      <c r="C859" s="33"/>
    </row>
    <row r="860" spans="1:3" s="18" customFormat="1" ht="30" customHeight="1">
      <c r="A860" s="18" t="s">
        <v>378</v>
      </c>
      <c r="B860" s="383" t="s">
        <v>340</v>
      </c>
      <c r="C860" s="33"/>
    </row>
    <row r="861" spans="1:3" s="18" customFormat="1" ht="30" customHeight="1">
      <c r="A861" s="18" t="s">
        <v>378</v>
      </c>
      <c r="B861" s="383" t="s">
        <v>345</v>
      </c>
      <c r="C861" s="33"/>
    </row>
    <row r="862" spans="1:3" s="18" customFormat="1" ht="30" customHeight="1">
      <c r="A862" s="18" t="s">
        <v>378</v>
      </c>
      <c r="B862" s="383" t="s">
        <v>123</v>
      </c>
      <c r="C862" s="33"/>
    </row>
    <row r="863" spans="1:3" s="18" customFormat="1" ht="30" customHeight="1">
      <c r="A863" s="18" t="s">
        <v>379</v>
      </c>
      <c r="B863" s="383" t="s">
        <v>393</v>
      </c>
      <c r="C863" s="33"/>
    </row>
    <row r="864" spans="1:3" s="18" customFormat="1" ht="30" customHeight="1">
      <c r="A864" s="18" t="s">
        <v>379</v>
      </c>
      <c r="B864" s="383" t="s">
        <v>344</v>
      </c>
      <c r="C864" s="33"/>
    </row>
    <row r="865" spans="1:3" s="18" customFormat="1" ht="30" customHeight="1">
      <c r="A865" s="18" t="s">
        <v>232</v>
      </c>
      <c r="B865" s="383" t="s">
        <v>99</v>
      </c>
      <c r="C865" s="33"/>
    </row>
    <row r="866" spans="1:3" s="18" customFormat="1" ht="30" customHeight="1">
      <c r="A866" s="18" t="s">
        <v>231</v>
      </c>
      <c r="B866" s="383" t="s">
        <v>209</v>
      </c>
      <c r="C866" s="33"/>
    </row>
    <row r="867" spans="1:3" s="18" customFormat="1" ht="30" customHeight="1">
      <c r="A867" s="18" t="s">
        <v>231</v>
      </c>
      <c r="B867" s="383" t="s">
        <v>243</v>
      </c>
      <c r="C867" s="33"/>
    </row>
    <row r="868" spans="1:3" s="18" customFormat="1" ht="30" customHeight="1">
      <c r="A868" s="18" t="s">
        <v>231</v>
      </c>
      <c r="B868" s="384" t="s">
        <v>47</v>
      </c>
      <c r="C868" s="33"/>
    </row>
    <row r="869" spans="1:3" s="18" customFormat="1" ht="30" customHeight="1">
      <c r="A869" s="18" t="s">
        <v>231</v>
      </c>
      <c r="B869" s="383" t="s">
        <v>227</v>
      </c>
      <c r="C869" s="33"/>
    </row>
    <row r="870" spans="1:3" s="18" customFormat="1" ht="30" customHeight="1">
      <c r="A870" s="18" t="s">
        <v>231</v>
      </c>
      <c r="B870" s="383" t="s">
        <v>73</v>
      </c>
      <c r="C870" s="33"/>
    </row>
    <row r="871" spans="1:3" s="18" customFormat="1" ht="30" customHeight="1">
      <c r="A871" s="18" t="s">
        <v>231</v>
      </c>
      <c r="B871" s="383" t="s">
        <v>207</v>
      </c>
      <c r="C871" s="33"/>
    </row>
    <row r="872" spans="1:3" s="18" customFormat="1" ht="30" customHeight="1">
      <c r="A872" s="18" t="s">
        <v>231</v>
      </c>
      <c r="B872" s="383" t="s">
        <v>229</v>
      </c>
      <c r="C872" s="33"/>
    </row>
    <row r="873" spans="1:3" s="18" customFormat="1" ht="30" customHeight="1">
      <c r="A873" s="18" t="s">
        <v>231</v>
      </c>
      <c r="B873" s="383" t="s">
        <v>405</v>
      </c>
      <c r="C873" s="33"/>
    </row>
    <row r="874" spans="1:3" s="18" customFormat="1" ht="30" customHeight="1">
      <c r="A874" s="18" t="s">
        <v>701</v>
      </c>
      <c r="B874" s="386" t="s">
        <v>1168</v>
      </c>
      <c r="C874" s="33" t="e">
        <f>(#REF!*2+#REF!)/3</f>
        <v>#REF!</v>
      </c>
    </row>
    <row r="875" spans="1:3" s="18" customFormat="1" ht="30" customHeight="1">
      <c r="A875" s="18" t="s">
        <v>701</v>
      </c>
      <c r="B875" s="383" t="s">
        <v>11888</v>
      </c>
      <c r="C875" s="33"/>
    </row>
    <row r="876" spans="1:3" s="18" customFormat="1" ht="30" customHeight="1">
      <c r="A876" s="18" t="s">
        <v>840</v>
      </c>
      <c r="B876" s="383" t="s">
        <v>839</v>
      </c>
      <c r="C876" s="33" t="e">
        <f>(#REF!*2+#REF!)/3</f>
        <v>#REF!</v>
      </c>
    </row>
    <row r="877" spans="1:3" s="18" customFormat="1" ht="30" customHeight="1">
      <c r="A877" s="18" t="s">
        <v>753</v>
      </c>
      <c r="B877" s="386" t="s">
        <v>1107</v>
      </c>
      <c r="C877" s="33" t="e">
        <f>(#REF!*2+#REF!)/3</f>
        <v>#REF!</v>
      </c>
    </row>
    <row r="878" spans="1:3" s="18" customFormat="1" ht="30" customHeight="1">
      <c r="A878" s="18" t="s">
        <v>753</v>
      </c>
      <c r="B878" s="386" t="s">
        <v>725</v>
      </c>
      <c r="C878" s="33" t="e">
        <f>(#REF!*2+#REF!)/3</f>
        <v>#REF!</v>
      </c>
    </row>
    <row r="879" spans="1:3" s="18" customFormat="1" ht="30" customHeight="1">
      <c r="A879" s="18" t="s">
        <v>753</v>
      </c>
      <c r="B879" s="383" t="s">
        <v>336</v>
      </c>
      <c r="C879" s="33" t="e">
        <f>AVERAGE(#REF!,#REF!)</f>
        <v>#REF!</v>
      </c>
    </row>
    <row r="880" spans="1:3" s="18" customFormat="1" ht="30" customHeight="1">
      <c r="A880" s="18" t="s">
        <v>753</v>
      </c>
      <c r="B880" s="383" t="s">
        <v>300</v>
      </c>
      <c r="C880" s="33" t="e">
        <f>AVERAGE(#REF!,#REF!)</f>
        <v>#REF!</v>
      </c>
    </row>
    <row r="881" spans="1:3" s="18" customFormat="1" ht="30" customHeight="1">
      <c r="A881" s="18" t="s">
        <v>753</v>
      </c>
      <c r="B881" s="383" t="s">
        <v>1083</v>
      </c>
      <c r="C881" s="33" t="e">
        <f>(#REF!*2+#REF!)/3</f>
        <v>#REF!</v>
      </c>
    </row>
    <row r="882" spans="1:3" s="18" customFormat="1" ht="30" customHeight="1">
      <c r="A882" s="18" t="s">
        <v>753</v>
      </c>
      <c r="B882" s="383" t="s">
        <v>1166</v>
      </c>
      <c r="C882" s="33" t="e">
        <f>(#REF!*2+#REF!)/3</f>
        <v>#REF!</v>
      </c>
    </row>
    <row r="883" spans="1:3" s="18" customFormat="1" ht="30" customHeight="1">
      <c r="A883" s="18" t="s">
        <v>753</v>
      </c>
      <c r="B883" s="385" t="s">
        <v>120</v>
      </c>
      <c r="C883" s="33" t="e">
        <f>(#REF!*2+#REF!)/3</f>
        <v>#REF!</v>
      </c>
    </row>
    <row r="884" spans="1:3" s="18" customFormat="1" ht="30" customHeight="1">
      <c r="A884" s="18" t="s">
        <v>753</v>
      </c>
      <c r="B884" s="383" t="s">
        <v>210</v>
      </c>
      <c r="C884" s="33">
        <v>9</v>
      </c>
    </row>
    <row r="885" spans="1:3" s="18" customFormat="1" ht="30" customHeight="1">
      <c r="A885" s="18" t="s">
        <v>753</v>
      </c>
      <c r="B885" s="383" t="s">
        <v>213</v>
      </c>
      <c r="C885" s="33">
        <v>8</v>
      </c>
    </row>
    <row r="886" spans="1:3" s="18" customFormat="1" ht="30" customHeight="1">
      <c r="A886" s="18" t="s">
        <v>382</v>
      </c>
      <c r="B886" s="111" t="s">
        <v>1145</v>
      </c>
      <c r="C886" s="33" t="e">
        <f>(#REF!*2+#REF!)/3</f>
        <v>#REF!</v>
      </c>
    </row>
    <row r="887" spans="1:3" s="18" customFormat="1" ht="30" customHeight="1">
      <c r="A887" s="18" t="s">
        <v>382</v>
      </c>
      <c r="B887" s="386" t="s">
        <v>1163</v>
      </c>
      <c r="C887" s="33" t="e">
        <f>(#REF!*2+#REF!)/3</f>
        <v>#REF!</v>
      </c>
    </row>
    <row r="888" spans="1:3" s="18" customFormat="1" ht="30" customHeight="1">
      <c r="A888" s="18" t="s">
        <v>382</v>
      </c>
      <c r="B888" s="111" t="s">
        <v>1215</v>
      </c>
      <c r="C888" s="33" t="e">
        <f>(#REF!*2+#REF!)/3</f>
        <v>#REF!</v>
      </c>
    </row>
    <row r="889" spans="1:3" s="18" customFormat="1" ht="30" customHeight="1">
      <c r="A889" s="18" t="s">
        <v>382</v>
      </c>
      <c r="B889" s="386" t="s">
        <v>1214</v>
      </c>
      <c r="C889" s="33" t="e">
        <f>(#REF!*2+#REF!)/3</f>
        <v>#REF!</v>
      </c>
    </row>
    <row r="890" spans="1:3" s="18" customFormat="1" ht="30" customHeight="1">
      <c r="A890" s="18" t="s">
        <v>382</v>
      </c>
      <c r="B890" s="386" t="s">
        <v>1252</v>
      </c>
      <c r="C890" s="33" t="e">
        <f>(#REF!*2+#REF!)/3</f>
        <v>#REF!</v>
      </c>
    </row>
    <row r="891" spans="1:3" s="18" customFormat="1" ht="30" customHeight="1">
      <c r="A891" s="18" t="s">
        <v>382</v>
      </c>
      <c r="B891" s="386" t="s">
        <v>1217</v>
      </c>
      <c r="C891" s="33" t="e">
        <f>(#REF!*2+#REF!)/3</f>
        <v>#REF!</v>
      </c>
    </row>
    <row r="892" spans="1:3" s="18" customFormat="1" ht="30" customHeight="1">
      <c r="A892" s="18" t="s">
        <v>382</v>
      </c>
      <c r="B892" s="386" t="s">
        <v>1165</v>
      </c>
      <c r="C892" s="33" t="e">
        <f>(#REF!*2+#REF!)/3</f>
        <v>#REF!</v>
      </c>
    </row>
    <row r="893" spans="1:3" s="18" customFormat="1" ht="30" customHeight="1">
      <c r="A893" s="18" t="s">
        <v>382</v>
      </c>
      <c r="B893" s="383" t="s">
        <v>412</v>
      </c>
      <c r="C893" s="33" t="e">
        <f>AVERAGE(#REF!,#REF!)</f>
        <v>#REF!</v>
      </c>
    </row>
    <row r="894" spans="1:3" s="18" customFormat="1" ht="30" customHeight="1">
      <c r="A894" s="18" t="s">
        <v>382</v>
      </c>
      <c r="B894" s="383" t="s">
        <v>820</v>
      </c>
      <c r="C894" s="33" t="e">
        <f>AVERAGE(#REF!,#REF!)</f>
        <v>#REF!</v>
      </c>
    </row>
    <row r="895" spans="1:3" s="18" customFormat="1" ht="30" customHeight="1">
      <c r="A895" s="18" t="s">
        <v>382</v>
      </c>
      <c r="B895" s="384" t="s">
        <v>49</v>
      </c>
      <c r="C895" s="33" t="e">
        <f>AVERAGE(#REF!,#REF!)</f>
        <v>#REF!</v>
      </c>
    </row>
    <row r="896" spans="1:3" s="18" customFormat="1" ht="30" customHeight="1">
      <c r="A896" s="18" t="s">
        <v>382</v>
      </c>
      <c r="B896" s="383" t="s">
        <v>144</v>
      </c>
      <c r="C896" s="33" t="e">
        <f>AVERAGE(#REF!,#REF!)</f>
        <v>#REF!</v>
      </c>
    </row>
    <row r="897" spans="1:3" s="18" customFormat="1" ht="30" customHeight="1">
      <c r="A897" s="18" t="s">
        <v>382</v>
      </c>
      <c r="B897" s="383" t="s">
        <v>1089</v>
      </c>
      <c r="C897" s="33" t="e">
        <f>(#REF!*2+#REF!)/3</f>
        <v>#REF!</v>
      </c>
    </row>
    <row r="898" spans="1:3" s="18" customFormat="1" ht="30" customHeight="1">
      <c r="A898" s="18" t="s">
        <v>382</v>
      </c>
      <c r="B898" s="383" t="s">
        <v>1062</v>
      </c>
      <c r="C898" s="33" t="e">
        <f>(#REF!*2+#REF!)/3</f>
        <v>#REF!</v>
      </c>
    </row>
    <row r="899" spans="1:3" s="18" customFormat="1" ht="30" customHeight="1">
      <c r="A899" s="18" t="s">
        <v>382</v>
      </c>
      <c r="B899" s="383" t="s">
        <v>1060</v>
      </c>
      <c r="C899" s="33" t="e">
        <f>(#REF!*2+#REF!)/3</f>
        <v>#REF!</v>
      </c>
    </row>
    <row r="900" spans="1:3" s="18" customFormat="1" ht="30" customHeight="1">
      <c r="A900" s="18" t="s">
        <v>382</v>
      </c>
      <c r="B900" s="383" t="s">
        <v>1071</v>
      </c>
      <c r="C900" s="33" t="e">
        <f>(#REF!*2+#REF!)/3</f>
        <v>#REF!</v>
      </c>
    </row>
    <row r="901" spans="1:3" s="18" customFormat="1" ht="30" customHeight="1">
      <c r="A901" s="18" t="s">
        <v>382</v>
      </c>
      <c r="B901" s="383" t="s">
        <v>1087</v>
      </c>
      <c r="C901" s="33" t="e">
        <f>(#REF!*2+#REF!)/3</f>
        <v>#REF!</v>
      </c>
    </row>
    <row r="902" spans="1:3" s="18" customFormat="1" ht="30" customHeight="1">
      <c r="A902" s="18" t="s">
        <v>382</v>
      </c>
      <c r="B902" s="383" t="s">
        <v>1088</v>
      </c>
      <c r="C902" s="33" t="e">
        <f>(#REF!*2+#REF!)/3</f>
        <v>#REF!</v>
      </c>
    </row>
    <row r="903" spans="1:3" s="18" customFormat="1" ht="30" customHeight="1">
      <c r="A903" s="18" t="s">
        <v>382</v>
      </c>
      <c r="B903" s="383" t="s">
        <v>1144</v>
      </c>
      <c r="C903" s="33" t="e">
        <f>(#REF!*2+#REF!)/3</f>
        <v>#REF!</v>
      </c>
    </row>
    <row r="904" spans="1:3" s="18" customFormat="1" ht="30" customHeight="1">
      <c r="A904" s="18" t="s">
        <v>382</v>
      </c>
      <c r="B904" s="385" t="s">
        <v>1172</v>
      </c>
      <c r="C904" s="33" t="e">
        <f>(#REF!*2+#REF!)/3</f>
        <v>#REF!</v>
      </c>
    </row>
    <row r="905" spans="1:3" s="18" customFormat="1" ht="30" customHeight="1">
      <c r="A905" s="18" t="s">
        <v>382</v>
      </c>
      <c r="B905" s="383" t="s">
        <v>771</v>
      </c>
      <c r="C905" s="33" t="e">
        <f>(#REF!*2+#REF!)/3</f>
        <v>#REF!</v>
      </c>
    </row>
    <row r="906" spans="1:3" s="18" customFormat="1" ht="30" customHeight="1">
      <c r="A906" s="18" t="s">
        <v>382</v>
      </c>
      <c r="B906" s="383" t="s">
        <v>1041</v>
      </c>
      <c r="C906" s="33" t="e">
        <f>(#REF!*2+#REF!)/3</f>
        <v>#REF!</v>
      </c>
    </row>
    <row r="907" spans="1:3" s="18" customFormat="1" ht="30" customHeight="1">
      <c r="A907" s="18" t="s">
        <v>382</v>
      </c>
      <c r="B907" s="385" t="s">
        <v>816</v>
      </c>
      <c r="C907" s="33" t="e">
        <f>(#REF!*2+#REF!)/3</f>
        <v>#REF!</v>
      </c>
    </row>
    <row r="908" spans="1:3" s="18" customFormat="1" ht="30" customHeight="1">
      <c r="A908" s="18" t="s">
        <v>382</v>
      </c>
      <c r="B908" s="383" t="s">
        <v>1133</v>
      </c>
      <c r="C908" s="33" t="e">
        <f>(#REF!*2+#REF!)/3</f>
        <v>#REF!</v>
      </c>
    </row>
    <row r="909" spans="1:3" s="18" customFormat="1" ht="30" customHeight="1">
      <c r="A909" s="18" t="s">
        <v>382</v>
      </c>
      <c r="B909" s="383" t="s">
        <v>1187</v>
      </c>
      <c r="C909" s="33" t="e">
        <f>(#REF!*2+#REF!)/3</f>
        <v>#REF!</v>
      </c>
    </row>
    <row r="910" spans="1:3" s="18" customFormat="1" ht="30" customHeight="1">
      <c r="A910" s="18" t="s">
        <v>382</v>
      </c>
      <c r="B910" s="383" t="s">
        <v>827</v>
      </c>
      <c r="C910" s="33" t="e">
        <f>(#REF!*2+#REF!)/3</f>
        <v>#REF!</v>
      </c>
    </row>
    <row r="911" spans="1:3" s="18" customFormat="1" ht="30" customHeight="1">
      <c r="A911" s="18" t="s">
        <v>382</v>
      </c>
      <c r="B911" s="383" t="s">
        <v>1143</v>
      </c>
      <c r="C911" s="33" t="e">
        <f>(#REF!*2+#REF!)/3</f>
        <v>#REF!</v>
      </c>
    </row>
    <row r="912" spans="1:3" ht="30" customHeight="1">
      <c r="A912" s="18" t="s">
        <v>382</v>
      </c>
      <c r="B912" s="383" t="s">
        <v>1029</v>
      </c>
      <c r="C912" s="33" t="e">
        <f>(#REF!*2+#REF!)/3</f>
        <v>#REF!</v>
      </c>
    </row>
    <row r="913" spans="1:10" ht="30" customHeight="1">
      <c r="A913" s="18" t="s">
        <v>382</v>
      </c>
      <c r="B913" s="383" t="s">
        <v>994</v>
      </c>
      <c r="C913" s="33" t="e">
        <f>(#REF!*2+#REF!)/3</f>
        <v>#REF!</v>
      </c>
    </row>
    <row r="914" spans="1:10" ht="30" customHeight="1">
      <c r="A914" s="18" t="s">
        <v>382</v>
      </c>
      <c r="B914" s="383" t="s">
        <v>814</v>
      </c>
      <c r="C914" s="33" t="e">
        <f>(#REF!*2+#REF!)/3</f>
        <v>#REF!</v>
      </c>
    </row>
    <row r="915" spans="1:10" ht="30" customHeight="1">
      <c r="A915" s="18" t="s">
        <v>382</v>
      </c>
      <c r="B915" s="383" t="s">
        <v>1046</v>
      </c>
      <c r="C915" s="33" t="e">
        <f>(#REF!*2+#REF!)/3</f>
        <v>#REF!</v>
      </c>
    </row>
    <row r="916" spans="1:10" ht="30" customHeight="1">
      <c r="A916" s="18" t="s">
        <v>382</v>
      </c>
      <c r="B916" s="383" t="s">
        <v>1045</v>
      </c>
      <c r="C916" s="33" t="e">
        <f>(#REF!*2+#REF!)/3</f>
        <v>#REF!</v>
      </c>
    </row>
    <row r="917" spans="1:10" ht="30" customHeight="1">
      <c r="A917" s="18" t="s">
        <v>382</v>
      </c>
      <c r="B917" s="383" t="s">
        <v>813</v>
      </c>
      <c r="C917" s="33" t="e">
        <f>(#REF!*2+#REF!)/3</f>
        <v>#REF!</v>
      </c>
    </row>
    <row r="918" spans="1:10" ht="30" customHeight="1">
      <c r="A918" s="18" t="s">
        <v>382</v>
      </c>
      <c r="B918" s="383" t="s">
        <v>776</v>
      </c>
      <c r="C918" s="33" t="e">
        <f>(#REF!*2+#REF!)/3</f>
        <v>#REF!</v>
      </c>
    </row>
    <row r="919" spans="1:10" ht="30" customHeight="1">
      <c r="A919" s="18" t="s">
        <v>382</v>
      </c>
      <c r="B919" s="385" t="s">
        <v>5</v>
      </c>
      <c r="C919" s="33" t="e">
        <f>(#REF!*2+#REF!)/3</f>
        <v>#REF!</v>
      </c>
    </row>
    <row r="920" spans="1:10" ht="30" customHeight="1">
      <c r="A920" s="18" t="s">
        <v>382</v>
      </c>
      <c r="B920" s="383" t="s">
        <v>792</v>
      </c>
      <c r="C920" s="33" t="e">
        <f>(#REF!*2+#REF!)/3</f>
        <v>#REF!</v>
      </c>
    </row>
    <row r="921" spans="1:10" ht="30" customHeight="1">
      <c r="A921" s="18" t="s">
        <v>382</v>
      </c>
      <c r="B921" s="383" t="s">
        <v>796</v>
      </c>
      <c r="C921" s="33" t="e">
        <f>(#REF!*2+#REF!)/3</f>
        <v>#REF!</v>
      </c>
    </row>
    <row r="922" spans="1:10" ht="30" customHeight="1">
      <c r="A922" s="18" t="s">
        <v>382</v>
      </c>
      <c r="B922" s="383" t="s">
        <v>799</v>
      </c>
      <c r="C922" s="33" t="e">
        <f>(#REF!*2+#REF!)/3</f>
        <v>#REF!</v>
      </c>
    </row>
    <row r="923" spans="1:10" ht="30" customHeight="1">
      <c r="A923" s="18" t="s">
        <v>382</v>
      </c>
      <c r="B923" s="383" t="s">
        <v>902</v>
      </c>
      <c r="C923" s="33" t="e">
        <f>(#REF!*2+#REF!)/3</f>
        <v>#REF!</v>
      </c>
      <c r="E923" s="19"/>
      <c r="F923" s="19"/>
      <c r="G923" s="19"/>
      <c r="H923" s="19"/>
      <c r="I923" s="19"/>
      <c r="J923" s="19"/>
    </row>
    <row r="924" spans="1:10" ht="30" customHeight="1">
      <c r="A924" s="18" t="s">
        <v>382</v>
      </c>
      <c r="B924" s="383" t="s">
        <v>822</v>
      </c>
      <c r="C924" s="33" t="e">
        <f>(#REF!*2+#REF!)/3</f>
        <v>#REF!</v>
      </c>
      <c r="E924" s="19"/>
      <c r="F924" s="19"/>
      <c r="G924" s="19"/>
      <c r="H924" s="19"/>
      <c r="I924" s="19"/>
      <c r="J924" s="19"/>
    </row>
    <row r="925" spans="1:10" ht="30" customHeight="1">
      <c r="A925" s="18" t="s">
        <v>382</v>
      </c>
      <c r="B925" s="383" t="s">
        <v>825</v>
      </c>
      <c r="C925" s="33" t="e">
        <f>(#REF!*2+#REF!)/3</f>
        <v>#REF!</v>
      </c>
    </row>
    <row r="926" spans="1:10" ht="30" customHeight="1">
      <c r="A926" s="18" t="s">
        <v>382</v>
      </c>
      <c r="B926" s="383" t="s">
        <v>826</v>
      </c>
      <c r="C926" s="33" t="e">
        <f>(#REF!*2+#REF!)/3</f>
        <v>#REF!</v>
      </c>
    </row>
    <row r="927" spans="1:10" ht="30" customHeight="1">
      <c r="A927" s="18" t="s">
        <v>382</v>
      </c>
      <c r="B927" s="383" t="s">
        <v>836</v>
      </c>
      <c r="C927" s="33" t="e">
        <f>(#REF!*2+#REF!)/3</f>
        <v>#REF!</v>
      </c>
    </row>
    <row r="928" spans="1:10" s="18" customFormat="1" ht="30" customHeight="1">
      <c r="A928" s="18" t="s">
        <v>382</v>
      </c>
      <c r="B928" s="383" t="s">
        <v>815</v>
      </c>
      <c r="C928" s="33" t="e">
        <f>(#REF!*2+#REF!)/3</f>
        <v>#REF!</v>
      </c>
    </row>
    <row r="929" spans="1:10" s="18" customFormat="1" ht="30" customHeight="1">
      <c r="A929" s="18" t="s">
        <v>382</v>
      </c>
      <c r="B929" s="383" t="s">
        <v>1188</v>
      </c>
      <c r="C929" s="33" t="e">
        <f>(#REF!*2+#REF!)/3</f>
        <v>#REF!</v>
      </c>
    </row>
    <row r="930" spans="1:10" s="18" customFormat="1" ht="30" customHeight="1">
      <c r="A930" s="18" t="s">
        <v>382</v>
      </c>
      <c r="B930" s="383" t="s">
        <v>812</v>
      </c>
      <c r="C930" s="33" t="e">
        <f>(#REF!*2+#REF!)/3</f>
        <v>#REF!</v>
      </c>
    </row>
    <row r="931" spans="1:10" s="18" customFormat="1" ht="30" customHeight="1">
      <c r="A931" s="18" t="s">
        <v>382</v>
      </c>
      <c r="B931" s="383" t="s">
        <v>821</v>
      </c>
      <c r="C931" s="33" t="e">
        <f>(#REF!*2+#REF!)/3</f>
        <v>#REF!</v>
      </c>
    </row>
    <row r="932" spans="1:10" s="18" customFormat="1" ht="30" customHeight="1">
      <c r="A932" s="18" t="s">
        <v>382</v>
      </c>
      <c r="B932" s="383" t="s">
        <v>985</v>
      </c>
      <c r="C932" s="33" t="e">
        <f>(#REF!*2+#REF!)/3</f>
        <v>#REF!</v>
      </c>
    </row>
    <row r="933" spans="1:10" s="18" customFormat="1" ht="30" customHeight="1">
      <c r="A933" s="18" t="s">
        <v>382</v>
      </c>
      <c r="B933" s="383" t="s">
        <v>1287</v>
      </c>
      <c r="C933" s="33" t="e">
        <f>(#REF!*2+#REF!)/3</f>
        <v>#REF!</v>
      </c>
    </row>
    <row r="934" spans="1:10" s="18" customFormat="1" ht="30" customHeight="1">
      <c r="A934" s="18" t="s">
        <v>382</v>
      </c>
      <c r="B934" s="383" t="s">
        <v>359</v>
      </c>
      <c r="C934" s="33" t="e">
        <f>(#REF!*2+#REF!)/3</f>
        <v>#REF!</v>
      </c>
    </row>
    <row r="935" spans="1:10" s="18" customFormat="1" ht="30" customHeight="1">
      <c r="A935" s="18" t="s">
        <v>382</v>
      </c>
      <c r="B935" s="383" t="s">
        <v>1025</v>
      </c>
      <c r="C935" s="33" t="e">
        <f>(#REF!*2+#REF!)/3</f>
        <v>#REF!</v>
      </c>
    </row>
    <row r="936" spans="1:10" s="18" customFormat="1" ht="30" customHeight="1">
      <c r="A936" s="18" t="s">
        <v>382</v>
      </c>
      <c r="B936" s="383" t="s">
        <v>304</v>
      </c>
      <c r="C936" s="33">
        <v>10</v>
      </c>
    </row>
    <row r="937" spans="1:10" s="18" customFormat="1" ht="30" customHeight="1">
      <c r="A937" s="18" t="s">
        <v>382</v>
      </c>
      <c r="B937" s="383" t="s">
        <v>296</v>
      </c>
      <c r="C937" s="33">
        <v>10</v>
      </c>
    </row>
    <row r="938" spans="1:10" s="18" customFormat="1" ht="30" customHeight="1">
      <c r="A938" s="18" t="s">
        <v>382</v>
      </c>
      <c r="B938" s="383" t="s">
        <v>308</v>
      </c>
      <c r="C938" s="33">
        <v>10</v>
      </c>
    </row>
    <row r="939" spans="1:10" s="18" customFormat="1" ht="30" customHeight="1">
      <c r="A939" s="18" t="s">
        <v>382</v>
      </c>
      <c r="B939" s="383" t="s">
        <v>376</v>
      </c>
      <c r="C939" s="33">
        <v>9</v>
      </c>
    </row>
    <row r="940" spans="1:10" s="18" customFormat="1" ht="30" customHeight="1">
      <c r="A940" s="18" t="s">
        <v>382</v>
      </c>
      <c r="B940" s="383" t="s">
        <v>70</v>
      </c>
      <c r="C940" s="33">
        <v>9</v>
      </c>
    </row>
    <row r="941" spans="1:10" s="18" customFormat="1" ht="30" customHeight="1">
      <c r="A941" s="18" t="s">
        <v>382</v>
      </c>
      <c r="B941" s="383" t="s">
        <v>59</v>
      </c>
      <c r="C941" s="33">
        <v>9</v>
      </c>
    </row>
    <row r="942" spans="1:10" s="18" customFormat="1" ht="30" customHeight="1">
      <c r="A942" s="18" t="s">
        <v>382</v>
      </c>
      <c r="B942" s="383" t="s">
        <v>29</v>
      </c>
      <c r="C942" s="33">
        <v>9</v>
      </c>
    </row>
    <row r="943" spans="1:10" s="45" customFormat="1" ht="30" customHeight="1" thickBot="1">
      <c r="A943" s="45" t="s">
        <v>382</v>
      </c>
      <c r="B943" s="389" t="s">
        <v>226</v>
      </c>
      <c r="C943" s="90">
        <v>9</v>
      </c>
    </row>
    <row r="944" spans="1:10" s="44" customFormat="1" ht="30" customHeight="1">
      <c r="A944" s="43" t="s">
        <v>382</v>
      </c>
      <c r="B944" s="388" t="s">
        <v>225</v>
      </c>
      <c r="C944" s="91">
        <v>9</v>
      </c>
      <c r="D944" s="43"/>
      <c r="E944" s="43"/>
      <c r="F944" s="43"/>
      <c r="G944" s="43"/>
      <c r="H944" s="43"/>
      <c r="I944" s="43"/>
      <c r="J944" s="43"/>
    </row>
    <row r="945" spans="1:3" ht="30" customHeight="1">
      <c r="A945" s="18" t="s">
        <v>382</v>
      </c>
      <c r="B945" s="383" t="s">
        <v>214</v>
      </c>
      <c r="C945" s="33">
        <v>9</v>
      </c>
    </row>
    <row r="946" spans="1:3" ht="30" customHeight="1">
      <c r="A946" s="18" t="s">
        <v>382</v>
      </c>
      <c r="B946" s="383" t="s">
        <v>7</v>
      </c>
      <c r="C946" s="33">
        <v>9</v>
      </c>
    </row>
    <row r="947" spans="1:3" ht="30" customHeight="1">
      <c r="A947" s="18" t="s">
        <v>382</v>
      </c>
      <c r="B947" s="383" t="s">
        <v>233</v>
      </c>
      <c r="C947" s="33">
        <v>8</v>
      </c>
    </row>
    <row r="948" spans="1:3" ht="30" customHeight="1">
      <c r="A948" s="18" t="s">
        <v>382</v>
      </c>
      <c r="B948" s="383" t="s">
        <v>193</v>
      </c>
      <c r="C948" s="33">
        <v>7</v>
      </c>
    </row>
    <row r="949" spans="1:3" ht="30" customHeight="1">
      <c r="A949" s="18" t="s">
        <v>382</v>
      </c>
      <c r="B949" s="383" t="s">
        <v>256</v>
      </c>
      <c r="C949" s="33">
        <v>7</v>
      </c>
    </row>
    <row r="950" spans="1:3" ht="30" customHeight="1">
      <c r="A950" s="18" t="s">
        <v>382</v>
      </c>
      <c r="B950" s="383" t="s">
        <v>28</v>
      </c>
      <c r="C950" s="33">
        <v>7</v>
      </c>
    </row>
    <row r="951" spans="1:3" ht="30" customHeight="1">
      <c r="A951" s="18" t="s">
        <v>382</v>
      </c>
      <c r="B951" s="383" t="s">
        <v>375</v>
      </c>
      <c r="C951" s="33">
        <v>7</v>
      </c>
    </row>
    <row r="952" spans="1:3" ht="30" customHeight="1">
      <c r="A952" s="18" t="s">
        <v>382</v>
      </c>
      <c r="B952" s="383" t="s">
        <v>194</v>
      </c>
      <c r="C952" s="33">
        <v>7</v>
      </c>
    </row>
    <row r="953" spans="1:3" ht="30" customHeight="1">
      <c r="A953" s="18" t="s">
        <v>382</v>
      </c>
      <c r="B953" s="383" t="s">
        <v>362</v>
      </c>
      <c r="C953" s="33">
        <v>7</v>
      </c>
    </row>
    <row r="954" spans="1:3" ht="30" customHeight="1">
      <c r="A954" s="18" t="s">
        <v>382</v>
      </c>
      <c r="B954" s="383" t="s">
        <v>234</v>
      </c>
      <c r="C954" s="33">
        <v>7</v>
      </c>
    </row>
    <row r="955" spans="1:3" ht="30" customHeight="1">
      <c r="A955" s="18" t="s">
        <v>382</v>
      </c>
      <c r="B955" s="384" t="s">
        <v>54</v>
      </c>
      <c r="C955" s="33">
        <v>7</v>
      </c>
    </row>
    <row r="956" spans="1:3" ht="30" customHeight="1">
      <c r="A956" s="18" t="s">
        <v>382</v>
      </c>
      <c r="B956" s="383" t="s">
        <v>511</v>
      </c>
      <c r="C956" s="33">
        <v>7</v>
      </c>
    </row>
    <row r="957" spans="1:3" ht="30" customHeight="1">
      <c r="A957" s="18" t="s">
        <v>382</v>
      </c>
      <c r="B957" s="383" t="s">
        <v>819</v>
      </c>
      <c r="C957" s="33">
        <v>6</v>
      </c>
    </row>
    <row r="958" spans="1:3" ht="30" customHeight="1">
      <c r="A958" s="18" t="s">
        <v>382</v>
      </c>
      <c r="B958" s="383" t="s">
        <v>714</v>
      </c>
      <c r="C958" s="33">
        <v>6</v>
      </c>
    </row>
    <row r="959" spans="1:3" ht="30" customHeight="1">
      <c r="A959" s="18" t="s">
        <v>382</v>
      </c>
      <c r="B959" s="383" t="s">
        <v>715</v>
      </c>
      <c r="C959" s="33">
        <v>6</v>
      </c>
    </row>
    <row r="960" spans="1:3" s="18" customFormat="1" ht="30" customHeight="1">
      <c r="A960" s="18" t="s">
        <v>382</v>
      </c>
      <c r="B960" s="383" t="s">
        <v>738</v>
      </c>
      <c r="C960" s="33">
        <v>6</v>
      </c>
    </row>
    <row r="961" spans="1:3" s="18" customFormat="1" ht="30" customHeight="1">
      <c r="A961" s="18" t="s">
        <v>382</v>
      </c>
      <c r="B961" s="383" t="s">
        <v>252</v>
      </c>
      <c r="C961" s="33">
        <v>6</v>
      </c>
    </row>
    <row r="962" spans="1:3" s="18" customFormat="1" ht="30" customHeight="1">
      <c r="A962" s="18" t="s">
        <v>382</v>
      </c>
      <c r="B962" s="383" t="s">
        <v>740</v>
      </c>
      <c r="C962" s="33">
        <v>6</v>
      </c>
    </row>
    <row r="963" spans="1:3" s="18" customFormat="1" ht="30" customHeight="1">
      <c r="A963" s="18" t="s">
        <v>382</v>
      </c>
      <c r="B963" s="383" t="s">
        <v>717</v>
      </c>
      <c r="C963" s="33">
        <v>6</v>
      </c>
    </row>
    <row r="964" spans="1:3" s="18" customFormat="1" ht="30" customHeight="1">
      <c r="A964" s="18" t="s">
        <v>382</v>
      </c>
      <c r="B964" s="383" t="s">
        <v>117</v>
      </c>
      <c r="C964" s="33">
        <v>6</v>
      </c>
    </row>
    <row r="965" spans="1:3" s="18" customFormat="1" ht="30" customHeight="1">
      <c r="A965" s="18" t="s">
        <v>382</v>
      </c>
      <c r="B965" s="383" t="s">
        <v>823</v>
      </c>
      <c r="C965" s="33">
        <v>5</v>
      </c>
    </row>
    <row r="966" spans="1:3" s="18" customFormat="1" ht="30" customHeight="1">
      <c r="A966" s="18" t="s">
        <v>382</v>
      </c>
      <c r="B966" s="383" t="s">
        <v>716</v>
      </c>
      <c r="C966" s="33">
        <v>5</v>
      </c>
    </row>
    <row r="967" spans="1:3" s="18" customFormat="1" ht="30" customHeight="1">
      <c r="A967" s="18" t="s">
        <v>382</v>
      </c>
      <c r="B967" s="383" t="s">
        <v>139</v>
      </c>
      <c r="C967" s="33">
        <v>5</v>
      </c>
    </row>
    <row r="968" spans="1:3" s="18" customFormat="1" ht="30" customHeight="1">
      <c r="A968" s="18" t="s">
        <v>382</v>
      </c>
      <c r="B968" s="383" t="s">
        <v>522</v>
      </c>
      <c r="C968" s="33">
        <v>5</v>
      </c>
    </row>
    <row r="969" spans="1:3" s="18" customFormat="1" ht="30" customHeight="1">
      <c r="A969" s="18" t="s">
        <v>382</v>
      </c>
      <c r="B969" s="383" t="s">
        <v>788</v>
      </c>
      <c r="C969" s="33">
        <v>5</v>
      </c>
    </row>
    <row r="970" spans="1:3" s="18" customFormat="1" ht="30" customHeight="1">
      <c r="A970" s="18" t="s">
        <v>382</v>
      </c>
      <c r="B970" s="383" t="s">
        <v>425</v>
      </c>
      <c r="C970" s="33">
        <v>5</v>
      </c>
    </row>
    <row r="971" spans="1:3" s="18" customFormat="1" ht="30" customHeight="1">
      <c r="A971" s="18" t="s">
        <v>382</v>
      </c>
      <c r="B971" s="383" t="s">
        <v>527</v>
      </c>
      <c r="C971" s="33">
        <v>5</v>
      </c>
    </row>
    <row r="972" spans="1:3" s="18" customFormat="1" ht="30" customHeight="1">
      <c r="A972" s="18" t="s">
        <v>382</v>
      </c>
      <c r="B972" s="383" t="s">
        <v>732</v>
      </c>
      <c r="C972" s="33">
        <v>4</v>
      </c>
    </row>
    <row r="973" spans="1:3" s="18" customFormat="1" ht="30" customHeight="1">
      <c r="A973" s="18" t="s">
        <v>382</v>
      </c>
      <c r="B973" s="383" t="s">
        <v>132</v>
      </c>
      <c r="C973" s="33">
        <v>4</v>
      </c>
    </row>
    <row r="974" spans="1:3" s="18" customFormat="1" ht="30" customHeight="1">
      <c r="A974" s="18" t="s">
        <v>382</v>
      </c>
      <c r="B974" s="383" t="s">
        <v>724</v>
      </c>
      <c r="C974" s="33">
        <v>4</v>
      </c>
    </row>
    <row r="975" spans="1:3" s="18" customFormat="1" ht="30" customHeight="1">
      <c r="A975" s="18" t="s">
        <v>382</v>
      </c>
      <c r="B975" s="383" t="s">
        <v>327</v>
      </c>
      <c r="C975" s="33">
        <v>4</v>
      </c>
    </row>
    <row r="976" spans="1:3" s="18" customFormat="1" ht="30" customHeight="1">
      <c r="A976" s="18" t="s">
        <v>382</v>
      </c>
      <c r="B976" s="383" t="s">
        <v>79</v>
      </c>
      <c r="C976" s="33">
        <v>4</v>
      </c>
    </row>
    <row r="977" spans="1:3" s="18" customFormat="1" ht="30" customHeight="1">
      <c r="A977" s="18" t="s">
        <v>382</v>
      </c>
      <c r="B977" s="383" t="s">
        <v>720</v>
      </c>
      <c r="C977" s="33">
        <v>4</v>
      </c>
    </row>
    <row r="978" spans="1:3" s="18" customFormat="1" ht="30" customHeight="1">
      <c r="A978" s="18" t="s">
        <v>382</v>
      </c>
      <c r="B978" s="383" t="s">
        <v>731</v>
      </c>
      <c r="C978" s="33">
        <v>4</v>
      </c>
    </row>
    <row r="979" spans="1:3" s="18" customFormat="1" ht="30" customHeight="1">
      <c r="A979" s="18" t="s">
        <v>382</v>
      </c>
      <c r="B979" s="383" t="s">
        <v>730</v>
      </c>
      <c r="C979" s="33">
        <v>4</v>
      </c>
    </row>
    <row r="980" spans="1:3" s="18" customFormat="1" ht="30" customHeight="1">
      <c r="A980" s="18" t="s">
        <v>382</v>
      </c>
      <c r="B980" s="383" t="s">
        <v>739</v>
      </c>
      <c r="C980" s="33">
        <v>4</v>
      </c>
    </row>
    <row r="981" spans="1:3" s="18" customFormat="1" ht="30" customHeight="1">
      <c r="A981" s="18" t="s">
        <v>382</v>
      </c>
      <c r="B981" s="383" t="s">
        <v>278</v>
      </c>
      <c r="C981" s="33">
        <v>3</v>
      </c>
    </row>
    <row r="982" spans="1:3" s="18" customFormat="1" ht="30" customHeight="1">
      <c r="A982" s="18" t="s">
        <v>382</v>
      </c>
      <c r="B982" s="383" t="s">
        <v>723</v>
      </c>
      <c r="C982" s="33">
        <v>3</v>
      </c>
    </row>
    <row r="983" spans="1:3" s="18" customFormat="1" ht="30" customHeight="1">
      <c r="A983" s="18" t="s">
        <v>382</v>
      </c>
      <c r="B983" s="383" t="s">
        <v>726</v>
      </c>
      <c r="C983" s="33">
        <v>3</v>
      </c>
    </row>
    <row r="984" spans="1:3" s="18" customFormat="1" ht="30" customHeight="1">
      <c r="A984" s="18" t="s">
        <v>382</v>
      </c>
      <c r="B984" s="383" t="s">
        <v>201</v>
      </c>
      <c r="C984" s="33">
        <v>3</v>
      </c>
    </row>
    <row r="985" spans="1:3" s="18" customFormat="1" ht="30" customHeight="1">
      <c r="A985" s="18" t="s">
        <v>382</v>
      </c>
      <c r="B985" s="383" t="s">
        <v>834</v>
      </c>
      <c r="C985" s="33">
        <v>3</v>
      </c>
    </row>
    <row r="986" spans="1:3" s="18" customFormat="1" ht="30" customHeight="1">
      <c r="A986" s="18" t="s">
        <v>382</v>
      </c>
      <c r="B986" s="383" t="s">
        <v>540</v>
      </c>
      <c r="C986" s="33">
        <v>3</v>
      </c>
    </row>
    <row r="987" spans="1:3" s="18" customFormat="1" ht="30" customHeight="1">
      <c r="A987" s="18" t="s">
        <v>382</v>
      </c>
      <c r="B987" s="383" t="s">
        <v>311</v>
      </c>
      <c r="C987" s="33">
        <v>3</v>
      </c>
    </row>
    <row r="988" spans="1:3" s="18" customFormat="1" ht="30" customHeight="1">
      <c r="A988" s="18" t="s">
        <v>382</v>
      </c>
      <c r="B988" s="383" t="s">
        <v>755</v>
      </c>
      <c r="C988" s="33">
        <v>3</v>
      </c>
    </row>
    <row r="989" spans="1:3" s="18" customFormat="1" ht="30" customHeight="1">
      <c r="A989" s="18" t="s">
        <v>382</v>
      </c>
      <c r="B989" s="383" t="s">
        <v>744</v>
      </c>
      <c r="C989" s="33">
        <v>3</v>
      </c>
    </row>
    <row r="990" spans="1:3" s="18" customFormat="1" ht="30" customHeight="1">
      <c r="A990" s="18" t="s">
        <v>382</v>
      </c>
      <c r="B990" s="383" t="s">
        <v>468</v>
      </c>
      <c r="C990" s="33">
        <v>3</v>
      </c>
    </row>
    <row r="991" spans="1:3" s="18" customFormat="1" ht="30" customHeight="1">
      <c r="A991" s="18" t="s">
        <v>382</v>
      </c>
      <c r="B991" s="383" t="s">
        <v>785</v>
      </c>
      <c r="C991" s="33">
        <v>3</v>
      </c>
    </row>
    <row r="992" spans="1:3" s="18" customFormat="1" ht="30" customHeight="1">
      <c r="A992" s="18" t="s">
        <v>382</v>
      </c>
      <c r="B992" s="383" t="s">
        <v>197</v>
      </c>
      <c r="C992" s="33">
        <v>2</v>
      </c>
    </row>
    <row r="993" spans="1:3" s="18" customFormat="1" ht="30" customHeight="1">
      <c r="A993" s="18" t="s">
        <v>382</v>
      </c>
      <c r="B993" s="383" t="s">
        <v>137</v>
      </c>
      <c r="C993" s="33">
        <v>2</v>
      </c>
    </row>
    <row r="994" spans="1:3" s="18" customFormat="1" ht="30" customHeight="1">
      <c r="A994" s="18" t="s">
        <v>382</v>
      </c>
      <c r="B994" s="383" t="s">
        <v>734</v>
      </c>
      <c r="C994" s="33">
        <v>2</v>
      </c>
    </row>
    <row r="995" spans="1:3" s="18" customFormat="1" ht="30" customHeight="1">
      <c r="A995" s="18" t="s">
        <v>382</v>
      </c>
      <c r="B995" s="383" t="s">
        <v>398</v>
      </c>
      <c r="C995" s="33">
        <v>2</v>
      </c>
    </row>
    <row r="996" spans="1:3" s="18" customFormat="1" ht="30" customHeight="1">
      <c r="A996" s="18" t="s">
        <v>382</v>
      </c>
      <c r="B996" s="383" t="s">
        <v>729</v>
      </c>
      <c r="C996" s="33">
        <v>2</v>
      </c>
    </row>
    <row r="997" spans="1:3" s="18" customFormat="1" ht="30" customHeight="1">
      <c r="A997" s="18" t="s">
        <v>382</v>
      </c>
      <c r="B997" s="383" t="s">
        <v>469</v>
      </c>
      <c r="C997" s="33">
        <v>2</v>
      </c>
    </row>
    <row r="998" spans="1:3" s="18" customFormat="1" ht="30" customHeight="1">
      <c r="A998" s="18" t="s">
        <v>382</v>
      </c>
      <c r="B998" s="383" t="s">
        <v>594</v>
      </c>
      <c r="C998" s="33">
        <v>2</v>
      </c>
    </row>
    <row r="999" spans="1:3" s="18" customFormat="1" ht="30" customHeight="1">
      <c r="A999" s="18" t="s">
        <v>382</v>
      </c>
      <c r="B999" s="383" t="s">
        <v>661</v>
      </c>
      <c r="C999" s="33">
        <v>2</v>
      </c>
    </row>
    <row r="1000" spans="1:3" s="18" customFormat="1" ht="30" customHeight="1">
      <c r="A1000" s="18" t="s">
        <v>382</v>
      </c>
      <c r="B1000" s="383" t="s">
        <v>114</v>
      </c>
      <c r="C1000" s="33">
        <v>2</v>
      </c>
    </row>
    <row r="1001" spans="1:3" s="18" customFormat="1" ht="30" customHeight="1">
      <c r="A1001" s="18" t="s">
        <v>382</v>
      </c>
      <c r="B1001" s="383" t="s">
        <v>635</v>
      </c>
      <c r="C1001" s="33">
        <v>2</v>
      </c>
    </row>
    <row r="1002" spans="1:3" s="18" customFormat="1" ht="30" customHeight="1">
      <c r="A1002" s="18" t="s">
        <v>382</v>
      </c>
      <c r="B1002" s="383" t="s">
        <v>733</v>
      </c>
      <c r="C1002" s="33">
        <v>2</v>
      </c>
    </row>
    <row r="1003" spans="1:3" s="18" customFormat="1" ht="30" customHeight="1">
      <c r="A1003" s="18" t="s">
        <v>382</v>
      </c>
      <c r="B1003" s="383" t="s">
        <v>271</v>
      </c>
      <c r="C1003" s="33">
        <v>2</v>
      </c>
    </row>
    <row r="1004" spans="1:3" s="18" customFormat="1" ht="30" customHeight="1">
      <c r="A1004" s="18" t="s">
        <v>382</v>
      </c>
      <c r="B1004" s="383" t="s">
        <v>727</v>
      </c>
      <c r="C1004" s="33">
        <v>2</v>
      </c>
    </row>
    <row r="1005" spans="1:3" s="18" customFormat="1" ht="30" customHeight="1">
      <c r="A1005" s="18" t="s">
        <v>382</v>
      </c>
      <c r="B1005" s="384" t="s">
        <v>41</v>
      </c>
      <c r="C1005" s="33">
        <v>2</v>
      </c>
    </row>
    <row r="1006" spans="1:3" s="18" customFormat="1" ht="30" customHeight="1">
      <c r="A1006" s="18" t="s">
        <v>382</v>
      </c>
      <c r="B1006" s="383" t="s">
        <v>152</v>
      </c>
      <c r="C1006" s="33">
        <v>2</v>
      </c>
    </row>
    <row r="1007" spans="1:3" s="18" customFormat="1" ht="30" customHeight="1">
      <c r="A1007" s="18" t="s">
        <v>382</v>
      </c>
      <c r="B1007" s="383" t="s">
        <v>745</v>
      </c>
      <c r="C1007" s="33">
        <v>2</v>
      </c>
    </row>
    <row r="1008" spans="1:3" s="18" customFormat="1" ht="30" customHeight="1">
      <c r="A1008" s="18" t="s">
        <v>382</v>
      </c>
      <c r="B1008" s="384" t="s">
        <v>18</v>
      </c>
      <c r="C1008" s="33">
        <v>1</v>
      </c>
    </row>
    <row r="1009" spans="1:3" s="18" customFormat="1" ht="30" customHeight="1">
      <c r="A1009" s="18" t="s">
        <v>382</v>
      </c>
      <c r="B1009" s="384" t="s">
        <v>50</v>
      </c>
      <c r="C1009" s="33">
        <v>1</v>
      </c>
    </row>
    <row r="1010" spans="1:3" s="18" customFormat="1" ht="30" customHeight="1">
      <c r="A1010" s="18" t="s">
        <v>382</v>
      </c>
      <c r="B1010" s="383" t="s">
        <v>447</v>
      </c>
      <c r="C1010" s="33">
        <v>1</v>
      </c>
    </row>
    <row r="1011" spans="1:3" s="18" customFormat="1" ht="30" customHeight="1">
      <c r="A1011" s="18" t="s">
        <v>382</v>
      </c>
      <c r="B1011" s="383" t="s">
        <v>528</v>
      </c>
      <c r="C1011" s="33">
        <v>1</v>
      </c>
    </row>
    <row r="1012" spans="1:3" s="18" customFormat="1" ht="30" customHeight="1">
      <c r="A1012" s="18" t="s">
        <v>382</v>
      </c>
      <c r="B1012" s="383" t="s">
        <v>118</v>
      </c>
      <c r="C1012" s="33">
        <v>1</v>
      </c>
    </row>
    <row r="1013" spans="1:3" s="18" customFormat="1" ht="30" customHeight="1">
      <c r="A1013" s="18" t="s">
        <v>382</v>
      </c>
      <c r="B1013" s="384" t="s">
        <v>260</v>
      </c>
      <c r="C1013" s="33">
        <v>1</v>
      </c>
    </row>
    <row r="1014" spans="1:3" s="18" customFormat="1" ht="30" customHeight="1">
      <c r="A1014" s="18" t="s">
        <v>382</v>
      </c>
      <c r="B1014" s="383" t="s">
        <v>190</v>
      </c>
      <c r="C1014" s="33">
        <v>1</v>
      </c>
    </row>
    <row r="1015" spans="1:3" s="18" customFormat="1" ht="30" customHeight="1">
      <c r="A1015" s="18" t="s">
        <v>382</v>
      </c>
      <c r="B1015" s="384" t="s">
        <v>11</v>
      </c>
      <c r="C1015" s="33">
        <v>1</v>
      </c>
    </row>
    <row r="1016" spans="1:3" s="18" customFormat="1" ht="30" customHeight="1">
      <c r="A1016" s="18" t="s">
        <v>382</v>
      </c>
      <c r="B1016" s="383" t="s">
        <v>385</v>
      </c>
      <c r="C1016" s="33">
        <v>1</v>
      </c>
    </row>
    <row r="1017" spans="1:3" s="18" customFormat="1" ht="30" customHeight="1">
      <c r="A1017" s="18" t="s">
        <v>382</v>
      </c>
      <c r="B1017" s="383" t="s">
        <v>298</v>
      </c>
      <c r="C1017" s="33">
        <v>1</v>
      </c>
    </row>
    <row r="1018" spans="1:3" s="18" customFormat="1" ht="30" customHeight="1">
      <c r="A1018" s="18" t="s">
        <v>382</v>
      </c>
      <c r="B1018" s="384" t="s">
        <v>4</v>
      </c>
      <c r="C1018" s="33">
        <v>1</v>
      </c>
    </row>
    <row r="1019" spans="1:3" s="18" customFormat="1" ht="30" customHeight="1">
      <c r="A1019" s="18" t="s">
        <v>382</v>
      </c>
      <c r="B1019" s="383" t="s">
        <v>598</v>
      </c>
      <c r="C1019" s="33">
        <v>1</v>
      </c>
    </row>
    <row r="1020" spans="1:3" s="18" customFormat="1" ht="30" customHeight="1">
      <c r="A1020" s="18" t="s">
        <v>382</v>
      </c>
      <c r="B1020" s="383" t="s">
        <v>589</v>
      </c>
      <c r="C1020" s="33">
        <v>1</v>
      </c>
    </row>
    <row r="1021" spans="1:3" s="18" customFormat="1" ht="30" customHeight="1">
      <c r="A1021" s="18" t="s">
        <v>382</v>
      </c>
      <c r="B1021" s="383" t="s">
        <v>502</v>
      </c>
      <c r="C1021" s="33">
        <v>1</v>
      </c>
    </row>
    <row r="1022" spans="1:3" s="18" customFormat="1" ht="30" customHeight="1">
      <c r="A1022" s="18" t="s">
        <v>382</v>
      </c>
      <c r="B1022" s="383" t="s">
        <v>591</v>
      </c>
      <c r="C1022" s="33">
        <v>1</v>
      </c>
    </row>
    <row r="1023" spans="1:3" s="18" customFormat="1" ht="30" customHeight="1">
      <c r="A1023" s="18" t="s">
        <v>382</v>
      </c>
      <c r="B1023" s="383" t="s">
        <v>341</v>
      </c>
      <c r="C1023" s="33">
        <v>1</v>
      </c>
    </row>
    <row r="1024" spans="1:3" s="18" customFormat="1" ht="30" customHeight="1">
      <c r="A1024" s="18" t="s">
        <v>382</v>
      </c>
      <c r="B1024" s="383" t="s">
        <v>3</v>
      </c>
      <c r="C1024" s="33">
        <v>1</v>
      </c>
    </row>
    <row r="1025" spans="1:3" s="18" customFormat="1" ht="30" customHeight="1">
      <c r="A1025" s="18" t="s">
        <v>382</v>
      </c>
      <c r="B1025" s="384" t="s">
        <v>39</v>
      </c>
      <c r="C1025" s="33">
        <v>1</v>
      </c>
    </row>
    <row r="1026" spans="1:3" s="18" customFormat="1" ht="30" customHeight="1">
      <c r="A1026" s="18" t="s">
        <v>382</v>
      </c>
      <c r="B1026" s="383" t="s">
        <v>737</v>
      </c>
      <c r="C1026" s="33">
        <v>1</v>
      </c>
    </row>
    <row r="1027" spans="1:3" s="18" customFormat="1" ht="30" customHeight="1">
      <c r="A1027" s="18" t="s">
        <v>382</v>
      </c>
      <c r="B1027" s="383" t="s">
        <v>153</v>
      </c>
      <c r="C1027" s="33">
        <v>1</v>
      </c>
    </row>
    <row r="1028" spans="1:3" s="18" customFormat="1" ht="30" customHeight="1">
      <c r="A1028" s="18" t="s">
        <v>382</v>
      </c>
      <c r="B1028" s="383" t="s">
        <v>292</v>
      </c>
      <c r="C1028" s="33">
        <v>1</v>
      </c>
    </row>
    <row r="1029" spans="1:3" s="18" customFormat="1" ht="30" customHeight="1">
      <c r="A1029" s="18" t="s">
        <v>382</v>
      </c>
      <c r="B1029" s="383" t="s">
        <v>666</v>
      </c>
      <c r="C1029" s="33">
        <v>1</v>
      </c>
    </row>
    <row r="1030" spans="1:3" s="18" customFormat="1" ht="30" customHeight="1">
      <c r="A1030" s="18" t="s">
        <v>382</v>
      </c>
      <c r="B1030" s="383" t="s">
        <v>691</v>
      </c>
      <c r="C1030" s="33">
        <v>1</v>
      </c>
    </row>
    <row r="1031" spans="1:3" s="18" customFormat="1" ht="30" customHeight="1">
      <c r="A1031" s="18" t="s">
        <v>382</v>
      </c>
      <c r="B1031" s="383" t="s">
        <v>610</v>
      </c>
      <c r="C1031" s="33">
        <v>1</v>
      </c>
    </row>
    <row r="1032" spans="1:3" s="18" customFormat="1" ht="30" customHeight="1">
      <c r="A1032" s="18" t="s">
        <v>382</v>
      </c>
      <c r="B1032" s="384" t="s">
        <v>52</v>
      </c>
      <c r="C1032" s="33">
        <v>1</v>
      </c>
    </row>
    <row r="1033" spans="1:3" s="18" customFormat="1" ht="30" customHeight="1">
      <c r="A1033" s="18" t="s">
        <v>382</v>
      </c>
      <c r="B1033" s="383" t="s">
        <v>267</v>
      </c>
      <c r="C1033" s="33">
        <v>1</v>
      </c>
    </row>
    <row r="1034" spans="1:3" s="18" customFormat="1" ht="30" customHeight="1">
      <c r="A1034" s="18" t="s">
        <v>382</v>
      </c>
      <c r="B1034" s="383" t="s">
        <v>466</v>
      </c>
      <c r="C1034" s="33">
        <v>1</v>
      </c>
    </row>
    <row r="1035" spans="1:3" s="18" customFormat="1" ht="30" customHeight="1">
      <c r="A1035" s="18" t="s">
        <v>382</v>
      </c>
      <c r="B1035" s="383" t="s">
        <v>60</v>
      </c>
      <c r="C1035" s="33">
        <v>1</v>
      </c>
    </row>
    <row r="1036" spans="1:3" s="18" customFormat="1" ht="30" customHeight="1">
      <c r="A1036" s="18" t="s">
        <v>382</v>
      </c>
      <c r="B1036" s="383" t="s">
        <v>363</v>
      </c>
      <c r="C1036" s="33">
        <v>1</v>
      </c>
    </row>
    <row r="1037" spans="1:3" s="18" customFormat="1" ht="30" customHeight="1">
      <c r="A1037" s="18" t="s">
        <v>382</v>
      </c>
      <c r="B1037" s="383" t="s">
        <v>670</v>
      </c>
      <c r="C1037" s="33">
        <v>1</v>
      </c>
    </row>
    <row r="1038" spans="1:3" s="18" customFormat="1" ht="30" customHeight="1">
      <c r="A1038" s="18" t="s">
        <v>382</v>
      </c>
      <c r="B1038" s="383" t="s">
        <v>331</v>
      </c>
      <c r="C1038" s="33">
        <v>1</v>
      </c>
    </row>
    <row r="1039" spans="1:3" s="18" customFormat="1" ht="30" customHeight="1">
      <c r="A1039" s="18" t="s">
        <v>382</v>
      </c>
      <c r="B1039" s="383" t="s">
        <v>122</v>
      </c>
      <c r="C1039" s="33">
        <v>0</v>
      </c>
    </row>
    <row r="1040" spans="1:3" s="18" customFormat="1" ht="30" customHeight="1">
      <c r="A1040" s="18" t="s">
        <v>382</v>
      </c>
      <c r="B1040" s="383" t="s">
        <v>567</v>
      </c>
      <c r="C1040" s="33">
        <v>0</v>
      </c>
    </row>
    <row r="1041" spans="1:3" s="18" customFormat="1" ht="30" customHeight="1">
      <c r="A1041" s="18" t="s">
        <v>382</v>
      </c>
      <c r="B1041" s="383" t="s">
        <v>72</v>
      </c>
      <c r="C1041" s="33"/>
    </row>
    <row r="1042" spans="1:3" s="18" customFormat="1" ht="30" customHeight="1">
      <c r="A1042" s="18" t="s">
        <v>382</v>
      </c>
      <c r="B1042" s="383" t="s">
        <v>621</v>
      </c>
      <c r="C1042" s="33"/>
    </row>
    <row r="1043" spans="1:3" s="18" customFormat="1" ht="30" customHeight="1">
      <c r="A1043" s="18" t="s">
        <v>382</v>
      </c>
      <c r="B1043" s="383" t="s">
        <v>497</v>
      </c>
      <c r="C1043" s="33"/>
    </row>
    <row r="1044" spans="1:3" s="18" customFormat="1" ht="30" customHeight="1">
      <c r="A1044" s="18" t="s">
        <v>382</v>
      </c>
      <c r="B1044" s="383" t="s">
        <v>472</v>
      </c>
      <c r="C1044" s="33"/>
    </row>
    <row r="1045" spans="1:3" s="18" customFormat="1" ht="30" customHeight="1">
      <c r="A1045" s="18" t="s">
        <v>382</v>
      </c>
      <c r="B1045" s="383" t="s">
        <v>366</v>
      </c>
      <c r="C1045" s="33"/>
    </row>
    <row r="1046" spans="1:3" s="18" customFormat="1" ht="30" customHeight="1">
      <c r="A1046" s="18" t="s">
        <v>382</v>
      </c>
      <c r="B1046" s="383" t="s">
        <v>266</v>
      </c>
      <c r="C1046" s="33"/>
    </row>
    <row r="1047" spans="1:3" s="18" customFormat="1" ht="30" customHeight="1">
      <c r="A1047" s="18" t="s">
        <v>382</v>
      </c>
      <c r="B1047" s="383" t="s">
        <v>582</v>
      </c>
      <c r="C1047" s="33"/>
    </row>
    <row r="1048" spans="1:3" s="18" customFormat="1" ht="30" customHeight="1">
      <c r="A1048" s="18" t="s">
        <v>382</v>
      </c>
      <c r="B1048" s="383" t="s">
        <v>274</v>
      </c>
      <c r="C1048" s="33"/>
    </row>
    <row r="1049" spans="1:3" s="18" customFormat="1" ht="30" customHeight="1">
      <c r="A1049" s="18" t="s">
        <v>382</v>
      </c>
      <c r="B1049" s="383" t="s">
        <v>581</v>
      </c>
      <c r="C1049" s="33"/>
    </row>
    <row r="1050" spans="1:3" s="18" customFormat="1" ht="30" customHeight="1">
      <c r="A1050" s="18" t="s">
        <v>382</v>
      </c>
      <c r="B1050" s="383" t="s">
        <v>553</v>
      </c>
      <c r="C1050" s="33"/>
    </row>
    <row r="1051" spans="1:3" s="18" customFormat="1" ht="30" customHeight="1">
      <c r="A1051" s="18" t="s">
        <v>382</v>
      </c>
      <c r="B1051" s="383" t="s">
        <v>549</v>
      </c>
      <c r="C1051" s="33"/>
    </row>
    <row r="1052" spans="1:3" s="18" customFormat="1" ht="30" customHeight="1">
      <c r="A1052" s="18" t="s">
        <v>382</v>
      </c>
      <c r="B1052" s="383" t="s">
        <v>424</v>
      </c>
      <c r="C1052" s="33"/>
    </row>
    <row r="1053" spans="1:3" s="18" customFormat="1" ht="30" customHeight="1">
      <c r="A1053" s="18" t="s">
        <v>382</v>
      </c>
      <c r="B1053" s="383" t="s">
        <v>325</v>
      </c>
      <c r="C1053" s="33"/>
    </row>
    <row r="1054" spans="1:3" s="18" customFormat="1" ht="30" customHeight="1">
      <c r="A1054" s="18" t="s">
        <v>382</v>
      </c>
      <c r="B1054" s="383" t="s">
        <v>368</v>
      </c>
      <c r="C1054" s="33"/>
    </row>
    <row r="1055" spans="1:3" s="18" customFormat="1" ht="30" customHeight="1">
      <c r="A1055" s="18" t="s">
        <v>382</v>
      </c>
      <c r="B1055" s="383" t="s">
        <v>361</v>
      </c>
      <c r="C1055" s="33"/>
    </row>
    <row r="1056" spans="1:3" ht="30" customHeight="1">
      <c r="A1056" s="18" t="s">
        <v>382</v>
      </c>
      <c r="B1056" s="383" t="s">
        <v>326</v>
      </c>
    </row>
    <row r="1057" spans="1:4" ht="30" customHeight="1">
      <c r="A1057" s="18" t="s">
        <v>382</v>
      </c>
      <c r="B1057" s="383" t="s">
        <v>75</v>
      </c>
    </row>
    <row r="1058" spans="1:4" ht="30" customHeight="1">
      <c r="A1058" s="18" t="s">
        <v>382</v>
      </c>
      <c r="B1058" s="383" t="s">
        <v>535</v>
      </c>
    </row>
    <row r="1059" spans="1:4" ht="30" customHeight="1">
      <c r="A1059" s="18" t="s">
        <v>382</v>
      </c>
      <c r="B1059" s="383" t="s">
        <v>625</v>
      </c>
    </row>
    <row r="1060" spans="1:4" ht="30" customHeight="1">
      <c r="A1060" s="18" t="s">
        <v>382</v>
      </c>
      <c r="B1060" s="383" t="s">
        <v>577</v>
      </c>
    </row>
    <row r="1061" spans="1:4" ht="30" customHeight="1">
      <c r="A1061" s="18" t="s">
        <v>382</v>
      </c>
      <c r="B1061" s="384" t="s">
        <v>0</v>
      </c>
    </row>
    <row r="1062" spans="1:4" ht="30" customHeight="1">
      <c r="A1062" s="18" t="s">
        <v>382</v>
      </c>
      <c r="B1062" s="383" t="s">
        <v>569</v>
      </c>
    </row>
    <row r="1063" spans="1:4" ht="30" customHeight="1">
      <c r="A1063" s="18" t="s">
        <v>382</v>
      </c>
      <c r="B1063" s="383" t="s">
        <v>26</v>
      </c>
    </row>
    <row r="1064" spans="1:4" ht="30" customHeight="1">
      <c r="A1064" s="18" t="s">
        <v>382</v>
      </c>
      <c r="B1064" s="383" t="s">
        <v>646</v>
      </c>
    </row>
    <row r="1065" spans="1:4" ht="30" customHeight="1">
      <c r="A1065" s="18" t="s">
        <v>382</v>
      </c>
      <c r="B1065" s="383" t="s">
        <v>473</v>
      </c>
    </row>
    <row r="1066" spans="1:4" ht="30" customHeight="1">
      <c r="A1066" s="18" t="s">
        <v>382</v>
      </c>
      <c r="B1066" s="383" t="s">
        <v>443</v>
      </c>
    </row>
    <row r="1067" spans="1:4" ht="30" customHeight="1">
      <c r="A1067" s="18" t="s">
        <v>382</v>
      </c>
      <c r="B1067" s="383" t="s">
        <v>397</v>
      </c>
    </row>
    <row r="1068" spans="1:4" ht="30" customHeight="1">
      <c r="A1068" s="18" t="s">
        <v>382</v>
      </c>
      <c r="B1068" s="383" t="s">
        <v>74</v>
      </c>
    </row>
    <row r="1069" spans="1:4" ht="30" customHeight="1">
      <c r="A1069" s="18" t="s">
        <v>382</v>
      </c>
      <c r="B1069" s="383" t="s">
        <v>743</v>
      </c>
    </row>
    <row r="1070" spans="1:4" ht="30" customHeight="1">
      <c r="A1070" s="18" t="s">
        <v>382</v>
      </c>
      <c r="B1070" s="383" t="s">
        <v>101</v>
      </c>
    </row>
    <row r="1071" spans="1:4" ht="30" customHeight="1">
      <c r="A1071" s="18" t="s">
        <v>382</v>
      </c>
      <c r="B1071" s="383" t="s">
        <v>283</v>
      </c>
    </row>
    <row r="1072" spans="1:4" s="21" customFormat="1" ht="30" customHeight="1">
      <c r="A1072" s="18" t="s">
        <v>382</v>
      </c>
      <c r="B1072" s="383" t="s">
        <v>570</v>
      </c>
      <c r="C1072" s="33"/>
      <c r="D1072" s="18"/>
    </row>
    <row r="1073" spans="1:4" s="21" customFormat="1" ht="30" customHeight="1">
      <c r="A1073" s="18" t="s">
        <v>382</v>
      </c>
      <c r="B1073" s="383" t="s">
        <v>585</v>
      </c>
      <c r="C1073" s="33"/>
      <c r="D1073" s="18"/>
    </row>
    <row r="1074" spans="1:4" s="21" customFormat="1" ht="30" customHeight="1">
      <c r="A1074" s="18" t="s">
        <v>382</v>
      </c>
      <c r="B1074" s="383" t="s">
        <v>264</v>
      </c>
      <c r="C1074" s="33"/>
      <c r="D1074" s="18"/>
    </row>
    <row r="1075" spans="1:4" s="21" customFormat="1" ht="30" customHeight="1">
      <c r="A1075" s="18" t="s">
        <v>382</v>
      </c>
      <c r="B1075" s="383" t="s">
        <v>184</v>
      </c>
      <c r="C1075" s="33"/>
      <c r="D1075" s="18"/>
    </row>
    <row r="1076" spans="1:4" s="21" customFormat="1" ht="30" customHeight="1">
      <c r="A1076" s="18" t="s">
        <v>382</v>
      </c>
      <c r="B1076" s="383" t="s">
        <v>427</v>
      </c>
      <c r="C1076" s="33"/>
      <c r="D1076" s="18"/>
    </row>
    <row r="1077" spans="1:4" s="21" customFormat="1" ht="30" customHeight="1">
      <c r="A1077" s="18" t="s">
        <v>382</v>
      </c>
      <c r="B1077" s="383" t="s">
        <v>496</v>
      </c>
      <c r="C1077" s="33"/>
      <c r="D1077" s="18"/>
    </row>
    <row r="1078" spans="1:4" s="21" customFormat="1" ht="30" customHeight="1">
      <c r="A1078" s="18" t="s">
        <v>382</v>
      </c>
      <c r="B1078" s="383" t="s">
        <v>19</v>
      </c>
      <c r="C1078" s="33"/>
      <c r="D1078" s="18"/>
    </row>
    <row r="1079" spans="1:4" s="21" customFormat="1" ht="30" customHeight="1">
      <c r="A1079" s="18" t="s">
        <v>382</v>
      </c>
      <c r="B1079" s="383" t="s">
        <v>580</v>
      </c>
      <c r="C1079" s="33"/>
      <c r="D1079" s="18"/>
    </row>
    <row r="1080" spans="1:4" s="21" customFormat="1" ht="30" customHeight="1">
      <c r="A1080" s="18" t="s">
        <v>382</v>
      </c>
      <c r="B1080" s="383" t="s">
        <v>588</v>
      </c>
      <c r="C1080" s="33"/>
      <c r="D1080" s="18"/>
    </row>
    <row r="1081" spans="1:4" s="21" customFormat="1" ht="30" customHeight="1">
      <c r="A1081" s="18" t="s">
        <v>382</v>
      </c>
      <c r="B1081" s="383" t="s">
        <v>263</v>
      </c>
      <c r="C1081" s="33"/>
      <c r="D1081" s="18"/>
    </row>
    <row r="1082" spans="1:4" s="21" customFormat="1" ht="30" customHeight="1">
      <c r="A1082" s="18" t="s">
        <v>382</v>
      </c>
      <c r="B1082" s="383" t="s">
        <v>417</v>
      </c>
      <c r="C1082" s="33"/>
      <c r="D1082" s="18"/>
    </row>
    <row r="1083" spans="1:4" s="21" customFormat="1" ht="30" customHeight="1">
      <c r="A1083" s="18" t="s">
        <v>382</v>
      </c>
      <c r="B1083" s="383" t="s">
        <v>566</v>
      </c>
      <c r="C1083" s="33"/>
      <c r="D1083" s="18"/>
    </row>
    <row r="1084" spans="1:4" s="21" customFormat="1" ht="30" customHeight="1">
      <c r="A1084" s="18" t="s">
        <v>382</v>
      </c>
      <c r="B1084" s="383" t="s">
        <v>537</v>
      </c>
      <c r="C1084" s="33"/>
      <c r="D1084" s="18"/>
    </row>
    <row r="1085" spans="1:4" s="21" customFormat="1" ht="30" customHeight="1">
      <c r="A1085" s="18" t="s">
        <v>382</v>
      </c>
      <c r="B1085" s="383" t="s">
        <v>159</v>
      </c>
      <c r="C1085" s="33"/>
      <c r="D1085" s="18"/>
    </row>
    <row r="1086" spans="1:4" s="21" customFormat="1" ht="30" customHeight="1">
      <c r="A1086" s="18" t="s">
        <v>382</v>
      </c>
      <c r="B1086" s="383" t="s">
        <v>138</v>
      </c>
      <c r="C1086" s="33"/>
      <c r="D1086" s="18"/>
    </row>
    <row r="1087" spans="1:4" s="21" customFormat="1" ht="30" customHeight="1">
      <c r="A1087" s="18" t="s">
        <v>382</v>
      </c>
      <c r="B1087" s="384" t="s">
        <v>30</v>
      </c>
      <c r="C1087" s="33"/>
      <c r="D1087" s="18"/>
    </row>
    <row r="1088" spans="1:4" s="18" customFormat="1" ht="30" customHeight="1">
      <c r="A1088" s="18" t="s">
        <v>382</v>
      </c>
      <c r="B1088" s="383" t="s">
        <v>627</v>
      </c>
      <c r="C1088" s="33"/>
    </row>
    <row r="1089" spans="1:3" s="18" customFormat="1" ht="30" customHeight="1">
      <c r="A1089" s="18" t="s">
        <v>382</v>
      </c>
      <c r="B1089" s="383" t="s">
        <v>606</v>
      </c>
      <c r="C1089" s="33"/>
    </row>
    <row r="1090" spans="1:3" s="18" customFormat="1" ht="30" customHeight="1">
      <c r="A1090" s="18" t="s">
        <v>382</v>
      </c>
      <c r="B1090" s="383" t="s">
        <v>351</v>
      </c>
      <c r="C1090" s="33"/>
    </row>
    <row r="1091" spans="1:3" s="18" customFormat="1" ht="30" customHeight="1">
      <c r="A1091" s="18" t="s">
        <v>382</v>
      </c>
      <c r="B1091" s="383" t="s">
        <v>358</v>
      </c>
      <c r="C1091" s="33"/>
    </row>
    <row r="1092" spans="1:3" s="18" customFormat="1" ht="30" customHeight="1">
      <c r="A1092" s="18" t="s">
        <v>382</v>
      </c>
      <c r="B1092" s="383" t="s">
        <v>664</v>
      </c>
      <c r="C1092" s="33"/>
    </row>
    <row r="1093" spans="1:3" s="18" customFormat="1" ht="30" customHeight="1">
      <c r="A1093" s="18" t="s">
        <v>382</v>
      </c>
      <c r="B1093" s="383" t="s">
        <v>212</v>
      </c>
      <c r="C1093" s="33"/>
    </row>
    <row r="1094" spans="1:3" s="18" customFormat="1" ht="30" customHeight="1">
      <c r="A1094" s="18" t="s">
        <v>382</v>
      </c>
      <c r="B1094" s="383" t="s">
        <v>395</v>
      </c>
      <c r="C1094" s="33"/>
    </row>
    <row r="1095" spans="1:3" s="18" customFormat="1" ht="30" customHeight="1">
      <c r="A1095" s="18" t="s">
        <v>382</v>
      </c>
      <c r="B1095" s="383" t="s">
        <v>196</v>
      </c>
      <c r="C1095" s="33"/>
    </row>
    <row r="1096" spans="1:3" s="18" customFormat="1" ht="30" customHeight="1">
      <c r="A1096" s="18" t="s">
        <v>382</v>
      </c>
      <c r="B1096" s="383" t="s">
        <v>268</v>
      </c>
      <c r="C1096" s="33"/>
    </row>
    <row r="1097" spans="1:3" s="18" customFormat="1" ht="30" customHeight="1">
      <c r="A1097" s="18" t="s">
        <v>382</v>
      </c>
      <c r="B1097" s="383" t="s">
        <v>643</v>
      </c>
      <c r="C1097" s="33"/>
    </row>
    <row r="1098" spans="1:3" s="18" customFormat="1" ht="30" customHeight="1">
      <c r="A1098" s="18" t="s">
        <v>382</v>
      </c>
      <c r="B1098" s="383" t="s">
        <v>208</v>
      </c>
      <c r="C1098" s="33"/>
    </row>
    <row r="1099" spans="1:3" s="18" customFormat="1" ht="30" customHeight="1">
      <c r="A1099" s="18" t="s">
        <v>382</v>
      </c>
      <c r="B1099" s="383" t="s">
        <v>238</v>
      </c>
      <c r="C1099" s="33"/>
    </row>
    <row r="1100" spans="1:3" s="18" customFormat="1" ht="30" customHeight="1">
      <c r="A1100" s="18" t="s">
        <v>382</v>
      </c>
      <c r="B1100" s="383" t="s">
        <v>614</v>
      </c>
      <c r="C1100" s="33"/>
    </row>
    <row r="1101" spans="1:3" s="18" customFormat="1" ht="30" customHeight="1">
      <c r="A1101" s="18" t="s">
        <v>382</v>
      </c>
      <c r="B1101" s="383" t="s">
        <v>587</v>
      </c>
      <c r="C1101" s="33"/>
    </row>
    <row r="1102" spans="1:3" s="18" customFormat="1" ht="30" customHeight="1">
      <c r="A1102" s="18" t="s">
        <v>382</v>
      </c>
      <c r="B1102" s="383" t="s">
        <v>592</v>
      </c>
      <c r="C1102" s="33"/>
    </row>
    <row r="1103" spans="1:3" s="18" customFormat="1" ht="30" customHeight="1">
      <c r="A1103" s="18" t="s">
        <v>382</v>
      </c>
      <c r="B1103" s="383" t="s">
        <v>583</v>
      </c>
      <c r="C1103" s="33"/>
    </row>
    <row r="1104" spans="1:3" s="18" customFormat="1" ht="30" customHeight="1">
      <c r="A1104" s="18" t="s">
        <v>382</v>
      </c>
      <c r="B1104" s="383" t="s">
        <v>111</v>
      </c>
      <c r="C1104" s="33"/>
    </row>
    <row r="1105" spans="1:4" s="18" customFormat="1" ht="30" customHeight="1">
      <c r="A1105" s="18" t="s">
        <v>382</v>
      </c>
      <c r="B1105" s="383" t="s">
        <v>272</v>
      </c>
      <c r="C1105" s="33"/>
    </row>
    <row r="1106" spans="1:4" s="18" customFormat="1" ht="30" customHeight="1">
      <c r="A1106" s="18" t="s">
        <v>382</v>
      </c>
      <c r="B1106" s="383" t="s">
        <v>644</v>
      </c>
      <c r="C1106" s="33"/>
    </row>
    <row r="1107" spans="1:4" s="18" customFormat="1" ht="30" customHeight="1">
      <c r="A1107" s="18" t="s">
        <v>382</v>
      </c>
      <c r="B1107" s="383" t="s">
        <v>505</v>
      </c>
      <c r="C1107" s="33"/>
    </row>
    <row r="1108" spans="1:4" s="18" customFormat="1" ht="30" customHeight="1">
      <c r="A1108" s="18" t="s">
        <v>382</v>
      </c>
      <c r="B1108" s="383" t="s">
        <v>652</v>
      </c>
      <c r="C1108" s="33"/>
    </row>
    <row r="1109" spans="1:4" s="18" customFormat="1" ht="30" customHeight="1">
      <c r="A1109" s="18" t="s">
        <v>382</v>
      </c>
      <c r="B1109" s="384" t="s">
        <v>23</v>
      </c>
      <c r="C1109" s="33"/>
    </row>
    <row r="1110" spans="1:4" s="18" customFormat="1" ht="30" customHeight="1">
      <c r="A1110" s="18" t="s">
        <v>382</v>
      </c>
      <c r="B1110" s="383" t="s">
        <v>392</v>
      </c>
      <c r="C1110" s="33"/>
    </row>
    <row r="1111" spans="1:4" s="18" customFormat="1" ht="30" customHeight="1">
      <c r="A1111" s="18" t="s">
        <v>382</v>
      </c>
      <c r="B1111" s="383" t="s">
        <v>668</v>
      </c>
      <c r="C1111" s="33"/>
    </row>
    <row r="1112" spans="1:4" s="18" customFormat="1" ht="30" customHeight="1">
      <c r="A1112" s="18" t="s">
        <v>382</v>
      </c>
      <c r="B1112" s="383" t="s">
        <v>700</v>
      </c>
      <c r="C1112" s="33"/>
    </row>
    <row r="1113" spans="1:4" s="18" customFormat="1" ht="30" customHeight="1">
      <c r="A1113" s="18" t="s">
        <v>382</v>
      </c>
      <c r="B1113" s="383" t="s">
        <v>688</v>
      </c>
      <c r="C1113" s="33"/>
    </row>
    <row r="1114" spans="1:4" s="18" customFormat="1" ht="30" customHeight="1">
      <c r="A1114" s="18" t="s">
        <v>382</v>
      </c>
      <c r="B1114" s="383" t="s">
        <v>240</v>
      </c>
      <c r="C1114" s="33"/>
    </row>
    <row r="1115" spans="1:4" s="18" customFormat="1" ht="30" customHeight="1">
      <c r="A1115" s="18" t="s">
        <v>382</v>
      </c>
      <c r="B1115" s="383" t="s">
        <v>20</v>
      </c>
      <c r="C1115" s="33"/>
    </row>
    <row r="1116" spans="1:4" s="18" customFormat="1" ht="30" customHeight="1">
      <c r="A1116" s="18" t="s">
        <v>382</v>
      </c>
      <c r="B1116" s="383" t="s">
        <v>508</v>
      </c>
      <c r="C1116" s="33"/>
    </row>
    <row r="1117" spans="1:4" s="18" customFormat="1" ht="30" customHeight="1">
      <c r="A1117" s="18" t="s">
        <v>382</v>
      </c>
      <c r="B1117" s="383" t="s">
        <v>419</v>
      </c>
      <c r="C1117" s="33"/>
    </row>
    <row r="1118" spans="1:4" s="18" customFormat="1" ht="30" customHeight="1">
      <c r="A1118" s="18" t="s">
        <v>382</v>
      </c>
      <c r="B1118" s="383" t="s">
        <v>463</v>
      </c>
      <c r="C1118" s="33"/>
    </row>
    <row r="1119" spans="1:4" s="18" customFormat="1" ht="30" customHeight="1">
      <c r="A1119" s="18" t="s">
        <v>382</v>
      </c>
      <c r="B1119" s="383" t="s">
        <v>578</v>
      </c>
      <c r="C1119" s="33"/>
    </row>
    <row r="1120" spans="1:4" s="21" customFormat="1" ht="30" customHeight="1">
      <c r="A1120" s="18" t="s">
        <v>382</v>
      </c>
      <c r="B1120" s="383" t="s">
        <v>506</v>
      </c>
      <c r="C1120" s="33"/>
      <c r="D1120" s="18"/>
    </row>
    <row r="1121" spans="1:4" s="21" customFormat="1" ht="30" customHeight="1">
      <c r="A1121" s="18" t="s">
        <v>382</v>
      </c>
      <c r="B1121" s="383" t="s">
        <v>533</v>
      </c>
      <c r="C1121" s="33"/>
      <c r="D1121" s="18"/>
    </row>
    <row r="1122" spans="1:4" s="21" customFormat="1" ht="30" customHeight="1">
      <c r="A1122" s="18" t="s">
        <v>382</v>
      </c>
      <c r="B1122" s="383" t="s">
        <v>130</v>
      </c>
      <c r="C1122" s="33"/>
      <c r="D1122" s="18"/>
    </row>
    <row r="1123" spans="1:4" s="21" customFormat="1" ht="30" customHeight="1">
      <c r="A1123" s="18" t="s">
        <v>382</v>
      </c>
      <c r="B1123" s="383" t="s">
        <v>432</v>
      </c>
      <c r="C1123" s="33"/>
      <c r="D1123" s="18"/>
    </row>
    <row r="1124" spans="1:4" s="21" customFormat="1" ht="30" customHeight="1">
      <c r="A1124" s="18" t="s">
        <v>382</v>
      </c>
      <c r="B1124" s="383" t="s">
        <v>563</v>
      </c>
      <c r="C1124" s="33"/>
      <c r="D1124" s="18"/>
    </row>
    <row r="1125" spans="1:4" s="21" customFormat="1" ht="30" customHeight="1">
      <c r="A1125" s="18" t="s">
        <v>382</v>
      </c>
      <c r="B1125" s="383" t="s">
        <v>338</v>
      </c>
      <c r="C1125" s="33"/>
      <c r="D1125" s="18"/>
    </row>
    <row r="1126" spans="1:4" s="21" customFormat="1" ht="30" customHeight="1">
      <c r="A1126" s="18" t="s">
        <v>382</v>
      </c>
      <c r="B1126" s="383" t="s">
        <v>609</v>
      </c>
      <c r="C1126" s="33"/>
      <c r="D1126" s="18"/>
    </row>
    <row r="1127" spans="1:4" s="21" customFormat="1" ht="30" customHeight="1">
      <c r="A1127" s="18" t="s">
        <v>382</v>
      </c>
      <c r="B1127" s="383" t="s">
        <v>110</v>
      </c>
      <c r="C1127" s="33"/>
      <c r="D1127" s="18"/>
    </row>
    <row r="1128" spans="1:4" s="21" customFormat="1" ht="30" customHeight="1">
      <c r="A1128" s="18" t="s">
        <v>382</v>
      </c>
      <c r="B1128" s="383" t="s">
        <v>704</v>
      </c>
      <c r="C1128" s="33"/>
      <c r="D1128" s="18"/>
    </row>
    <row r="1129" spans="1:4" s="21" customFormat="1" ht="30" customHeight="1">
      <c r="A1129" s="18" t="s">
        <v>382</v>
      </c>
      <c r="B1129" s="383" t="s">
        <v>401</v>
      </c>
      <c r="C1129" s="33"/>
      <c r="D1129" s="18"/>
    </row>
    <row r="1130" spans="1:4" s="21" customFormat="1" ht="30" customHeight="1">
      <c r="A1130" s="18" t="s">
        <v>382</v>
      </c>
      <c r="B1130" s="383" t="s">
        <v>98</v>
      </c>
      <c r="C1130" s="33"/>
      <c r="D1130" s="18"/>
    </row>
    <row r="1131" spans="1:4" s="21" customFormat="1" ht="30" customHeight="1">
      <c r="A1131" s="18" t="s">
        <v>382</v>
      </c>
      <c r="B1131" s="383" t="s">
        <v>551</v>
      </c>
      <c r="C1131" s="33"/>
      <c r="D1131" s="18"/>
    </row>
    <row r="1132" spans="1:4" s="21" customFormat="1" ht="30" customHeight="1">
      <c r="A1132" s="18" t="s">
        <v>382</v>
      </c>
      <c r="B1132" s="383" t="s">
        <v>552</v>
      </c>
      <c r="C1132" s="33"/>
      <c r="D1132" s="18"/>
    </row>
    <row r="1133" spans="1:4" s="21" customFormat="1" ht="30" customHeight="1">
      <c r="A1133" s="18" t="s">
        <v>382</v>
      </c>
      <c r="B1133" s="383" t="s">
        <v>281</v>
      </c>
      <c r="C1133" s="33"/>
      <c r="D1133" s="18"/>
    </row>
    <row r="1134" spans="1:4" s="21" customFormat="1" ht="30" customHeight="1">
      <c r="A1134" s="18" t="s">
        <v>382</v>
      </c>
      <c r="B1134" s="383" t="s">
        <v>615</v>
      </c>
      <c r="C1134" s="33"/>
      <c r="D1134" s="18"/>
    </row>
    <row r="1135" spans="1:4" s="21" customFormat="1" ht="30" customHeight="1">
      <c r="A1135" s="18" t="s">
        <v>382</v>
      </c>
      <c r="B1135" s="383" t="s">
        <v>523</v>
      </c>
      <c r="C1135" s="33"/>
      <c r="D1135" s="18"/>
    </row>
    <row r="1136" spans="1:4" s="18" customFormat="1" ht="30" customHeight="1">
      <c r="A1136" s="18" t="s">
        <v>382</v>
      </c>
      <c r="B1136" s="383" t="s">
        <v>81</v>
      </c>
      <c r="C1136" s="33"/>
    </row>
    <row r="1137" spans="1:3" s="18" customFormat="1" ht="30" customHeight="1">
      <c r="A1137" s="18" t="s">
        <v>382</v>
      </c>
      <c r="B1137" s="383" t="s">
        <v>524</v>
      </c>
      <c r="C1137" s="33"/>
    </row>
    <row r="1138" spans="1:3" s="18" customFormat="1" ht="30" customHeight="1">
      <c r="A1138" s="18" t="s">
        <v>382</v>
      </c>
      <c r="B1138" s="383" t="s">
        <v>46</v>
      </c>
      <c r="C1138" s="33"/>
    </row>
    <row r="1139" spans="1:3" s="18" customFormat="1" ht="30" customHeight="1">
      <c r="A1139" s="18" t="s">
        <v>382</v>
      </c>
      <c r="B1139" s="383" t="s">
        <v>188</v>
      </c>
      <c r="C1139" s="33"/>
    </row>
    <row r="1140" spans="1:3" s="18" customFormat="1" ht="30" customHeight="1">
      <c r="A1140" s="18" t="s">
        <v>382</v>
      </c>
      <c r="B1140" s="384" t="s">
        <v>24</v>
      </c>
      <c r="C1140" s="33"/>
    </row>
    <row r="1141" spans="1:3" s="18" customFormat="1" ht="30" customHeight="1">
      <c r="A1141" s="18" t="s">
        <v>382</v>
      </c>
      <c r="B1141" s="383" t="s">
        <v>102</v>
      </c>
      <c r="C1141" s="33"/>
    </row>
    <row r="1142" spans="1:3" s="18" customFormat="1" ht="30" customHeight="1">
      <c r="A1142" s="18" t="s">
        <v>382</v>
      </c>
      <c r="B1142" s="383" t="s">
        <v>607</v>
      </c>
      <c r="C1142" s="33"/>
    </row>
    <row r="1143" spans="1:3" s="18" customFormat="1" ht="30" customHeight="1">
      <c r="A1143" s="18" t="s">
        <v>382</v>
      </c>
      <c r="B1143" s="383" t="s">
        <v>749</v>
      </c>
      <c r="C1143" s="33"/>
    </row>
    <row r="1144" spans="1:3" s="18" customFormat="1" ht="30" customHeight="1">
      <c r="A1144" s="18" t="s">
        <v>1369</v>
      </c>
      <c r="B1144" s="386" t="s">
        <v>1370</v>
      </c>
      <c r="C1144" s="33" t="e">
        <f>(#REF!*2+#REF!)/3</f>
        <v>#REF!</v>
      </c>
    </row>
    <row r="1145" spans="1:3" s="18" customFormat="1" ht="30" customHeight="1">
      <c r="A1145" s="18" t="s">
        <v>982</v>
      </c>
      <c r="B1145" s="383" t="s">
        <v>766</v>
      </c>
      <c r="C1145" s="33" t="e">
        <f>AVERAGE(#REF!,#REF!)</f>
        <v>#REF!</v>
      </c>
    </row>
    <row r="1146" spans="1:3" s="18" customFormat="1" ht="30" customHeight="1">
      <c r="A1146" s="18" t="s">
        <v>982</v>
      </c>
      <c r="B1146" s="383" t="s">
        <v>981</v>
      </c>
      <c r="C1146" s="33" t="e">
        <f>(#REF!*2+#REF!)/3</f>
        <v>#REF!</v>
      </c>
    </row>
    <row r="1147" spans="1:3" s="18" customFormat="1" ht="30" customHeight="1">
      <c r="A1147" s="18" t="s">
        <v>1368</v>
      </c>
      <c r="B1147" s="386" t="s">
        <v>1452</v>
      </c>
      <c r="C1147" s="33" t="e">
        <f>(#REF!*2+#REF!)/3</f>
        <v>#REF!</v>
      </c>
    </row>
    <row r="1148" spans="1:3" s="18" customFormat="1" ht="30" customHeight="1">
      <c r="A1148" s="18" t="s">
        <v>1368</v>
      </c>
      <c r="B1148" s="383" t="s">
        <v>1419</v>
      </c>
      <c r="C1148" s="33" t="e">
        <f>(#REF!*2+#REF!)/3</f>
        <v>#REF!</v>
      </c>
    </row>
    <row r="1149" spans="1:3" s="18" customFormat="1" ht="30" customHeight="1">
      <c r="A1149" s="18" t="s">
        <v>1368</v>
      </c>
      <c r="B1149" s="383" t="s">
        <v>1422</v>
      </c>
      <c r="C1149" s="33" t="e">
        <f>(#REF!*2+#REF!)/3</f>
        <v>#REF!</v>
      </c>
    </row>
    <row r="1150" spans="1:3" s="18" customFormat="1" ht="30" customHeight="1">
      <c r="A1150" s="18" t="s">
        <v>1368</v>
      </c>
      <c r="B1150" s="383" t="s">
        <v>1505</v>
      </c>
      <c r="C1150" s="33" t="e">
        <f>(#REF!*2+#REF!)/3</f>
        <v>#REF!</v>
      </c>
    </row>
    <row r="1151" spans="1:3" s="18" customFormat="1" ht="30" customHeight="1">
      <c r="A1151" s="18" t="s">
        <v>1368</v>
      </c>
      <c r="B1151" s="385" t="s">
        <v>1590</v>
      </c>
      <c r="C1151" s="33" t="e">
        <f>(#REF!*2+#REF!)/3</f>
        <v>#REF!</v>
      </c>
    </row>
    <row r="1152" spans="1:3" s="18" customFormat="1" ht="30" customHeight="1">
      <c r="A1152" s="18" t="s">
        <v>1368</v>
      </c>
      <c r="B1152" s="383" t="s">
        <v>1497</v>
      </c>
      <c r="C1152" s="33" t="e">
        <f>(#REF!*2+#REF!)/3</f>
        <v>#REF!</v>
      </c>
    </row>
    <row r="1153" spans="1:3" s="18" customFormat="1" ht="30" customHeight="1">
      <c r="A1153" s="18" t="s">
        <v>1368</v>
      </c>
      <c r="B1153" s="385" t="s">
        <v>1577</v>
      </c>
      <c r="C1153" s="33" t="e">
        <f>(#REF!*2+#REF!)/3</f>
        <v>#REF!</v>
      </c>
    </row>
    <row r="1154" spans="1:3" s="18" customFormat="1" ht="30" customHeight="1">
      <c r="A1154" s="18" t="s">
        <v>1368</v>
      </c>
      <c r="B1154" s="383" t="s">
        <v>1458</v>
      </c>
      <c r="C1154" s="33" t="e">
        <f>(#REF!*2+#REF!)/3</f>
        <v>#REF!</v>
      </c>
    </row>
    <row r="1155" spans="1:3" s="18" customFormat="1" ht="30" customHeight="1">
      <c r="A1155" s="18" t="s">
        <v>1368</v>
      </c>
      <c r="B1155" s="383" t="s">
        <v>1559</v>
      </c>
      <c r="C1155" s="33" t="e">
        <f>(#REF!*2+#REF!)/3</f>
        <v>#REF!</v>
      </c>
    </row>
    <row r="1156" spans="1:3" s="18" customFormat="1" ht="30" customHeight="1">
      <c r="A1156" s="18" t="s">
        <v>1368</v>
      </c>
      <c r="B1156" s="383" t="s">
        <v>1525</v>
      </c>
      <c r="C1156" s="33" t="e">
        <f>(#REF!*2+#REF!)/3</f>
        <v>#REF!</v>
      </c>
    </row>
    <row r="1157" spans="1:3" s="18" customFormat="1" ht="30" customHeight="1">
      <c r="A1157" s="18" t="s">
        <v>1368</v>
      </c>
      <c r="B1157" s="385" t="s">
        <v>1579</v>
      </c>
      <c r="C1157" s="33" t="e">
        <f>(#REF!*2+#REF!)/3</f>
        <v>#REF!</v>
      </c>
    </row>
    <row r="1158" spans="1:3" s="18" customFormat="1" ht="30" customHeight="1">
      <c r="A1158" s="18" t="s">
        <v>1368</v>
      </c>
      <c r="B1158" s="385" t="s">
        <v>1588</v>
      </c>
      <c r="C1158" s="33" t="e">
        <f>(#REF!*2+#REF!)/3</f>
        <v>#REF!</v>
      </c>
    </row>
    <row r="1159" spans="1:3" s="18" customFormat="1" ht="30" customHeight="1">
      <c r="A1159" s="18" t="s">
        <v>1368</v>
      </c>
      <c r="B1159" s="383" t="s">
        <v>1455</v>
      </c>
      <c r="C1159" s="33" t="e">
        <f>(#REF!*2+#REF!)/3</f>
        <v>#REF!</v>
      </c>
    </row>
    <row r="1160" spans="1:3" s="18" customFormat="1" ht="30" customHeight="1">
      <c r="A1160" s="18" t="s">
        <v>1368</v>
      </c>
      <c r="B1160" s="385" t="s">
        <v>1589</v>
      </c>
      <c r="C1160" s="33" t="e">
        <f>(#REF!*2+#REF!)/3</f>
        <v>#REF!</v>
      </c>
    </row>
    <row r="1161" spans="1:3" s="18" customFormat="1" ht="30" customHeight="1">
      <c r="A1161" s="18" t="s">
        <v>841</v>
      </c>
      <c r="B1161" s="386" t="s">
        <v>843</v>
      </c>
      <c r="C1161" s="33" t="e">
        <f>(#REF!*2+#REF!)/3</f>
        <v>#REF!</v>
      </c>
    </row>
    <row r="1162" spans="1:3" s="18" customFormat="1" ht="30" customHeight="1">
      <c r="A1162" s="18" t="s">
        <v>841</v>
      </c>
      <c r="B1162" s="386" t="s">
        <v>1688</v>
      </c>
      <c r="C1162" s="33" t="e">
        <f>(#REF!*2+#REF!)/3</f>
        <v>#REF!</v>
      </c>
    </row>
    <row r="1163" spans="1:3" s="18" customFormat="1" ht="30" customHeight="1">
      <c r="A1163" s="18" t="s">
        <v>841</v>
      </c>
      <c r="B1163" s="386" t="s">
        <v>1477</v>
      </c>
      <c r="C1163" s="33" t="e">
        <f>(#REF!*2+#REF!)/3</f>
        <v>#REF!</v>
      </c>
    </row>
    <row r="1164" spans="1:3" s="18" customFormat="1" ht="30" customHeight="1">
      <c r="A1164" s="18" t="s">
        <v>841</v>
      </c>
      <c r="B1164" s="386" t="s">
        <v>1461</v>
      </c>
      <c r="C1164" s="33" t="e">
        <f>(#REF!*2+#REF!)/3</f>
        <v>#REF!</v>
      </c>
    </row>
    <row r="1165" spans="1:3" s="18" customFormat="1" ht="30" customHeight="1">
      <c r="A1165" s="18" t="s">
        <v>841</v>
      </c>
      <c r="B1165" s="386" t="s">
        <v>844</v>
      </c>
      <c r="C1165" s="33" t="e">
        <f>(#REF!*2+#REF!)/3</f>
        <v>#REF!</v>
      </c>
    </row>
    <row r="1166" spans="1:3" s="18" customFormat="1" ht="30" customHeight="1">
      <c r="A1166" s="18" t="s">
        <v>841</v>
      </c>
      <c r="B1166" s="383" t="s">
        <v>842</v>
      </c>
      <c r="C1166" s="33" t="e">
        <f>(#REF!*2+#REF!)/3</f>
        <v>#REF!</v>
      </c>
    </row>
    <row r="1167" spans="1:3" s="18" customFormat="1" ht="30" customHeight="1">
      <c r="A1167" s="18" t="s">
        <v>65</v>
      </c>
      <c r="B1167" s="386" t="s">
        <v>931</v>
      </c>
      <c r="C1167" s="33" t="e">
        <f>(#REF!*2+#REF!)/3</f>
        <v>#REF!</v>
      </c>
    </row>
    <row r="1168" spans="1:3" s="18" customFormat="1" ht="30" customHeight="1">
      <c r="A1168" s="18" t="s">
        <v>65</v>
      </c>
      <c r="B1168" s="383" t="s">
        <v>930</v>
      </c>
      <c r="C1168" s="33" t="e">
        <f>(#REF!*2+#REF!)/3</f>
        <v>#REF!</v>
      </c>
    </row>
    <row r="1169" spans="1:4" s="18" customFormat="1" ht="30" customHeight="1">
      <c r="A1169" s="18" t="s">
        <v>228</v>
      </c>
      <c r="B1169" s="385" t="s">
        <v>1011</v>
      </c>
      <c r="C1169" s="33" t="e">
        <f>(#REF!*2+#REF!)/3</f>
        <v>#REF!</v>
      </c>
    </row>
    <row r="1170" spans="1:4" s="18" customFormat="1" ht="30" customHeight="1">
      <c r="A1170" s="18" t="s">
        <v>228</v>
      </c>
      <c r="B1170" s="383" t="s">
        <v>258</v>
      </c>
      <c r="C1170" s="33"/>
    </row>
    <row r="1171" spans="1:4" s="18" customFormat="1" ht="30" customHeight="1">
      <c r="A1171" s="18" t="s">
        <v>228</v>
      </c>
      <c r="B1171" s="383" t="s">
        <v>689</v>
      </c>
      <c r="C1171" s="33"/>
    </row>
    <row r="1172" spans="1:4" s="18" customFormat="1" ht="30" customHeight="1">
      <c r="A1172" s="18" t="s">
        <v>228</v>
      </c>
      <c r="B1172" s="383" t="s">
        <v>69</v>
      </c>
      <c r="C1172" s="33"/>
    </row>
    <row r="1173" spans="1:4" s="18" customFormat="1" ht="30" customHeight="1">
      <c r="A1173" s="18" t="s">
        <v>228</v>
      </c>
      <c r="B1173" s="383" t="s">
        <v>501</v>
      </c>
      <c r="C1173" s="33"/>
    </row>
    <row r="1174" spans="1:4" s="18" customFormat="1" ht="30" customHeight="1">
      <c r="A1174" s="18" t="s">
        <v>228</v>
      </c>
      <c r="B1174" s="383" t="s">
        <v>413</v>
      </c>
      <c r="C1174" s="33"/>
    </row>
    <row r="1175" spans="1:4" s="18" customFormat="1" ht="30" customHeight="1">
      <c r="A1175" s="18" t="s">
        <v>228</v>
      </c>
      <c r="B1175" s="383" t="s">
        <v>482</v>
      </c>
      <c r="C1175" s="33"/>
    </row>
    <row r="1176" spans="1:4" s="18" customFormat="1" ht="30" customHeight="1">
      <c r="A1176" s="18" t="s">
        <v>228</v>
      </c>
      <c r="B1176" s="383" t="s">
        <v>27</v>
      </c>
      <c r="C1176" s="33"/>
    </row>
    <row r="1177" spans="1:4" s="18" customFormat="1" ht="30" customHeight="1">
      <c r="A1177" s="18" t="s">
        <v>228</v>
      </c>
      <c r="B1177" s="383" t="s">
        <v>653</v>
      </c>
      <c r="C1177" s="33"/>
    </row>
    <row r="1178" spans="1:4" s="18" customFormat="1" ht="30" customHeight="1">
      <c r="A1178" s="18" t="s">
        <v>228</v>
      </c>
      <c r="B1178" s="383" t="s">
        <v>156</v>
      </c>
      <c r="C1178" s="33"/>
    </row>
    <row r="1179" spans="1:4" s="18" customFormat="1" ht="30" customHeight="1">
      <c r="A1179" s="18" t="s">
        <v>228</v>
      </c>
      <c r="B1179" s="383" t="s">
        <v>632</v>
      </c>
      <c r="C1179" s="33"/>
    </row>
    <row r="1180" spans="1:4" s="18" customFormat="1" ht="30" customHeight="1">
      <c r="A1180" s="18" t="s">
        <v>228</v>
      </c>
      <c r="B1180" s="383" t="s">
        <v>314</v>
      </c>
      <c r="C1180" s="33"/>
    </row>
    <row r="1181" spans="1:4" s="18" customFormat="1" ht="30" customHeight="1">
      <c r="A1181" s="18" t="s">
        <v>228</v>
      </c>
      <c r="B1181" s="383" t="s">
        <v>305</v>
      </c>
      <c r="C1181" s="33"/>
    </row>
    <row r="1182" spans="1:4" s="18" customFormat="1" ht="30" customHeight="1">
      <c r="A1182" s="18" t="s">
        <v>228</v>
      </c>
      <c r="B1182" s="383" t="s">
        <v>492</v>
      </c>
      <c r="C1182" s="33"/>
    </row>
    <row r="1183" spans="1:4" s="18" customFormat="1" ht="30" customHeight="1">
      <c r="A1183" s="18" t="s">
        <v>228</v>
      </c>
      <c r="B1183" s="383" t="s">
        <v>660</v>
      </c>
      <c r="C1183" s="33"/>
    </row>
    <row r="1184" spans="1:4" s="21" customFormat="1" ht="30" customHeight="1">
      <c r="A1184" s="18" t="s">
        <v>722</v>
      </c>
      <c r="B1184" s="383" t="s">
        <v>932</v>
      </c>
      <c r="C1184" s="33" t="e">
        <f>AVERAGE(#REF!,#REF!)</f>
        <v>#REF!</v>
      </c>
      <c r="D1184" s="18"/>
    </row>
    <row r="1185" spans="1:4" s="21" customFormat="1" ht="30" customHeight="1">
      <c r="A1185" s="18" t="s">
        <v>722</v>
      </c>
      <c r="B1185" s="383" t="s">
        <v>485</v>
      </c>
      <c r="C1185" s="33" t="e">
        <f>(#REF!*2+#REF!)/3</f>
        <v>#REF!</v>
      </c>
      <c r="D1185" s="18"/>
    </row>
    <row r="1186" spans="1:4" s="21" customFormat="1" ht="30" customHeight="1">
      <c r="A1186" s="18" t="s">
        <v>722</v>
      </c>
      <c r="B1186" s="385" t="s">
        <v>1090</v>
      </c>
      <c r="C1186" s="33" t="e">
        <f>(#REF!*2+#REF!)/3</f>
        <v>#REF!</v>
      </c>
      <c r="D1186" s="18"/>
    </row>
    <row r="1187" spans="1:4" s="21" customFormat="1" ht="30" customHeight="1">
      <c r="A1187" s="18" t="s">
        <v>722</v>
      </c>
      <c r="B1187" s="383" t="s">
        <v>933</v>
      </c>
      <c r="C1187" s="33" t="e">
        <f>(#REF!*2+#REF!)/3</f>
        <v>#REF!</v>
      </c>
      <c r="D1187" s="18"/>
    </row>
    <row r="1188" spans="1:4" s="21" customFormat="1" ht="30" customHeight="1">
      <c r="A1188" s="18" t="s">
        <v>722</v>
      </c>
      <c r="B1188" s="385" t="s">
        <v>1397</v>
      </c>
      <c r="C1188" s="33" t="e">
        <f>(#REF!*2+#REF!)/3</f>
        <v>#REF!</v>
      </c>
      <c r="D1188" s="18"/>
    </row>
    <row r="1189" spans="1:4" s="21" customFormat="1" ht="30" customHeight="1">
      <c r="A1189" s="18" t="s">
        <v>722</v>
      </c>
      <c r="B1189" s="383" t="s">
        <v>1685</v>
      </c>
      <c r="C1189" s="33" t="e">
        <f>(#REF!*2+#REF!)/3</f>
        <v>#REF!</v>
      </c>
      <c r="D1189" s="18"/>
    </row>
    <row r="1190" spans="1:4" s="21" customFormat="1" ht="30" customHeight="1">
      <c r="A1190" s="18" t="s">
        <v>722</v>
      </c>
      <c r="B1190" s="383" t="s">
        <v>11887</v>
      </c>
      <c r="C1190" s="33"/>
    </row>
    <row r="1191" spans="1:4" s="21" customFormat="1" ht="30" customHeight="1">
      <c r="A1191" s="18" t="s">
        <v>768</v>
      </c>
      <c r="B1191" s="386" t="s">
        <v>983</v>
      </c>
      <c r="C1191" s="33" t="e">
        <f>(#REF!*2+#REF!)/3</f>
        <v>#REF!</v>
      </c>
      <c r="D1191" s="18"/>
    </row>
    <row r="1192" spans="1:4" s="21" customFormat="1" ht="30" customHeight="1">
      <c r="A1192" s="18" t="s">
        <v>96</v>
      </c>
      <c r="B1192" s="386" t="s">
        <v>817</v>
      </c>
      <c r="C1192" s="33" t="e">
        <f>(#REF!*2+#REF!)/3</f>
        <v>#REF!</v>
      </c>
      <c r="D1192" s="18"/>
    </row>
    <row r="1193" spans="1:4" s="21" customFormat="1" ht="30" customHeight="1">
      <c r="A1193" s="18" t="s">
        <v>96</v>
      </c>
      <c r="B1193" s="386" t="s">
        <v>972</v>
      </c>
      <c r="C1193" s="33" t="e">
        <f>(#REF!*2+#REF!)/3</f>
        <v>#REF!</v>
      </c>
      <c r="D1193" s="18"/>
    </row>
    <row r="1194" spans="1:4" s="21" customFormat="1" ht="30" customHeight="1">
      <c r="A1194" s="18" t="s">
        <v>96</v>
      </c>
      <c r="B1194" s="386" t="s">
        <v>970</v>
      </c>
      <c r="C1194" s="33" t="e">
        <f>(#REF!*2+#REF!)/3</f>
        <v>#REF!</v>
      </c>
      <c r="D1194" s="18"/>
    </row>
    <row r="1195" spans="1:4" s="21" customFormat="1" ht="30" customHeight="1">
      <c r="A1195" s="18" t="s">
        <v>96</v>
      </c>
      <c r="B1195" s="383" t="s">
        <v>973</v>
      </c>
      <c r="C1195" s="33" t="e">
        <f>(#REF!*2+#REF!)/3</f>
        <v>#REF!</v>
      </c>
      <c r="D1195" s="18"/>
    </row>
    <row r="1196" spans="1:4" s="21" customFormat="1" ht="30" customHeight="1">
      <c r="A1196" s="18" t="s">
        <v>93</v>
      </c>
      <c r="B1196" s="386" t="s">
        <v>1164</v>
      </c>
      <c r="C1196" s="33" t="e">
        <f>(#REF!*2+#REF!)/3</f>
        <v>#REF!</v>
      </c>
      <c r="D1196" s="18"/>
    </row>
    <row r="1197" spans="1:4" s="21" customFormat="1" ht="30" customHeight="1">
      <c r="A1197" s="18" t="s">
        <v>93</v>
      </c>
      <c r="B1197" s="386" t="s">
        <v>1298</v>
      </c>
      <c r="C1197" s="33" t="e">
        <f>(#REF!*2+#REF!)/3</f>
        <v>#REF!</v>
      </c>
      <c r="D1197" s="18"/>
    </row>
    <row r="1198" spans="1:4" s="21" customFormat="1" ht="30" customHeight="1">
      <c r="A1198" s="18" t="s">
        <v>93</v>
      </c>
      <c r="B1198" s="386" t="s">
        <v>1291</v>
      </c>
      <c r="C1198" s="33" t="e">
        <f>(#REF!*2+#REF!)/3</f>
        <v>#REF!</v>
      </c>
      <c r="D1198" s="18"/>
    </row>
    <row r="1199" spans="1:4" s="21" customFormat="1" ht="30" customHeight="1">
      <c r="A1199" s="18" t="s">
        <v>93</v>
      </c>
      <c r="B1199" s="386" t="s">
        <v>1314</v>
      </c>
      <c r="C1199" s="33" t="e">
        <f>(#REF!*2+#REF!)/3</f>
        <v>#REF!</v>
      </c>
      <c r="D1199" s="18"/>
    </row>
    <row r="1200" spans="1:4" s="21" customFormat="1" ht="30" customHeight="1">
      <c r="A1200" s="18" t="s">
        <v>93</v>
      </c>
      <c r="B1200" s="386" t="s">
        <v>1302</v>
      </c>
      <c r="C1200" s="33" t="e">
        <f>(#REF!*2+#REF!)/3</f>
        <v>#REF!</v>
      </c>
      <c r="D1200" s="18"/>
    </row>
    <row r="1201" spans="1:4" s="21" customFormat="1" ht="30" customHeight="1">
      <c r="A1201" s="18" t="s">
        <v>92</v>
      </c>
      <c r="B1201" s="386" t="s">
        <v>572</v>
      </c>
      <c r="C1201" s="33" t="e">
        <f>(#REF!*2+#REF!)/3</f>
        <v>#REF!</v>
      </c>
      <c r="D1201" s="18"/>
    </row>
    <row r="1202" spans="1:4" s="21" customFormat="1" ht="30" customHeight="1">
      <c r="A1202" s="18" t="s">
        <v>92</v>
      </c>
      <c r="B1202" s="386" t="s">
        <v>1351</v>
      </c>
      <c r="C1202" s="33" t="e">
        <f>(#REF!*2+#REF!)/3</f>
        <v>#REF!</v>
      </c>
      <c r="D1202" s="18"/>
    </row>
    <row r="1203" spans="1:4" s="21" customFormat="1" ht="30" customHeight="1">
      <c r="A1203" s="18" t="s">
        <v>92</v>
      </c>
      <c r="B1203" s="386" t="s">
        <v>1206</v>
      </c>
      <c r="C1203" s="33" t="e">
        <f>(#REF!*2+#REF!)/3</f>
        <v>#REF!</v>
      </c>
      <c r="D1203" s="18"/>
    </row>
    <row r="1204" spans="1:4" s="21" customFormat="1" ht="30" customHeight="1">
      <c r="A1204" s="18" t="s">
        <v>92</v>
      </c>
      <c r="B1204" s="386" t="s">
        <v>1202</v>
      </c>
      <c r="C1204" s="33" t="e">
        <f>(#REF!*2+#REF!)/3</f>
        <v>#REF!</v>
      </c>
      <c r="D1204" s="18"/>
    </row>
    <row r="1205" spans="1:4" s="21" customFormat="1" ht="30" customHeight="1">
      <c r="A1205" s="18" t="s">
        <v>92</v>
      </c>
      <c r="B1205" s="386" t="s">
        <v>1293</v>
      </c>
      <c r="C1205" s="33" t="e">
        <f>(#REF!*2+#REF!)/3</f>
        <v>#REF!</v>
      </c>
      <c r="D1205" s="18"/>
    </row>
    <row r="1206" spans="1:4" s="21" customFormat="1" ht="30" customHeight="1">
      <c r="A1206" s="18" t="s">
        <v>92</v>
      </c>
      <c r="B1206" s="386" t="s">
        <v>1438</v>
      </c>
      <c r="C1206" s="33" t="e">
        <f>(#REF!*2+#REF!)/3</f>
        <v>#REF!</v>
      </c>
      <c r="D1206" s="18"/>
    </row>
    <row r="1207" spans="1:4" s="21" customFormat="1" ht="30" customHeight="1">
      <c r="A1207" s="69" t="s">
        <v>92</v>
      </c>
      <c r="B1207" s="111" t="s">
        <v>1338</v>
      </c>
      <c r="C1207" s="71" t="e">
        <f>(#REF!*2+#REF!)/3</f>
        <v>#REF!</v>
      </c>
      <c r="D1207" s="18"/>
    </row>
    <row r="1208" spans="1:4" s="21" customFormat="1" ht="30" customHeight="1">
      <c r="A1208" s="94" t="s">
        <v>92</v>
      </c>
      <c r="B1208" s="386" t="s">
        <v>1540</v>
      </c>
      <c r="C1208" s="96" t="e">
        <f>(#REF!*2+#REF!)/3</f>
        <v>#REF!</v>
      </c>
      <c r="D1208" s="18"/>
    </row>
    <row r="1209" spans="1:4" s="21" customFormat="1" ht="30" customHeight="1">
      <c r="A1209" s="18" t="s">
        <v>92</v>
      </c>
      <c r="B1209" s="386" t="s">
        <v>1586</v>
      </c>
      <c r="C1209" s="33" t="e">
        <f>(#REF!*2+#REF!)/3</f>
        <v>#REF!</v>
      </c>
      <c r="D1209" s="18"/>
    </row>
    <row r="1210" spans="1:4" s="21" customFormat="1" ht="30" customHeight="1">
      <c r="A1210" s="18" t="s">
        <v>92</v>
      </c>
      <c r="B1210" s="386" t="s">
        <v>1522</v>
      </c>
      <c r="C1210" s="33" t="e">
        <f>(#REF!*2+#REF!)/3</f>
        <v>#REF!</v>
      </c>
      <c r="D1210" s="18"/>
    </row>
    <row r="1211" spans="1:4" s="21" customFormat="1" ht="30" customHeight="1">
      <c r="A1211" s="73" t="s">
        <v>92</v>
      </c>
      <c r="B1211" s="386" t="s">
        <v>1519</v>
      </c>
      <c r="C1211" s="33" t="e">
        <f>(#REF!*2+#REF!)/3</f>
        <v>#REF!</v>
      </c>
      <c r="D1211" s="18"/>
    </row>
    <row r="1212" spans="1:4" s="21" customFormat="1" ht="30" customHeight="1">
      <c r="A1212" s="18" t="s">
        <v>92</v>
      </c>
      <c r="B1212" s="386" t="s">
        <v>1533</v>
      </c>
      <c r="C1212" s="33" t="e">
        <f>(#REF!*2+#REF!)/3</f>
        <v>#REF!</v>
      </c>
      <c r="D1212" s="18"/>
    </row>
    <row r="1213" spans="1:4" s="21" customFormat="1" ht="30" customHeight="1">
      <c r="A1213" s="18" t="s">
        <v>92</v>
      </c>
      <c r="B1213" s="386" t="s">
        <v>1196</v>
      </c>
      <c r="C1213" s="33" t="e">
        <f>(#REF!*2+#REF!)/3</f>
        <v>#REF!</v>
      </c>
      <c r="D1213" s="18"/>
    </row>
    <row r="1214" spans="1:4" s="21" customFormat="1" ht="30" customHeight="1">
      <c r="A1214" s="18" t="s">
        <v>92</v>
      </c>
      <c r="B1214" s="385" t="s">
        <v>1067</v>
      </c>
      <c r="C1214" s="33" t="e">
        <f>(#REF!*2+#REF!)/3</f>
        <v>#REF!</v>
      </c>
      <c r="D1214" s="18"/>
    </row>
    <row r="1215" spans="1:4" s="21" customFormat="1" ht="30" customHeight="1">
      <c r="A1215" s="18" t="s">
        <v>92</v>
      </c>
      <c r="B1215" s="383" t="s">
        <v>104</v>
      </c>
      <c r="C1215" s="33" t="e">
        <f>(#REF!*2+#REF!)/3</f>
        <v>#REF!</v>
      </c>
      <c r="D1215" s="18"/>
    </row>
    <row r="1216" spans="1:4" s="21" customFormat="1" ht="30" customHeight="1">
      <c r="A1216" s="18" t="s">
        <v>92</v>
      </c>
      <c r="B1216" s="48" t="s">
        <v>1220</v>
      </c>
      <c r="C1216" s="33" t="e">
        <f>(#REF!*2+#REF!)/3</f>
        <v>#REF!</v>
      </c>
      <c r="D1216" s="18"/>
    </row>
    <row r="1217" spans="1:4" s="21" customFormat="1" ht="30" customHeight="1">
      <c r="A1217" s="18" t="s">
        <v>92</v>
      </c>
      <c r="B1217" s="383" t="s">
        <v>1013</v>
      </c>
      <c r="C1217" s="33" t="e">
        <f>(#REF!*2+#REF!)/3</f>
        <v>#REF!</v>
      </c>
      <c r="D1217" s="18"/>
    </row>
    <row r="1218" spans="1:4" s="21" customFormat="1" ht="30" customHeight="1">
      <c r="A1218" s="18" t="s">
        <v>92</v>
      </c>
      <c r="B1218" s="385" t="s">
        <v>1373</v>
      </c>
      <c r="C1218" s="33" t="e">
        <f>(#REF!*2+#REF!)/3</f>
        <v>#REF!</v>
      </c>
      <c r="D1218" s="18"/>
    </row>
    <row r="1219" spans="1:4" s="21" customFormat="1" ht="30" customHeight="1">
      <c r="A1219" s="18" t="s">
        <v>92</v>
      </c>
      <c r="B1219" s="385" t="s">
        <v>1404</v>
      </c>
      <c r="C1219" s="33" t="e">
        <f>(#REF!*2+#REF!)/3</f>
        <v>#REF!</v>
      </c>
      <c r="D1219" s="18"/>
    </row>
    <row r="1220" spans="1:4" s="21" customFormat="1" ht="30" customHeight="1">
      <c r="A1220" s="18" t="s">
        <v>92</v>
      </c>
      <c r="B1220" s="383" t="s">
        <v>1353</v>
      </c>
      <c r="C1220" s="33" t="e">
        <f>(#REF!*2+#REF!)/3</f>
        <v>#REF!</v>
      </c>
      <c r="D1220" s="18"/>
    </row>
    <row r="1221" spans="1:4" s="21" customFormat="1" ht="30" customHeight="1">
      <c r="A1221" s="18" t="s">
        <v>92</v>
      </c>
      <c r="B1221" s="383" t="s">
        <v>1117</v>
      </c>
      <c r="C1221" s="33" t="e">
        <f>(#REF!*2+#REF!)/3</f>
        <v>#REF!</v>
      </c>
      <c r="D1221" s="18"/>
    </row>
    <row r="1222" spans="1:4" s="21" customFormat="1" ht="30" customHeight="1">
      <c r="A1222" s="18" t="s">
        <v>92</v>
      </c>
      <c r="B1222" s="383" t="s">
        <v>1246</v>
      </c>
      <c r="C1222" s="33" t="e">
        <f>(#REF!*2+#REF!)/3</f>
        <v>#REF!</v>
      </c>
      <c r="D1222" s="18"/>
    </row>
    <row r="1223" spans="1:4" s="21" customFormat="1" ht="30" customHeight="1">
      <c r="A1223" s="18" t="s">
        <v>92</v>
      </c>
      <c r="B1223" s="385" t="s">
        <v>1219</v>
      </c>
      <c r="C1223" s="33" t="e">
        <f>(#REF!*2+#REF!)/3</f>
        <v>#REF!</v>
      </c>
      <c r="D1223" s="18"/>
    </row>
    <row r="1224" spans="1:4" s="21" customFormat="1" ht="30" customHeight="1">
      <c r="A1224" s="18" t="s">
        <v>92</v>
      </c>
      <c r="B1224" s="383" t="s">
        <v>1132</v>
      </c>
      <c r="C1224" s="33" t="e">
        <f>(#REF!*2+#REF!)/3</f>
        <v>#REF!</v>
      </c>
      <c r="D1224" s="18"/>
    </row>
    <row r="1225" spans="1:4" s="21" customFormat="1" ht="30" customHeight="1">
      <c r="A1225" s="18" t="s">
        <v>92</v>
      </c>
      <c r="B1225" s="383" t="s">
        <v>1052</v>
      </c>
      <c r="C1225" s="33" t="e">
        <f>(#REF!*2+#REF!)/3</f>
        <v>#REF!</v>
      </c>
      <c r="D1225" s="18"/>
    </row>
    <row r="1226" spans="1:4" s="21" customFormat="1" ht="30" customHeight="1">
      <c r="A1226" s="18" t="s">
        <v>92</v>
      </c>
      <c r="B1226" s="383" t="s">
        <v>1335</v>
      </c>
      <c r="C1226" s="33" t="e">
        <f>(#REF!*2+#REF!)/3</f>
        <v>#REF!</v>
      </c>
      <c r="D1226" s="18"/>
    </row>
    <row r="1227" spans="1:4" s="21" customFormat="1" ht="30" customHeight="1">
      <c r="A1227" s="18" t="s">
        <v>92</v>
      </c>
      <c r="B1227" s="383" t="s">
        <v>1278</v>
      </c>
      <c r="C1227" s="33" t="e">
        <f>(#REF!*2+#REF!)/3</f>
        <v>#REF!</v>
      </c>
      <c r="D1227" s="18"/>
    </row>
    <row r="1228" spans="1:4" s="21" customFormat="1" ht="30" customHeight="1">
      <c r="A1228" s="18" t="s">
        <v>92</v>
      </c>
      <c r="B1228" s="383" t="s">
        <v>1053</v>
      </c>
      <c r="C1228" s="33" t="e">
        <f>(#REF!*2+#REF!)/3</f>
        <v>#REF!</v>
      </c>
      <c r="D1228" s="18"/>
    </row>
    <row r="1229" spans="1:4" s="21" customFormat="1" ht="30" customHeight="1">
      <c r="A1229" s="18" t="s">
        <v>92</v>
      </c>
      <c r="B1229" s="383" t="s">
        <v>868</v>
      </c>
      <c r="C1229" s="33" t="e">
        <f>(#REF!*2+#REF!)/3</f>
        <v>#REF!</v>
      </c>
      <c r="D1229" s="18"/>
    </row>
    <row r="1230" spans="1:4" s="21" customFormat="1" ht="30" customHeight="1">
      <c r="A1230" s="18" t="s">
        <v>92</v>
      </c>
      <c r="B1230" s="383" t="s">
        <v>329</v>
      </c>
      <c r="C1230" s="33" t="e">
        <f>(#REF!*2+#REF!)/3</f>
        <v>#REF!</v>
      </c>
      <c r="D1230" s="18"/>
    </row>
    <row r="1231" spans="1:4" s="21" customFormat="1" ht="30" customHeight="1">
      <c r="A1231" s="18" t="s">
        <v>92</v>
      </c>
      <c r="B1231" s="383" t="s">
        <v>1350</v>
      </c>
      <c r="C1231" s="33" t="e">
        <f>(#REF!*2+#REF!)/3</f>
        <v>#REF!</v>
      </c>
      <c r="D1231" s="18"/>
    </row>
    <row r="1232" spans="1:4" s="21" customFormat="1" ht="30" customHeight="1">
      <c r="A1232" s="18" t="s">
        <v>92</v>
      </c>
      <c r="B1232" s="383" t="s">
        <v>1347</v>
      </c>
      <c r="C1232" s="33" t="e">
        <f>(#REF!*2+#REF!)/3</f>
        <v>#REF!</v>
      </c>
      <c r="D1232" s="18"/>
    </row>
    <row r="1233" spans="1:4" s="21" customFormat="1" ht="30" customHeight="1">
      <c r="A1233" s="18" t="s">
        <v>92</v>
      </c>
      <c r="B1233" s="383" t="s">
        <v>1230</v>
      </c>
      <c r="C1233" s="33" t="e">
        <f>(#REF!*2+#REF!)/3</f>
        <v>#REF!</v>
      </c>
      <c r="D1233" s="18"/>
    </row>
    <row r="1234" spans="1:4" s="21" customFormat="1" ht="30" customHeight="1">
      <c r="A1234" s="18" t="s">
        <v>92</v>
      </c>
      <c r="B1234" s="383" t="s">
        <v>1167</v>
      </c>
      <c r="C1234" s="33" t="e">
        <f>(#REF!*2+#REF!)/3</f>
        <v>#REF!</v>
      </c>
      <c r="D1234" s="18"/>
    </row>
    <row r="1235" spans="1:4" s="21" customFormat="1" ht="30" customHeight="1">
      <c r="A1235" s="18" t="s">
        <v>92</v>
      </c>
      <c r="B1235" s="383" t="s">
        <v>830</v>
      </c>
      <c r="C1235" s="33" t="e">
        <f>(#REF!*2+#REF!)/3</f>
        <v>#REF!</v>
      </c>
      <c r="D1235" s="18"/>
    </row>
    <row r="1236" spans="1:4" s="21" customFormat="1" ht="30" customHeight="1">
      <c r="A1236" s="18" t="s">
        <v>92</v>
      </c>
      <c r="B1236" s="383" t="s">
        <v>105</v>
      </c>
      <c r="C1236" s="33" t="e">
        <f>(#REF!*2+#REF!)/3</f>
        <v>#REF!</v>
      </c>
      <c r="D1236" s="18"/>
    </row>
    <row r="1237" spans="1:4" s="21" customFormat="1" ht="30" customHeight="1">
      <c r="A1237" s="18" t="s">
        <v>92</v>
      </c>
      <c r="B1237" s="385" t="s">
        <v>1399</v>
      </c>
      <c r="C1237" s="33" t="e">
        <f>(#REF!*2+#REF!)/3</f>
        <v>#REF!</v>
      </c>
      <c r="D1237" s="18"/>
    </row>
    <row r="1238" spans="1:4" s="21" customFormat="1" ht="30" customHeight="1">
      <c r="A1238" s="18" t="s">
        <v>92</v>
      </c>
      <c r="B1238" s="383" t="s">
        <v>1138</v>
      </c>
      <c r="C1238" s="33" t="e">
        <f>(#REF!*2+#REF!)/3</f>
        <v>#REF!</v>
      </c>
      <c r="D1238" s="18"/>
    </row>
    <row r="1239" spans="1:4" s="21" customFormat="1" ht="30" customHeight="1">
      <c r="A1239" s="18" t="s">
        <v>92</v>
      </c>
      <c r="B1239" s="383" t="s">
        <v>1352</v>
      </c>
      <c r="C1239" s="33" t="e">
        <f>(#REF!*2+#REF!)/3</f>
        <v>#REF!</v>
      </c>
      <c r="D1239" s="18"/>
    </row>
    <row r="1240" spans="1:4" s="21" customFormat="1" ht="30" customHeight="1">
      <c r="A1240" s="18" t="s">
        <v>92</v>
      </c>
      <c r="B1240" s="383" t="s">
        <v>1305</v>
      </c>
      <c r="C1240" s="33" t="e">
        <f>(#REF!*2+#REF!)/3</f>
        <v>#REF!</v>
      </c>
      <c r="D1240" s="18"/>
    </row>
    <row r="1241" spans="1:4" s="21" customFormat="1" ht="30" customHeight="1">
      <c r="A1241" s="18" t="s">
        <v>92</v>
      </c>
      <c r="B1241" s="385" t="s">
        <v>1218</v>
      </c>
      <c r="C1241" s="33" t="e">
        <f>(#REF!*2+#REF!)/3</f>
        <v>#REF!</v>
      </c>
      <c r="D1241" s="18"/>
    </row>
    <row r="1242" spans="1:4" s="21" customFormat="1" ht="30" customHeight="1">
      <c r="A1242" s="18" t="s">
        <v>92</v>
      </c>
      <c r="B1242" s="385" t="s">
        <v>1184</v>
      </c>
      <c r="C1242" s="33" t="e">
        <f>(#REF!*2+#REF!)/3</f>
        <v>#REF!</v>
      </c>
      <c r="D1242" s="18"/>
    </row>
    <row r="1243" spans="1:4" s="21" customFormat="1" ht="30" customHeight="1">
      <c r="A1243" s="18" t="s">
        <v>92</v>
      </c>
      <c r="B1243" s="383" t="s">
        <v>1320</v>
      </c>
      <c r="C1243" s="33" t="e">
        <f>(#REF!*2+#REF!)/3</f>
        <v>#REF!</v>
      </c>
      <c r="D1243" s="18"/>
    </row>
    <row r="1244" spans="1:4" s="21" customFormat="1" ht="30" customHeight="1">
      <c r="A1244" s="18" t="s">
        <v>92</v>
      </c>
      <c r="B1244" s="383" t="s">
        <v>1012</v>
      </c>
      <c r="C1244" s="33" t="e">
        <f>(#REF!*2+#REF!)/3</f>
        <v>#REF!</v>
      </c>
      <c r="D1244" s="18"/>
    </row>
    <row r="1245" spans="1:4" s="21" customFormat="1" ht="30" customHeight="1">
      <c r="A1245" s="18" t="s">
        <v>92</v>
      </c>
      <c r="B1245" s="383" t="s">
        <v>106</v>
      </c>
      <c r="C1245" s="33" t="e">
        <f>(#REF!*2+#REF!)/3</f>
        <v>#REF!</v>
      </c>
      <c r="D1245" s="18"/>
    </row>
    <row r="1246" spans="1:4" s="21" customFormat="1" ht="30" customHeight="1">
      <c r="A1246" s="18" t="s">
        <v>92</v>
      </c>
      <c r="B1246" s="383" t="s">
        <v>1661</v>
      </c>
      <c r="C1246" s="33" t="e">
        <f>(#REF!*2+#REF!)/3</f>
        <v>#REF!</v>
      </c>
      <c r="D1246" s="18"/>
    </row>
    <row r="1247" spans="1:4" s="21" customFormat="1" ht="30" customHeight="1">
      <c r="A1247" s="18" t="s">
        <v>92</v>
      </c>
      <c r="B1247" s="383" t="s">
        <v>1250</v>
      </c>
      <c r="C1247" s="33" t="e">
        <f>(#REF!*2+#REF!)/3</f>
        <v>#REF!</v>
      </c>
      <c r="D1247" s="18"/>
    </row>
    <row r="1248" spans="1:4" s="21" customFormat="1" ht="30" customHeight="1">
      <c r="A1248" s="18" t="s">
        <v>92</v>
      </c>
      <c r="B1248" s="383" t="s">
        <v>1248</v>
      </c>
      <c r="C1248" s="33" t="e">
        <f>(#REF!*2+#REF!)/3</f>
        <v>#REF!</v>
      </c>
      <c r="D1248" s="18"/>
    </row>
    <row r="1249" spans="1:4" s="21" customFormat="1" ht="30" customHeight="1">
      <c r="A1249" s="18" t="s">
        <v>92</v>
      </c>
      <c r="B1249" s="383" t="s">
        <v>1722</v>
      </c>
      <c r="C1249" s="33" t="e">
        <f>(#REF!*2+#REF!)/3</f>
        <v>#REF!</v>
      </c>
      <c r="D1249" s="18"/>
    </row>
    <row r="1250" spans="1:4" s="21" customFormat="1" ht="30" customHeight="1">
      <c r="A1250" s="18" t="s">
        <v>92</v>
      </c>
      <c r="B1250" s="383" t="s">
        <v>1608</v>
      </c>
      <c r="C1250" s="33" t="e">
        <f>(#REF!*2+#REF!)/3</f>
        <v>#REF!</v>
      </c>
      <c r="D1250" s="18"/>
    </row>
    <row r="1251" spans="1:4" s="21" customFormat="1" ht="30" customHeight="1">
      <c r="A1251" s="18" t="s">
        <v>92</v>
      </c>
      <c r="B1251" s="383" t="s">
        <v>1481</v>
      </c>
      <c r="C1251" s="33" t="e">
        <f>(#REF!*2+#REF!)/3</f>
        <v>#REF!</v>
      </c>
      <c r="D1251" s="18"/>
    </row>
    <row r="1252" spans="1:4" s="21" customFormat="1" ht="30" customHeight="1">
      <c r="A1252" s="18" t="s">
        <v>92</v>
      </c>
      <c r="B1252" s="383" t="s">
        <v>1640</v>
      </c>
      <c r="C1252" s="33" t="e">
        <f>(#REF!*2+#REF!)/3</f>
        <v>#REF!</v>
      </c>
      <c r="D1252" s="18"/>
    </row>
    <row r="1253" spans="1:4" s="21" customFormat="1" ht="30" customHeight="1">
      <c r="A1253" s="18" t="s">
        <v>92</v>
      </c>
      <c r="B1253" s="383" t="s">
        <v>1234</v>
      </c>
      <c r="C1253" s="33" t="e">
        <f>(#REF!*2+#REF!)/3</f>
        <v>#REF!</v>
      </c>
      <c r="D1253" s="18"/>
    </row>
    <row r="1254" spans="1:4" s="21" customFormat="1" ht="30" customHeight="1">
      <c r="A1254" s="18" t="s">
        <v>92</v>
      </c>
      <c r="B1254" s="383" t="s">
        <v>1265</v>
      </c>
      <c r="C1254" s="33" t="e">
        <f>(#REF!*2+#REF!)/3</f>
        <v>#REF!</v>
      </c>
      <c r="D1254" s="18"/>
    </row>
    <row r="1255" spans="1:4" s="21" customFormat="1" ht="30" customHeight="1">
      <c r="A1255" s="18" t="s">
        <v>92</v>
      </c>
      <c r="B1255" s="383" t="s">
        <v>1553</v>
      </c>
      <c r="C1255" s="33" t="e">
        <f>(#REF!*2+#REF!)/3</f>
        <v>#REF!</v>
      </c>
      <c r="D1255" s="18"/>
    </row>
    <row r="1256" spans="1:4" s="21" customFormat="1" ht="30" customHeight="1">
      <c r="A1256" s="18" t="s">
        <v>92</v>
      </c>
      <c r="B1256" s="383" t="s">
        <v>1331</v>
      </c>
      <c r="C1256" s="33" t="e">
        <f>(#REF!*2+#REF!)/3</f>
        <v>#REF!</v>
      </c>
      <c r="D1256" s="18"/>
    </row>
    <row r="1257" spans="1:4" s="21" customFormat="1" ht="30" customHeight="1">
      <c r="A1257" s="18" t="s">
        <v>92</v>
      </c>
      <c r="B1257" s="383" t="s">
        <v>1253</v>
      </c>
      <c r="C1257" s="33" t="e">
        <f>(#REF!*2+#REF!)/3</f>
        <v>#REF!</v>
      </c>
      <c r="D1257" s="18"/>
    </row>
    <row r="1258" spans="1:4" s="21" customFormat="1" ht="30" customHeight="1">
      <c r="A1258" s="18" t="s">
        <v>92</v>
      </c>
      <c r="B1258" s="383" t="s">
        <v>1562</v>
      </c>
      <c r="C1258" s="33" t="e">
        <f>(#REF!*2+#REF!)/3</f>
        <v>#REF!</v>
      </c>
      <c r="D1258" s="18"/>
    </row>
    <row r="1259" spans="1:4" s="21" customFormat="1" ht="30" customHeight="1">
      <c r="A1259" s="18" t="s">
        <v>92</v>
      </c>
      <c r="B1259" s="383" t="s">
        <v>1627</v>
      </c>
      <c r="C1259" s="33" t="e">
        <f>(#REF!*2+#REF!)/3</f>
        <v>#REF!</v>
      </c>
      <c r="D1259" s="18"/>
    </row>
    <row r="1260" spans="1:4" s="21" customFormat="1" ht="30" customHeight="1">
      <c r="A1260" s="18" t="s">
        <v>92</v>
      </c>
      <c r="B1260" s="383" t="s">
        <v>1532</v>
      </c>
      <c r="C1260" s="33" t="e">
        <f>(#REF!*2+#REF!)/3</f>
        <v>#REF!</v>
      </c>
      <c r="D1260" s="18"/>
    </row>
    <row r="1261" spans="1:4" s="21" customFormat="1" ht="30" customHeight="1">
      <c r="A1261" s="18" t="s">
        <v>92</v>
      </c>
      <c r="B1261" s="383" t="s">
        <v>1247</v>
      </c>
      <c r="C1261" s="33" t="e">
        <f>(#REF!*2+#REF!)/3</f>
        <v>#REF!</v>
      </c>
      <c r="D1261" s="18"/>
    </row>
    <row r="1262" spans="1:4" s="21" customFormat="1" ht="30" customHeight="1">
      <c r="A1262" s="18" t="s">
        <v>92</v>
      </c>
      <c r="B1262" s="383" t="s">
        <v>1617</v>
      </c>
      <c r="C1262" s="33" t="e">
        <f>(#REF!*2+#REF!)/3</f>
        <v>#REF!</v>
      </c>
      <c r="D1262" s="18"/>
    </row>
    <row r="1263" spans="1:4" s="21" customFormat="1" ht="30" customHeight="1">
      <c r="A1263" s="18" t="s">
        <v>92</v>
      </c>
      <c r="B1263" s="383" t="s">
        <v>1254</v>
      </c>
      <c r="C1263" s="33" t="e">
        <f>(#REF!*2+#REF!)/3</f>
        <v>#REF!</v>
      </c>
      <c r="D1263" s="18"/>
    </row>
    <row r="1264" spans="1:4" s="21" customFormat="1" ht="30" customHeight="1">
      <c r="A1264" s="18" t="s">
        <v>92</v>
      </c>
      <c r="B1264" s="385" t="s">
        <v>1398</v>
      </c>
      <c r="C1264" s="33" t="e">
        <f>(#REF!*2+#REF!)/3</f>
        <v>#REF!</v>
      </c>
      <c r="D1264" s="18"/>
    </row>
    <row r="1265" spans="1:4" s="21" customFormat="1" ht="30" customHeight="1">
      <c r="A1265" s="18" t="s">
        <v>92</v>
      </c>
      <c r="B1265" s="383" t="s">
        <v>1554</v>
      </c>
      <c r="C1265" s="33" t="e">
        <f>(#REF!*2+#REF!)/3</f>
        <v>#REF!</v>
      </c>
      <c r="D1265" s="18"/>
    </row>
    <row r="1266" spans="1:4" s="21" customFormat="1" ht="30" customHeight="1">
      <c r="A1266" s="18" t="s">
        <v>92</v>
      </c>
      <c r="B1266" s="383" t="s">
        <v>1560</v>
      </c>
      <c r="C1266" s="33" t="e">
        <f>(#REF!*2+#REF!)/3</f>
        <v>#REF!</v>
      </c>
      <c r="D1266" s="18"/>
    </row>
    <row r="1267" spans="1:4" s="21" customFormat="1" ht="30" customHeight="1">
      <c r="A1267" s="18" t="s">
        <v>92</v>
      </c>
      <c r="B1267" s="383" t="s">
        <v>1249</v>
      </c>
      <c r="C1267" s="33" t="e">
        <f>(#REF!*2+#REF!)/3</f>
        <v>#REF!</v>
      </c>
      <c r="D1267" s="18"/>
    </row>
    <row r="1268" spans="1:4" s="21" customFormat="1" ht="30" customHeight="1">
      <c r="A1268" s="18" t="s">
        <v>92</v>
      </c>
      <c r="B1268" s="383" t="s">
        <v>1268</v>
      </c>
      <c r="C1268" s="33" t="e">
        <f>(#REF!*2+#REF!)/3</f>
        <v>#REF!</v>
      </c>
      <c r="D1268" s="18"/>
    </row>
    <row r="1269" spans="1:4" s="21" customFormat="1" ht="30" customHeight="1">
      <c r="A1269" s="18" t="s">
        <v>92</v>
      </c>
      <c r="B1269" s="383" t="s">
        <v>1623</v>
      </c>
      <c r="C1269" s="33" t="e">
        <f>(#REF!*2+#REF!)/3</f>
        <v>#REF!</v>
      </c>
      <c r="D1269" s="18"/>
    </row>
    <row r="1270" spans="1:4" s="21" customFormat="1" ht="30" customHeight="1">
      <c r="A1270" s="18" t="s">
        <v>92</v>
      </c>
      <c r="B1270" s="383" t="s">
        <v>1635</v>
      </c>
      <c r="C1270" s="33" t="e">
        <f>(#REF!*2+#REF!)/3</f>
        <v>#REF!</v>
      </c>
      <c r="D1270" s="18"/>
    </row>
    <row r="1271" spans="1:4" s="21" customFormat="1" ht="30" customHeight="1">
      <c r="A1271" s="18" t="s">
        <v>92</v>
      </c>
      <c r="B1271" s="383" t="s">
        <v>1243</v>
      </c>
      <c r="C1271" s="33" t="e">
        <f>(#REF!*2+#REF!)/3</f>
        <v>#REF!</v>
      </c>
      <c r="D1271" s="18"/>
    </row>
    <row r="1272" spans="1:4" s="21" customFormat="1" ht="30" customHeight="1">
      <c r="A1272" s="18" t="s">
        <v>92</v>
      </c>
      <c r="B1272" s="385" t="s">
        <v>1147</v>
      </c>
      <c r="C1272" s="33" t="e">
        <f>(#REF!*2+#REF!)/3</f>
        <v>#REF!</v>
      </c>
      <c r="D1272" s="18"/>
    </row>
    <row r="1273" spans="1:4" s="21" customFormat="1" ht="30" customHeight="1">
      <c r="A1273" s="18" t="s">
        <v>92</v>
      </c>
      <c r="B1273" s="383" t="s">
        <v>1672</v>
      </c>
      <c r="C1273" s="33" t="e">
        <f>(#REF!*2+#REF!)/3</f>
        <v>#REF!</v>
      </c>
      <c r="D1273" s="18"/>
    </row>
    <row r="1274" spans="1:4" s="21" customFormat="1" ht="30" customHeight="1">
      <c r="A1274" s="18" t="s">
        <v>92</v>
      </c>
      <c r="B1274" s="383" t="s">
        <v>1264</v>
      </c>
      <c r="C1274" s="33" t="e">
        <f>(#REF!*2+#REF!)/3</f>
        <v>#REF!</v>
      </c>
      <c r="D1274" s="18"/>
    </row>
    <row r="1275" spans="1:4" s="21" customFormat="1" ht="30" customHeight="1">
      <c r="A1275" s="18" t="s">
        <v>92</v>
      </c>
      <c r="B1275" s="383" t="s">
        <v>1449</v>
      </c>
      <c r="C1275" s="33" t="e">
        <f>(#REF!*2+#REF!)/3</f>
        <v>#REF!</v>
      </c>
      <c r="D1275" s="18"/>
    </row>
    <row r="1276" spans="1:4" s="21" customFormat="1" ht="30" customHeight="1">
      <c r="A1276" s="18" t="s">
        <v>92</v>
      </c>
      <c r="B1276" s="385" t="s">
        <v>1569</v>
      </c>
      <c r="C1276" s="33" t="e">
        <f>(#REF!*2+#REF!)/3</f>
        <v>#REF!</v>
      </c>
      <c r="D1276" s="18"/>
    </row>
    <row r="1277" spans="1:4" s="21" customFormat="1" ht="30" customHeight="1">
      <c r="A1277" s="18" t="s">
        <v>92</v>
      </c>
      <c r="B1277" s="383" t="s">
        <v>1677</v>
      </c>
      <c r="C1277" s="33" t="e">
        <f>(#REF!*2+#REF!)/3</f>
        <v>#REF!</v>
      </c>
      <c r="D1277" s="18"/>
    </row>
    <row r="1278" spans="1:4" s="21" customFormat="1" ht="30" customHeight="1">
      <c r="A1278" s="18" t="s">
        <v>92</v>
      </c>
      <c r="B1278" s="383" t="s">
        <v>1679</v>
      </c>
      <c r="C1278" s="33" t="e">
        <f>(#REF!*2+#REF!)/3</f>
        <v>#REF!</v>
      </c>
      <c r="D1278" s="18"/>
    </row>
    <row r="1279" spans="1:4" s="21" customFormat="1" ht="30" customHeight="1">
      <c r="A1279" s="18" t="s">
        <v>92</v>
      </c>
      <c r="B1279" s="383" t="s">
        <v>1620</v>
      </c>
      <c r="C1279" s="33" t="e">
        <f>(#REF!*2+#REF!)/3</f>
        <v>#REF!</v>
      </c>
      <c r="D1279" s="18"/>
    </row>
    <row r="1280" spans="1:4" s="21" customFormat="1" ht="30" customHeight="1">
      <c r="A1280" s="18" t="s">
        <v>92</v>
      </c>
      <c r="B1280" s="385" t="s">
        <v>1568</v>
      </c>
      <c r="C1280" s="33" t="e">
        <f>(#REF!*2+#REF!)/3</f>
        <v>#REF!</v>
      </c>
      <c r="D1280" s="18"/>
    </row>
    <row r="1281" spans="1:4" s="21" customFormat="1" ht="30" customHeight="1">
      <c r="A1281" s="18" t="s">
        <v>92</v>
      </c>
      <c r="B1281" s="383" t="s">
        <v>1483</v>
      </c>
      <c r="C1281" s="33" t="e">
        <f>(#REF!*2+#REF!)/3</f>
        <v>#REF!</v>
      </c>
      <c r="D1281" s="18"/>
    </row>
    <row r="1282" spans="1:4" s="21" customFormat="1" ht="30" customHeight="1">
      <c r="A1282" s="18" t="s">
        <v>92</v>
      </c>
      <c r="B1282" s="383" t="s">
        <v>1717</v>
      </c>
      <c r="C1282" s="33" t="e">
        <f>(#REF!*2+#REF!)/3</f>
        <v>#REF!</v>
      </c>
      <c r="D1282" s="18"/>
    </row>
    <row r="1283" spans="1:4" s="21" customFormat="1" ht="30" customHeight="1">
      <c r="A1283" s="18" t="s">
        <v>92</v>
      </c>
      <c r="B1283" s="385" t="s">
        <v>1587</v>
      </c>
      <c r="C1283" s="33" t="e">
        <f>(#REF!*2+#REF!)/3</f>
        <v>#REF!</v>
      </c>
      <c r="D1283" s="18"/>
    </row>
    <row r="1284" spans="1:4" s="21" customFormat="1" ht="30" customHeight="1">
      <c r="A1284" s="18" t="s">
        <v>92</v>
      </c>
      <c r="B1284" s="383" t="s">
        <v>1664</v>
      </c>
      <c r="C1284" s="33" t="e">
        <f>(#REF!*2+#REF!)/3</f>
        <v>#REF!</v>
      </c>
      <c r="D1284" s="18"/>
    </row>
    <row r="1285" spans="1:4" s="21" customFormat="1" ht="30" customHeight="1">
      <c r="A1285" s="18" t="s">
        <v>92</v>
      </c>
      <c r="B1285" s="383" t="s">
        <v>1707</v>
      </c>
      <c r="C1285" s="33" t="e">
        <f>(#REF!*2+#REF!)/3</f>
        <v>#REF!</v>
      </c>
      <c r="D1285" s="18"/>
    </row>
    <row r="1286" spans="1:4" s="21" customFormat="1" ht="30" customHeight="1">
      <c r="A1286" s="18" t="s">
        <v>92</v>
      </c>
      <c r="B1286" s="383" t="s">
        <v>1238</v>
      </c>
      <c r="C1286" s="33" t="e">
        <f>(#REF!*2+#REF!)/3</f>
        <v>#REF!</v>
      </c>
      <c r="D1286" s="18"/>
    </row>
    <row r="1287" spans="1:4" s="21" customFormat="1" ht="30" customHeight="1">
      <c r="A1287" s="18" t="s">
        <v>92</v>
      </c>
      <c r="B1287" s="383" t="s">
        <v>1633</v>
      </c>
      <c r="C1287" s="33" t="e">
        <f>(#REF!*2+#REF!)/3</f>
        <v>#REF!</v>
      </c>
      <c r="D1287" s="18"/>
    </row>
    <row r="1288" spans="1:4" s="21" customFormat="1" ht="30" customHeight="1">
      <c r="A1288" s="18" t="s">
        <v>92</v>
      </c>
      <c r="B1288" s="383" t="s">
        <v>1557</v>
      </c>
      <c r="C1288" s="33" t="e">
        <f>(#REF!*2+#REF!)/3</f>
        <v>#REF!</v>
      </c>
      <c r="D1288" s="18"/>
    </row>
    <row r="1289" spans="1:4" s="21" customFormat="1" ht="30" customHeight="1">
      <c r="A1289" s="18" t="s">
        <v>92</v>
      </c>
      <c r="B1289" s="383" t="s">
        <v>1332</v>
      </c>
      <c r="C1289" s="33" t="e">
        <f>(#REF!*2+#REF!)/3</f>
        <v>#REF!</v>
      </c>
      <c r="D1289" s="18"/>
    </row>
    <row r="1290" spans="1:4" s="21" customFormat="1" ht="30" customHeight="1">
      <c r="A1290" s="18" t="s">
        <v>92</v>
      </c>
      <c r="B1290" s="383" t="s">
        <v>1521</v>
      </c>
      <c r="C1290" s="33" t="e">
        <f>(#REF!*2+#REF!)/3</f>
        <v>#REF!</v>
      </c>
      <c r="D1290" s="18"/>
    </row>
    <row r="1291" spans="1:4" s="21" customFormat="1" ht="30" customHeight="1">
      <c r="A1291" s="18" t="s">
        <v>92</v>
      </c>
      <c r="B1291" s="383" t="s">
        <v>1626</v>
      </c>
      <c r="C1291" s="33" t="e">
        <f>(#REF!*2+#REF!)/3</f>
        <v>#REF!</v>
      </c>
      <c r="D1291" s="18"/>
    </row>
    <row r="1292" spans="1:4" s="21" customFormat="1" ht="30" customHeight="1">
      <c r="A1292" s="18" t="s">
        <v>92</v>
      </c>
      <c r="B1292" s="385" t="s">
        <v>1379</v>
      </c>
      <c r="C1292" s="33" t="e">
        <f>(#REF!*2+#REF!)/3</f>
        <v>#REF!</v>
      </c>
      <c r="D1292" s="18"/>
    </row>
    <row r="1293" spans="1:4" s="21" customFormat="1" ht="30" customHeight="1">
      <c r="A1293" s="18" t="s">
        <v>92</v>
      </c>
      <c r="B1293" s="383" t="s">
        <v>1622</v>
      </c>
      <c r="C1293" s="33" t="e">
        <f>(#REF!*2+#REF!)/3</f>
        <v>#REF!</v>
      </c>
      <c r="D1293" s="18"/>
    </row>
    <row r="1294" spans="1:4" s="21" customFormat="1" ht="30" customHeight="1">
      <c r="A1294" s="18" t="s">
        <v>92</v>
      </c>
      <c r="B1294" s="383" t="s">
        <v>1606</v>
      </c>
      <c r="C1294" s="33" t="e">
        <f>(#REF!*2+#REF!)/3</f>
        <v>#REF!</v>
      </c>
      <c r="D1294" s="18"/>
    </row>
    <row r="1295" spans="1:4" s="21" customFormat="1" ht="30" customHeight="1">
      <c r="A1295" s="18" t="s">
        <v>92</v>
      </c>
      <c r="B1295" s="383" t="s">
        <v>1256</v>
      </c>
      <c r="C1295" s="33" t="e">
        <f>(#REF!*2+#REF!)/3</f>
        <v>#REF!</v>
      </c>
      <c r="D1295" s="18"/>
    </row>
    <row r="1296" spans="1:4" s="21" customFormat="1" ht="30" customHeight="1">
      <c r="A1296" s="18" t="s">
        <v>92</v>
      </c>
      <c r="B1296" s="383" t="s">
        <v>1245</v>
      </c>
      <c r="C1296" s="33" t="e">
        <f>(#REF!*2+#REF!)/3</f>
        <v>#REF!</v>
      </c>
      <c r="D1296" s="18"/>
    </row>
    <row r="1297" spans="1:4" s="21" customFormat="1" ht="30" customHeight="1">
      <c r="A1297" s="18" t="s">
        <v>92</v>
      </c>
      <c r="B1297" s="383" t="s">
        <v>1255</v>
      </c>
      <c r="C1297" s="33" t="e">
        <f>(#REF!*2+#REF!)/3</f>
        <v>#REF!</v>
      </c>
      <c r="D1297" s="18"/>
    </row>
    <row r="1298" spans="1:4" s="21" customFormat="1" ht="30" customHeight="1">
      <c r="A1298" s="18" t="s">
        <v>92</v>
      </c>
      <c r="B1298" s="385" t="s">
        <v>1575</v>
      </c>
      <c r="C1298" s="33" t="e">
        <f>(#REF!*2+#REF!)/3</f>
        <v>#REF!</v>
      </c>
      <c r="D1298" s="18"/>
    </row>
    <row r="1299" spans="1:4" s="21" customFormat="1" ht="30" customHeight="1">
      <c r="A1299" s="18" t="s">
        <v>92</v>
      </c>
      <c r="B1299" s="383" t="s">
        <v>1524</v>
      </c>
      <c r="C1299" s="33" t="e">
        <f>(#REF!*2+#REF!)/3</f>
        <v>#REF!</v>
      </c>
      <c r="D1299" s="18"/>
    </row>
    <row r="1300" spans="1:4" s="21" customFormat="1" ht="30" customHeight="1">
      <c r="A1300" s="18" t="s">
        <v>92</v>
      </c>
      <c r="B1300" s="383" t="s">
        <v>1242</v>
      </c>
      <c r="C1300" s="33" t="e">
        <f>(#REF!*2+#REF!)/3</f>
        <v>#REF!</v>
      </c>
      <c r="D1300" s="18"/>
    </row>
    <row r="1301" spans="1:4" s="21" customFormat="1" ht="30" customHeight="1">
      <c r="A1301" s="18" t="s">
        <v>92</v>
      </c>
      <c r="B1301" s="383" t="s">
        <v>1630</v>
      </c>
      <c r="C1301" s="33" t="e">
        <f>(#REF!*2+#REF!)/3</f>
        <v>#REF!</v>
      </c>
      <c r="D1301" s="18"/>
    </row>
    <row r="1302" spans="1:4" s="21" customFormat="1" ht="30" customHeight="1">
      <c r="A1302" s="18" t="s">
        <v>92</v>
      </c>
      <c r="B1302" s="383" t="s">
        <v>1604</v>
      </c>
      <c r="C1302" s="33" t="e">
        <f>(#REF!*2+#REF!)/3</f>
        <v>#REF!</v>
      </c>
      <c r="D1302" s="18"/>
    </row>
    <row r="1303" spans="1:4" s="21" customFormat="1" ht="30" customHeight="1">
      <c r="A1303" s="18" t="s">
        <v>92</v>
      </c>
      <c r="B1303" s="383" t="s">
        <v>1728</v>
      </c>
      <c r="C1303" s="33" t="e">
        <f>(#REF!*2+#REF!)/3</f>
        <v>#REF!</v>
      </c>
      <c r="D1303" s="18"/>
    </row>
    <row r="1304" spans="1:4" s="21" customFormat="1" ht="30" customHeight="1">
      <c r="A1304" s="18" t="s">
        <v>92</v>
      </c>
      <c r="B1304" s="383" t="s">
        <v>1714</v>
      </c>
      <c r="C1304" s="33" t="e">
        <f>(#REF!*2+#REF!)/3</f>
        <v>#REF!</v>
      </c>
      <c r="D1304" s="18"/>
    </row>
    <row r="1305" spans="1:4" s="21" customFormat="1" ht="30" customHeight="1">
      <c r="A1305" s="18" t="s">
        <v>92</v>
      </c>
      <c r="B1305" s="383" t="s">
        <v>1605</v>
      </c>
      <c r="C1305" s="33" t="e">
        <f>(#REF!*2+#REF!)/3</f>
        <v>#REF!</v>
      </c>
      <c r="D1305" s="18"/>
    </row>
    <row r="1306" spans="1:4" s="21" customFormat="1" ht="30" customHeight="1">
      <c r="A1306" s="18" t="s">
        <v>92</v>
      </c>
      <c r="B1306" s="383" t="s">
        <v>1513</v>
      </c>
      <c r="C1306" s="33" t="e">
        <f>(#REF!*2+#REF!)/3</f>
        <v>#REF!</v>
      </c>
      <c r="D1306" s="18"/>
    </row>
    <row r="1307" spans="1:4" s="21" customFormat="1" ht="30" customHeight="1">
      <c r="A1307" s="18" t="s">
        <v>92</v>
      </c>
      <c r="B1307" s="383" t="s">
        <v>1561</v>
      </c>
      <c r="C1307" s="33" t="e">
        <f>(#REF!*2+#REF!)/3</f>
        <v>#REF!</v>
      </c>
      <c r="D1307" s="18"/>
    </row>
    <row r="1308" spans="1:4" s="21" customFormat="1" ht="30" customHeight="1">
      <c r="A1308" s="18" t="s">
        <v>92</v>
      </c>
      <c r="B1308" s="383" t="s">
        <v>1235</v>
      </c>
      <c r="C1308" s="33" t="e">
        <f>(#REF!*2+#REF!)/3</f>
        <v>#REF!</v>
      </c>
      <c r="D1308" s="18"/>
    </row>
    <row r="1309" spans="1:4" s="21" customFormat="1" ht="30" customHeight="1">
      <c r="A1309" s="18" t="s">
        <v>92</v>
      </c>
      <c r="B1309" s="383" t="s">
        <v>1715</v>
      </c>
      <c r="C1309" s="33" t="e">
        <f>(#REF!*2+#REF!)/3</f>
        <v>#REF!</v>
      </c>
      <c r="D1309" s="18"/>
    </row>
    <row r="1310" spans="1:4" s="21" customFormat="1" ht="30" customHeight="1">
      <c r="A1310" s="18" t="s">
        <v>92</v>
      </c>
      <c r="B1310" s="383" t="s">
        <v>1507</v>
      </c>
      <c r="C1310" s="33" t="e">
        <f>(#REF!*2+#REF!)/3</f>
        <v>#REF!</v>
      </c>
      <c r="D1310" s="18"/>
    </row>
    <row r="1311" spans="1:4" s="21" customFormat="1" ht="30" customHeight="1">
      <c r="A1311" s="18" t="s">
        <v>92</v>
      </c>
      <c r="B1311" s="383" t="s">
        <v>1237</v>
      </c>
      <c r="C1311" s="33" t="e">
        <f>(#REF!*2+#REF!)/3</f>
        <v>#REF!</v>
      </c>
      <c r="D1311" s="18"/>
    </row>
    <row r="1312" spans="1:4" s="18" customFormat="1" ht="30" customHeight="1">
      <c r="A1312" s="18" t="s">
        <v>92</v>
      </c>
      <c r="B1312" s="383" t="s">
        <v>1263</v>
      </c>
      <c r="C1312" s="33" t="e">
        <f>(#REF!*2+#REF!)/3</f>
        <v>#REF!</v>
      </c>
    </row>
    <row r="1313" spans="1:3" s="18" customFormat="1" ht="30" customHeight="1">
      <c r="A1313" s="18" t="s">
        <v>92</v>
      </c>
      <c r="B1313" s="383" t="s">
        <v>1239</v>
      </c>
      <c r="C1313" s="33" t="e">
        <f>(#REF!*2+#REF!)/3</f>
        <v>#REF!</v>
      </c>
    </row>
    <row r="1314" spans="1:3" s="18" customFormat="1" ht="30" customHeight="1">
      <c r="A1314" s="18" t="s">
        <v>92</v>
      </c>
      <c r="B1314" s="383" t="s">
        <v>1244</v>
      </c>
      <c r="C1314" s="33" t="e">
        <f>(#REF!*2+#REF!)/3</f>
        <v>#REF!</v>
      </c>
    </row>
    <row r="1315" spans="1:3" s="18" customFormat="1" ht="30" customHeight="1">
      <c r="A1315" s="18" t="s">
        <v>92</v>
      </c>
      <c r="B1315" s="383" t="s">
        <v>1607</v>
      </c>
      <c r="C1315" s="33" t="e">
        <f>(#REF!*2+#REF!)/3</f>
        <v>#REF!</v>
      </c>
    </row>
    <row r="1316" spans="1:3" s="18" customFormat="1" ht="30" customHeight="1">
      <c r="A1316" s="18" t="s">
        <v>92</v>
      </c>
      <c r="B1316" s="383" t="s">
        <v>1274</v>
      </c>
      <c r="C1316" s="33" t="e">
        <f>(#REF!*2+#REF!)/3</f>
        <v>#REF!</v>
      </c>
    </row>
    <row r="1317" spans="1:3" s="18" customFormat="1" ht="30" customHeight="1">
      <c r="A1317" s="18" t="s">
        <v>92</v>
      </c>
      <c r="B1317" s="383" t="s">
        <v>1704</v>
      </c>
      <c r="C1317" s="33" t="e">
        <f>(#REF!*2+#REF!)/3</f>
        <v>#REF!</v>
      </c>
    </row>
    <row r="1318" spans="1:3" s="18" customFormat="1" ht="30" customHeight="1">
      <c r="A1318" s="18" t="s">
        <v>92</v>
      </c>
      <c r="B1318" s="383" t="s">
        <v>1241</v>
      </c>
      <c r="C1318" s="33" t="e">
        <f>(#REF!*2+#REF!)/3</f>
        <v>#REF!</v>
      </c>
    </row>
    <row r="1319" spans="1:3" s="18" customFormat="1" ht="30" customHeight="1">
      <c r="A1319" s="18" t="s">
        <v>92</v>
      </c>
      <c r="B1319" s="383" t="s">
        <v>1240</v>
      </c>
      <c r="C1319" s="33" t="e">
        <f>(#REF!*2+#REF!)/3</f>
        <v>#REF!</v>
      </c>
    </row>
    <row r="1320" spans="1:3" s="18" customFormat="1" ht="30" customHeight="1">
      <c r="A1320" s="18" t="s">
        <v>92</v>
      </c>
      <c r="B1320" s="383" t="s">
        <v>1266</v>
      </c>
      <c r="C1320" s="33" t="e">
        <f>(#REF!*2+#REF!)/3</f>
        <v>#REF!</v>
      </c>
    </row>
    <row r="1321" spans="1:3" s="18" customFormat="1" ht="30" customHeight="1">
      <c r="A1321" s="18" t="s">
        <v>92</v>
      </c>
      <c r="B1321" s="383" t="s">
        <v>1702</v>
      </c>
      <c r="C1321" s="33" t="e">
        <f>(#REF!*2+#REF!)/3</f>
        <v>#REF!</v>
      </c>
    </row>
    <row r="1322" spans="1:3" s="18" customFormat="1" ht="30" customHeight="1">
      <c r="A1322" s="18" t="s">
        <v>92</v>
      </c>
      <c r="B1322" s="383" t="s">
        <v>1277</v>
      </c>
      <c r="C1322" s="33" t="e">
        <f>(#REF!*2+#REF!)/3</f>
        <v>#REF!</v>
      </c>
    </row>
    <row r="1323" spans="1:3" s="18" customFormat="1" ht="30" customHeight="1">
      <c r="A1323" s="18" t="s">
        <v>92</v>
      </c>
      <c r="B1323" s="383" t="s">
        <v>1479</v>
      </c>
      <c r="C1323" s="33" t="e">
        <f>(#REF!*2+#REF!)/3</f>
        <v>#REF!</v>
      </c>
    </row>
    <row r="1324" spans="1:3" s="18" customFormat="1" ht="30" customHeight="1">
      <c r="A1324" s="18" t="s">
        <v>92</v>
      </c>
      <c r="B1324" s="383" t="s">
        <v>1466</v>
      </c>
      <c r="C1324" s="33" t="e">
        <f>(#REF!*2+#REF!)/3</f>
        <v>#REF!</v>
      </c>
    </row>
    <row r="1325" spans="1:3" s="18" customFormat="1" ht="30" customHeight="1">
      <c r="A1325" s="18" t="s">
        <v>92</v>
      </c>
      <c r="B1325" s="383" t="s">
        <v>1251</v>
      </c>
      <c r="C1325" s="33" t="e">
        <f>(#REF!*2+#REF!)/3</f>
        <v>#REF!</v>
      </c>
    </row>
    <row r="1326" spans="1:3" s="18" customFormat="1" ht="30" customHeight="1">
      <c r="A1326" s="18" t="s">
        <v>92</v>
      </c>
      <c r="B1326" s="383" t="s">
        <v>1482</v>
      </c>
      <c r="C1326" s="33" t="e">
        <f>(#REF!*2+#REF!)/3</f>
        <v>#REF!</v>
      </c>
    </row>
    <row r="1327" spans="1:3" s="18" customFormat="1" ht="30" customHeight="1">
      <c r="A1327" s="18" t="s">
        <v>92</v>
      </c>
      <c r="B1327" s="383" t="s">
        <v>1674</v>
      </c>
      <c r="C1327" s="33" t="e">
        <f>(#REF!*2+#REF!)/3</f>
        <v>#REF!</v>
      </c>
    </row>
    <row r="1328" spans="1:3" s="18" customFormat="1" ht="30" customHeight="1">
      <c r="A1328" s="18" t="s">
        <v>92</v>
      </c>
      <c r="B1328" s="383" t="s">
        <v>1676</v>
      </c>
      <c r="C1328" s="33" t="e">
        <f>(#REF!*2+#REF!)/3</f>
        <v>#REF!</v>
      </c>
    </row>
    <row r="1329" spans="1:3" s="18" customFormat="1" ht="30" customHeight="1">
      <c r="A1329" s="18" t="s">
        <v>92</v>
      </c>
      <c r="B1329" s="383" t="s">
        <v>1511</v>
      </c>
      <c r="C1329" s="33" t="e">
        <f>(#REF!*2+#REF!)/3</f>
        <v>#REF!</v>
      </c>
    </row>
    <row r="1330" spans="1:3" s="18" customFormat="1" ht="30" customHeight="1">
      <c r="A1330" s="18" t="s">
        <v>92</v>
      </c>
      <c r="B1330" s="383" t="s">
        <v>1621</v>
      </c>
      <c r="C1330" s="33" t="e">
        <f>(#REF!*2+#REF!)/3</f>
        <v>#REF!</v>
      </c>
    </row>
    <row r="1331" spans="1:3" s="18" customFormat="1" ht="30" customHeight="1">
      <c r="A1331" s="18" t="s">
        <v>92</v>
      </c>
      <c r="B1331" s="383" t="s">
        <v>1004</v>
      </c>
      <c r="C1331" s="33" t="e">
        <f>(#REF!*2+#REF!)/3</f>
        <v>#REF!</v>
      </c>
    </row>
    <row r="1332" spans="1:3" s="18" customFormat="1" ht="30" customHeight="1">
      <c r="A1332" s="18" t="s">
        <v>92</v>
      </c>
      <c r="B1332" s="383" t="s">
        <v>1548</v>
      </c>
      <c r="C1332" s="33" t="e">
        <f>(#REF!*2+#REF!)/3</f>
        <v>#REF!</v>
      </c>
    </row>
    <row r="1333" spans="1:3" s="18" customFormat="1" ht="30" customHeight="1">
      <c r="A1333" s="18" t="s">
        <v>92</v>
      </c>
      <c r="B1333" s="383" t="s">
        <v>1236</v>
      </c>
      <c r="C1333" s="33" t="e">
        <f>(#REF!*2+#REF!)/3</f>
        <v>#REF!</v>
      </c>
    </row>
    <row r="1334" spans="1:3" s="18" customFormat="1" ht="30" customHeight="1">
      <c r="A1334" s="18" t="s">
        <v>92</v>
      </c>
      <c r="B1334" s="383" t="s">
        <v>1412</v>
      </c>
      <c r="C1334" s="33" t="e">
        <f>(#REF!*2+#REF!)/3</f>
        <v>#REF!</v>
      </c>
    </row>
    <row r="1335" spans="1:3" s="18" customFormat="1" ht="30" customHeight="1">
      <c r="A1335" s="18" t="s">
        <v>92</v>
      </c>
      <c r="B1335" s="383" t="s">
        <v>1301</v>
      </c>
      <c r="C1335" s="33" t="e">
        <f>(#REF!*2+#REF!)/3</f>
        <v>#REF!</v>
      </c>
    </row>
    <row r="1336" spans="1:3" s="18" customFormat="1" ht="30" customHeight="1">
      <c r="A1336" s="18" t="s">
        <v>92</v>
      </c>
      <c r="B1336" s="383" t="s">
        <v>774</v>
      </c>
      <c r="C1336" s="33" t="e">
        <f>(#REF!*2+#REF!)/3</f>
        <v>#REF!</v>
      </c>
    </row>
    <row r="1337" spans="1:3" s="18" customFormat="1" ht="30" customHeight="1">
      <c r="A1337" s="18" t="s">
        <v>92</v>
      </c>
      <c r="B1337" s="385" t="s">
        <v>1201</v>
      </c>
      <c r="C1337" s="33" t="e">
        <f>(#REF!*2+#REF!)/3</f>
        <v>#REF!</v>
      </c>
    </row>
    <row r="1338" spans="1:3" s="18" customFormat="1" ht="30" customHeight="1">
      <c r="A1338" s="18" t="s">
        <v>92</v>
      </c>
      <c r="B1338" s="385" t="s">
        <v>1205</v>
      </c>
      <c r="C1338" s="33" t="e">
        <f>(#REF!*2+#REF!)/3</f>
        <v>#REF!</v>
      </c>
    </row>
    <row r="1339" spans="1:3" s="18" customFormat="1" ht="30" customHeight="1">
      <c r="A1339" s="18" t="s">
        <v>92</v>
      </c>
      <c r="B1339" s="385" t="s">
        <v>1195</v>
      </c>
      <c r="C1339" s="33" t="e">
        <f>(#REF!*2+#REF!)/3</f>
        <v>#REF!</v>
      </c>
    </row>
    <row r="1340" spans="1:3" s="18" customFormat="1" ht="30" customHeight="1">
      <c r="A1340" s="18" t="s">
        <v>92</v>
      </c>
      <c r="B1340" s="385" t="s">
        <v>1401</v>
      </c>
      <c r="C1340" s="33" t="e">
        <f>(#REF!*2+#REF!)/3</f>
        <v>#REF!</v>
      </c>
    </row>
    <row r="1341" spans="1:3" s="18" customFormat="1" ht="30" customHeight="1">
      <c r="A1341" s="18" t="s">
        <v>92</v>
      </c>
      <c r="B1341" s="383" t="s">
        <v>269</v>
      </c>
      <c r="C1341" s="33" t="e">
        <f>(#REF!*2+#REF!)/3</f>
        <v>#REF!</v>
      </c>
    </row>
    <row r="1342" spans="1:3" s="18" customFormat="1" ht="30" customHeight="1">
      <c r="A1342" s="18" t="s">
        <v>92</v>
      </c>
      <c r="B1342" s="383" t="s">
        <v>1137</v>
      </c>
      <c r="C1342" s="33" t="e">
        <f>(#REF!*2+#REF!)/3</f>
        <v>#REF!</v>
      </c>
    </row>
    <row r="1343" spans="1:3" s="18" customFormat="1" ht="30" customHeight="1">
      <c r="A1343" s="18" t="s">
        <v>92</v>
      </c>
      <c r="B1343" s="385" t="s">
        <v>1200</v>
      </c>
      <c r="C1343" s="33" t="e">
        <f>(#REF!*2+#REF!)/3</f>
        <v>#REF!</v>
      </c>
    </row>
    <row r="1344" spans="1:3" s="18" customFormat="1" ht="30" customHeight="1">
      <c r="A1344" s="18" t="s">
        <v>92</v>
      </c>
      <c r="B1344" s="383" t="s">
        <v>1269</v>
      </c>
      <c r="C1344" s="33" t="e">
        <f>(#REF!*2+#REF!)/3</f>
        <v>#REF!</v>
      </c>
    </row>
    <row r="1345" spans="1:3" s="18" customFormat="1" ht="30" customHeight="1">
      <c r="A1345" s="18" t="s">
        <v>92</v>
      </c>
      <c r="B1345" s="383" t="s">
        <v>1043</v>
      </c>
      <c r="C1345" s="33" t="e">
        <f>(#REF!*2+#REF!)/3</f>
        <v>#REF!</v>
      </c>
    </row>
    <row r="1346" spans="1:3" s="18" customFormat="1" ht="30" customHeight="1">
      <c r="A1346" s="18" t="s">
        <v>92</v>
      </c>
      <c r="B1346" s="385" t="s">
        <v>1391</v>
      </c>
      <c r="C1346" s="33" t="e">
        <f>(#REF!*2+#REF!)/3</f>
        <v>#REF!</v>
      </c>
    </row>
    <row r="1347" spans="1:3" s="18" customFormat="1" ht="30" customHeight="1">
      <c r="A1347" s="18" t="s">
        <v>92</v>
      </c>
      <c r="B1347" s="385" t="s">
        <v>1213</v>
      </c>
      <c r="C1347" s="33" t="e">
        <f>(#REF!*2+#REF!)/3</f>
        <v>#REF!</v>
      </c>
    </row>
    <row r="1348" spans="1:3" s="18" customFormat="1" ht="30" customHeight="1">
      <c r="A1348" s="18" t="s">
        <v>92</v>
      </c>
      <c r="B1348" s="383" t="s">
        <v>833</v>
      </c>
      <c r="C1348" s="33" t="e">
        <f>(#REF!*2+#REF!)/3</f>
        <v>#REF!</v>
      </c>
    </row>
    <row r="1349" spans="1:3" s="18" customFormat="1" ht="30" customHeight="1">
      <c r="A1349" s="18" t="s">
        <v>92</v>
      </c>
      <c r="B1349" s="383" t="s">
        <v>779</v>
      </c>
      <c r="C1349" s="33" t="e">
        <f>(#REF!*2+#REF!)/3</f>
        <v>#REF!</v>
      </c>
    </row>
    <row r="1350" spans="1:3" s="18" customFormat="1" ht="30" customHeight="1">
      <c r="A1350" s="18" t="s">
        <v>92</v>
      </c>
      <c r="B1350" s="383" t="s">
        <v>261</v>
      </c>
      <c r="C1350" s="33" t="e">
        <f>(#REF!*2+#REF!)/3</f>
        <v>#REF!</v>
      </c>
    </row>
    <row r="1351" spans="1:3" s="18" customFormat="1" ht="30" customHeight="1">
      <c r="A1351" s="18" t="s">
        <v>92</v>
      </c>
      <c r="B1351" s="383" t="s">
        <v>1417</v>
      </c>
      <c r="C1351" s="33" t="e">
        <f>(#REF!*2+#REF!)/3</f>
        <v>#REF!</v>
      </c>
    </row>
    <row r="1352" spans="1:3" s="18" customFormat="1" ht="30" customHeight="1">
      <c r="A1352" s="18" t="s">
        <v>92</v>
      </c>
      <c r="B1352" s="383" t="s">
        <v>1049</v>
      </c>
      <c r="C1352" s="33" t="e">
        <f>(#REF!*2+#REF!)/3</f>
        <v>#REF!</v>
      </c>
    </row>
    <row r="1353" spans="1:3" s="18" customFormat="1" ht="30" customHeight="1">
      <c r="A1353" s="18" t="s">
        <v>92</v>
      </c>
      <c r="B1353" s="385" t="s">
        <v>1400</v>
      </c>
      <c r="C1353" s="33" t="e">
        <f>(#REF!*2+#REF!)/3</f>
        <v>#REF!</v>
      </c>
    </row>
    <row r="1354" spans="1:3" s="18" customFormat="1" ht="30" customHeight="1">
      <c r="A1354" s="18" t="s">
        <v>92</v>
      </c>
      <c r="B1354" s="383" t="s">
        <v>259</v>
      </c>
      <c r="C1354" s="33" t="e">
        <f>(#REF!*2+#REF!)/3</f>
        <v>#REF!</v>
      </c>
    </row>
    <row r="1355" spans="1:3" s="18" customFormat="1" ht="30" customHeight="1">
      <c r="A1355" s="18" t="s">
        <v>92</v>
      </c>
      <c r="B1355" s="385" t="s">
        <v>1198</v>
      </c>
      <c r="C1355" s="33" t="e">
        <f>(#REF!*2+#REF!)/3</f>
        <v>#REF!</v>
      </c>
    </row>
    <row r="1356" spans="1:3" s="18" customFormat="1" ht="30" customHeight="1">
      <c r="A1356" s="18" t="s">
        <v>92</v>
      </c>
      <c r="B1356" s="383" t="s">
        <v>1286</v>
      </c>
      <c r="C1356" s="33" t="e">
        <f>(#REF!*2+#REF!)/3</f>
        <v>#REF!</v>
      </c>
    </row>
    <row r="1357" spans="1:3" s="18" customFormat="1" ht="30" customHeight="1">
      <c r="A1357" s="18" t="s">
        <v>92</v>
      </c>
      <c r="B1357" s="383" t="s">
        <v>1050</v>
      </c>
      <c r="C1357" s="33" t="e">
        <f>(#REF!*2+#REF!)/3</f>
        <v>#REF!</v>
      </c>
    </row>
    <row r="1358" spans="1:3" s="18" customFormat="1" ht="30" customHeight="1">
      <c r="A1358" s="18" t="s">
        <v>92</v>
      </c>
      <c r="B1358" s="383" t="s">
        <v>1003</v>
      </c>
      <c r="C1358" s="33" t="e">
        <f>(#REF!*2+#REF!)/3</f>
        <v>#REF!</v>
      </c>
    </row>
    <row r="1359" spans="1:3" s="18" customFormat="1" ht="30" customHeight="1">
      <c r="A1359" s="18" t="s">
        <v>92</v>
      </c>
      <c r="B1359" s="383" t="s">
        <v>998</v>
      </c>
      <c r="C1359" s="33" t="e">
        <f>(#REF!*2+#REF!)/3</f>
        <v>#REF!</v>
      </c>
    </row>
    <row r="1360" spans="1:3" s="18" customFormat="1" ht="30" customHeight="1">
      <c r="A1360" s="18" t="s">
        <v>92</v>
      </c>
      <c r="B1360" s="385" t="s">
        <v>1641</v>
      </c>
      <c r="C1360" s="33" t="e">
        <f>(#REF!*2+#REF!)/3</f>
        <v>#REF!</v>
      </c>
    </row>
    <row r="1361" spans="1:3" s="18" customFormat="1" ht="30" customHeight="1">
      <c r="A1361" s="18" t="s">
        <v>92</v>
      </c>
      <c r="B1361" s="383" t="s">
        <v>1288</v>
      </c>
      <c r="C1361" s="33" t="e">
        <f>(#REF!*2+#REF!)/3</f>
        <v>#REF!</v>
      </c>
    </row>
    <row r="1362" spans="1:3" s="18" customFormat="1" ht="30" customHeight="1">
      <c r="A1362" s="18" t="s">
        <v>92</v>
      </c>
      <c r="B1362" s="383" t="s">
        <v>1285</v>
      </c>
      <c r="C1362" s="33" t="e">
        <f>(#REF!*2+#REF!)/3</f>
        <v>#REF!</v>
      </c>
    </row>
    <row r="1363" spans="1:3" s="18" customFormat="1" ht="30" customHeight="1">
      <c r="A1363" s="18" t="s">
        <v>92</v>
      </c>
      <c r="B1363" s="385" t="s">
        <v>1199</v>
      </c>
      <c r="C1363" s="33" t="e">
        <f>(#REF!*2+#REF!)/3</f>
        <v>#REF!</v>
      </c>
    </row>
    <row r="1364" spans="1:3" s="18" customFormat="1" ht="30" customHeight="1">
      <c r="A1364" s="18" t="s">
        <v>92</v>
      </c>
      <c r="B1364" s="383" t="s">
        <v>1183</v>
      </c>
      <c r="C1364" s="33" t="e">
        <f>(#REF!*2+#REF!)/3</f>
        <v>#REF!</v>
      </c>
    </row>
    <row r="1365" spans="1:3" s="18" customFormat="1" ht="30" customHeight="1">
      <c r="A1365" s="18" t="s">
        <v>92</v>
      </c>
      <c r="B1365" s="383" t="s">
        <v>1741</v>
      </c>
      <c r="C1365" s="33" t="e">
        <f>(#REF!*2+#REF!)/3</f>
        <v>#REF!</v>
      </c>
    </row>
    <row r="1366" spans="1:3" s="18" customFormat="1" ht="30" customHeight="1">
      <c r="A1366" s="18" t="s">
        <v>92</v>
      </c>
      <c r="B1366" s="383" t="s">
        <v>1771</v>
      </c>
      <c r="C1366" s="33" t="e">
        <f>(#REF!*2+#REF!)/3</f>
        <v>#REF!</v>
      </c>
    </row>
    <row r="1367" spans="1:3" s="18" customFormat="1" ht="30" customHeight="1">
      <c r="A1367" s="18" t="s">
        <v>92</v>
      </c>
      <c r="B1367" s="383" t="s">
        <v>1759</v>
      </c>
      <c r="C1367" s="33" t="e">
        <f>(#REF!*2+#REF!)/3</f>
        <v>#REF!</v>
      </c>
    </row>
    <row r="1368" spans="1:3" s="18" customFormat="1" ht="30" customHeight="1">
      <c r="A1368" s="18" t="s">
        <v>92</v>
      </c>
      <c r="B1368" s="383" t="s">
        <v>1744</v>
      </c>
      <c r="C1368" s="33" t="e">
        <f>(#REF!*2+#REF!)/3</f>
        <v>#REF!</v>
      </c>
    </row>
    <row r="1369" spans="1:3" s="18" customFormat="1" ht="30" customHeight="1">
      <c r="A1369" s="18" t="s">
        <v>92</v>
      </c>
      <c r="B1369" s="383" t="s">
        <v>1769</v>
      </c>
      <c r="C1369" s="33" t="e">
        <f>(#REF!*2+#REF!)/3</f>
        <v>#REF!</v>
      </c>
    </row>
    <row r="1370" spans="1:3" s="18" customFormat="1" ht="30" customHeight="1">
      <c r="A1370" s="18" t="s">
        <v>92</v>
      </c>
      <c r="B1370" s="383" t="s">
        <v>1745</v>
      </c>
      <c r="C1370" s="33" t="e">
        <f>(#REF!*2+#REF!)/3</f>
        <v>#REF!</v>
      </c>
    </row>
    <row r="1371" spans="1:3" s="18" customFormat="1" ht="30" customHeight="1">
      <c r="A1371" s="18" t="s">
        <v>92</v>
      </c>
      <c r="B1371" s="383" t="s">
        <v>1746</v>
      </c>
      <c r="C1371" s="33" t="e">
        <f>(#REF!*2+#REF!)/3</f>
        <v>#REF!</v>
      </c>
    </row>
    <row r="1372" spans="1:3" s="18" customFormat="1" ht="30" customHeight="1">
      <c r="A1372" s="18" t="s">
        <v>92</v>
      </c>
      <c r="B1372" s="383" t="s">
        <v>1763</v>
      </c>
      <c r="C1372" s="33" t="e">
        <f>(#REF!*2+#REF!)/3</f>
        <v>#REF!</v>
      </c>
    </row>
    <row r="1373" spans="1:3" s="18" customFormat="1" ht="30" customHeight="1">
      <c r="A1373" s="18" t="s">
        <v>92</v>
      </c>
      <c r="B1373" s="383" t="s">
        <v>1738</v>
      </c>
      <c r="C1373" s="33" t="e">
        <f>(#REF!*2+#REF!)/3</f>
        <v>#REF!</v>
      </c>
    </row>
    <row r="1374" spans="1:3" s="18" customFormat="1" ht="30" customHeight="1">
      <c r="A1374" s="18" t="s">
        <v>92</v>
      </c>
      <c r="B1374" s="383" t="s">
        <v>1754</v>
      </c>
      <c r="C1374" s="33" t="e">
        <f>(#REF!*2+#REF!)/3</f>
        <v>#REF!</v>
      </c>
    </row>
    <row r="1375" spans="1:3" s="18" customFormat="1" ht="30" customHeight="1">
      <c r="A1375" s="18" t="s">
        <v>752</v>
      </c>
      <c r="B1375" s="383" t="s">
        <v>440</v>
      </c>
      <c r="C1375" s="33">
        <v>7</v>
      </c>
    </row>
    <row r="1376" spans="1:3" s="18" customFormat="1" ht="30" customHeight="1">
      <c r="A1376" s="18" t="s">
        <v>767</v>
      </c>
      <c r="B1376" s="383" t="s">
        <v>1260</v>
      </c>
      <c r="C1376" s="33" t="e">
        <f>(#REF!*2+#REF!)/3</f>
        <v>#REF!</v>
      </c>
    </row>
    <row r="1377" spans="1:3" s="18" customFormat="1" ht="30" customHeight="1">
      <c r="A1377" s="18" t="s">
        <v>767</v>
      </c>
      <c r="B1377" s="383" t="s">
        <v>942</v>
      </c>
      <c r="C1377" s="33" t="e">
        <f>(#REF!*2+#REF!)/3</f>
        <v>#REF!</v>
      </c>
    </row>
    <row r="1378" spans="1:3" s="18" customFormat="1" ht="30" customHeight="1">
      <c r="A1378" s="18" t="s">
        <v>767</v>
      </c>
      <c r="B1378" s="383" t="s">
        <v>946</v>
      </c>
      <c r="C1378" s="33" t="e">
        <f>(#REF!*2+#REF!)/3</f>
        <v>#REF!</v>
      </c>
    </row>
    <row r="1379" spans="1:3" s="18" customFormat="1" ht="30" customHeight="1">
      <c r="A1379" s="18" t="s">
        <v>767</v>
      </c>
      <c r="B1379" s="383" t="s">
        <v>952</v>
      </c>
      <c r="C1379" s="33" t="e">
        <f>(#REF!*2+#REF!)/3</f>
        <v>#REF!</v>
      </c>
    </row>
    <row r="1380" spans="1:3" s="18" customFormat="1" ht="30" customHeight="1">
      <c r="A1380" s="18" t="s">
        <v>767</v>
      </c>
      <c r="B1380" s="383" t="s">
        <v>941</v>
      </c>
      <c r="C1380" s="33" t="e">
        <f>(#REF!*2+#REF!)/3</f>
        <v>#REF!</v>
      </c>
    </row>
    <row r="1381" spans="1:3" s="18" customFormat="1" ht="30" customHeight="1">
      <c r="A1381" s="18" t="s">
        <v>767</v>
      </c>
      <c r="B1381" s="383" t="s">
        <v>947</v>
      </c>
      <c r="C1381" s="33" t="e">
        <f>(#REF!*2+#REF!)/3</f>
        <v>#REF!</v>
      </c>
    </row>
    <row r="1382" spans="1:3" s="18" customFormat="1" ht="30" customHeight="1">
      <c r="A1382" s="18" t="s">
        <v>767</v>
      </c>
      <c r="B1382" s="383" t="s">
        <v>955</v>
      </c>
      <c r="C1382" s="33" t="e">
        <f>(#REF!*2+#REF!)/3</f>
        <v>#REF!</v>
      </c>
    </row>
    <row r="1383" spans="1:3" s="18" customFormat="1" ht="30" customHeight="1">
      <c r="A1383" s="18" t="s">
        <v>767</v>
      </c>
      <c r="B1383" s="383" t="s">
        <v>937</v>
      </c>
      <c r="C1383" s="33" t="e">
        <f>(#REF!*2+#REF!)/3</f>
        <v>#REF!</v>
      </c>
    </row>
    <row r="1384" spans="1:3" s="18" customFormat="1" ht="30" customHeight="1">
      <c r="A1384" s="18" t="s">
        <v>767</v>
      </c>
      <c r="B1384" s="383" t="s">
        <v>1283</v>
      </c>
      <c r="C1384" s="33" t="e">
        <f>(#REF!*2+#REF!)/3</f>
        <v>#REF!</v>
      </c>
    </row>
    <row r="1385" spans="1:3" s="18" customFormat="1" ht="30" customHeight="1">
      <c r="A1385" s="18" t="s">
        <v>767</v>
      </c>
      <c r="B1385" s="383" t="s">
        <v>1284</v>
      </c>
      <c r="C1385" s="33" t="e">
        <f>(#REF!*2+#REF!)/3</f>
        <v>#REF!</v>
      </c>
    </row>
    <row r="1386" spans="1:3" s="18" customFormat="1" ht="30" customHeight="1">
      <c r="A1386" s="18" t="s">
        <v>767</v>
      </c>
      <c r="B1386" s="383" t="s">
        <v>948</v>
      </c>
      <c r="C1386" s="33" t="e">
        <f>(#REF!*2+#REF!)/3</f>
        <v>#REF!</v>
      </c>
    </row>
    <row r="1387" spans="1:3" s="18" customFormat="1" ht="30" customHeight="1">
      <c r="A1387" s="18" t="s">
        <v>767</v>
      </c>
      <c r="B1387" s="383" t="s">
        <v>954</v>
      </c>
      <c r="C1387" s="33" t="e">
        <f>(#REF!*2+#REF!)/3</f>
        <v>#REF!</v>
      </c>
    </row>
    <row r="1388" spans="1:3" s="18" customFormat="1" ht="30" customHeight="1">
      <c r="A1388" s="18" t="s">
        <v>767</v>
      </c>
      <c r="B1388" s="383" t="s">
        <v>940</v>
      </c>
      <c r="C1388" s="33" t="e">
        <f>(#REF!*2+#REF!)/3</f>
        <v>#REF!</v>
      </c>
    </row>
    <row r="1389" spans="1:3" s="18" customFormat="1" ht="30" customHeight="1">
      <c r="A1389" s="18" t="s">
        <v>767</v>
      </c>
      <c r="B1389" s="383" t="s">
        <v>962</v>
      </c>
      <c r="C1389" s="33" t="e">
        <f>(#REF!*2+#REF!)/3</f>
        <v>#REF!</v>
      </c>
    </row>
    <row r="1390" spans="1:3" s="18" customFormat="1" ht="30" customHeight="1">
      <c r="A1390" s="18" t="s">
        <v>767</v>
      </c>
      <c r="B1390" s="383" t="s">
        <v>963</v>
      </c>
      <c r="C1390" s="33" t="e">
        <f>(#REF!*2+#REF!)/3</f>
        <v>#REF!</v>
      </c>
    </row>
    <row r="1391" spans="1:3" s="18" customFormat="1" ht="30" customHeight="1">
      <c r="A1391" s="18" t="s">
        <v>767</v>
      </c>
      <c r="B1391" s="383" t="s">
        <v>959</v>
      </c>
      <c r="C1391" s="33" t="e">
        <f>(#REF!*2+#REF!)/3</f>
        <v>#REF!</v>
      </c>
    </row>
    <row r="1392" spans="1:3" s="18" customFormat="1" ht="30" customHeight="1">
      <c r="A1392" s="18" t="s">
        <v>767</v>
      </c>
      <c r="B1392" s="383" t="s">
        <v>956</v>
      </c>
      <c r="C1392" s="33" t="e">
        <f>(#REF!*2+#REF!)/3</f>
        <v>#REF!</v>
      </c>
    </row>
    <row r="1393" spans="1:3" s="18" customFormat="1" ht="30" customHeight="1">
      <c r="A1393" s="18" t="s">
        <v>767</v>
      </c>
      <c r="B1393" s="383" t="s">
        <v>953</v>
      </c>
      <c r="C1393" s="33" t="e">
        <f>(#REF!*2+#REF!)/3</f>
        <v>#REF!</v>
      </c>
    </row>
    <row r="1394" spans="1:3" s="18" customFormat="1" ht="30" customHeight="1">
      <c r="A1394" s="18" t="s">
        <v>767</v>
      </c>
      <c r="B1394" s="383" t="s">
        <v>961</v>
      </c>
      <c r="C1394" s="33" t="e">
        <f>(#REF!*2+#REF!)/3</f>
        <v>#REF!</v>
      </c>
    </row>
    <row r="1395" spans="1:3" s="18" customFormat="1" ht="30" customHeight="1">
      <c r="A1395" s="18" t="s">
        <v>767</v>
      </c>
      <c r="B1395" s="383" t="s">
        <v>966</v>
      </c>
      <c r="C1395" s="33" t="e">
        <f>(#REF!*2+#REF!)/3</f>
        <v>#REF!</v>
      </c>
    </row>
    <row r="1396" spans="1:3" s="18" customFormat="1" ht="30" customHeight="1">
      <c r="A1396" s="18" t="s">
        <v>767</v>
      </c>
      <c r="B1396" s="387" t="s">
        <v>969</v>
      </c>
      <c r="C1396" s="33" t="e">
        <f>(#REF!*2+#REF!)/3</f>
        <v>#REF!</v>
      </c>
    </row>
    <row r="1397" spans="1:3" s="18" customFormat="1" ht="30" customHeight="1">
      <c r="A1397" s="18" t="s">
        <v>61</v>
      </c>
      <c r="B1397" s="386" t="s">
        <v>1059</v>
      </c>
      <c r="C1397" s="33" t="e">
        <f>(#REF!*2+#REF!)/3</f>
        <v>#REF!</v>
      </c>
    </row>
    <row r="1398" spans="1:3" s="18" customFormat="1" ht="30" customHeight="1">
      <c r="A1398" s="18" t="s">
        <v>61</v>
      </c>
      <c r="B1398" s="386" t="s">
        <v>1093</v>
      </c>
      <c r="C1398" s="33" t="e">
        <f>(#REF!*2+#REF!)/3</f>
        <v>#REF!</v>
      </c>
    </row>
    <row r="1399" spans="1:3" s="18" customFormat="1" ht="30" customHeight="1">
      <c r="A1399" s="18" t="s">
        <v>61</v>
      </c>
      <c r="B1399" s="386" t="s">
        <v>996</v>
      </c>
      <c r="C1399" s="33" t="e">
        <f>(#REF!*2+#REF!)/3</f>
        <v>#REF!</v>
      </c>
    </row>
    <row r="1400" spans="1:3" s="18" customFormat="1" ht="30" customHeight="1">
      <c r="A1400" s="18" t="s">
        <v>61</v>
      </c>
      <c r="B1400" s="386" t="s">
        <v>1058</v>
      </c>
      <c r="C1400" s="33" t="e">
        <f>(#REF!*2+#REF!)/3</f>
        <v>#REF!</v>
      </c>
    </row>
    <row r="1401" spans="1:3" s="18" customFormat="1" ht="30" customHeight="1">
      <c r="A1401" s="18" t="s">
        <v>61</v>
      </c>
      <c r="B1401" s="386" t="s">
        <v>1181</v>
      </c>
      <c r="C1401" s="33" t="e">
        <f>(#REF!*2+#REF!)/3</f>
        <v>#REF!</v>
      </c>
    </row>
    <row r="1402" spans="1:3" s="18" customFormat="1" ht="30" customHeight="1">
      <c r="A1402" s="18" t="s">
        <v>61</v>
      </c>
      <c r="B1402" s="386" t="s">
        <v>770</v>
      </c>
      <c r="C1402" s="33" t="e">
        <f>(#REF!*2+#REF!)/3</f>
        <v>#REF!</v>
      </c>
    </row>
    <row r="1403" spans="1:3" s="18" customFormat="1" ht="30" customHeight="1">
      <c r="A1403" s="18" t="s">
        <v>61</v>
      </c>
      <c r="B1403" s="386" t="s">
        <v>1318</v>
      </c>
      <c r="C1403" s="33" t="e">
        <f>(#REF!*2+#REF!)/3</f>
        <v>#REF!</v>
      </c>
    </row>
    <row r="1404" spans="1:3" s="18" customFormat="1" ht="30" customHeight="1">
      <c r="A1404" s="18" t="s">
        <v>61</v>
      </c>
      <c r="B1404" s="386" t="s">
        <v>1127</v>
      </c>
      <c r="C1404" s="33" t="e">
        <f>(#REF!*2+#REF!)/3</f>
        <v>#REF!</v>
      </c>
    </row>
    <row r="1405" spans="1:3" s="18" customFormat="1" ht="30" customHeight="1">
      <c r="A1405" s="18" t="s">
        <v>61</v>
      </c>
      <c r="B1405" s="386" t="s">
        <v>1105</v>
      </c>
      <c r="C1405" s="33" t="e">
        <f>(#REF!*2+#REF!)/3</f>
        <v>#REF!</v>
      </c>
    </row>
    <row r="1406" spans="1:3" s="18" customFormat="1" ht="30" customHeight="1">
      <c r="A1406" s="18" t="s">
        <v>61</v>
      </c>
      <c r="B1406" s="386" t="s">
        <v>1296</v>
      </c>
      <c r="C1406" s="33" t="e">
        <f>(#REF!*2+#REF!)/3</f>
        <v>#REF!</v>
      </c>
    </row>
    <row r="1407" spans="1:3" s="18" customFormat="1" ht="30" customHeight="1">
      <c r="A1407" s="18" t="s">
        <v>61</v>
      </c>
      <c r="B1407" s="386" t="s">
        <v>1304</v>
      </c>
      <c r="C1407" s="33" t="e">
        <f>(#REF!*2+#REF!)/3</f>
        <v>#REF!</v>
      </c>
    </row>
    <row r="1408" spans="1:3" s="18" customFormat="1" ht="30" customHeight="1">
      <c r="A1408" s="18" t="s">
        <v>61</v>
      </c>
      <c r="B1408" s="386" t="s">
        <v>1270</v>
      </c>
      <c r="C1408" s="33" t="e">
        <f>(#REF!*2+#REF!)/3</f>
        <v>#REF!</v>
      </c>
    </row>
    <row r="1409" spans="1:3" s="18" customFormat="1" ht="30" customHeight="1">
      <c r="A1409" s="18" t="s">
        <v>61</v>
      </c>
      <c r="B1409" s="386" t="s">
        <v>1311</v>
      </c>
      <c r="C1409" s="33" t="e">
        <f>(#REF!*2+#REF!)/3</f>
        <v>#REF!</v>
      </c>
    </row>
    <row r="1410" spans="1:3" s="18" customFormat="1" ht="30" customHeight="1">
      <c r="A1410" s="18" t="s">
        <v>61</v>
      </c>
      <c r="B1410" s="386" t="s">
        <v>1179</v>
      </c>
      <c r="C1410" s="33" t="e">
        <f>(#REF!*2+#REF!)/3</f>
        <v>#REF!</v>
      </c>
    </row>
    <row r="1411" spans="1:3" s="18" customFormat="1" ht="30" customHeight="1">
      <c r="A1411" s="18" t="s">
        <v>61</v>
      </c>
      <c r="B1411" s="386" t="s">
        <v>1329</v>
      </c>
      <c r="C1411" s="33" t="e">
        <f>(#REF!*2+#REF!)/3</f>
        <v>#REF!</v>
      </c>
    </row>
    <row r="1412" spans="1:3" s="18" customFormat="1" ht="30" customHeight="1">
      <c r="A1412" s="18" t="s">
        <v>61</v>
      </c>
      <c r="B1412" s="386" t="s">
        <v>1328</v>
      </c>
      <c r="C1412" s="33" t="e">
        <f>(#REF!*2+#REF!)/3</f>
        <v>#REF!</v>
      </c>
    </row>
    <row r="1413" spans="1:3" s="18" customFormat="1" ht="30" customHeight="1">
      <c r="A1413" s="18" t="s">
        <v>61</v>
      </c>
      <c r="B1413" s="386" t="s">
        <v>1326</v>
      </c>
      <c r="C1413" s="33" t="e">
        <f>(#REF!*2+#REF!)/3</f>
        <v>#REF!</v>
      </c>
    </row>
    <row r="1414" spans="1:3" s="18" customFormat="1" ht="30" customHeight="1">
      <c r="A1414" s="18" t="s">
        <v>61</v>
      </c>
      <c r="B1414" s="386" t="s">
        <v>748</v>
      </c>
      <c r="C1414" s="33" t="e">
        <f>(#REF!*2+#REF!)/3</f>
        <v>#REF!</v>
      </c>
    </row>
    <row r="1415" spans="1:3" s="18" customFormat="1" ht="30" customHeight="1">
      <c r="A1415" s="18" t="s">
        <v>61</v>
      </c>
      <c r="B1415" s="383" t="s">
        <v>1190</v>
      </c>
      <c r="C1415" s="33" t="e">
        <f>(#REF!*2+#REF!)/3</f>
        <v>#REF!</v>
      </c>
    </row>
    <row r="1416" spans="1:3" s="18" customFormat="1" ht="30" customHeight="1">
      <c r="A1416" s="18" t="s">
        <v>61</v>
      </c>
      <c r="B1416" s="383" t="s">
        <v>1189</v>
      </c>
      <c r="C1416" s="33" t="e">
        <f>(#REF!*2+#REF!)/3</f>
        <v>#REF!</v>
      </c>
    </row>
    <row r="1417" spans="1:3" s="18" customFormat="1" ht="30" customHeight="1">
      <c r="A1417" s="18" t="s">
        <v>61</v>
      </c>
      <c r="B1417" s="385" t="s">
        <v>1068</v>
      </c>
      <c r="C1417" s="33" t="e">
        <f>(#REF!*2+#REF!)/3</f>
        <v>#REF!</v>
      </c>
    </row>
    <row r="1418" spans="1:3" s="18" customFormat="1" ht="30" customHeight="1">
      <c r="A1418" s="18" t="s">
        <v>61</v>
      </c>
      <c r="B1418" s="383" t="s">
        <v>1033</v>
      </c>
      <c r="C1418" s="33" t="e">
        <f>(#REF!*2+#REF!)/3</f>
        <v>#REF!</v>
      </c>
    </row>
    <row r="1419" spans="1:3" s="18" customFormat="1" ht="30" customHeight="1">
      <c r="A1419" s="18" t="s">
        <v>61</v>
      </c>
      <c r="B1419" s="383" t="s">
        <v>1259</v>
      </c>
      <c r="C1419" s="33" t="e">
        <f>(#REF!*2+#REF!)/3</f>
        <v>#REF!</v>
      </c>
    </row>
    <row r="1420" spans="1:3" s="18" customFormat="1" ht="30" customHeight="1">
      <c r="A1420" s="18" t="s">
        <v>61</v>
      </c>
      <c r="B1420" s="383" t="s">
        <v>1178</v>
      </c>
      <c r="C1420" s="33" t="e">
        <f>(#REF!*2+#REF!)/3</f>
        <v>#REF!</v>
      </c>
    </row>
    <row r="1421" spans="1:3" s="18" customFormat="1" ht="30" customHeight="1">
      <c r="A1421" s="18" t="s">
        <v>61</v>
      </c>
      <c r="B1421" s="383" t="s">
        <v>1177</v>
      </c>
      <c r="C1421" s="33" t="e">
        <f>(#REF!*2+#REF!)/3</f>
        <v>#REF!</v>
      </c>
    </row>
    <row r="1422" spans="1:3" s="18" customFormat="1" ht="30" customHeight="1">
      <c r="A1422" s="18" t="s">
        <v>61</v>
      </c>
      <c r="B1422" s="385" t="s">
        <v>1042</v>
      </c>
      <c r="C1422" s="33" t="e">
        <f>(#REF!*2+#REF!)/3</f>
        <v>#REF!</v>
      </c>
    </row>
    <row r="1423" spans="1:3" s="18" customFormat="1" ht="30" customHeight="1">
      <c r="A1423" s="18" t="s">
        <v>61</v>
      </c>
      <c r="B1423" s="383" t="s">
        <v>1258</v>
      </c>
      <c r="C1423" s="33" t="e">
        <f>(#REF!*2+#REF!)/3</f>
        <v>#REF!</v>
      </c>
    </row>
    <row r="1424" spans="1:3" s="18" customFormat="1" ht="30" customHeight="1">
      <c r="A1424" s="18" t="s">
        <v>61</v>
      </c>
      <c r="B1424" s="383" t="s">
        <v>1281</v>
      </c>
      <c r="C1424" s="33" t="e">
        <f>(#REF!*2+#REF!)/3</f>
        <v>#REF!</v>
      </c>
    </row>
    <row r="1425" spans="1:3" s="18" customFormat="1" ht="30" customHeight="1">
      <c r="A1425" s="18" t="s">
        <v>61</v>
      </c>
      <c r="B1425" s="385" t="s">
        <v>1210</v>
      </c>
      <c r="C1425" s="33" t="e">
        <f>(#REF!*2+#REF!)/3</f>
        <v>#REF!</v>
      </c>
    </row>
    <row r="1426" spans="1:3" s="18" customFormat="1" ht="30" customHeight="1">
      <c r="A1426" s="18" t="s">
        <v>61</v>
      </c>
      <c r="B1426" s="383" t="s">
        <v>758</v>
      </c>
      <c r="C1426" s="33" t="e">
        <f>(#REF!*2+#REF!)/3</f>
        <v>#REF!</v>
      </c>
    </row>
    <row r="1427" spans="1:3" s="18" customFormat="1" ht="30" customHeight="1">
      <c r="A1427" s="18" t="s">
        <v>61</v>
      </c>
      <c r="B1427" s="383" t="s">
        <v>1226</v>
      </c>
      <c r="C1427" s="33" t="e">
        <f>(#REF!*2+#REF!)/3</f>
        <v>#REF!</v>
      </c>
    </row>
    <row r="1428" spans="1:3" s="18" customFormat="1" ht="30" customHeight="1">
      <c r="A1428" s="18" t="s">
        <v>61</v>
      </c>
      <c r="B1428" s="383" t="s">
        <v>1146</v>
      </c>
      <c r="C1428" s="33" t="e">
        <f>(#REF!*2+#REF!)/3</f>
        <v>#REF!</v>
      </c>
    </row>
    <row r="1429" spans="1:3" s="18" customFormat="1" ht="30" customHeight="1">
      <c r="A1429" s="18" t="s">
        <v>61</v>
      </c>
      <c r="B1429" s="385" t="s">
        <v>1171</v>
      </c>
      <c r="C1429" s="33" t="e">
        <f>(#REF!*2+#REF!)/3</f>
        <v>#REF!</v>
      </c>
    </row>
    <row r="1430" spans="1:3" s="18" customFormat="1" ht="30" customHeight="1">
      <c r="A1430" s="18" t="s">
        <v>61</v>
      </c>
      <c r="B1430" s="383" t="s">
        <v>678</v>
      </c>
      <c r="C1430" s="33">
        <v>9</v>
      </c>
    </row>
    <row r="1431" spans="1:3" s="18" customFormat="1" ht="30" customHeight="1">
      <c r="A1431" s="18" t="s">
        <v>61</v>
      </c>
      <c r="B1431" s="383" t="s">
        <v>642</v>
      </c>
      <c r="C1431" s="33">
        <v>9</v>
      </c>
    </row>
    <row r="1432" spans="1:3" s="18" customFormat="1" ht="30" customHeight="1">
      <c r="A1432" s="18" t="s">
        <v>61</v>
      </c>
      <c r="B1432" s="383" t="s">
        <v>504</v>
      </c>
      <c r="C1432" s="33">
        <v>9</v>
      </c>
    </row>
    <row r="1433" spans="1:3" s="18" customFormat="1" ht="30" customHeight="1">
      <c r="A1433" s="18" t="s">
        <v>61</v>
      </c>
      <c r="B1433" s="383" t="s">
        <v>352</v>
      </c>
      <c r="C1433" s="33">
        <v>8</v>
      </c>
    </row>
    <row r="1434" spans="1:3" s="18" customFormat="1" ht="30" customHeight="1">
      <c r="A1434" s="18" t="s">
        <v>61</v>
      </c>
      <c r="B1434" s="383" t="s">
        <v>438</v>
      </c>
      <c r="C1434" s="33">
        <v>8</v>
      </c>
    </row>
    <row r="1435" spans="1:3" s="18" customFormat="1" ht="30" customHeight="1">
      <c r="A1435" s="18" t="s">
        <v>61</v>
      </c>
      <c r="B1435" s="384" t="s">
        <v>40</v>
      </c>
      <c r="C1435" s="33">
        <v>8</v>
      </c>
    </row>
    <row r="1436" spans="1:3" s="18" customFormat="1" ht="30" customHeight="1">
      <c r="A1436" s="18" t="s">
        <v>61</v>
      </c>
      <c r="B1436" s="383" t="s">
        <v>315</v>
      </c>
      <c r="C1436" s="33">
        <v>8</v>
      </c>
    </row>
    <row r="1437" spans="1:3" s="18" customFormat="1" ht="30" customHeight="1">
      <c r="A1437" s="18" t="s">
        <v>61</v>
      </c>
      <c r="B1437" s="383" t="s">
        <v>584</v>
      </c>
      <c r="C1437" s="33">
        <v>7</v>
      </c>
    </row>
    <row r="1438" spans="1:3" s="18" customFormat="1" ht="30" customHeight="1">
      <c r="A1438" s="18" t="s">
        <v>61</v>
      </c>
      <c r="B1438" s="383" t="s">
        <v>491</v>
      </c>
      <c r="C1438" s="33">
        <v>5</v>
      </c>
    </row>
    <row r="1439" spans="1:3" s="18" customFormat="1" ht="30" customHeight="1">
      <c r="A1439" s="18" t="s">
        <v>61</v>
      </c>
      <c r="B1439" s="383" t="s">
        <v>488</v>
      </c>
      <c r="C1439" s="33"/>
    </row>
    <row r="1440" spans="1:3" s="18" customFormat="1" ht="30" customHeight="1">
      <c r="A1440" s="18" t="s">
        <v>61</v>
      </c>
      <c r="B1440" s="383" t="s">
        <v>683</v>
      </c>
      <c r="C1440" s="33"/>
    </row>
    <row r="1441" spans="1:3" s="18" customFormat="1" ht="30" customHeight="1">
      <c r="A1441" s="18" t="s">
        <v>61</v>
      </c>
      <c r="B1441" s="383" t="s">
        <v>503</v>
      </c>
      <c r="C1441" s="33"/>
    </row>
    <row r="1442" spans="1:3" s="18" customFormat="1" ht="30" customHeight="1">
      <c r="A1442" s="18" t="s">
        <v>61</v>
      </c>
      <c r="B1442" s="383" t="s">
        <v>654</v>
      </c>
      <c r="C1442" s="33"/>
    </row>
    <row r="1443" spans="1:3" s="18" customFormat="1" ht="30" customHeight="1">
      <c r="A1443" s="18" t="s">
        <v>61</v>
      </c>
      <c r="B1443" s="383" t="s">
        <v>434</v>
      </c>
      <c r="C1443" s="33"/>
    </row>
    <row r="1444" spans="1:3" s="18" customFormat="1" ht="30" customHeight="1">
      <c r="A1444" s="18" t="s">
        <v>61</v>
      </c>
      <c r="B1444" s="383" t="s">
        <v>630</v>
      </c>
      <c r="C1444" s="33"/>
    </row>
    <row r="1445" spans="1:3" s="18" customFormat="1" ht="30" customHeight="1">
      <c r="A1445" s="18" t="s">
        <v>61</v>
      </c>
      <c r="B1445" s="383" t="s">
        <v>640</v>
      </c>
      <c r="C1445" s="33"/>
    </row>
    <row r="1446" spans="1:3" s="18" customFormat="1" ht="30" customHeight="1">
      <c r="A1446" s="18" t="s">
        <v>61</v>
      </c>
      <c r="B1446" s="383" t="s">
        <v>713</v>
      </c>
      <c r="C1446" s="33"/>
    </row>
    <row r="1447" spans="1:3" s="18" customFormat="1" ht="30" customHeight="1">
      <c r="A1447" s="18" t="s">
        <v>61</v>
      </c>
      <c r="B1447" s="383" t="s">
        <v>684</v>
      </c>
      <c r="C1447" s="33"/>
    </row>
    <row r="1448" spans="1:3" s="18" customFormat="1" ht="30" customHeight="1">
      <c r="A1448" s="18" t="s">
        <v>61</v>
      </c>
      <c r="B1448" s="383" t="s">
        <v>571</v>
      </c>
      <c r="C1448" s="33"/>
    </row>
    <row r="1449" spans="1:3" s="18" customFormat="1" ht="30" customHeight="1">
      <c r="A1449" s="18" t="s">
        <v>61</v>
      </c>
      <c r="B1449" s="383" t="s">
        <v>485</v>
      </c>
      <c r="C1449" s="33"/>
    </row>
    <row r="1450" spans="1:3" s="18" customFormat="1" ht="30" customHeight="1">
      <c r="A1450" s="18" t="s">
        <v>61</v>
      </c>
      <c r="B1450" s="383" t="s">
        <v>486</v>
      </c>
      <c r="C1450" s="33"/>
    </row>
    <row r="1451" spans="1:3" s="18" customFormat="1" ht="30" customHeight="1">
      <c r="A1451" s="18" t="s">
        <v>61</v>
      </c>
      <c r="B1451" s="383" t="s">
        <v>634</v>
      </c>
      <c r="C1451" s="33"/>
    </row>
    <row r="1452" spans="1:3" s="18" customFormat="1" ht="30" customHeight="1">
      <c r="A1452" s="18" t="s">
        <v>61</v>
      </c>
      <c r="B1452" s="383" t="s">
        <v>170</v>
      </c>
      <c r="C1452" s="33"/>
    </row>
    <row r="1453" spans="1:3" s="18" customFormat="1" ht="30" customHeight="1">
      <c r="A1453" s="18" t="s">
        <v>61</v>
      </c>
      <c r="B1453" s="383" t="s">
        <v>638</v>
      </c>
      <c r="C1453" s="33"/>
    </row>
    <row r="1454" spans="1:3" s="18" customFormat="1" ht="30" customHeight="1">
      <c r="A1454" s="18" t="s">
        <v>61</v>
      </c>
      <c r="B1454" s="384" t="s">
        <v>56</v>
      </c>
      <c r="C1454" s="33"/>
    </row>
    <row r="1455" spans="1:3" s="18" customFormat="1" ht="30" customHeight="1">
      <c r="A1455" s="18" t="s">
        <v>61</v>
      </c>
      <c r="B1455" s="383" t="s">
        <v>641</v>
      </c>
      <c r="C1455" s="33"/>
    </row>
    <row r="1456" spans="1:3" s="18" customFormat="1" ht="30" customHeight="1">
      <c r="A1456" s="18" t="s">
        <v>61</v>
      </c>
      <c r="B1456" s="383" t="s">
        <v>490</v>
      </c>
      <c r="C1456" s="33"/>
    </row>
    <row r="1457" spans="1:3" s="18" customFormat="1" ht="30" customHeight="1">
      <c r="A1457" s="18" t="s">
        <v>61</v>
      </c>
      <c r="B1457" s="383" t="s">
        <v>467</v>
      </c>
      <c r="C1457" s="33"/>
    </row>
    <row r="1458" spans="1:3" s="18" customFormat="1" ht="30" customHeight="1">
      <c r="A1458" s="18" t="s">
        <v>61</v>
      </c>
      <c r="B1458" s="383" t="s">
        <v>462</v>
      </c>
      <c r="C1458" s="33"/>
    </row>
    <row r="1459" spans="1:3" s="18" customFormat="1" ht="30" customHeight="1">
      <c r="A1459" s="18" t="s">
        <v>61</v>
      </c>
      <c r="B1459" s="383" t="s">
        <v>489</v>
      </c>
      <c r="C1459" s="33"/>
    </row>
    <row r="1460" spans="1:3" s="18" customFormat="1" ht="30" customHeight="1">
      <c r="A1460" s="18" t="s">
        <v>61</v>
      </c>
      <c r="B1460" s="383" t="s">
        <v>624</v>
      </c>
      <c r="C1460" s="33"/>
    </row>
    <row r="1461" spans="1:3" s="18" customFormat="1" ht="30" customHeight="1">
      <c r="A1461" s="18" t="s">
        <v>61</v>
      </c>
      <c r="B1461" s="384" t="s">
        <v>1</v>
      </c>
      <c r="C1461" s="33"/>
    </row>
    <row r="1462" spans="1:3" s="18" customFormat="1" ht="30" customHeight="1">
      <c r="A1462" s="18" t="s">
        <v>61</v>
      </c>
      <c r="B1462" s="383" t="s">
        <v>682</v>
      </c>
      <c r="C1462" s="33"/>
    </row>
    <row r="1463" spans="1:3" s="18" customFormat="1" ht="30" customHeight="1">
      <c r="A1463" s="18" t="s">
        <v>61</v>
      </c>
      <c r="B1463" s="383" t="s">
        <v>155</v>
      </c>
      <c r="C1463" s="33"/>
    </row>
    <row r="1464" spans="1:3" s="18" customFormat="1" ht="30" customHeight="1">
      <c r="A1464" s="18" t="s">
        <v>61</v>
      </c>
      <c r="B1464" s="383" t="s">
        <v>550</v>
      </c>
      <c r="C1464" s="33"/>
    </row>
    <row r="1465" spans="1:3" s="18" customFormat="1" ht="30" customHeight="1">
      <c r="A1465" s="18" t="s">
        <v>1110</v>
      </c>
      <c r="B1465" s="383" t="s">
        <v>1084</v>
      </c>
      <c r="C1465" s="33" t="e">
        <f>(#REF!*2+#REF!)/3</f>
        <v>#REF!</v>
      </c>
    </row>
    <row r="1466" spans="1:3" s="18" customFormat="1" ht="30" customHeight="1">
      <c r="A1466" s="18" t="s">
        <v>1110</v>
      </c>
      <c r="B1466" s="383" t="s">
        <v>1109</v>
      </c>
      <c r="C1466" s="33" t="e">
        <f>(#REF!*2+#REF!)/3</f>
        <v>#REF!</v>
      </c>
    </row>
    <row r="1467" spans="1:3" s="18" customFormat="1" ht="30" customHeight="1">
      <c r="A1467" s="18" t="s">
        <v>1110</v>
      </c>
      <c r="B1467" s="383" t="s">
        <v>1085</v>
      </c>
      <c r="C1467" s="33" t="e">
        <f>(#REF!*2+#REF!)/3</f>
        <v>#REF!</v>
      </c>
    </row>
    <row r="1468" spans="1:3" s="18" customFormat="1" ht="30" customHeight="1">
      <c r="A1468" s="18" t="s">
        <v>1110</v>
      </c>
      <c r="B1468" s="383" t="s">
        <v>1034</v>
      </c>
      <c r="C1468" s="33" t="e">
        <f>(#REF!*2+#REF!)/3</f>
        <v>#REF!</v>
      </c>
    </row>
    <row r="1469" spans="1:3" s="18" customFormat="1" ht="30" customHeight="1">
      <c r="A1469" s="18" t="s">
        <v>1110</v>
      </c>
      <c r="B1469" s="383" t="s">
        <v>1035</v>
      </c>
      <c r="C1469" s="33" t="e">
        <f>(#REF!*2+#REF!)/3</f>
        <v>#REF!</v>
      </c>
    </row>
    <row r="1470" spans="1:3" s="18" customFormat="1" ht="30" customHeight="1">
      <c r="A1470" s="18" t="s">
        <v>1110</v>
      </c>
      <c r="B1470" s="383" t="s">
        <v>1070</v>
      </c>
      <c r="C1470" s="33" t="e">
        <f>(#REF!*2+#REF!)/3</f>
        <v>#REF!</v>
      </c>
    </row>
    <row r="1471" spans="1:3" s="18" customFormat="1" ht="30" customHeight="1">
      <c r="A1471" s="18" t="s">
        <v>1110</v>
      </c>
      <c r="B1471" s="383" t="s">
        <v>457</v>
      </c>
      <c r="C1471" s="33" t="e">
        <f>(#REF!*2+#REF!)/3</f>
        <v>#REF!</v>
      </c>
    </row>
    <row r="1472" spans="1:3" s="18" customFormat="1" ht="30" customHeight="1">
      <c r="A1472" s="18" t="s">
        <v>1110</v>
      </c>
      <c r="B1472" s="383" t="s">
        <v>404</v>
      </c>
      <c r="C1472" s="33" t="e">
        <f>(#REF!*2+#REF!)/3</f>
        <v>#REF!</v>
      </c>
    </row>
    <row r="1473" spans="1:3" s="18" customFormat="1" ht="30" customHeight="1">
      <c r="A1473" s="18" t="s">
        <v>1110</v>
      </c>
      <c r="B1473" s="383" t="s">
        <v>1008</v>
      </c>
      <c r="C1473" s="33" t="e">
        <f>(#REF!*2+#REF!)/3</f>
        <v>#REF!</v>
      </c>
    </row>
    <row r="1474" spans="1:3" s="18" customFormat="1" ht="30" customHeight="1">
      <c r="A1474" s="18" t="s">
        <v>1110</v>
      </c>
      <c r="B1474" s="383" t="s">
        <v>1006</v>
      </c>
      <c r="C1474" s="33" t="e">
        <f>(#REF!*2+#REF!)/3</f>
        <v>#REF!</v>
      </c>
    </row>
    <row r="1475" spans="1:3" s="18" customFormat="1" ht="30" customHeight="1">
      <c r="A1475" s="18" t="s">
        <v>381</v>
      </c>
      <c r="B1475" s="111" t="s">
        <v>1158</v>
      </c>
      <c r="C1475" s="33" t="e">
        <f>(#REF!*2+#REF!)/3</f>
        <v>#REF!</v>
      </c>
    </row>
    <row r="1476" spans="1:3" s="18" customFormat="1" ht="30" customHeight="1">
      <c r="A1476" s="18" t="s">
        <v>381</v>
      </c>
      <c r="B1476" s="111" t="s">
        <v>1385</v>
      </c>
      <c r="C1476" s="33" t="e">
        <f>(#REF!*2+#REF!)/3</f>
        <v>#REF!</v>
      </c>
    </row>
    <row r="1477" spans="1:3" s="18" customFormat="1" ht="30" customHeight="1">
      <c r="A1477" s="18" t="s">
        <v>381</v>
      </c>
      <c r="B1477" s="386" t="s">
        <v>1390</v>
      </c>
      <c r="C1477" s="33" t="e">
        <f>(#REF!*2+#REF!)/3</f>
        <v>#REF!</v>
      </c>
    </row>
    <row r="1478" spans="1:3" s="18" customFormat="1" ht="30" customHeight="1">
      <c r="A1478" s="18" t="s">
        <v>381</v>
      </c>
      <c r="B1478" s="386" t="s">
        <v>1257</v>
      </c>
      <c r="C1478" s="33" t="e">
        <f>(#REF!*2+#REF!)/3</f>
        <v>#REF!</v>
      </c>
    </row>
    <row r="1479" spans="1:3" s="18" customFormat="1" ht="30" customHeight="1">
      <c r="A1479" s="18" t="s">
        <v>381</v>
      </c>
      <c r="B1479" s="386" t="s">
        <v>1225</v>
      </c>
      <c r="C1479" s="33" t="e">
        <f>(#REF!*2+#REF!)/3</f>
        <v>#REF!</v>
      </c>
    </row>
    <row r="1480" spans="1:3" s="18" customFormat="1" ht="30" customHeight="1">
      <c r="A1480" s="18" t="s">
        <v>381</v>
      </c>
      <c r="B1480" s="386" t="s">
        <v>1209</v>
      </c>
      <c r="C1480" s="33" t="e">
        <f>(#REF!*2+#REF!)/3</f>
        <v>#REF!</v>
      </c>
    </row>
    <row r="1481" spans="1:3" s="18" customFormat="1" ht="30" customHeight="1">
      <c r="A1481" s="18" t="s">
        <v>381</v>
      </c>
      <c r="B1481" s="386" t="s">
        <v>1203</v>
      </c>
      <c r="C1481" s="33" t="e">
        <f>(#REF!*2+#REF!)/3</f>
        <v>#REF!</v>
      </c>
    </row>
    <row r="1482" spans="1:3" s="18" customFormat="1" ht="30" customHeight="1">
      <c r="A1482" s="18" t="s">
        <v>381</v>
      </c>
      <c r="B1482" s="111" t="s">
        <v>1358</v>
      </c>
      <c r="C1482" s="33" t="e">
        <f>(#REF!*2+#REF!)/3</f>
        <v>#REF!</v>
      </c>
    </row>
    <row r="1483" spans="1:3" s="18" customFormat="1" ht="30" customHeight="1">
      <c r="A1483" s="18" t="s">
        <v>381</v>
      </c>
      <c r="B1483" s="386" t="s">
        <v>1208</v>
      </c>
      <c r="C1483" s="33" t="e">
        <f>(#REF!*2+#REF!)/3</f>
        <v>#REF!</v>
      </c>
    </row>
    <row r="1484" spans="1:3" s="18" customFormat="1" ht="30" customHeight="1">
      <c r="A1484" s="18" t="s">
        <v>381</v>
      </c>
      <c r="B1484" s="111" t="s">
        <v>1376</v>
      </c>
      <c r="C1484" s="33" t="e">
        <f>(#REF!*2+#REF!)/3</f>
        <v>#REF!</v>
      </c>
    </row>
    <row r="1485" spans="1:3" s="18" customFormat="1" ht="30" customHeight="1">
      <c r="A1485" s="18" t="s">
        <v>381</v>
      </c>
      <c r="B1485" s="386" t="s">
        <v>1262</v>
      </c>
      <c r="C1485" s="33" t="e">
        <f>(#REF!*2+#REF!)/3</f>
        <v>#REF!</v>
      </c>
    </row>
    <row r="1486" spans="1:3" s="18" customFormat="1" ht="30" customHeight="1">
      <c r="A1486" s="18" t="s">
        <v>381</v>
      </c>
      <c r="B1486" s="386" t="s">
        <v>1233</v>
      </c>
      <c r="C1486" s="33" t="e">
        <f>(#REF!*2+#REF!)/3</f>
        <v>#REF!</v>
      </c>
    </row>
    <row r="1487" spans="1:3" s="18" customFormat="1" ht="30" customHeight="1">
      <c r="A1487" s="18" t="s">
        <v>381</v>
      </c>
      <c r="B1487" s="386" t="s">
        <v>1463</v>
      </c>
      <c r="C1487" s="33" t="e">
        <f>(#REF!*2+#REF!)/3</f>
        <v>#REF!</v>
      </c>
    </row>
    <row r="1488" spans="1:3" s="18" customFormat="1" ht="30" customHeight="1">
      <c r="A1488" s="18" t="s">
        <v>381</v>
      </c>
      <c r="B1488" s="386" t="s">
        <v>804</v>
      </c>
      <c r="C1488" s="33" t="e">
        <f>AVERAGE(#REF!,#REF!)</f>
        <v>#REF!</v>
      </c>
    </row>
    <row r="1489" spans="1:3" s="18" customFormat="1" ht="30" customHeight="1">
      <c r="A1489" s="18" t="s">
        <v>381</v>
      </c>
      <c r="B1489" s="383" t="s">
        <v>1082</v>
      </c>
      <c r="C1489" s="33" t="e">
        <f>AVERAGE(#REF!,#REF!)</f>
        <v>#REF!</v>
      </c>
    </row>
    <row r="1490" spans="1:3" s="18" customFormat="1" ht="30" customHeight="1">
      <c r="A1490" s="18" t="s">
        <v>381</v>
      </c>
      <c r="B1490" s="383" t="s">
        <v>530</v>
      </c>
      <c r="C1490" s="33" t="e">
        <f>AVERAGE(#REF!,#REF!)</f>
        <v>#REF!</v>
      </c>
    </row>
    <row r="1491" spans="1:3" s="18" customFormat="1" ht="30" customHeight="1">
      <c r="A1491" s="18" t="s">
        <v>381</v>
      </c>
      <c r="B1491" s="383" t="s">
        <v>824</v>
      </c>
      <c r="C1491" s="33" t="e">
        <f>AVERAGE(#REF!,#REF!)</f>
        <v>#REF!</v>
      </c>
    </row>
    <row r="1492" spans="1:3" s="18" customFormat="1" ht="30" customHeight="1">
      <c r="A1492" s="18" t="s">
        <v>381</v>
      </c>
      <c r="B1492" s="383" t="s">
        <v>993</v>
      </c>
      <c r="C1492" s="33" t="e">
        <f>AVERAGE(#REF!,#REF!)</f>
        <v>#REF!</v>
      </c>
    </row>
    <row r="1493" spans="1:3" s="18" customFormat="1" ht="30" customHeight="1">
      <c r="A1493" s="18" t="s">
        <v>381</v>
      </c>
      <c r="B1493" s="383" t="s">
        <v>818</v>
      </c>
      <c r="C1493" s="33" t="e">
        <f>AVERAGE(#REF!,#REF!)</f>
        <v>#REF!</v>
      </c>
    </row>
    <row r="1494" spans="1:3" s="18" customFormat="1" ht="30" customHeight="1">
      <c r="A1494" s="18" t="s">
        <v>381</v>
      </c>
      <c r="B1494" s="383" t="s">
        <v>1063</v>
      </c>
      <c r="C1494" s="33" t="e">
        <f>AVERAGE(#REF!,#REF!)</f>
        <v>#REF!</v>
      </c>
    </row>
    <row r="1495" spans="1:3" s="18" customFormat="1" ht="30" customHeight="1">
      <c r="A1495" s="18" t="s">
        <v>381</v>
      </c>
      <c r="B1495" s="383" t="s">
        <v>777</v>
      </c>
      <c r="C1495" s="33" t="e">
        <f>AVERAGE(#REF!,#REF!)</f>
        <v>#REF!</v>
      </c>
    </row>
    <row r="1496" spans="1:3" s="18" customFormat="1" ht="30" customHeight="1">
      <c r="A1496" s="18" t="s">
        <v>381</v>
      </c>
      <c r="B1496" s="383" t="s">
        <v>1002</v>
      </c>
      <c r="C1496" s="33" t="e">
        <f>AVERAGE(#REF!,#REF!)</f>
        <v>#REF!</v>
      </c>
    </row>
    <row r="1497" spans="1:3" s="18" customFormat="1" ht="30" customHeight="1">
      <c r="A1497" s="18" t="s">
        <v>381</v>
      </c>
      <c r="B1497" s="383" t="s">
        <v>1048</v>
      </c>
      <c r="C1497" s="33" t="e">
        <f>AVERAGE(#REF!,#REF!)</f>
        <v>#REF!</v>
      </c>
    </row>
    <row r="1498" spans="1:3" s="18" customFormat="1" ht="30" customHeight="1">
      <c r="A1498" s="18" t="s">
        <v>381</v>
      </c>
      <c r="B1498" s="383" t="s">
        <v>990</v>
      </c>
      <c r="C1498" s="33" t="e">
        <f>AVERAGE(#REF!,#REF!)</f>
        <v>#REF!</v>
      </c>
    </row>
    <row r="1499" spans="1:3" s="18" customFormat="1" ht="30" customHeight="1">
      <c r="A1499" s="18" t="s">
        <v>381</v>
      </c>
      <c r="B1499" s="383" t="s">
        <v>520</v>
      </c>
      <c r="C1499" s="33" t="e">
        <f>AVERAGE(#REF!,#REF!)</f>
        <v>#REF!</v>
      </c>
    </row>
    <row r="1500" spans="1:3" s="18" customFormat="1" ht="30" customHeight="1">
      <c r="A1500" s="18" t="s">
        <v>381</v>
      </c>
      <c r="B1500" s="383" t="s">
        <v>85</v>
      </c>
      <c r="C1500" s="33" t="e">
        <f>AVERAGE(#REF!,#REF!)</f>
        <v>#REF!</v>
      </c>
    </row>
    <row r="1501" spans="1:3" s="18" customFormat="1" ht="30" customHeight="1">
      <c r="A1501" s="18" t="s">
        <v>381</v>
      </c>
      <c r="B1501" s="383" t="s">
        <v>87</v>
      </c>
      <c r="C1501" s="33" t="e">
        <f>AVERAGE(#REF!,#REF!)</f>
        <v>#REF!</v>
      </c>
    </row>
    <row r="1502" spans="1:3" s="18" customFormat="1" ht="30" customHeight="1">
      <c r="A1502" s="18" t="s">
        <v>381</v>
      </c>
      <c r="B1502" s="383" t="s">
        <v>1061</v>
      </c>
      <c r="C1502" s="33" t="e">
        <f>AVERAGE(#REF!,#REF!)</f>
        <v>#REF!</v>
      </c>
    </row>
    <row r="1503" spans="1:3" s="18" customFormat="1" ht="30" customHeight="1">
      <c r="A1503" s="18" t="s">
        <v>381</v>
      </c>
      <c r="B1503" s="18" t="s">
        <v>489</v>
      </c>
      <c r="C1503" s="33" t="e">
        <f>AVERAGE(#REF!,#REF!)</f>
        <v>#REF!</v>
      </c>
    </row>
    <row r="1504" spans="1:3" s="18" customFormat="1" ht="30" customHeight="1">
      <c r="A1504" s="18" t="s">
        <v>381</v>
      </c>
      <c r="B1504" s="383" t="s">
        <v>495</v>
      </c>
      <c r="C1504" s="33" t="e">
        <f>AVERAGE(#REF!,#REF!)</f>
        <v>#REF!</v>
      </c>
    </row>
    <row r="1505" spans="1:3" s="18" customFormat="1" ht="30" customHeight="1">
      <c r="A1505" s="18" t="s">
        <v>381</v>
      </c>
      <c r="B1505" s="383" t="s">
        <v>223</v>
      </c>
      <c r="C1505" s="33" t="e">
        <f>AVERAGE(#REF!,#REF!)</f>
        <v>#REF!</v>
      </c>
    </row>
    <row r="1506" spans="1:3" s="18" customFormat="1" ht="30" customHeight="1">
      <c r="A1506" s="18" t="s">
        <v>381</v>
      </c>
      <c r="B1506" s="383" t="s">
        <v>1069</v>
      </c>
      <c r="C1506" s="33" t="e">
        <f>(#REF!*2+#REF!)/3</f>
        <v>#REF!</v>
      </c>
    </row>
    <row r="1507" spans="1:3" s="18" customFormat="1" ht="30" customHeight="1">
      <c r="A1507" s="18" t="s">
        <v>381</v>
      </c>
      <c r="B1507" s="383" t="s">
        <v>1066</v>
      </c>
      <c r="C1507" s="33" t="e">
        <f>(#REF!*2+#REF!)/3</f>
        <v>#REF!</v>
      </c>
    </row>
    <row r="1508" spans="1:3" s="18" customFormat="1" ht="30" customHeight="1">
      <c r="A1508" s="18" t="s">
        <v>381</v>
      </c>
      <c r="B1508" s="385" t="s">
        <v>828</v>
      </c>
      <c r="C1508" s="33" t="e">
        <f>(#REF!*2+#REF!)/3</f>
        <v>#REF!</v>
      </c>
    </row>
    <row r="1509" spans="1:3" s="18" customFormat="1" ht="30" customHeight="1">
      <c r="A1509" s="18" t="s">
        <v>381</v>
      </c>
      <c r="B1509" s="48" t="s">
        <v>1648</v>
      </c>
      <c r="C1509" s="33" t="e">
        <f>(#REF!*2+#REF!)/3</f>
        <v>#REF!</v>
      </c>
    </row>
    <row r="1510" spans="1:3" s="18" customFormat="1" ht="30" customHeight="1">
      <c r="A1510" s="18" t="s">
        <v>381</v>
      </c>
      <c r="B1510" s="385" t="s">
        <v>989</v>
      </c>
      <c r="C1510" s="33" t="e">
        <f>(#REF!*2+#REF!)/3</f>
        <v>#REF!</v>
      </c>
    </row>
    <row r="1511" spans="1:3" s="18" customFormat="1" ht="30" customHeight="1">
      <c r="A1511" s="18" t="s">
        <v>381</v>
      </c>
      <c r="B1511" s="383" t="s">
        <v>1114</v>
      </c>
      <c r="C1511" s="33" t="e">
        <f>(#REF!*2+#REF!)/3</f>
        <v>#REF!</v>
      </c>
    </row>
    <row r="1512" spans="1:3" s="18" customFormat="1" ht="30" customHeight="1">
      <c r="A1512" s="18" t="s">
        <v>381</v>
      </c>
      <c r="B1512" s="385" t="s">
        <v>1378</v>
      </c>
      <c r="C1512" s="33" t="e">
        <f>(#REF!*2+#REF!)/3</f>
        <v>#REF!</v>
      </c>
    </row>
    <row r="1513" spans="1:3" s="18" customFormat="1" ht="30" customHeight="1">
      <c r="A1513" s="18" t="s">
        <v>381</v>
      </c>
      <c r="B1513" s="385" t="s">
        <v>1051</v>
      </c>
      <c r="C1513" s="33" t="e">
        <f>(#REF!*2+#REF!)/3</f>
        <v>#REF!</v>
      </c>
    </row>
    <row r="1514" spans="1:3" s="18" customFormat="1" ht="30" customHeight="1">
      <c r="A1514" s="18" t="s">
        <v>381</v>
      </c>
      <c r="B1514" s="383" t="s">
        <v>1185</v>
      </c>
      <c r="C1514" s="33" t="e">
        <f>(#REF!*2+#REF!)/3</f>
        <v>#REF!</v>
      </c>
    </row>
    <row r="1515" spans="1:3" s="18" customFormat="1" ht="30" customHeight="1">
      <c r="A1515" s="18" t="s">
        <v>381</v>
      </c>
      <c r="B1515" s="383" t="s">
        <v>1124</v>
      </c>
      <c r="C1515" s="33" t="e">
        <f>(#REF!*2+#REF!)/3</f>
        <v>#REF!</v>
      </c>
    </row>
    <row r="1516" spans="1:3" s="18" customFormat="1" ht="30" customHeight="1">
      <c r="A1516" s="18" t="s">
        <v>381</v>
      </c>
      <c r="B1516" s="48" t="s">
        <v>1216</v>
      </c>
      <c r="C1516" s="33" t="e">
        <f>(#REF!*2+#REF!)/3</f>
        <v>#REF!</v>
      </c>
    </row>
    <row r="1517" spans="1:3" s="18" customFormat="1" ht="30" customHeight="1">
      <c r="A1517" s="18" t="s">
        <v>381</v>
      </c>
      <c r="B1517" s="383" t="s">
        <v>1113</v>
      </c>
      <c r="C1517" s="33" t="e">
        <f>(#REF!*2+#REF!)/3</f>
        <v>#REF!</v>
      </c>
    </row>
    <row r="1518" spans="1:3" s="18" customFormat="1" ht="30" customHeight="1">
      <c r="A1518" s="18" t="s">
        <v>381</v>
      </c>
      <c r="B1518" s="385" t="s">
        <v>1193</v>
      </c>
      <c r="C1518" s="33" t="e">
        <f>(#REF!*2+#REF!)/3</f>
        <v>#REF!</v>
      </c>
    </row>
    <row r="1519" spans="1:3" s="18" customFormat="1" ht="30" customHeight="1">
      <c r="A1519" s="18" t="s">
        <v>381</v>
      </c>
      <c r="B1519" s="383" t="s">
        <v>1152</v>
      </c>
      <c r="C1519" s="33" t="e">
        <f>(#REF!*2+#REF!)/3</f>
        <v>#REF!</v>
      </c>
    </row>
    <row r="1520" spans="1:3" s="18" customFormat="1" ht="30" customHeight="1">
      <c r="A1520" s="18" t="s">
        <v>381</v>
      </c>
      <c r="B1520" s="48" t="s">
        <v>1361</v>
      </c>
      <c r="C1520" s="33" t="e">
        <f>(#REF!*2+#REF!)/3</f>
        <v>#REF!</v>
      </c>
    </row>
    <row r="1521" spans="1:3" s="18" customFormat="1" ht="30" customHeight="1">
      <c r="A1521" s="18" t="s">
        <v>381</v>
      </c>
      <c r="B1521" s="383" t="s">
        <v>1785</v>
      </c>
      <c r="C1521" s="33" t="e">
        <f>(#REF!*2+#REF!)/3</f>
        <v>#REF!</v>
      </c>
    </row>
    <row r="1522" spans="1:3" s="18" customFormat="1" ht="30" customHeight="1">
      <c r="A1522" s="18" t="s">
        <v>381</v>
      </c>
      <c r="B1522" s="385" t="s">
        <v>1396</v>
      </c>
      <c r="C1522" s="33" t="e">
        <f>(#REF!*2+#REF!)/3</f>
        <v>#REF!</v>
      </c>
    </row>
    <row r="1523" spans="1:3" s="18" customFormat="1" ht="30" customHeight="1">
      <c r="A1523" s="18" t="s">
        <v>381</v>
      </c>
      <c r="B1523" s="383" t="s">
        <v>1272</v>
      </c>
      <c r="C1523" s="33" t="e">
        <f>(#REF!*2+#REF!)/3</f>
        <v>#REF!</v>
      </c>
    </row>
    <row r="1524" spans="1:3" s="18" customFormat="1" ht="30" customHeight="1">
      <c r="A1524" s="18" t="s">
        <v>381</v>
      </c>
      <c r="B1524" s="383" t="s">
        <v>1112</v>
      </c>
      <c r="C1524" s="33" t="e">
        <f>(#REF!*2+#REF!)/3</f>
        <v>#REF!</v>
      </c>
    </row>
    <row r="1525" spans="1:3" s="18" customFormat="1" ht="30" customHeight="1">
      <c r="A1525" s="18" t="s">
        <v>381</v>
      </c>
      <c r="B1525" s="385" t="s">
        <v>1197</v>
      </c>
      <c r="C1525" s="33" t="e">
        <f>(#REF!*2+#REF!)/3</f>
        <v>#REF!</v>
      </c>
    </row>
    <row r="1526" spans="1:3" s="18" customFormat="1" ht="30" customHeight="1">
      <c r="A1526" s="18" t="s">
        <v>381</v>
      </c>
      <c r="B1526" s="383" t="s">
        <v>1176</v>
      </c>
      <c r="C1526" s="33" t="e">
        <f>(#REF!*2+#REF!)/3</f>
        <v>#REF!</v>
      </c>
    </row>
    <row r="1527" spans="1:3" s="18" customFormat="1" ht="30" customHeight="1">
      <c r="A1527" s="18" t="s">
        <v>381</v>
      </c>
      <c r="B1527" s="383" t="s">
        <v>1111</v>
      </c>
      <c r="C1527" s="33" t="e">
        <f>(#REF!*2+#REF!)/3</f>
        <v>#REF!</v>
      </c>
    </row>
    <row r="1528" spans="1:3" s="18" customFormat="1" ht="30" customHeight="1">
      <c r="A1528" s="18" t="s">
        <v>381</v>
      </c>
      <c r="B1528" s="383" t="s">
        <v>1192</v>
      </c>
      <c r="C1528" s="33" t="e">
        <f>(#REF!*2+#REF!)/3</f>
        <v>#REF!</v>
      </c>
    </row>
    <row r="1529" spans="1:3" s="18" customFormat="1" ht="30" customHeight="1">
      <c r="A1529" s="18" t="s">
        <v>381</v>
      </c>
      <c r="B1529" s="383" t="s">
        <v>1642</v>
      </c>
      <c r="C1529" s="33" t="e">
        <f>(#REF!*2+#REF!)/3</f>
        <v>#REF!</v>
      </c>
    </row>
    <row r="1530" spans="1:3" s="18" customFormat="1" ht="30" customHeight="1">
      <c r="A1530" s="18" t="s">
        <v>381</v>
      </c>
      <c r="B1530" s="383" t="s">
        <v>1616</v>
      </c>
      <c r="C1530" s="33" t="e">
        <f>(#REF!*2+#REF!)/3</f>
        <v>#REF!</v>
      </c>
    </row>
    <row r="1531" spans="1:3" s="18" customFormat="1" ht="30" customHeight="1">
      <c r="A1531" s="18" t="s">
        <v>381</v>
      </c>
      <c r="B1531" s="383" t="s">
        <v>1666</v>
      </c>
      <c r="C1531" s="33" t="e">
        <f>(#REF!*2+#REF!)/3</f>
        <v>#REF!</v>
      </c>
    </row>
    <row r="1532" spans="1:3" s="18" customFormat="1" ht="30" customHeight="1">
      <c r="A1532" s="18" t="s">
        <v>381</v>
      </c>
      <c r="B1532" s="383" t="s">
        <v>1701</v>
      </c>
      <c r="C1532" s="33" t="e">
        <f>(#REF!*2+#REF!)/3</f>
        <v>#REF!</v>
      </c>
    </row>
    <row r="1533" spans="1:3" s="18" customFormat="1" ht="30" customHeight="1">
      <c r="A1533" s="18" t="s">
        <v>381</v>
      </c>
      <c r="B1533" s="383" t="s">
        <v>1613</v>
      </c>
      <c r="C1533" s="33" t="e">
        <f>(#REF!*2+#REF!)/3</f>
        <v>#REF!</v>
      </c>
    </row>
    <row r="1534" spans="1:3" s="18" customFormat="1" ht="30" customHeight="1">
      <c r="A1534" s="18" t="s">
        <v>381</v>
      </c>
      <c r="B1534" s="385" t="s">
        <v>1573</v>
      </c>
      <c r="C1534" s="33" t="e">
        <f>(#REF!*2+#REF!)/3</f>
        <v>#REF!</v>
      </c>
    </row>
    <row r="1535" spans="1:3" s="18" customFormat="1" ht="30" customHeight="1">
      <c r="A1535" s="18" t="s">
        <v>381</v>
      </c>
      <c r="B1535" s="383" t="s">
        <v>1615</v>
      </c>
      <c r="C1535" s="33" t="e">
        <f>(#REF!*2+#REF!)/3</f>
        <v>#REF!</v>
      </c>
    </row>
    <row r="1536" spans="1:3" s="18" customFormat="1" ht="30" customHeight="1">
      <c r="A1536" s="18" t="s">
        <v>381</v>
      </c>
      <c r="B1536" s="385" t="s">
        <v>1547</v>
      </c>
      <c r="C1536" s="33" t="e">
        <f>(#REF!*2+#REF!)/3</f>
        <v>#REF!</v>
      </c>
    </row>
    <row r="1537" spans="1:3" s="18" customFormat="1" ht="30" customHeight="1">
      <c r="A1537" s="18" t="s">
        <v>381</v>
      </c>
      <c r="B1537" s="383" t="s">
        <v>1609</v>
      </c>
      <c r="C1537" s="33" t="e">
        <f>(#REF!*2+#REF!)/3</f>
        <v>#REF!</v>
      </c>
    </row>
    <row r="1538" spans="1:3" s="18" customFormat="1" ht="30" customHeight="1">
      <c r="A1538" s="18" t="s">
        <v>381</v>
      </c>
      <c r="B1538" s="383" t="s">
        <v>1663</v>
      </c>
      <c r="C1538" s="33" t="e">
        <f>(#REF!*2+#REF!)/3</f>
        <v>#REF!</v>
      </c>
    </row>
    <row r="1539" spans="1:3" s="18" customFormat="1" ht="30" customHeight="1">
      <c r="A1539" s="18" t="s">
        <v>381</v>
      </c>
      <c r="B1539" s="48" t="s">
        <v>1096</v>
      </c>
      <c r="C1539" s="33" t="e">
        <f>(#REF!*2+#REF!)/3</f>
        <v>#REF!</v>
      </c>
    </row>
    <row r="1540" spans="1:3" s="18" customFormat="1" ht="30" customHeight="1">
      <c r="A1540" s="18" t="s">
        <v>381</v>
      </c>
      <c r="B1540" s="385" t="s">
        <v>1598</v>
      </c>
      <c r="C1540" s="33" t="e">
        <f>(#REF!*2+#REF!)/3</f>
        <v>#REF!</v>
      </c>
    </row>
    <row r="1541" spans="1:3" s="18" customFormat="1" ht="30" customHeight="1">
      <c r="A1541" s="18" t="s">
        <v>381</v>
      </c>
      <c r="B1541" s="385" t="s">
        <v>1465</v>
      </c>
      <c r="C1541" s="33" t="e">
        <f>(#REF!*2+#REF!)/3</f>
        <v>#REF!</v>
      </c>
    </row>
    <row r="1542" spans="1:3" s="18" customFormat="1" ht="30" customHeight="1">
      <c r="A1542" s="18" t="s">
        <v>381</v>
      </c>
      <c r="B1542" s="383" t="s">
        <v>1631</v>
      </c>
      <c r="C1542" s="33" t="e">
        <f>(#REF!*2+#REF!)/3</f>
        <v>#REF!</v>
      </c>
    </row>
    <row r="1543" spans="1:3" s="18" customFormat="1" ht="30" customHeight="1">
      <c r="A1543" s="18" t="s">
        <v>381</v>
      </c>
      <c r="B1543" s="385" t="s">
        <v>1578</v>
      </c>
      <c r="C1543" s="33" t="e">
        <f>(#REF!*2+#REF!)/3</f>
        <v>#REF!</v>
      </c>
    </row>
    <row r="1544" spans="1:3" s="18" customFormat="1" ht="30" customHeight="1">
      <c r="A1544" s="18" t="s">
        <v>381</v>
      </c>
      <c r="B1544" s="383" t="s">
        <v>1527</v>
      </c>
      <c r="C1544" s="33" t="e">
        <f>(#REF!*2+#REF!)/3</f>
        <v>#REF!</v>
      </c>
    </row>
    <row r="1545" spans="1:3" s="18" customFormat="1" ht="30" customHeight="1">
      <c r="A1545" s="18" t="s">
        <v>381</v>
      </c>
      <c r="B1545" s="383" t="s">
        <v>1526</v>
      </c>
      <c r="C1545" s="33" t="e">
        <f>(#REF!*2+#REF!)/3</f>
        <v>#REF!</v>
      </c>
    </row>
    <row r="1546" spans="1:3" s="18" customFormat="1" ht="30" customHeight="1">
      <c r="A1546" s="18" t="s">
        <v>381</v>
      </c>
      <c r="B1546" s="385" t="s">
        <v>1591</v>
      </c>
      <c r="C1546" s="33" t="e">
        <f>(#REF!*2+#REF!)/3</f>
        <v>#REF!</v>
      </c>
    </row>
    <row r="1547" spans="1:3" s="18" customFormat="1" ht="30" customHeight="1">
      <c r="A1547" s="73" t="s">
        <v>381</v>
      </c>
      <c r="B1547" s="385" t="s">
        <v>1542</v>
      </c>
      <c r="C1547" s="33" t="e">
        <f>(#REF!*2+#REF!)/3</f>
        <v>#REF!</v>
      </c>
    </row>
    <row r="1548" spans="1:3" s="18" customFormat="1" ht="30" customHeight="1">
      <c r="A1548" s="18" t="s">
        <v>381</v>
      </c>
      <c r="B1548" s="383" t="s">
        <v>1646</v>
      </c>
      <c r="C1548" s="33" t="e">
        <f>(#REF!*2+#REF!)/3</f>
        <v>#REF!</v>
      </c>
    </row>
    <row r="1549" spans="1:3" s="18" customFormat="1" ht="30" customHeight="1">
      <c r="A1549" s="18" t="s">
        <v>381</v>
      </c>
      <c r="B1549" s="383" t="s">
        <v>1227</v>
      </c>
      <c r="C1549" s="33" t="e">
        <f>(#REF!*2+#REF!)/3</f>
        <v>#REF!</v>
      </c>
    </row>
    <row r="1550" spans="1:3" s="18" customFormat="1" ht="30" customHeight="1">
      <c r="A1550" s="18" t="s">
        <v>381</v>
      </c>
      <c r="B1550" s="383" t="s">
        <v>1614</v>
      </c>
      <c r="C1550" s="33" t="e">
        <f>(#REF!*2+#REF!)/3</f>
        <v>#REF!</v>
      </c>
    </row>
    <row r="1551" spans="1:3" s="18" customFormat="1" ht="30" customHeight="1">
      <c r="A1551" s="18" t="s">
        <v>381</v>
      </c>
      <c r="B1551" s="383" t="s">
        <v>1729</v>
      </c>
      <c r="C1551" s="33" t="e">
        <f>(#REF!*2+#REF!)/3</f>
        <v>#REF!</v>
      </c>
    </row>
    <row r="1552" spans="1:3" s="18" customFormat="1" ht="30" customHeight="1">
      <c r="A1552" s="18" t="s">
        <v>381</v>
      </c>
      <c r="B1552" s="385" t="s">
        <v>1454</v>
      </c>
      <c r="C1552" s="33" t="e">
        <f>(#REF!*2+#REF!)/3</f>
        <v>#REF!</v>
      </c>
    </row>
    <row r="1553" spans="1:3" s="18" customFormat="1" ht="30" customHeight="1">
      <c r="A1553" s="18" t="s">
        <v>381</v>
      </c>
      <c r="B1553" s="383" t="s">
        <v>1485</v>
      </c>
      <c r="C1553" s="33" t="e">
        <f>(#REF!*2+#REF!)/3</f>
        <v>#REF!</v>
      </c>
    </row>
    <row r="1554" spans="1:3" s="18" customFormat="1" ht="30" customHeight="1">
      <c r="A1554" s="18" t="s">
        <v>381</v>
      </c>
      <c r="B1554" s="383" t="s">
        <v>1537</v>
      </c>
      <c r="C1554" s="33" t="e">
        <f>(#REF!*2+#REF!)/3</f>
        <v>#REF!</v>
      </c>
    </row>
    <row r="1555" spans="1:3" s="18" customFormat="1" ht="30" customHeight="1">
      <c r="A1555" s="18" t="s">
        <v>381</v>
      </c>
      <c r="B1555" s="383" t="s">
        <v>1632</v>
      </c>
      <c r="C1555" s="33" t="e">
        <f>(#REF!*2+#REF!)/3</f>
        <v>#REF!</v>
      </c>
    </row>
    <row r="1556" spans="1:3" s="18" customFormat="1" ht="30" customHeight="1">
      <c r="A1556" s="18" t="s">
        <v>381</v>
      </c>
      <c r="B1556" s="383" t="s">
        <v>1691</v>
      </c>
      <c r="C1556" s="33" t="e">
        <f>(#REF!*2+#REF!)/3</f>
        <v>#REF!</v>
      </c>
    </row>
    <row r="1557" spans="1:3" s="18" customFormat="1" ht="30" customHeight="1">
      <c r="A1557" s="18" t="s">
        <v>381</v>
      </c>
      <c r="B1557" s="385" t="s">
        <v>1556</v>
      </c>
      <c r="C1557" s="33" t="e">
        <f>(#REF!*2+#REF!)/3</f>
        <v>#REF!</v>
      </c>
    </row>
    <row r="1558" spans="1:3" s="18" customFormat="1" ht="30" customHeight="1">
      <c r="A1558" s="18" t="s">
        <v>381</v>
      </c>
      <c r="B1558" s="383" t="s">
        <v>1682</v>
      </c>
      <c r="C1558" s="33" t="e">
        <f>(#REF!*2+#REF!)/3</f>
        <v>#REF!</v>
      </c>
    </row>
    <row r="1559" spans="1:3" s="18" customFormat="1" ht="30" customHeight="1">
      <c r="A1559" s="18" t="s">
        <v>381</v>
      </c>
      <c r="B1559" s="383" t="s">
        <v>1637</v>
      </c>
      <c r="C1559" s="33" t="e">
        <f>(#REF!*2+#REF!)/3</f>
        <v>#REF!</v>
      </c>
    </row>
    <row r="1560" spans="1:3" s="18" customFormat="1" ht="30" customHeight="1">
      <c r="A1560" s="18" t="s">
        <v>381</v>
      </c>
      <c r="B1560" s="385" t="s">
        <v>1592</v>
      </c>
      <c r="C1560" s="33" t="e">
        <f>(#REF!*2+#REF!)/3</f>
        <v>#REF!</v>
      </c>
    </row>
    <row r="1561" spans="1:3" s="18" customFormat="1" ht="30" customHeight="1">
      <c r="A1561" s="18" t="s">
        <v>381</v>
      </c>
      <c r="B1561" s="383" t="s">
        <v>1536</v>
      </c>
      <c r="C1561" s="33" t="e">
        <f>(#REF!*2+#REF!)/3</f>
        <v>#REF!</v>
      </c>
    </row>
    <row r="1562" spans="1:3" s="18" customFormat="1" ht="30" customHeight="1">
      <c r="A1562" s="18" t="s">
        <v>381</v>
      </c>
      <c r="B1562" s="383" t="s">
        <v>1610</v>
      </c>
      <c r="C1562" s="33" t="e">
        <f>(#REF!*2+#REF!)/3</f>
        <v>#REF!</v>
      </c>
    </row>
    <row r="1563" spans="1:3" s="18" customFormat="1" ht="30" customHeight="1">
      <c r="A1563" s="18" t="s">
        <v>381</v>
      </c>
      <c r="B1563" s="383" t="s">
        <v>1716</v>
      </c>
      <c r="C1563" s="33" t="e">
        <f>(#REF!*2+#REF!)/3</f>
        <v>#REF!</v>
      </c>
    </row>
    <row r="1564" spans="1:3" s="18" customFormat="1" ht="30" customHeight="1">
      <c r="A1564" s="18" t="s">
        <v>381</v>
      </c>
      <c r="B1564" s="385" t="s">
        <v>1506</v>
      </c>
      <c r="C1564" s="33" t="e">
        <f>(#REF!*2+#REF!)/3</f>
        <v>#REF!</v>
      </c>
    </row>
    <row r="1565" spans="1:3" s="18" customFormat="1" ht="30" customHeight="1">
      <c r="A1565" s="18" t="s">
        <v>381</v>
      </c>
      <c r="B1565" s="383" t="s">
        <v>1725</v>
      </c>
      <c r="C1565" s="33" t="e">
        <f>(#REF!*2+#REF!)/3</f>
        <v>#REF!</v>
      </c>
    </row>
    <row r="1566" spans="1:3" s="18" customFormat="1" ht="30" customHeight="1">
      <c r="A1566" s="18" t="s">
        <v>381</v>
      </c>
      <c r="B1566" s="385" t="s">
        <v>1594</v>
      </c>
      <c r="C1566" s="33" t="e">
        <f>(#REF!*2+#REF!)/3</f>
        <v>#REF!</v>
      </c>
    </row>
    <row r="1567" spans="1:3" s="18" customFormat="1" ht="30" customHeight="1">
      <c r="A1567" s="18" t="s">
        <v>381</v>
      </c>
      <c r="B1567" s="383" t="s">
        <v>1659</v>
      </c>
      <c r="C1567" s="33" t="e">
        <f>(#REF!*2+#REF!)/3</f>
        <v>#REF!</v>
      </c>
    </row>
    <row r="1568" spans="1:3" s="18" customFormat="1" ht="30" customHeight="1">
      <c r="A1568" s="18" t="s">
        <v>381</v>
      </c>
      <c r="B1568" s="383" t="s">
        <v>1612</v>
      </c>
      <c r="C1568" s="33" t="e">
        <f>(#REF!*2+#REF!)/3</f>
        <v>#REF!</v>
      </c>
    </row>
    <row r="1569" spans="1:4" s="18" customFormat="1" ht="30" customHeight="1">
      <c r="A1569" s="18" t="s">
        <v>381</v>
      </c>
      <c r="B1569" s="383" t="s">
        <v>1555</v>
      </c>
      <c r="C1569" s="33" t="e">
        <f>(#REF!*2+#REF!)/3</f>
        <v>#REF!</v>
      </c>
    </row>
    <row r="1570" spans="1:4" s="18" customFormat="1" ht="30" customHeight="1">
      <c r="A1570" s="18" t="s">
        <v>381</v>
      </c>
      <c r="B1570" s="383" t="s">
        <v>1708</v>
      </c>
      <c r="C1570" s="33" t="e">
        <f>(#REF!*2+#REF!)/3</f>
        <v>#REF!</v>
      </c>
    </row>
    <row r="1571" spans="1:4" s="18" customFormat="1" ht="30" customHeight="1">
      <c r="A1571" s="18" t="s">
        <v>381</v>
      </c>
      <c r="B1571" s="383" t="s">
        <v>1680</v>
      </c>
      <c r="C1571" s="33" t="e">
        <f>(#REF!*2+#REF!)/3</f>
        <v>#REF!</v>
      </c>
    </row>
    <row r="1572" spans="1:4" s="18" customFormat="1" ht="30" customHeight="1">
      <c r="A1572" s="18" t="s">
        <v>381</v>
      </c>
      <c r="B1572" s="383" t="s">
        <v>1097</v>
      </c>
      <c r="C1572" s="33" t="e">
        <f>(#REF!*2+#REF!)/3</f>
        <v>#REF!</v>
      </c>
    </row>
    <row r="1573" spans="1:4" s="18" customFormat="1" ht="30" customHeight="1">
      <c r="A1573" s="18" t="s">
        <v>381</v>
      </c>
      <c r="B1573" s="48" t="s">
        <v>763</v>
      </c>
      <c r="C1573" s="33" t="e">
        <f>(#REF!*2+#REF!)/3</f>
        <v>#REF!</v>
      </c>
    </row>
    <row r="1574" spans="1:4" s="18" customFormat="1" ht="30" customHeight="1">
      <c r="A1574" s="18" t="s">
        <v>381</v>
      </c>
      <c r="B1574" s="383" t="s">
        <v>795</v>
      </c>
      <c r="C1574" s="33" t="e">
        <f>(#REF!*2+#REF!)/3</f>
        <v>#REF!</v>
      </c>
    </row>
    <row r="1575" spans="1:4" s="18" customFormat="1" ht="30" customHeight="1">
      <c r="A1575" s="18" t="s">
        <v>381</v>
      </c>
      <c r="B1575" s="383" t="s">
        <v>1339</v>
      </c>
      <c r="C1575" s="33" t="e">
        <f>(#REF!*2+#REF!)/3</f>
        <v>#REF!</v>
      </c>
    </row>
    <row r="1576" spans="1:4" s="18" customFormat="1" ht="30" customHeight="1">
      <c r="A1576" s="18" t="s">
        <v>381</v>
      </c>
      <c r="B1576" s="383" t="s">
        <v>1354</v>
      </c>
      <c r="C1576" s="33" t="e">
        <f>(#REF!*2+#REF!)/3</f>
        <v>#REF!</v>
      </c>
    </row>
    <row r="1577" spans="1:4" s="18" customFormat="1" ht="30" customHeight="1">
      <c r="A1577" s="18" t="s">
        <v>381</v>
      </c>
      <c r="B1577" s="383" t="s">
        <v>1295</v>
      </c>
      <c r="C1577" s="33" t="e">
        <f>(#REF!*2+#REF!)/3</f>
        <v>#REF!</v>
      </c>
    </row>
    <row r="1578" spans="1:4" s="18" customFormat="1" ht="30" customHeight="1">
      <c r="A1578" s="18" t="s">
        <v>381</v>
      </c>
      <c r="B1578" s="385" t="s">
        <v>1403</v>
      </c>
      <c r="C1578" s="33" t="e">
        <f>(#REF!*2+#REF!)/3</f>
        <v>#REF!</v>
      </c>
    </row>
    <row r="1579" spans="1:4" s="18" customFormat="1" ht="30" customHeight="1">
      <c r="A1579" s="18" t="s">
        <v>381</v>
      </c>
      <c r="B1579" s="383" t="s">
        <v>1289</v>
      </c>
      <c r="C1579" s="33" t="e">
        <f>(#REF!*2+#REF!)/3</f>
        <v>#REF!</v>
      </c>
    </row>
    <row r="1580" spans="1:4" s="18" customFormat="1" ht="30" customHeight="1">
      <c r="A1580" s="18" t="s">
        <v>381</v>
      </c>
      <c r="B1580" s="383" t="s">
        <v>1813</v>
      </c>
      <c r="C1580" s="33" t="e">
        <f>(#REF!*2+#REF!)/3</f>
        <v>#REF!</v>
      </c>
    </row>
    <row r="1581" spans="1:4" s="18" customFormat="1" ht="30" customHeight="1">
      <c r="A1581" s="18" t="s">
        <v>381</v>
      </c>
      <c r="B1581" s="383" t="s">
        <v>1755</v>
      </c>
      <c r="C1581" s="33" t="e">
        <f>(#REF!*2+#REF!)/3</f>
        <v>#REF!</v>
      </c>
    </row>
    <row r="1582" spans="1:4" s="18" customFormat="1" ht="30" customHeight="1">
      <c r="A1582" s="18" t="s">
        <v>381</v>
      </c>
      <c r="B1582" s="383" t="s">
        <v>1809</v>
      </c>
      <c r="C1582" s="33" t="e">
        <f>(#REF!*2+#REF!)/3</f>
        <v>#REF!</v>
      </c>
    </row>
    <row r="1583" spans="1:4" s="18" customFormat="1" ht="30" customHeight="1">
      <c r="A1583" s="18" t="s">
        <v>381</v>
      </c>
      <c r="B1583" s="383" t="s">
        <v>1834</v>
      </c>
      <c r="C1583" s="33" t="e">
        <f>(#REF!*2+#REF!)/3</f>
        <v>#REF!</v>
      </c>
    </row>
    <row r="1584" spans="1:4" s="21" customFormat="1" ht="30" customHeight="1">
      <c r="A1584" s="18" t="s">
        <v>381</v>
      </c>
      <c r="B1584" s="383" t="s">
        <v>1736</v>
      </c>
      <c r="C1584" s="33" t="e">
        <f>(#REF!*2+#REF!)/3</f>
        <v>#REF!</v>
      </c>
      <c r="D1584" s="18"/>
    </row>
    <row r="1585" spans="1:4" s="21" customFormat="1" ht="30" customHeight="1">
      <c r="A1585" s="18" t="s">
        <v>381</v>
      </c>
      <c r="B1585" s="383" t="s">
        <v>1801</v>
      </c>
      <c r="C1585" s="33" t="e">
        <f>(#REF!*2+#REF!)/3</f>
        <v>#REF!</v>
      </c>
      <c r="D1585" s="18"/>
    </row>
    <row r="1586" spans="1:4" s="21" customFormat="1" ht="30" customHeight="1">
      <c r="A1586" s="18" t="s">
        <v>381</v>
      </c>
      <c r="B1586" s="383" t="s">
        <v>1807</v>
      </c>
      <c r="C1586" s="33" t="e">
        <f>(#REF!*2+#REF!)/3</f>
        <v>#REF!</v>
      </c>
      <c r="D1586" s="18"/>
    </row>
    <row r="1587" spans="1:4" s="21" customFormat="1" ht="30" customHeight="1">
      <c r="A1587" s="18" t="s">
        <v>381</v>
      </c>
      <c r="B1587" s="383" t="s">
        <v>1804</v>
      </c>
      <c r="C1587" s="33" t="e">
        <f>(#REF!*2+#REF!)/3</f>
        <v>#REF!</v>
      </c>
      <c r="D1587" s="18"/>
    </row>
    <row r="1588" spans="1:4" s="21" customFormat="1" ht="30" customHeight="1">
      <c r="A1588" s="18" t="s">
        <v>381</v>
      </c>
      <c r="B1588" s="383" t="s">
        <v>1791</v>
      </c>
      <c r="C1588" s="33" t="e">
        <f>(#REF!*2+#REF!)/3</f>
        <v>#REF!</v>
      </c>
      <c r="D1588" s="18"/>
    </row>
    <row r="1589" spans="1:4" s="21" customFormat="1" ht="30" customHeight="1">
      <c r="A1589" s="18" t="s">
        <v>381</v>
      </c>
      <c r="B1589" s="383" t="s">
        <v>1764</v>
      </c>
      <c r="C1589" s="33" t="e">
        <f>(#REF!*2+#REF!)/3</f>
        <v>#REF!</v>
      </c>
      <c r="D1589" s="18"/>
    </row>
    <row r="1590" spans="1:4" s="21" customFormat="1" ht="30" customHeight="1">
      <c r="A1590" s="18" t="s">
        <v>381</v>
      </c>
      <c r="B1590" s="383" t="s">
        <v>1814</v>
      </c>
      <c r="C1590" s="33" t="e">
        <f>(#REF!*2+#REF!)/3</f>
        <v>#REF!</v>
      </c>
      <c r="D1590" s="18"/>
    </row>
    <row r="1591" spans="1:4" s="21" customFormat="1" ht="30" customHeight="1">
      <c r="A1591" s="18" t="s">
        <v>381</v>
      </c>
      <c r="B1591" s="383" t="s">
        <v>1761</v>
      </c>
      <c r="C1591" s="33" t="e">
        <f>(#REF!*2+#REF!)/3</f>
        <v>#REF!</v>
      </c>
      <c r="D1591" s="18"/>
    </row>
    <row r="1592" spans="1:4" s="21" customFormat="1" ht="30" customHeight="1">
      <c r="A1592" s="18" t="s">
        <v>381</v>
      </c>
      <c r="B1592" s="383" t="s">
        <v>1828</v>
      </c>
      <c r="C1592" s="33" t="e">
        <f>(#REF!*2+#REF!)/3</f>
        <v>#REF!</v>
      </c>
      <c r="D1592" s="18"/>
    </row>
    <row r="1593" spans="1:4" s="21" customFormat="1" ht="30" customHeight="1">
      <c r="A1593" s="18" t="s">
        <v>381</v>
      </c>
      <c r="B1593" s="383" t="s">
        <v>1810</v>
      </c>
      <c r="C1593" s="33" t="e">
        <f>(#REF!*2+#REF!)/3</f>
        <v>#REF!</v>
      </c>
      <c r="D1593" s="18"/>
    </row>
    <row r="1594" spans="1:4" s="21" customFormat="1" ht="30" customHeight="1">
      <c r="A1594" s="18" t="s">
        <v>381</v>
      </c>
      <c r="B1594" s="383" t="s">
        <v>1792</v>
      </c>
      <c r="C1594" s="33" t="e">
        <f>(#REF!*2+#REF!)/3</f>
        <v>#REF!</v>
      </c>
      <c r="D1594" s="18"/>
    </row>
    <row r="1595" spans="1:4" s="21" customFormat="1" ht="30" customHeight="1">
      <c r="A1595" s="18" t="s">
        <v>381</v>
      </c>
      <c r="B1595" s="383" t="s">
        <v>1802</v>
      </c>
      <c r="C1595" s="33" t="e">
        <f>(#REF!*2+#REF!)/3</f>
        <v>#REF!</v>
      </c>
      <c r="D1595" s="18"/>
    </row>
    <row r="1596" spans="1:4" s="21" customFormat="1" ht="30" customHeight="1">
      <c r="A1596" s="18" t="s">
        <v>381</v>
      </c>
      <c r="B1596" s="383" t="s">
        <v>1762</v>
      </c>
      <c r="C1596" s="33" t="e">
        <f>(#REF!*2+#REF!)/3</f>
        <v>#REF!</v>
      </c>
      <c r="D1596" s="18"/>
    </row>
    <row r="1597" spans="1:4" s="21" customFormat="1" ht="30" customHeight="1">
      <c r="A1597" s="18" t="s">
        <v>381</v>
      </c>
      <c r="B1597" s="383" t="s">
        <v>1820</v>
      </c>
      <c r="C1597" s="33" t="e">
        <f>(#REF!*2+#REF!)/3</f>
        <v>#REF!</v>
      </c>
      <c r="D1597" s="18"/>
    </row>
    <row r="1598" spans="1:4" s="21" customFormat="1" ht="30" customHeight="1">
      <c r="A1598" s="18" t="s">
        <v>381</v>
      </c>
      <c r="B1598" s="383" t="s">
        <v>91</v>
      </c>
      <c r="C1598" s="33">
        <v>10</v>
      </c>
      <c r="D1598" s="18"/>
    </row>
    <row r="1599" spans="1:4" s="21" customFormat="1" ht="30" customHeight="1">
      <c r="A1599" s="18" t="s">
        <v>381</v>
      </c>
      <c r="B1599" s="383" t="s">
        <v>608</v>
      </c>
      <c r="C1599" s="33">
        <v>10</v>
      </c>
      <c r="D1599" s="18"/>
    </row>
    <row r="1600" spans="1:4" s="21" customFormat="1" ht="30" customHeight="1">
      <c r="A1600" s="18" t="s">
        <v>381</v>
      </c>
      <c r="B1600" s="383" t="s">
        <v>187</v>
      </c>
      <c r="C1600" s="33">
        <v>10</v>
      </c>
      <c r="D1600" s="18"/>
    </row>
    <row r="1601" spans="1:4" s="21" customFormat="1" ht="30" customHeight="1">
      <c r="A1601" s="18" t="s">
        <v>381</v>
      </c>
      <c r="B1601" s="383" t="s">
        <v>86</v>
      </c>
      <c r="C1601" s="33">
        <v>9</v>
      </c>
      <c r="D1601" s="18"/>
    </row>
    <row r="1602" spans="1:4" s="21" customFormat="1" ht="30" customHeight="1">
      <c r="A1602" s="18" t="s">
        <v>381</v>
      </c>
      <c r="B1602" s="383" t="s">
        <v>83</v>
      </c>
      <c r="C1602" s="33">
        <v>9</v>
      </c>
      <c r="D1602" s="18"/>
    </row>
    <row r="1603" spans="1:4" s="21" customFormat="1" ht="30" customHeight="1">
      <c r="A1603" s="18" t="s">
        <v>381</v>
      </c>
      <c r="B1603" s="383" t="s">
        <v>84</v>
      </c>
      <c r="C1603" s="33">
        <v>9</v>
      </c>
      <c r="D1603" s="18"/>
    </row>
    <row r="1604" spans="1:4" s="21" customFormat="1" ht="30" customHeight="1">
      <c r="A1604" s="18" t="s">
        <v>381</v>
      </c>
      <c r="B1604" s="383" t="s">
        <v>90</v>
      </c>
      <c r="C1604" s="33">
        <v>9</v>
      </c>
      <c r="D1604" s="18"/>
    </row>
    <row r="1605" spans="1:4" s="21" customFormat="1" ht="30" customHeight="1">
      <c r="A1605" s="18" t="s">
        <v>381</v>
      </c>
      <c r="B1605" s="383" t="s">
        <v>89</v>
      </c>
      <c r="C1605" s="33">
        <v>8</v>
      </c>
      <c r="D1605" s="18"/>
    </row>
    <row r="1606" spans="1:4" s="21" customFormat="1" ht="30" customHeight="1">
      <c r="A1606" s="18" t="s">
        <v>381</v>
      </c>
      <c r="B1606" s="383" t="s">
        <v>346</v>
      </c>
      <c r="C1606" s="33">
        <v>8</v>
      </c>
      <c r="D1606" s="18"/>
    </row>
    <row r="1607" spans="1:4" s="21" customFormat="1" ht="30" customHeight="1">
      <c r="A1607" s="18" t="s">
        <v>381</v>
      </c>
      <c r="B1607" s="383" t="s">
        <v>411</v>
      </c>
      <c r="C1607" s="33">
        <v>8</v>
      </c>
      <c r="D1607" s="18"/>
    </row>
    <row r="1608" spans="1:4" s="21" customFormat="1" ht="30" customHeight="1">
      <c r="A1608" s="18" t="s">
        <v>381</v>
      </c>
      <c r="B1608" s="383" t="s">
        <v>436</v>
      </c>
      <c r="C1608" s="33">
        <v>7</v>
      </c>
      <c r="D1608" s="18"/>
    </row>
    <row r="1609" spans="1:4" s="21" customFormat="1" ht="30" customHeight="1">
      <c r="A1609" s="18" t="s">
        <v>381</v>
      </c>
      <c r="B1609" s="383" t="s">
        <v>239</v>
      </c>
      <c r="C1609" s="33">
        <v>6</v>
      </c>
      <c r="D1609" s="18"/>
    </row>
    <row r="1610" spans="1:4" s="21" customFormat="1" ht="30" customHeight="1">
      <c r="A1610" s="18" t="s">
        <v>381</v>
      </c>
      <c r="B1610" s="383" t="s">
        <v>494</v>
      </c>
      <c r="C1610" s="33">
        <v>5</v>
      </c>
      <c r="D1610" s="18"/>
    </row>
    <row r="1611" spans="1:4" s="21" customFormat="1" ht="30" customHeight="1">
      <c r="A1611" s="18" t="s">
        <v>381</v>
      </c>
      <c r="B1611" s="383" t="s">
        <v>681</v>
      </c>
      <c r="C1611" s="33">
        <v>5</v>
      </c>
      <c r="D1611" s="18"/>
    </row>
    <row r="1612" spans="1:4" s="21" customFormat="1" ht="30" customHeight="1">
      <c r="A1612" s="18" t="s">
        <v>381</v>
      </c>
      <c r="B1612" s="383" t="s">
        <v>128</v>
      </c>
      <c r="C1612" s="33">
        <v>5</v>
      </c>
      <c r="D1612" s="18"/>
    </row>
    <row r="1613" spans="1:4" s="21" customFormat="1" ht="30" customHeight="1">
      <c r="A1613" s="18" t="s">
        <v>381</v>
      </c>
      <c r="B1613" s="383" t="s">
        <v>88</v>
      </c>
      <c r="C1613" s="33">
        <v>4</v>
      </c>
      <c r="D1613" s="18"/>
    </row>
    <row r="1614" spans="1:4" s="21" customFormat="1" ht="30" customHeight="1">
      <c r="A1614" s="18" t="s">
        <v>381</v>
      </c>
      <c r="B1614" s="383" t="s">
        <v>82</v>
      </c>
      <c r="C1614" s="33">
        <v>3</v>
      </c>
      <c r="D1614" s="18"/>
    </row>
    <row r="1615" spans="1:4" s="21" customFormat="1" ht="30" customHeight="1">
      <c r="A1615" s="18" t="s">
        <v>381</v>
      </c>
      <c r="B1615" s="383" t="s">
        <v>775</v>
      </c>
      <c r="C1615" s="33">
        <v>2</v>
      </c>
      <c r="D1615" s="18"/>
    </row>
    <row r="1616" spans="1:4" s="21" customFormat="1" ht="30" customHeight="1">
      <c r="A1616" s="18" t="s">
        <v>381</v>
      </c>
      <c r="B1616" s="383" t="s">
        <v>189</v>
      </c>
      <c r="C1616" s="33">
        <v>2</v>
      </c>
      <c r="D1616" s="18"/>
    </row>
    <row r="1617" spans="1:4" s="21" customFormat="1" ht="30" customHeight="1">
      <c r="A1617" s="18" t="s">
        <v>381</v>
      </c>
      <c r="B1617" s="383" t="s">
        <v>391</v>
      </c>
      <c r="C1617" s="33">
        <v>2</v>
      </c>
      <c r="D1617" s="18"/>
    </row>
    <row r="1618" spans="1:4" s="21" customFormat="1" ht="30" customHeight="1">
      <c r="A1618" s="18" t="s">
        <v>381</v>
      </c>
      <c r="B1618" s="383" t="s">
        <v>736</v>
      </c>
      <c r="C1618" s="33">
        <v>1</v>
      </c>
      <c r="D1618" s="18"/>
    </row>
    <row r="1619" spans="1:4" s="21" customFormat="1" ht="30" customHeight="1">
      <c r="A1619" s="18" t="s">
        <v>381</v>
      </c>
      <c r="B1619" s="383" t="s">
        <v>772</v>
      </c>
      <c r="C1619" s="33">
        <v>1</v>
      </c>
      <c r="D1619" s="18"/>
    </row>
    <row r="1620" spans="1:4" s="21" customFormat="1" ht="30" customHeight="1">
      <c r="A1620" s="18" t="s">
        <v>381</v>
      </c>
      <c r="B1620" s="383" t="s">
        <v>750</v>
      </c>
      <c r="C1620" s="33">
        <v>1</v>
      </c>
      <c r="D1620" s="18"/>
    </row>
    <row r="1621" spans="1:4" s="21" customFormat="1" ht="30" customHeight="1">
      <c r="A1621" s="18" t="s">
        <v>381</v>
      </c>
      <c r="B1621" s="383" t="s">
        <v>509</v>
      </c>
      <c r="C1621" s="33">
        <v>0</v>
      </c>
      <c r="D1621" s="18"/>
    </row>
    <row r="1622" spans="1:4" s="21" customFormat="1" ht="30" customHeight="1">
      <c r="A1622" s="18" t="s">
        <v>381</v>
      </c>
      <c r="B1622" s="383" t="s">
        <v>696</v>
      </c>
      <c r="C1622" s="33"/>
      <c r="D1622" s="18"/>
    </row>
    <row r="1623" spans="1:4" s="21" customFormat="1" ht="30" customHeight="1">
      <c r="A1623" s="18" t="s">
        <v>381</v>
      </c>
      <c r="B1623" s="383" t="s">
        <v>150</v>
      </c>
      <c r="C1623" s="33"/>
      <c r="D1623" s="18"/>
    </row>
    <row r="1624" spans="1:4" s="21" customFormat="1" ht="30" customHeight="1">
      <c r="A1624" s="18" t="s">
        <v>381</v>
      </c>
      <c r="B1624" s="383" t="s">
        <v>479</v>
      </c>
      <c r="C1624" s="33"/>
      <c r="D1624" s="18"/>
    </row>
    <row r="1625" spans="1:4" s="21" customFormat="1" ht="30" customHeight="1">
      <c r="A1625" s="18" t="s">
        <v>381</v>
      </c>
      <c r="B1625" s="383" t="s">
        <v>620</v>
      </c>
      <c r="C1625" s="33"/>
      <c r="D1625" s="18"/>
    </row>
    <row r="1626" spans="1:4" s="21" customFormat="1" ht="30" customHeight="1">
      <c r="A1626" s="18" t="s">
        <v>381</v>
      </c>
      <c r="B1626" s="383" t="s">
        <v>17</v>
      </c>
      <c r="C1626" s="33"/>
      <c r="D1626" s="18"/>
    </row>
    <row r="1627" spans="1:4" s="21" customFormat="1" ht="30" customHeight="1">
      <c r="A1627" s="18" t="s">
        <v>381</v>
      </c>
      <c r="B1627" s="383" t="s">
        <v>633</v>
      </c>
      <c r="C1627" s="33"/>
      <c r="D1627" s="18"/>
    </row>
    <row r="1628" spans="1:4" s="21" customFormat="1" ht="30" customHeight="1">
      <c r="A1628" s="18" t="s">
        <v>381</v>
      </c>
      <c r="B1628" s="383" t="s">
        <v>631</v>
      </c>
      <c r="C1628" s="33"/>
      <c r="D1628" s="18"/>
    </row>
    <row r="1629" spans="1:4" s="21" customFormat="1" ht="30" customHeight="1">
      <c r="A1629" s="18" t="s">
        <v>381</v>
      </c>
      <c r="B1629" s="383" t="s">
        <v>710</v>
      </c>
      <c r="C1629" s="33"/>
      <c r="D1629" s="18"/>
    </row>
    <row r="1630" spans="1:4" s="21" customFormat="1" ht="30" customHeight="1">
      <c r="A1630" s="18" t="s">
        <v>381</v>
      </c>
      <c r="B1630" s="383" t="s">
        <v>465</v>
      </c>
      <c r="C1630" s="33"/>
      <c r="D1630" s="18"/>
    </row>
    <row r="1631" spans="1:4" s="21" customFormat="1" ht="30" customHeight="1">
      <c r="A1631" s="18" t="s">
        <v>381</v>
      </c>
      <c r="B1631" s="383" t="s">
        <v>499</v>
      </c>
      <c r="C1631" s="33"/>
      <c r="D1631" s="18"/>
    </row>
    <row r="1632" spans="1:4" s="18" customFormat="1" ht="30" customHeight="1">
      <c r="A1632" s="18" t="s">
        <v>381</v>
      </c>
      <c r="B1632" s="383" t="s">
        <v>287</v>
      </c>
      <c r="C1632" s="33"/>
    </row>
    <row r="1633" spans="1:3" s="18" customFormat="1" ht="30" customHeight="1">
      <c r="A1633" s="18" t="s">
        <v>381</v>
      </c>
      <c r="B1633" s="383" t="s">
        <v>701</v>
      </c>
      <c r="C1633" s="33"/>
    </row>
    <row r="1634" spans="1:3" s="18" customFormat="1" ht="30" customHeight="1">
      <c r="A1634" s="18" t="s">
        <v>381</v>
      </c>
      <c r="B1634" s="383" t="s">
        <v>121</v>
      </c>
      <c r="C1634" s="33"/>
    </row>
    <row r="1635" spans="1:3" s="18" customFormat="1" ht="30" customHeight="1">
      <c r="A1635" s="18" t="s">
        <v>381</v>
      </c>
      <c r="B1635" s="384" t="s">
        <v>12</v>
      </c>
      <c r="C1635" s="33"/>
    </row>
    <row r="1636" spans="1:3" s="18" customFormat="1" ht="30" customHeight="1">
      <c r="A1636" s="18" t="s">
        <v>381</v>
      </c>
      <c r="B1636" s="383" t="s">
        <v>380</v>
      </c>
      <c r="C1636" s="33"/>
    </row>
    <row r="1637" spans="1:3" s="18" customFormat="1" ht="30" customHeight="1">
      <c r="A1637" s="18" t="s">
        <v>381</v>
      </c>
      <c r="B1637" s="383" t="s">
        <v>426</v>
      </c>
      <c r="C1637" s="33"/>
    </row>
    <row r="1638" spans="1:3" s="18" customFormat="1" ht="30" customHeight="1">
      <c r="A1638" s="18" t="s">
        <v>381</v>
      </c>
      <c r="B1638" s="383" t="s">
        <v>586</v>
      </c>
      <c r="C1638" s="33"/>
    </row>
    <row r="1639" spans="1:3" s="18" customFormat="1" ht="30" customHeight="1">
      <c r="A1639" s="18" t="s">
        <v>381</v>
      </c>
      <c r="B1639" s="383" t="s">
        <v>493</v>
      </c>
      <c r="C1639" s="33"/>
    </row>
    <row r="1640" spans="1:3" s="18" customFormat="1" ht="30" customHeight="1">
      <c r="A1640" s="18" t="s">
        <v>381</v>
      </c>
      <c r="B1640" s="383" t="s">
        <v>665</v>
      </c>
      <c r="C1640" s="33"/>
    </row>
    <row r="1641" spans="1:3" s="18" customFormat="1" ht="30" customHeight="1">
      <c r="A1641" s="18" t="s">
        <v>381</v>
      </c>
      <c r="B1641" s="383" t="s">
        <v>335</v>
      </c>
      <c r="C1641" s="33"/>
    </row>
    <row r="1642" spans="1:3" s="18" customFormat="1" ht="30" customHeight="1">
      <c r="A1642" s="18" t="s">
        <v>381</v>
      </c>
      <c r="B1642" s="383" t="s">
        <v>112</v>
      </c>
      <c r="C1642" s="33"/>
    </row>
    <row r="1643" spans="1:3" s="18" customFormat="1" ht="30" customHeight="1">
      <c r="A1643" s="18" t="s">
        <v>381</v>
      </c>
      <c r="B1643" s="383" t="s">
        <v>765</v>
      </c>
      <c r="C1643" s="33"/>
    </row>
    <row r="1644" spans="1:3" s="18" customFormat="1" ht="30" customHeight="1">
      <c r="A1644" s="18" t="s">
        <v>381</v>
      </c>
      <c r="B1644" s="383" t="s">
        <v>286</v>
      </c>
      <c r="C1644" s="33"/>
    </row>
    <row r="1645" spans="1:3" s="18" customFormat="1" ht="30" customHeight="1">
      <c r="A1645" s="18" t="s">
        <v>381</v>
      </c>
      <c r="B1645" s="383" t="s">
        <v>127</v>
      </c>
      <c r="C1645" s="33"/>
    </row>
    <row r="1646" spans="1:3" s="18" customFormat="1" ht="30" customHeight="1">
      <c r="A1646" s="18" t="s">
        <v>381</v>
      </c>
      <c r="B1646" s="383" t="s">
        <v>452</v>
      </c>
      <c r="C1646" s="33"/>
    </row>
    <row r="1647" spans="1:3" s="18" customFormat="1" ht="30" customHeight="1">
      <c r="A1647" s="18" t="s">
        <v>381</v>
      </c>
      <c r="B1647" s="383" t="s">
        <v>487</v>
      </c>
      <c r="C1647" s="33"/>
    </row>
    <row r="1648" spans="1:3" s="18" customFormat="1" ht="30" customHeight="1">
      <c r="A1648" s="18" t="s">
        <v>381</v>
      </c>
      <c r="B1648" s="383" t="s">
        <v>807</v>
      </c>
      <c r="C1648" s="33"/>
    </row>
    <row r="1649" spans="1:3" s="18" customFormat="1" ht="30" customHeight="1">
      <c r="A1649" s="18" t="s">
        <v>381</v>
      </c>
      <c r="B1649" s="383" t="s">
        <v>649</v>
      </c>
      <c r="C1649" s="33"/>
    </row>
    <row r="1650" spans="1:3" s="18" customFormat="1" ht="30" customHeight="1">
      <c r="A1650" s="18" t="s">
        <v>381</v>
      </c>
      <c r="B1650" s="383" t="s">
        <v>353</v>
      </c>
      <c r="C1650" s="33"/>
    </row>
    <row r="1651" spans="1:3" s="18" customFormat="1" ht="30" customHeight="1">
      <c r="A1651" s="18" t="s">
        <v>381</v>
      </c>
      <c r="B1651" s="383" t="s">
        <v>125</v>
      </c>
      <c r="C1651" s="33"/>
    </row>
    <row r="1652" spans="1:3" s="18" customFormat="1" ht="30" customHeight="1">
      <c r="A1652" s="18" t="s">
        <v>381</v>
      </c>
      <c r="B1652" s="383" t="s">
        <v>597</v>
      </c>
      <c r="C1652" s="33"/>
    </row>
    <row r="1653" spans="1:3" s="18" customFormat="1" ht="30" customHeight="1">
      <c r="A1653" s="18" t="s">
        <v>381</v>
      </c>
      <c r="B1653" s="383" t="s">
        <v>371</v>
      </c>
      <c r="C1653" s="33"/>
    </row>
    <row r="1654" spans="1:3" s="18" customFormat="1" ht="30" customHeight="1">
      <c r="A1654" s="18" t="s">
        <v>381</v>
      </c>
      <c r="B1654" s="383" t="s">
        <v>429</v>
      </c>
      <c r="C1654" s="33"/>
    </row>
    <row r="1655" spans="1:3" s="18" customFormat="1" ht="30" customHeight="1">
      <c r="A1655" s="18" t="s">
        <v>381</v>
      </c>
      <c r="B1655" s="383" t="s">
        <v>742</v>
      </c>
      <c r="C1655" s="33"/>
    </row>
    <row r="1656" spans="1:3" s="18" customFormat="1" ht="30" customHeight="1">
      <c r="A1656" s="18" t="s">
        <v>381</v>
      </c>
      <c r="B1656" s="383" t="s">
        <v>167</v>
      </c>
      <c r="C1656" s="33"/>
    </row>
    <row r="1657" spans="1:3" s="18" customFormat="1" ht="30" customHeight="1">
      <c r="A1657" s="18" t="s">
        <v>381</v>
      </c>
      <c r="B1657" s="383" t="s">
        <v>420</v>
      </c>
      <c r="C1657" s="33"/>
    </row>
    <row r="1658" spans="1:3" s="18" customFormat="1" ht="30" customHeight="1">
      <c r="A1658" s="18" t="s">
        <v>381</v>
      </c>
      <c r="B1658" s="383" t="s">
        <v>547</v>
      </c>
      <c r="C1658" s="33"/>
    </row>
    <row r="1659" spans="1:3" s="18" customFormat="1" ht="30" customHeight="1">
      <c r="A1659" s="18" t="s">
        <v>381</v>
      </c>
      <c r="B1659" s="384" t="s">
        <v>48</v>
      </c>
      <c r="C1659" s="33"/>
    </row>
    <row r="1660" spans="1:3" s="18" customFormat="1" ht="30" customHeight="1">
      <c r="A1660" s="18" t="s">
        <v>381</v>
      </c>
      <c r="B1660" s="383" t="s">
        <v>573</v>
      </c>
      <c r="C1660" s="33"/>
    </row>
    <row r="1661" spans="1:3" s="18" customFormat="1" ht="30" customHeight="1">
      <c r="A1661" s="18" t="s">
        <v>381</v>
      </c>
      <c r="B1661" s="383" t="s">
        <v>543</v>
      </c>
      <c r="C1661" s="33"/>
    </row>
    <row r="1662" spans="1:3" s="18" customFormat="1" ht="30" customHeight="1">
      <c r="A1662" s="18" t="s">
        <v>381</v>
      </c>
      <c r="B1662" s="383" t="s">
        <v>546</v>
      </c>
      <c r="C1662" s="33"/>
    </row>
    <row r="1663" spans="1:3" s="18" customFormat="1" ht="30" customHeight="1">
      <c r="A1663" s="18" t="s">
        <v>381</v>
      </c>
      <c r="B1663" s="383" t="s">
        <v>365</v>
      </c>
      <c r="C1663" s="33"/>
    </row>
    <row r="1664" spans="1:3" s="18" customFormat="1" ht="30" customHeight="1">
      <c r="A1664" s="18" t="s">
        <v>381</v>
      </c>
      <c r="B1664" s="383" t="s">
        <v>602</v>
      </c>
      <c r="C1664" s="33"/>
    </row>
    <row r="1665" spans="1:3" s="18" customFormat="1" ht="30" customHeight="1">
      <c r="A1665" s="18" t="s">
        <v>381</v>
      </c>
      <c r="B1665" s="383" t="s">
        <v>280</v>
      </c>
      <c r="C1665" s="33"/>
    </row>
    <row r="1666" spans="1:3" s="18" customFormat="1" ht="30" customHeight="1">
      <c r="A1666" s="18" t="s">
        <v>381</v>
      </c>
      <c r="B1666" s="383" t="s">
        <v>428</v>
      </c>
      <c r="C1666" s="33"/>
    </row>
    <row r="1667" spans="1:3" s="18" customFormat="1" ht="30" customHeight="1">
      <c r="A1667" s="18" t="s">
        <v>381</v>
      </c>
      <c r="B1667" s="383" t="s">
        <v>557</v>
      </c>
      <c r="C1667" s="33"/>
    </row>
    <row r="1668" spans="1:3" s="18" customFormat="1" ht="30" customHeight="1">
      <c r="A1668" s="18" t="s">
        <v>381</v>
      </c>
      <c r="B1668" s="383" t="s">
        <v>538</v>
      </c>
      <c r="C1668" s="33"/>
    </row>
    <row r="1669" spans="1:3" s="18" customFormat="1" ht="30" customHeight="1">
      <c r="A1669" s="18" t="s">
        <v>381</v>
      </c>
      <c r="B1669" s="383" t="s">
        <v>151</v>
      </c>
      <c r="C1669" s="33"/>
    </row>
    <row r="1670" spans="1:3" s="18" customFormat="1" ht="30" customHeight="1">
      <c r="A1670" s="18" t="s">
        <v>381</v>
      </c>
      <c r="B1670" s="383" t="s">
        <v>126</v>
      </c>
      <c r="C1670" s="33"/>
    </row>
    <row r="1671" spans="1:3" s="18" customFormat="1" ht="30" customHeight="1">
      <c r="A1671" s="18" t="s">
        <v>381</v>
      </c>
      <c r="B1671" s="384" t="s">
        <v>42</v>
      </c>
      <c r="C1671" s="33"/>
    </row>
    <row r="1672" spans="1:3" s="18" customFormat="1" ht="30" customHeight="1">
      <c r="A1672" s="18" t="s">
        <v>381</v>
      </c>
      <c r="B1672" s="383" t="s">
        <v>555</v>
      </c>
      <c r="C1672" s="33"/>
    </row>
    <row r="1673" spans="1:3" s="18" customFormat="1" ht="30" customHeight="1">
      <c r="A1673" s="18" t="s">
        <v>381</v>
      </c>
      <c r="B1673" s="383" t="s">
        <v>756</v>
      </c>
      <c r="C1673" s="33"/>
    </row>
    <row r="1674" spans="1:3" s="18" customFormat="1" ht="30" customHeight="1">
      <c r="A1674" s="18" t="s">
        <v>381</v>
      </c>
      <c r="B1674" s="383" t="s">
        <v>337</v>
      </c>
      <c r="C1674" s="33"/>
    </row>
    <row r="1675" spans="1:3" s="18" customFormat="1" ht="30" customHeight="1">
      <c r="A1675" s="18" t="s">
        <v>381</v>
      </c>
      <c r="B1675" s="383" t="s">
        <v>510</v>
      </c>
      <c r="C1675" s="33"/>
    </row>
    <row r="1676" spans="1:3" s="18" customFormat="1" ht="30" customHeight="1">
      <c r="A1676" s="18" t="s">
        <v>381</v>
      </c>
      <c r="B1676" s="383" t="s">
        <v>343</v>
      </c>
      <c r="C1676" s="33"/>
    </row>
    <row r="1677" spans="1:3" s="18" customFormat="1" ht="30" customHeight="1">
      <c r="A1677" s="18" t="s">
        <v>381</v>
      </c>
      <c r="B1677" s="383" t="s">
        <v>531</v>
      </c>
      <c r="C1677" s="33"/>
    </row>
    <row r="1678" spans="1:3" s="18" customFormat="1" ht="30" customHeight="1">
      <c r="A1678" s="18" t="s">
        <v>381</v>
      </c>
      <c r="B1678" s="383" t="s">
        <v>521</v>
      </c>
      <c r="C1678" s="33"/>
    </row>
    <row r="1679" spans="1:3" s="18" customFormat="1" ht="30" customHeight="1">
      <c r="A1679" s="18" t="s">
        <v>381</v>
      </c>
      <c r="B1679" s="383" t="s">
        <v>172</v>
      </c>
      <c r="C1679" s="33"/>
    </row>
    <row r="1680" spans="1:3" s="18" customFormat="1" ht="30" customHeight="1">
      <c r="A1680" s="18" t="s">
        <v>381</v>
      </c>
      <c r="B1680" s="383" t="s">
        <v>699</v>
      </c>
      <c r="C1680" s="33"/>
    </row>
    <row r="1681" spans="1:3" s="18" customFormat="1" ht="30" customHeight="1">
      <c r="A1681" s="18" t="s">
        <v>381</v>
      </c>
      <c r="B1681" s="383" t="s">
        <v>735</v>
      </c>
      <c r="C1681" s="33"/>
    </row>
    <row r="1682" spans="1:3" s="18" customFormat="1" ht="30" customHeight="1">
      <c r="A1682" s="18" t="s">
        <v>381</v>
      </c>
      <c r="B1682" s="383" t="s">
        <v>686</v>
      </c>
      <c r="C1682" s="33"/>
    </row>
    <row r="1683" spans="1:3" s="18" customFormat="1" ht="30" customHeight="1">
      <c r="A1683" s="18" t="s">
        <v>381</v>
      </c>
      <c r="B1683" s="383" t="s">
        <v>407</v>
      </c>
      <c r="C1683" s="33"/>
    </row>
    <row r="1684" spans="1:3" s="18" customFormat="1" ht="30" customHeight="1">
      <c r="A1684" s="18" t="s">
        <v>381</v>
      </c>
      <c r="B1684" s="383" t="s">
        <v>639</v>
      </c>
      <c r="C1684" s="33"/>
    </row>
    <row r="1685" spans="1:3" s="18" customFormat="1" ht="30" customHeight="1">
      <c r="A1685" s="18" t="s">
        <v>381</v>
      </c>
      <c r="B1685" s="383" t="s">
        <v>173</v>
      </c>
      <c r="C1685" s="33"/>
    </row>
    <row r="1686" spans="1:3" s="18" customFormat="1" ht="30" customHeight="1">
      <c r="A1686" s="18" t="s">
        <v>381</v>
      </c>
      <c r="B1686" s="383" t="s">
        <v>369</v>
      </c>
      <c r="C1686" s="33"/>
    </row>
    <row r="1687" spans="1:3" s="18" customFormat="1" ht="30" customHeight="1">
      <c r="A1687" s="18" t="s">
        <v>381</v>
      </c>
      <c r="B1687" s="383" t="s">
        <v>695</v>
      </c>
      <c r="C1687" s="33"/>
    </row>
    <row r="1688" spans="1:3" s="18" customFormat="1" ht="30" customHeight="1">
      <c r="A1688" s="18" t="s">
        <v>381</v>
      </c>
      <c r="B1688" s="383" t="s">
        <v>542</v>
      </c>
      <c r="C1688" s="33"/>
    </row>
    <row r="1689" spans="1:3" s="18" customFormat="1" ht="30" customHeight="1">
      <c r="A1689" s="18" t="s">
        <v>381</v>
      </c>
      <c r="B1689" s="383" t="s">
        <v>617</v>
      </c>
      <c r="C1689" s="33"/>
    </row>
    <row r="1690" spans="1:3" s="18" customFormat="1" ht="30" customHeight="1">
      <c r="A1690" s="18" t="s">
        <v>381</v>
      </c>
      <c r="B1690" s="383" t="s">
        <v>143</v>
      </c>
      <c r="C1690" s="33"/>
    </row>
    <row r="1691" spans="1:3" s="18" customFormat="1" ht="30" customHeight="1">
      <c r="A1691" s="18" t="s">
        <v>381</v>
      </c>
      <c r="B1691" s="383" t="s">
        <v>203</v>
      </c>
      <c r="C1691" s="33"/>
    </row>
    <row r="1692" spans="1:3" s="18" customFormat="1" ht="30" customHeight="1">
      <c r="A1692" s="18" t="s">
        <v>381</v>
      </c>
      <c r="B1692" s="383" t="s">
        <v>129</v>
      </c>
      <c r="C1692" s="33"/>
    </row>
    <row r="1693" spans="1:3" s="18" customFormat="1" ht="30" customHeight="1">
      <c r="A1693" s="18" t="s">
        <v>381</v>
      </c>
      <c r="B1693" s="383" t="s">
        <v>667</v>
      </c>
      <c r="C1693" s="33"/>
    </row>
    <row r="1694" spans="1:3" s="18" customFormat="1" ht="30" customHeight="1">
      <c r="A1694" s="18" t="s">
        <v>381</v>
      </c>
      <c r="B1694" s="383" t="s">
        <v>303</v>
      </c>
      <c r="C1694" s="33"/>
    </row>
    <row r="1695" spans="1:3" s="18" customFormat="1" ht="30" customHeight="1">
      <c r="A1695" s="18" t="s">
        <v>381</v>
      </c>
      <c r="B1695" s="383" t="s">
        <v>186</v>
      </c>
      <c r="C1695" s="33"/>
    </row>
    <row r="1696" spans="1:3" s="18" customFormat="1" ht="30" customHeight="1">
      <c r="A1696" s="18" t="s">
        <v>381</v>
      </c>
      <c r="B1696" s="384" t="s">
        <v>31</v>
      </c>
      <c r="C1696" s="33"/>
    </row>
    <row r="1697" spans="1:3" s="18" customFormat="1" ht="30" customHeight="1">
      <c r="A1697" s="18" t="s">
        <v>381</v>
      </c>
      <c r="B1697" s="383" t="s">
        <v>307</v>
      </c>
      <c r="C1697" s="33"/>
    </row>
    <row r="1698" spans="1:3" s="18" customFormat="1" ht="30" customHeight="1">
      <c r="A1698" s="18" t="s">
        <v>381</v>
      </c>
      <c r="B1698" s="383" t="s">
        <v>694</v>
      </c>
      <c r="C1698" s="33"/>
    </row>
    <row r="1699" spans="1:3" s="18" customFormat="1" ht="30" customHeight="1">
      <c r="A1699" s="18" t="s">
        <v>381</v>
      </c>
      <c r="B1699" s="383" t="s">
        <v>219</v>
      </c>
      <c r="C1699" s="33"/>
    </row>
    <row r="1700" spans="1:3" s="18" customFormat="1" ht="30" customHeight="1">
      <c r="A1700" s="18" t="s">
        <v>381</v>
      </c>
      <c r="B1700" s="383" t="s">
        <v>195</v>
      </c>
      <c r="C1700" s="33"/>
    </row>
    <row r="1701" spans="1:3" s="18" customFormat="1" ht="30" customHeight="1">
      <c r="A1701" s="18" t="s">
        <v>381</v>
      </c>
      <c r="B1701" s="383" t="s">
        <v>164</v>
      </c>
      <c r="C1701" s="33"/>
    </row>
    <row r="1702" spans="1:3" s="18" customFormat="1" ht="30" customHeight="1">
      <c r="A1702" s="18" t="s">
        <v>381</v>
      </c>
      <c r="B1702" s="383" t="s">
        <v>475</v>
      </c>
      <c r="C1702" s="33"/>
    </row>
    <row r="1703" spans="1:3" s="18" customFormat="1" ht="30" customHeight="1">
      <c r="A1703" s="18" t="s">
        <v>381</v>
      </c>
      <c r="B1703" s="383" t="s">
        <v>575</v>
      </c>
      <c r="C1703" s="33"/>
    </row>
    <row r="1704" spans="1:3" s="18" customFormat="1" ht="30" customHeight="1">
      <c r="A1704" s="18" t="s">
        <v>381</v>
      </c>
      <c r="B1704" s="383" t="s">
        <v>604</v>
      </c>
      <c r="C1704" s="33"/>
    </row>
    <row r="1705" spans="1:3" s="18" customFormat="1" ht="30" customHeight="1">
      <c r="A1705" s="18" t="s">
        <v>381</v>
      </c>
      <c r="B1705" s="383" t="s">
        <v>386</v>
      </c>
      <c r="C1705" s="33"/>
    </row>
    <row r="1706" spans="1:3" s="18" customFormat="1" ht="30" customHeight="1">
      <c r="A1706" s="18" t="s">
        <v>381</v>
      </c>
      <c r="B1706" s="383" t="s">
        <v>477</v>
      </c>
      <c r="C1706" s="33"/>
    </row>
    <row r="1707" spans="1:3" s="18" customFormat="1" ht="30" customHeight="1">
      <c r="A1707" s="18" t="s">
        <v>381</v>
      </c>
      <c r="B1707" s="383" t="s">
        <v>515</v>
      </c>
      <c r="C1707" s="33"/>
    </row>
    <row r="1708" spans="1:3" s="18" customFormat="1" ht="30" customHeight="1">
      <c r="A1708" s="18" t="s">
        <v>381</v>
      </c>
      <c r="B1708" s="383" t="s">
        <v>312</v>
      </c>
      <c r="C1708" s="33"/>
    </row>
    <row r="1709" spans="1:3" s="18" customFormat="1" ht="30" customHeight="1">
      <c r="A1709" s="18" t="s">
        <v>381</v>
      </c>
      <c r="B1709" s="383" t="s">
        <v>199</v>
      </c>
      <c r="C1709" s="33"/>
    </row>
    <row r="1710" spans="1:3" s="18" customFormat="1" ht="30" customHeight="1">
      <c r="A1710" s="18" t="s">
        <v>381</v>
      </c>
      <c r="B1710" s="383" t="s">
        <v>285</v>
      </c>
      <c r="C1710" s="33"/>
    </row>
    <row r="1711" spans="1:3" s="18" customFormat="1" ht="30" customHeight="1">
      <c r="A1711" s="18" t="s">
        <v>381</v>
      </c>
      <c r="B1711" s="383" t="s">
        <v>360</v>
      </c>
      <c r="C1711" s="33"/>
    </row>
    <row r="1712" spans="1:3" s="18" customFormat="1" ht="30" customHeight="1">
      <c r="A1712" s="18" t="s">
        <v>381</v>
      </c>
      <c r="B1712" s="384" t="s">
        <v>33</v>
      </c>
      <c r="C1712" s="33"/>
    </row>
    <row r="1713" spans="1:3" s="18" customFormat="1" ht="30" customHeight="1">
      <c r="A1713" s="18" t="s">
        <v>381</v>
      </c>
      <c r="B1713" s="383" t="s">
        <v>719</v>
      </c>
      <c r="C1713" s="33"/>
    </row>
    <row r="1714" spans="1:3" s="18" customFormat="1" ht="30" customHeight="1">
      <c r="A1714" s="18" t="s">
        <v>381</v>
      </c>
      <c r="B1714" s="383" t="s">
        <v>464</v>
      </c>
      <c r="C1714" s="33"/>
    </row>
    <row r="1715" spans="1:3" s="18" customFormat="1" ht="30" customHeight="1">
      <c r="A1715" s="18" t="s">
        <v>381</v>
      </c>
      <c r="B1715" s="383" t="s">
        <v>185</v>
      </c>
      <c r="C1715" s="33"/>
    </row>
    <row r="1716" spans="1:3" s="18" customFormat="1" ht="30" customHeight="1">
      <c r="A1716" s="18" t="s">
        <v>381</v>
      </c>
      <c r="B1716" s="383" t="s">
        <v>541</v>
      </c>
      <c r="C1716" s="33"/>
    </row>
    <row r="1717" spans="1:3" s="18" customFormat="1" ht="30" customHeight="1">
      <c r="A1717" s="18" t="s">
        <v>381</v>
      </c>
      <c r="B1717" s="383" t="s">
        <v>561</v>
      </c>
      <c r="C1717" s="33"/>
    </row>
    <row r="1718" spans="1:3" s="18" customFormat="1" ht="30" customHeight="1">
      <c r="A1718" s="18" t="s">
        <v>381</v>
      </c>
      <c r="B1718" s="383" t="s">
        <v>453</v>
      </c>
      <c r="C1718" s="33"/>
    </row>
    <row r="1719" spans="1:3" s="18" customFormat="1" ht="30" customHeight="1">
      <c r="A1719" s="18" t="s">
        <v>381</v>
      </c>
      <c r="B1719" s="383" t="s">
        <v>135</v>
      </c>
      <c r="C1719" s="33"/>
    </row>
    <row r="1720" spans="1:3" s="18" customFormat="1" ht="30" customHeight="1">
      <c r="A1720" s="18" t="s">
        <v>381</v>
      </c>
      <c r="B1720" s="383" t="s">
        <v>603</v>
      </c>
      <c r="C1720" s="33"/>
    </row>
    <row r="1721" spans="1:3" s="18" customFormat="1" ht="30" customHeight="1">
      <c r="A1721" s="18" t="s">
        <v>381</v>
      </c>
      <c r="B1721" s="383" t="s">
        <v>78</v>
      </c>
      <c r="C1721" s="33"/>
    </row>
    <row r="1722" spans="1:3" s="18" customFormat="1" ht="30" customHeight="1">
      <c r="A1722" s="18" t="s">
        <v>381</v>
      </c>
      <c r="B1722" s="383" t="s">
        <v>297</v>
      </c>
      <c r="C1722" s="33"/>
    </row>
    <row r="1723" spans="1:3" s="18" customFormat="1" ht="30" customHeight="1">
      <c r="A1723" s="18" t="s">
        <v>381</v>
      </c>
      <c r="B1723" s="383" t="s">
        <v>284</v>
      </c>
      <c r="C1723" s="33"/>
    </row>
    <row r="1724" spans="1:3" s="18" customFormat="1" ht="30" customHeight="1">
      <c r="A1724" s="18" t="s">
        <v>381</v>
      </c>
      <c r="B1724" s="383" t="s">
        <v>437</v>
      </c>
      <c r="C1724" s="33"/>
    </row>
    <row r="1725" spans="1:3" s="18" customFormat="1" ht="30" customHeight="1">
      <c r="A1725" s="18" t="s">
        <v>381</v>
      </c>
      <c r="B1725" s="383" t="s">
        <v>437</v>
      </c>
      <c r="C1725" s="33"/>
    </row>
    <row r="1726" spans="1:3" s="18" customFormat="1" ht="30" customHeight="1">
      <c r="A1726" s="18" t="s">
        <v>381</v>
      </c>
      <c r="B1726" s="383" t="s">
        <v>444</v>
      </c>
      <c r="C1726" s="33"/>
    </row>
    <row r="1727" spans="1:3" s="18" customFormat="1" ht="30" customHeight="1">
      <c r="A1727" s="18" t="s">
        <v>381</v>
      </c>
      <c r="B1727" s="383" t="s">
        <v>320</v>
      </c>
      <c r="C1727" s="33"/>
    </row>
    <row r="1728" spans="1:3" s="18" customFormat="1" ht="30" customHeight="1">
      <c r="A1728" s="18" t="s">
        <v>381</v>
      </c>
      <c r="B1728" s="383" t="s">
        <v>787</v>
      </c>
      <c r="C1728" s="33"/>
    </row>
    <row r="1729" spans="1:4" s="18" customFormat="1" ht="30" customHeight="1">
      <c r="A1729" s="18" t="s">
        <v>381</v>
      </c>
      <c r="B1729" s="383" t="s">
        <v>418</v>
      </c>
      <c r="C1729" s="33"/>
    </row>
    <row r="1730" spans="1:4" s="18" customFormat="1" ht="30" customHeight="1">
      <c r="A1730" s="18" t="s">
        <v>381</v>
      </c>
      <c r="B1730" s="383" t="s">
        <v>399</v>
      </c>
      <c r="C1730" s="33"/>
    </row>
    <row r="1731" spans="1:4" s="18" customFormat="1" ht="30" customHeight="1">
      <c r="A1731" s="18" t="s">
        <v>381</v>
      </c>
      <c r="B1731" s="383" t="s">
        <v>198</v>
      </c>
      <c r="C1731" s="33"/>
    </row>
    <row r="1732" spans="1:4" s="18" customFormat="1" ht="30" customHeight="1">
      <c r="A1732" s="18" t="s">
        <v>381</v>
      </c>
      <c r="B1732" s="383" t="s">
        <v>679</v>
      </c>
      <c r="C1732" s="33"/>
    </row>
    <row r="1733" spans="1:4" s="18" customFormat="1" ht="30" customHeight="1">
      <c r="A1733" s="18" t="s">
        <v>381</v>
      </c>
      <c r="B1733" s="383" t="s">
        <v>430</v>
      </c>
      <c r="C1733" s="33"/>
    </row>
    <row r="1734" spans="1:4" s="18" customFormat="1" ht="30" customHeight="1">
      <c r="A1734" s="18" t="s">
        <v>381</v>
      </c>
      <c r="B1734" s="383" t="s">
        <v>433</v>
      </c>
      <c r="C1734" s="33"/>
    </row>
    <row r="1735" spans="1:4" s="18" customFormat="1" ht="30" customHeight="1">
      <c r="A1735" s="18" t="s">
        <v>381</v>
      </c>
      <c r="B1735" s="383" t="s">
        <v>764</v>
      </c>
      <c r="C1735" s="33"/>
    </row>
    <row r="1736" spans="1:4" s="18" customFormat="1" ht="30" customHeight="1">
      <c r="A1736" s="18" t="s">
        <v>381</v>
      </c>
      <c r="B1736" s="383" t="s">
        <v>445</v>
      </c>
      <c r="C1736" s="33"/>
    </row>
    <row r="1737" spans="1:4" s="18" customFormat="1" ht="30" customHeight="1">
      <c r="A1737" s="18" t="s">
        <v>381</v>
      </c>
      <c r="B1737" s="383" t="s">
        <v>67</v>
      </c>
      <c r="C1737" s="33"/>
    </row>
    <row r="1738" spans="1:4" s="18" customFormat="1" ht="30" customHeight="1">
      <c r="A1738" s="18" t="s">
        <v>381</v>
      </c>
      <c r="B1738" s="383" t="s">
        <v>248</v>
      </c>
      <c r="C1738" s="33"/>
    </row>
    <row r="1739" spans="1:4" s="18" customFormat="1" ht="30" customHeight="1">
      <c r="A1739" s="18" t="s">
        <v>381</v>
      </c>
      <c r="B1739" s="383" t="s">
        <v>693</v>
      </c>
      <c r="C1739" s="33"/>
    </row>
    <row r="1740" spans="1:4" s="18" customFormat="1" ht="30" customHeight="1">
      <c r="A1740" s="18" t="s">
        <v>381</v>
      </c>
      <c r="B1740" s="383" t="s">
        <v>761</v>
      </c>
      <c r="C1740" s="33"/>
    </row>
    <row r="1741" spans="1:4" s="18" customFormat="1" ht="30" customHeight="1">
      <c r="A1741" s="18" t="s">
        <v>381</v>
      </c>
      <c r="B1741" s="383" t="s">
        <v>498</v>
      </c>
      <c r="C1741" s="33"/>
    </row>
    <row r="1742" spans="1:4" s="18" customFormat="1" ht="30" customHeight="1">
      <c r="A1742" s="18" t="s">
        <v>381</v>
      </c>
      <c r="B1742" s="383" t="s">
        <v>806</v>
      </c>
      <c r="C1742" s="33"/>
    </row>
    <row r="1743" spans="1:4" s="18" customFormat="1" ht="30" customHeight="1">
      <c r="A1743" s="18" t="s">
        <v>381</v>
      </c>
      <c r="B1743" s="383" t="s">
        <v>548</v>
      </c>
      <c r="C1743" s="33"/>
    </row>
    <row r="1744" spans="1:4" s="21" customFormat="1" ht="30" customHeight="1">
      <c r="A1744" s="18" t="s">
        <v>381</v>
      </c>
      <c r="B1744" s="383" t="s">
        <v>564</v>
      </c>
      <c r="C1744" s="33"/>
      <c r="D1744" s="18"/>
    </row>
    <row r="1745" spans="1:4" s="21" customFormat="1" ht="30" customHeight="1">
      <c r="A1745" s="18" t="s">
        <v>381</v>
      </c>
      <c r="B1745" s="383" t="s">
        <v>356</v>
      </c>
      <c r="C1745" s="33"/>
      <c r="D1745" s="18"/>
    </row>
    <row r="1746" spans="1:4" s="21" customFormat="1" ht="30" customHeight="1">
      <c r="A1746" s="18" t="s">
        <v>381</v>
      </c>
      <c r="B1746" s="383" t="s">
        <v>408</v>
      </c>
      <c r="C1746" s="33"/>
      <c r="D1746" s="18"/>
    </row>
    <row r="1747" spans="1:4" s="21" customFormat="1" ht="30" customHeight="1">
      <c r="A1747" s="18" t="s">
        <v>381</v>
      </c>
      <c r="B1747" s="383" t="s">
        <v>322</v>
      </c>
      <c r="C1747" s="33"/>
      <c r="D1747" s="18"/>
    </row>
    <row r="1748" spans="1:4" s="21" customFormat="1" ht="30" customHeight="1">
      <c r="A1748" s="18" t="s">
        <v>381</v>
      </c>
      <c r="B1748" s="383" t="s">
        <v>323</v>
      </c>
      <c r="C1748" s="33"/>
      <c r="D1748" s="18"/>
    </row>
    <row r="1749" spans="1:4" s="21" customFormat="1" ht="30" customHeight="1">
      <c r="A1749" s="18" t="s">
        <v>381</v>
      </c>
      <c r="B1749" s="383" t="s">
        <v>448</v>
      </c>
      <c r="C1749" s="33"/>
      <c r="D1749" s="18"/>
    </row>
    <row r="1750" spans="1:4" s="21" customFormat="1" ht="30" customHeight="1">
      <c r="A1750" s="18" t="s">
        <v>381</v>
      </c>
      <c r="B1750" s="383" t="s">
        <v>215</v>
      </c>
      <c r="C1750" s="33"/>
      <c r="D1750" s="18"/>
    </row>
    <row r="1751" spans="1:4" s="21" customFormat="1" ht="30" customHeight="1">
      <c r="A1751" s="18" t="s">
        <v>381</v>
      </c>
      <c r="B1751" s="383" t="s">
        <v>183</v>
      </c>
      <c r="C1751" s="33"/>
      <c r="D1751" s="18"/>
    </row>
    <row r="1752" spans="1:4" s="21" customFormat="1" ht="30" customHeight="1">
      <c r="A1752" s="18" t="s">
        <v>381</v>
      </c>
      <c r="B1752" s="383" t="s">
        <v>116</v>
      </c>
      <c r="C1752" s="33"/>
      <c r="D1752" s="18"/>
    </row>
    <row r="1753" spans="1:4" s="21" customFormat="1" ht="30" customHeight="1">
      <c r="A1753" s="18" t="s">
        <v>381</v>
      </c>
      <c r="B1753" s="383" t="s">
        <v>789</v>
      </c>
      <c r="C1753" s="33"/>
      <c r="D1753" s="18"/>
    </row>
    <row r="1754" spans="1:4" s="21" customFormat="1" ht="30" customHeight="1">
      <c r="A1754" s="18" t="s">
        <v>381</v>
      </c>
      <c r="B1754" s="383" t="s">
        <v>205</v>
      </c>
      <c r="C1754" s="33"/>
      <c r="D1754" s="18"/>
    </row>
    <row r="1755" spans="1:4" s="21" customFormat="1" ht="30" customHeight="1">
      <c r="A1755" s="18" t="s">
        <v>381</v>
      </c>
      <c r="B1755" s="383" t="s">
        <v>478</v>
      </c>
      <c r="C1755" s="33"/>
      <c r="D1755" s="18"/>
    </row>
    <row r="1756" spans="1:4" s="21" customFormat="1" ht="30" customHeight="1">
      <c r="A1756" s="18" t="s">
        <v>381</v>
      </c>
      <c r="B1756" s="383" t="s">
        <v>805</v>
      </c>
      <c r="C1756" s="33"/>
      <c r="D1756" s="18"/>
    </row>
    <row r="1757" spans="1:4" s="21" customFormat="1" ht="30" customHeight="1">
      <c r="A1757" s="18" t="s">
        <v>381</v>
      </c>
      <c r="B1757" s="384" t="s">
        <v>53</v>
      </c>
      <c r="C1757" s="33"/>
      <c r="D1757" s="18"/>
    </row>
    <row r="1758" spans="1:4" s="21" customFormat="1" ht="30" customHeight="1">
      <c r="A1758" s="18" t="s">
        <v>381</v>
      </c>
      <c r="B1758" s="383" t="s">
        <v>536</v>
      </c>
      <c r="C1758" s="33"/>
      <c r="D1758" s="18"/>
    </row>
    <row r="1759" spans="1:4" s="21" customFormat="1" ht="30" customHeight="1">
      <c r="A1759" s="18" t="s">
        <v>381</v>
      </c>
      <c r="B1759" s="383" t="s">
        <v>446</v>
      </c>
      <c r="C1759" s="33"/>
      <c r="D1759" s="18"/>
    </row>
    <row r="1760" spans="1:4" s="21" customFormat="1" ht="30" customHeight="1">
      <c r="A1760" s="18" t="s">
        <v>381</v>
      </c>
      <c r="B1760" s="383" t="s">
        <v>339</v>
      </c>
      <c r="C1760" s="33"/>
      <c r="D1760" s="18"/>
    </row>
    <row r="1761" spans="1:4" s="21" customFormat="1" ht="30" customHeight="1">
      <c r="A1761" s="18" t="s">
        <v>381</v>
      </c>
      <c r="B1761" s="383" t="s">
        <v>802</v>
      </c>
      <c r="C1761" s="33"/>
      <c r="D1761" s="18"/>
    </row>
    <row r="1762" spans="1:4" s="21" customFormat="1" ht="30" customHeight="1">
      <c r="A1762" s="18" t="s">
        <v>381</v>
      </c>
      <c r="B1762" s="383" t="s">
        <v>760</v>
      </c>
      <c r="C1762" s="33"/>
      <c r="D1762" s="18"/>
    </row>
    <row r="1763" spans="1:4" s="21" customFormat="1" ht="30" customHeight="1">
      <c r="A1763" s="18" t="s">
        <v>381</v>
      </c>
      <c r="B1763" s="383" t="s">
        <v>539</v>
      </c>
      <c r="C1763" s="33"/>
      <c r="D1763" s="18"/>
    </row>
    <row r="1764" spans="1:4" s="21" customFormat="1" ht="30" customHeight="1">
      <c r="A1764" s="18" t="s">
        <v>381</v>
      </c>
      <c r="B1764" s="383" t="s">
        <v>595</v>
      </c>
      <c r="C1764" s="33"/>
      <c r="D1764" s="18"/>
    </row>
    <row r="1765" spans="1:4" s="21" customFormat="1" ht="30" customHeight="1">
      <c r="A1765" s="18" t="s">
        <v>663</v>
      </c>
      <c r="B1765" s="386" t="s">
        <v>1313</v>
      </c>
      <c r="C1765" s="33" t="e">
        <f>(#REF!*2+#REF!)/3</f>
        <v>#REF!</v>
      </c>
      <c r="D1765" s="18"/>
    </row>
    <row r="1766" spans="1:4" s="21" customFormat="1" ht="30" customHeight="1">
      <c r="A1766" s="18" t="s">
        <v>663</v>
      </c>
      <c r="B1766" s="386" t="s">
        <v>1094</v>
      </c>
      <c r="C1766" s="33" t="e">
        <f>(#REF!*2+#REF!)/3</f>
        <v>#REF!</v>
      </c>
      <c r="D1766" s="18"/>
    </row>
    <row r="1767" spans="1:4" s="21" customFormat="1" ht="30" customHeight="1">
      <c r="A1767" s="18" t="s">
        <v>663</v>
      </c>
      <c r="B1767" s="386" t="s">
        <v>1327</v>
      </c>
      <c r="C1767" s="33" t="e">
        <f>(#REF!*2+#REF!)/3</f>
        <v>#REF!</v>
      </c>
      <c r="D1767" s="18"/>
    </row>
    <row r="1768" spans="1:4" s="21" customFormat="1" ht="30" customHeight="1">
      <c r="A1768" s="18" t="s">
        <v>663</v>
      </c>
      <c r="B1768" s="111" t="s">
        <v>1341</v>
      </c>
      <c r="C1768" s="33" t="e">
        <f>(#REF!*2+#REF!)/3</f>
        <v>#REF!</v>
      </c>
      <c r="D1768" s="18"/>
    </row>
    <row r="1769" spans="1:4" s="21" customFormat="1" ht="30" customHeight="1">
      <c r="A1769" s="18" t="s">
        <v>663</v>
      </c>
      <c r="B1769" s="386" t="s">
        <v>1229</v>
      </c>
      <c r="C1769" s="33" t="e">
        <f>(#REF!*2+#REF!)/3</f>
        <v>#REF!</v>
      </c>
      <c r="D1769" s="18"/>
    </row>
    <row r="1770" spans="1:4" s="21" customFormat="1" ht="30" customHeight="1">
      <c r="A1770" s="18" t="s">
        <v>663</v>
      </c>
      <c r="B1770" s="386" t="s">
        <v>1221</v>
      </c>
      <c r="C1770" s="33" t="e">
        <f>(#REF!*2+#REF!)/3</f>
        <v>#REF!</v>
      </c>
      <c r="D1770" s="18"/>
    </row>
    <row r="1771" spans="1:4" s="21" customFormat="1" ht="30" customHeight="1">
      <c r="A1771" s="18" t="s">
        <v>663</v>
      </c>
      <c r="B1771" s="386" t="s">
        <v>1191</v>
      </c>
      <c r="C1771" s="33" t="e">
        <f>(#REF!*2+#REF!)/3</f>
        <v>#REF!</v>
      </c>
      <c r="D1771" s="18"/>
    </row>
    <row r="1772" spans="1:4" s="21" customFormat="1" ht="30" customHeight="1">
      <c r="A1772" s="18" t="s">
        <v>663</v>
      </c>
      <c r="B1772" s="111" t="s">
        <v>1382</v>
      </c>
      <c r="C1772" s="33" t="e">
        <f>(#REF!*2+#REF!)/3</f>
        <v>#REF!</v>
      </c>
      <c r="D1772" s="18"/>
    </row>
    <row r="1773" spans="1:4" s="21" customFormat="1" ht="30" customHeight="1">
      <c r="A1773" s="18" t="s">
        <v>663</v>
      </c>
      <c r="B1773" s="386" t="s">
        <v>1140</v>
      </c>
      <c r="C1773" s="33" t="e">
        <f>(#REF!*2+#REF!)/3</f>
        <v>#REF!</v>
      </c>
      <c r="D1773" s="18"/>
    </row>
    <row r="1774" spans="1:4" s="21" customFormat="1" ht="30" customHeight="1">
      <c r="A1774" s="18" t="s">
        <v>663</v>
      </c>
      <c r="B1774" s="386" t="s">
        <v>1420</v>
      </c>
      <c r="C1774" s="33" t="e">
        <f>(#REF!*2+#REF!)/3</f>
        <v>#REF!</v>
      </c>
      <c r="D1774" s="18"/>
    </row>
    <row r="1775" spans="1:4" s="21" customFormat="1" ht="30" customHeight="1">
      <c r="A1775" s="74" t="s">
        <v>663</v>
      </c>
      <c r="B1775" s="386" t="s">
        <v>1496</v>
      </c>
      <c r="C1775" s="33" t="e">
        <f>(#REF!*2+#REF!)/3</f>
        <v>#REF!</v>
      </c>
      <c r="D1775" s="18"/>
    </row>
    <row r="1776" spans="1:4" s="21" customFormat="1" ht="30" customHeight="1">
      <c r="A1776" s="98" t="s">
        <v>663</v>
      </c>
      <c r="B1776" s="386" t="s">
        <v>1498</v>
      </c>
      <c r="C1776" s="33" t="e">
        <f>(#REF!*2+#REF!)/3</f>
        <v>#REF!</v>
      </c>
      <c r="D1776" s="18"/>
    </row>
    <row r="1777" spans="1:4" s="21" customFormat="1" ht="30" customHeight="1">
      <c r="A1777" s="18" t="s">
        <v>663</v>
      </c>
      <c r="B1777" s="386" t="s">
        <v>1436</v>
      </c>
      <c r="C1777" s="33" t="e">
        <f>(#REF!*2+#REF!)/3</f>
        <v>#REF!</v>
      </c>
      <c r="D1777" s="18"/>
    </row>
    <row r="1778" spans="1:4" s="21" customFormat="1" ht="30" customHeight="1">
      <c r="A1778" s="18" t="s">
        <v>663</v>
      </c>
      <c r="B1778" s="386" t="s">
        <v>1194</v>
      </c>
      <c r="C1778" s="33" t="e">
        <f>(#REF!*2+#REF!)/3</f>
        <v>#REF!</v>
      </c>
      <c r="D1778" s="18"/>
    </row>
    <row r="1779" spans="1:4" s="21" customFormat="1" ht="30" customHeight="1">
      <c r="A1779" s="18" t="s">
        <v>663</v>
      </c>
      <c r="B1779" s="386" t="s">
        <v>1530</v>
      </c>
      <c r="C1779" s="33" t="e">
        <f>(#REF!*2+#REF!)/3</f>
        <v>#REF!</v>
      </c>
      <c r="D1779" s="18"/>
    </row>
    <row r="1780" spans="1:4" s="21" customFormat="1" ht="30" customHeight="1">
      <c r="A1780" s="18" t="s">
        <v>663</v>
      </c>
      <c r="B1780" s="386" t="s">
        <v>1437</v>
      </c>
      <c r="C1780" s="33" t="e">
        <f>(#REF!*2+#REF!)/3</f>
        <v>#REF!</v>
      </c>
      <c r="D1780" s="18"/>
    </row>
    <row r="1781" spans="1:4" s="21" customFormat="1" ht="30" customHeight="1">
      <c r="A1781" s="18" t="s">
        <v>663</v>
      </c>
      <c r="B1781" s="386" t="s">
        <v>936</v>
      </c>
      <c r="C1781" s="33" t="e">
        <f>(#REF!*2+#REF!)/3</f>
        <v>#REF!</v>
      </c>
      <c r="D1781" s="18"/>
    </row>
    <row r="1782" spans="1:4" s="21" customFormat="1" ht="30" customHeight="1">
      <c r="A1782" s="18" t="s">
        <v>663</v>
      </c>
      <c r="B1782" s="386" t="s">
        <v>1212</v>
      </c>
      <c r="C1782" s="33" t="e">
        <f>(#REF!*2+#REF!)/3</f>
        <v>#REF!</v>
      </c>
      <c r="D1782" s="18"/>
    </row>
    <row r="1783" spans="1:4" s="21" customFormat="1" ht="30" customHeight="1">
      <c r="A1783" s="18" t="s">
        <v>663</v>
      </c>
      <c r="B1783" s="386" t="s">
        <v>1312</v>
      </c>
      <c r="C1783" s="33" t="e">
        <f>(#REF!*2+#REF!)/3</f>
        <v>#REF!</v>
      </c>
      <c r="D1783" s="18"/>
    </row>
    <row r="1784" spans="1:4" s="21" customFormat="1" ht="30" customHeight="1">
      <c r="A1784" s="18" t="s">
        <v>663</v>
      </c>
      <c r="B1784" s="383" t="s">
        <v>991</v>
      </c>
      <c r="C1784" s="33" t="e">
        <f>AVERAGE(#REF!,#REF!)</f>
        <v>#REF!</v>
      </c>
      <c r="D1784" s="18"/>
    </row>
    <row r="1785" spans="1:4" s="21" customFormat="1" ht="30" customHeight="1">
      <c r="A1785" s="18" t="s">
        <v>663</v>
      </c>
      <c r="B1785" s="385" t="s">
        <v>1261</v>
      </c>
      <c r="C1785" s="33" t="e">
        <f>(#REF!*2+#REF!)/3</f>
        <v>#REF!</v>
      </c>
      <c r="D1785" s="18"/>
    </row>
    <row r="1786" spans="1:4" s="21" customFormat="1" ht="30" customHeight="1">
      <c r="A1786" s="18" t="s">
        <v>663</v>
      </c>
      <c r="B1786" s="383" t="s">
        <v>1028</v>
      </c>
      <c r="C1786" s="33" t="e">
        <f>(#REF!*2+#REF!)/3</f>
        <v>#REF!</v>
      </c>
      <c r="D1786" s="18"/>
    </row>
    <row r="1787" spans="1:4" s="21" customFormat="1" ht="30" customHeight="1">
      <c r="A1787" s="18" t="s">
        <v>663</v>
      </c>
      <c r="B1787" s="383" t="s">
        <v>1115</v>
      </c>
      <c r="C1787" s="33" t="e">
        <f>(#REF!*2+#REF!)/3</f>
        <v>#REF!</v>
      </c>
      <c r="D1787" s="18"/>
    </row>
    <row r="1788" spans="1:4" s="21" customFormat="1" ht="30" customHeight="1">
      <c r="A1788" s="18" t="s">
        <v>663</v>
      </c>
      <c r="B1788" s="383" t="s">
        <v>1306</v>
      </c>
      <c r="C1788" s="33" t="e">
        <f>(#REF!*2+#REF!)/3</f>
        <v>#REF!</v>
      </c>
      <c r="D1788" s="18"/>
    </row>
    <row r="1789" spans="1:4" s="21" customFormat="1" ht="30" customHeight="1">
      <c r="A1789" s="18" t="s">
        <v>663</v>
      </c>
      <c r="B1789" s="383" t="s">
        <v>1695</v>
      </c>
      <c r="C1789" s="33" t="e">
        <f>(#REF!*2+#REF!)/3</f>
        <v>#REF!</v>
      </c>
      <c r="D1789" s="18"/>
    </row>
    <row r="1790" spans="1:4" s="21" customFormat="1" ht="30" customHeight="1">
      <c r="A1790" s="18" t="s">
        <v>663</v>
      </c>
      <c r="B1790" s="383" t="s">
        <v>1520</v>
      </c>
      <c r="C1790" s="33" t="e">
        <f>(#REF!*2+#REF!)/3</f>
        <v>#REF!</v>
      </c>
      <c r="D1790" s="18"/>
    </row>
    <row r="1791" spans="1:4" s="21" customFormat="1" ht="30" customHeight="1">
      <c r="A1791" s="18" t="s">
        <v>663</v>
      </c>
      <c r="B1791" s="383" t="s">
        <v>1647</v>
      </c>
      <c r="C1791" s="33" t="e">
        <f>(#REF!*2+#REF!)/3</f>
        <v>#REF!</v>
      </c>
      <c r="D1791" s="18"/>
    </row>
    <row r="1792" spans="1:4" s="21" customFormat="1" ht="30" customHeight="1">
      <c r="A1792" s="18" t="s">
        <v>663</v>
      </c>
      <c r="B1792" s="383" t="s">
        <v>1516</v>
      </c>
      <c r="C1792" s="33" t="e">
        <f>(#REF!*2+#REF!)/3</f>
        <v>#REF!</v>
      </c>
      <c r="D1792" s="18"/>
    </row>
    <row r="1793" spans="1:4" s="21" customFormat="1" ht="30" customHeight="1">
      <c r="A1793" s="18" t="s">
        <v>663</v>
      </c>
      <c r="B1793" s="383" t="s">
        <v>1696</v>
      </c>
      <c r="C1793" s="33" t="e">
        <f>(#REF!*2+#REF!)/3</f>
        <v>#REF!</v>
      </c>
      <c r="D1793" s="18"/>
    </row>
    <row r="1794" spans="1:4" s="21" customFormat="1" ht="30" customHeight="1">
      <c r="A1794" s="18" t="s">
        <v>663</v>
      </c>
      <c r="B1794" s="383" t="s">
        <v>224</v>
      </c>
      <c r="C1794" s="33" t="e">
        <f>(#REF!*2+#REF!)/3</f>
        <v>#REF!</v>
      </c>
      <c r="D1794" s="18"/>
    </row>
    <row r="1795" spans="1:4" s="21" customFormat="1" ht="30" customHeight="1">
      <c r="A1795" s="18" t="s">
        <v>663</v>
      </c>
      <c r="B1795" s="383" t="s">
        <v>935</v>
      </c>
      <c r="C1795" s="33" t="e">
        <f>(#REF!*2+#REF!)/3</f>
        <v>#REF!</v>
      </c>
      <c r="D1795" s="18"/>
    </row>
    <row r="1796" spans="1:4" s="21" customFormat="1" ht="30" customHeight="1">
      <c r="A1796" s="18" t="s">
        <v>663</v>
      </c>
      <c r="B1796" s="383" t="s">
        <v>1182</v>
      </c>
      <c r="C1796" s="33" t="e">
        <f>(#REF!*2+#REF!)/3</f>
        <v>#REF!</v>
      </c>
      <c r="D1796" s="18"/>
    </row>
    <row r="1797" spans="1:4" s="21" customFormat="1" ht="30" customHeight="1">
      <c r="A1797" s="18" t="s">
        <v>663</v>
      </c>
      <c r="B1797" s="383" t="s">
        <v>938</v>
      </c>
      <c r="C1797" s="33" t="e">
        <f>(#REF!*2+#REF!)/3</f>
        <v>#REF!</v>
      </c>
      <c r="D1797" s="18"/>
    </row>
    <row r="1798" spans="1:4" s="21" customFormat="1" ht="30" customHeight="1">
      <c r="A1798" s="18" t="s">
        <v>663</v>
      </c>
      <c r="B1798" s="383" t="s">
        <v>480</v>
      </c>
      <c r="C1798" s="33" t="e">
        <f>(#REF!*2+#REF!)/3</f>
        <v>#REF!</v>
      </c>
      <c r="D1798" s="18"/>
    </row>
    <row r="1799" spans="1:4" s="21" customFormat="1" ht="30" customHeight="1">
      <c r="A1799" s="18" t="s">
        <v>663</v>
      </c>
      <c r="B1799" s="383" t="s">
        <v>145</v>
      </c>
      <c r="C1799" s="33" t="e">
        <f>(#REF!*2+#REF!)/3</f>
        <v>#REF!</v>
      </c>
      <c r="D1799" s="18"/>
    </row>
    <row r="1800" spans="1:4" s="21" customFormat="1" ht="30" customHeight="1">
      <c r="A1800" s="18" t="s">
        <v>663</v>
      </c>
      <c r="B1800" s="383" t="s">
        <v>949</v>
      </c>
      <c r="C1800" s="33" t="e">
        <f>(#REF!*2+#REF!)/3</f>
        <v>#REF!</v>
      </c>
      <c r="D1800" s="18"/>
    </row>
    <row r="1801" spans="1:4" s="21" customFormat="1" ht="30" customHeight="1">
      <c r="A1801" s="18" t="s">
        <v>663</v>
      </c>
      <c r="B1801" s="383" t="s">
        <v>1765</v>
      </c>
      <c r="C1801" s="33" t="e">
        <f>(#REF!*2+#REF!)/3</f>
        <v>#REF!</v>
      </c>
      <c r="D1801" s="18"/>
    </row>
    <row r="1802" spans="1:4" s="21" customFormat="1" ht="30" customHeight="1">
      <c r="A1802" s="18" t="s">
        <v>663</v>
      </c>
      <c r="B1802" s="383" t="s">
        <v>1766</v>
      </c>
      <c r="C1802" s="33" t="e">
        <f>(#REF!*2+#REF!)/3</f>
        <v>#REF!</v>
      </c>
      <c r="D1802" s="18"/>
    </row>
    <row r="1803" spans="1:4" s="21" customFormat="1" ht="30" customHeight="1">
      <c r="A1803" s="18" t="s">
        <v>663</v>
      </c>
      <c r="B1803" s="383" t="s">
        <v>1774</v>
      </c>
      <c r="C1803" s="33" t="e">
        <f>(#REF!*2+#REF!)/3</f>
        <v>#REF!</v>
      </c>
      <c r="D1803" s="18"/>
    </row>
    <row r="1804" spans="1:4" s="21" customFormat="1" ht="30" customHeight="1">
      <c r="A1804" s="18" t="s">
        <v>663</v>
      </c>
      <c r="B1804" s="383" t="s">
        <v>124</v>
      </c>
      <c r="C1804" s="33">
        <v>10</v>
      </c>
      <c r="D1804" s="18"/>
    </row>
    <row r="1805" spans="1:4" s="21" customFormat="1" ht="30" customHeight="1">
      <c r="A1805" s="18" t="s">
        <v>663</v>
      </c>
      <c r="B1805" s="383" t="s">
        <v>651</v>
      </c>
      <c r="C1805" s="33">
        <v>10</v>
      </c>
      <c r="D1805" s="18"/>
    </row>
    <row r="1806" spans="1:4" s="21" customFormat="1" ht="30" customHeight="1">
      <c r="A1806" s="18" t="s">
        <v>663</v>
      </c>
      <c r="B1806" s="383" t="s">
        <v>158</v>
      </c>
      <c r="C1806" s="33">
        <v>10</v>
      </c>
      <c r="D1806" s="18"/>
    </row>
    <row r="1807" spans="1:4" s="21" customFormat="1" ht="30" customHeight="1">
      <c r="A1807" s="18" t="s">
        <v>663</v>
      </c>
      <c r="B1807" s="383" t="s">
        <v>216</v>
      </c>
      <c r="C1807" s="33">
        <v>10</v>
      </c>
      <c r="D1807" s="18"/>
    </row>
    <row r="1808" spans="1:4" s="21" customFormat="1" ht="30" customHeight="1">
      <c r="A1808" s="18" t="s">
        <v>663</v>
      </c>
      <c r="B1808" s="383" t="s">
        <v>605</v>
      </c>
      <c r="C1808" s="33">
        <v>10</v>
      </c>
      <c r="D1808" s="18"/>
    </row>
    <row r="1809" spans="1:4" s="21" customFormat="1" ht="30" customHeight="1">
      <c r="A1809" s="18" t="s">
        <v>663</v>
      </c>
      <c r="B1809" s="383" t="s">
        <v>134</v>
      </c>
      <c r="C1809" s="33">
        <v>6</v>
      </c>
      <c r="D1809" s="18"/>
    </row>
    <row r="1810" spans="1:4" s="21" customFormat="1" ht="30" customHeight="1">
      <c r="A1810" s="18" t="s">
        <v>663</v>
      </c>
      <c r="B1810" s="383" t="s">
        <v>476</v>
      </c>
      <c r="C1810" s="33">
        <v>4</v>
      </c>
      <c r="D1810" s="18"/>
    </row>
    <row r="1811" spans="1:4" s="21" customFormat="1" ht="30" customHeight="1">
      <c r="A1811" s="18" t="s">
        <v>663</v>
      </c>
      <c r="B1811" s="383" t="s">
        <v>442</v>
      </c>
      <c r="C1811" s="33">
        <v>2</v>
      </c>
      <c r="D1811" s="18"/>
    </row>
    <row r="1812" spans="1:4" s="21" customFormat="1" ht="30" customHeight="1">
      <c r="A1812" s="18" t="s">
        <v>663</v>
      </c>
      <c r="B1812" s="383" t="s">
        <v>364</v>
      </c>
      <c r="C1812" s="33"/>
      <c r="D1812" s="18"/>
    </row>
    <row r="1813" spans="1:4" s="21" customFormat="1" ht="30" customHeight="1">
      <c r="A1813" s="18" t="s">
        <v>663</v>
      </c>
      <c r="B1813" s="383" t="s">
        <v>554</v>
      </c>
      <c r="C1813" s="33"/>
      <c r="D1813" s="18"/>
    </row>
    <row r="1814" spans="1:4" s="21" customFormat="1" ht="30" customHeight="1">
      <c r="A1814" s="18" t="s">
        <v>217</v>
      </c>
      <c r="B1814" s="383" t="s">
        <v>709</v>
      </c>
      <c r="C1814" s="33"/>
      <c r="D1814" s="18"/>
    </row>
    <row r="1815" spans="1:4" s="21" customFormat="1" ht="30" customHeight="1">
      <c r="A1815" s="18" t="s">
        <v>217</v>
      </c>
      <c r="B1815" s="383" t="s">
        <v>512</v>
      </c>
      <c r="C1815" s="33"/>
      <c r="D1815" s="18"/>
    </row>
    <row r="1816" spans="1:4" s="21" customFormat="1" ht="30" customHeight="1">
      <c r="A1816" s="18" t="s">
        <v>217</v>
      </c>
      <c r="B1816" s="383" t="s">
        <v>687</v>
      </c>
      <c r="C1816" s="33"/>
      <c r="D1816" s="18"/>
    </row>
    <row r="1817" spans="1:4" s="21" customFormat="1" ht="30" customHeight="1">
      <c r="A1817" s="18" t="s">
        <v>217</v>
      </c>
      <c r="B1817" s="384" t="s">
        <v>38</v>
      </c>
      <c r="C1817" s="33"/>
      <c r="D1817" s="18"/>
    </row>
    <row r="1818" spans="1:4" s="21" customFormat="1" ht="30" customHeight="1">
      <c r="A1818" s="18" t="s">
        <v>217</v>
      </c>
      <c r="B1818" s="383" t="s">
        <v>525</v>
      </c>
      <c r="C1818" s="33"/>
      <c r="D1818" s="18"/>
    </row>
    <row r="1819" spans="1:4" s="21" customFormat="1" ht="30" customHeight="1">
      <c r="A1819" s="18" t="s">
        <v>217</v>
      </c>
      <c r="B1819" s="383" t="s">
        <v>439</v>
      </c>
      <c r="C1819" s="33"/>
      <c r="D1819" s="18"/>
    </row>
    <row r="1820" spans="1:4" s="21" customFormat="1" ht="30" customHeight="1">
      <c r="A1820" s="18" t="s">
        <v>217</v>
      </c>
      <c r="B1820" s="383" t="s">
        <v>441</v>
      </c>
      <c r="C1820" s="33"/>
      <c r="D1820" s="18"/>
    </row>
    <row r="1821" spans="1:4" s="21" customFormat="1" ht="30" customHeight="1">
      <c r="A1821" s="18" t="s">
        <v>217</v>
      </c>
      <c r="B1821" s="383" t="s">
        <v>562</v>
      </c>
      <c r="C1821" s="33"/>
      <c r="D1821" s="18"/>
    </row>
    <row r="1822" spans="1:4" s="21" customFormat="1" ht="30" customHeight="1">
      <c r="A1822" s="18" t="s">
        <v>217</v>
      </c>
      <c r="B1822" s="383" t="s">
        <v>257</v>
      </c>
      <c r="C1822" s="33"/>
      <c r="D1822" s="18"/>
    </row>
    <row r="1823" spans="1:4" s="21" customFormat="1" ht="30" customHeight="1">
      <c r="A1823" s="18" t="s">
        <v>217</v>
      </c>
      <c r="B1823" s="383" t="s">
        <v>319</v>
      </c>
      <c r="C1823" s="33"/>
      <c r="D1823" s="18"/>
    </row>
    <row r="1824" spans="1:4" s="21" customFormat="1" ht="30" customHeight="1">
      <c r="A1824" s="18" t="s">
        <v>217</v>
      </c>
      <c r="B1824" s="383" t="s">
        <v>409</v>
      </c>
      <c r="C1824" s="33"/>
      <c r="D1824" s="18"/>
    </row>
    <row r="1825" spans="1:4" s="21" customFormat="1" ht="30" customHeight="1">
      <c r="A1825" s="18" t="s">
        <v>217</v>
      </c>
      <c r="B1825" s="383" t="s">
        <v>599</v>
      </c>
      <c r="C1825" s="33"/>
      <c r="D1825" s="18"/>
    </row>
    <row r="1826" spans="1:4" s="21" customFormat="1" ht="30" customHeight="1">
      <c r="A1826" s="18" t="s">
        <v>217</v>
      </c>
      <c r="B1826" s="383" t="s">
        <v>324</v>
      </c>
      <c r="C1826" s="33"/>
      <c r="D1826" s="18"/>
    </row>
    <row r="1827" spans="1:4" s="21" customFormat="1" ht="30" customHeight="1">
      <c r="A1827" s="18" t="s">
        <v>217</v>
      </c>
      <c r="B1827" s="383" t="s">
        <v>558</v>
      </c>
      <c r="C1827" s="33"/>
      <c r="D1827" s="18"/>
    </row>
    <row r="1828" spans="1:4" s="21" customFormat="1" ht="30" customHeight="1">
      <c r="A1828" s="18" t="s">
        <v>217</v>
      </c>
      <c r="B1828" s="383" t="s">
        <v>470</v>
      </c>
      <c r="C1828" s="33"/>
      <c r="D1828" s="18"/>
    </row>
    <row r="1829" spans="1:4" s="21" customFormat="1" ht="30" customHeight="1">
      <c r="A1829" s="18" t="s">
        <v>217</v>
      </c>
      <c r="B1829" s="383" t="s">
        <v>481</v>
      </c>
      <c r="C1829" s="33"/>
      <c r="D1829" s="18"/>
    </row>
    <row r="1830" spans="1:4" s="21" customFormat="1" ht="30" customHeight="1">
      <c r="A1830" s="18" t="s">
        <v>217</v>
      </c>
      <c r="B1830" s="383" t="s">
        <v>71</v>
      </c>
      <c r="C1830" s="33"/>
      <c r="D1830" s="18"/>
    </row>
    <row r="1831" spans="1:4" s="21" customFormat="1" ht="30" customHeight="1">
      <c r="A1831" s="18" t="s">
        <v>217</v>
      </c>
      <c r="B1831" s="383" t="s">
        <v>306</v>
      </c>
      <c r="C1831" s="33"/>
      <c r="D1831" s="18"/>
    </row>
    <row r="1832" spans="1:4" s="21" customFormat="1" ht="30" customHeight="1">
      <c r="A1832" s="18" t="s">
        <v>217</v>
      </c>
      <c r="B1832" s="383" t="s">
        <v>516</v>
      </c>
      <c r="C1832" s="33"/>
      <c r="D1832" s="18"/>
    </row>
    <row r="1833" spans="1:4" s="21" customFormat="1" ht="30" customHeight="1">
      <c r="A1833" s="18" t="s">
        <v>838</v>
      </c>
      <c r="B1833" s="386" t="s">
        <v>1039</v>
      </c>
      <c r="C1833" s="33" t="e">
        <f>(#REF!*2+#REF!)/3</f>
        <v>#REF!</v>
      </c>
      <c r="D1833" s="18"/>
    </row>
    <row r="1834" spans="1:4" s="21" customFormat="1" ht="30" customHeight="1">
      <c r="A1834" s="18" t="s">
        <v>838</v>
      </c>
      <c r="B1834" s="386" t="s">
        <v>847</v>
      </c>
      <c r="C1834" s="33" t="e">
        <f>(#REF!*2+#REF!)/3</f>
        <v>#REF!</v>
      </c>
      <c r="D1834" s="18"/>
    </row>
    <row r="1835" spans="1:4" s="21" customFormat="1" ht="30" customHeight="1">
      <c r="A1835" s="18" t="s">
        <v>838</v>
      </c>
      <c r="B1835" s="386" t="s">
        <v>848</v>
      </c>
      <c r="C1835" s="33" t="e">
        <f>(#REF!*2+#REF!)/3</f>
        <v>#REF!</v>
      </c>
      <c r="D1835" s="18"/>
    </row>
    <row r="1836" spans="1:4" s="21" customFormat="1" ht="30" customHeight="1">
      <c r="A1836" s="18" t="s">
        <v>838</v>
      </c>
      <c r="B1836" s="386" t="s">
        <v>1457</v>
      </c>
      <c r="C1836" s="33" t="e">
        <f>(#REF!*2+#REF!)/3</f>
        <v>#REF!</v>
      </c>
      <c r="D1836" s="18"/>
    </row>
    <row r="1837" spans="1:4" s="21" customFormat="1" ht="30" customHeight="1">
      <c r="A1837" s="18" t="s">
        <v>838</v>
      </c>
      <c r="B1837" s="386" t="s">
        <v>1576</v>
      </c>
      <c r="C1837" s="33" t="e">
        <f>(#REF!*2+#REF!)/3</f>
        <v>#REF!</v>
      </c>
      <c r="D1837" s="18"/>
    </row>
    <row r="1838" spans="1:4" s="21" customFormat="1" ht="30" customHeight="1">
      <c r="A1838" s="18" t="s">
        <v>838</v>
      </c>
      <c r="B1838" s="386" t="s">
        <v>1501</v>
      </c>
      <c r="C1838" s="33" t="e">
        <f>(#REF!*2+#REF!)/3</f>
        <v>#REF!</v>
      </c>
      <c r="D1838" s="18"/>
    </row>
    <row r="1839" spans="1:4" s="21" customFormat="1" ht="30" customHeight="1">
      <c r="A1839" s="18" t="s">
        <v>838</v>
      </c>
      <c r="B1839" s="386" t="s">
        <v>1440</v>
      </c>
      <c r="C1839" s="33" t="e">
        <f>(#REF!*2+#REF!)/3</f>
        <v>#REF!</v>
      </c>
      <c r="D1839" s="18"/>
    </row>
    <row r="1840" spans="1:4" s="21" customFormat="1" ht="30" customHeight="1">
      <c r="A1840" s="18" t="s">
        <v>838</v>
      </c>
      <c r="B1840" s="386" t="s">
        <v>891</v>
      </c>
      <c r="C1840" s="33" t="e">
        <f>(#REF!*2+#REF!)/3</f>
        <v>#REF!</v>
      </c>
      <c r="D1840" s="18"/>
    </row>
    <row r="1841" spans="1:4" s="21" customFormat="1" ht="30" customHeight="1">
      <c r="A1841" s="18" t="s">
        <v>838</v>
      </c>
      <c r="B1841" s="383" t="s">
        <v>1040</v>
      </c>
      <c r="C1841" s="33" t="e">
        <f>AVERAGE(#REF!,#REF!)</f>
        <v>#REF!</v>
      </c>
      <c r="D1841" s="18"/>
    </row>
    <row r="1842" spans="1:4" s="21" customFormat="1" ht="30" customHeight="1">
      <c r="A1842" s="18" t="s">
        <v>838</v>
      </c>
      <c r="B1842" s="383" t="s">
        <v>706</v>
      </c>
      <c r="C1842" s="33" t="e">
        <f>AVERAGE(#REF!,#REF!)</f>
        <v>#REF!</v>
      </c>
      <c r="D1842" s="18"/>
    </row>
    <row r="1843" spans="1:4" s="21" customFormat="1" ht="30" customHeight="1">
      <c r="A1843" s="18" t="s">
        <v>838</v>
      </c>
      <c r="B1843" s="383" t="s">
        <v>855</v>
      </c>
      <c r="C1843" s="33" t="e">
        <f>(#REF!*2+#REF!)/3</f>
        <v>#REF!</v>
      </c>
      <c r="D1843" s="18"/>
    </row>
    <row r="1844" spans="1:4" s="21" customFormat="1" ht="30" customHeight="1">
      <c r="A1844" s="18" t="s">
        <v>838</v>
      </c>
      <c r="B1844" s="385" t="s">
        <v>1023</v>
      </c>
      <c r="C1844" s="33" t="e">
        <f>(#REF!*2+#REF!)/3</f>
        <v>#REF!</v>
      </c>
      <c r="D1844" s="18"/>
    </row>
    <row r="1845" spans="1:4" s="21" customFormat="1" ht="30" customHeight="1">
      <c r="A1845" s="18" t="s">
        <v>838</v>
      </c>
      <c r="B1845" s="383" t="s">
        <v>1038</v>
      </c>
      <c r="C1845" s="33" t="e">
        <f>(#REF!*2+#REF!)/3</f>
        <v>#REF!</v>
      </c>
      <c r="D1845" s="18"/>
    </row>
    <row r="1846" spans="1:4" s="21" customFormat="1" ht="30" customHeight="1">
      <c r="A1846" s="18" t="s">
        <v>838</v>
      </c>
      <c r="B1846" s="383" t="s">
        <v>1054</v>
      </c>
      <c r="C1846" s="33" t="e">
        <f>(#REF!*2+#REF!)/3</f>
        <v>#REF!</v>
      </c>
      <c r="D1846" s="18"/>
    </row>
    <row r="1847" spans="1:4" s="21" customFormat="1" ht="30" customHeight="1">
      <c r="A1847" s="18" t="s">
        <v>838</v>
      </c>
      <c r="B1847" s="383" t="s">
        <v>1116</v>
      </c>
      <c r="C1847" s="33" t="e">
        <f>(#REF!*2+#REF!)/3</f>
        <v>#REF!</v>
      </c>
      <c r="D1847" s="18"/>
    </row>
    <row r="1848" spans="1:4" s="21" customFormat="1" ht="30" customHeight="1">
      <c r="A1848" s="18" t="s">
        <v>838</v>
      </c>
      <c r="B1848" s="383" t="s">
        <v>1092</v>
      </c>
      <c r="C1848" s="33" t="e">
        <f>(#REF!*2+#REF!)/3</f>
        <v>#REF!</v>
      </c>
      <c r="D1848" s="18"/>
    </row>
    <row r="1849" spans="1:4" s="21" customFormat="1" ht="30" customHeight="1">
      <c r="A1849" s="18" t="s">
        <v>838</v>
      </c>
      <c r="B1849" s="383" t="s">
        <v>845</v>
      </c>
      <c r="C1849" s="33" t="e">
        <f>(#REF!*2+#REF!)/3</f>
        <v>#REF!</v>
      </c>
      <c r="D1849" s="18"/>
    </row>
    <row r="1850" spans="1:4" s="21" customFormat="1" ht="30" customHeight="1">
      <c r="A1850" s="18" t="s">
        <v>838</v>
      </c>
      <c r="B1850" s="383" t="s">
        <v>850</v>
      </c>
      <c r="C1850" s="33" t="e">
        <f>(#REF!*2+#REF!)/3</f>
        <v>#REF!</v>
      </c>
      <c r="D1850" s="18"/>
    </row>
    <row r="1851" spans="1:4" s="21" customFormat="1" ht="30" customHeight="1">
      <c r="A1851" s="18" t="s">
        <v>838</v>
      </c>
      <c r="B1851" s="383" t="s">
        <v>837</v>
      </c>
      <c r="C1851" s="33" t="e">
        <f>(#REF!*2+#REF!)/3</f>
        <v>#REF!</v>
      </c>
      <c r="D1851" s="18"/>
    </row>
    <row r="1852" spans="1:4" s="21" customFormat="1" ht="30" customHeight="1">
      <c r="A1852" s="18" t="s">
        <v>838</v>
      </c>
      <c r="B1852" s="385" t="s">
        <v>1596</v>
      </c>
      <c r="C1852" s="33" t="e">
        <f>(#REF!*2+#REF!)/3</f>
        <v>#REF!</v>
      </c>
      <c r="D1852" s="18"/>
    </row>
    <row r="1853" spans="1:4" s="21" customFormat="1" ht="30" customHeight="1">
      <c r="A1853" s="18" t="s">
        <v>838</v>
      </c>
      <c r="B1853" s="383" t="s">
        <v>1582</v>
      </c>
      <c r="C1853" s="33" t="e">
        <f>(#REF!*2+#REF!)/3</f>
        <v>#REF!</v>
      </c>
      <c r="D1853" s="18"/>
    </row>
    <row r="1854" spans="1:4" s="21" customFormat="1" ht="30" customHeight="1">
      <c r="A1854" s="18" t="s">
        <v>838</v>
      </c>
      <c r="B1854" s="385" t="s">
        <v>1582</v>
      </c>
      <c r="C1854" s="33" t="e">
        <f>(#REF!*2+#REF!)/3</f>
        <v>#REF!</v>
      </c>
      <c r="D1854" s="18"/>
    </row>
    <row r="1855" spans="1:4" s="21" customFormat="1" ht="30" customHeight="1">
      <c r="A1855" s="18" t="s">
        <v>838</v>
      </c>
      <c r="B1855" s="383" t="s">
        <v>1512</v>
      </c>
      <c r="C1855" s="33" t="e">
        <f>(#REF!*2+#REF!)/3</f>
        <v>#REF!</v>
      </c>
      <c r="D1855" s="18"/>
    </row>
    <row r="1856" spans="1:4" s="21" customFormat="1" ht="30" customHeight="1">
      <c r="A1856" s="18" t="s">
        <v>838</v>
      </c>
      <c r="B1856" s="383" t="s">
        <v>1718</v>
      </c>
      <c r="C1856" s="33" t="e">
        <f>(#REF!*2+#REF!)/3</f>
        <v>#REF!</v>
      </c>
      <c r="D1856" s="18"/>
    </row>
    <row r="1857" spans="1:4" s="21" customFormat="1" ht="30" customHeight="1">
      <c r="A1857" s="18" t="s">
        <v>838</v>
      </c>
      <c r="B1857" s="385" t="s">
        <v>1581</v>
      </c>
      <c r="C1857" s="33" t="e">
        <f>(#REF!*2+#REF!)/3</f>
        <v>#REF!</v>
      </c>
      <c r="D1857" s="18"/>
    </row>
    <row r="1858" spans="1:4" s="21" customFormat="1" ht="30" customHeight="1">
      <c r="A1858" s="18" t="s">
        <v>838</v>
      </c>
      <c r="B1858" s="383" t="s">
        <v>1502</v>
      </c>
      <c r="C1858" s="33" t="e">
        <f>(#REF!*2+#REF!)/3</f>
        <v>#REF!</v>
      </c>
      <c r="D1858" s="18"/>
    </row>
    <row r="1859" spans="1:4" s="21" customFormat="1" ht="30" customHeight="1">
      <c r="A1859" s="18" t="s">
        <v>838</v>
      </c>
      <c r="B1859" s="383" t="s">
        <v>1724</v>
      </c>
      <c r="C1859" s="33" t="e">
        <f>(#REF!*2+#REF!)/3</f>
        <v>#REF!</v>
      </c>
      <c r="D1859" s="18"/>
    </row>
    <row r="1860" spans="1:4" s="21" customFormat="1" ht="30" customHeight="1">
      <c r="A1860" s="18" t="s">
        <v>838</v>
      </c>
      <c r="B1860" s="383" t="s">
        <v>1670</v>
      </c>
      <c r="C1860" s="33" t="e">
        <f>(#REF!*2+#REF!)/3</f>
        <v>#REF!</v>
      </c>
      <c r="D1860" s="18"/>
    </row>
    <row r="1861" spans="1:4" s="21" customFormat="1" ht="30" customHeight="1">
      <c r="A1861" s="18" t="s">
        <v>838</v>
      </c>
      <c r="B1861" s="383" t="s">
        <v>1727</v>
      </c>
      <c r="C1861" s="33" t="e">
        <f>(#REF!*2+#REF!)/3</f>
        <v>#REF!</v>
      </c>
      <c r="D1861" s="18"/>
    </row>
    <row r="1862" spans="1:4" s="21" customFormat="1" ht="30" customHeight="1">
      <c r="A1862" s="18" t="s">
        <v>838</v>
      </c>
      <c r="B1862" s="383" t="s">
        <v>1683</v>
      </c>
      <c r="C1862" s="33" t="e">
        <f>(#REF!*2+#REF!)/3</f>
        <v>#REF!</v>
      </c>
      <c r="D1862" s="18"/>
    </row>
    <row r="1863" spans="1:4" s="21" customFormat="1" ht="30" customHeight="1">
      <c r="A1863" s="18" t="s">
        <v>838</v>
      </c>
      <c r="B1863" s="383" t="s">
        <v>1700</v>
      </c>
      <c r="C1863" s="33" t="e">
        <f>(#REF!*2+#REF!)/3</f>
        <v>#REF!</v>
      </c>
      <c r="D1863" s="18"/>
    </row>
    <row r="1864" spans="1:4" s="21" customFormat="1" ht="30" customHeight="1">
      <c r="A1864" s="18" t="s">
        <v>838</v>
      </c>
      <c r="B1864" s="383" t="s">
        <v>849</v>
      </c>
      <c r="C1864" s="33" t="e">
        <f>(#REF!*2+#REF!)/3</f>
        <v>#REF!</v>
      </c>
      <c r="D1864" s="18"/>
    </row>
    <row r="1865" spans="1:4" s="21" customFormat="1" ht="30" customHeight="1">
      <c r="A1865" s="18" t="s">
        <v>838</v>
      </c>
      <c r="B1865" s="383" t="s">
        <v>871</v>
      </c>
      <c r="C1865" s="33" t="e">
        <f>(#REF!*2+#REF!)/3</f>
        <v>#REF!</v>
      </c>
      <c r="D1865" s="18"/>
    </row>
    <row r="1866" spans="1:4" s="21" customFormat="1" ht="30" customHeight="1">
      <c r="A1866" s="18" t="s">
        <v>838</v>
      </c>
      <c r="B1866" s="383" t="s">
        <v>863</v>
      </c>
      <c r="C1866" s="33" t="e">
        <f>(#REF!*2+#REF!)/3</f>
        <v>#REF!</v>
      </c>
      <c r="D1866" s="18"/>
    </row>
    <row r="1867" spans="1:4" s="21" customFormat="1" ht="30" customHeight="1">
      <c r="A1867" s="18" t="s">
        <v>838</v>
      </c>
      <c r="B1867" s="383" t="s">
        <v>864</v>
      </c>
      <c r="C1867" s="33" t="e">
        <f>(#REF!*2+#REF!)/3</f>
        <v>#REF!</v>
      </c>
      <c r="D1867" s="18"/>
    </row>
    <row r="1868" spans="1:4" s="21" customFormat="1" ht="30" customHeight="1">
      <c r="A1868" s="18" t="s">
        <v>838</v>
      </c>
      <c r="B1868" s="383" t="s">
        <v>866</v>
      </c>
      <c r="C1868" s="33" t="e">
        <f>(#REF!*2+#REF!)/3</f>
        <v>#REF!</v>
      </c>
      <c r="D1868" s="18"/>
    </row>
    <row r="1869" spans="1:4" s="21" customFormat="1" ht="30" customHeight="1">
      <c r="A1869" s="18" t="s">
        <v>838</v>
      </c>
      <c r="B1869" s="383" t="s">
        <v>876</v>
      </c>
      <c r="C1869" s="33" t="e">
        <f>(#REF!*2+#REF!)/3</f>
        <v>#REF!</v>
      </c>
      <c r="D1869" s="18"/>
    </row>
    <row r="1870" spans="1:4" s="21" customFormat="1" ht="30" customHeight="1">
      <c r="A1870" s="18" t="s">
        <v>838</v>
      </c>
      <c r="B1870" s="383" t="s">
        <v>1055</v>
      </c>
      <c r="C1870" s="33" t="e">
        <f>(#REF!*2+#REF!)/3</f>
        <v>#REF!</v>
      </c>
      <c r="D1870" s="18"/>
    </row>
    <row r="1871" spans="1:4" s="21" customFormat="1" ht="30" customHeight="1">
      <c r="A1871" s="18" t="s">
        <v>838</v>
      </c>
      <c r="B1871" s="383" t="s">
        <v>1275</v>
      </c>
      <c r="C1871" s="33" t="e">
        <f>(#REF!*2+#REF!)/3</f>
        <v>#REF!</v>
      </c>
      <c r="D1871" s="18"/>
    </row>
    <row r="1872" spans="1:4" s="21" customFormat="1" ht="30" customHeight="1">
      <c r="A1872" s="18" t="s">
        <v>838</v>
      </c>
      <c r="B1872" s="385" t="s">
        <v>1222</v>
      </c>
      <c r="C1872" s="33" t="e">
        <f>(#REF!*2+#REF!)/3</f>
        <v>#REF!</v>
      </c>
      <c r="D1872" s="18"/>
    </row>
    <row r="1873" spans="1:4" s="21" customFormat="1" ht="30" customHeight="1">
      <c r="A1873" s="18" t="s">
        <v>838</v>
      </c>
      <c r="B1873" s="383" t="s">
        <v>1086</v>
      </c>
      <c r="C1873" s="33" t="e">
        <f>(#REF!*2+#REF!)/3</f>
        <v>#REF!</v>
      </c>
      <c r="D1873" s="18"/>
    </row>
    <row r="1874" spans="1:4" s="21" customFormat="1" ht="30" customHeight="1">
      <c r="A1874" s="18" t="s">
        <v>838</v>
      </c>
      <c r="B1874" s="383" t="s">
        <v>846</v>
      </c>
      <c r="C1874" s="33" t="e">
        <f>(#REF!*2+#REF!)/3</f>
        <v>#REF!</v>
      </c>
      <c r="D1874" s="18"/>
    </row>
    <row r="1875" spans="1:4" s="21" customFormat="1" ht="30" customHeight="1">
      <c r="A1875" s="18" t="s">
        <v>838</v>
      </c>
      <c r="B1875" s="383" t="s">
        <v>907</v>
      </c>
      <c r="C1875" s="33" t="e">
        <f>(#REF!*2+#REF!)/3</f>
        <v>#REF!</v>
      </c>
      <c r="D1875" s="18"/>
    </row>
    <row r="1876" spans="1:4" s="21" customFormat="1" ht="30" customHeight="1">
      <c r="A1876" s="18" t="s">
        <v>838</v>
      </c>
      <c r="B1876" s="383" t="s">
        <v>877</v>
      </c>
      <c r="C1876" s="33" t="e">
        <f>(#REF!*2+#REF!)/3</f>
        <v>#REF!</v>
      </c>
      <c r="D1876" s="18"/>
    </row>
    <row r="1877" spans="1:4" s="21" customFormat="1" ht="30" customHeight="1">
      <c r="A1877" s="18" t="s">
        <v>838</v>
      </c>
      <c r="B1877" s="383" t="s">
        <v>861</v>
      </c>
      <c r="C1877" s="33" t="e">
        <f>(#REF!*2+#REF!)/3</f>
        <v>#REF!</v>
      </c>
      <c r="D1877" s="18"/>
    </row>
    <row r="1878" spans="1:4" s="21" customFormat="1" ht="30" customHeight="1">
      <c r="A1878" s="18" t="s">
        <v>838</v>
      </c>
      <c r="B1878" s="383" t="s">
        <v>904</v>
      </c>
      <c r="C1878" s="33" t="e">
        <f>(#REF!*2+#REF!)/3</f>
        <v>#REF!</v>
      </c>
      <c r="D1878" s="18"/>
    </row>
    <row r="1879" spans="1:4" s="21" customFormat="1" ht="30" customHeight="1">
      <c r="A1879" s="18" t="s">
        <v>838</v>
      </c>
      <c r="B1879" s="383" t="s">
        <v>898</v>
      </c>
      <c r="C1879" s="33" t="e">
        <f>(#REF!*2+#REF!)/3</f>
        <v>#REF!</v>
      </c>
      <c r="D1879" s="18"/>
    </row>
    <row r="1880" spans="1:4" s="21" customFormat="1" ht="30" customHeight="1">
      <c r="A1880" s="18" t="s">
        <v>838</v>
      </c>
      <c r="B1880" s="383" t="s">
        <v>862</v>
      </c>
      <c r="C1880" s="33" t="e">
        <f>(#REF!*2+#REF!)/3</f>
        <v>#REF!</v>
      </c>
      <c r="D1880" s="18"/>
    </row>
    <row r="1881" spans="1:4" s="21" customFormat="1" ht="30" customHeight="1">
      <c r="A1881" s="18" t="s">
        <v>838</v>
      </c>
      <c r="B1881" s="383" t="s">
        <v>858</v>
      </c>
      <c r="C1881" s="33" t="e">
        <f>(#REF!*2+#REF!)/3</f>
        <v>#REF!</v>
      </c>
      <c r="D1881" s="18"/>
    </row>
    <row r="1882" spans="1:4" s="21" customFormat="1" ht="30" customHeight="1">
      <c r="A1882" s="18" t="s">
        <v>838</v>
      </c>
      <c r="B1882" s="383" t="s">
        <v>1231</v>
      </c>
      <c r="C1882" s="33" t="e">
        <f>(#REF!*2+#REF!)/3</f>
        <v>#REF!</v>
      </c>
      <c r="D1882" s="18"/>
    </row>
    <row r="1883" spans="1:4" s="21" customFormat="1" ht="30" customHeight="1">
      <c r="A1883" s="18" t="s">
        <v>838</v>
      </c>
      <c r="B1883" s="383" t="s">
        <v>892</v>
      </c>
      <c r="C1883" s="33" t="e">
        <f>(#REF!*2+#REF!)/3</f>
        <v>#REF!</v>
      </c>
      <c r="D1883" s="18"/>
    </row>
    <row r="1884" spans="1:4" s="21" customFormat="1" ht="30" customHeight="1">
      <c r="A1884" s="18" t="s">
        <v>838</v>
      </c>
      <c r="B1884" s="385" t="s">
        <v>1021</v>
      </c>
      <c r="C1884" s="33" t="e">
        <f>(#REF!*2+#REF!)/3</f>
        <v>#REF!</v>
      </c>
      <c r="D1884" s="18"/>
    </row>
    <row r="1885" spans="1:4" s="21" customFormat="1" ht="30" customHeight="1">
      <c r="A1885" s="18" t="s">
        <v>838</v>
      </c>
      <c r="B1885" s="383" t="s">
        <v>790</v>
      </c>
      <c r="C1885" s="33" t="e">
        <f>(#REF!*2+#REF!)/3</f>
        <v>#REF!</v>
      </c>
      <c r="D1885" s="18"/>
    </row>
    <row r="1886" spans="1:4" s="21" customFormat="1" ht="30" customHeight="1">
      <c r="A1886" s="18" t="s">
        <v>838</v>
      </c>
      <c r="B1886" s="383" t="s">
        <v>794</v>
      </c>
      <c r="C1886" s="33" t="e">
        <f>(#REF!*2+#REF!)/3</f>
        <v>#REF!</v>
      </c>
      <c r="D1886" s="18"/>
    </row>
    <row r="1887" spans="1:4" s="21" customFormat="1" ht="30" customHeight="1">
      <c r="A1887" s="18" t="s">
        <v>838</v>
      </c>
      <c r="B1887" s="383" t="s">
        <v>1125</v>
      </c>
      <c r="C1887" s="33" t="e">
        <f>(#REF!*2+#REF!)/3</f>
        <v>#REF!</v>
      </c>
      <c r="D1887" s="18"/>
    </row>
    <row r="1888" spans="1:4" s="18" customFormat="1" ht="30" customHeight="1">
      <c r="A1888" s="18" t="s">
        <v>838</v>
      </c>
      <c r="B1888" s="383" t="s">
        <v>885</v>
      </c>
      <c r="C1888" s="33" t="e">
        <f>(#REF!*2+#REF!)/3</f>
        <v>#REF!</v>
      </c>
    </row>
    <row r="1889" spans="1:3" s="18" customFormat="1" ht="30" customHeight="1">
      <c r="A1889" s="18" t="s">
        <v>838</v>
      </c>
      <c r="B1889" s="383" t="s">
        <v>1151</v>
      </c>
      <c r="C1889" s="33" t="e">
        <f>(#REF!*2+#REF!)/3</f>
        <v>#REF!</v>
      </c>
    </row>
    <row r="1890" spans="1:3" s="18" customFormat="1" ht="30" customHeight="1">
      <c r="A1890" s="18" t="s">
        <v>838</v>
      </c>
      <c r="B1890" s="383" t="s">
        <v>1150</v>
      </c>
      <c r="C1890" s="33" t="e">
        <f>(#REF!*2+#REF!)/3</f>
        <v>#REF!</v>
      </c>
    </row>
    <row r="1891" spans="1:3" s="18" customFormat="1" ht="30" customHeight="1">
      <c r="A1891" s="18" t="s">
        <v>838</v>
      </c>
      <c r="B1891" s="383" t="s">
        <v>883</v>
      </c>
      <c r="C1891" s="33" t="e">
        <f>(#REF!*2+#REF!)/3</f>
        <v>#REF!</v>
      </c>
    </row>
    <row r="1892" spans="1:3" s="18" customFormat="1" ht="30" customHeight="1">
      <c r="A1892" s="18" t="s">
        <v>838</v>
      </c>
      <c r="B1892" s="383" t="s">
        <v>880</v>
      </c>
      <c r="C1892" s="33" t="e">
        <f>(#REF!*2+#REF!)/3</f>
        <v>#REF!</v>
      </c>
    </row>
    <row r="1893" spans="1:3" s="18" customFormat="1" ht="30" customHeight="1">
      <c r="A1893" s="18" t="s">
        <v>838</v>
      </c>
      <c r="B1893" s="383" t="s">
        <v>879</v>
      </c>
      <c r="C1893" s="33" t="e">
        <f>(#REF!*2+#REF!)/3</f>
        <v>#REF!</v>
      </c>
    </row>
    <row r="1894" spans="1:3" s="18" customFormat="1" ht="30" customHeight="1">
      <c r="A1894" s="18" t="s">
        <v>838</v>
      </c>
      <c r="B1894" s="383" t="s">
        <v>894</v>
      </c>
      <c r="C1894" s="33" t="e">
        <f>(#REF!*2+#REF!)/3</f>
        <v>#REF!</v>
      </c>
    </row>
    <row r="1895" spans="1:3" s="18" customFormat="1" ht="30" customHeight="1">
      <c r="A1895" s="18" t="s">
        <v>838</v>
      </c>
      <c r="B1895" s="383" t="s">
        <v>889</v>
      </c>
      <c r="C1895" s="33" t="e">
        <f>(#REF!*2+#REF!)/3</f>
        <v>#REF!</v>
      </c>
    </row>
    <row r="1896" spans="1:3" s="18" customFormat="1" ht="30" customHeight="1">
      <c r="A1896" s="18" t="s">
        <v>838</v>
      </c>
      <c r="B1896" s="383" t="s">
        <v>896</v>
      </c>
      <c r="C1896" s="33" t="e">
        <f>(#REF!*2+#REF!)/3</f>
        <v>#REF!</v>
      </c>
    </row>
    <row r="1897" spans="1:3" s="18" customFormat="1" ht="30" customHeight="1">
      <c r="A1897" s="18" t="s">
        <v>838</v>
      </c>
      <c r="B1897" s="383" t="s">
        <v>875</v>
      </c>
      <c r="C1897" s="33" t="e">
        <f>(#REF!*2+#REF!)/3</f>
        <v>#REF!</v>
      </c>
    </row>
    <row r="1898" spans="1:3" s="18" customFormat="1" ht="30" customHeight="1">
      <c r="A1898" s="18" t="s">
        <v>838</v>
      </c>
      <c r="B1898" s="383" t="s">
        <v>852</v>
      </c>
      <c r="C1898" s="33" t="e">
        <f>(#REF!*2+#REF!)/3</f>
        <v>#REF!</v>
      </c>
    </row>
    <row r="1899" spans="1:3" s="18" customFormat="1" ht="30" customHeight="1">
      <c r="A1899" s="18" t="s">
        <v>838</v>
      </c>
      <c r="B1899" s="383" t="s">
        <v>865</v>
      </c>
      <c r="C1899" s="33" t="e">
        <f>(#REF!*2+#REF!)/3</f>
        <v>#REF!</v>
      </c>
    </row>
    <row r="1900" spans="1:3" s="18" customFormat="1" ht="30" customHeight="1">
      <c r="A1900" s="18" t="s">
        <v>838</v>
      </c>
      <c r="B1900" s="383" t="s">
        <v>872</v>
      </c>
      <c r="C1900" s="33" t="e">
        <f>(#REF!*2+#REF!)/3</f>
        <v>#REF!</v>
      </c>
    </row>
    <row r="1901" spans="1:3" s="18" customFormat="1" ht="30" customHeight="1">
      <c r="A1901" s="18" t="s">
        <v>838</v>
      </c>
      <c r="B1901" s="383" t="s">
        <v>1065</v>
      </c>
      <c r="C1901" s="33" t="e">
        <f>(#REF!*2+#REF!)/3</f>
        <v>#REF!</v>
      </c>
    </row>
    <row r="1902" spans="1:3" s="18" customFormat="1" ht="30" customHeight="1">
      <c r="A1902" s="18" t="s">
        <v>838</v>
      </c>
      <c r="B1902" s="383" t="s">
        <v>856</v>
      </c>
      <c r="C1902" s="33" t="e">
        <f>(#REF!*2+#REF!)/3</f>
        <v>#REF!</v>
      </c>
    </row>
    <row r="1903" spans="1:3" s="18" customFormat="1" ht="30" customHeight="1">
      <c r="A1903" s="18" t="s">
        <v>838</v>
      </c>
      <c r="B1903" s="383" t="s">
        <v>1031</v>
      </c>
      <c r="C1903" s="33" t="e">
        <f>(#REF!*2+#REF!)/3</f>
        <v>#REF!</v>
      </c>
    </row>
    <row r="1904" spans="1:3" s="18" customFormat="1" ht="30" customHeight="1">
      <c r="A1904" s="18" t="s">
        <v>838</v>
      </c>
      <c r="B1904" s="383" t="s">
        <v>1037</v>
      </c>
      <c r="C1904" s="33" t="e">
        <f>(#REF!*2+#REF!)/3</f>
        <v>#REF!</v>
      </c>
    </row>
    <row r="1905" spans="1:3" s="18" customFormat="1" ht="30" customHeight="1">
      <c r="A1905" s="18" t="s">
        <v>838</v>
      </c>
      <c r="B1905" s="383" t="s">
        <v>908</v>
      </c>
      <c r="C1905" s="33" t="e">
        <f>(#REF!*2+#REF!)/3</f>
        <v>#REF!</v>
      </c>
    </row>
    <row r="1906" spans="1:3" s="18" customFormat="1" ht="30" customHeight="1">
      <c r="A1906" s="18" t="s">
        <v>838</v>
      </c>
      <c r="B1906" s="383" t="s">
        <v>890</v>
      </c>
      <c r="C1906" s="33" t="e">
        <f>(#REF!*2+#REF!)/3</f>
        <v>#REF!</v>
      </c>
    </row>
    <row r="1907" spans="1:3" s="18" customFormat="1" ht="30" customHeight="1">
      <c r="A1907" s="18" t="s">
        <v>838</v>
      </c>
      <c r="B1907" s="385" t="s">
        <v>1405</v>
      </c>
      <c r="C1907" s="33" t="e">
        <f>(#REF!*2+#REF!)/3</f>
        <v>#REF!</v>
      </c>
    </row>
    <row r="1908" spans="1:3" s="18" customFormat="1" ht="30" customHeight="1">
      <c r="A1908" s="18" t="s">
        <v>838</v>
      </c>
      <c r="B1908" s="383" t="s">
        <v>897</v>
      </c>
      <c r="C1908" s="33" t="e">
        <f>(#REF!*2+#REF!)/3</f>
        <v>#REF!</v>
      </c>
    </row>
    <row r="1909" spans="1:3" s="18" customFormat="1" ht="30" customHeight="1">
      <c r="A1909" s="18" t="s">
        <v>838</v>
      </c>
      <c r="B1909" s="383" t="s">
        <v>857</v>
      </c>
      <c r="C1909" s="33" t="e">
        <f>(#REF!*2+#REF!)/3</f>
        <v>#REF!</v>
      </c>
    </row>
    <row r="1910" spans="1:3" s="18" customFormat="1" ht="30" customHeight="1">
      <c r="A1910" s="18" t="s">
        <v>838</v>
      </c>
      <c r="B1910" s="383" t="s">
        <v>905</v>
      </c>
      <c r="C1910" s="33" t="e">
        <f>(#REF!*2+#REF!)/3</f>
        <v>#REF!</v>
      </c>
    </row>
    <row r="1911" spans="1:3" s="18" customFormat="1" ht="30" customHeight="1">
      <c r="A1911" s="18" t="s">
        <v>838</v>
      </c>
      <c r="B1911" s="383" t="s">
        <v>899</v>
      </c>
      <c r="C1911" s="33" t="e">
        <f>(#REF!*2+#REF!)/3</f>
        <v>#REF!</v>
      </c>
    </row>
    <row r="1912" spans="1:3" s="18" customFormat="1" ht="30" customHeight="1">
      <c r="A1912" s="18" t="s">
        <v>838</v>
      </c>
      <c r="B1912" s="383" t="s">
        <v>1064</v>
      </c>
      <c r="C1912" s="33" t="e">
        <f>(#REF!*2+#REF!)/3</f>
        <v>#REF!</v>
      </c>
    </row>
    <row r="1913" spans="1:3" s="18" customFormat="1" ht="30" customHeight="1">
      <c r="A1913" s="18" t="s">
        <v>838</v>
      </c>
      <c r="B1913" s="383" t="s">
        <v>1322</v>
      </c>
      <c r="C1913" s="33" t="e">
        <f>(#REF!*2+#REF!)/3</f>
        <v>#REF!</v>
      </c>
    </row>
    <row r="1914" spans="1:3" s="18" customFormat="1" ht="30" customHeight="1">
      <c r="A1914" s="18" t="s">
        <v>838</v>
      </c>
      <c r="B1914" s="383" t="s">
        <v>832</v>
      </c>
      <c r="C1914" s="33" t="e">
        <f>(#REF!*2+#REF!)/3</f>
        <v>#REF!</v>
      </c>
    </row>
    <row r="1915" spans="1:3" s="18" customFormat="1" ht="30" customHeight="1">
      <c r="A1915" s="18" t="s">
        <v>838</v>
      </c>
      <c r="B1915" s="383" t="s">
        <v>867</v>
      </c>
      <c r="C1915" s="33" t="e">
        <f>(#REF!*2+#REF!)/3</f>
        <v>#REF!</v>
      </c>
    </row>
    <row r="1916" spans="1:3" s="18" customFormat="1" ht="30" customHeight="1">
      <c r="A1916" s="18" t="s">
        <v>838</v>
      </c>
      <c r="B1916" s="383" t="s">
        <v>906</v>
      </c>
      <c r="C1916" s="33" t="e">
        <f>(#REF!*2+#REF!)/3</f>
        <v>#REF!</v>
      </c>
    </row>
    <row r="1917" spans="1:3" s="18" customFormat="1" ht="30" customHeight="1">
      <c r="A1917" s="18" t="s">
        <v>838</v>
      </c>
      <c r="B1917" s="383" t="s">
        <v>1321</v>
      </c>
      <c r="C1917" s="33" t="e">
        <f>(#REF!*2+#REF!)/3</f>
        <v>#REF!</v>
      </c>
    </row>
    <row r="1918" spans="1:3" s="18" customFormat="1" ht="30" customHeight="1">
      <c r="A1918" s="18" t="s">
        <v>838</v>
      </c>
      <c r="B1918" s="383" t="s">
        <v>882</v>
      </c>
      <c r="C1918" s="33" t="e">
        <f>(#REF!*2+#REF!)/3</f>
        <v>#REF!</v>
      </c>
    </row>
    <row r="1919" spans="1:3" s="18" customFormat="1" ht="30" customHeight="1">
      <c r="A1919" s="18" t="s">
        <v>838</v>
      </c>
      <c r="B1919" s="383" t="s">
        <v>900</v>
      </c>
      <c r="C1919" s="33" t="e">
        <f>(#REF!*2+#REF!)/3</f>
        <v>#REF!</v>
      </c>
    </row>
    <row r="1920" spans="1:3" s="18" customFormat="1" ht="30" customHeight="1">
      <c r="A1920" s="18" t="s">
        <v>838</v>
      </c>
      <c r="B1920" s="383" t="s">
        <v>1279</v>
      </c>
      <c r="C1920" s="33" t="e">
        <f>(#REF!*2+#REF!)/3</f>
        <v>#REF!</v>
      </c>
    </row>
    <row r="1921" spans="1:3" s="18" customFormat="1" ht="30" customHeight="1">
      <c r="A1921" s="18" t="s">
        <v>838</v>
      </c>
      <c r="B1921" s="383" t="s">
        <v>888</v>
      </c>
      <c r="C1921" s="33" t="e">
        <f>(#REF!*2+#REF!)/3</f>
        <v>#REF!</v>
      </c>
    </row>
    <row r="1922" spans="1:3" s="18" customFormat="1" ht="30" customHeight="1">
      <c r="A1922" s="18" t="s">
        <v>838</v>
      </c>
      <c r="B1922" s="385" t="s">
        <v>1022</v>
      </c>
      <c r="C1922" s="33" t="e">
        <f>(#REF!*2+#REF!)/3</f>
        <v>#REF!</v>
      </c>
    </row>
    <row r="1923" spans="1:3" s="18" customFormat="1" ht="30" customHeight="1">
      <c r="A1923" s="18" t="s">
        <v>838</v>
      </c>
      <c r="B1923" s="383" t="s">
        <v>869</v>
      </c>
      <c r="C1923" s="33" t="e">
        <f>(#REF!*2+#REF!)/3</f>
        <v>#REF!</v>
      </c>
    </row>
    <row r="1924" spans="1:3" s="18" customFormat="1" ht="30" customHeight="1">
      <c r="A1924" s="18" t="s">
        <v>838</v>
      </c>
      <c r="B1924" s="383" t="s">
        <v>901</v>
      </c>
      <c r="C1924" s="33" t="e">
        <f>(#REF!*2+#REF!)/3</f>
        <v>#REF!</v>
      </c>
    </row>
    <row r="1925" spans="1:3" s="18" customFormat="1" ht="30" customHeight="1">
      <c r="A1925" s="18" t="s">
        <v>838</v>
      </c>
      <c r="B1925" s="383" t="s">
        <v>851</v>
      </c>
      <c r="C1925" s="33" t="e">
        <f>(#REF!*2+#REF!)/3</f>
        <v>#REF!</v>
      </c>
    </row>
    <row r="1926" spans="1:3" s="18" customFormat="1" ht="30" customHeight="1">
      <c r="A1926" s="18" t="s">
        <v>838</v>
      </c>
      <c r="B1926" s="383" t="s">
        <v>999</v>
      </c>
      <c r="C1926" s="33" t="e">
        <f>(#REF!*2+#REF!)/3</f>
        <v>#REF!</v>
      </c>
    </row>
    <row r="1927" spans="1:3" s="18" customFormat="1" ht="30" customHeight="1">
      <c r="A1927" s="18" t="s">
        <v>838</v>
      </c>
      <c r="B1927" s="383" t="s">
        <v>853</v>
      </c>
      <c r="C1927" s="33" t="e">
        <f>(#REF!*2+#REF!)/3</f>
        <v>#REF!</v>
      </c>
    </row>
    <row r="1928" spans="1:3" s="18" customFormat="1" ht="30" customHeight="1">
      <c r="A1928" s="18" t="s">
        <v>838</v>
      </c>
      <c r="B1928" s="383" t="s">
        <v>878</v>
      </c>
      <c r="C1928" s="33" t="e">
        <f>(#REF!*2+#REF!)/3</f>
        <v>#REF!</v>
      </c>
    </row>
    <row r="1929" spans="1:3" s="18" customFormat="1" ht="30" customHeight="1">
      <c r="A1929" s="18" t="s">
        <v>838</v>
      </c>
      <c r="B1929" s="383" t="s">
        <v>859</v>
      </c>
      <c r="C1929" s="33" t="e">
        <f>(#REF!*2+#REF!)/3</f>
        <v>#REF!</v>
      </c>
    </row>
    <row r="1930" spans="1:3" s="18" customFormat="1" ht="30" customHeight="1">
      <c r="A1930" s="18" t="s">
        <v>838</v>
      </c>
      <c r="B1930" s="383" t="s">
        <v>1056</v>
      </c>
      <c r="C1930" s="33" t="e">
        <f>(#REF!*2+#REF!)/3</f>
        <v>#REF!</v>
      </c>
    </row>
    <row r="1931" spans="1:3" s="18" customFormat="1" ht="30" customHeight="1">
      <c r="A1931" s="18" t="s">
        <v>838</v>
      </c>
      <c r="B1931" s="383" t="s">
        <v>873</v>
      </c>
      <c r="C1931" s="33" t="e">
        <f>(#REF!*2+#REF!)/3</f>
        <v>#REF!</v>
      </c>
    </row>
    <row r="1932" spans="1:3" s="18" customFormat="1" ht="30" customHeight="1">
      <c r="A1932" s="18" t="s">
        <v>838</v>
      </c>
      <c r="B1932" s="383" t="s">
        <v>886</v>
      </c>
      <c r="C1932" s="33" t="e">
        <f>(#REF!*2+#REF!)/3</f>
        <v>#REF!</v>
      </c>
    </row>
    <row r="1933" spans="1:3" s="18" customFormat="1" ht="30" customHeight="1">
      <c r="A1933" s="18" t="s">
        <v>838</v>
      </c>
      <c r="B1933" s="383" t="s">
        <v>887</v>
      </c>
      <c r="C1933" s="33" t="e">
        <f>(#REF!*2+#REF!)/3</f>
        <v>#REF!</v>
      </c>
    </row>
    <row r="1934" spans="1:3" s="18" customFormat="1" ht="30" customHeight="1">
      <c r="A1934" s="18" t="s">
        <v>838</v>
      </c>
      <c r="B1934" s="383" t="s">
        <v>909</v>
      </c>
      <c r="C1934" s="33" t="e">
        <f>(#REF!*2+#REF!)/3</f>
        <v>#REF!</v>
      </c>
    </row>
    <row r="1935" spans="1:3" s="18" customFormat="1" ht="30" customHeight="1">
      <c r="A1935" s="18" t="s">
        <v>838</v>
      </c>
      <c r="B1935" s="383" t="s">
        <v>870</v>
      </c>
      <c r="C1935" s="33" t="e">
        <f>(#REF!*2+#REF!)/3</f>
        <v>#REF!</v>
      </c>
    </row>
    <row r="1936" spans="1:3" s="18" customFormat="1" ht="30" customHeight="1">
      <c r="A1936" s="18" t="s">
        <v>838</v>
      </c>
      <c r="B1936" s="383" t="s">
        <v>881</v>
      </c>
      <c r="C1936" s="33" t="e">
        <f>(#REF!*2+#REF!)/3</f>
        <v>#REF!</v>
      </c>
    </row>
    <row r="1937" spans="1:4" s="18" customFormat="1" ht="30" customHeight="1">
      <c r="A1937" s="18" t="s">
        <v>838</v>
      </c>
      <c r="B1937" s="383" t="s">
        <v>911</v>
      </c>
      <c r="C1937" s="33" t="e">
        <f>(#REF!*2+#REF!)/3</f>
        <v>#REF!</v>
      </c>
    </row>
    <row r="1938" spans="1:4" s="18" customFormat="1" ht="30" customHeight="1">
      <c r="A1938" s="18" t="s">
        <v>838</v>
      </c>
      <c r="B1938" s="383" t="s">
        <v>1036</v>
      </c>
      <c r="C1938" s="33" t="e">
        <f>(#REF!*2+#REF!)/3</f>
        <v>#REF!</v>
      </c>
    </row>
    <row r="1939" spans="1:4" s="18" customFormat="1" ht="30" customHeight="1">
      <c r="A1939" s="18" t="s">
        <v>838</v>
      </c>
      <c r="B1939" s="383" t="s">
        <v>912</v>
      </c>
      <c r="C1939" s="33" t="e">
        <f>(#REF!*2+#REF!)/3</f>
        <v>#REF!</v>
      </c>
    </row>
    <row r="1940" spans="1:4" s="18" customFormat="1" ht="30" customHeight="1">
      <c r="A1940" s="18" t="s">
        <v>838</v>
      </c>
      <c r="B1940" s="383" t="s">
        <v>884</v>
      </c>
      <c r="C1940" s="33" t="e">
        <f>(#REF!*2+#REF!)/3</f>
        <v>#REF!</v>
      </c>
    </row>
    <row r="1941" spans="1:4" s="18" customFormat="1" ht="30" customHeight="1">
      <c r="A1941" s="18" t="s">
        <v>838</v>
      </c>
      <c r="B1941" s="383" t="s">
        <v>910</v>
      </c>
      <c r="C1941" s="33" t="e">
        <f>(#REF!*2+#REF!)/3</f>
        <v>#REF!</v>
      </c>
    </row>
    <row r="1942" spans="1:4" s="18" customFormat="1" ht="30" customHeight="1">
      <c r="A1942" s="18" t="s">
        <v>838</v>
      </c>
      <c r="B1942" s="383" t="s">
        <v>903</v>
      </c>
      <c r="C1942" s="33" t="e">
        <f>(#REF!*2+#REF!)/3</f>
        <v>#REF!</v>
      </c>
    </row>
    <row r="1943" spans="1:4" s="18" customFormat="1" ht="30" customHeight="1">
      <c r="A1943" s="18" t="s">
        <v>838</v>
      </c>
      <c r="B1943" s="383" t="s">
        <v>860</v>
      </c>
      <c r="C1943" s="33" t="e">
        <f>(#REF!*2+#REF!)/3</f>
        <v>#REF!</v>
      </c>
    </row>
    <row r="1944" spans="1:4" s="18" customFormat="1" ht="30" customHeight="1">
      <c r="A1944" s="18" t="s">
        <v>838</v>
      </c>
      <c r="B1944" s="383" t="s">
        <v>895</v>
      </c>
      <c r="C1944" s="33" t="e">
        <f>(#REF!*2+#REF!)/3</f>
        <v>#REF!</v>
      </c>
    </row>
    <row r="1945" spans="1:4" s="18" customFormat="1" ht="30" customHeight="1">
      <c r="A1945" s="18" t="s">
        <v>838</v>
      </c>
      <c r="B1945" s="383" t="s">
        <v>874</v>
      </c>
      <c r="C1945" s="33" t="e">
        <f>(#REF!*2+#REF!)/3</f>
        <v>#REF!</v>
      </c>
    </row>
    <row r="1946" spans="1:4" s="18" customFormat="1" ht="30" customHeight="1">
      <c r="A1946" s="18" t="s">
        <v>838</v>
      </c>
      <c r="B1946" s="383" t="s">
        <v>893</v>
      </c>
      <c r="C1946" s="33" t="e">
        <f>(#REF!*2+#REF!)/3</f>
        <v>#REF!</v>
      </c>
    </row>
    <row r="1947" spans="1:4" s="18" customFormat="1" ht="30" customHeight="1">
      <c r="A1947" s="18" t="s">
        <v>838</v>
      </c>
      <c r="B1947" s="383" t="s">
        <v>1756</v>
      </c>
      <c r="C1947" s="33" t="e">
        <f>(#REF!*2+#REF!)/3</f>
        <v>#REF!</v>
      </c>
    </row>
    <row r="1948" spans="1:4" s="18" customFormat="1" ht="30" customHeight="1">
      <c r="A1948" s="18" t="s">
        <v>838</v>
      </c>
      <c r="B1948" s="383" t="s">
        <v>1742</v>
      </c>
      <c r="C1948" s="33" t="e">
        <f>(#REF!*2+#REF!)/3</f>
        <v>#REF!</v>
      </c>
    </row>
    <row r="1949" spans="1:4" s="18" customFormat="1" ht="30" customHeight="1">
      <c r="A1949" s="18" t="s">
        <v>838</v>
      </c>
      <c r="B1949" s="383" t="s">
        <v>11886</v>
      </c>
      <c r="C1949" s="33"/>
    </row>
    <row r="1950" spans="1:4" s="18" customFormat="1" ht="30" customHeight="1">
      <c r="A1950" s="18" t="s">
        <v>838</v>
      </c>
      <c r="B1950" s="383" t="s">
        <v>867</v>
      </c>
      <c r="C1950" s="33"/>
    </row>
    <row r="1951" spans="1:4" s="18" customFormat="1" ht="30" customHeight="1">
      <c r="A1951" s="18" t="s">
        <v>838</v>
      </c>
      <c r="B1951" s="383" t="s">
        <v>1581</v>
      </c>
      <c r="C1951" s="33"/>
    </row>
    <row r="1952" spans="1:4" s="18" customFormat="1" ht="30" customHeight="1">
      <c r="A1952" s="18" t="s">
        <v>838</v>
      </c>
      <c r="B1952" s="383" t="s">
        <v>11885</v>
      </c>
      <c r="C1952" s="33"/>
      <c r="D1952" s="21"/>
    </row>
    <row r="1953" spans="1:4" s="18" customFormat="1" ht="30" customHeight="1">
      <c r="A1953" s="18" t="s">
        <v>838</v>
      </c>
      <c r="B1953" s="383" t="s">
        <v>1502</v>
      </c>
      <c r="C1953" s="33"/>
    </row>
    <row r="1954" spans="1:4" s="18" customFormat="1" ht="30" customHeight="1">
      <c r="A1954" s="18" t="s">
        <v>838</v>
      </c>
      <c r="B1954" s="383" t="s">
        <v>11884</v>
      </c>
      <c r="C1954" s="33"/>
    </row>
    <row r="1955" spans="1:4" s="18" customFormat="1" ht="30" customHeight="1">
      <c r="A1955" s="18" t="s">
        <v>838</v>
      </c>
      <c r="B1955" s="383" t="s">
        <v>11883</v>
      </c>
      <c r="C1955" s="33"/>
      <c r="D1955" s="21">
        <f>(F1955+G1955)/2</f>
        <v>0</v>
      </c>
    </row>
    <row r="1956" spans="1:4" s="18" customFormat="1" ht="30" customHeight="1">
      <c r="A1956" s="18" t="s">
        <v>838</v>
      </c>
      <c r="B1956" s="383" t="s">
        <v>11882</v>
      </c>
      <c r="C1956" s="33"/>
    </row>
    <row r="1957" spans="1:4" s="18" customFormat="1" ht="30" customHeight="1">
      <c r="A1957" s="18" t="s">
        <v>838</v>
      </c>
      <c r="B1957" s="385" t="s">
        <v>11881</v>
      </c>
      <c r="C1957" s="33"/>
    </row>
    <row r="1958" spans="1:4" s="18" customFormat="1" ht="30" customHeight="1">
      <c r="A1958" s="18" t="s">
        <v>838</v>
      </c>
      <c r="B1958" s="383" t="s">
        <v>11880</v>
      </c>
      <c r="C1958" s="33"/>
    </row>
    <row r="1959" spans="1:4" s="18" customFormat="1" ht="30" customHeight="1">
      <c r="A1959" s="18" t="s">
        <v>838</v>
      </c>
      <c r="B1959" s="383" t="s">
        <v>11879</v>
      </c>
      <c r="C1959" s="33"/>
    </row>
    <row r="1960" spans="1:4" s="18" customFormat="1" ht="30" customHeight="1">
      <c r="A1960" s="18" t="s">
        <v>838</v>
      </c>
      <c r="B1960" s="383" t="s">
        <v>11878</v>
      </c>
      <c r="C1960" s="33"/>
    </row>
    <row r="1961" spans="1:4" s="18" customFormat="1" ht="30" customHeight="1">
      <c r="A1961" s="18" t="s">
        <v>838</v>
      </c>
      <c r="B1961" s="383" t="s">
        <v>11877</v>
      </c>
      <c r="C1961" s="33"/>
    </row>
    <row r="1962" spans="1:4" s="18" customFormat="1" ht="30" customHeight="1">
      <c r="A1962" s="18" t="s">
        <v>838</v>
      </c>
      <c r="B1962" s="383" t="s">
        <v>11876</v>
      </c>
      <c r="C1962" s="33"/>
    </row>
    <row r="1963" spans="1:4" s="18" customFormat="1" ht="30" customHeight="1">
      <c r="A1963" s="18" t="s">
        <v>1345</v>
      </c>
      <c r="B1963" s="386" t="s">
        <v>1325</v>
      </c>
      <c r="C1963" s="33" t="e">
        <f>(#REF!*2+#REF!)/3</f>
        <v>#REF!</v>
      </c>
    </row>
    <row r="1964" spans="1:4" s="18" customFormat="1" ht="30" customHeight="1">
      <c r="A1964" s="18" t="s">
        <v>1345</v>
      </c>
      <c r="B1964" s="111" t="s">
        <v>1377</v>
      </c>
      <c r="C1964" s="33" t="e">
        <f>(#REF!*2+#REF!)/3</f>
        <v>#REF!</v>
      </c>
    </row>
    <row r="1965" spans="1:4" s="18" customFormat="1" ht="30" customHeight="1">
      <c r="A1965" s="18" t="s">
        <v>1345</v>
      </c>
      <c r="B1965" s="386" t="s">
        <v>1337</v>
      </c>
      <c r="C1965" s="33" t="e">
        <f>(#REF!*2+#REF!)/3</f>
        <v>#REF!</v>
      </c>
    </row>
    <row r="1966" spans="1:4" s="18" customFormat="1" ht="30" customHeight="1">
      <c r="A1966" s="18" t="s">
        <v>1345</v>
      </c>
      <c r="B1966" s="386" t="s">
        <v>1543</v>
      </c>
      <c r="C1966" s="33" t="e">
        <f>(#REF!*2+#REF!)/3</f>
        <v>#REF!</v>
      </c>
    </row>
    <row r="1967" spans="1:4" s="18" customFormat="1" ht="30" customHeight="1">
      <c r="A1967" s="73" t="s">
        <v>1345</v>
      </c>
      <c r="B1967" s="386" t="s">
        <v>1531</v>
      </c>
      <c r="C1967" s="33" t="e">
        <f>(#REF!*2+#REF!)/3</f>
        <v>#REF!</v>
      </c>
    </row>
    <row r="1968" spans="1:4" s="18" customFormat="1" ht="30" customHeight="1">
      <c r="A1968" s="18" t="s">
        <v>1345</v>
      </c>
      <c r="B1968" s="386" t="s">
        <v>1730</v>
      </c>
      <c r="C1968" s="33" t="e">
        <f>(#REF!*2+#REF!)/3</f>
        <v>#REF!</v>
      </c>
    </row>
    <row r="1969" spans="1:3" s="18" customFormat="1" ht="30" customHeight="1">
      <c r="A1969" s="18" t="s">
        <v>1345</v>
      </c>
      <c r="B1969" s="386" t="s">
        <v>1443</v>
      </c>
      <c r="C1969" s="33" t="e">
        <f>(#REF!*2+#REF!)/3</f>
        <v>#REF!</v>
      </c>
    </row>
    <row r="1970" spans="1:3" s="18" customFormat="1" ht="30" customHeight="1">
      <c r="A1970" s="18" t="s">
        <v>1345</v>
      </c>
      <c r="B1970" s="386" t="s">
        <v>1300</v>
      </c>
      <c r="C1970" s="33" t="e">
        <f>(#REF!*2+#REF!)/3</f>
        <v>#REF!</v>
      </c>
    </row>
    <row r="1971" spans="1:3" s="18" customFormat="1" ht="30" customHeight="1">
      <c r="A1971" s="18" t="s">
        <v>1345</v>
      </c>
      <c r="B1971" s="386" t="s">
        <v>1772</v>
      </c>
      <c r="C1971" s="33" t="e">
        <f>(#REF!*2+#REF!)/3</f>
        <v>#REF!</v>
      </c>
    </row>
    <row r="1972" spans="1:3" s="18" customFormat="1" ht="30" customHeight="1">
      <c r="A1972" s="18" t="s">
        <v>1345</v>
      </c>
      <c r="B1972" s="48" t="s">
        <v>1393</v>
      </c>
      <c r="C1972" s="33" t="e">
        <f>(#REF!*2+#REF!)/3</f>
        <v>#REF!</v>
      </c>
    </row>
    <row r="1973" spans="1:3" s="18" customFormat="1" ht="30" customHeight="1">
      <c r="A1973" s="18" t="s">
        <v>1345</v>
      </c>
      <c r="B1973" s="383" t="s">
        <v>1413</v>
      </c>
      <c r="C1973" s="33" t="e">
        <f>(#REF!*2+#REF!)/3</f>
        <v>#REF!</v>
      </c>
    </row>
    <row r="1974" spans="1:3" s="18" customFormat="1" ht="30" customHeight="1">
      <c r="A1974" s="18" t="s">
        <v>1345</v>
      </c>
      <c r="B1974" s="383" t="s">
        <v>1699</v>
      </c>
      <c r="C1974" s="33" t="e">
        <f>(#REF!*2+#REF!)/3</f>
        <v>#REF!</v>
      </c>
    </row>
    <row r="1975" spans="1:3" s="18" customFormat="1" ht="30" customHeight="1">
      <c r="A1975" s="18" t="s">
        <v>1345</v>
      </c>
      <c r="B1975" s="383" t="s">
        <v>1705</v>
      </c>
      <c r="C1975" s="33" t="e">
        <f>(#REF!*2+#REF!)/3</f>
        <v>#REF!</v>
      </c>
    </row>
    <row r="1976" spans="1:3" s="18" customFormat="1" ht="30" customHeight="1">
      <c r="A1976" s="18" t="s">
        <v>1345</v>
      </c>
      <c r="B1976" s="383" t="s">
        <v>1476</v>
      </c>
      <c r="C1976" s="33" t="e">
        <f>(#REF!*2+#REF!)/3</f>
        <v>#REF!</v>
      </c>
    </row>
    <row r="1977" spans="1:3" s="18" customFormat="1" ht="30" customHeight="1">
      <c r="A1977" s="18" t="s">
        <v>1345</v>
      </c>
      <c r="B1977" s="385" t="s">
        <v>1444</v>
      </c>
      <c r="C1977" s="33" t="e">
        <f>(#REF!*2+#REF!)/3</f>
        <v>#REF!</v>
      </c>
    </row>
    <row r="1978" spans="1:3" s="18" customFormat="1" ht="30" customHeight="1">
      <c r="A1978" s="18" t="s">
        <v>1345</v>
      </c>
      <c r="B1978" s="385" t="s">
        <v>1583</v>
      </c>
      <c r="C1978" s="33" t="e">
        <f>(#REF!*2+#REF!)/3</f>
        <v>#REF!</v>
      </c>
    </row>
    <row r="1979" spans="1:3" s="18" customFormat="1" ht="30" customHeight="1">
      <c r="A1979" s="18" t="s">
        <v>1345</v>
      </c>
      <c r="B1979" s="383" t="s">
        <v>1551</v>
      </c>
      <c r="C1979" s="33" t="e">
        <f>(#REF!*2+#REF!)/3</f>
        <v>#REF!</v>
      </c>
    </row>
    <row r="1980" spans="1:3" s="18" customFormat="1" ht="30" customHeight="1">
      <c r="A1980" s="18" t="s">
        <v>1345</v>
      </c>
      <c r="B1980" s="383" t="s">
        <v>1720</v>
      </c>
      <c r="C1980" s="33" t="e">
        <f>(#REF!*2+#REF!)/3</f>
        <v>#REF!</v>
      </c>
    </row>
    <row r="1981" spans="1:3" s="18" customFormat="1" ht="30" customHeight="1">
      <c r="A1981" s="18" t="s">
        <v>1345</v>
      </c>
      <c r="B1981" s="383" t="s">
        <v>1719</v>
      </c>
      <c r="C1981" s="33" t="e">
        <f>(#REF!*2+#REF!)/3</f>
        <v>#REF!</v>
      </c>
    </row>
    <row r="1982" spans="1:3" s="18" customFormat="1" ht="30" customHeight="1">
      <c r="A1982" s="18" t="s">
        <v>1345</v>
      </c>
      <c r="B1982" s="383" t="s">
        <v>1662</v>
      </c>
      <c r="C1982" s="33" t="e">
        <f>(#REF!*2+#REF!)/3</f>
        <v>#REF!</v>
      </c>
    </row>
    <row r="1983" spans="1:3" s="18" customFormat="1" ht="30" customHeight="1">
      <c r="A1983" s="18" t="s">
        <v>1345</v>
      </c>
      <c r="B1983" s="383" t="s">
        <v>1797</v>
      </c>
      <c r="C1983" s="33" t="e">
        <f>(#REF!*2+#REF!)/3</f>
        <v>#REF!</v>
      </c>
    </row>
    <row r="1984" spans="1:3" s="18" customFormat="1" ht="30" customHeight="1">
      <c r="A1984" s="18" t="s">
        <v>94</v>
      </c>
      <c r="B1984" s="386" t="s">
        <v>1474</v>
      </c>
      <c r="C1984" s="33" t="e">
        <f>(#REF!*2+#REF!)/3</f>
        <v>#REF!</v>
      </c>
    </row>
    <row r="1985" spans="1:3" s="18" customFormat="1" ht="30" customHeight="1">
      <c r="A1985" s="18" t="s">
        <v>94</v>
      </c>
      <c r="B1985" s="386" t="s">
        <v>928</v>
      </c>
      <c r="C1985" s="33" t="e">
        <f>(#REF!*2+#REF!)/3</f>
        <v>#REF!</v>
      </c>
    </row>
    <row r="1986" spans="1:3" s="18" customFormat="1" ht="30" customHeight="1">
      <c r="A1986" s="18" t="s">
        <v>94</v>
      </c>
      <c r="B1986" s="386" t="s">
        <v>927</v>
      </c>
      <c r="C1986" s="33" t="e">
        <f>(#REF!*2+#REF!)/3</f>
        <v>#REF!</v>
      </c>
    </row>
    <row r="1987" spans="1:3" s="18" customFormat="1" ht="30" customHeight="1">
      <c r="A1987" s="18" t="s">
        <v>94</v>
      </c>
      <c r="B1987" s="386" t="s">
        <v>929</v>
      </c>
      <c r="C1987" s="33" t="e">
        <f>(#REF!*2+#REF!)/3</f>
        <v>#REF!</v>
      </c>
    </row>
    <row r="1988" spans="1:3" s="18" customFormat="1" ht="30" customHeight="1">
      <c r="A1988" s="18" t="s">
        <v>94</v>
      </c>
      <c r="B1988" s="383" t="s">
        <v>926</v>
      </c>
      <c r="C1988" s="33" t="e">
        <f>(#REF!*2+#REF!)/3</f>
        <v>#REF!</v>
      </c>
    </row>
    <row r="1989" spans="1:3" s="18" customFormat="1" ht="30" customHeight="1">
      <c r="A1989" s="18" t="s">
        <v>171</v>
      </c>
      <c r="B1989" s="383" t="s">
        <v>657</v>
      </c>
      <c r="C1989" s="33"/>
    </row>
    <row r="1990" spans="1:3" s="18" customFormat="1" ht="30" customHeight="1">
      <c r="A1990" s="18" t="s">
        <v>171</v>
      </c>
      <c r="B1990" s="383" t="s">
        <v>619</v>
      </c>
      <c r="C1990" s="33"/>
    </row>
    <row r="1991" spans="1:3" s="18" customFormat="1" ht="30" customHeight="1">
      <c r="A1991" s="18" t="s">
        <v>171</v>
      </c>
      <c r="B1991" s="383" t="s">
        <v>484</v>
      </c>
      <c r="C1991" s="33"/>
    </row>
    <row r="1992" spans="1:3" s="18" customFormat="1" ht="30" customHeight="1">
      <c r="A1992" s="18" t="s">
        <v>171</v>
      </c>
      <c r="B1992" s="383" t="s">
        <v>517</v>
      </c>
      <c r="C1992" s="33"/>
    </row>
    <row r="1993" spans="1:3" s="18" customFormat="1" ht="30" customHeight="1">
      <c r="A1993" s="18" t="s">
        <v>171</v>
      </c>
      <c r="B1993" s="383" t="s">
        <v>454</v>
      </c>
      <c r="C1993" s="33"/>
    </row>
    <row r="1994" spans="1:3" s="18" customFormat="1" ht="30" customHeight="1">
      <c r="A1994" s="18" t="s">
        <v>171</v>
      </c>
      <c r="B1994" s="383" t="s">
        <v>590</v>
      </c>
      <c r="C1994" s="33"/>
    </row>
    <row r="1995" spans="1:3" s="18" customFormat="1" ht="30" customHeight="1">
      <c r="A1995" s="18" t="s">
        <v>171</v>
      </c>
      <c r="B1995" s="383" t="s">
        <v>451</v>
      </c>
      <c r="C1995" s="33"/>
    </row>
    <row r="1996" spans="1:3" s="18" customFormat="1" ht="30" customHeight="1">
      <c r="A1996" s="18" t="s">
        <v>171</v>
      </c>
      <c r="B1996" s="383" t="s">
        <v>455</v>
      </c>
      <c r="C1996" s="33"/>
    </row>
    <row r="1997" spans="1:3" s="18" customFormat="1" ht="30" customHeight="1">
      <c r="A1997" s="18" t="s">
        <v>171</v>
      </c>
      <c r="B1997" s="383" t="s">
        <v>576</v>
      </c>
      <c r="C1997" s="33"/>
    </row>
    <row r="1998" spans="1:3" s="18" customFormat="1" ht="30" customHeight="1">
      <c r="A1998" s="18" t="s">
        <v>171</v>
      </c>
      <c r="B1998" s="383" t="s">
        <v>450</v>
      </c>
      <c r="C1998" s="33"/>
    </row>
    <row r="1999" spans="1:3" s="18" customFormat="1" ht="30" customHeight="1">
      <c r="A1999" s="18" t="s">
        <v>171</v>
      </c>
      <c r="B1999" s="383" t="s">
        <v>57</v>
      </c>
      <c r="C1999" s="33"/>
    </row>
    <row r="2000" spans="1:3" s="18" customFormat="1" ht="30" customHeight="1">
      <c r="A2000" s="18" t="s">
        <v>171</v>
      </c>
      <c r="B2000" s="383" t="s">
        <v>629</v>
      </c>
      <c r="C2000" s="33"/>
    </row>
    <row r="2001" spans="1:3" s="18" customFormat="1" ht="30" customHeight="1">
      <c r="A2001" s="18" t="s">
        <v>171</v>
      </c>
      <c r="B2001" s="383" t="s">
        <v>712</v>
      </c>
      <c r="C2001" s="33"/>
    </row>
    <row r="2002" spans="1:3" s="18" customFormat="1" ht="30" customHeight="1">
      <c r="A2002" s="18" t="s">
        <v>171</v>
      </c>
      <c r="B2002" s="383" t="s">
        <v>705</v>
      </c>
      <c r="C2002" s="33"/>
    </row>
    <row r="2003" spans="1:3" s="18" customFormat="1" ht="30" customHeight="1">
      <c r="A2003" s="18" t="s">
        <v>171</v>
      </c>
      <c r="B2003" s="383" t="s">
        <v>559</v>
      </c>
      <c r="C2003" s="33"/>
    </row>
    <row r="2004" spans="1:3" s="18" customFormat="1" ht="30" customHeight="1">
      <c r="A2004" s="18" t="s">
        <v>171</v>
      </c>
      <c r="B2004" s="383" t="s">
        <v>707</v>
      </c>
      <c r="C2004" s="33"/>
    </row>
    <row r="2005" spans="1:3" s="18" customFormat="1" ht="30" customHeight="1">
      <c r="A2005" s="18" t="s">
        <v>721</v>
      </c>
      <c r="B2005" s="385" t="s">
        <v>1342</v>
      </c>
      <c r="C2005" s="33" t="e">
        <f>(#REF!*2+#REF!)/3</f>
        <v>#REF!</v>
      </c>
    </row>
    <row r="2006" spans="1:3" s="18" customFormat="1" ht="30" customHeight="1">
      <c r="A2006" s="18" t="s">
        <v>721</v>
      </c>
      <c r="B2006" s="383" t="s">
        <v>974</v>
      </c>
      <c r="C2006" s="33" t="e">
        <f>(#REF!*2+#REF!)/3</f>
        <v>#REF!</v>
      </c>
    </row>
    <row r="2007" spans="1:3" s="18" customFormat="1" ht="30" customHeight="1">
      <c r="A2007" s="18" t="s">
        <v>721</v>
      </c>
      <c r="B2007" s="383" t="s">
        <v>975</v>
      </c>
      <c r="C2007" s="33" t="e">
        <f>(#REF!*2+#REF!)/3</f>
        <v>#REF!</v>
      </c>
    </row>
    <row r="2008" spans="1:3" s="18" customFormat="1" ht="30" customHeight="1">
      <c r="A2008" s="18" t="s">
        <v>721</v>
      </c>
      <c r="B2008" s="383" t="s">
        <v>11875</v>
      </c>
      <c r="C2008" s="33"/>
    </row>
    <row r="2009" spans="1:3" s="18" customFormat="1" ht="30" customHeight="1">
      <c r="A2009" s="18" t="s">
        <v>721</v>
      </c>
      <c r="B2009" s="385" t="s">
        <v>11874</v>
      </c>
      <c r="C2009" s="33"/>
    </row>
    <row r="2010" spans="1:3" s="18" customFormat="1" ht="30" customHeight="1">
      <c r="A2010" s="18" t="s">
        <v>721</v>
      </c>
      <c r="B2010" s="383" t="s">
        <v>11873</v>
      </c>
      <c r="C2010" s="33"/>
    </row>
    <row r="2011" spans="1:3" s="18" customFormat="1" ht="30" customHeight="1">
      <c r="A2011" s="18" t="s">
        <v>721</v>
      </c>
      <c r="B2011" s="383" t="s">
        <v>11872</v>
      </c>
      <c r="C2011" s="33"/>
    </row>
    <row r="2012" spans="1:3" s="18" customFormat="1" ht="30" customHeight="1">
      <c r="A2012" s="18" t="s">
        <v>721</v>
      </c>
      <c r="B2012" s="383" t="s">
        <v>11871</v>
      </c>
      <c r="C2012" s="33"/>
    </row>
    <row r="2013" spans="1:3" s="18" customFormat="1" ht="30" customHeight="1">
      <c r="A2013" s="18" t="s">
        <v>721</v>
      </c>
      <c r="B2013" s="383" t="s">
        <v>11870</v>
      </c>
      <c r="C2013" s="33"/>
    </row>
    <row r="2014" spans="1:3" s="18" customFormat="1" ht="30" customHeight="1">
      <c r="A2014" s="18" t="s">
        <v>721</v>
      </c>
      <c r="B2014" s="383" t="s">
        <v>11869</v>
      </c>
      <c r="C2014" s="33"/>
    </row>
    <row r="2015" spans="1:3" s="18" customFormat="1" ht="30" customHeight="1">
      <c r="A2015" s="18" t="s">
        <v>721</v>
      </c>
      <c r="B2015" s="383" t="s">
        <v>11868</v>
      </c>
      <c r="C2015" s="33"/>
    </row>
    <row r="2016" spans="1:3" s="18" customFormat="1" ht="30" customHeight="1">
      <c r="A2016" s="18" t="s">
        <v>721</v>
      </c>
      <c r="B2016" s="383" t="s">
        <v>11867</v>
      </c>
      <c r="C2016" s="33"/>
    </row>
    <row r="2017" spans="1:3" s="18" customFormat="1" ht="30" customHeight="1">
      <c r="A2017" s="18" t="s">
        <v>721</v>
      </c>
      <c r="B2017" s="383" t="s">
        <v>11866</v>
      </c>
      <c r="C2017" s="33"/>
    </row>
    <row r="2018" spans="1:3" s="18" customFormat="1" ht="30" customHeight="1">
      <c r="A2018" s="18" t="s">
        <v>721</v>
      </c>
      <c r="B2018" s="383" t="s">
        <v>11865</v>
      </c>
      <c r="C2018" s="33"/>
    </row>
    <row r="2019" spans="1:3" s="18" customFormat="1" ht="30" customHeight="1">
      <c r="A2019" s="18" t="s">
        <v>721</v>
      </c>
      <c r="B2019" s="383" t="s">
        <v>11864</v>
      </c>
      <c r="C2019" s="33"/>
    </row>
    <row r="2020" spans="1:3" s="18" customFormat="1" ht="30" customHeight="1">
      <c r="A2020" s="18" t="s">
        <v>721</v>
      </c>
      <c r="B2020" s="383" t="s">
        <v>11863</v>
      </c>
      <c r="C2020" s="33"/>
    </row>
    <row r="2021" spans="1:3" s="18" customFormat="1" ht="30" customHeight="1">
      <c r="A2021" s="18" t="s">
        <v>915</v>
      </c>
      <c r="B2021" s="386" t="s">
        <v>1365</v>
      </c>
      <c r="C2021" s="33" t="e">
        <f>(#REF!*2+#REF!)/3</f>
        <v>#REF!</v>
      </c>
    </row>
    <row r="2022" spans="1:3" s="18" customFormat="1" ht="30" customHeight="1">
      <c r="A2022" s="18" t="s">
        <v>915</v>
      </c>
      <c r="B2022" s="386" t="s">
        <v>1362</v>
      </c>
      <c r="C2022" s="33" t="e">
        <f>(#REF!*2+#REF!)/3</f>
        <v>#REF!</v>
      </c>
    </row>
    <row r="2023" spans="1:3" s="18" customFormat="1" ht="30" customHeight="1">
      <c r="A2023" s="18" t="s">
        <v>915</v>
      </c>
      <c r="B2023" s="386" t="s">
        <v>1363</v>
      </c>
      <c r="C2023" s="33" t="e">
        <f>(#REF!*2+#REF!)/3</f>
        <v>#REF!</v>
      </c>
    </row>
    <row r="2024" spans="1:3" s="18" customFormat="1" ht="30" customHeight="1">
      <c r="A2024" s="18" t="s">
        <v>915</v>
      </c>
      <c r="B2024" s="386" t="s">
        <v>1357</v>
      </c>
      <c r="C2024" s="33" t="e">
        <f>(#REF!*2+#REF!)/3</f>
        <v>#REF!</v>
      </c>
    </row>
    <row r="2025" spans="1:3" s="18" customFormat="1" ht="30" customHeight="1">
      <c r="A2025" s="69" t="s">
        <v>915</v>
      </c>
      <c r="B2025" s="111" t="s">
        <v>1360</v>
      </c>
      <c r="C2025" s="71" t="e">
        <f>(#REF!*2+#REF!)/3</f>
        <v>#REF!</v>
      </c>
    </row>
    <row r="2026" spans="1:3" s="18" customFormat="1" ht="30" customHeight="1">
      <c r="A2026" s="18" t="s">
        <v>915</v>
      </c>
      <c r="B2026" s="386" t="s">
        <v>1459</v>
      </c>
      <c r="C2026" s="33" t="e">
        <f>(#REF!*2+#REF!)/3</f>
        <v>#REF!</v>
      </c>
    </row>
    <row r="2027" spans="1:3" s="18" customFormat="1" ht="30" customHeight="1">
      <c r="A2027" s="73" t="s">
        <v>915</v>
      </c>
      <c r="B2027" s="386" t="s">
        <v>1545</v>
      </c>
      <c r="C2027" s="33" t="e">
        <f>(#REF!*2+#REF!)/3</f>
        <v>#REF!</v>
      </c>
    </row>
    <row r="2028" spans="1:3" s="18" customFormat="1" ht="30" customHeight="1">
      <c r="A2028" s="73" t="s">
        <v>915</v>
      </c>
      <c r="B2028" s="386" t="s">
        <v>1499</v>
      </c>
      <c r="C2028" s="33" t="e">
        <f>(#REF!*2+#REF!)/3</f>
        <v>#REF!</v>
      </c>
    </row>
    <row r="2029" spans="1:3" s="18" customFormat="1" ht="30" customHeight="1">
      <c r="A2029" s="18" t="s">
        <v>915</v>
      </c>
      <c r="B2029" s="383" t="s">
        <v>1356</v>
      </c>
      <c r="C2029" s="33" t="e">
        <f>(#REF!*2+#REF!)/3</f>
        <v>#REF!</v>
      </c>
    </row>
    <row r="2030" spans="1:3" s="18" customFormat="1" ht="30" customHeight="1">
      <c r="A2030" s="18" t="s">
        <v>915</v>
      </c>
      <c r="B2030" s="48" t="s">
        <v>1395</v>
      </c>
      <c r="C2030" s="33" t="e">
        <f>(#REF!*2+#REF!)/3</f>
        <v>#REF!</v>
      </c>
    </row>
    <row r="2031" spans="1:3" s="18" customFormat="1" ht="30" customHeight="1">
      <c r="A2031" s="18" t="s">
        <v>915</v>
      </c>
      <c r="B2031" s="385" t="s">
        <v>1299</v>
      </c>
      <c r="C2031" s="33" t="e">
        <f>(#REF!*2+#REF!)/3</f>
        <v>#REF!</v>
      </c>
    </row>
    <row r="2032" spans="1:3" s="18" customFormat="1" ht="30" customHeight="1">
      <c r="A2032" s="18" t="s">
        <v>915</v>
      </c>
      <c r="B2032" s="383" t="s">
        <v>1423</v>
      </c>
      <c r="C2032" s="33" t="e">
        <f>(#REF!*2+#REF!)/3</f>
        <v>#REF!</v>
      </c>
    </row>
    <row r="2033" spans="1:3" s="18" customFormat="1" ht="30" customHeight="1">
      <c r="A2033" s="18" t="s">
        <v>915</v>
      </c>
      <c r="B2033" s="385" t="s">
        <v>1207</v>
      </c>
      <c r="C2033" s="33" t="e">
        <f>(#REF!*2+#REF!)/3</f>
        <v>#REF!</v>
      </c>
    </row>
    <row r="2034" spans="1:3" s="18" customFormat="1" ht="30" customHeight="1">
      <c r="A2034" s="18" t="s">
        <v>915</v>
      </c>
      <c r="B2034" s="383" t="s">
        <v>1367</v>
      </c>
      <c r="C2034" s="33" t="e">
        <f>(#REF!*2+#REF!)/3</f>
        <v>#REF!</v>
      </c>
    </row>
    <row r="2035" spans="1:3" s="18" customFormat="1" ht="30" customHeight="1">
      <c r="A2035" s="18" t="s">
        <v>915</v>
      </c>
      <c r="B2035" s="385" t="s">
        <v>1384</v>
      </c>
      <c r="C2035" s="33" t="e">
        <f>(#REF!*2+#REF!)/3</f>
        <v>#REF!</v>
      </c>
    </row>
    <row r="2036" spans="1:3" s="18" customFormat="1" ht="30" customHeight="1">
      <c r="A2036" s="18" t="s">
        <v>915</v>
      </c>
      <c r="B2036" s="48" t="s">
        <v>1366</v>
      </c>
      <c r="C2036" s="33" t="e">
        <f>(#REF!*2+#REF!)/3</f>
        <v>#REF!</v>
      </c>
    </row>
    <row r="2037" spans="1:3" s="18" customFormat="1" ht="30" customHeight="1">
      <c r="A2037" s="18" t="s">
        <v>915</v>
      </c>
      <c r="B2037" s="383" t="s">
        <v>836</v>
      </c>
      <c r="C2037" s="33" t="e">
        <f>(#REF!*2+#REF!)/3</f>
        <v>#REF!</v>
      </c>
    </row>
    <row r="2038" spans="1:3" s="18" customFormat="1" ht="30" customHeight="1">
      <c r="A2038" s="18" t="s">
        <v>915</v>
      </c>
      <c r="B2038" s="383" t="s">
        <v>1267</v>
      </c>
      <c r="C2038" s="33" t="e">
        <f>(#REF!*2+#REF!)/3</f>
        <v>#REF!</v>
      </c>
    </row>
    <row r="2039" spans="1:3" s="18" customFormat="1" ht="30" customHeight="1">
      <c r="A2039" s="18" t="s">
        <v>915</v>
      </c>
      <c r="B2039" s="383" t="s">
        <v>1355</v>
      </c>
      <c r="C2039" s="33" t="e">
        <f>(#REF!*2+#REF!)/3</f>
        <v>#REF!</v>
      </c>
    </row>
    <row r="2040" spans="1:3" s="18" customFormat="1" ht="30" customHeight="1">
      <c r="A2040" s="18" t="s">
        <v>915</v>
      </c>
      <c r="B2040" s="383" t="s">
        <v>1303</v>
      </c>
      <c r="C2040" s="33" t="e">
        <f>(#REF!*2+#REF!)/3</f>
        <v>#REF!</v>
      </c>
    </row>
    <row r="2041" spans="1:3" s="18" customFormat="1" ht="30" customHeight="1">
      <c r="A2041" s="18" t="s">
        <v>915</v>
      </c>
      <c r="B2041" s="385" t="s">
        <v>1414</v>
      </c>
      <c r="C2041" s="33" t="e">
        <f>(#REF!*2+#REF!)/3</f>
        <v>#REF!</v>
      </c>
    </row>
    <row r="2042" spans="1:3" s="18" customFormat="1" ht="30" customHeight="1">
      <c r="A2042" s="18" t="s">
        <v>915</v>
      </c>
      <c r="B2042" s="385" t="s">
        <v>1421</v>
      </c>
      <c r="C2042" s="33" t="e">
        <f>(#REF!*2+#REF!)/3</f>
        <v>#REF!</v>
      </c>
    </row>
    <row r="2043" spans="1:3" s="18" customFormat="1" ht="30" customHeight="1">
      <c r="A2043" s="18" t="s">
        <v>915</v>
      </c>
      <c r="B2043" s="383" t="s">
        <v>1550</v>
      </c>
      <c r="C2043" s="33" t="e">
        <f>(#REF!*2+#REF!)/3</f>
        <v>#REF!</v>
      </c>
    </row>
    <row r="2044" spans="1:3" s="18" customFormat="1" ht="30" customHeight="1">
      <c r="A2044" s="18" t="s">
        <v>915</v>
      </c>
      <c r="B2044" s="383" t="s">
        <v>1523</v>
      </c>
      <c r="C2044" s="33" t="e">
        <f>(#REF!*2+#REF!)/3</f>
        <v>#REF!</v>
      </c>
    </row>
    <row r="2045" spans="1:3" s="18" customFormat="1" ht="30" customHeight="1">
      <c r="A2045" s="18" t="s">
        <v>915</v>
      </c>
      <c r="B2045" s="48" t="s">
        <v>1383</v>
      </c>
      <c r="C2045" s="33" t="e">
        <f>(#REF!*2+#REF!)/3</f>
        <v>#REF!</v>
      </c>
    </row>
    <row r="2046" spans="1:3" s="18" customFormat="1" ht="30" customHeight="1">
      <c r="A2046" s="18" t="s">
        <v>915</v>
      </c>
      <c r="B2046" s="383" t="s">
        <v>1786</v>
      </c>
      <c r="C2046" s="33" t="e">
        <f>(#REF!*2+#REF!)/3</f>
        <v>#REF!</v>
      </c>
    </row>
    <row r="2047" spans="1:3" s="18" customFormat="1" ht="30" customHeight="1">
      <c r="A2047" s="18" t="s">
        <v>915</v>
      </c>
      <c r="B2047" s="383" t="s">
        <v>1618</v>
      </c>
      <c r="C2047" s="33" t="e">
        <f>(#REF!*2+#REF!)/3</f>
        <v>#REF!</v>
      </c>
    </row>
    <row r="2048" spans="1:3" s="18" customFormat="1" ht="30" customHeight="1">
      <c r="A2048" s="18" t="s">
        <v>915</v>
      </c>
      <c r="B2048" s="383" t="s">
        <v>1430</v>
      </c>
      <c r="C2048" s="33" t="e">
        <f>(#REF!*2+#REF!)/3</f>
        <v>#REF!</v>
      </c>
    </row>
    <row r="2049" spans="1:3" s="18" customFormat="1" ht="30" customHeight="1">
      <c r="A2049" s="18" t="s">
        <v>915</v>
      </c>
      <c r="B2049" s="383" t="s">
        <v>1517</v>
      </c>
      <c r="C2049" s="33" t="e">
        <f>(#REF!*2+#REF!)/3</f>
        <v>#REF!</v>
      </c>
    </row>
    <row r="2050" spans="1:3" s="18" customFormat="1" ht="30" customHeight="1">
      <c r="A2050" s="18" t="s">
        <v>915</v>
      </c>
      <c r="B2050" s="383" t="s">
        <v>1787</v>
      </c>
      <c r="C2050" s="33" t="e">
        <f>(#REF!*2+#REF!)/3</f>
        <v>#REF!</v>
      </c>
    </row>
    <row r="2051" spans="1:3" s="18" customFormat="1" ht="30" customHeight="1">
      <c r="A2051" s="18" t="s">
        <v>915</v>
      </c>
      <c r="B2051" s="383" t="s">
        <v>1224</v>
      </c>
      <c r="C2051" s="33" t="e">
        <f>(#REF!*2+#REF!)/3</f>
        <v>#REF!</v>
      </c>
    </row>
    <row r="2052" spans="1:3" s="18" customFormat="1" ht="30" customHeight="1">
      <c r="A2052" s="18" t="s">
        <v>915</v>
      </c>
      <c r="B2052" s="383" t="s">
        <v>1788</v>
      </c>
      <c r="C2052" s="33" t="e">
        <f>(#REF!*2+#REF!)/3</f>
        <v>#REF!</v>
      </c>
    </row>
    <row r="2053" spans="1:3" s="18" customFormat="1" ht="30" customHeight="1">
      <c r="A2053" s="18" t="s">
        <v>915</v>
      </c>
      <c r="B2053" s="383" t="s">
        <v>1510</v>
      </c>
      <c r="C2053" s="33" t="e">
        <f>(#REF!*2+#REF!)/3</f>
        <v>#REF!</v>
      </c>
    </row>
    <row r="2054" spans="1:3" s="18" customFormat="1" ht="30" customHeight="1">
      <c r="A2054" s="18" t="s">
        <v>915</v>
      </c>
      <c r="B2054" s="383" t="s">
        <v>1678</v>
      </c>
      <c r="C2054" s="33" t="e">
        <f>(#REF!*2+#REF!)/3</f>
        <v>#REF!</v>
      </c>
    </row>
    <row r="2055" spans="1:3" s="18" customFormat="1" ht="30" customHeight="1">
      <c r="A2055" s="18" t="s">
        <v>915</v>
      </c>
      <c r="B2055" s="383" t="s">
        <v>1431</v>
      </c>
      <c r="C2055" s="33" t="e">
        <f>(#REF!*2+#REF!)/3</f>
        <v>#REF!</v>
      </c>
    </row>
    <row r="2056" spans="1:3" s="18" customFormat="1" ht="30" customHeight="1">
      <c r="A2056" s="18" t="s">
        <v>915</v>
      </c>
      <c r="B2056" s="383" t="s">
        <v>1509</v>
      </c>
      <c r="C2056" s="33" t="e">
        <f>(#REF!*2+#REF!)/3</f>
        <v>#REF!</v>
      </c>
    </row>
    <row r="2057" spans="1:3" s="18" customFormat="1" ht="30" customHeight="1">
      <c r="A2057" s="18" t="s">
        <v>915</v>
      </c>
      <c r="B2057" s="383" t="s">
        <v>1539</v>
      </c>
      <c r="C2057" s="33" t="e">
        <f>(#REF!*2+#REF!)/3</f>
        <v>#REF!</v>
      </c>
    </row>
    <row r="2058" spans="1:3" s="18" customFormat="1" ht="30" customHeight="1">
      <c r="A2058" s="18" t="s">
        <v>915</v>
      </c>
      <c r="B2058" s="383" t="s">
        <v>1671</v>
      </c>
      <c r="C2058" s="33" t="e">
        <f>(#REF!*2+#REF!)/3</f>
        <v>#REF!</v>
      </c>
    </row>
    <row r="2059" spans="1:3" s="18" customFormat="1" ht="30" customHeight="1">
      <c r="A2059" s="18" t="s">
        <v>915</v>
      </c>
      <c r="B2059" s="385" t="s">
        <v>1566</v>
      </c>
      <c r="C2059" s="33" t="e">
        <f>(#REF!*2+#REF!)/3</f>
        <v>#REF!</v>
      </c>
    </row>
    <row r="2060" spans="1:3" s="18" customFormat="1" ht="30" customHeight="1">
      <c r="A2060" s="18" t="s">
        <v>915</v>
      </c>
      <c r="B2060" s="383" t="s">
        <v>1541</v>
      </c>
      <c r="C2060" s="33" t="e">
        <f>(#REF!*2+#REF!)/3</f>
        <v>#REF!</v>
      </c>
    </row>
    <row r="2061" spans="1:3" s="18" customFormat="1" ht="30" customHeight="1">
      <c r="A2061" s="18" t="s">
        <v>915</v>
      </c>
      <c r="B2061" s="383" t="s">
        <v>1441</v>
      </c>
      <c r="C2061" s="33" t="e">
        <f>(#REF!*2+#REF!)/3</f>
        <v>#REF!</v>
      </c>
    </row>
    <row r="2062" spans="1:3" s="18" customFormat="1" ht="30" customHeight="1">
      <c r="A2062" s="18" t="s">
        <v>915</v>
      </c>
      <c r="B2062" s="383" t="s">
        <v>1471</v>
      </c>
      <c r="C2062" s="33" t="e">
        <f>(#REF!*2+#REF!)/3</f>
        <v>#REF!</v>
      </c>
    </row>
    <row r="2063" spans="1:3" s="18" customFormat="1" ht="30" customHeight="1">
      <c r="A2063" s="18" t="s">
        <v>915</v>
      </c>
      <c r="B2063" s="48" t="s">
        <v>1108</v>
      </c>
      <c r="C2063" s="33" t="e">
        <f>(#REF!*2+#REF!)/3</f>
        <v>#REF!</v>
      </c>
    </row>
    <row r="2064" spans="1:3" s="18" customFormat="1" ht="30" customHeight="1">
      <c r="A2064" s="18" t="s">
        <v>915</v>
      </c>
      <c r="B2064" s="383" t="s">
        <v>1515</v>
      </c>
      <c r="C2064" s="33" t="e">
        <f>(#REF!*2+#REF!)/3</f>
        <v>#REF!</v>
      </c>
    </row>
    <row r="2065" spans="1:3" s="18" customFormat="1" ht="30" customHeight="1">
      <c r="A2065" s="18" t="s">
        <v>915</v>
      </c>
      <c r="B2065" s="383" t="s">
        <v>1464</v>
      </c>
      <c r="C2065" s="33" t="e">
        <f>(#REF!*2+#REF!)/3</f>
        <v>#REF!</v>
      </c>
    </row>
    <row r="2066" spans="1:3" s="18" customFormat="1" ht="30" customHeight="1">
      <c r="A2066" s="18" t="s">
        <v>915</v>
      </c>
      <c r="B2066" s="385" t="s">
        <v>1402</v>
      </c>
      <c r="C2066" s="33" t="e">
        <f>(#REF!*2+#REF!)/3</f>
        <v>#REF!</v>
      </c>
    </row>
    <row r="2067" spans="1:3" s="18" customFormat="1" ht="30" customHeight="1">
      <c r="A2067" s="18" t="s">
        <v>915</v>
      </c>
      <c r="B2067" s="385" t="s">
        <v>1406</v>
      </c>
      <c r="C2067" s="33" t="e">
        <f>(#REF!*2+#REF!)/3</f>
        <v>#REF!</v>
      </c>
    </row>
    <row r="2068" spans="1:3" s="18" customFormat="1" ht="30" customHeight="1">
      <c r="A2068" s="18" t="s">
        <v>915</v>
      </c>
      <c r="B2068" s="383" t="s">
        <v>1340</v>
      </c>
      <c r="C2068" s="33" t="e">
        <f>(#REF!*2+#REF!)/3</f>
        <v>#REF!</v>
      </c>
    </row>
    <row r="2069" spans="1:3" s="18" customFormat="1" ht="30" customHeight="1">
      <c r="A2069" s="18" t="s">
        <v>915</v>
      </c>
      <c r="B2069" s="383" t="s">
        <v>1467</v>
      </c>
      <c r="C2069" s="33" t="e">
        <f>(#REF!*2+#REF!)/3</f>
        <v>#REF!</v>
      </c>
    </row>
    <row r="2070" spans="1:3" s="18" customFormat="1" ht="30" customHeight="1">
      <c r="A2070" s="18" t="s">
        <v>915</v>
      </c>
      <c r="B2070" s="383" t="s">
        <v>1472</v>
      </c>
      <c r="C2070" s="33" t="e">
        <f>(#REF!*2+#REF!)/3</f>
        <v>#REF!</v>
      </c>
    </row>
    <row r="2071" spans="1:3" s="18" customFormat="1" ht="30" customHeight="1">
      <c r="A2071" s="18" t="s">
        <v>915</v>
      </c>
      <c r="B2071" s="383" t="s">
        <v>1518</v>
      </c>
      <c r="C2071" s="33" t="e">
        <f>(#REF!*2+#REF!)/3</f>
        <v>#REF!</v>
      </c>
    </row>
    <row r="2072" spans="1:3" s="18" customFormat="1" ht="30" customHeight="1">
      <c r="A2072" s="18" t="s">
        <v>915</v>
      </c>
      <c r="B2072" s="383" t="s">
        <v>1473</v>
      </c>
      <c r="C2072" s="33" t="e">
        <f>(#REF!*2+#REF!)/3</f>
        <v>#REF!</v>
      </c>
    </row>
    <row r="2073" spans="1:3" s="18" customFormat="1" ht="30" customHeight="1">
      <c r="A2073" s="18" t="s">
        <v>915</v>
      </c>
      <c r="B2073" s="383" t="s">
        <v>1538</v>
      </c>
      <c r="C2073" s="33" t="e">
        <f>(#REF!*2+#REF!)/3</f>
        <v>#REF!</v>
      </c>
    </row>
    <row r="2074" spans="1:3" s="18" customFormat="1" ht="30" customHeight="1">
      <c r="A2074" s="18" t="s">
        <v>915</v>
      </c>
      <c r="B2074" s="383" t="s">
        <v>1535</v>
      </c>
      <c r="C2074" s="33" t="e">
        <f>(#REF!*2+#REF!)/3</f>
        <v>#REF!</v>
      </c>
    </row>
    <row r="2075" spans="1:3" s="18" customFormat="1" ht="30" customHeight="1">
      <c r="A2075" s="18" t="s">
        <v>915</v>
      </c>
      <c r="B2075" s="385" t="s">
        <v>1386</v>
      </c>
      <c r="C2075" s="33" t="e">
        <f>(#REF!*2+#REF!)/3</f>
        <v>#REF!</v>
      </c>
    </row>
    <row r="2076" spans="1:3" s="18" customFormat="1" ht="30" customHeight="1">
      <c r="A2076" s="18" t="s">
        <v>915</v>
      </c>
      <c r="B2076" s="383" t="s">
        <v>1324</v>
      </c>
      <c r="C2076" s="33" t="e">
        <f>(#REF!*2+#REF!)/3</f>
        <v>#REF!</v>
      </c>
    </row>
    <row r="2077" spans="1:3" s="18" customFormat="1" ht="30" customHeight="1">
      <c r="A2077" s="18" t="s">
        <v>915</v>
      </c>
      <c r="B2077" s="385" t="s">
        <v>1380</v>
      </c>
      <c r="C2077" s="33" t="e">
        <f>(#REF!*2+#REF!)/3</f>
        <v>#REF!</v>
      </c>
    </row>
    <row r="2078" spans="1:3" s="18" customFormat="1" ht="30" customHeight="1">
      <c r="A2078" s="18" t="s">
        <v>915</v>
      </c>
      <c r="B2078" s="383" t="s">
        <v>1131</v>
      </c>
      <c r="C2078" s="33" t="e">
        <f>(#REF!*2+#REF!)/3</f>
        <v>#REF!</v>
      </c>
    </row>
    <row r="2079" spans="1:3" s="18" customFormat="1" ht="30" customHeight="1">
      <c r="A2079" s="18" t="s">
        <v>915</v>
      </c>
      <c r="B2079" s="385" t="s">
        <v>1374</v>
      </c>
      <c r="C2079" s="33" t="e">
        <f>(#REF!*2+#REF!)/3</f>
        <v>#REF!</v>
      </c>
    </row>
    <row r="2080" spans="1:3" s="18" customFormat="1" ht="30" customHeight="1">
      <c r="A2080" s="18" t="s">
        <v>915</v>
      </c>
      <c r="B2080" s="383" t="s">
        <v>1161</v>
      </c>
      <c r="C2080" s="33" t="e">
        <f>(#REF!*2+#REF!)/3</f>
        <v>#REF!</v>
      </c>
    </row>
    <row r="2081" spans="1:3" s="18" customFormat="1" ht="30" customHeight="1">
      <c r="A2081" s="18" t="s">
        <v>915</v>
      </c>
      <c r="B2081" s="383" t="s">
        <v>1290</v>
      </c>
      <c r="C2081" s="33" t="e">
        <f>(#REF!*2+#REF!)/3</f>
        <v>#REF!</v>
      </c>
    </row>
    <row r="2082" spans="1:3" s="18" customFormat="1" ht="30" customHeight="1">
      <c r="A2082" s="18" t="s">
        <v>915</v>
      </c>
      <c r="B2082" s="383" t="s">
        <v>1135</v>
      </c>
      <c r="C2082" s="33" t="e">
        <f>(#REF!*2+#REF!)/3</f>
        <v>#REF!</v>
      </c>
    </row>
    <row r="2083" spans="1:3" s="18" customFormat="1" ht="30" customHeight="1">
      <c r="A2083" s="18" t="s">
        <v>915</v>
      </c>
      <c r="B2083" s="48" t="s">
        <v>1148</v>
      </c>
      <c r="C2083" s="33" t="e">
        <f>(#REF!*2+#REF!)/3</f>
        <v>#REF!</v>
      </c>
    </row>
    <row r="2084" spans="1:3" s="18" customFormat="1" ht="30" customHeight="1">
      <c r="A2084" s="18" t="s">
        <v>915</v>
      </c>
      <c r="B2084" s="383" t="s">
        <v>1130</v>
      </c>
      <c r="C2084" s="33" t="e">
        <f>(#REF!*2+#REF!)/3</f>
        <v>#REF!</v>
      </c>
    </row>
    <row r="2085" spans="1:3" s="18" customFormat="1" ht="30" customHeight="1">
      <c r="A2085" s="74" t="s">
        <v>915</v>
      </c>
      <c r="B2085" s="48" t="s">
        <v>1136</v>
      </c>
      <c r="C2085" s="33" t="e">
        <f>(#REF!*2+#REF!)/3</f>
        <v>#REF!</v>
      </c>
    </row>
    <row r="2086" spans="1:3" s="18" customFormat="1" ht="30" customHeight="1">
      <c r="A2086" s="18" t="s">
        <v>915</v>
      </c>
      <c r="B2086" s="385" t="s">
        <v>1204</v>
      </c>
      <c r="C2086" s="33" t="e">
        <f>(#REF!*2+#REF!)/3</f>
        <v>#REF!</v>
      </c>
    </row>
    <row r="2087" spans="1:3" s="18" customFormat="1" ht="30" customHeight="1">
      <c r="A2087" s="18" t="s">
        <v>915</v>
      </c>
      <c r="B2087" s="383" t="s">
        <v>1316</v>
      </c>
      <c r="C2087" s="33" t="e">
        <f>(#REF!*2+#REF!)/3</f>
        <v>#REF!</v>
      </c>
    </row>
    <row r="2088" spans="1:3" s="18" customFormat="1" ht="30" customHeight="1">
      <c r="A2088" s="18" t="s">
        <v>915</v>
      </c>
      <c r="B2088" s="385" t="s">
        <v>1392</v>
      </c>
      <c r="C2088" s="33" t="e">
        <f>(#REF!*2+#REF!)/3</f>
        <v>#REF!</v>
      </c>
    </row>
    <row r="2089" spans="1:3" s="18" customFormat="1" ht="30" customHeight="1">
      <c r="A2089" s="18" t="s">
        <v>915</v>
      </c>
      <c r="B2089" s="385" t="s">
        <v>1387</v>
      </c>
      <c r="C2089" s="33" t="e">
        <f>(#REF!*2+#REF!)/3</f>
        <v>#REF!</v>
      </c>
    </row>
    <row r="2090" spans="1:3" s="18" customFormat="1" ht="30" customHeight="1">
      <c r="A2090" s="18" t="s">
        <v>915</v>
      </c>
      <c r="B2090" s="48" t="s">
        <v>1349</v>
      </c>
      <c r="C2090" s="33" t="e">
        <f>(#REF!*2+#REF!)/3</f>
        <v>#REF!</v>
      </c>
    </row>
    <row r="2091" spans="1:3" s="18" customFormat="1" ht="30" customHeight="1">
      <c r="A2091" s="18" t="s">
        <v>915</v>
      </c>
      <c r="B2091" s="48" t="s">
        <v>1348</v>
      </c>
      <c r="C2091" s="33" t="e">
        <f>(#REF!*2+#REF!)/3</f>
        <v>#REF!</v>
      </c>
    </row>
    <row r="2092" spans="1:3" s="18" customFormat="1" ht="30" customHeight="1">
      <c r="A2092" s="18" t="s">
        <v>915</v>
      </c>
      <c r="B2092" s="383" t="s">
        <v>1162</v>
      </c>
      <c r="C2092" s="33" t="e">
        <f>(#REF!*2+#REF!)/3</f>
        <v>#REF!</v>
      </c>
    </row>
    <row r="2093" spans="1:3" s="18" customFormat="1" ht="30" customHeight="1">
      <c r="A2093" s="18" t="s">
        <v>915</v>
      </c>
      <c r="B2093" s="383" t="s">
        <v>367</v>
      </c>
      <c r="C2093" s="33" t="e">
        <f>(#REF!*2+#REF!)/3</f>
        <v>#REF!</v>
      </c>
    </row>
    <row r="2094" spans="1:3" s="18" customFormat="1" ht="30" customHeight="1">
      <c r="A2094" s="18" t="s">
        <v>915</v>
      </c>
      <c r="B2094" s="48" t="s">
        <v>1336</v>
      </c>
      <c r="C2094" s="33" t="e">
        <f>(#REF!*2+#REF!)/3</f>
        <v>#REF!</v>
      </c>
    </row>
    <row r="2095" spans="1:3" s="18" customFormat="1" ht="30" customHeight="1">
      <c r="A2095" s="18" t="s">
        <v>915</v>
      </c>
      <c r="B2095" s="383" t="s">
        <v>1315</v>
      </c>
      <c r="C2095" s="33" t="e">
        <f>(#REF!*2+#REF!)/3</f>
        <v>#REF!</v>
      </c>
    </row>
    <row r="2096" spans="1:3" s="18" customFormat="1" ht="30" customHeight="1">
      <c r="A2096" s="18" t="s">
        <v>915</v>
      </c>
      <c r="B2096" s="383" t="s">
        <v>1180</v>
      </c>
      <c r="C2096" s="33" t="e">
        <f>(#REF!*2+#REF!)/3</f>
        <v>#REF!</v>
      </c>
    </row>
    <row r="2097" spans="1:3" s="18" customFormat="1" ht="30" customHeight="1">
      <c r="A2097" s="18" t="s">
        <v>915</v>
      </c>
      <c r="B2097" s="383" t="s">
        <v>960</v>
      </c>
      <c r="C2097" s="33" t="e">
        <f>(#REF!*2+#REF!)/3</f>
        <v>#REF!</v>
      </c>
    </row>
    <row r="2098" spans="1:3" s="18" customFormat="1" ht="30" customHeight="1">
      <c r="A2098" s="18" t="s">
        <v>1599</v>
      </c>
      <c r="B2098" s="385" t="s">
        <v>1572</v>
      </c>
      <c r="C2098" s="33" t="e">
        <f>(#REF!*2+#REF!)/3</f>
        <v>#REF!</v>
      </c>
    </row>
    <row r="2099" spans="1:3" s="18" customFormat="1" ht="30" customHeight="1">
      <c r="A2099" s="18" t="s">
        <v>62</v>
      </c>
      <c r="B2099" s="386" t="s">
        <v>978</v>
      </c>
      <c r="C2099" s="33" t="e">
        <f>(#REF!*2+#REF!)/3</f>
        <v>#REF!</v>
      </c>
    </row>
    <row r="2100" spans="1:3" s="18" customFormat="1" ht="30" customHeight="1">
      <c r="A2100" s="18" t="s">
        <v>62</v>
      </c>
      <c r="B2100" s="385" t="s">
        <v>980</v>
      </c>
      <c r="C2100" s="33" t="e">
        <f>(#REF!*2+#REF!)/3</f>
        <v>#REF!</v>
      </c>
    </row>
    <row r="2101" spans="1:3" s="18" customFormat="1" ht="30" customHeight="1">
      <c r="A2101" s="18" t="s">
        <v>62</v>
      </c>
      <c r="B2101" s="383" t="s">
        <v>979</v>
      </c>
      <c r="C2101" s="33" t="e">
        <f>(#REF!*2+#REF!)/3</f>
        <v>#REF!</v>
      </c>
    </row>
    <row r="2102" spans="1:3" s="18" customFormat="1" ht="30" customHeight="1">
      <c r="A2102" s="18" t="s">
        <v>62</v>
      </c>
      <c r="B2102" s="383" t="s">
        <v>11210</v>
      </c>
      <c r="C2102" s="33"/>
    </row>
    <row r="2103" spans="1:3" s="18" customFormat="1" ht="30" customHeight="1">
      <c r="A2103" s="18" t="s">
        <v>1118</v>
      </c>
      <c r="B2103" s="386" t="s">
        <v>1121</v>
      </c>
      <c r="C2103" s="33" t="e">
        <f>(#REF!*2+#REF!)/3</f>
        <v>#REF!</v>
      </c>
    </row>
    <row r="2104" spans="1:3" s="18" customFormat="1" ht="30" customHeight="1">
      <c r="A2104" s="18" t="s">
        <v>1330</v>
      </c>
      <c r="B2104" s="386" t="s">
        <v>1323</v>
      </c>
      <c r="C2104" s="33" t="e">
        <f>(#REF!*2+#REF!)/3</f>
        <v>#REF!</v>
      </c>
    </row>
    <row r="2105" spans="1:3" s="18" customFormat="1" ht="30" customHeight="1">
      <c r="A2105" s="18" t="s">
        <v>1330</v>
      </c>
      <c r="B2105" s="385" t="s">
        <v>1489</v>
      </c>
      <c r="C2105" s="33" t="e">
        <f>(#REF!*2+#REF!)/3</f>
        <v>#REF!</v>
      </c>
    </row>
    <row r="2106" spans="1:3" s="18" customFormat="1" ht="30" customHeight="1">
      <c r="A2106" s="18" t="s">
        <v>1344</v>
      </c>
      <c r="B2106" s="386" t="s">
        <v>1005</v>
      </c>
      <c r="C2106" s="33" t="e">
        <f>(#REF!*2+#REF!)/3</f>
        <v>#REF!</v>
      </c>
    </row>
    <row r="2107" spans="1:3" s="18" customFormat="1" ht="30" customHeight="1">
      <c r="A2107" s="73" t="s">
        <v>1344</v>
      </c>
      <c r="B2107" s="386" t="s">
        <v>1408</v>
      </c>
      <c r="C2107" s="33" t="e">
        <f>(#REF!*2+#REF!)/3</f>
        <v>#REF!</v>
      </c>
    </row>
    <row r="2108" spans="1:3" s="18" customFormat="1" ht="30" customHeight="1">
      <c r="A2108" s="18" t="s">
        <v>1344</v>
      </c>
      <c r="B2108" s="386" t="s">
        <v>1123</v>
      </c>
      <c r="C2108" s="33" t="e">
        <f>(#REF!*2+#REF!)/3</f>
        <v>#REF!</v>
      </c>
    </row>
    <row r="2109" spans="1:3" s="18" customFormat="1" ht="30" customHeight="1">
      <c r="A2109" s="73" t="s">
        <v>1344</v>
      </c>
      <c r="B2109" s="386" t="s">
        <v>1411</v>
      </c>
      <c r="C2109" s="33" t="e">
        <f>(#REF!*2+#REF!)/3</f>
        <v>#REF!</v>
      </c>
    </row>
    <row r="2110" spans="1:3" s="18" customFormat="1" ht="30" customHeight="1">
      <c r="A2110" s="73" t="s">
        <v>1344</v>
      </c>
      <c r="B2110" s="386" t="s">
        <v>1410</v>
      </c>
      <c r="C2110" s="33" t="e">
        <f>(#REF!*2+#REF!)/3</f>
        <v>#REF!</v>
      </c>
    </row>
    <row r="2111" spans="1:3" s="18" customFormat="1" ht="30" customHeight="1">
      <c r="A2111" s="73" t="s">
        <v>1344</v>
      </c>
      <c r="B2111" s="386" t="s">
        <v>1409</v>
      </c>
      <c r="C2111" s="33" t="e">
        <f>(#REF!*2+#REF!)/3</f>
        <v>#REF!</v>
      </c>
    </row>
    <row r="2112" spans="1:3" s="18" customFormat="1" ht="30" customHeight="1">
      <c r="A2112" s="18" t="s">
        <v>1344</v>
      </c>
      <c r="B2112" s="386" t="s">
        <v>1228</v>
      </c>
      <c r="C2112" s="33" t="e">
        <f>(#REF!*2+#REF!)/3</f>
        <v>#REF!</v>
      </c>
    </row>
    <row r="2113" spans="1:3" s="18" customFormat="1" ht="30" customHeight="1">
      <c r="A2113" s="18" t="s">
        <v>1344</v>
      </c>
      <c r="B2113" s="386" t="s">
        <v>1486</v>
      </c>
      <c r="C2113" s="33" t="e">
        <f>(#REF!*2+#REF!)/3</f>
        <v>#REF!</v>
      </c>
    </row>
    <row r="2114" spans="1:3" s="18" customFormat="1" ht="30" customHeight="1">
      <c r="A2114" s="18" t="s">
        <v>1344</v>
      </c>
      <c r="B2114" s="386" t="s">
        <v>1500</v>
      </c>
      <c r="C2114" s="33" t="e">
        <f>(#REF!*2+#REF!)/3</f>
        <v>#REF!</v>
      </c>
    </row>
    <row r="2115" spans="1:3" s="18" customFormat="1" ht="30" customHeight="1">
      <c r="A2115" s="18" t="s">
        <v>1344</v>
      </c>
      <c r="B2115" s="386" t="s">
        <v>1446</v>
      </c>
      <c r="C2115" s="33" t="e">
        <f>(#REF!*2+#REF!)/3</f>
        <v>#REF!</v>
      </c>
    </row>
    <row r="2116" spans="1:3" s="18" customFormat="1" ht="30" customHeight="1">
      <c r="A2116" s="69" t="s">
        <v>1344</v>
      </c>
      <c r="B2116" s="48" t="s">
        <v>1418</v>
      </c>
      <c r="C2116" s="71" t="e">
        <f>(#REF!*2+#REF!)/3</f>
        <v>#REF!</v>
      </c>
    </row>
    <row r="2117" spans="1:3" s="18" customFormat="1" ht="30" customHeight="1">
      <c r="A2117" s="18" t="s">
        <v>1344</v>
      </c>
      <c r="B2117" s="385" t="s">
        <v>1597</v>
      </c>
      <c r="C2117" s="33" t="e">
        <f>(#REF!*2+#REF!)/3</f>
        <v>#REF!</v>
      </c>
    </row>
    <row r="2118" spans="1:3" s="18" customFormat="1" ht="30" customHeight="1">
      <c r="A2118" s="18" t="s">
        <v>1346</v>
      </c>
      <c r="B2118" s="386" t="s">
        <v>1484</v>
      </c>
      <c r="C2118" s="33" t="e">
        <f>(#REF!*2+#REF!)/3</f>
        <v>#REF!</v>
      </c>
    </row>
    <row r="2119" spans="1:3" s="18" customFormat="1" ht="30" customHeight="1">
      <c r="A2119" s="18" t="s">
        <v>1346</v>
      </c>
      <c r="B2119" s="386" t="s">
        <v>1435</v>
      </c>
      <c r="C2119" s="33" t="e">
        <f>(#REF!*2+#REF!)/3</f>
        <v>#REF!</v>
      </c>
    </row>
    <row r="2120" spans="1:3" s="18" customFormat="1" ht="30" customHeight="1">
      <c r="A2120" s="18" t="s">
        <v>1346</v>
      </c>
      <c r="B2120" s="386" t="s">
        <v>276</v>
      </c>
      <c r="C2120" s="33" t="e">
        <f>(#REF!*2+#REF!)/3</f>
        <v>#REF!</v>
      </c>
    </row>
    <row r="2121" spans="1:3" s="18" customFormat="1" ht="30" customHeight="1">
      <c r="A2121" s="18" t="s">
        <v>1346</v>
      </c>
      <c r="B2121" s="386" t="s">
        <v>1273</v>
      </c>
      <c r="C2121" s="33" t="e">
        <f>(#REF!*2+#REF!)/3</f>
        <v>#REF!</v>
      </c>
    </row>
    <row r="2122" spans="1:3" s="18" customFormat="1" ht="30" customHeight="1">
      <c r="A2122" s="94" t="s">
        <v>1346</v>
      </c>
      <c r="B2122" s="386" t="s">
        <v>655</v>
      </c>
      <c r="C2122" s="96" t="e">
        <f>(#REF!*2+#REF!)/3</f>
        <v>#REF!</v>
      </c>
    </row>
    <row r="2123" spans="1:3" s="18" customFormat="1" ht="30" customHeight="1">
      <c r="A2123" s="69" t="s">
        <v>1346</v>
      </c>
      <c r="B2123" s="48" t="s">
        <v>1394</v>
      </c>
      <c r="C2123" s="71" t="e">
        <f>(#REF!*2+#REF!)/3</f>
        <v>#REF!</v>
      </c>
    </row>
    <row r="2124" spans="1:3" s="18" customFormat="1" ht="30" customHeight="1">
      <c r="A2124" s="18" t="s">
        <v>1346</v>
      </c>
      <c r="B2124" s="383" t="s">
        <v>1638</v>
      </c>
      <c r="C2124" s="33" t="e">
        <f>(#REF!*2+#REF!)/3</f>
        <v>#REF!</v>
      </c>
    </row>
    <row r="2125" spans="1:3" s="18" customFormat="1" ht="30" customHeight="1">
      <c r="A2125" s="18" t="s">
        <v>1346</v>
      </c>
      <c r="B2125" s="383" t="s">
        <v>1480</v>
      </c>
      <c r="C2125" s="33" t="e">
        <f>(#REF!*2+#REF!)/3</f>
        <v>#REF!</v>
      </c>
    </row>
    <row r="2126" spans="1:3" s="18" customFormat="1" ht="30" customHeight="1">
      <c r="A2126" s="18" t="s">
        <v>1346</v>
      </c>
      <c r="B2126" s="383" t="s">
        <v>1433</v>
      </c>
      <c r="C2126" s="33" t="e">
        <f>(#REF!*2+#REF!)/3</f>
        <v>#REF!</v>
      </c>
    </row>
    <row r="2127" spans="1:3" s="18" customFormat="1" ht="30" customHeight="1">
      <c r="A2127" s="18" t="s">
        <v>1346</v>
      </c>
      <c r="B2127" s="383" t="s">
        <v>1294</v>
      </c>
      <c r="C2127" s="33" t="e">
        <f>(#REF!*2+#REF!)/3</f>
        <v>#REF!</v>
      </c>
    </row>
    <row r="2128" spans="1:3" s="18" customFormat="1" ht="30" customHeight="1">
      <c r="A2128" s="18" t="s">
        <v>1346</v>
      </c>
      <c r="B2128" s="383" t="s">
        <v>275</v>
      </c>
      <c r="C2128" s="33" t="e">
        <f>(#REF!*2+#REF!)/3</f>
        <v>#REF!</v>
      </c>
    </row>
    <row r="2129" spans="1:3" s="18" customFormat="1" ht="30" customHeight="1">
      <c r="A2129" s="18" t="s">
        <v>1346</v>
      </c>
      <c r="B2129" s="383" t="s">
        <v>253</v>
      </c>
      <c r="C2129" s="33" t="e">
        <f>(#REF!*2+#REF!)/3</f>
        <v>#REF!</v>
      </c>
    </row>
    <row r="2130" spans="1:3" s="18" customFormat="1" ht="30" customHeight="1">
      <c r="A2130" s="18" t="s">
        <v>384</v>
      </c>
      <c r="B2130" s="383" t="s">
        <v>560</v>
      </c>
      <c r="C2130" s="33"/>
    </row>
    <row r="2131" spans="1:3" s="18" customFormat="1" ht="30" customHeight="1">
      <c r="A2131" s="18" t="s">
        <v>384</v>
      </c>
      <c r="B2131" s="383" t="s">
        <v>690</v>
      </c>
      <c r="C2131" s="33"/>
    </row>
    <row r="2132" spans="1:3" s="18" customFormat="1" ht="30" customHeight="1">
      <c r="A2132" s="18" t="s">
        <v>384</v>
      </c>
      <c r="B2132" s="383" t="s">
        <v>500</v>
      </c>
      <c r="C2132" s="33"/>
    </row>
    <row r="2133" spans="1:3" s="18" customFormat="1" ht="30" customHeight="1">
      <c r="A2133" s="18" t="s">
        <v>384</v>
      </c>
      <c r="B2133" s="383" t="s">
        <v>728</v>
      </c>
      <c r="C2133" s="33"/>
    </row>
    <row r="2134" spans="1:3" s="18" customFormat="1" ht="30" customHeight="1">
      <c r="A2134" s="18" t="s">
        <v>384</v>
      </c>
      <c r="B2134" s="383" t="s">
        <v>544</v>
      </c>
      <c r="C2134" s="33"/>
    </row>
    <row r="2135" spans="1:3" s="18" customFormat="1" ht="30" customHeight="1">
      <c r="A2135" s="18" t="s">
        <v>384</v>
      </c>
      <c r="B2135" s="383" t="s">
        <v>182</v>
      </c>
      <c r="C2135" s="33"/>
    </row>
    <row r="2136" spans="1:3" s="18" customFormat="1" ht="30" customHeight="1">
      <c r="A2136" s="18" t="s">
        <v>384</v>
      </c>
      <c r="B2136" s="383" t="s">
        <v>318</v>
      </c>
      <c r="C2136" s="33"/>
    </row>
    <row r="2137" spans="1:3" s="18" customFormat="1" ht="30" customHeight="1">
      <c r="A2137" s="18" t="s">
        <v>384</v>
      </c>
      <c r="B2137" s="383" t="s">
        <v>519</v>
      </c>
      <c r="C2137" s="33"/>
    </row>
    <row r="2138" spans="1:3" s="18" customFormat="1" ht="30" customHeight="1">
      <c r="A2138" s="18" t="s">
        <v>2764</v>
      </c>
      <c r="B2138" s="383" t="s">
        <v>11862</v>
      </c>
      <c r="C2138" s="33"/>
    </row>
    <row r="2139" spans="1:3" s="18" customFormat="1" ht="30" customHeight="1">
      <c r="A2139" s="18" t="s">
        <v>350</v>
      </c>
      <c r="B2139" s="386" t="s">
        <v>762</v>
      </c>
      <c r="C2139" s="33" t="e">
        <f>(#REF!*2+#REF!)/3</f>
        <v>#REF!</v>
      </c>
    </row>
    <row r="2140" spans="1:3" s="18" customFormat="1" ht="30" customHeight="1">
      <c r="A2140" s="18" t="s">
        <v>350</v>
      </c>
      <c r="B2140" s="386" t="s">
        <v>572</v>
      </c>
      <c r="C2140" s="33" t="e">
        <f>(#REF!*2+#REF!)/3</f>
        <v>#REF!</v>
      </c>
    </row>
    <row r="2141" spans="1:3" s="18" customFormat="1" ht="30" customHeight="1">
      <c r="A2141" s="18" t="s">
        <v>350</v>
      </c>
      <c r="B2141" s="386" t="s">
        <v>988</v>
      </c>
      <c r="C2141" s="33" t="e">
        <f>(#REF!*2+#REF!)/3</f>
        <v>#REF!</v>
      </c>
    </row>
    <row r="2142" spans="1:3" s="18" customFormat="1" ht="30" customHeight="1">
      <c r="A2142" s="18" t="s">
        <v>350</v>
      </c>
      <c r="B2142" s="386" t="s">
        <v>1030</v>
      </c>
      <c r="C2142" s="33" t="e">
        <f>(#REF!*2+#REF!)/3</f>
        <v>#REF!</v>
      </c>
    </row>
    <row r="2143" spans="1:3" s="18" customFormat="1" ht="30" customHeight="1">
      <c r="A2143" s="18" t="s">
        <v>350</v>
      </c>
      <c r="B2143" s="111" t="s">
        <v>32</v>
      </c>
      <c r="C2143" s="33" t="e">
        <f>(#REF!*2+#REF!)/3</f>
        <v>#REF!</v>
      </c>
    </row>
    <row r="2144" spans="1:3" s="18" customFormat="1" ht="30" customHeight="1">
      <c r="A2144" s="18" t="s">
        <v>350</v>
      </c>
      <c r="B2144" s="386" t="s">
        <v>636</v>
      </c>
      <c r="C2144" s="33" t="e">
        <f>(#REF!*2+#REF!)/3</f>
        <v>#REF!</v>
      </c>
    </row>
    <row r="2145" spans="1:3" s="18" customFormat="1" ht="30" customHeight="1">
      <c r="A2145" s="18" t="s">
        <v>350</v>
      </c>
      <c r="B2145" s="386" t="s">
        <v>751</v>
      </c>
      <c r="C2145" s="33" t="e">
        <f>(#REF!*2+#REF!)/3</f>
        <v>#REF!</v>
      </c>
    </row>
    <row r="2146" spans="1:3" s="18" customFormat="1" ht="30" customHeight="1">
      <c r="A2146" s="18" t="s">
        <v>350</v>
      </c>
      <c r="B2146" s="386" t="s">
        <v>13</v>
      </c>
      <c r="C2146" s="33" t="e">
        <f>(#REF!*2+#REF!)/3</f>
        <v>#REF!</v>
      </c>
    </row>
    <row r="2147" spans="1:3" s="18" customFormat="1" ht="30" customHeight="1">
      <c r="A2147" s="18" t="s">
        <v>350</v>
      </c>
      <c r="B2147" s="386" t="s">
        <v>402</v>
      </c>
      <c r="C2147" s="33" t="e">
        <f>(#REF!*2+#REF!)/3</f>
        <v>#REF!</v>
      </c>
    </row>
    <row r="2148" spans="1:3" s="18" customFormat="1" ht="30" customHeight="1">
      <c r="A2148" s="18" t="s">
        <v>350</v>
      </c>
      <c r="B2148" s="386" t="s">
        <v>1462</v>
      </c>
      <c r="C2148" s="33" t="e">
        <f>(#REF!*2+#REF!)/3</f>
        <v>#REF!</v>
      </c>
    </row>
    <row r="2149" spans="1:3" s="18" customFormat="1" ht="30" customHeight="1">
      <c r="A2149" s="18" t="s">
        <v>350</v>
      </c>
      <c r="B2149" s="386" t="s">
        <v>1529</v>
      </c>
      <c r="C2149" s="33" t="e">
        <f>(#REF!*2+#REF!)/3</f>
        <v>#REF!</v>
      </c>
    </row>
    <row r="2150" spans="1:3" s="18" customFormat="1" ht="30" customHeight="1">
      <c r="A2150" s="18" t="s">
        <v>350</v>
      </c>
      <c r="B2150" s="386" t="s">
        <v>1503</v>
      </c>
      <c r="C2150" s="33" t="e">
        <f>(#REF!*2+#REF!)/3</f>
        <v>#REF!</v>
      </c>
    </row>
    <row r="2151" spans="1:3" s="18" customFormat="1" ht="30" customHeight="1">
      <c r="A2151" s="18" t="s">
        <v>350</v>
      </c>
      <c r="B2151" s="386" t="s">
        <v>148</v>
      </c>
      <c r="C2151" s="33" t="e">
        <f>(#REF!*2+#REF!)/3</f>
        <v>#REF!</v>
      </c>
    </row>
    <row r="2152" spans="1:3" s="18" customFormat="1" ht="30" customHeight="1">
      <c r="A2152" s="18" t="s">
        <v>350</v>
      </c>
      <c r="B2152" s="386" t="s">
        <v>783</v>
      </c>
      <c r="C2152" s="33" t="e">
        <f>(#REF!*2+#REF!)/3</f>
        <v>#REF!</v>
      </c>
    </row>
    <row r="2153" spans="1:3" s="18" customFormat="1" ht="30" customHeight="1">
      <c r="A2153" s="18" t="s">
        <v>350</v>
      </c>
      <c r="B2153" s="383" t="s">
        <v>628</v>
      </c>
      <c r="C2153" s="33" t="e">
        <f>AVERAGE(#REF!,#REF!)</f>
        <v>#REF!</v>
      </c>
    </row>
    <row r="2154" spans="1:3" s="18" customFormat="1" ht="30" customHeight="1">
      <c r="A2154" s="18" t="s">
        <v>350</v>
      </c>
      <c r="B2154" s="385" t="s">
        <v>1186</v>
      </c>
      <c r="C2154" s="33" t="e">
        <f>(#REF!*2+#REF!)/3</f>
        <v>#REF!</v>
      </c>
    </row>
    <row r="2155" spans="1:3" s="18" customFormat="1" ht="30" customHeight="1">
      <c r="A2155" s="18" t="s">
        <v>350</v>
      </c>
      <c r="B2155" s="383" t="s">
        <v>334</v>
      </c>
      <c r="C2155" s="33"/>
    </row>
    <row r="2156" spans="1:3" s="18" customFormat="1" ht="30" customHeight="1">
      <c r="A2156" s="18" t="s">
        <v>350</v>
      </c>
      <c r="B2156" s="383" t="s">
        <v>168</v>
      </c>
      <c r="C2156" s="33"/>
    </row>
    <row r="2157" spans="1:3" s="18" customFormat="1" ht="30" customHeight="1">
      <c r="A2157" s="18" t="s">
        <v>350</v>
      </c>
      <c r="B2157" s="383" t="s">
        <v>169</v>
      </c>
      <c r="C2157" s="33"/>
    </row>
    <row r="2158" spans="1:3" s="18" customFormat="1" ht="30" customHeight="1">
      <c r="A2158" s="18" t="s">
        <v>350</v>
      </c>
      <c r="B2158" s="383" t="s">
        <v>162</v>
      </c>
      <c r="C2158" s="33"/>
    </row>
    <row r="2159" spans="1:3" s="18" customFormat="1" ht="30" customHeight="1">
      <c r="A2159" s="18" t="s">
        <v>350</v>
      </c>
      <c r="B2159" s="383" t="s">
        <v>622</v>
      </c>
      <c r="C2159" s="33"/>
    </row>
    <row r="2160" spans="1:3" s="18" customFormat="1" ht="30" customHeight="1">
      <c r="A2160" s="18" t="s">
        <v>350</v>
      </c>
      <c r="B2160" s="383" t="s">
        <v>288</v>
      </c>
      <c r="C2160" s="33"/>
    </row>
    <row r="2161" spans="1:4" s="18" customFormat="1" ht="30" customHeight="1">
      <c r="A2161" s="18" t="s">
        <v>350</v>
      </c>
      <c r="B2161" s="383" t="s">
        <v>854</v>
      </c>
      <c r="C2161" s="33"/>
    </row>
    <row r="2162" spans="1:4" s="18" customFormat="1" ht="30" customHeight="1">
      <c r="A2162" s="18" t="s">
        <v>2475</v>
      </c>
      <c r="B2162" s="383" t="s">
        <v>11861</v>
      </c>
      <c r="C2162" s="33"/>
    </row>
    <row r="2163" spans="1:4" s="18" customFormat="1" ht="30" customHeight="1">
      <c r="A2163" s="18" t="s">
        <v>11860</v>
      </c>
      <c r="B2163" s="383" t="s">
        <v>11859</v>
      </c>
      <c r="C2163" s="33"/>
    </row>
    <row r="2164" spans="1:4" s="18" customFormat="1" ht="30" customHeight="1">
      <c r="A2164" s="18" t="s">
        <v>1119</v>
      </c>
      <c r="B2164" s="111" t="s">
        <v>971</v>
      </c>
      <c r="C2164" s="33" t="e">
        <f>(#REF!*2+#REF!)/3</f>
        <v>#REF!</v>
      </c>
    </row>
    <row r="2165" spans="1:4" s="18" customFormat="1" ht="30" customHeight="1">
      <c r="A2165" s="18" t="s">
        <v>1778</v>
      </c>
      <c r="B2165" s="386" t="s">
        <v>1780</v>
      </c>
      <c r="C2165" s="33" t="e">
        <f>(#REF!*2+#REF!)/3</f>
        <v>#REF!</v>
      </c>
    </row>
    <row r="2166" spans="1:4" s="18" customFormat="1" ht="30" customHeight="1">
      <c r="A2166" s="18" t="s">
        <v>1778</v>
      </c>
      <c r="B2166" s="386" t="s">
        <v>1758</v>
      </c>
      <c r="C2166" s="33" t="e">
        <f>(#REF!*2+#REF!)/3</f>
        <v>#REF!</v>
      </c>
    </row>
    <row r="2167" spans="1:4" s="18" customFormat="1" ht="30" customHeight="1">
      <c r="A2167" s="18" t="s">
        <v>1778</v>
      </c>
      <c r="B2167" s="386" t="s">
        <v>1748</v>
      </c>
      <c r="C2167" s="33" t="e">
        <f>(#REF!*2+#REF!)/3</f>
        <v>#REF!</v>
      </c>
    </row>
    <row r="2168" spans="1:4" s="18" customFormat="1" ht="30" customHeight="1">
      <c r="A2168" s="18" t="s">
        <v>1120</v>
      </c>
      <c r="B2168" s="385" t="s">
        <v>1020</v>
      </c>
      <c r="C2168" s="33" t="e">
        <f>(#REF!*2+#REF!)/3</f>
        <v>#REF!</v>
      </c>
    </row>
    <row r="2169" spans="1:4" s="18" customFormat="1" ht="30" customHeight="1">
      <c r="A2169" s="18" t="s">
        <v>95</v>
      </c>
      <c r="B2169" s="383" t="s">
        <v>925</v>
      </c>
      <c r="C2169" s="33" t="e">
        <f>(#REF!*2+#REF!)/3</f>
        <v>#REF!</v>
      </c>
    </row>
    <row r="2170" spans="1:4" s="18" customFormat="1" ht="30" customHeight="1">
      <c r="A2170" s="18" t="s">
        <v>977</v>
      </c>
      <c r="B2170" s="383">
        <v>1923</v>
      </c>
      <c r="C2170" s="33" t="e">
        <f>(#REF!*2+#REF!)/3</f>
        <v>#REF!</v>
      </c>
    </row>
    <row r="2171" spans="1:4" s="18" customFormat="1" ht="30" customHeight="1">
      <c r="A2171" s="18" t="s">
        <v>977</v>
      </c>
      <c r="B2171" s="383" t="s">
        <v>976</v>
      </c>
      <c r="C2171" s="33" t="e">
        <f>(#REF!*2+#REF!)/3</f>
        <v>#REF!</v>
      </c>
    </row>
    <row r="2172" spans="1:4" s="18" customFormat="1" ht="30" customHeight="1">
      <c r="A2172" s="18" t="s">
        <v>685</v>
      </c>
      <c r="B2172" s="386" t="s">
        <v>161</v>
      </c>
      <c r="C2172" s="33" t="e">
        <f>(#REF!*2+#REF!)/3</f>
        <v>#REF!</v>
      </c>
    </row>
    <row r="2173" spans="1:4" s="18" customFormat="1" ht="30" customHeight="1">
      <c r="A2173" s="18" t="s">
        <v>685</v>
      </c>
      <c r="B2173" s="386" t="s">
        <v>831</v>
      </c>
      <c r="C2173" s="33" t="e">
        <f>(#REF!*2+#REF!)/3</f>
        <v>#REF!</v>
      </c>
    </row>
    <row r="2174" spans="1:4" s="18" customFormat="1" ht="30" customHeight="1">
      <c r="A2174" s="18" t="s">
        <v>685</v>
      </c>
      <c r="B2174" s="386" t="s">
        <v>1381</v>
      </c>
      <c r="C2174" s="33" t="e">
        <f>(#REF!*2+#REF!)/3</f>
        <v>#REF!</v>
      </c>
    </row>
    <row r="2175" spans="1:4" s="18" customFormat="1" ht="30" customHeight="1">
      <c r="A2175" s="18" t="s">
        <v>685</v>
      </c>
      <c r="B2175" s="385" t="s">
        <v>987</v>
      </c>
      <c r="C2175" s="33" t="e">
        <f>(#REF!*2+#REF!)/3</f>
        <v>#REF!</v>
      </c>
    </row>
    <row r="2176" spans="1:4" s="21" customFormat="1" ht="30" customHeight="1">
      <c r="A2176" s="18" t="s">
        <v>685</v>
      </c>
      <c r="B2176" s="385" t="s">
        <v>811</v>
      </c>
      <c r="C2176" s="33" t="e">
        <f>(#REF!*2+#REF!)/3</f>
        <v>#REF!</v>
      </c>
      <c r="D2176" s="18"/>
    </row>
    <row r="2177" spans="1:4" s="21" customFormat="1" ht="30" customHeight="1">
      <c r="A2177" s="18" t="s">
        <v>685</v>
      </c>
      <c r="B2177" s="383" t="s">
        <v>191</v>
      </c>
      <c r="C2177" s="33"/>
      <c r="D2177" s="18"/>
    </row>
    <row r="2178" spans="1:4" s="21" customFormat="1" ht="30" customHeight="1">
      <c r="A2178" s="18" t="s">
        <v>685</v>
      </c>
      <c r="B2178" s="383" t="s">
        <v>332</v>
      </c>
      <c r="C2178" s="33"/>
      <c r="D2178" s="18"/>
    </row>
    <row r="2179" spans="1:4" s="21" customFormat="1" ht="30" customHeight="1">
      <c r="A2179" s="18" t="s">
        <v>685</v>
      </c>
      <c r="B2179" s="383" t="s">
        <v>347</v>
      </c>
      <c r="C2179" s="33"/>
      <c r="D2179" s="18"/>
    </row>
    <row r="2180" spans="1:4" s="21" customFormat="1" ht="30" customHeight="1">
      <c r="A2180" s="18"/>
      <c r="B2180" s="383" t="s">
        <v>1297</v>
      </c>
      <c r="C2180" s="33" t="e">
        <f>(#REF!*2+#REF!)/3</f>
        <v>#REF!</v>
      </c>
      <c r="D2180" s="18"/>
    </row>
    <row r="2181" spans="1:4" s="21" customFormat="1" ht="30" customHeight="1">
      <c r="A2181" s="18"/>
      <c r="B2181" s="383" t="s">
        <v>372</v>
      </c>
      <c r="C2181" s="33">
        <v>2</v>
      </c>
      <c r="D2181" s="18"/>
    </row>
    <row r="2202" spans="1:4" s="21" customFormat="1" ht="30" customHeight="1">
      <c r="A2202" s="18"/>
      <c r="B2202" s="383" t="s">
        <v>100</v>
      </c>
      <c r="C2202" s="33"/>
      <c r="D2202" s="18"/>
    </row>
    <row r="2203" spans="1:4" s="21" customFormat="1" ht="30" customHeight="1">
      <c r="A2203" s="18"/>
      <c r="B2203" s="383" t="s">
        <v>160</v>
      </c>
      <c r="C2203" s="33"/>
      <c r="D2203" s="18"/>
    </row>
    <row r="2204" spans="1:4" s="21" customFormat="1" ht="30" customHeight="1">
      <c r="A2204" s="18"/>
      <c r="B2204" s="383" t="s">
        <v>119</v>
      </c>
      <c r="C2204" s="33"/>
      <c r="D2204" s="18"/>
    </row>
    <row r="2205" spans="1:4" s="21" customFormat="1" ht="30" customHeight="1">
      <c r="A2205" s="18"/>
      <c r="B2205" s="383" t="s">
        <v>459</v>
      </c>
      <c r="C2205" s="33"/>
      <c r="D2205" s="18"/>
    </row>
    <row r="2206" spans="1:4" s="21" customFormat="1" ht="30" customHeight="1">
      <c r="A2206" s="18"/>
      <c r="B2206" s="383" t="s">
        <v>370</v>
      </c>
      <c r="C2206" s="33"/>
      <c r="D2206" s="18"/>
    </row>
    <row r="2207" spans="1:4" s="21" customFormat="1" ht="30" customHeight="1">
      <c r="A2207" s="18"/>
      <c r="B2207" s="383" t="s">
        <v>650</v>
      </c>
      <c r="C2207" s="33"/>
      <c r="D2207" s="18"/>
    </row>
    <row r="2208" spans="1:4" s="21" customFormat="1" ht="30" customHeight="1">
      <c r="A2208" s="18"/>
      <c r="B2208" s="383" t="s">
        <v>675</v>
      </c>
      <c r="C2208" s="33"/>
      <c r="D2208" s="18"/>
    </row>
    <row r="2209" spans="1:4" s="21" customFormat="1" ht="30" customHeight="1">
      <c r="A2209" s="18"/>
      <c r="B2209" s="383" t="s">
        <v>656</v>
      </c>
      <c r="C2209" s="33"/>
      <c r="D2209" s="18"/>
    </row>
    <row r="2210" spans="1:4" s="21" customFormat="1" ht="30" customHeight="1">
      <c r="A2210" s="18"/>
      <c r="B2210" s="383" t="s">
        <v>415</v>
      </c>
      <c r="C2210" s="33"/>
      <c r="D2210" s="18"/>
    </row>
    <row r="2211" spans="1:4" s="21" customFormat="1" ht="30" customHeight="1">
      <c r="A2211" s="18"/>
      <c r="B2211" s="383" t="s">
        <v>354</v>
      </c>
      <c r="C2211" s="33"/>
      <c r="D2211" s="18"/>
    </row>
    <row r="2212" spans="1:4" s="18" customFormat="1" ht="30" customHeight="1">
      <c r="B2212" s="383" t="s">
        <v>15</v>
      </c>
      <c r="C2212" s="33"/>
    </row>
    <row r="2213" spans="1:4" s="18" customFormat="1" ht="30" customHeight="1">
      <c r="B2213" s="383" t="s">
        <v>309</v>
      </c>
      <c r="C2213" s="33"/>
    </row>
    <row r="2214" spans="1:4" s="18" customFormat="1" ht="30" customHeight="1">
      <c r="B2214" s="383" t="s">
        <v>97</v>
      </c>
      <c r="C2214" s="33"/>
    </row>
    <row r="2215" spans="1:4" s="18" customFormat="1" ht="30" customHeight="1">
      <c r="B2215" s="383" t="s">
        <v>461</v>
      </c>
      <c r="C2215" s="33"/>
    </row>
    <row r="2216" spans="1:4" s="18" customFormat="1" ht="30" customHeight="1">
      <c r="B2216" s="383" t="s">
        <v>623</v>
      </c>
      <c r="C2216" s="33"/>
    </row>
    <row r="2217" spans="1:4" s="18" customFormat="1" ht="30" customHeight="1">
      <c r="B2217" s="383" t="s">
        <v>154</v>
      </c>
      <c r="C2217" s="33"/>
    </row>
    <row r="2218" spans="1:4" s="18" customFormat="1" ht="30" customHeight="1">
      <c r="B2218" s="383" t="s">
        <v>108</v>
      </c>
      <c r="C2218" s="33"/>
    </row>
    <row r="2219" spans="1:4" s="18" customFormat="1" ht="30" customHeight="1">
      <c r="B2219" s="383" t="s">
        <v>222</v>
      </c>
      <c r="C2219" s="33"/>
    </row>
    <row r="2220" spans="1:4" s="18" customFormat="1" ht="30" customHeight="1">
      <c r="B2220" s="383" t="s">
        <v>163</v>
      </c>
      <c r="C2220" s="33"/>
    </row>
    <row r="2221" spans="1:4" s="18" customFormat="1" ht="30" customHeight="1">
      <c r="B2221" s="383" t="s">
        <v>741</v>
      </c>
      <c r="C2221" s="33"/>
    </row>
    <row r="2222" spans="1:4" s="18" customFormat="1" ht="30" customHeight="1">
      <c r="B2222" s="383" t="s">
        <v>596</v>
      </c>
      <c r="C2222" s="33"/>
    </row>
    <row r="2223" spans="1:4" s="18" customFormat="1" ht="30" customHeight="1">
      <c r="B2223" s="383" t="s">
        <v>611</v>
      </c>
      <c r="C2223" s="33"/>
    </row>
    <row r="2224" spans="1:4" s="18" customFormat="1" ht="30" customHeight="1">
      <c r="B2224" s="383" t="s">
        <v>460</v>
      </c>
      <c r="C2224" s="33"/>
    </row>
    <row r="2225" spans="2:3" s="18" customFormat="1" ht="30" customHeight="1">
      <c r="B2225" s="384" t="s">
        <v>45</v>
      </c>
      <c r="C2225" s="33"/>
    </row>
    <row r="2226" spans="2:3" s="18" customFormat="1" ht="30" customHeight="1">
      <c r="B2226" s="383" t="s">
        <v>355</v>
      </c>
      <c r="C2226" s="33"/>
    </row>
    <row r="2227" spans="2:3" s="18" customFormat="1" ht="30" customHeight="1">
      <c r="B2227" s="383" t="s">
        <v>458</v>
      </c>
      <c r="C2227" s="33"/>
    </row>
    <row r="2228" spans="2:3" s="18" customFormat="1" ht="30" customHeight="1">
      <c r="B2228" s="383" t="s">
        <v>383</v>
      </c>
      <c r="C2228" s="33"/>
    </row>
  </sheetData>
  <pageMargins left="0.75" right="0.75" top="1" bottom="1" header="0.5" footer="0.5"/>
  <pageSetup orientation="portrait" horizontalDpi="4294967292" verticalDpi="429496729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9" tint="0.79998168889431442"/>
  </sheetPr>
  <dimension ref="A1:HF2483"/>
  <sheetViews>
    <sheetView zoomScale="95" zoomScaleNormal="120" workbookViewId="0">
      <pane ySplit="1" topLeftCell="A250" activePane="bottomLeft" state="frozen"/>
      <selection pane="bottomLeft" activeCell="B9" sqref="B9"/>
    </sheetView>
  </sheetViews>
  <sheetFormatPr defaultColWidth="10.875" defaultRowHeight="30" customHeight="1"/>
  <cols>
    <col min="1" max="1" width="22.375" style="18" customWidth="1"/>
    <col min="2" max="2" width="58.375" style="48" customWidth="1"/>
    <col min="3" max="3" width="8.875" style="33" customWidth="1"/>
    <col min="4" max="4" width="10.625" style="21" customWidth="1"/>
    <col min="5" max="5" width="8.875" style="18" customWidth="1"/>
    <col min="6" max="7" width="10.625" style="21" customWidth="1"/>
    <col min="8" max="9" width="15.5" style="18" customWidth="1"/>
    <col min="10" max="14" width="10.875" style="18"/>
    <col min="15" max="16384" width="10.875" style="19"/>
  </cols>
  <sheetData>
    <row r="1" spans="1:7" ht="33.950000000000003" customHeight="1">
      <c r="A1" s="34" t="s">
        <v>680</v>
      </c>
      <c r="B1" s="38" t="s">
        <v>2072</v>
      </c>
      <c r="C1" s="35" t="s">
        <v>809</v>
      </c>
      <c r="D1" s="36" t="s">
        <v>648</v>
      </c>
      <c r="E1" s="34" t="s">
        <v>808</v>
      </c>
      <c r="F1" s="36" t="s">
        <v>1160</v>
      </c>
      <c r="G1" s="36" t="s">
        <v>1159</v>
      </c>
    </row>
    <row r="2" spans="1:7" ht="27" customHeight="1">
      <c r="A2" s="5" t="s">
        <v>92</v>
      </c>
      <c r="B2" s="38" t="s">
        <v>3605</v>
      </c>
      <c r="C2" s="37"/>
      <c r="D2" s="17"/>
      <c r="E2" s="5"/>
      <c r="F2" s="17"/>
      <c r="G2" s="17"/>
    </row>
    <row r="3" spans="1:7" ht="27" customHeight="1">
      <c r="A3" s="18" t="s">
        <v>2468</v>
      </c>
      <c r="B3" s="111" t="s">
        <v>3546</v>
      </c>
    </row>
    <row r="4" spans="1:7" ht="27" customHeight="1">
      <c r="A4" s="5" t="s">
        <v>915</v>
      </c>
      <c r="B4" s="251" t="s">
        <v>1580</v>
      </c>
      <c r="C4" s="37">
        <f>(E4*2+F4)/3</f>
        <v>5</v>
      </c>
      <c r="D4" s="17">
        <f>((F4*4)-G4)/5</f>
        <v>3</v>
      </c>
      <c r="E4" s="5">
        <v>5</v>
      </c>
      <c r="F4" s="17">
        <v>5</v>
      </c>
      <c r="G4" s="17">
        <v>5</v>
      </c>
    </row>
    <row r="5" spans="1:7" ht="27" customHeight="1">
      <c r="A5" s="5" t="s">
        <v>2191</v>
      </c>
      <c r="B5" s="38" t="s">
        <v>3663</v>
      </c>
      <c r="C5" s="37"/>
      <c r="D5" s="17"/>
      <c r="E5" s="5"/>
      <c r="F5" s="17"/>
      <c r="G5" s="17"/>
    </row>
    <row r="6" spans="1:7" ht="27" customHeight="1">
      <c r="A6" s="5" t="s">
        <v>2191</v>
      </c>
      <c r="B6" s="38" t="s">
        <v>3684</v>
      </c>
      <c r="C6" s="37"/>
      <c r="D6" s="17"/>
      <c r="E6" s="5"/>
      <c r="F6" s="17"/>
      <c r="G6" s="17"/>
    </row>
    <row r="7" spans="1:7" ht="27" customHeight="1">
      <c r="A7" s="18" t="s">
        <v>3691</v>
      </c>
      <c r="B7" s="48" t="s">
        <v>3692</v>
      </c>
    </row>
    <row r="8" spans="1:7" ht="27" customHeight="1">
      <c r="A8" s="5" t="s">
        <v>1368</v>
      </c>
      <c r="B8" s="38" t="s">
        <v>3688</v>
      </c>
      <c r="C8" s="37"/>
      <c r="D8" s="17"/>
      <c r="E8" s="5"/>
      <c r="F8" s="17"/>
      <c r="G8" s="17"/>
    </row>
    <row r="9" spans="1:7" ht="27" customHeight="1">
      <c r="A9" s="5" t="s">
        <v>1368</v>
      </c>
      <c r="B9" s="38" t="s">
        <v>3675</v>
      </c>
      <c r="C9" s="37"/>
      <c r="D9" s="17"/>
      <c r="E9" s="5"/>
      <c r="F9" s="17"/>
      <c r="G9" s="17"/>
    </row>
    <row r="10" spans="1:7" ht="27" customHeight="1">
      <c r="A10" s="5" t="s">
        <v>1368</v>
      </c>
      <c r="B10" s="38" t="s">
        <v>3677</v>
      </c>
      <c r="C10" s="37"/>
      <c r="D10" s="17"/>
      <c r="E10" s="5"/>
      <c r="F10" s="17"/>
      <c r="G10" s="17"/>
    </row>
    <row r="11" spans="1:7" ht="27" customHeight="1">
      <c r="A11" s="5" t="s">
        <v>1368</v>
      </c>
      <c r="B11" s="38" t="s">
        <v>3681</v>
      </c>
      <c r="C11" s="37"/>
      <c r="D11" s="17"/>
      <c r="E11" s="5"/>
      <c r="F11" s="17"/>
      <c r="G11" s="17"/>
    </row>
    <row r="12" spans="1:7" ht="27" customHeight="1">
      <c r="A12" s="5" t="s">
        <v>1368</v>
      </c>
      <c r="B12" s="38" t="s">
        <v>3682</v>
      </c>
      <c r="C12" s="37"/>
      <c r="D12" s="17"/>
      <c r="E12" s="5"/>
      <c r="F12" s="17"/>
      <c r="G12" s="17"/>
    </row>
    <row r="13" spans="1:7" ht="27" customHeight="1">
      <c r="A13" s="5" t="s">
        <v>1368</v>
      </c>
      <c r="B13" s="38" t="s">
        <v>3680</v>
      </c>
      <c r="C13" s="37"/>
      <c r="D13" s="17"/>
      <c r="E13" s="5"/>
      <c r="F13" s="17"/>
      <c r="G13" s="17"/>
    </row>
    <row r="14" spans="1:7" ht="27" customHeight="1">
      <c r="A14" s="5" t="s">
        <v>1368</v>
      </c>
      <c r="B14" s="38" t="s">
        <v>3667</v>
      </c>
      <c r="C14" s="37"/>
      <c r="D14" s="17"/>
      <c r="E14" s="5"/>
      <c r="F14" s="17"/>
      <c r="G14" s="17"/>
    </row>
    <row r="15" spans="1:7" ht="27" customHeight="1">
      <c r="A15" s="5" t="s">
        <v>1368</v>
      </c>
      <c r="B15" s="38" t="s">
        <v>3683</v>
      </c>
      <c r="C15" s="37"/>
      <c r="D15" s="17"/>
      <c r="E15" s="5"/>
      <c r="F15" s="17"/>
      <c r="G15" s="17"/>
    </row>
    <row r="16" spans="1:7" ht="27" customHeight="1">
      <c r="A16" s="5" t="s">
        <v>92</v>
      </c>
      <c r="B16" s="38" t="s">
        <v>2227</v>
      </c>
      <c r="C16" s="37">
        <f t="shared" ref="C16:C39" si="0">(E16*2+F16)/3</f>
        <v>8.6666666666666661</v>
      </c>
      <c r="D16" s="17">
        <f t="shared" ref="D16:D26" si="1">((F16*4)-G16)/5</f>
        <v>6</v>
      </c>
      <c r="E16" s="5">
        <v>8</v>
      </c>
      <c r="F16" s="17">
        <v>10</v>
      </c>
      <c r="G16" s="17">
        <v>10</v>
      </c>
    </row>
    <row r="17" spans="1:7" ht="27" customHeight="1">
      <c r="A17" s="5" t="s">
        <v>92</v>
      </c>
      <c r="B17" s="38" t="s">
        <v>2275</v>
      </c>
      <c r="C17" s="37">
        <f t="shared" si="0"/>
        <v>6.333333333333333</v>
      </c>
      <c r="D17" s="17">
        <f t="shared" si="1"/>
        <v>7</v>
      </c>
      <c r="E17" s="5">
        <v>5</v>
      </c>
      <c r="F17" s="17">
        <v>9</v>
      </c>
      <c r="G17" s="17">
        <v>1</v>
      </c>
    </row>
    <row r="18" spans="1:7" ht="27" customHeight="1">
      <c r="A18" s="5" t="s">
        <v>92</v>
      </c>
      <c r="B18" s="38" t="s">
        <v>2293</v>
      </c>
      <c r="C18" s="37">
        <f t="shared" si="0"/>
        <v>5</v>
      </c>
      <c r="D18" s="17">
        <f t="shared" si="1"/>
        <v>3</v>
      </c>
      <c r="E18" s="5">
        <v>5</v>
      </c>
      <c r="F18" s="17">
        <v>5</v>
      </c>
      <c r="G18" s="17">
        <v>5</v>
      </c>
    </row>
    <row r="19" spans="1:7" ht="27" customHeight="1">
      <c r="A19" s="5" t="s">
        <v>92</v>
      </c>
      <c r="B19" s="38" t="s">
        <v>2274</v>
      </c>
      <c r="C19" s="37">
        <f t="shared" si="0"/>
        <v>5</v>
      </c>
      <c r="D19" s="17">
        <f t="shared" si="1"/>
        <v>2.8</v>
      </c>
      <c r="E19" s="5">
        <v>5</v>
      </c>
      <c r="F19" s="17">
        <v>5</v>
      </c>
      <c r="G19" s="17">
        <v>6</v>
      </c>
    </row>
    <row r="20" spans="1:7" ht="27" customHeight="1">
      <c r="A20" s="5" t="s">
        <v>92</v>
      </c>
      <c r="B20" s="38" t="s">
        <v>2253</v>
      </c>
      <c r="C20" s="37">
        <f t="shared" si="0"/>
        <v>5</v>
      </c>
      <c r="D20" s="17">
        <f t="shared" si="1"/>
        <v>3</v>
      </c>
      <c r="E20" s="5">
        <v>5</v>
      </c>
      <c r="F20" s="17">
        <v>5</v>
      </c>
      <c r="G20" s="17">
        <v>5</v>
      </c>
    </row>
    <row r="21" spans="1:7" ht="27" customHeight="1">
      <c r="A21" s="5" t="s">
        <v>92</v>
      </c>
      <c r="B21" s="38" t="s">
        <v>2228</v>
      </c>
      <c r="C21" s="37">
        <f t="shared" si="0"/>
        <v>5</v>
      </c>
      <c r="D21" s="17">
        <f t="shared" si="1"/>
        <v>3</v>
      </c>
      <c r="E21" s="5">
        <v>5</v>
      </c>
      <c r="F21" s="17">
        <v>5</v>
      </c>
      <c r="G21" s="17">
        <v>5</v>
      </c>
    </row>
    <row r="22" spans="1:7" ht="27" customHeight="1">
      <c r="A22" s="5" t="s">
        <v>92</v>
      </c>
      <c r="B22" s="38" t="s">
        <v>2232</v>
      </c>
      <c r="C22" s="37">
        <f t="shared" si="0"/>
        <v>1.3333333333333333</v>
      </c>
      <c r="D22" s="17">
        <f t="shared" si="1"/>
        <v>1.9</v>
      </c>
      <c r="E22" s="5">
        <v>0</v>
      </c>
      <c r="F22" s="17">
        <v>4</v>
      </c>
      <c r="G22" s="17">
        <v>6.5</v>
      </c>
    </row>
    <row r="23" spans="1:7" ht="27" customHeight="1">
      <c r="A23" s="5" t="s">
        <v>92</v>
      </c>
      <c r="B23" s="38" t="s">
        <v>2371</v>
      </c>
      <c r="C23" s="37">
        <f t="shared" si="0"/>
        <v>0</v>
      </c>
      <c r="D23" s="17">
        <f t="shared" si="1"/>
        <v>0</v>
      </c>
      <c r="E23" s="5"/>
      <c r="F23" s="17"/>
      <c r="G23" s="17"/>
    </row>
    <row r="24" spans="1:7" ht="27" customHeight="1">
      <c r="A24" s="5" t="s">
        <v>92</v>
      </c>
      <c r="B24" s="38" t="s">
        <v>2386</v>
      </c>
      <c r="C24" s="37">
        <f t="shared" si="0"/>
        <v>0</v>
      </c>
      <c r="D24" s="17">
        <f t="shared" si="1"/>
        <v>0</v>
      </c>
      <c r="E24" s="5"/>
      <c r="F24" s="17"/>
      <c r="G24" s="17"/>
    </row>
    <row r="25" spans="1:7" ht="27" customHeight="1">
      <c r="A25" s="5" t="s">
        <v>92</v>
      </c>
      <c r="B25" s="38" t="s">
        <v>2504</v>
      </c>
      <c r="C25" s="37">
        <f t="shared" si="0"/>
        <v>0</v>
      </c>
      <c r="D25" s="17">
        <f t="shared" si="1"/>
        <v>0</v>
      </c>
      <c r="E25" s="5"/>
      <c r="F25" s="17"/>
      <c r="G25" s="17"/>
    </row>
    <row r="26" spans="1:7" ht="27" customHeight="1">
      <c r="A26" s="5" t="s">
        <v>92</v>
      </c>
      <c r="B26" s="38" t="s">
        <v>2487</v>
      </c>
      <c r="C26" s="37">
        <f t="shared" si="0"/>
        <v>0</v>
      </c>
      <c r="D26" s="17">
        <f t="shared" si="1"/>
        <v>0</v>
      </c>
      <c r="E26" s="5"/>
      <c r="F26" s="17"/>
      <c r="G26" s="17"/>
    </row>
    <row r="27" spans="1:7" ht="27" customHeight="1">
      <c r="A27" s="5" t="s">
        <v>92</v>
      </c>
      <c r="B27" s="38" t="s">
        <v>3134</v>
      </c>
      <c r="C27" s="37">
        <f t="shared" si="0"/>
        <v>0</v>
      </c>
      <c r="D27" s="17"/>
      <c r="E27" s="5"/>
      <c r="F27" s="17"/>
      <c r="G27" s="17"/>
    </row>
    <row r="28" spans="1:7" ht="27" customHeight="1">
      <c r="A28" s="5" t="s">
        <v>92</v>
      </c>
      <c r="B28" s="38" t="s">
        <v>3137</v>
      </c>
      <c r="C28" s="37">
        <f t="shared" si="0"/>
        <v>0</v>
      </c>
      <c r="D28" s="17"/>
      <c r="E28" s="5"/>
      <c r="F28" s="17"/>
      <c r="G28" s="17"/>
    </row>
    <row r="29" spans="1:7" ht="27" customHeight="1">
      <c r="A29" s="5" t="s">
        <v>92</v>
      </c>
      <c r="B29" s="38" t="s">
        <v>2778</v>
      </c>
      <c r="C29" s="37">
        <f t="shared" si="0"/>
        <v>0</v>
      </c>
      <c r="D29" s="17">
        <f t="shared" ref="D29:D39" si="2">((F29*4)-G29)/5</f>
        <v>0</v>
      </c>
      <c r="E29" s="5"/>
      <c r="F29" s="17"/>
      <c r="G29" s="17"/>
    </row>
    <row r="30" spans="1:7" ht="27" customHeight="1">
      <c r="A30" s="5" t="s">
        <v>92</v>
      </c>
      <c r="B30" s="38" t="s">
        <v>3596</v>
      </c>
      <c r="C30" s="37">
        <f t="shared" si="0"/>
        <v>0</v>
      </c>
      <c r="D30" s="17">
        <f t="shared" si="2"/>
        <v>0</v>
      </c>
      <c r="E30" s="5"/>
      <c r="F30" s="17"/>
      <c r="G30" s="17"/>
    </row>
    <row r="31" spans="1:7" ht="27" customHeight="1">
      <c r="A31" s="5" t="s">
        <v>92</v>
      </c>
      <c r="B31" s="38" t="s">
        <v>2495</v>
      </c>
      <c r="C31" s="37">
        <f t="shared" si="0"/>
        <v>0</v>
      </c>
      <c r="D31" s="17">
        <f t="shared" si="2"/>
        <v>0</v>
      </c>
      <c r="E31" s="5"/>
      <c r="F31" s="17"/>
      <c r="G31" s="17"/>
    </row>
    <row r="32" spans="1:7" ht="27" customHeight="1">
      <c r="A32" s="5" t="s">
        <v>92</v>
      </c>
      <c r="B32" s="38" t="s">
        <v>2492</v>
      </c>
      <c r="C32" s="37">
        <f t="shared" si="0"/>
        <v>0</v>
      </c>
      <c r="D32" s="17">
        <f t="shared" si="2"/>
        <v>0</v>
      </c>
      <c r="E32" s="5"/>
      <c r="F32" s="17"/>
      <c r="G32" s="17"/>
    </row>
    <row r="33" spans="1:7" ht="27" customHeight="1">
      <c r="A33" s="5" t="s">
        <v>92</v>
      </c>
      <c r="B33" s="38" t="s">
        <v>3597</v>
      </c>
      <c r="C33" s="37">
        <f t="shared" si="0"/>
        <v>0</v>
      </c>
      <c r="D33" s="17">
        <f t="shared" si="2"/>
        <v>0</v>
      </c>
      <c r="E33" s="5">
        <v>0</v>
      </c>
      <c r="F33" s="17">
        <v>0</v>
      </c>
      <c r="G33" s="17">
        <v>0</v>
      </c>
    </row>
    <row r="34" spans="1:7" ht="27" customHeight="1">
      <c r="A34" s="5" t="s">
        <v>92</v>
      </c>
      <c r="B34" s="38" t="s">
        <v>2507</v>
      </c>
      <c r="C34" s="37">
        <f t="shared" si="0"/>
        <v>0</v>
      </c>
      <c r="D34" s="17">
        <f t="shared" si="2"/>
        <v>0</v>
      </c>
      <c r="E34" s="5"/>
      <c r="F34" s="17"/>
      <c r="G34" s="17"/>
    </row>
    <row r="35" spans="1:7" ht="27" customHeight="1">
      <c r="A35" s="5" t="s">
        <v>92</v>
      </c>
      <c r="B35" s="38" t="s">
        <v>2379</v>
      </c>
      <c r="C35" s="37">
        <f t="shared" si="0"/>
        <v>0</v>
      </c>
      <c r="D35" s="17">
        <f t="shared" si="2"/>
        <v>0</v>
      </c>
      <c r="E35" s="5"/>
      <c r="F35" s="17"/>
      <c r="G35" s="17"/>
    </row>
    <row r="36" spans="1:7" ht="27" customHeight="1">
      <c r="A36" s="5" t="s">
        <v>92</v>
      </c>
      <c r="B36" s="38" t="s">
        <v>2485</v>
      </c>
      <c r="C36" s="37">
        <f t="shared" si="0"/>
        <v>0</v>
      </c>
      <c r="D36" s="17">
        <f t="shared" si="2"/>
        <v>0</v>
      </c>
      <c r="E36" s="5"/>
      <c r="F36" s="17"/>
      <c r="G36" s="17"/>
    </row>
    <row r="37" spans="1:7" ht="27" customHeight="1">
      <c r="A37" s="5" t="s">
        <v>92</v>
      </c>
      <c r="B37" s="38" t="s">
        <v>2512</v>
      </c>
      <c r="C37" s="37">
        <f t="shared" si="0"/>
        <v>0</v>
      </c>
      <c r="D37" s="17">
        <f t="shared" si="2"/>
        <v>0</v>
      </c>
      <c r="E37" s="5"/>
      <c r="F37" s="17"/>
      <c r="G37" s="17"/>
    </row>
    <row r="38" spans="1:7" ht="27" customHeight="1">
      <c r="A38" s="5" t="s">
        <v>92</v>
      </c>
      <c r="B38" s="38" t="s">
        <v>2390</v>
      </c>
      <c r="C38" s="37">
        <f t="shared" si="0"/>
        <v>0</v>
      </c>
      <c r="D38" s="17">
        <f t="shared" si="2"/>
        <v>0</v>
      </c>
      <c r="E38" s="5"/>
      <c r="F38" s="17"/>
      <c r="G38" s="17"/>
    </row>
    <row r="39" spans="1:7" ht="27" customHeight="1">
      <c r="A39" s="5" t="s">
        <v>92</v>
      </c>
      <c r="B39" s="38" t="s">
        <v>2488</v>
      </c>
      <c r="C39" s="37">
        <f t="shared" si="0"/>
        <v>0</v>
      </c>
      <c r="D39" s="17">
        <f t="shared" si="2"/>
        <v>0</v>
      </c>
      <c r="E39" s="5"/>
      <c r="F39" s="17"/>
      <c r="G39" s="17"/>
    </row>
    <row r="40" spans="1:7" ht="27" customHeight="1">
      <c r="A40" s="5" t="s">
        <v>92</v>
      </c>
      <c r="B40" s="38" t="s">
        <v>3554</v>
      </c>
      <c r="C40" s="37"/>
      <c r="D40" s="17"/>
      <c r="E40" s="5"/>
      <c r="F40" s="17"/>
      <c r="G40" s="17"/>
    </row>
    <row r="41" spans="1:7" ht="27" customHeight="1">
      <c r="A41" s="5" t="s">
        <v>92</v>
      </c>
      <c r="B41" s="38" t="s">
        <v>3354</v>
      </c>
      <c r="C41" s="37"/>
      <c r="D41" s="17"/>
      <c r="E41" s="5"/>
      <c r="F41" s="17"/>
      <c r="G41" s="17"/>
    </row>
    <row r="42" spans="1:7" ht="27" customHeight="1">
      <c r="A42" s="5" t="s">
        <v>92</v>
      </c>
      <c r="B42" s="38" t="s">
        <v>3652</v>
      </c>
      <c r="C42" s="37"/>
      <c r="D42" s="17"/>
      <c r="E42" s="5"/>
      <c r="F42" s="17"/>
      <c r="G42" s="17"/>
    </row>
    <row r="43" spans="1:7" ht="27" customHeight="1">
      <c r="A43" s="5" t="s">
        <v>92</v>
      </c>
      <c r="B43" s="251" t="s">
        <v>3679</v>
      </c>
      <c r="C43" s="37"/>
      <c r="D43" s="17"/>
      <c r="E43" s="5"/>
      <c r="F43" s="17"/>
      <c r="G43" s="17"/>
    </row>
    <row r="44" spans="1:7" ht="27" customHeight="1">
      <c r="A44" s="5" t="s">
        <v>92</v>
      </c>
      <c r="B44" s="38" t="s">
        <v>2747</v>
      </c>
      <c r="C44" s="37"/>
      <c r="D44" s="17"/>
      <c r="E44" s="5"/>
      <c r="F44" s="17"/>
      <c r="G44" s="17"/>
    </row>
    <row r="45" spans="1:7" ht="27" customHeight="1">
      <c r="A45" s="5" t="s">
        <v>92</v>
      </c>
      <c r="B45" s="38" t="s">
        <v>3571</v>
      </c>
      <c r="C45" s="37"/>
      <c r="D45" s="17"/>
      <c r="E45" s="5"/>
      <c r="F45" s="17"/>
      <c r="G45" s="17"/>
    </row>
    <row r="46" spans="1:7" ht="27" customHeight="1">
      <c r="A46" s="5" t="s">
        <v>92</v>
      </c>
      <c r="B46" s="38" t="s">
        <v>2711</v>
      </c>
      <c r="C46" s="37"/>
      <c r="D46" s="17"/>
      <c r="E46" s="5"/>
      <c r="F46" s="17"/>
      <c r="G46" s="17"/>
    </row>
    <row r="47" spans="1:7" ht="27" customHeight="1">
      <c r="A47" s="5" t="s">
        <v>92</v>
      </c>
      <c r="B47" s="38" t="s">
        <v>3352</v>
      </c>
      <c r="C47" s="37"/>
      <c r="D47" s="17"/>
      <c r="E47" s="5"/>
      <c r="F47" s="17"/>
      <c r="G47" s="17"/>
    </row>
    <row r="48" spans="1:7" ht="27" customHeight="1">
      <c r="A48" s="5" t="s">
        <v>92</v>
      </c>
      <c r="B48" s="38" t="s">
        <v>3351</v>
      </c>
      <c r="C48" s="37"/>
      <c r="D48" s="17"/>
      <c r="E48" s="5"/>
      <c r="F48" s="17"/>
      <c r="G48" s="17"/>
    </row>
    <row r="49" spans="1:7" ht="27" customHeight="1">
      <c r="A49" s="5" t="s">
        <v>92</v>
      </c>
      <c r="B49" s="38" t="s">
        <v>3359</v>
      </c>
      <c r="C49" s="37"/>
      <c r="D49" s="17"/>
      <c r="E49" s="5"/>
      <c r="F49" s="17"/>
      <c r="G49" s="17"/>
    </row>
    <row r="50" spans="1:7" ht="27" customHeight="1">
      <c r="A50" s="5" t="s">
        <v>92</v>
      </c>
      <c r="B50" s="38" t="s">
        <v>3568</v>
      </c>
      <c r="C50" s="37"/>
      <c r="D50" s="17"/>
      <c r="E50" s="5"/>
      <c r="F50" s="17"/>
      <c r="G50" s="17"/>
    </row>
    <row r="51" spans="1:7" ht="27" customHeight="1">
      <c r="A51" s="5" t="s">
        <v>92</v>
      </c>
      <c r="B51" s="38" t="s">
        <v>2744</v>
      </c>
      <c r="C51" s="37"/>
      <c r="D51" s="17"/>
      <c r="E51" s="5"/>
      <c r="F51" s="17"/>
      <c r="G51" s="17"/>
    </row>
    <row r="52" spans="1:7" ht="27" customHeight="1">
      <c r="A52" s="5" t="s">
        <v>92</v>
      </c>
      <c r="B52" s="38" t="s">
        <v>3338</v>
      </c>
      <c r="C52" s="37"/>
      <c r="D52" s="17"/>
      <c r="E52" s="5"/>
      <c r="F52" s="17"/>
      <c r="G52" s="17"/>
    </row>
    <row r="53" spans="1:7" ht="27" customHeight="1">
      <c r="A53" s="5" t="s">
        <v>2739</v>
      </c>
      <c r="B53" s="38" t="s">
        <v>2740</v>
      </c>
      <c r="C53" s="37"/>
      <c r="D53" s="17"/>
      <c r="E53" s="5"/>
      <c r="F53" s="17"/>
      <c r="G53" s="17"/>
    </row>
    <row r="54" spans="1:7" ht="27" customHeight="1">
      <c r="A54" s="5" t="s">
        <v>92</v>
      </c>
      <c r="B54" s="38" t="s">
        <v>3393</v>
      </c>
      <c r="C54" s="37"/>
      <c r="D54" s="17"/>
      <c r="E54" s="5"/>
      <c r="F54" s="17"/>
      <c r="G54" s="17"/>
    </row>
    <row r="55" spans="1:7" ht="27" customHeight="1">
      <c r="A55" s="5" t="s">
        <v>92</v>
      </c>
      <c r="B55" s="38" t="s">
        <v>3357</v>
      </c>
      <c r="C55" s="37"/>
      <c r="D55" s="17"/>
      <c r="E55" s="5"/>
      <c r="F55" s="17"/>
      <c r="G55" s="17"/>
    </row>
    <row r="56" spans="1:7" ht="27" customHeight="1">
      <c r="A56" s="5" t="s">
        <v>92</v>
      </c>
      <c r="B56" s="38" t="s">
        <v>2734</v>
      </c>
      <c r="C56" s="37"/>
      <c r="D56" s="17"/>
      <c r="E56" s="5"/>
      <c r="F56" s="17"/>
      <c r="G56" s="17"/>
    </row>
    <row r="57" spans="1:7" ht="27" customHeight="1">
      <c r="A57" s="5" t="s">
        <v>92</v>
      </c>
      <c r="B57" s="38" t="s">
        <v>3664</v>
      </c>
      <c r="C57" s="37"/>
      <c r="D57" s="17"/>
      <c r="E57" s="5"/>
      <c r="F57" s="17"/>
      <c r="G57" s="17"/>
    </row>
    <row r="58" spans="1:7" ht="27" customHeight="1">
      <c r="A58" s="5" t="s">
        <v>92</v>
      </c>
      <c r="B58" s="38" t="s">
        <v>3671</v>
      </c>
      <c r="C58" s="37"/>
      <c r="D58" s="17"/>
      <c r="E58" s="5"/>
      <c r="F58" s="17"/>
      <c r="G58" s="17"/>
    </row>
    <row r="59" spans="1:7" ht="27" customHeight="1">
      <c r="A59" s="5" t="s">
        <v>92</v>
      </c>
      <c r="B59" s="38" t="s">
        <v>3662</v>
      </c>
      <c r="C59" s="37"/>
      <c r="D59" s="17"/>
      <c r="E59" s="5"/>
      <c r="F59" s="17"/>
      <c r="G59" s="17"/>
    </row>
    <row r="60" spans="1:7" ht="27" customHeight="1">
      <c r="A60" s="5" t="s">
        <v>92</v>
      </c>
      <c r="B60" s="38" t="s">
        <v>2757</v>
      </c>
      <c r="C60" s="37"/>
      <c r="D60" s="17"/>
      <c r="E60" s="5"/>
      <c r="F60" s="17"/>
      <c r="G60" s="17"/>
    </row>
    <row r="61" spans="1:7" ht="27" customHeight="1">
      <c r="A61" s="5" t="s">
        <v>92</v>
      </c>
      <c r="B61" s="38" t="s">
        <v>2715</v>
      </c>
      <c r="C61" s="37"/>
      <c r="D61" s="17"/>
      <c r="E61" s="5"/>
      <c r="F61" s="17"/>
      <c r="G61" s="17"/>
    </row>
    <row r="62" spans="1:7" ht="27" customHeight="1">
      <c r="A62" s="5" t="s">
        <v>92</v>
      </c>
      <c r="B62" s="38" t="s">
        <v>2585</v>
      </c>
      <c r="C62" s="37"/>
      <c r="D62" s="17"/>
      <c r="E62" s="5"/>
      <c r="F62" s="17"/>
      <c r="G62" s="17"/>
    </row>
    <row r="63" spans="1:7" ht="27" customHeight="1">
      <c r="A63" s="5" t="s">
        <v>92</v>
      </c>
      <c r="B63" s="38" t="s">
        <v>3175</v>
      </c>
      <c r="C63" s="37"/>
      <c r="D63" s="17"/>
      <c r="E63" s="5"/>
      <c r="F63" s="17"/>
      <c r="G63" s="17"/>
    </row>
    <row r="64" spans="1:7" ht="27" customHeight="1">
      <c r="A64" s="5" t="s">
        <v>92</v>
      </c>
      <c r="B64" s="38" t="s">
        <v>3138</v>
      </c>
      <c r="C64" s="37"/>
      <c r="D64" s="17"/>
      <c r="E64" s="5"/>
      <c r="F64" s="17"/>
      <c r="G64" s="17"/>
    </row>
    <row r="65" spans="1:7" ht="27" customHeight="1">
      <c r="A65" s="5" t="s">
        <v>92</v>
      </c>
      <c r="B65" s="38" t="s">
        <v>2725</v>
      </c>
      <c r="C65" s="37"/>
      <c r="D65" s="17"/>
      <c r="E65" s="5"/>
      <c r="F65" s="17"/>
      <c r="G65" s="17"/>
    </row>
    <row r="66" spans="1:7" ht="27" customHeight="1">
      <c r="A66" s="5" t="s">
        <v>92</v>
      </c>
      <c r="B66" s="38" t="s">
        <v>2716</v>
      </c>
      <c r="C66" s="37"/>
      <c r="D66" s="17"/>
      <c r="E66" s="5"/>
      <c r="F66" s="17"/>
      <c r="G66" s="17"/>
    </row>
    <row r="67" spans="1:7" ht="27" customHeight="1">
      <c r="A67" s="5" t="s">
        <v>92</v>
      </c>
      <c r="B67" s="38" t="s">
        <v>3350</v>
      </c>
      <c r="C67" s="37"/>
      <c r="D67" s="17"/>
      <c r="E67" s="5"/>
      <c r="F67" s="17"/>
      <c r="G67" s="17"/>
    </row>
    <row r="68" spans="1:7" ht="27" customHeight="1">
      <c r="A68" s="5" t="s">
        <v>92</v>
      </c>
      <c r="B68" s="38" t="s">
        <v>2669</v>
      </c>
      <c r="C68" s="37"/>
      <c r="D68" s="17"/>
      <c r="E68" s="5"/>
      <c r="F68" s="17"/>
      <c r="G68" s="17"/>
    </row>
    <row r="69" spans="1:7" ht="27" customHeight="1">
      <c r="A69" s="5" t="s">
        <v>92</v>
      </c>
      <c r="B69" s="38" t="s">
        <v>3556</v>
      </c>
      <c r="C69" s="37"/>
      <c r="D69" s="17"/>
      <c r="E69" s="5"/>
      <c r="F69" s="17"/>
      <c r="G69" s="17"/>
    </row>
    <row r="70" spans="1:7" ht="27" customHeight="1">
      <c r="A70" s="5" t="s">
        <v>92</v>
      </c>
      <c r="B70" s="38" t="s">
        <v>3148</v>
      </c>
      <c r="C70" s="37"/>
      <c r="D70" s="17"/>
      <c r="E70" s="5"/>
      <c r="F70" s="17"/>
      <c r="G70" s="17"/>
    </row>
    <row r="71" spans="1:7" ht="27" customHeight="1">
      <c r="A71" s="5" t="s">
        <v>92</v>
      </c>
      <c r="B71" s="38" t="s">
        <v>3277</v>
      </c>
      <c r="C71" s="37"/>
      <c r="D71" s="17"/>
      <c r="E71" s="5"/>
      <c r="F71" s="17"/>
      <c r="G71" s="17"/>
    </row>
    <row r="72" spans="1:7" ht="27" customHeight="1">
      <c r="A72" s="5" t="s">
        <v>92</v>
      </c>
      <c r="B72" s="38" t="s">
        <v>2762</v>
      </c>
      <c r="C72" s="37"/>
      <c r="D72" s="17"/>
      <c r="E72" s="5"/>
      <c r="F72" s="17"/>
      <c r="G72" s="17"/>
    </row>
    <row r="73" spans="1:7" ht="27" customHeight="1">
      <c r="A73" s="5" t="s">
        <v>92</v>
      </c>
      <c r="B73" s="38" t="s">
        <v>3392</v>
      </c>
      <c r="C73" s="37"/>
      <c r="D73" s="17"/>
      <c r="E73" s="5"/>
      <c r="F73" s="17"/>
      <c r="G73" s="17"/>
    </row>
    <row r="74" spans="1:7" ht="27" customHeight="1">
      <c r="A74" s="5" t="s">
        <v>92</v>
      </c>
      <c r="B74" s="38" t="s">
        <v>3686</v>
      </c>
      <c r="C74" s="37"/>
      <c r="D74" s="17"/>
      <c r="E74" s="5"/>
      <c r="F74" s="17"/>
      <c r="G74" s="17"/>
    </row>
    <row r="75" spans="1:7" ht="27" customHeight="1">
      <c r="A75" s="5" t="s">
        <v>92</v>
      </c>
      <c r="B75" s="38" t="s">
        <v>3185</v>
      </c>
      <c r="C75" s="37"/>
      <c r="D75" s="17"/>
      <c r="E75" s="5"/>
      <c r="F75" s="17"/>
      <c r="G75" s="17"/>
    </row>
    <row r="76" spans="1:7" ht="27" customHeight="1">
      <c r="A76" s="5" t="s">
        <v>92</v>
      </c>
      <c r="B76" s="38" t="s">
        <v>3155</v>
      </c>
      <c r="C76" s="37"/>
      <c r="D76" s="17"/>
      <c r="E76" s="5"/>
      <c r="F76" s="17"/>
      <c r="G76" s="17"/>
    </row>
    <row r="77" spans="1:7" ht="27" customHeight="1">
      <c r="A77" s="5" t="s">
        <v>92</v>
      </c>
      <c r="B77" s="38" t="s">
        <v>3537</v>
      </c>
      <c r="C77" s="37"/>
      <c r="D77" s="17"/>
      <c r="E77" s="5"/>
      <c r="F77" s="17"/>
      <c r="G77" s="17"/>
    </row>
    <row r="78" spans="1:7" ht="27" customHeight="1">
      <c r="A78" s="5" t="s">
        <v>92</v>
      </c>
      <c r="B78" s="38" t="s">
        <v>3540</v>
      </c>
      <c r="C78" s="37"/>
      <c r="D78" s="17"/>
      <c r="E78" s="5"/>
      <c r="F78" s="17"/>
      <c r="G78" s="17"/>
    </row>
    <row r="79" spans="1:7" ht="27" customHeight="1">
      <c r="A79" s="5" t="s">
        <v>92</v>
      </c>
      <c r="B79" s="38" t="s">
        <v>2607</v>
      </c>
      <c r="C79" s="37"/>
      <c r="D79" s="17"/>
      <c r="E79" s="5"/>
      <c r="F79" s="17"/>
      <c r="G79" s="17"/>
    </row>
    <row r="80" spans="1:7" ht="27" customHeight="1">
      <c r="A80" s="5" t="s">
        <v>92</v>
      </c>
      <c r="B80" s="38" t="s">
        <v>3273</v>
      </c>
      <c r="C80" s="37"/>
      <c r="D80" s="17"/>
      <c r="E80" s="5"/>
      <c r="F80" s="17"/>
      <c r="G80" s="17"/>
    </row>
    <row r="81" spans="1:7" ht="27" customHeight="1">
      <c r="A81" s="5" t="s">
        <v>92</v>
      </c>
      <c r="B81" s="38" t="s">
        <v>3149</v>
      </c>
      <c r="C81" s="37"/>
      <c r="D81" s="17"/>
      <c r="E81" s="5"/>
      <c r="F81" s="17"/>
      <c r="G81" s="17"/>
    </row>
    <row r="82" spans="1:7" ht="27" customHeight="1">
      <c r="A82" s="5" t="s">
        <v>92</v>
      </c>
      <c r="B82" s="38" t="s">
        <v>3292</v>
      </c>
      <c r="C82" s="37"/>
      <c r="D82" s="17"/>
      <c r="E82" s="5"/>
      <c r="F82" s="17"/>
      <c r="G82" s="17"/>
    </row>
    <row r="83" spans="1:7" ht="27" customHeight="1">
      <c r="A83" s="5" t="s">
        <v>92</v>
      </c>
      <c r="B83" s="38" t="s">
        <v>3395</v>
      </c>
      <c r="C83" s="37"/>
      <c r="D83" s="17"/>
      <c r="E83" s="5"/>
      <c r="F83" s="17"/>
      <c r="G83" s="17"/>
    </row>
    <row r="84" spans="1:7" ht="27" customHeight="1">
      <c r="A84" s="5" t="s">
        <v>92</v>
      </c>
      <c r="B84" s="38" t="s">
        <v>3323</v>
      </c>
      <c r="C84" s="37"/>
      <c r="D84" s="17"/>
      <c r="E84" s="5"/>
      <c r="F84" s="17"/>
      <c r="G84" s="17"/>
    </row>
    <row r="85" spans="1:7" ht="27" customHeight="1">
      <c r="A85" s="5" t="s">
        <v>92</v>
      </c>
      <c r="B85" s="38" t="s">
        <v>3339</v>
      </c>
      <c r="C85" s="37"/>
      <c r="D85" s="17"/>
      <c r="E85" s="5"/>
      <c r="F85" s="17"/>
      <c r="G85" s="17"/>
    </row>
    <row r="86" spans="1:7" ht="27" customHeight="1">
      <c r="A86" s="5" t="s">
        <v>92</v>
      </c>
      <c r="B86" s="38" t="s">
        <v>3353</v>
      </c>
      <c r="C86" s="37"/>
      <c r="D86" s="17"/>
      <c r="E86" s="5"/>
      <c r="F86" s="17"/>
      <c r="G86" s="17"/>
    </row>
    <row r="87" spans="1:7" ht="27" customHeight="1">
      <c r="A87" s="5" t="s">
        <v>92</v>
      </c>
      <c r="B87" s="38" t="s">
        <v>2741</v>
      </c>
      <c r="C87" s="37"/>
      <c r="D87" s="17"/>
      <c r="E87" s="5"/>
      <c r="F87" s="17"/>
      <c r="G87" s="17"/>
    </row>
    <row r="88" spans="1:7" ht="27" customHeight="1">
      <c r="A88" s="5" t="s">
        <v>92</v>
      </c>
      <c r="B88" s="38" t="s">
        <v>3660</v>
      </c>
      <c r="C88" s="37"/>
      <c r="D88" s="17"/>
      <c r="E88" s="5"/>
      <c r="F88" s="17"/>
      <c r="G88" s="17"/>
    </row>
    <row r="89" spans="1:7" ht="27" customHeight="1">
      <c r="A89" s="5" t="s">
        <v>92</v>
      </c>
      <c r="B89" s="38" t="s">
        <v>3188</v>
      </c>
      <c r="C89" s="37"/>
      <c r="D89" s="17"/>
      <c r="E89" s="5"/>
      <c r="F89" s="17"/>
      <c r="G89" s="17"/>
    </row>
    <row r="90" spans="1:7" ht="27" customHeight="1">
      <c r="A90" s="5" t="s">
        <v>92</v>
      </c>
      <c r="B90" s="38" t="s">
        <v>3294</v>
      </c>
      <c r="C90" s="37"/>
      <c r="D90" s="17"/>
      <c r="E90" s="5"/>
      <c r="F90" s="17"/>
      <c r="G90" s="17"/>
    </row>
    <row r="91" spans="1:7" ht="27" customHeight="1">
      <c r="A91" s="5" t="s">
        <v>92</v>
      </c>
      <c r="B91" s="38" t="s">
        <v>2763</v>
      </c>
      <c r="C91" s="37"/>
      <c r="D91" s="17"/>
      <c r="E91" s="5"/>
      <c r="F91" s="17"/>
      <c r="G91" s="17"/>
    </row>
    <row r="92" spans="1:7" ht="27" customHeight="1">
      <c r="A92" s="5" t="s">
        <v>92</v>
      </c>
      <c r="B92" s="38" t="s">
        <v>3158</v>
      </c>
      <c r="C92" s="37"/>
      <c r="D92" s="17"/>
      <c r="E92" s="5"/>
      <c r="F92" s="17"/>
      <c r="G92" s="17"/>
    </row>
    <row r="93" spans="1:7" ht="27" customHeight="1">
      <c r="A93" s="5" t="s">
        <v>92</v>
      </c>
      <c r="B93" s="38" t="s">
        <v>3140</v>
      </c>
      <c r="C93" s="37"/>
      <c r="D93" s="17"/>
      <c r="E93" s="5"/>
      <c r="F93" s="17"/>
      <c r="G93" s="17"/>
    </row>
    <row r="94" spans="1:7" ht="27" customHeight="1">
      <c r="A94" s="5" t="s">
        <v>92</v>
      </c>
      <c r="B94" s="38" t="s">
        <v>3674</v>
      </c>
      <c r="C94" s="37"/>
      <c r="D94" s="17"/>
      <c r="E94" s="5"/>
      <c r="F94" s="17"/>
      <c r="G94" s="17"/>
    </row>
    <row r="95" spans="1:7" ht="27" customHeight="1">
      <c r="A95" s="5" t="s">
        <v>92</v>
      </c>
      <c r="B95" s="38" t="s">
        <v>2754</v>
      </c>
      <c r="C95" s="37"/>
      <c r="D95" s="17"/>
      <c r="E95" s="5"/>
      <c r="F95" s="17"/>
      <c r="G95" s="17"/>
    </row>
    <row r="96" spans="1:7" ht="27" customHeight="1">
      <c r="A96" s="5" t="s">
        <v>92</v>
      </c>
      <c r="B96" s="38" t="s">
        <v>3654</v>
      </c>
      <c r="C96" s="37"/>
      <c r="D96" s="17"/>
      <c r="E96" s="5"/>
      <c r="F96" s="17"/>
      <c r="G96" s="17"/>
    </row>
    <row r="97" spans="1:7" ht="27" customHeight="1">
      <c r="A97" s="5" t="s">
        <v>92</v>
      </c>
      <c r="B97" s="38" t="s">
        <v>3288</v>
      </c>
      <c r="C97" s="37"/>
      <c r="D97" s="17"/>
      <c r="E97" s="5"/>
      <c r="F97" s="17"/>
      <c r="G97" s="17"/>
    </row>
    <row r="98" spans="1:7" ht="27" customHeight="1">
      <c r="A98" s="5" t="s">
        <v>92</v>
      </c>
      <c r="B98" s="38" t="s">
        <v>3284</v>
      </c>
      <c r="C98" s="37"/>
      <c r="D98" s="17"/>
      <c r="E98" s="5"/>
      <c r="F98" s="17"/>
      <c r="G98" s="17"/>
    </row>
    <row r="99" spans="1:7" ht="27" customHeight="1">
      <c r="A99" s="5" t="s">
        <v>92</v>
      </c>
      <c r="B99" s="38" t="s">
        <v>2591</v>
      </c>
      <c r="C99" s="37"/>
      <c r="D99" s="17"/>
      <c r="E99" s="5"/>
      <c r="F99" s="17"/>
      <c r="G99" s="17"/>
    </row>
    <row r="100" spans="1:7" ht="27" customHeight="1">
      <c r="A100" s="5" t="s">
        <v>92</v>
      </c>
      <c r="B100" s="38" t="s">
        <v>2668</v>
      </c>
      <c r="C100" s="37"/>
      <c r="D100" s="17"/>
      <c r="E100" s="5"/>
      <c r="F100" s="17"/>
      <c r="G100" s="17"/>
    </row>
    <row r="101" spans="1:7" ht="27" customHeight="1">
      <c r="A101" s="5" t="s">
        <v>92</v>
      </c>
      <c r="B101" s="38" t="s">
        <v>3355</v>
      </c>
      <c r="C101" s="37"/>
      <c r="D101" s="17"/>
      <c r="E101" s="5"/>
      <c r="F101" s="17"/>
      <c r="G101" s="17"/>
    </row>
    <row r="102" spans="1:7" ht="27" customHeight="1">
      <c r="A102" s="5" t="s">
        <v>92</v>
      </c>
      <c r="B102" s="38" t="s">
        <v>3541</v>
      </c>
      <c r="C102" s="37"/>
      <c r="D102" s="17"/>
      <c r="E102" s="5"/>
      <c r="F102" s="17"/>
      <c r="G102" s="17"/>
    </row>
    <row r="103" spans="1:7" ht="27" customHeight="1">
      <c r="A103" s="5" t="s">
        <v>92</v>
      </c>
      <c r="B103" s="38" t="s">
        <v>2714</v>
      </c>
      <c r="C103" s="37"/>
      <c r="D103" s="17"/>
      <c r="E103" s="5"/>
      <c r="F103" s="17"/>
      <c r="G103" s="17"/>
    </row>
    <row r="104" spans="1:7" ht="27" customHeight="1">
      <c r="A104" s="5" t="s">
        <v>92</v>
      </c>
      <c r="B104" s="38" t="s">
        <v>3555</v>
      </c>
      <c r="C104" s="37"/>
      <c r="D104" s="17"/>
      <c r="E104" s="5"/>
      <c r="F104" s="17"/>
      <c r="G104" s="17"/>
    </row>
    <row r="105" spans="1:7" ht="27" customHeight="1">
      <c r="A105" s="5" t="s">
        <v>92</v>
      </c>
      <c r="B105" s="38" t="s">
        <v>3678</v>
      </c>
      <c r="C105" s="37"/>
      <c r="D105" s="17"/>
      <c r="E105" s="5"/>
      <c r="F105" s="17"/>
      <c r="G105" s="17"/>
    </row>
    <row r="106" spans="1:7" ht="27" customHeight="1">
      <c r="A106" s="5" t="s">
        <v>92</v>
      </c>
      <c r="B106" s="38" t="s">
        <v>3666</v>
      </c>
      <c r="C106" s="37"/>
      <c r="D106" s="17"/>
      <c r="E106" s="5"/>
      <c r="F106" s="17"/>
      <c r="G106" s="17"/>
    </row>
    <row r="107" spans="1:7" ht="27" customHeight="1">
      <c r="A107" s="5" t="s">
        <v>92</v>
      </c>
      <c r="B107" s="38" t="s">
        <v>3581</v>
      </c>
      <c r="C107" s="37"/>
      <c r="D107" s="17"/>
      <c r="E107" s="5"/>
      <c r="F107" s="17"/>
      <c r="G107" s="17"/>
    </row>
    <row r="108" spans="1:7" ht="27" customHeight="1">
      <c r="A108" s="5" t="s">
        <v>92</v>
      </c>
      <c r="B108" s="38" t="s">
        <v>3364</v>
      </c>
      <c r="C108" s="37"/>
      <c r="D108" s="17"/>
      <c r="E108" s="5"/>
      <c r="F108" s="17"/>
      <c r="G108" s="17"/>
    </row>
    <row r="109" spans="1:7" ht="27" customHeight="1">
      <c r="A109" s="5" t="s">
        <v>92</v>
      </c>
      <c r="B109" s="38" t="s">
        <v>3187</v>
      </c>
      <c r="C109" s="37"/>
      <c r="D109" s="17"/>
      <c r="E109" s="5"/>
      <c r="F109" s="17"/>
      <c r="G109" s="17"/>
    </row>
    <row r="110" spans="1:7" ht="27" customHeight="1">
      <c r="A110" s="5" t="s">
        <v>92</v>
      </c>
      <c r="B110" s="38" t="s">
        <v>3394</v>
      </c>
      <c r="C110" s="37"/>
      <c r="D110" s="17"/>
      <c r="E110" s="5"/>
      <c r="F110" s="17"/>
      <c r="G110" s="17"/>
    </row>
    <row r="111" spans="1:7" ht="27" customHeight="1">
      <c r="A111" s="5" t="s">
        <v>92</v>
      </c>
      <c r="B111" s="38" t="s">
        <v>3271</v>
      </c>
      <c r="C111" s="37"/>
      <c r="D111" s="17"/>
      <c r="E111" s="5"/>
      <c r="F111" s="17"/>
      <c r="G111" s="17"/>
    </row>
    <row r="112" spans="1:7" ht="27" customHeight="1">
      <c r="A112" s="5" t="s">
        <v>92</v>
      </c>
      <c r="B112" s="38" t="s">
        <v>2751</v>
      </c>
      <c r="C112" s="37"/>
      <c r="D112" s="17"/>
      <c r="E112" s="5"/>
      <c r="F112" s="17"/>
      <c r="G112" s="17"/>
    </row>
    <row r="113" spans="1:7" ht="27" customHeight="1">
      <c r="A113" s="5" t="s">
        <v>92</v>
      </c>
      <c r="B113" s="38" t="s">
        <v>3156</v>
      </c>
      <c r="C113" s="37"/>
      <c r="D113" s="17"/>
      <c r="E113" s="5"/>
      <c r="F113" s="17"/>
      <c r="G113" s="17"/>
    </row>
    <row r="114" spans="1:7" ht="27" customHeight="1">
      <c r="A114" s="5" t="s">
        <v>92</v>
      </c>
      <c r="B114" s="38" t="s">
        <v>3331</v>
      </c>
      <c r="C114" s="37"/>
      <c r="D114" s="17"/>
      <c r="E114" s="5"/>
      <c r="F114" s="17"/>
      <c r="G114" s="17"/>
    </row>
    <row r="115" spans="1:7" ht="27" customHeight="1">
      <c r="A115" s="5" t="s">
        <v>92</v>
      </c>
      <c r="B115" s="38" t="s">
        <v>2730</v>
      </c>
      <c r="C115" s="37"/>
      <c r="D115" s="17"/>
      <c r="E115" s="5"/>
      <c r="F115" s="17"/>
      <c r="G115" s="17"/>
    </row>
    <row r="116" spans="1:7" ht="27" customHeight="1">
      <c r="A116" s="5" t="s">
        <v>92</v>
      </c>
      <c r="B116" s="38" t="s">
        <v>3283</v>
      </c>
      <c r="C116" s="37"/>
      <c r="D116" s="17"/>
      <c r="E116" s="5"/>
      <c r="F116" s="17"/>
      <c r="G116" s="17"/>
    </row>
    <row r="117" spans="1:7" ht="27" customHeight="1">
      <c r="A117" s="5" t="s">
        <v>92</v>
      </c>
      <c r="B117" s="38" t="s">
        <v>3281</v>
      </c>
      <c r="C117" s="37"/>
      <c r="D117" s="17"/>
      <c r="E117" s="5"/>
      <c r="F117" s="17"/>
      <c r="G117" s="17"/>
    </row>
    <row r="118" spans="1:7" ht="27" customHeight="1">
      <c r="A118" s="5" t="s">
        <v>92</v>
      </c>
      <c r="B118" s="38" t="s">
        <v>3586</v>
      </c>
      <c r="C118" s="37"/>
      <c r="D118" s="17"/>
      <c r="E118" s="5"/>
      <c r="F118" s="17"/>
      <c r="G118" s="17"/>
    </row>
    <row r="119" spans="1:7" ht="27" customHeight="1">
      <c r="A119" s="5" t="s">
        <v>92</v>
      </c>
      <c r="B119" s="38" t="s">
        <v>3280</v>
      </c>
      <c r="C119" s="37"/>
      <c r="D119" s="17"/>
      <c r="E119" s="5"/>
      <c r="F119" s="17"/>
      <c r="G119" s="17"/>
    </row>
    <row r="120" spans="1:7" ht="27" customHeight="1">
      <c r="A120" s="5" t="s">
        <v>92</v>
      </c>
      <c r="B120" s="38" t="s">
        <v>2605</v>
      </c>
      <c r="C120" s="37"/>
      <c r="D120" s="17"/>
      <c r="E120" s="5"/>
      <c r="F120" s="17"/>
      <c r="G120" s="17"/>
    </row>
    <row r="121" spans="1:7" ht="27" customHeight="1">
      <c r="A121" s="5" t="s">
        <v>92</v>
      </c>
      <c r="B121" s="38" t="s">
        <v>3297</v>
      </c>
      <c r="C121" s="37"/>
      <c r="D121" s="17"/>
      <c r="E121" s="5"/>
      <c r="F121" s="17"/>
      <c r="G121" s="17"/>
    </row>
    <row r="122" spans="1:7" ht="27" customHeight="1">
      <c r="A122" s="5" t="s">
        <v>92</v>
      </c>
      <c r="B122" s="38" t="s">
        <v>2769</v>
      </c>
      <c r="C122" s="37"/>
      <c r="D122" s="17"/>
      <c r="E122" s="5"/>
      <c r="F122" s="17"/>
      <c r="G122" s="17"/>
    </row>
    <row r="123" spans="1:7" ht="27" customHeight="1">
      <c r="A123" s="5" t="s">
        <v>92</v>
      </c>
      <c r="B123" s="38" t="s">
        <v>3287</v>
      </c>
      <c r="C123" s="37"/>
      <c r="D123" s="17"/>
      <c r="E123" s="5"/>
      <c r="F123" s="17"/>
      <c r="G123" s="17"/>
    </row>
    <row r="124" spans="1:7" ht="27" customHeight="1">
      <c r="A124" s="5" t="s">
        <v>92</v>
      </c>
      <c r="B124" s="38" t="s">
        <v>3159</v>
      </c>
      <c r="C124" s="37"/>
      <c r="D124" s="17"/>
      <c r="E124" s="5"/>
      <c r="F124" s="17"/>
      <c r="G124" s="17"/>
    </row>
    <row r="125" spans="1:7" ht="27" customHeight="1">
      <c r="A125" s="5" t="s">
        <v>92</v>
      </c>
      <c r="B125" s="38" t="s">
        <v>3275</v>
      </c>
      <c r="C125" s="37"/>
      <c r="D125" s="17"/>
      <c r="E125" s="5"/>
      <c r="F125" s="17"/>
      <c r="G125" s="17"/>
    </row>
    <row r="126" spans="1:7" ht="27" customHeight="1">
      <c r="A126" s="5" t="s">
        <v>92</v>
      </c>
      <c r="B126" s="38" t="s">
        <v>2726</v>
      </c>
      <c r="C126" s="37"/>
      <c r="D126" s="17"/>
      <c r="E126" s="5"/>
      <c r="F126" s="17"/>
      <c r="G126" s="17"/>
    </row>
    <row r="127" spans="1:7" ht="27" customHeight="1">
      <c r="A127" s="5" t="s">
        <v>92</v>
      </c>
      <c r="B127" s="38" t="s">
        <v>3327</v>
      </c>
      <c r="C127" s="37"/>
      <c r="D127" s="17"/>
      <c r="E127" s="5"/>
      <c r="F127" s="17"/>
      <c r="G127" s="17"/>
    </row>
    <row r="128" spans="1:7" ht="27" customHeight="1">
      <c r="A128" s="5" t="s">
        <v>92</v>
      </c>
      <c r="B128" s="38" t="s">
        <v>2590</v>
      </c>
      <c r="C128" s="37"/>
      <c r="D128" s="17"/>
      <c r="E128" s="5"/>
      <c r="F128" s="17"/>
      <c r="G128" s="17"/>
    </row>
    <row r="129" spans="1:7" ht="27" customHeight="1">
      <c r="A129" s="5" t="s">
        <v>92</v>
      </c>
      <c r="B129" s="38" t="s">
        <v>2577</v>
      </c>
      <c r="C129" s="37"/>
      <c r="D129" s="17"/>
      <c r="E129" s="5"/>
      <c r="F129" s="17"/>
      <c r="G129" s="17"/>
    </row>
    <row r="130" spans="1:7" ht="27" customHeight="1">
      <c r="A130" s="5" t="s">
        <v>92</v>
      </c>
      <c r="B130" s="38" t="s">
        <v>3650</v>
      </c>
      <c r="C130" s="37"/>
      <c r="D130" s="17"/>
      <c r="E130" s="5"/>
      <c r="F130" s="17"/>
      <c r="G130" s="17"/>
    </row>
    <row r="131" spans="1:7" ht="27" customHeight="1">
      <c r="A131" s="5" t="s">
        <v>92</v>
      </c>
      <c r="B131" s="38" t="s">
        <v>3274</v>
      </c>
      <c r="C131" s="37"/>
      <c r="D131" s="17"/>
      <c r="E131" s="5"/>
      <c r="F131" s="17"/>
      <c r="G131" s="17"/>
    </row>
    <row r="132" spans="1:7" ht="27" customHeight="1">
      <c r="A132" s="5" t="s">
        <v>92</v>
      </c>
      <c r="B132" s="38" t="s">
        <v>3295</v>
      </c>
      <c r="C132" s="37"/>
      <c r="D132" s="17"/>
      <c r="E132" s="5"/>
      <c r="F132" s="17"/>
      <c r="G132" s="17"/>
    </row>
    <row r="133" spans="1:7" ht="27" customHeight="1">
      <c r="A133" s="5" t="s">
        <v>92</v>
      </c>
      <c r="B133" s="38" t="s">
        <v>3165</v>
      </c>
      <c r="C133" s="37"/>
      <c r="D133" s="17"/>
      <c r="E133" s="5"/>
      <c r="F133" s="17"/>
      <c r="G133" s="17"/>
    </row>
    <row r="134" spans="1:7" ht="27" customHeight="1">
      <c r="A134" s="5" t="s">
        <v>92</v>
      </c>
      <c r="B134" s="38" t="s">
        <v>2606</v>
      </c>
      <c r="C134" s="37"/>
      <c r="D134" s="17"/>
      <c r="E134" s="5"/>
      <c r="F134" s="17"/>
      <c r="G134" s="17"/>
    </row>
    <row r="135" spans="1:7" ht="27" customHeight="1">
      <c r="A135" s="5" t="s">
        <v>92</v>
      </c>
      <c r="B135" s="38" t="s">
        <v>3656</v>
      </c>
      <c r="C135" s="37"/>
      <c r="D135" s="17"/>
      <c r="E135" s="5"/>
      <c r="F135" s="17"/>
      <c r="G135" s="17"/>
    </row>
    <row r="136" spans="1:7" ht="27" customHeight="1">
      <c r="A136" s="5" t="s">
        <v>92</v>
      </c>
      <c r="B136" s="38" t="s">
        <v>3653</v>
      </c>
      <c r="C136" s="37"/>
      <c r="D136" s="17"/>
      <c r="E136" s="5"/>
      <c r="F136" s="17"/>
      <c r="G136" s="17"/>
    </row>
    <row r="137" spans="1:7" ht="27" customHeight="1">
      <c r="A137" s="5" t="s">
        <v>92</v>
      </c>
      <c r="B137" s="38" t="s">
        <v>3356</v>
      </c>
      <c r="C137" s="37"/>
      <c r="D137" s="17"/>
      <c r="E137" s="5"/>
      <c r="F137" s="17"/>
      <c r="G137" s="17"/>
    </row>
    <row r="138" spans="1:7" ht="27" customHeight="1">
      <c r="A138" s="5" t="s">
        <v>92</v>
      </c>
      <c r="B138" s="38" t="s">
        <v>3358</v>
      </c>
      <c r="C138" s="37"/>
      <c r="D138" s="17"/>
      <c r="E138" s="5"/>
      <c r="F138" s="17"/>
      <c r="G138" s="17"/>
    </row>
    <row r="139" spans="1:7" ht="27" customHeight="1">
      <c r="A139" s="5" t="s">
        <v>61</v>
      </c>
      <c r="B139" s="251" t="s">
        <v>3658</v>
      </c>
      <c r="C139" s="37"/>
      <c r="D139" s="17"/>
      <c r="E139" s="5"/>
      <c r="F139" s="17"/>
      <c r="G139" s="17"/>
    </row>
    <row r="140" spans="1:7" ht="27" customHeight="1">
      <c r="A140" s="5" t="s">
        <v>61</v>
      </c>
      <c r="B140" s="38" t="s">
        <v>3693</v>
      </c>
      <c r="C140" s="37"/>
      <c r="D140" s="17"/>
      <c r="E140" s="5"/>
      <c r="F140" s="17"/>
      <c r="G140" s="17"/>
    </row>
    <row r="141" spans="1:7" ht="27" customHeight="1">
      <c r="A141" s="5" t="s">
        <v>61</v>
      </c>
      <c r="B141" s="38" t="s">
        <v>3687</v>
      </c>
      <c r="C141" s="37"/>
      <c r="D141" s="17"/>
      <c r="E141" s="5"/>
      <c r="F141" s="17"/>
      <c r="G141" s="17"/>
    </row>
    <row r="142" spans="1:7" ht="27" customHeight="1">
      <c r="A142" s="5" t="s">
        <v>61</v>
      </c>
      <c r="B142" s="38" t="s">
        <v>3398</v>
      </c>
      <c r="C142" s="37"/>
      <c r="D142" s="17"/>
      <c r="E142" s="5"/>
      <c r="F142" s="17"/>
      <c r="G142" s="17"/>
    </row>
    <row r="143" spans="1:7" ht="27" customHeight="1">
      <c r="A143" s="5" t="s">
        <v>61</v>
      </c>
      <c r="B143" s="38" t="s">
        <v>3397</v>
      </c>
      <c r="C143" s="37"/>
      <c r="D143" s="17"/>
      <c r="E143" s="5"/>
      <c r="F143" s="17"/>
      <c r="G143" s="17"/>
    </row>
    <row r="144" spans="1:7" ht="27" customHeight="1">
      <c r="A144" s="5" t="s">
        <v>61</v>
      </c>
      <c r="B144" s="38" t="s">
        <v>3657</v>
      </c>
      <c r="C144" s="37"/>
      <c r="D144" s="17"/>
      <c r="E144" s="5"/>
      <c r="F144" s="17"/>
      <c r="G144" s="17"/>
    </row>
    <row r="145" spans="1:7" ht="27" customHeight="1">
      <c r="A145" s="5" t="s">
        <v>2468</v>
      </c>
      <c r="B145" s="38" t="s">
        <v>3577</v>
      </c>
      <c r="C145" s="37"/>
      <c r="D145" s="17"/>
      <c r="E145" s="5"/>
      <c r="F145" s="17"/>
      <c r="G145" s="17"/>
    </row>
    <row r="146" spans="1:7" ht="27" customHeight="1">
      <c r="A146" s="5" t="s">
        <v>2468</v>
      </c>
      <c r="B146" s="251" t="s">
        <v>3648</v>
      </c>
      <c r="C146" s="37"/>
      <c r="D146" s="17"/>
      <c r="E146" s="5"/>
      <c r="F146" s="17"/>
      <c r="G146" s="17"/>
    </row>
    <row r="147" spans="1:7" ht="27" customHeight="1">
      <c r="A147" s="5" t="s">
        <v>2468</v>
      </c>
      <c r="B147" s="38" t="s">
        <v>3536</v>
      </c>
      <c r="C147" s="37"/>
      <c r="D147" s="17"/>
      <c r="E147" s="5"/>
      <c r="F147" s="17"/>
      <c r="G147" s="17"/>
    </row>
    <row r="148" spans="1:7" ht="27" customHeight="1">
      <c r="A148" s="5" t="s">
        <v>2468</v>
      </c>
      <c r="B148" s="38" t="s">
        <v>3651</v>
      </c>
      <c r="C148" s="37"/>
      <c r="D148" s="17"/>
      <c r="E148" s="5"/>
      <c r="F148" s="17"/>
      <c r="G148" s="17"/>
    </row>
    <row r="149" spans="1:7" ht="27" customHeight="1">
      <c r="A149" s="5" t="s">
        <v>2468</v>
      </c>
      <c r="B149" s="38" t="s">
        <v>3689</v>
      </c>
      <c r="C149" s="37"/>
      <c r="D149" s="17"/>
      <c r="E149" s="5"/>
      <c r="F149" s="17"/>
      <c r="G149" s="17"/>
    </row>
    <row r="150" spans="1:7" ht="27" customHeight="1">
      <c r="A150" s="5" t="s">
        <v>2468</v>
      </c>
      <c r="B150" s="38" t="s">
        <v>3576</v>
      </c>
      <c r="C150" s="37"/>
      <c r="D150" s="17"/>
      <c r="E150" s="5"/>
      <c r="F150" s="17"/>
      <c r="G150" s="17"/>
    </row>
    <row r="151" spans="1:7" ht="27" customHeight="1">
      <c r="A151" s="5" t="s">
        <v>2468</v>
      </c>
      <c r="B151" s="38" t="s">
        <v>3334</v>
      </c>
      <c r="C151" s="37"/>
      <c r="D151" s="17"/>
      <c r="E151" s="5"/>
      <c r="F151" s="17"/>
      <c r="G151" s="17"/>
    </row>
    <row r="152" spans="1:7" ht="27" customHeight="1">
      <c r="A152" s="5" t="s">
        <v>2468</v>
      </c>
      <c r="B152" s="38" t="s">
        <v>3145</v>
      </c>
      <c r="C152" s="37"/>
      <c r="D152" s="17"/>
      <c r="E152" s="5"/>
      <c r="F152" s="17"/>
      <c r="G152" s="17"/>
    </row>
    <row r="153" spans="1:7" ht="27" customHeight="1">
      <c r="A153" s="5" t="s">
        <v>3557</v>
      </c>
      <c r="B153" s="38" t="s">
        <v>3558</v>
      </c>
      <c r="C153" s="37"/>
      <c r="D153" s="17"/>
      <c r="E153" s="5"/>
      <c r="F153" s="17"/>
      <c r="G153" s="17"/>
    </row>
    <row r="154" spans="1:7" ht="27" customHeight="1">
      <c r="A154" s="5" t="s">
        <v>2468</v>
      </c>
      <c r="B154" s="38" t="s">
        <v>3174</v>
      </c>
      <c r="C154" s="37"/>
      <c r="D154" s="17"/>
      <c r="E154" s="5"/>
      <c r="F154" s="17"/>
      <c r="G154" s="17"/>
    </row>
    <row r="155" spans="1:7" ht="27" customHeight="1">
      <c r="A155" s="5" t="s">
        <v>2468</v>
      </c>
      <c r="B155" s="38" t="s">
        <v>3335</v>
      </c>
      <c r="C155" s="37"/>
      <c r="D155" s="17"/>
      <c r="E155" s="5"/>
      <c r="F155" s="17"/>
      <c r="G155" s="17"/>
    </row>
    <row r="156" spans="1:7" ht="27" customHeight="1">
      <c r="A156" s="5" t="s">
        <v>2468</v>
      </c>
      <c r="B156" s="38" t="s">
        <v>3347</v>
      </c>
      <c r="C156" s="37"/>
      <c r="D156" s="17"/>
      <c r="E156" s="5"/>
      <c r="F156" s="17"/>
      <c r="G156" s="17"/>
    </row>
    <row r="157" spans="1:7" ht="27" customHeight="1">
      <c r="A157" s="18" t="s">
        <v>2468</v>
      </c>
      <c r="B157" s="48" t="s">
        <v>3345</v>
      </c>
    </row>
    <row r="158" spans="1:7" ht="27" customHeight="1">
      <c r="A158" s="5" t="s">
        <v>2468</v>
      </c>
      <c r="B158" s="38" t="s">
        <v>3326</v>
      </c>
      <c r="C158" s="37"/>
      <c r="D158" s="17"/>
      <c r="E158" s="5"/>
      <c r="F158" s="17"/>
      <c r="G158" s="17"/>
    </row>
    <row r="159" spans="1:7" ht="27" customHeight="1">
      <c r="A159" s="5" t="s">
        <v>2468</v>
      </c>
      <c r="B159" s="38" t="s">
        <v>3668</v>
      </c>
      <c r="C159" s="37"/>
      <c r="D159" s="17"/>
      <c r="E159" s="5"/>
      <c r="F159" s="17"/>
      <c r="G159" s="17"/>
    </row>
    <row r="160" spans="1:7" ht="27" customHeight="1">
      <c r="A160" s="5" t="s">
        <v>2468</v>
      </c>
      <c r="B160" s="38" t="s">
        <v>3565</v>
      </c>
      <c r="C160" s="37"/>
      <c r="D160" s="17"/>
      <c r="E160" s="5"/>
      <c r="F160" s="17"/>
      <c r="G160" s="17"/>
    </row>
    <row r="161" spans="1:7" ht="27" customHeight="1">
      <c r="A161" s="5" t="s">
        <v>2468</v>
      </c>
      <c r="B161" s="38" t="s">
        <v>3399</v>
      </c>
      <c r="C161" s="37"/>
      <c r="D161" s="17"/>
      <c r="E161" s="5"/>
      <c r="F161" s="17"/>
      <c r="G161" s="17"/>
    </row>
    <row r="162" spans="1:7" ht="27" customHeight="1">
      <c r="A162" s="5" t="s">
        <v>2468</v>
      </c>
      <c r="B162" s="38" t="s">
        <v>3560</v>
      </c>
      <c r="C162" s="37"/>
      <c r="D162" s="17"/>
      <c r="E162" s="5"/>
      <c r="F162" s="17"/>
      <c r="G162" s="17"/>
    </row>
    <row r="163" spans="1:7" ht="27" customHeight="1">
      <c r="A163" s="5" t="s">
        <v>2468</v>
      </c>
      <c r="B163" s="38" t="s">
        <v>3396</v>
      </c>
      <c r="C163" s="37"/>
      <c r="D163" s="17"/>
      <c r="E163" s="5"/>
      <c r="F163" s="17"/>
      <c r="G163" s="17"/>
    </row>
    <row r="164" spans="1:7" ht="27" customHeight="1">
      <c r="A164" s="5" t="s">
        <v>2468</v>
      </c>
      <c r="B164" s="38" t="s">
        <v>3579</v>
      </c>
      <c r="C164" s="37"/>
      <c r="D164" s="17"/>
      <c r="E164" s="5"/>
      <c r="F164" s="17"/>
      <c r="G164" s="17"/>
    </row>
    <row r="165" spans="1:7" ht="27" customHeight="1">
      <c r="A165" s="18" t="s">
        <v>2468</v>
      </c>
      <c r="B165" s="48" t="s">
        <v>3547</v>
      </c>
    </row>
    <row r="166" spans="1:7" ht="27" customHeight="1">
      <c r="A166" s="5" t="s">
        <v>2468</v>
      </c>
      <c r="B166" s="38" t="s">
        <v>3183</v>
      </c>
      <c r="C166" s="37"/>
      <c r="D166" s="17"/>
      <c r="E166" s="5"/>
      <c r="F166" s="17"/>
      <c r="G166" s="17"/>
    </row>
    <row r="167" spans="1:7" ht="27" customHeight="1">
      <c r="A167" s="5" t="s">
        <v>2468</v>
      </c>
      <c r="B167" s="38" t="s">
        <v>3153</v>
      </c>
      <c r="C167" s="37"/>
      <c r="D167" s="17"/>
      <c r="E167" s="5"/>
      <c r="F167" s="17"/>
      <c r="G167" s="17"/>
    </row>
    <row r="168" spans="1:7" ht="27" customHeight="1">
      <c r="A168" s="5" t="s">
        <v>2468</v>
      </c>
      <c r="B168" s="38" t="s">
        <v>3676</v>
      </c>
      <c r="C168" s="37"/>
      <c r="D168" s="17"/>
      <c r="E168" s="5"/>
      <c r="F168" s="17"/>
      <c r="G168" s="17"/>
    </row>
    <row r="169" spans="1:7" ht="27" customHeight="1">
      <c r="A169" s="18" t="s">
        <v>2468</v>
      </c>
      <c r="B169" s="48" t="s">
        <v>3325</v>
      </c>
    </row>
    <row r="170" spans="1:7" ht="27" customHeight="1">
      <c r="A170" s="5" t="s">
        <v>2468</v>
      </c>
      <c r="B170" s="251" t="s">
        <v>3647</v>
      </c>
      <c r="C170" s="37"/>
      <c r="D170" s="17"/>
      <c r="E170" s="5"/>
      <c r="F170" s="17"/>
      <c r="G170" s="17"/>
    </row>
    <row r="171" spans="1:7" ht="27" customHeight="1">
      <c r="A171" s="5" t="s">
        <v>2468</v>
      </c>
      <c r="B171" s="38" t="s">
        <v>3400</v>
      </c>
      <c r="C171" s="37"/>
      <c r="D171" s="17"/>
      <c r="E171" s="5"/>
      <c r="F171" s="17"/>
      <c r="G171" s="17"/>
    </row>
    <row r="172" spans="1:7" ht="27" customHeight="1">
      <c r="A172" s="5" t="s">
        <v>2468</v>
      </c>
      <c r="B172" s="38" t="s">
        <v>3361</v>
      </c>
      <c r="C172" s="37"/>
      <c r="D172" s="17"/>
      <c r="E172" s="5"/>
      <c r="F172" s="17"/>
      <c r="G172" s="17"/>
    </row>
    <row r="173" spans="1:7" ht="27" customHeight="1">
      <c r="A173" s="5" t="s">
        <v>2468</v>
      </c>
      <c r="B173" s="38" t="s">
        <v>3563</v>
      </c>
      <c r="C173" s="37"/>
      <c r="D173" s="17"/>
      <c r="E173" s="5"/>
      <c r="F173" s="17"/>
      <c r="G173" s="17"/>
    </row>
    <row r="174" spans="1:7" ht="27" customHeight="1">
      <c r="A174" s="5" t="s">
        <v>2468</v>
      </c>
      <c r="B174" s="38" t="s">
        <v>3569</v>
      </c>
      <c r="C174" s="37"/>
      <c r="D174" s="17"/>
      <c r="E174" s="5"/>
      <c r="F174" s="17"/>
      <c r="G174" s="17"/>
    </row>
    <row r="175" spans="1:7" ht="27" customHeight="1">
      <c r="A175" s="5" t="s">
        <v>2468</v>
      </c>
      <c r="B175" s="38" t="s">
        <v>3690</v>
      </c>
      <c r="C175" s="37"/>
      <c r="D175" s="17"/>
      <c r="E175" s="5"/>
      <c r="F175" s="17"/>
      <c r="G175" s="17"/>
    </row>
    <row r="176" spans="1:7" ht="27" customHeight="1">
      <c r="A176" s="5" t="s">
        <v>2468</v>
      </c>
      <c r="B176" s="38" t="s">
        <v>3343</v>
      </c>
      <c r="C176" s="37"/>
      <c r="D176" s="17"/>
      <c r="E176" s="5"/>
      <c r="F176" s="17"/>
      <c r="G176" s="17"/>
    </row>
    <row r="177" spans="1:7" ht="27" customHeight="1">
      <c r="A177" s="5" t="s">
        <v>2468</v>
      </c>
      <c r="B177" s="38" t="s">
        <v>3154</v>
      </c>
      <c r="C177" s="37"/>
      <c r="D177" s="17"/>
      <c r="E177" s="5"/>
      <c r="F177" s="17"/>
      <c r="G177" s="17"/>
    </row>
    <row r="178" spans="1:7" ht="27" customHeight="1">
      <c r="A178" s="5" t="s">
        <v>2468</v>
      </c>
      <c r="B178" s="38" t="s">
        <v>3270</v>
      </c>
      <c r="C178" s="37"/>
      <c r="D178" s="17"/>
      <c r="E178" s="5"/>
      <c r="F178" s="17"/>
      <c r="G178" s="17"/>
    </row>
    <row r="179" spans="1:7" ht="27" customHeight="1">
      <c r="A179" s="5" t="s">
        <v>2468</v>
      </c>
      <c r="B179" s="38" t="s">
        <v>3549</v>
      </c>
      <c r="C179" s="37"/>
      <c r="D179" s="17"/>
      <c r="E179" s="5"/>
      <c r="F179" s="17"/>
      <c r="G179" s="17"/>
    </row>
    <row r="180" spans="1:7" ht="27" customHeight="1">
      <c r="A180" s="5" t="s">
        <v>2468</v>
      </c>
      <c r="B180" s="38" t="s">
        <v>3296</v>
      </c>
      <c r="C180" s="37"/>
      <c r="D180" s="17"/>
      <c r="E180" s="5"/>
      <c r="F180" s="17"/>
      <c r="G180" s="17"/>
    </row>
    <row r="181" spans="1:7" ht="27" customHeight="1">
      <c r="A181" s="5" t="s">
        <v>2468</v>
      </c>
      <c r="B181" s="38" t="s">
        <v>3293</v>
      </c>
      <c r="C181" s="37"/>
      <c r="D181" s="17"/>
      <c r="E181" s="5"/>
      <c r="F181" s="17"/>
      <c r="G181" s="17"/>
    </row>
    <row r="182" spans="1:7" ht="27" customHeight="1">
      <c r="A182" s="5" t="s">
        <v>2468</v>
      </c>
      <c r="B182" s="38" t="s">
        <v>3669</v>
      </c>
      <c r="C182" s="37"/>
      <c r="D182" s="17"/>
      <c r="E182" s="5"/>
      <c r="F182" s="17"/>
      <c r="G182" s="17"/>
    </row>
    <row r="183" spans="1:7" ht="27" customHeight="1">
      <c r="A183" s="5" t="s">
        <v>2468</v>
      </c>
      <c r="B183" s="38" t="s">
        <v>3151</v>
      </c>
      <c r="C183" s="37"/>
      <c r="D183" s="17"/>
      <c r="E183" s="5"/>
      <c r="F183" s="17"/>
      <c r="G183" s="17"/>
    </row>
    <row r="184" spans="1:7" ht="27" customHeight="1">
      <c r="A184" s="5" t="s">
        <v>2468</v>
      </c>
      <c r="B184" s="38" t="s">
        <v>3363</v>
      </c>
      <c r="C184" s="37"/>
      <c r="D184" s="17"/>
      <c r="E184" s="5"/>
      <c r="F184" s="17"/>
      <c r="G184" s="17"/>
    </row>
    <row r="185" spans="1:7" ht="27" customHeight="1">
      <c r="A185" s="5" t="s">
        <v>2468</v>
      </c>
      <c r="B185" s="38" t="s">
        <v>3551</v>
      </c>
      <c r="C185" s="37"/>
      <c r="D185" s="17"/>
      <c r="E185" s="5"/>
      <c r="F185" s="17"/>
      <c r="G185" s="17"/>
    </row>
    <row r="186" spans="1:7" ht="27" customHeight="1">
      <c r="A186" s="5" t="s">
        <v>2468</v>
      </c>
      <c r="B186" s="38" t="s">
        <v>3566</v>
      </c>
      <c r="C186" s="37"/>
      <c r="D186" s="17"/>
      <c r="E186" s="5"/>
      <c r="F186" s="17"/>
      <c r="G186" s="17"/>
    </row>
    <row r="187" spans="1:7" ht="27" customHeight="1">
      <c r="A187" s="5" t="s">
        <v>2468</v>
      </c>
      <c r="B187" s="38" t="s">
        <v>3567</v>
      </c>
      <c r="C187" s="37"/>
      <c r="D187" s="17"/>
      <c r="E187" s="5"/>
      <c r="F187" s="17"/>
      <c r="G187" s="17"/>
    </row>
    <row r="188" spans="1:7" ht="27" customHeight="1">
      <c r="A188" s="5" t="s">
        <v>2468</v>
      </c>
      <c r="B188" s="38" t="s">
        <v>3559</v>
      </c>
      <c r="C188" s="37"/>
      <c r="D188" s="17"/>
      <c r="E188" s="5"/>
      <c r="F188" s="17"/>
      <c r="G188" s="17"/>
    </row>
    <row r="189" spans="1:7" ht="27" customHeight="1">
      <c r="A189" s="5" t="s">
        <v>2468</v>
      </c>
      <c r="B189" s="38" t="s">
        <v>3341</v>
      </c>
      <c r="C189" s="37"/>
      <c r="D189" s="17"/>
      <c r="E189" s="5"/>
      <c r="F189" s="17"/>
      <c r="G189" s="17"/>
    </row>
    <row r="190" spans="1:7" ht="27" customHeight="1">
      <c r="A190" s="5" t="s">
        <v>2468</v>
      </c>
      <c r="B190" s="38" t="s">
        <v>3659</v>
      </c>
      <c r="C190" s="37"/>
      <c r="D190" s="17"/>
      <c r="E190" s="5"/>
      <c r="F190" s="17"/>
      <c r="G190" s="17"/>
    </row>
    <row r="191" spans="1:7" ht="27" customHeight="1">
      <c r="A191" s="5" t="s">
        <v>2468</v>
      </c>
      <c r="B191" s="38" t="s">
        <v>3170</v>
      </c>
      <c r="C191" s="37"/>
      <c r="D191" s="17"/>
      <c r="E191" s="5"/>
      <c r="F191" s="17"/>
      <c r="G191" s="17"/>
    </row>
    <row r="192" spans="1:7" ht="27" customHeight="1">
      <c r="A192" s="5" t="s">
        <v>2468</v>
      </c>
      <c r="B192" s="38" t="s">
        <v>3575</v>
      </c>
      <c r="C192" s="37"/>
      <c r="D192" s="17"/>
      <c r="E192" s="5"/>
      <c r="F192" s="17"/>
      <c r="G192" s="17"/>
    </row>
    <row r="193" spans="1:7" ht="27" customHeight="1">
      <c r="A193" s="5" t="s">
        <v>2468</v>
      </c>
      <c r="B193" s="38" t="s">
        <v>3564</v>
      </c>
      <c r="C193" s="37"/>
      <c r="D193" s="17"/>
      <c r="E193" s="5"/>
      <c r="F193" s="17"/>
      <c r="G193" s="17"/>
    </row>
    <row r="194" spans="1:7" ht="27" customHeight="1">
      <c r="A194" s="5" t="s">
        <v>663</v>
      </c>
      <c r="B194" s="38" t="s">
        <v>2237</v>
      </c>
      <c r="C194" s="37">
        <f t="shared" ref="C194:C202" si="3">(E194*2+F194)/3</f>
        <v>5.666666666666667</v>
      </c>
      <c r="D194" s="17">
        <f t="shared" ref="D194:D202" si="4">((F194*4)-G194)/5</f>
        <v>5.2</v>
      </c>
      <c r="E194" s="5">
        <v>4</v>
      </c>
      <c r="F194" s="17">
        <v>9</v>
      </c>
      <c r="G194" s="17">
        <v>10</v>
      </c>
    </row>
    <row r="195" spans="1:7" ht="27" customHeight="1">
      <c r="A195" s="5" t="s">
        <v>663</v>
      </c>
      <c r="B195" s="38" t="s">
        <v>1706</v>
      </c>
      <c r="C195" s="37">
        <f t="shared" si="3"/>
        <v>5</v>
      </c>
      <c r="D195" s="17">
        <f t="shared" si="4"/>
        <v>3</v>
      </c>
      <c r="E195" s="5">
        <v>5</v>
      </c>
      <c r="F195" s="17">
        <v>5</v>
      </c>
      <c r="G195" s="17">
        <v>5</v>
      </c>
    </row>
    <row r="196" spans="1:7" ht="27" customHeight="1">
      <c r="A196" s="5" t="s">
        <v>663</v>
      </c>
      <c r="B196" s="38" t="s">
        <v>2180</v>
      </c>
      <c r="C196" s="37">
        <f t="shared" si="3"/>
        <v>5</v>
      </c>
      <c r="D196" s="17">
        <f t="shared" si="4"/>
        <v>2.8</v>
      </c>
      <c r="E196" s="5">
        <v>5</v>
      </c>
      <c r="F196" s="17">
        <v>5</v>
      </c>
      <c r="G196" s="17">
        <v>6</v>
      </c>
    </row>
    <row r="197" spans="1:7" ht="27" customHeight="1">
      <c r="A197" s="5" t="s">
        <v>663</v>
      </c>
      <c r="B197" s="38" t="s">
        <v>1687</v>
      </c>
      <c r="C197" s="37">
        <f t="shared" si="3"/>
        <v>5</v>
      </c>
      <c r="D197" s="17">
        <f t="shared" si="4"/>
        <v>3</v>
      </c>
      <c r="E197" s="5">
        <v>5</v>
      </c>
      <c r="F197" s="17">
        <v>5</v>
      </c>
      <c r="G197" s="17">
        <v>5</v>
      </c>
    </row>
    <row r="198" spans="1:7" ht="27" customHeight="1">
      <c r="A198" s="5" t="s">
        <v>663</v>
      </c>
      <c r="B198" s="38" t="s">
        <v>1026</v>
      </c>
      <c r="C198" s="37">
        <f t="shared" si="3"/>
        <v>1.4666666666666668</v>
      </c>
      <c r="D198" s="17">
        <f t="shared" si="4"/>
        <v>-0.48</v>
      </c>
      <c r="E198" s="5">
        <v>2</v>
      </c>
      <c r="F198" s="17">
        <v>0.4</v>
      </c>
      <c r="G198" s="17">
        <v>4</v>
      </c>
    </row>
    <row r="199" spans="1:7" ht="27" customHeight="1">
      <c r="A199" s="5" t="s">
        <v>663</v>
      </c>
      <c r="B199" s="38" t="s">
        <v>1739</v>
      </c>
      <c r="C199" s="37">
        <f t="shared" si="3"/>
        <v>0</v>
      </c>
      <c r="D199" s="17">
        <f t="shared" si="4"/>
        <v>0</v>
      </c>
      <c r="E199" s="5">
        <v>0</v>
      </c>
      <c r="F199" s="17">
        <v>0</v>
      </c>
      <c r="G199" s="17">
        <v>0</v>
      </c>
    </row>
    <row r="200" spans="1:7" ht="27" customHeight="1">
      <c r="A200" s="5" t="s">
        <v>663</v>
      </c>
      <c r="B200" s="38" t="s">
        <v>2340</v>
      </c>
      <c r="C200" s="37">
        <f t="shared" si="3"/>
        <v>0</v>
      </c>
      <c r="D200" s="17">
        <f t="shared" si="4"/>
        <v>0</v>
      </c>
      <c r="E200" s="5"/>
      <c r="F200" s="17"/>
      <c r="G200" s="17"/>
    </row>
    <row r="201" spans="1:7" ht="27" customHeight="1">
      <c r="A201" s="5" t="s">
        <v>663</v>
      </c>
      <c r="B201" s="38" t="s">
        <v>2328</v>
      </c>
      <c r="C201" s="37">
        <f t="shared" si="3"/>
        <v>0</v>
      </c>
      <c r="D201" s="17">
        <f t="shared" si="4"/>
        <v>0</v>
      </c>
      <c r="E201" s="5"/>
      <c r="F201" s="17"/>
      <c r="G201" s="17"/>
    </row>
    <row r="202" spans="1:7" ht="27" customHeight="1">
      <c r="A202" s="5" t="s">
        <v>663</v>
      </c>
      <c r="B202" s="38" t="s">
        <v>2502</v>
      </c>
      <c r="C202" s="37">
        <f t="shared" si="3"/>
        <v>0</v>
      </c>
      <c r="D202" s="17">
        <f t="shared" si="4"/>
        <v>0</v>
      </c>
      <c r="E202" s="5"/>
      <c r="F202" s="17"/>
      <c r="G202" s="17"/>
    </row>
    <row r="203" spans="1:7" ht="27" customHeight="1">
      <c r="A203" s="5" t="s">
        <v>663</v>
      </c>
      <c r="B203" s="38" t="s">
        <v>3366</v>
      </c>
      <c r="C203" s="37"/>
      <c r="D203" s="17"/>
      <c r="E203" s="5"/>
      <c r="F203" s="17"/>
      <c r="G203" s="17"/>
    </row>
    <row r="204" spans="1:7" ht="27" customHeight="1">
      <c r="A204" s="18" t="s">
        <v>663</v>
      </c>
      <c r="B204" s="48" t="s">
        <v>3300</v>
      </c>
    </row>
    <row r="205" spans="1:7" ht="27" customHeight="1">
      <c r="A205" s="5" t="s">
        <v>663</v>
      </c>
      <c r="B205" s="38" t="s">
        <v>3179</v>
      </c>
      <c r="C205" s="37"/>
      <c r="D205" s="17"/>
      <c r="E205" s="5"/>
      <c r="F205" s="17"/>
      <c r="G205" s="17"/>
    </row>
    <row r="206" spans="1:7" ht="27" customHeight="1">
      <c r="A206" s="5" t="s">
        <v>663</v>
      </c>
      <c r="B206" s="38" t="s">
        <v>2749</v>
      </c>
      <c r="C206" s="37"/>
      <c r="D206" s="17"/>
      <c r="E206" s="5"/>
      <c r="F206" s="17"/>
      <c r="G206" s="17"/>
    </row>
    <row r="207" spans="1:7" ht="27" customHeight="1">
      <c r="A207" s="5" t="s">
        <v>663</v>
      </c>
      <c r="B207" s="38" t="s">
        <v>3685</v>
      </c>
      <c r="C207" s="37"/>
      <c r="D207" s="17"/>
      <c r="E207" s="5"/>
      <c r="F207" s="17"/>
      <c r="G207" s="17"/>
    </row>
    <row r="208" spans="1:7" ht="27" customHeight="1">
      <c r="A208" s="5" t="s">
        <v>3584</v>
      </c>
      <c r="B208" s="38" t="s">
        <v>3585</v>
      </c>
      <c r="C208" s="37"/>
      <c r="D208" s="17"/>
      <c r="E208" s="5"/>
      <c r="F208" s="17"/>
      <c r="G208" s="17"/>
    </row>
    <row r="209" spans="1:7" ht="29.45" customHeight="1">
      <c r="A209" s="5" t="s">
        <v>3584</v>
      </c>
      <c r="B209" s="38" t="s">
        <v>3670</v>
      </c>
      <c r="C209" s="37"/>
      <c r="D209" s="17"/>
      <c r="E209" s="5"/>
      <c r="F209" s="17"/>
      <c r="G209" s="17"/>
    </row>
    <row r="210" spans="1:7" ht="27" customHeight="1">
      <c r="A210" s="5" t="s">
        <v>2479</v>
      </c>
      <c r="B210" s="38" t="s">
        <v>3561</v>
      </c>
      <c r="C210" s="37"/>
      <c r="D210" s="17"/>
      <c r="E210" s="5"/>
      <c r="F210" s="17"/>
      <c r="G210" s="17"/>
    </row>
    <row r="211" spans="1:7" ht="27" customHeight="1">
      <c r="A211" s="5" t="s">
        <v>2479</v>
      </c>
      <c r="B211" s="38" t="s">
        <v>3542</v>
      </c>
      <c r="C211" s="37"/>
      <c r="D211" s="17"/>
      <c r="E211" s="5"/>
      <c r="F211" s="17"/>
      <c r="G211" s="17"/>
    </row>
    <row r="212" spans="1:7" ht="27" customHeight="1">
      <c r="A212" s="5" t="s">
        <v>2479</v>
      </c>
      <c r="B212" s="38" t="s">
        <v>3655</v>
      </c>
      <c r="C212" s="37"/>
      <c r="D212" s="17"/>
      <c r="E212" s="5"/>
      <c r="F212" s="17"/>
      <c r="G212" s="17"/>
    </row>
    <row r="213" spans="1:7" ht="27" customHeight="1">
      <c r="A213" s="5" t="s">
        <v>1345</v>
      </c>
      <c r="B213" s="38" t="s">
        <v>3573</v>
      </c>
      <c r="C213" s="37"/>
      <c r="D213" s="17"/>
      <c r="E213" s="5"/>
      <c r="F213" s="17"/>
      <c r="G213" s="17"/>
    </row>
    <row r="214" spans="1:7" ht="27" customHeight="1">
      <c r="A214" s="5" t="s">
        <v>915</v>
      </c>
      <c r="B214" s="38" t="s">
        <v>782</v>
      </c>
      <c r="C214" s="37">
        <f t="shared" ref="C214:C245" si="5">(E214*2+F214)/3</f>
        <v>8.3333333333333339</v>
      </c>
      <c r="D214" s="17">
        <f t="shared" ref="D214:D245" si="6">((F214*4)-G214)/5</f>
        <v>6.8</v>
      </c>
      <c r="E214" s="5">
        <v>8</v>
      </c>
      <c r="F214" s="17">
        <v>9</v>
      </c>
      <c r="G214" s="17">
        <v>2</v>
      </c>
    </row>
    <row r="215" spans="1:7" ht="27" customHeight="1">
      <c r="A215" s="5" t="s">
        <v>915</v>
      </c>
      <c r="B215" s="38" t="s">
        <v>1106</v>
      </c>
      <c r="C215" s="37">
        <f t="shared" si="5"/>
        <v>8</v>
      </c>
      <c r="D215" s="17">
        <f t="shared" si="6"/>
        <v>5.4</v>
      </c>
      <c r="E215" s="5">
        <v>8</v>
      </c>
      <c r="F215" s="17">
        <v>8</v>
      </c>
      <c r="G215" s="17">
        <v>5</v>
      </c>
    </row>
    <row r="216" spans="1:7" ht="27" customHeight="1">
      <c r="A216" s="5" t="s">
        <v>915</v>
      </c>
      <c r="B216" s="38" t="s">
        <v>289</v>
      </c>
      <c r="C216" s="37">
        <f t="shared" si="5"/>
        <v>7.666666666666667</v>
      </c>
      <c r="D216" s="17">
        <f t="shared" si="6"/>
        <v>6.4</v>
      </c>
      <c r="E216" s="5">
        <v>7</v>
      </c>
      <c r="F216" s="17">
        <v>9</v>
      </c>
      <c r="G216" s="17">
        <v>4</v>
      </c>
    </row>
    <row r="217" spans="1:7" ht="27" customHeight="1">
      <c r="A217" s="5" t="s">
        <v>915</v>
      </c>
      <c r="B217" s="38" t="s">
        <v>673</v>
      </c>
      <c r="C217" s="37">
        <f t="shared" si="5"/>
        <v>7</v>
      </c>
      <c r="D217" s="17">
        <f t="shared" si="6"/>
        <v>6.8</v>
      </c>
      <c r="E217" s="5">
        <v>6</v>
      </c>
      <c r="F217" s="17">
        <v>9</v>
      </c>
      <c r="G217" s="17">
        <v>2</v>
      </c>
    </row>
    <row r="218" spans="1:7" ht="27" customHeight="1">
      <c r="A218" s="5" t="s">
        <v>915</v>
      </c>
      <c r="B218" s="38" t="s">
        <v>618</v>
      </c>
      <c r="C218" s="37">
        <f t="shared" si="5"/>
        <v>7</v>
      </c>
      <c r="D218" s="17">
        <f t="shared" si="6"/>
        <v>6.8</v>
      </c>
      <c r="E218" s="5">
        <v>6</v>
      </c>
      <c r="F218" s="17">
        <v>9</v>
      </c>
      <c r="G218" s="17">
        <v>2</v>
      </c>
    </row>
    <row r="219" spans="1:7" ht="27" customHeight="1">
      <c r="A219" s="5" t="s">
        <v>915</v>
      </c>
      <c r="B219" s="38" t="s">
        <v>388</v>
      </c>
      <c r="C219" s="37">
        <f t="shared" si="5"/>
        <v>6.666666666666667</v>
      </c>
      <c r="D219" s="17">
        <f t="shared" si="6"/>
        <v>5.6</v>
      </c>
      <c r="E219" s="5">
        <v>6</v>
      </c>
      <c r="F219" s="17">
        <v>8</v>
      </c>
      <c r="G219" s="17">
        <v>4</v>
      </c>
    </row>
    <row r="220" spans="1:7" ht="27" customHeight="1">
      <c r="A220" s="5" t="s">
        <v>915</v>
      </c>
      <c r="B220" s="38" t="s">
        <v>6</v>
      </c>
      <c r="C220" s="37">
        <f t="shared" si="5"/>
        <v>6.666666666666667</v>
      </c>
      <c r="D220" s="17">
        <f t="shared" si="6"/>
        <v>3.8</v>
      </c>
      <c r="E220" s="5">
        <v>7</v>
      </c>
      <c r="F220" s="17">
        <v>6</v>
      </c>
      <c r="G220" s="17">
        <v>5</v>
      </c>
    </row>
    <row r="221" spans="1:7" ht="27" customHeight="1">
      <c r="A221" s="5" t="s">
        <v>915</v>
      </c>
      <c r="B221" s="38" t="s">
        <v>780</v>
      </c>
      <c r="C221" s="37">
        <f t="shared" si="5"/>
        <v>6.333333333333333</v>
      </c>
      <c r="D221" s="17">
        <f t="shared" si="6"/>
        <v>4.4000000000000004</v>
      </c>
      <c r="E221" s="5">
        <v>6</v>
      </c>
      <c r="F221" s="17">
        <v>7</v>
      </c>
      <c r="G221" s="17">
        <v>6</v>
      </c>
    </row>
    <row r="222" spans="1:7" ht="26.1" customHeight="1">
      <c r="A222" s="5" t="s">
        <v>915</v>
      </c>
      <c r="B222" s="38" t="s">
        <v>1010</v>
      </c>
      <c r="C222" s="37">
        <f t="shared" si="5"/>
        <v>6.333333333333333</v>
      </c>
      <c r="D222" s="17">
        <f t="shared" si="6"/>
        <v>6</v>
      </c>
      <c r="E222" s="5">
        <v>5</v>
      </c>
      <c r="F222" s="17">
        <v>9</v>
      </c>
      <c r="G222" s="17">
        <v>6</v>
      </c>
    </row>
    <row r="223" spans="1:7" ht="27" customHeight="1">
      <c r="A223" s="5" t="s">
        <v>915</v>
      </c>
      <c r="B223" s="38" t="s">
        <v>115</v>
      </c>
      <c r="C223" s="37">
        <f t="shared" si="5"/>
        <v>6.333333333333333</v>
      </c>
      <c r="D223" s="17">
        <f t="shared" si="6"/>
        <v>4.5999999999999996</v>
      </c>
      <c r="E223" s="5">
        <v>6</v>
      </c>
      <c r="F223" s="17">
        <v>7</v>
      </c>
      <c r="G223" s="17">
        <v>5</v>
      </c>
    </row>
    <row r="224" spans="1:7" ht="27" customHeight="1">
      <c r="A224" s="5" t="s">
        <v>915</v>
      </c>
      <c r="B224" s="38" t="s">
        <v>556</v>
      </c>
      <c r="C224" s="37">
        <f t="shared" si="5"/>
        <v>6.333333333333333</v>
      </c>
      <c r="D224" s="17">
        <f t="shared" si="6"/>
        <v>6.8</v>
      </c>
      <c r="E224" s="5">
        <v>5</v>
      </c>
      <c r="F224" s="17">
        <v>9</v>
      </c>
      <c r="G224" s="17">
        <v>2</v>
      </c>
    </row>
    <row r="225" spans="1:7" ht="27" customHeight="1">
      <c r="A225" s="5" t="s">
        <v>915</v>
      </c>
      <c r="B225" s="38" t="s">
        <v>986</v>
      </c>
      <c r="C225" s="37">
        <f t="shared" si="5"/>
        <v>6.333333333333333</v>
      </c>
      <c r="D225" s="17">
        <f t="shared" si="6"/>
        <v>5.7</v>
      </c>
      <c r="E225" s="5">
        <v>5</v>
      </c>
      <c r="F225" s="17">
        <v>9</v>
      </c>
      <c r="G225" s="17">
        <v>7.5</v>
      </c>
    </row>
    <row r="226" spans="1:7" ht="27" customHeight="1">
      <c r="A226" s="5" t="s">
        <v>915</v>
      </c>
      <c r="B226" s="38" t="s">
        <v>711</v>
      </c>
      <c r="C226" s="37">
        <f t="shared" si="5"/>
        <v>6</v>
      </c>
      <c r="D226" s="17">
        <f t="shared" si="6"/>
        <v>3.8</v>
      </c>
      <c r="E226" s="5">
        <v>6</v>
      </c>
      <c r="F226" s="17">
        <v>6</v>
      </c>
      <c r="G226" s="17">
        <v>5</v>
      </c>
    </row>
    <row r="227" spans="1:7" ht="27" customHeight="1">
      <c r="A227" s="5" t="s">
        <v>915</v>
      </c>
      <c r="B227" s="38" t="s">
        <v>671</v>
      </c>
      <c r="C227" s="37">
        <f t="shared" si="5"/>
        <v>6</v>
      </c>
      <c r="D227" s="17">
        <f t="shared" si="6"/>
        <v>5.6</v>
      </c>
      <c r="E227" s="5">
        <v>5</v>
      </c>
      <c r="F227" s="17">
        <v>8</v>
      </c>
      <c r="G227" s="17">
        <v>4</v>
      </c>
    </row>
    <row r="228" spans="1:7" ht="27" customHeight="1">
      <c r="A228" s="5" t="s">
        <v>915</v>
      </c>
      <c r="B228" s="38" t="s">
        <v>1139</v>
      </c>
      <c r="C228" s="37">
        <f t="shared" si="5"/>
        <v>6</v>
      </c>
      <c r="D228" s="17">
        <f t="shared" si="6"/>
        <v>4.4000000000000004</v>
      </c>
      <c r="E228" s="5">
        <v>6</v>
      </c>
      <c r="F228" s="17">
        <v>6</v>
      </c>
      <c r="G228" s="17">
        <v>2</v>
      </c>
    </row>
    <row r="229" spans="1:7" ht="27" customHeight="1">
      <c r="A229" s="5" t="s">
        <v>915</v>
      </c>
      <c r="B229" s="38" t="s">
        <v>579</v>
      </c>
      <c r="C229" s="37">
        <f t="shared" si="5"/>
        <v>6</v>
      </c>
      <c r="D229" s="17">
        <f t="shared" si="6"/>
        <v>4.4000000000000004</v>
      </c>
      <c r="E229" s="5">
        <v>6</v>
      </c>
      <c r="F229" s="17">
        <v>6</v>
      </c>
      <c r="G229" s="17">
        <v>2</v>
      </c>
    </row>
    <row r="230" spans="1:7" ht="27" customHeight="1">
      <c r="A230" s="5" t="s">
        <v>915</v>
      </c>
      <c r="B230" s="38" t="s">
        <v>612</v>
      </c>
      <c r="C230" s="37">
        <f t="shared" si="5"/>
        <v>6</v>
      </c>
      <c r="D230" s="17">
        <f t="shared" si="6"/>
        <v>5.8</v>
      </c>
      <c r="E230" s="5">
        <v>5</v>
      </c>
      <c r="F230" s="17">
        <v>8</v>
      </c>
      <c r="G230" s="17">
        <v>3</v>
      </c>
    </row>
    <row r="231" spans="1:7" ht="27" customHeight="1">
      <c r="A231" s="5" t="s">
        <v>915</v>
      </c>
      <c r="B231" s="38" t="s">
        <v>2</v>
      </c>
      <c r="C231" s="37">
        <f t="shared" si="5"/>
        <v>5.666666666666667</v>
      </c>
      <c r="D231" s="17">
        <f t="shared" si="6"/>
        <v>4.2</v>
      </c>
      <c r="E231" s="5">
        <v>5</v>
      </c>
      <c r="F231" s="17">
        <v>7</v>
      </c>
      <c r="G231" s="17">
        <v>7</v>
      </c>
    </row>
    <row r="232" spans="1:7" ht="27" customHeight="1">
      <c r="A232" s="5" t="s">
        <v>915</v>
      </c>
      <c r="B232" s="38" t="s">
        <v>21</v>
      </c>
      <c r="C232" s="37">
        <f t="shared" si="5"/>
        <v>5.666666666666667</v>
      </c>
      <c r="D232" s="17">
        <f t="shared" si="6"/>
        <v>4.5999999999999996</v>
      </c>
      <c r="E232" s="5">
        <v>5</v>
      </c>
      <c r="F232" s="17">
        <v>7</v>
      </c>
      <c r="G232" s="17">
        <v>5</v>
      </c>
    </row>
    <row r="233" spans="1:7" ht="27" customHeight="1">
      <c r="A233" s="5" t="s">
        <v>915</v>
      </c>
      <c r="B233" s="38" t="s">
        <v>389</v>
      </c>
      <c r="C233" s="37">
        <f t="shared" si="5"/>
        <v>5.666666666666667</v>
      </c>
      <c r="D233" s="17">
        <f t="shared" si="6"/>
        <v>4.5999999999999996</v>
      </c>
      <c r="E233" s="5">
        <v>5</v>
      </c>
      <c r="F233" s="17">
        <v>7</v>
      </c>
      <c r="G233" s="17">
        <v>5</v>
      </c>
    </row>
    <row r="234" spans="1:7" ht="27" customHeight="1">
      <c r="A234" s="5" t="s">
        <v>915</v>
      </c>
      <c r="B234" s="38" t="s">
        <v>293</v>
      </c>
      <c r="C234" s="37">
        <f t="shared" si="5"/>
        <v>5.666666666666667</v>
      </c>
      <c r="D234" s="17">
        <f t="shared" si="6"/>
        <v>2.6</v>
      </c>
      <c r="E234" s="5">
        <v>6</v>
      </c>
      <c r="F234" s="17">
        <v>5</v>
      </c>
      <c r="G234" s="17">
        <v>7</v>
      </c>
    </row>
    <row r="235" spans="1:7" ht="27" customHeight="1">
      <c r="A235" s="5" t="s">
        <v>915</v>
      </c>
      <c r="B235" s="38" t="s">
        <v>793</v>
      </c>
      <c r="C235" s="37">
        <f t="shared" si="5"/>
        <v>5.666666666666667</v>
      </c>
      <c r="D235" s="17">
        <f t="shared" si="6"/>
        <v>6.6</v>
      </c>
      <c r="E235" s="5">
        <v>4</v>
      </c>
      <c r="F235" s="17">
        <v>9</v>
      </c>
      <c r="G235" s="17">
        <v>3</v>
      </c>
    </row>
    <row r="236" spans="1:7" ht="27" customHeight="1">
      <c r="A236" s="5" t="s">
        <v>915</v>
      </c>
      <c r="B236" s="38" t="s">
        <v>1645</v>
      </c>
      <c r="C236" s="37">
        <f t="shared" si="5"/>
        <v>5.333333333333333</v>
      </c>
      <c r="D236" s="17">
        <f t="shared" si="6"/>
        <v>0</v>
      </c>
      <c r="E236" s="5">
        <v>8</v>
      </c>
      <c r="F236" s="17"/>
      <c r="G236" s="17"/>
    </row>
    <row r="237" spans="1:7" ht="27" customHeight="1">
      <c r="A237" s="5" t="s">
        <v>915</v>
      </c>
      <c r="B237" s="38" t="s">
        <v>1232</v>
      </c>
      <c r="C237" s="37">
        <f t="shared" si="5"/>
        <v>5.333333333333333</v>
      </c>
      <c r="D237" s="17">
        <f t="shared" si="6"/>
        <v>4</v>
      </c>
      <c r="E237" s="5">
        <v>5</v>
      </c>
      <c r="F237" s="17">
        <v>6</v>
      </c>
      <c r="G237" s="17">
        <v>4</v>
      </c>
    </row>
    <row r="238" spans="1:7" ht="27" customHeight="1">
      <c r="A238" s="5" t="s">
        <v>915</v>
      </c>
      <c r="B238" s="38" t="s">
        <v>662</v>
      </c>
      <c r="C238" s="37">
        <f t="shared" si="5"/>
        <v>5.333333333333333</v>
      </c>
      <c r="D238" s="17">
        <f t="shared" si="6"/>
        <v>6</v>
      </c>
      <c r="E238" s="5">
        <v>4</v>
      </c>
      <c r="F238" s="17">
        <v>8</v>
      </c>
      <c r="G238" s="17">
        <v>2</v>
      </c>
    </row>
    <row r="239" spans="1:7" ht="27" customHeight="1">
      <c r="A239" s="5" t="s">
        <v>915</v>
      </c>
      <c r="B239" s="38" t="s">
        <v>757</v>
      </c>
      <c r="C239" s="37">
        <f t="shared" si="5"/>
        <v>5.333333333333333</v>
      </c>
      <c r="D239" s="17">
        <f t="shared" si="6"/>
        <v>6</v>
      </c>
      <c r="E239" s="5">
        <v>4</v>
      </c>
      <c r="F239" s="17">
        <v>8</v>
      </c>
      <c r="G239" s="17">
        <v>2</v>
      </c>
    </row>
    <row r="240" spans="1:7" ht="27" customHeight="1">
      <c r="A240" s="5" t="s">
        <v>915</v>
      </c>
      <c r="B240" s="38" t="s">
        <v>718</v>
      </c>
      <c r="C240" s="37">
        <f t="shared" si="5"/>
        <v>5.333333333333333</v>
      </c>
      <c r="D240" s="17">
        <f t="shared" si="6"/>
        <v>2.4</v>
      </c>
      <c r="E240" s="5">
        <v>6</v>
      </c>
      <c r="F240" s="17">
        <v>4</v>
      </c>
      <c r="G240" s="17">
        <v>4</v>
      </c>
    </row>
    <row r="241" spans="1:7" ht="27" customHeight="1">
      <c r="A241" s="5" t="s">
        <v>915</v>
      </c>
      <c r="B241" s="38" t="s">
        <v>1450</v>
      </c>
      <c r="C241" s="37">
        <f t="shared" si="5"/>
        <v>5</v>
      </c>
      <c r="D241" s="17">
        <f t="shared" si="6"/>
        <v>3</v>
      </c>
      <c r="E241" s="5">
        <v>5</v>
      </c>
      <c r="F241" s="17">
        <v>5</v>
      </c>
      <c r="G241" s="17">
        <v>5</v>
      </c>
    </row>
    <row r="242" spans="1:7" ht="27" customHeight="1">
      <c r="A242" s="5" t="s">
        <v>915</v>
      </c>
      <c r="B242" s="38" t="s">
        <v>2249</v>
      </c>
      <c r="C242" s="37">
        <f t="shared" si="5"/>
        <v>5</v>
      </c>
      <c r="D242" s="17">
        <f t="shared" si="6"/>
        <v>3</v>
      </c>
      <c r="E242" s="5">
        <v>5</v>
      </c>
      <c r="F242" s="17">
        <v>5</v>
      </c>
      <c r="G242" s="17">
        <v>5</v>
      </c>
    </row>
    <row r="243" spans="1:7" ht="27" customHeight="1">
      <c r="A243" s="5" t="s">
        <v>915</v>
      </c>
      <c r="B243" s="38" t="s">
        <v>2090</v>
      </c>
      <c r="C243" s="37">
        <f t="shared" si="5"/>
        <v>5</v>
      </c>
      <c r="D243" s="17">
        <f t="shared" si="6"/>
        <v>2.8</v>
      </c>
      <c r="E243" s="5">
        <v>5</v>
      </c>
      <c r="F243" s="17">
        <v>5</v>
      </c>
      <c r="G243" s="17">
        <v>6</v>
      </c>
    </row>
    <row r="244" spans="1:7" ht="27" customHeight="1">
      <c r="A244" s="5" t="s">
        <v>915</v>
      </c>
      <c r="B244" s="38" t="s">
        <v>2255</v>
      </c>
      <c r="C244" s="37">
        <f t="shared" si="5"/>
        <v>5</v>
      </c>
      <c r="D244" s="17">
        <f t="shared" si="6"/>
        <v>3</v>
      </c>
      <c r="E244" s="5">
        <v>5</v>
      </c>
      <c r="F244" s="17">
        <v>5</v>
      </c>
      <c r="G244" s="17">
        <v>5</v>
      </c>
    </row>
    <row r="245" spans="1:7" ht="27" customHeight="1">
      <c r="A245" s="5" t="s">
        <v>915</v>
      </c>
      <c r="B245" s="38" t="s">
        <v>1777</v>
      </c>
      <c r="C245" s="37">
        <f t="shared" si="5"/>
        <v>5</v>
      </c>
      <c r="D245" s="17">
        <f t="shared" si="6"/>
        <v>3</v>
      </c>
      <c r="E245" s="5">
        <v>5</v>
      </c>
      <c r="F245" s="17">
        <v>5</v>
      </c>
      <c r="G245" s="17">
        <v>5</v>
      </c>
    </row>
    <row r="246" spans="1:7" ht="27" customHeight="1">
      <c r="A246" s="5" t="s">
        <v>915</v>
      </c>
      <c r="B246" s="38" t="s">
        <v>1713</v>
      </c>
      <c r="C246" s="37">
        <f t="shared" ref="C246:C277" si="7">(E246*2+F246)/3</f>
        <v>5</v>
      </c>
      <c r="D246" s="17">
        <f t="shared" ref="D246:D277" si="8">((F246*4)-G246)/5</f>
        <v>3</v>
      </c>
      <c r="E246" s="5">
        <v>5</v>
      </c>
      <c r="F246" s="17">
        <v>5</v>
      </c>
      <c r="G246" s="17">
        <v>5</v>
      </c>
    </row>
    <row r="247" spans="1:7" ht="27" customHeight="1">
      <c r="A247" s="5" t="s">
        <v>915</v>
      </c>
      <c r="B247" s="38" t="s">
        <v>1558</v>
      </c>
      <c r="C247" s="37">
        <f t="shared" si="7"/>
        <v>5</v>
      </c>
      <c r="D247" s="17">
        <f t="shared" si="8"/>
        <v>3</v>
      </c>
      <c r="E247" s="5">
        <v>5</v>
      </c>
      <c r="F247" s="17">
        <v>5</v>
      </c>
      <c r="G247" s="17">
        <v>5</v>
      </c>
    </row>
    <row r="248" spans="1:7" ht="27" customHeight="1">
      <c r="A248" s="5" t="s">
        <v>915</v>
      </c>
      <c r="B248" s="38" t="s">
        <v>1469</v>
      </c>
      <c r="C248" s="37">
        <f t="shared" si="7"/>
        <v>5</v>
      </c>
      <c r="D248" s="17">
        <f t="shared" si="8"/>
        <v>3</v>
      </c>
      <c r="E248" s="5">
        <v>5</v>
      </c>
      <c r="F248" s="17">
        <v>5</v>
      </c>
      <c r="G248" s="17">
        <v>5</v>
      </c>
    </row>
    <row r="249" spans="1:7" ht="27" customHeight="1">
      <c r="A249" s="5" t="s">
        <v>915</v>
      </c>
      <c r="B249" s="38" t="s">
        <v>1710</v>
      </c>
      <c r="C249" s="37">
        <f t="shared" si="7"/>
        <v>5</v>
      </c>
      <c r="D249" s="17">
        <f t="shared" si="8"/>
        <v>3</v>
      </c>
      <c r="E249" s="5">
        <v>5</v>
      </c>
      <c r="F249" s="17">
        <v>5</v>
      </c>
      <c r="G249" s="17">
        <v>5</v>
      </c>
    </row>
    <row r="250" spans="1:7" ht="27" customHeight="1">
      <c r="A250" s="5" t="s">
        <v>915</v>
      </c>
      <c r="B250" s="38" t="s">
        <v>2248</v>
      </c>
      <c r="C250" s="37">
        <f t="shared" si="7"/>
        <v>5</v>
      </c>
      <c r="D250" s="17">
        <f t="shared" si="8"/>
        <v>3</v>
      </c>
      <c r="E250" s="5">
        <v>5</v>
      </c>
      <c r="F250" s="17">
        <v>5</v>
      </c>
      <c r="G250" s="17">
        <v>5</v>
      </c>
    </row>
    <row r="251" spans="1:7" ht="27" customHeight="1">
      <c r="A251" s="5" t="s">
        <v>915</v>
      </c>
      <c r="B251" s="38" t="s">
        <v>1567</v>
      </c>
      <c r="C251" s="37">
        <f t="shared" si="7"/>
        <v>5</v>
      </c>
      <c r="D251" s="17">
        <f t="shared" si="8"/>
        <v>3</v>
      </c>
      <c r="E251" s="5">
        <v>5</v>
      </c>
      <c r="F251" s="17">
        <v>5</v>
      </c>
      <c r="G251" s="17">
        <v>5</v>
      </c>
    </row>
    <row r="252" spans="1:7" ht="27" customHeight="1">
      <c r="A252" s="5" t="s">
        <v>915</v>
      </c>
      <c r="B252" s="38" t="s">
        <v>1047</v>
      </c>
      <c r="C252" s="37">
        <f t="shared" si="7"/>
        <v>5</v>
      </c>
      <c r="D252" s="17">
        <f t="shared" si="8"/>
        <v>3</v>
      </c>
      <c r="E252" s="5">
        <v>5</v>
      </c>
      <c r="F252" s="17">
        <v>5</v>
      </c>
      <c r="G252" s="17">
        <v>5</v>
      </c>
    </row>
    <row r="253" spans="1:7" ht="27" customHeight="1">
      <c r="A253" s="5" t="s">
        <v>915</v>
      </c>
      <c r="B253" s="38" t="s">
        <v>676</v>
      </c>
      <c r="C253" s="37">
        <f t="shared" si="7"/>
        <v>5</v>
      </c>
      <c r="D253" s="17">
        <f t="shared" si="8"/>
        <v>3</v>
      </c>
      <c r="E253" s="5">
        <v>5</v>
      </c>
      <c r="F253" s="17">
        <v>5</v>
      </c>
      <c r="G253" s="17">
        <v>5</v>
      </c>
    </row>
    <row r="254" spans="1:7" ht="27" customHeight="1">
      <c r="A254" s="5" t="s">
        <v>915</v>
      </c>
      <c r="B254" s="38" t="s">
        <v>1570</v>
      </c>
      <c r="C254" s="37">
        <f t="shared" si="7"/>
        <v>5</v>
      </c>
      <c r="D254" s="17">
        <f t="shared" si="8"/>
        <v>3</v>
      </c>
      <c r="E254" s="5">
        <v>5</v>
      </c>
      <c r="F254" s="17">
        <v>5</v>
      </c>
      <c r="G254" s="17">
        <v>5</v>
      </c>
    </row>
    <row r="255" spans="1:7" ht="27" customHeight="1">
      <c r="A255" s="5" t="s">
        <v>915</v>
      </c>
      <c r="B255" s="38" t="s">
        <v>1709</v>
      </c>
      <c r="C255" s="37">
        <f t="shared" si="7"/>
        <v>5</v>
      </c>
      <c r="D255" s="17">
        <f t="shared" si="8"/>
        <v>3</v>
      </c>
      <c r="E255" s="5">
        <v>5</v>
      </c>
      <c r="F255" s="17">
        <v>5</v>
      </c>
      <c r="G255" s="17">
        <v>5</v>
      </c>
    </row>
    <row r="256" spans="1:7" ht="27" customHeight="1">
      <c r="A256" s="5" t="s">
        <v>915</v>
      </c>
      <c r="B256" s="38" t="s">
        <v>1571</v>
      </c>
      <c r="C256" s="37">
        <f t="shared" si="7"/>
        <v>5</v>
      </c>
      <c r="D256" s="17">
        <f t="shared" si="8"/>
        <v>3</v>
      </c>
      <c r="E256" s="5">
        <v>5</v>
      </c>
      <c r="F256" s="17">
        <v>5</v>
      </c>
      <c r="G256" s="17">
        <v>5</v>
      </c>
    </row>
    <row r="257" spans="1:7" ht="27" customHeight="1">
      <c r="A257" s="5" t="s">
        <v>915</v>
      </c>
      <c r="B257" s="38" t="s">
        <v>1595</v>
      </c>
      <c r="C257" s="37">
        <f t="shared" si="7"/>
        <v>5</v>
      </c>
      <c r="D257" s="17">
        <f t="shared" si="8"/>
        <v>3</v>
      </c>
      <c r="E257" s="5">
        <v>5</v>
      </c>
      <c r="F257" s="17">
        <v>5</v>
      </c>
      <c r="G257" s="17">
        <v>5</v>
      </c>
    </row>
    <row r="258" spans="1:7" ht="27" customHeight="1">
      <c r="A258" s="5" t="s">
        <v>915</v>
      </c>
      <c r="B258" s="38" t="s">
        <v>1044</v>
      </c>
      <c r="C258" s="37">
        <f t="shared" si="7"/>
        <v>5</v>
      </c>
      <c r="D258" s="17">
        <f t="shared" si="8"/>
        <v>3</v>
      </c>
      <c r="E258" s="5">
        <v>5</v>
      </c>
      <c r="F258" s="17">
        <v>5</v>
      </c>
      <c r="G258" s="17">
        <v>5</v>
      </c>
    </row>
    <row r="259" spans="1:7" ht="27" customHeight="1">
      <c r="A259" s="5" t="s">
        <v>915</v>
      </c>
      <c r="B259" s="38" t="s">
        <v>1442</v>
      </c>
      <c r="C259" s="37">
        <f t="shared" si="7"/>
        <v>5</v>
      </c>
      <c r="D259" s="17">
        <f t="shared" si="8"/>
        <v>3</v>
      </c>
      <c r="E259" s="5">
        <v>5</v>
      </c>
      <c r="F259" s="17">
        <v>5</v>
      </c>
      <c r="G259" s="17">
        <v>5</v>
      </c>
    </row>
    <row r="260" spans="1:7" ht="27" customHeight="1">
      <c r="A260" s="5" t="s">
        <v>915</v>
      </c>
      <c r="B260" s="38" t="s">
        <v>2193</v>
      </c>
      <c r="C260" s="37">
        <f t="shared" si="7"/>
        <v>5</v>
      </c>
      <c r="D260" s="17">
        <f t="shared" si="8"/>
        <v>2.8</v>
      </c>
      <c r="E260" s="5">
        <v>5</v>
      </c>
      <c r="F260" s="17">
        <v>5</v>
      </c>
      <c r="G260" s="17">
        <v>6</v>
      </c>
    </row>
    <row r="261" spans="1:7" ht="27" customHeight="1">
      <c r="A261" s="5" t="s">
        <v>915</v>
      </c>
      <c r="B261" s="38" t="s">
        <v>1721</v>
      </c>
      <c r="C261" s="37">
        <f t="shared" si="7"/>
        <v>5</v>
      </c>
      <c r="D261" s="17">
        <f t="shared" si="8"/>
        <v>3</v>
      </c>
      <c r="E261" s="5">
        <v>5</v>
      </c>
      <c r="F261" s="17">
        <v>5</v>
      </c>
      <c r="G261" s="17">
        <v>5</v>
      </c>
    </row>
    <row r="262" spans="1:7" ht="27" customHeight="1">
      <c r="A262" s="5" t="s">
        <v>915</v>
      </c>
      <c r="B262" s="38" t="s">
        <v>2229</v>
      </c>
      <c r="C262" s="37">
        <f t="shared" si="7"/>
        <v>5</v>
      </c>
      <c r="D262" s="17">
        <f t="shared" si="8"/>
        <v>3</v>
      </c>
      <c r="E262" s="5">
        <v>5</v>
      </c>
      <c r="F262" s="17">
        <v>5</v>
      </c>
      <c r="G262" s="17">
        <v>5</v>
      </c>
    </row>
    <row r="263" spans="1:7" ht="27" customHeight="1">
      <c r="A263" s="5" t="s">
        <v>915</v>
      </c>
      <c r="B263" s="38" t="s">
        <v>2126</v>
      </c>
      <c r="C263" s="37">
        <f t="shared" si="7"/>
        <v>5</v>
      </c>
      <c r="D263" s="17">
        <f t="shared" si="8"/>
        <v>3</v>
      </c>
      <c r="E263" s="5">
        <v>5</v>
      </c>
      <c r="F263" s="17">
        <v>5</v>
      </c>
      <c r="G263" s="17">
        <v>5</v>
      </c>
    </row>
    <row r="264" spans="1:7" ht="27" customHeight="1">
      <c r="A264" s="5" t="s">
        <v>915</v>
      </c>
      <c r="B264" s="38" t="s">
        <v>2125</v>
      </c>
      <c r="C264" s="37">
        <f t="shared" si="7"/>
        <v>5</v>
      </c>
      <c r="D264" s="17">
        <f t="shared" si="8"/>
        <v>3</v>
      </c>
      <c r="E264" s="5">
        <v>5</v>
      </c>
      <c r="F264" s="17">
        <v>5</v>
      </c>
      <c r="G264" s="17">
        <v>5</v>
      </c>
    </row>
    <row r="265" spans="1:7" ht="27" customHeight="1">
      <c r="A265" s="5" t="s">
        <v>915</v>
      </c>
      <c r="B265" s="38" t="s">
        <v>1470</v>
      </c>
      <c r="C265" s="37">
        <f t="shared" si="7"/>
        <v>5</v>
      </c>
      <c r="D265" s="17">
        <f t="shared" si="8"/>
        <v>3</v>
      </c>
      <c r="E265" s="5">
        <v>5</v>
      </c>
      <c r="F265" s="17">
        <v>5</v>
      </c>
      <c r="G265" s="17">
        <v>5</v>
      </c>
    </row>
    <row r="266" spans="1:7" ht="27" customHeight="1">
      <c r="A266" s="5" t="s">
        <v>915</v>
      </c>
      <c r="B266" s="38" t="s">
        <v>1549</v>
      </c>
      <c r="C266" s="37">
        <f t="shared" si="7"/>
        <v>5</v>
      </c>
      <c r="D266" s="17">
        <f t="shared" si="8"/>
        <v>3</v>
      </c>
      <c r="E266" s="5">
        <v>5</v>
      </c>
      <c r="F266" s="17">
        <v>5</v>
      </c>
      <c r="G266" s="17">
        <v>5</v>
      </c>
    </row>
    <row r="267" spans="1:7" ht="27" customHeight="1">
      <c r="A267" s="5" t="s">
        <v>915</v>
      </c>
      <c r="B267" s="38" t="s">
        <v>835</v>
      </c>
      <c r="C267" s="37">
        <f t="shared" si="7"/>
        <v>5</v>
      </c>
      <c r="D267" s="17">
        <f t="shared" si="8"/>
        <v>2.9</v>
      </c>
      <c r="E267" s="5">
        <v>5</v>
      </c>
      <c r="F267" s="17">
        <v>5</v>
      </c>
      <c r="G267" s="17">
        <v>5.5</v>
      </c>
    </row>
    <row r="268" spans="1:7" ht="27" customHeight="1">
      <c r="A268" s="5" t="s">
        <v>915</v>
      </c>
      <c r="B268" s="38" t="s">
        <v>1723</v>
      </c>
      <c r="C268" s="37">
        <f t="shared" si="7"/>
        <v>5</v>
      </c>
      <c r="D268" s="17">
        <f t="shared" si="8"/>
        <v>3</v>
      </c>
      <c r="E268" s="5">
        <v>5</v>
      </c>
      <c r="F268" s="17">
        <v>5</v>
      </c>
      <c r="G268" s="17">
        <v>5</v>
      </c>
    </row>
    <row r="269" spans="1:7" ht="27" customHeight="1">
      <c r="A269" s="5" t="s">
        <v>915</v>
      </c>
      <c r="B269" s="38" t="s">
        <v>1478</v>
      </c>
      <c r="C269" s="37">
        <f t="shared" si="7"/>
        <v>5</v>
      </c>
      <c r="D269" s="17">
        <f t="shared" si="8"/>
        <v>3</v>
      </c>
      <c r="E269" s="5">
        <v>5</v>
      </c>
      <c r="F269" s="17">
        <v>5</v>
      </c>
      <c r="G269" s="17">
        <v>5</v>
      </c>
    </row>
    <row r="270" spans="1:7" ht="27" customHeight="1">
      <c r="A270" s="5" t="s">
        <v>915</v>
      </c>
      <c r="B270" s="38" t="s">
        <v>1619</v>
      </c>
      <c r="C270" s="37">
        <f t="shared" si="7"/>
        <v>5</v>
      </c>
      <c r="D270" s="17">
        <f t="shared" si="8"/>
        <v>3</v>
      </c>
      <c r="E270" s="5">
        <v>5</v>
      </c>
      <c r="F270" s="17">
        <v>5</v>
      </c>
      <c r="G270" s="17">
        <v>5</v>
      </c>
    </row>
    <row r="271" spans="1:7" ht="27" customHeight="1">
      <c r="A271" s="5" t="s">
        <v>915</v>
      </c>
      <c r="B271" s="38" t="s">
        <v>2235</v>
      </c>
      <c r="C271" s="37">
        <f t="shared" si="7"/>
        <v>5</v>
      </c>
      <c r="D271" s="17">
        <f t="shared" si="8"/>
        <v>2.8</v>
      </c>
      <c r="E271" s="5">
        <v>5</v>
      </c>
      <c r="F271" s="17">
        <v>5</v>
      </c>
      <c r="G271" s="17">
        <v>6</v>
      </c>
    </row>
    <row r="272" spans="1:7" ht="27" customHeight="1">
      <c r="A272" s="5" t="s">
        <v>915</v>
      </c>
      <c r="B272" s="38" t="s">
        <v>1434</v>
      </c>
      <c r="C272" s="37">
        <f t="shared" si="7"/>
        <v>5</v>
      </c>
      <c r="D272" s="17">
        <f t="shared" si="8"/>
        <v>4</v>
      </c>
      <c r="E272" s="5">
        <v>5</v>
      </c>
      <c r="F272" s="17">
        <v>5</v>
      </c>
      <c r="G272" s="17">
        <v>0</v>
      </c>
    </row>
    <row r="273" spans="1:214" ht="27" customHeight="1">
      <c r="A273" s="5" t="s">
        <v>915</v>
      </c>
      <c r="B273" s="38" t="s">
        <v>1711</v>
      </c>
      <c r="C273" s="37">
        <f t="shared" si="7"/>
        <v>5</v>
      </c>
      <c r="D273" s="17">
        <f t="shared" si="8"/>
        <v>3</v>
      </c>
      <c r="E273" s="5">
        <v>5</v>
      </c>
      <c r="F273" s="17">
        <v>5</v>
      </c>
      <c r="G273" s="17">
        <v>5</v>
      </c>
    </row>
    <row r="274" spans="1:214" ht="27" customHeight="1">
      <c r="A274" s="5" t="s">
        <v>915</v>
      </c>
      <c r="B274" s="38" t="s">
        <v>2247</v>
      </c>
      <c r="C274" s="37">
        <f t="shared" si="7"/>
        <v>5</v>
      </c>
      <c r="D274" s="17">
        <f t="shared" si="8"/>
        <v>3</v>
      </c>
      <c r="E274" s="5">
        <v>5</v>
      </c>
      <c r="F274" s="17">
        <v>5</v>
      </c>
      <c r="G274" s="17">
        <v>5</v>
      </c>
    </row>
    <row r="275" spans="1:214" ht="27" customHeight="1">
      <c r="A275" s="5" t="s">
        <v>915</v>
      </c>
      <c r="B275" s="38" t="s">
        <v>1439</v>
      </c>
      <c r="C275" s="37">
        <f t="shared" si="7"/>
        <v>5</v>
      </c>
      <c r="D275" s="17">
        <f t="shared" si="8"/>
        <v>3</v>
      </c>
      <c r="E275" s="5">
        <v>5</v>
      </c>
      <c r="F275" s="17">
        <v>5</v>
      </c>
      <c r="G275" s="17">
        <v>5</v>
      </c>
    </row>
    <row r="276" spans="1:214" ht="27" customHeight="1">
      <c r="A276" s="5" t="s">
        <v>915</v>
      </c>
      <c r="B276" s="38" t="s">
        <v>2137</v>
      </c>
      <c r="C276" s="37">
        <f t="shared" si="7"/>
        <v>5</v>
      </c>
      <c r="D276" s="17">
        <f t="shared" si="8"/>
        <v>3</v>
      </c>
      <c r="E276" s="5">
        <v>5</v>
      </c>
      <c r="F276" s="17">
        <v>5</v>
      </c>
      <c r="G276" s="17">
        <v>5</v>
      </c>
    </row>
    <row r="277" spans="1:214" ht="27" customHeight="1">
      <c r="A277" s="5" t="s">
        <v>915</v>
      </c>
      <c r="B277" s="38" t="s">
        <v>759</v>
      </c>
      <c r="C277" s="37">
        <f t="shared" si="7"/>
        <v>5</v>
      </c>
      <c r="D277" s="17">
        <f t="shared" si="8"/>
        <v>5.2</v>
      </c>
      <c r="E277" s="5">
        <v>4</v>
      </c>
      <c r="F277" s="17">
        <v>7</v>
      </c>
      <c r="G277" s="17">
        <v>2</v>
      </c>
    </row>
    <row r="278" spans="1:214" ht="27" customHeight="1">
      <c r="A278" s="5" t="s">
        <v>915</v>
      </c>
      <c r="B278" s="38" t="s">
        <v>2131</v>
      </c>
      <c r="C278" s="37">
        <f t="shared" ref="C278:C309" si="9">(E278*2+F278)/3</f>
        <v>5</v>
      </c>
      <c r="D278" s="17">
        <f t="shared" ref="D278:D309" si="10">((F278*4)-G278)/5</f>
        <v>3</v>
      </c>
      <c r="E278" s="5">
        <v>5</v>
      </c>
      <c r="F278" s="17">
        <v>5</v>
      </c>
      <c r="G278" s="17">
        <v>5</v>
      </c>
    </row>
    <row r="279" spans="1:214" ht="27" customHeight="1">
      <c r="A279" s="5" t="s">
        <v>915</v>
      </c>
      <c r="B279" s="38" t="s">
        <v>1504</v>
      </c>
      <c r="C279" s="37">
        <f t="shared" si="9"/>
        <v>5</v>
      </c>
      <c r="D279" s="17">
        <f t="shared" si="10"/>
        <v>3</v>
      </c>
      <c r="E279" s="5">
        <v>5</v>
      </c>
      <c r="F279" s="17">
        <v>5</v>
      </c>
      <c r="G279" s="17">
        <v>5</v>
      </c>
    </row>
    <row r="280" spans="1:214" ht="27" customHeight="1">
      <c r="A280" s="5" t="s">
        <v>915</v>
      </c>
      <c r="B280" s="38" t="s">
        <v>1528</v>
      </c>
      <c r="C280" s="37">
        <f t="shared" si="9"/>
        <v>5</v>
      </c>
      <c r="D280" s="17">
        <f t="shared" si="10"/>
        <v>3</v>
      </c>
      <c r="E280" s="5">
        <v>5</v>
      </c>
      <c r="F280" s="17">
        <v>5</v>
      </c>
      <c r="G280" s="17">
        <v>5</v>
      </c>
    </row>
    <row r="281" spans="1:214" ht="27" customHeight="1">
      <c r="A281" s="5" t="s">
        <v>915</v>
      </c>
      <c r="B281" s="38" t="s">
        <v>1712</v>
      </c>
      <c r="C281" s="37">
        <f t="shared" si="9"/>
        <v>5</v>
      </c>
      <c r="D281" s="17">
        <f t="shared" si="10"/>
        <v>3</v>
      </c>
      <c r="E281" s="5">
        <v>5</v>
      </c>
      <c r="F281" s="17">
        <v>5</v>
      </c>
      <c r="G281" s="17">
        <v>5</v>
      </c>
    </row>
    <row r="282" spans="1:214" ht="27" customHeight="1">
      <c r="A282" s="5" t="s">
        <v>915</v>
      </c>
      <c r="B282" s="38" t="s">
        <v>1468</v>
      </c>
      <c r="C282" s="37">
        <f t="shared" si="9"/>
        <v>5</v>
      </c>
      <c r="D282" s="17">
        <f t="shared" si="10"/>
        <v>3</v>
      </c>
      <c r="E282" s="5">
        <v>5</v>
      </c>
      <c r="F282" s="17">
        <v>5</v>
      </c>
      <c r="G282" s="17">
        <v>5</v>
      </c>
    </row>
    <row r="283" spans="1:214" ht="27" customHeight="1">
      <c r="A283" s="5" t="s">
        <v>915</v>
      </c>
      <c r="B283" s="38" t="s">
        <v>669</v>
      </c>
      <c r="C283" s="37">
        <f t="shared" si="9"/>
        <v>4.666666666666667</v>
      </c>
      <c r="D283" s="17">
        <f t="shared" si="10"/>
        <v>3.8</v>
      </c>
      <c r="E283" s="5">
        <v>4</v>
      </c>
      <c r="F283" s="17">
        <v>6</v>
      </c>
      <c r="G283" s="17">
        <v>5</v>
      </c>
    </row>
    <row r="284" spans="1:214" ht="27" customHeight="1">
      <c r="A284" s="5" t="s">
        <v>915</v>
      </c>
      <c r="B284" s="38" t="s">
        <v>166</v>
      </c>
      <c r="C284" s="37">
        <f t="shared" si="9"/>
        <v>4.666666666666667</v>
      </c>
      <c r="D284" s="17">
        <f t="shared" si="10"/>
        <v>4.2</v>
      </c>
      <c r="E284" s="5">
        <v>4</v>
      </c>
      <c r="F284" s="17">
        <v>6</v>
      </c>
      <c r="G284" s="17">
        <v>3</v>
      </c>
    </row>
    <row r="285" spans="1:214" ht="27" customHeight="1">
      <c r="A285" s="5" t="s">
        <v>915</v>
      </c>
      <c r="B285" s="38" t="s">
        <v>348</v>
      </c>
      <c r="C285" s="37">
        <f t="shared" si="9"/>
        <v>4.666666666666667</v>
      </c>
      <c r="D285" s="17">
        <f t="shared" si="10"/>
        <v>4.4000000000000004</v>
      </c>
      <c r="E285" s="5">
        <v>4</v>
      </c>
      <c r="F285" s="17">
        <v>6</v>
      </c>
      <c r="G285" s="17">
        <v>2</v>
      </c>
    </row>
    <row r="286" spans="1:214" ht="27" customHeight="1">
      <c r="A286" s="5" t="s">
        <v>915</v>
      </c>
      <c r="B286" s="38" t="s">
        <v>658</v>
      </c>
      <c r="C286" s="37">
        <f t="shared" si="9"/>
        <v>4.666666666666667</v>
      </c>
      <c r="D286" s="17">
        <f t="shared" si="10"/>
        <v>5.6</v>
      </c>
      <c r="E286" s="5">
        <v>3</v>
      </c>
      <c r="F286" s="17">
        <v>8</v>
      </c>
      <c r="G286" s="17">
        <v>4</v>
      </c>
    </row>
    <row r="287" spans="1:214" ht="27" customHeight="1">
      <c r="A287" s="5" t="s">
        <v>915</v>
      </c>
      <c r="B287" s="38" t="s">
        <v>1389</v>
      </c>
      <c r="C287" s="37">
        <f t="shared" si="9"/>
        <v>4.666666666666667</v>
      </c>
      <c r="D287" s="17">
        <f t="shared" si="10"/>
        <v>4.8</v>
      </c>
      <c r="E287" s="5">
        <v>4</v>
      </c>
      <c r="F287" s="17">
        <v>6</v>
      </c>
      <c r="G287" s="17">
        <v>0</v>
      </c>
      <c r="H287" s="94"/>
      <c r="I287" s="94"/>
      <c r="J287" s="94"/>
      <c r="K287" s="94"/>
      <c r="L287" s="94"/>
      <c r="M287" s="94"/>
      <c r="N287" s="94"/>
      <c r="O287" s="95"/>
      <c r="P287" s="95"/>
      <c r="Q287" s="95"/>
      <c r="R287" s="95"/>
      <c r="S287" s="95"/>
      <c r="T287" s="95"/>
      <c r="U287" s="95"/>
      <c r="V287" s="95"/>
      <c r="W287" s="95"/>
      <c r="X287" s="95"/>
      <c r="Y287" s="95"/>
      <c r="Z287" s="95"/>
      <c r="AA287" s="95"/>
      <c r="AB287" s="95"/>
      <c r="AC287" s="95"/>
      <c r="AD287" s="95"/>
      <c r="AE287" s="95"/>
      <c r="AF287" s="95"/>
      <c r="AG287" s="95"/>
      <c r="AH287" s="95"/>
      <c r="AI287" s="95"/>
      <c r="AJ287" s="95"/>
      <c r="AK287" s="95"/>
      <c r="AL287" s="95"/>
      <c r="AM287" s="95"/>
      <c r="AN287" s="95"/>
      <c r="AO287" s="95"/>
      <c r="AP287" s="95"/>
      <c r="AQ287" s="95"/>
      <c r="AR287" s="95"/>
      <c r="AS287" s="95"/>
      <c r="AT287" s="95"/>
      <c r="AU287" s="95"/>
      <c r="AV287" s="95"/>
      <c r="AW287" s="95"/>
      <c r="AX287" s="95"/>
      <c r="AY287" s="95"/>
      <c r="AZ287" s="95"/>
      <c r="BA287" s="95"/>
      <c r="BB287" s="95"/>
      <c r="BC287" s="95"/>
      <c r="BD287" s="95"/>
      <c r="BE287" s="95"/>
      <c r="BF287" s="95"/>
      <c r="BG287" s="95"/>
      <c r="BH287" s="95"/>
      <c r="BI287" s="95"/>
      <c r="BJ287" s="95"/>
      <c r="BK287" s="95"/>
      <c r="BL287" s="95"/>
      <c r="BM287" s="95"/>
      <c r="BN287" s="95"/>
      <c r="BO287" s="95"/>
      <c r="BP287" s="95"/>
      <c r="BQ287" s="95"/>
      <c r="BR287" s="95"/>
      <c r="BS287" s="95"/>
      <c r="BT287" s="95"/>
      <c r="BU287" s="95"/>
      <c r="BV287" s="95"/>
      <c r="BW287" s="95"/>
      <c r="BX287" s="95"/>
      <c r="BY287" s="95"/>
      <c r="BZ287" s="95"/>
      <c r="CA287" s="95"/>
      <c r="CB287" s="95"/>
      <c r="CC287" s="95"/>
      <c r="CD287" s="95"/>
      <c r="CE287" s="95"/>
      <c r="CF287" s="95"/>
      <c r="CG287" s="95"/>
      <c r="CH287" s="95"/>
      <c r="CI287" s="95"/>
      <c r="CJ287" s="95"/>
      <c r="CK287" s="95"/>
      <c r="CL287" s="95"/>
      <c r="CM287" s="95"/>
      <c r="CN287" s="95"/>
      <c r="CO287" s="95"/>
      <c r="CP287" s="95"/>
      <c r="CQ287" s="95"/>
      <c r="CR287" s="95"/>
      <c r="CS287" s="95"/>
      <c r="CT287" s="95"/>
      <c r="CU287" s="95"/>
      <c r="CV287" s="95"/>
      <c r="CW287" s="95"/>
      <c r="CX287" s="95"/>
      <c r="CY287" s="95"/>
      <c r="CZ287" s="95"/>
      <c r="DA287" s="95"/>
      <c r="DB287" s="95"/>
      <c r="DC287" s="95"/>
      <c r="DD287" s="95"/>
      <c r="DE287" s="95"/>
      <c r="DF287" s="95"/>
      <c r="DG287" s="95"/>
      <c r="DH287" s="95"/>
      <c r="DI287" s="95"/>
      <c r="DJ287" s="95"/>
      <c r="DK287" s="95"/>
      <c r="DL287" s="95"/>
      <c r="DM287" s="95"/>
      <c r="DN287" s="95"/>
      <c r="DO287" s="95"/>
      <c r="DP287" s="95"/>
      <c r="DQ287" s="95"/>
      <c r="DR287" s="95"/>
      <c r="DS287" s="95"/>
      <c r="DT287" s="95"/>
      <c r="DU287" s="95"/>
      <c r="DV287" s="95"/>
      <c r="DW287" s="95"/>
      <c r="DX287" s="95"/>
      <c r="DY287" s="95"/>
      <c r="DZ287" s="95"/>
      <c r="EA287" s="95"/>
      <c r="EB287" s="95"/>
      <c r="EC287" s="95"/>
      <c r="ED287" s="95"/>
      <c r="EE287" s="95"/>
      <c r="EF287" s="95"/>
      <c r="EG287" s="95"/>
      <c r="EH287" s="95"/>
      <c r="EI287" s="95"/>
      <c r="EJ287" s="95"/>
      <c r="EK287" s="95"/>
      <c r="EL287" s="95"/>
      <c r="EM287" s="95"/>
      <c r="EN287" s="95"/>
      <c r="EO287" s="95"/>
      <c r="EP287" s="95"/>
      <c r="EQ287" s="95"/>
      <c r="ER287" s="95"/>
      <c r="ES287" s="95"/>
      <c r="ET287" s="95"/>
      <c r="EU287" s="95"/>
      <c r="EV287" s="95"/>
      <c r="EW287" s="95"/>
      <c r="EX287" s="95"/>
      <c r="EY287" s="95"/>
      <c r="EZ287" s="95"/>
      <c r="FA287" s="95"/>
      <c r="FB287" s="95"/>
      <c r="FC287" s="95"/>
      <c r="FD287" s="95"/>
      <c r="FE287" s="95"/>
      <c r="FF287" s="95"/>
      <c r="FG287" s="95"/>
      <c r="FH287" s="95"/>
      <c r="FI287" s="95"/>
      <c r="FJ287" s="95"/>
      <c r="FK287" s="95"/>
      <c r="FL287" s="95"/>
      <c r="FM287" s="95"/>
      <c r="FN287" s="95"/>
      <c r="FO287" s="95"/>
      <c r="FP287" s="95"/>
      <c r="FQ287" s="95"/>
      <c r="FR287" s="95"/>
      <c r="FS287" s="95"/>
      <c r="FT287" s="95"/>
      <c r="FU287" s="95"/>
      <c r="FV287" s="95"/>
      <c r="FW287" s="95"/>
      <c r="FX287" s="95"/>
      <c r="FY287" s="95"/>
      <c r="FZ287" s="95"/>
      <c r="GA287" s="95"/>
      <c r="GB287" s="95"/>
      <c r="GC287" s="95"/>
      <c r="GD287" s="95"/>
      <c r="GE287" s="95"/>
      <c r="GF287" s="95"/>
      <c r="GG287" s="95"/>
      <c r="GH287" s="95"/>
      <c r="GI287" s="95"/>
      <c r="GJ287" s="95"/>
      <c r="GK287" s="95"/>
      <c r="GL287" s="95"/>
      <c r="GM287" s="95"/>
      <c r="GN287" s="95"/>
      <c r="GO287" s="95"/>
      <c r="GP287" s="95"/>
      <c r="GQ287" s="95"/>
      <c r="GR287" s="95"/>
      <c r="GS287" s="95"/>
      <c r="GT287" s="95"/>
      <c r="GU287" s="95"/>
      <c r="GV287" s="95"/>
      <c r="GW287" s="95"/>
      <c r="GX287" s="95"/>
      <c r="GY287" s="95"/>
      <c r="GZ287" s="95"/>
      <c r="HA287" s="95"/>
      <c r="HB287" s="95"/>
      <c r="HC287" s="95"/>
      <c r="HD287" s="95"/>
      <c r="HE287" s="95"/>
      <c r="HF287" s="95"/>
    </row>
    <row r="288" spans="1:214" ht="27" customHeight="1">
      <c r="A288" s="5" t="s">
        <v>915</v>
      </c>
      <c r="B288" s="38" t="s">
        <v>181</v>
      </c>
      <c r="C288" s="37">
        <f t="shared" si="9"/>
        <v>4.666666666666667</v>
      </c>
      <c r="D288" s="17">
        <f t="shared" si="10"/>
        <v>3.8</v>
      </c>
      <c r="E288" s="5">
        <v>4</v>
      </c>
      <c r="F288" s="17">
        <v>6</v>
      </c>
      <c r="G288" s="17">
        <v>5</v>
      </c>
    </row>
    <row r="289" spans="1:214" ht="27" customHeight="1">
      <c r="A289" s="5" t="s">
        <v>915</v>
      </c>
      <c r="B289" s="38" t="s">
        <v>357</v>
      </c>
      <c r="C289" s="37">
        <f t="shared" si="9"/>
        <v>4.333333333333333</v>
      </c>
      <c r="D289" s="17">
        <f t="shared" si="10"/>
        <v>5.2</v>
      </c>
      <c r="E289" s="5">
        <v>3</v>
      </c>
      <c r="F289" s="17">
        <v>7</v>
      </c>
      <c r="G289" s="17">
        <v>2</v>
      </c>
    </row>
    <row r="290" spans="1:214" ht="27" customHeight="1">
      <c r="A290" s="5" t="s">
        <v>915</v>
      </c>
      <c r="B290" s="38" t="s">
        <v>291</v>
      </c>
      <c r="C290" s="37">
        <f t="shared" si="9"/>
        <v>4.333333333333333</v>
      </c>
      <c r="D290" s="17">
        <f t="shared" si="10"/>
        <v>3.6</v>
      </c>
      <c r="E290" s="5">
        <v>4</v>
      </c>
      <c r="F290" s="17">
        <v>5</v>
      </c>
      <c r="G290" s="17">
        <v>2</v>
      </c>
    </row>
    <row r="291" spans="1:214" ht="27" customHeight="1">
      <c r="A291" s="5" t="s">
        <v>915</v>
      </c>
      <c r="B291" s="38" t="s">
        <v>797</v>
      </c>
      <c r="C291" s="37">
        <f t="shared" si="9"/>
        <v>4.333333333333333</v>
      </c>
      <c r="D291" s="17">
        <f t="shared" si="10"/>
        <v>0.7</v>
      </c>
      <c r="E291" s="5">
        <v>5</v>
      </c>
      <c r="F291" s="17">
        <v>3</v>
      </c>
      <c r="G291" s="17">
        <v>8.5</v>
      </c>
    </row>
    <row r="292" spans="1:214" s="184" customFormat="1" ht="27" customHeight="1">
      <c r="A292" s="5" t="s">
        <v>915</v>
      </c>
      <c r="B292" s="38" t="s">
        <v>791</v>
      </c>
      <c r="C292" s="37">
        <f t="shared" si="9"/>
        <v>4.333333333333333</v>
      </c>
      <c r="D292" s="17">
        <f t="shared" si="10"/>
        <v>0.7</v>
      </c>
      <c r="E292" s="5">
        <v>5</v>
      </c>
      <c r="F292" s="17">
        <v>3</v>
      </c>
      <c r="G292" s="17">
        <v>8.5</v>
      </c>
      <c r="H292" s="18"/>
      <c r="I292" s="18"/>
      <c r="J292" s="18"/>
      <c r="K292" s="18"/>
      <c r="L292" s="18"/>
      <c r="M292" s="18"/>
      <c r="N292" s="18"/>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c r="HC292" s="19"/>
      <c r="HD292" s="19"/>
      <c r="HE292" s="19"/>
      <c r="HF292" s="19"/>
    </row>
    <row r="293" spans="1:214" ht="27" customHeight="1">
      <c r="A293" s="5" t="s">
        <v>915</v>
      </c>
      <c r="B293" s="38" t="s">
        <v>165</v>
      </c>
      <c r="C293" s="37">
        <f t="shared" si="9"/>
        <v>4</v>
      </c>
      <c r="D293" s="17">
        <f t="shared" si="10"/>
        <v>4.5999999999999996</v>
      </c>
      <c r="E293" s="5">
        <v>3</v>
      </c>
      <c r="F293" s="17">
        <v>6</v>
      </c>
      <c r="G293" s="17">
        <v>1</v>
      </c>
    </row>
    <row r="294" spans="1:214" ht="27" customHeight="1">
      <c r="A294" s="5" t="s">
        <v>915</v>
      </c>
      <c r="B294" s="38" t="s">
        <v>333</v>
      </c>
      <c r="C294" s="37">
        <f t="shared" si="9"/>
        <v>4</v>
      </c>
      <c r="D294" s="17">
        <f t="shared" si="10"/>
        <v>4</v>
      </c>
      <c r="E294" s="5">
        <v>3</v>
      </c>
      <c r="F294" s="17">
        <v>6</v>
      </c>
      <c r="G294" s="17">
        <v>4</v>
      </c>
    </row>
    <row r="295" spans="1:214" ht="27" customHeight="1">
      <c r="A295" s="5" t="s">
        <v>915</v>
      </c>
      <c r="B295" s="38" t="s">
        <v>211</v>
      </c>
      <c r="C295" s="37">
        <f t="shared" si="9"/>
        <v>4</v>
      </c>
      <c r="D295" s="17">
        <f t="shared" si="10"/>
        <v>4</v>
      </c>
      <c r="E295" s="5">
        <v>3</v>
      </c>
      <c r="F295" s="17">
        <v>6</v>
      </c>
      <c r="G295" s="17">
        <v>4</v>
      </c>
    </row>
    <row r="296" spans="1:214" ht="27" customHeight="1">
      <c r="A296" s="5" t="s">
        <v>915</v>
      </c>
      <c r="B296" s="38" t="s">
        <v>1015</v>
      </c>
      <c r="C296" s="37">
        <f t="shared" si="9"/>
        <v>4</v>
      </c>
      <c r="D296" s="17">
        <f t="shared" si="10"/>
        <v>2.8</v>
      </c>
      <c r="E296" s="5">
        <v>4</v>
      </c>
      <c r="F296" s="17">
        <v>4</v>
      </c>
      <c r="G296" s="17">
        <v>2</v>
      </c>
    </row>
    <row r="297" spans="1:214" ht="27" customHeight="1">
      <c r="A297" s="5" t="s">
        <v>915</v>
      </c>
      <c r="B297" s="38" t="s">
        <v>1000</v>
      </c>
      <c r="C297" s="37">
        <f t="shared" si="9"/>
        <v>4</v>
      </c>
      <c r="D297" s="17">
        <f t="shared" si="10"/>
        <v>3.5</v>
      </c>
      <c r="E297" s="5">
        <v>3</v>
      </c>
      <c r="F297" s="17">
        <v>6</v>
      </c>
      <c r="G297" s="17">
        <v>6.5</v>
      </c>
    </row>
    <row r="298" spans="1:214" ht="27" customHeight="1">
      <c r="A298" s="5" t="s">
        <v>915</v>
      </c>
      <c r="B298" s="38" t="s">
        <v>1134</v>
      </c>
      <c r="C298" s="37">
        <f t="shared" si="9"/>
        <v>4</v>
      </c>
      <c r="D298" s="17">
        <f t="shared" si="10"/>
        <v>2</v>
      </c>
      <c r="E298" s="5">
        <v>4</v>
      </c>
      <c r="F298" s="17">
        <v>4</v>
      </c>
      <c r="G298" s="17">
        <v>6</v>
      </c>
    </row>
    <row r="299" spans="1:214" ht="27" customHeight="1">
      <c r="A299" s="5" t="s">
        <v>915</v>
      </c>
      <c r="B299" s="38" t="s">
        <v>997</v>
      </c>
      <c r="C299" s="37">
        <f t="shared" si="9"/>
        <v>4</v>
      </c>
      <c r="D299" s="17">
        <f t="shared" si="10"/>
        <v>2.8</v>
      </c>
      <c r="E299" s="5">
        <v>4</v>
      </c>
      <c r="F299" s="17">
        <v>4</v>
      </c>
      <c r="G299" s="17">
        <v>2</v>
      </c>
    </row>
    <row r="300" spans="1:214" ht="27" customHeight="1">
      <c r="A300" s="5" t="s">
        <v>915</v>
      </c>
      <c r="B300" s="38" t="s">
        <v>1280</v>
      </c>
      <c r="C300" s="37">
        <f t="shared" si="9"/>
        <v>3.8333333333333335</v>
      </c>
      <c r="D300" s="17">
        <f t="shared" si="10"/>
        <v>-0.5</v>
      </c>
      <c r="E300" s="5">
        <v>5</v>
      </c>
      <c r="F300" s="17">
        <v>1.5</v>
      </c>
      <c r="G300" s="17">
        <v>8.5</v>
      </c>
    </row>
    <row r="301" spans="1:214" ht="27" customHeight="1">
      <c r="A301" s="5" t="s">
        <v>915</v>
      </c>
      <c r="B301" s="38" t="s">
        <v>406</v>
      </c>
      <c r="C301" s="37">
        <f t="shared" si="9"/>
        <v>3.6666666666666665</v>
      </c>
      <c r="D301" s="17">
        <f t="shared" si="10"/>
        <v>3.2</v>
      </c>
      <c r="E301" s="5">
        <v>3</v>
      </c>
      <c r="F301" s="17">
        <v>5</v>
      </c>
      <c r="G301" s="17">
        <v>4</v>
      </c>
    </row>
    <row r="302" spans="1:214" ht="27" customHeight="1">
      <c r="A302" s="5" t="s">
        <v>915</v>
      </c>
      <c r="B302" s="38" t="s">
        <v>431</v>
      </c>
      <c r="C302" s="37">
        <f t="shared" si="9"/>
        <v>3.6666666666666665</v>
      </c>
      <c r="D302" s="17">
        <f t="shared" si="10"/>
        <v>1.2</v>
      </c>
      <c r="E302" s="5">
        <v>4</v>
      </c>
      <c r="F302" s="17">
        <v>3</v>
      </c>
      <c r="G302" s="17">
        <v>6</v>
      </c>
    </row>
    <row r="303" spans="1:214" ht="27" customHeight="1">
      <c r="A303" s="5" t="s">
        <v>915</v>
      </c>
      <c r="B303" s="38" t="s">
        <v>1072</v>
      </c>
      <c r="C303" s="37">
        <f t="shared" si="9"/>
        <v>3.6666666666666665</v>
      </c>
      <c r="D303" s="17">
        <f t="shared" si="10"/>
        <v>1.8</v>
      </c>
      <c r="E303" s="5">
        <v>4</v>
      </c>
      <c r="F303" s="17">
        <v>3</v>
      </c>
      <c r="G303" s="17">
        <v>3</v>
      </c>
    </row>
    <row r="304" spans="1:214" ht="27" customHeight="1">
      <c r="A304" s="5" t="s">
        <v>915</v>
      </c>
      <c r="B304" s="38" t="s">
        <v>43</v>
      </c>
      <c r="C304" s="37">
        <f t="shared" si="9"/>
        <v>3.6666666666666665</v>
      </c>
      <c r="D304" s="17">
        <f t="shared" si="10"/>
        <v>3.4</v>
      </c>
      <c r="E304" s="5">
        <v>3</v>
      </c>
      <c r="F304" s="17">
        <v>5</v>
      </c>
      <c r="G304" s="17">
        <v>3</v>
      </c>
    </row>
    <row r="305" spans="1:7" ht="27" customHeight="1">
      <c r="A305" s="5" t="s">
        <v>915</v>
      </c>
      <c r="B305" s="38" t="s">
        <v>1080</v>
      </c>
      <c r="C305" s="37">
        <f t="shared" si="9"/>
        <v>3.6666666666666665</v>
      </c>
      <c r="D305" s="17">
        <f t="shared" si="10"/>
        <v>1.8</v>
      </c>
      <c r="E305" s="5">
        <v>4</v>
      </c>
      <c r="F305" s="17">
        <v>3</v>
      </c>
      <c r="G305" s="17">
        <v>3</v>
      </c>
    </row>
    <row r="306" spans="1:7" ht="27" customHeight="1">
      <c r="A306" s="5" t="s">
        <v>915</v>
      </c>
      <c r="B306" s="38" t="s">
        <v>1081</v>
      </c>
      <c r="C306" s="37">
        <f t="shared" si="9"/>
        <v>3.6666666666666665</v>
      </c>
      <c r="D306" s="17">
        <f t="shared" si="10"/>
        <v>1.8</v>
      </c>
      <c r="E306" s="5">
        <v>4</v>
      </c>
      <c r="F306" s="17">
        <v>3</v>
      </c>
      <c r="G306" s="17">
        <v>3</v>
      </c>
    </row>
    <row r="307" spans="1:7" ht="27" customHeight="1">
      <c r="A307" s="5" t="s">
        <v>915</v>
      </c>
      <c r="B307" s="38" t="s">
        <v>1079</v>
      </c>
      <c r="C307" s="37">
        <f t="shared" si="9"/>
        <v>3.6666666666666665</v>
      </c>
      <c r="D307" s="17">
        <f t="shared" si="10"/>
        <v>1.8</v>
      </c>
      <c r="E307" s="5">
        <v>4</v>
      </c>
      <c r="F307" s="17">
        <v>3</v>
      </c>
      <c r="G307" s="17">
        <v>3</v>
      </c>
    </row>
    <row r="308" spans="1:7" ht="27" customHeight="1">
      <c r="A308" s="5" t="s">
        <v>915</v>
      </c>
      <c r="B308" s="38" t="s">
        <v>1077</v>
      </c>
      <c r="C308" s="37">
        <f t="shared" si="9"/>
        <v>3.6666666666666665</v>
      </c>
      <c r="D308" s="17">
        <f t="shared" si="10"/>
        <v>1.8</v>
      </c>
      <c r="E308" s="5">
        <v>4</v>
      </c>
      <c r="F308" s="17">
        <v>3</v>
      </c>
      <c r="G308" s="17">
        <v>3</v>
      </c>
    </row>
    <row r="309" spans="1:7" ht="27" customHeight="1">
      <c r="A309" s="5" t="s">
        <v>915</v>
      </c>
      <c r="B309" s="38" t="s">
        <v>1074</v>
      </c>
      <c r="C309" s="37">
        <f t="shared" si="9"/>
        <v>3.6666666666666665</v>
      </c>
      <c r="D309" s="17">
        <f t="shared" si="10"/>
        <v>1.8</v>
      </c>
      <c r="E309" s="5">
        <v>4</v>
      </c>
      <c r="F309" s="17">
        <v>3</v>
      </c>
      <c r="G309" s="17">
        <v>3</v>
      </c>
    </row>
    <row r="310" spans="1:7" ht="27" customHeight="1">
      <c r="A310" s="5" t="s">
        <v>915</v>
      </c>
      <c r="B310" s="38" t="s">
        <v>1075</v>
      </c>
      <c r="C310" s="37">
        <f t="shared" ref="C310:C341" si="11">(E310*2+F310)/3</f>
        <v>3.6666666666666665</v>
      </c>
      <c r="D310" s="17">
        <f t="shared" ref="D310:D341" si="12">((F310*4)-G310)/5</f>
        <v>1.8</v>
      </c>
      <c r="E310" s="5">
        <v>4</v>
      </c>
      <c r="F310" s="17">
        <v>3</v>
      </c>
      <c r="G310" s="17">
        <v>3</v>
      </c>
    </row>
    <row r="311" spans="1:7" ht="27" customHeight="1">
      <c r="A311" s="5" t="s">
        <v>915</v>
      </c>
      <c r="B311" s="38" t="s">
        <v>1078</v>
      </c>
      <c r="C311" s="37">
        <f t="shared" si="11"/>
        <v>3.6666666666666665</v>
      </c>
      <c r="D311" s="17">
        <f t="shared" si="12"/>
        <v>1.8</v>
      </c>
      <c r="E311" s="5">
        <v>4</v>
      </c>
      <c r="F311" s="17">
        <v>3</v>
      </c>
      <c r="G311" s="17">
        <v>3</v>
      </c>
    </row>
    <row r="312" spans="1:7" ht="27" customHeight="1">
      <c r="A312" s="5" t="s">
        <v>915</v>
      </c>
      <c r="B312" s="38" t="s">
        <v>1073</v>
      </c>
      <c r="C312" s="37">
        <f t="shared" si="11"/>
        <v>3.6666666666666665</v>
      </c>
      <c r="D312" s="17">
        <f t="shared" si="12"/>
        <v>1.8</v>
      </c>
      <c r="E312" s="5">
        <v>4</v>
      </c>
      <c r="F312" s="17">
        <v>3</v>
      </c>
      <c r="G312" s="17">
        <v>3</v>
      </c>
    </row>
    <row r="313" spans="1:7" ht="27" customHeight="1">
      <c r="A313" s="5" t="s">
        <v>915</v>
      </c>
      <c r="B313" s="38" t="s">
        <v>1076</v>
      </c>
      <c r="C313" s="37">
        <f t="shared" si="11"/>
        <v>3.6666666666666665</v>
      </c>
      <c r="D313" s="17">
        <f t="shared" si="12"/>
        <v>1.8</v>
      </c>
      <c r="E313" s="5">
        <v>4</v>
      </c>
      <c r="F313" s="17">
        <v>3</v>
      </c>
      <c r="G313" s="17">
        <v>3</v>
      </c>
    </row>
    <row r="314" spans="1:7" ht="27" customHeight="1">
      <c r="A314" s="5" t="s">
        <v>915</v>
      </c>
      <c r="B314" s="38" t="s">
        <v>1843</v>
      </c>
      <c r="C314" s="37">
        <f t="shared" si="11"/>
        <v>3.6666666666666665</v>
      </c>
      <c r="D314" s="17">
        <f t="shared" si="12"/>
        <v>3.2</v>
      </c>
      <c r="E314" s="5">
        <v>3</v>
      </c>
      <c r="F314" s="17">
        <v>5</v>
      </c>
      <c r="G314" s="17">
        <v>4</v>
      </c>
    </row>
    <row r="315" spans="1:7" ht="27" customHeight="1">
      <c r="A315" s="5" t="s">
        <v>915</v>
      </c>
      <c r="B315" s="38" t="s">
        <v>637</v>
      </c>
      <c r="C315" s="37">
        <f t="shared" si="11"/>
        <v>3.3333333333333335</v>
      </c>
      <c r="D315" s="17">
        <f t="shared" si="12"/>
        <v>2</v>
      </c>
      <c r="E315" s="5">
        <v>3</v>
      </c>
      <c r="F315" s="17">
        <v>4</v>
      </c>
      <c r="G315" s="17">
        <v>6</v>
      </c>
    </row>
    <row r="316" spans="1:7" ht="27" customHeight="1">
      <c r="A316" s="5" t="s">
        <v>915</v>
      </c>
      <c r="B316" s="38" t="s">
        <v>1014</v>
      </c>
      <c r="C316" s="37">
        <f t="shared" si="11"/>
        <v>3.3333333333333335</v>
      </c>
      <c r="D316" s="17">
        <f t="shared" si="12"/>
        <v>4.4000000000000004</v>
      </c>
      <c r="E316" s="5">
        <v>1</v>
      </c>
      <c r="F316" s="17">
        <v>8</v>
      </c>
      <c r="G316" s="17">
        <v>10</v>
      </c>
    </row>
    <row r="317" spans="1:7" ht="27" customHeight="1">
      <c r="A317" s="5" t="s">
        <v>915</v>
      </c>
      <c r="B317" s="38" t="s">
        <v>957</v>
      </c>
      <c r="C317" s="37">
        <f t="shared" si="11"/>
        <v>3.3333333333333335</v>
      </c>
      <c r="D317" s="17">
        <f t="shared" si="12"/>
        <v>0</v>
      </c>
      <c r="E317" s="5">
        <v>5</v>
      </c>
      <c r="F317" s="17">
        <v>0</v>
      </c>
      <c r="G317" s="17">
        <v>0</v>
      </c>
    </row>
    <row r="318" spans="1:7" ht="27" customHeight="1">
      <c r="A318" s="5" t="s">
        <v>915</v>
      </c>
      <c r="B318" s="38" t="s">
        <v>1276</v>
      </c>
      <c r="C318" s="37">
        <f t="shared" si="11"/>
        <v>3.3333333333333335</v>
      </c>
      <c r="D318" s="17">
        <f t="shared" si="12"/>
        <v>2.6</v>
      </c>
      <c r="E318" s="5">
        <v>3</v>
      </c>
      <c r="F318" s="17">
        <v>4</v>
      </c>
      <c r="G318" s="17">
        <v>3</v>
      </c>
    </row>
    <row r="319" spans="1:7" ht="27" customHeight="1">
      <c r="A319" s="5" t="s">
        <v>915</v>
      </c>
      <c r="B319" s="38" t="s">
        <v>514</v>
      </c>
      <c r="C319" s="37">
        <f t="shared" si="11"/>
        <v>3</v>
      </c>
      <c r="D319" s="17">
        <f t="shared" si="12"/>
        <v>1.2</v>
      </c>
      <c r="E319" s="5">
        <v>3</v>
      </c>
      <c r="F319" s="17">
        <v>3</v>
      </c>
      <c r="G319" s="17">
        <v>6</v>
      </c>
    </row>
    <row r="320" spans="1:7" ht="27" customHeight="1">
      <c r="A320" s="5" t="s">
        <v>915</v>
      </c>
      <c r="B320" s="38" t="s">
        <v>14</v>
      </c>
      <c r="C320" s="37">
        <f t="shared" si="11"/>
        <v>3</v>
      </c>
      <c r="D320" s="17">
        <f t="shared" si="12"/>
        <v>1.2</v>
      </c>
      <c r="E320" s="5">
        <v>3</v>
      </c>
      <c r="F320" s="17">
        <v>3</v>
      </c>
      <c r="G320" s="17">
        <v>6</v>
      </c>
    </row>
    <row r="321" spans="1:7" ht="27" customHeight="1">
      <c r="A321" s="5" t="s">
        <v>915</v>
      </c>
      <c r="B321" s="38" t="s">
        <v>1333</v>
      </c>
      <c r="C321" s="37">
        <f t="shared" si="11"/>
        <v>3</v>
      </c>
      <c r="D321" s="17">
        <f t="shared" si="12"/>
        <v>4</v>
      </c>
      <c r="E321" s="5">
        <v>2</v>
      </c>
      <c r="F321" s="17">
        <v>5</v>
      </c>
      <c r="G321" s="17">
        <v>0</v>
      </c>
    </row>
    <row r="322" spans="1:7" ht="27" customHeight="1">
      <c r="A322" s="5" t="s">
        <v>915</v>
      </c>
      <c r="B322" s="38" t="s">
        <v>784</v>
      </c>
      <c r="C322" s="37">
        <f t="shared" si="11"/>
        <v>3</v>
      </c>
      <c r="D322" s="17">
        <f t="shared" si="12"/>
        <v>2.8</v>
      </c>
      <c r="E322" s="5">
        <v>2</v>
      </c>
      <c r="F322" s="17">
        <v>5</v>
      </c>
      <c r="G322" s="17">
        <v>6</v>
      </c>
    </row>
    <row r="323" spans="1:7" ht="27" customHeight="1">
      <c r="A323" s="5" t="s">
        <v>915</v>
      </c>
      <c r="B323" s="38" t="s">
        <v>373</v>
      </c>
      <c r="C323" s="37">
        <f t="shared" si="11"/>
        <v>2.6666666666666665</v>
      </c>
      <c r="D323" s="17">
        <f t="shared" si="12"/>
        <v>0.2</v>
      </c>
      <c r="E323" s="5">
        <v>3</v>
      </c>
      <c r="F323" s="17">
        <v>2</v>
      </c>
      <c r="G323" s="17">
        <v>7</v>
      </c>
    </row>
    <row r="324" spans="1:7" ht="27" customHeight="1">
      <c r="A324" s="5" t="s">
        <v>915</v>
      </c>
      <c r="B324" s="38" t="s">
        <v>1017</v>
      </c>
      <c r="C324" s="37">
        <f t="shared" si="11"/>
        <v>2.6666666666666665</v>
      </c>
      <c r="D324" s="17">
        <f t="shared" si="12"/>
        <v>1.2</v>
      </c>
      <c r="E324" s="5">
        <v>3</v>
      </c>
      <c r="F324" s="17">
        <v>2</v>
      </c>
      <c r="G324" s="17">
        <v>2</v>
      </c>
    </row>
    <row r="325" spans="1:7" ht="27" customHeight="1">
      <c r="A325" s="5" t="s">
        <v>915</v>
      </c>
      <c r="B325" s="38" t="s">
        <v>513</v>
      </c>
      <c r="C325" s="37">
        <f t="shared" si="11"/>
        <v>2.6666666666666665</v>
      </c>
      <c r="D325" s="17">
        <f t="shared" si="12"/>
        <v>0.6</v>
      </c>
      <c r="E325" s="5">
        <v>3</v>
      </c>
      <c r="F325" s="17">
        <v>2</v>
      </c>
      <c r="G325" s="17">
        <v>5</v>
      </c>
    </row>
    <row r="326" spans="1:7" ht="27" customHeight="1">
      <c r="A326" s="5" t="s">
        <v>915</v>
      </c>
      <c r="B326" s="38" t="s">
        <v>1016</v>
      </c>
      <c r="C326" s="37">
        <f t="shared" si="11"/>
        <v>2.6666666666666665</v>
      </c>
      <c r="D326" s="17">
        <f t="shared" si="12"/>
        <v>1.2</v>
      </c>
      <c r="E326" s="5">
        <v>3</v>
      </c>
      <c r="F326" s="17">
        <v>2</v>
      </c>
      <c r="G326" s="17">
        <v>2</v>
      </c>
    </row>
    <row r="327" spans="1:7" ht="27" customHeight="1">
      <c r="A327" s="5" t="s">
        <v>915</v>
      </c>
      <c r="B327" s="38" t="s">
        <v>1018</v>
      </c>
      <c r="C327" s="37">
        <f t="shared" si="11"/>
        <v>2.6666666666666665</v>
      </c>
      <c r="D327" s="17">
        <f t="shared" si="12"/>
        <v>1.2</v>
      </c>
      <c r="E327" s="5">
        <v>3</v>
      </c>
      <c r="F327" s="17">
        <v>2</v>
      </c>
      <c r="G327" s="17">
        <v>2</v>
      </c>
    </row>
    <row r="328" spans="1:7" ht="27" customHeight="1">
      <c r="A328" s="5" t="s">
        <v>915</v>
      </c>
      <c r="B328" s="38" t="s">
        <v>950</v>
      </c>
      <c r="C328" s="37">
        <f t="shared" si="11"/>
        <v>2.6666666666666665</v>
      </c>
      <c r="D328" s="17">
        <f t="shared" si="12"/>
        <v>0</v>
      </c>
      <c r="E328" s="5">
        <v>4</v>
      </c>
      <c r="F328" s="17">
        <v>0</v>
      </c>
      <c r="G328" s="17">
        <v>0</v>
      </c>
    </row>
    <row r="329" spans="1:7" ht="27" customHeight="1">
      <c r="A329" s="5" t="s">
        <v>915</v>
      </c>
      <c r="B329" s="38" t="s">
        <v>206</v>
      </c>
      <c r="C329" s="37">
        <f t="shared" si="11"/>
        <v>2.6666666666666665</v>
      </c>
      <c r="D329" s="17">
        <f t="shared" si="12"/>
        <v>2</v>
      </c>
      <c r="E329" s="5">
        <v>2</v>
      </c>
      <c r="F329" s="17">
        <v>4</v>
      </c>
      <c r="G329" s="17">
        <v>6</v>
      </c>
    </row>
    <row r="330" spans="1:7" ht="27" customHeight="1">
      <c r="A330" s="5" t="s">
        <v>915</v>
      </c>
      <c r="B330" s="38" t="s">
        <v>692</v>
      </c>
      <c r="C330" s="37">
        <f t="shared" si="11"/>
        <v>2.3333333333333335</v>
      </c>
      <c r="D330" s="17">
        <f t="shared" si="12"/>
        <v>1.2</v>
      </c>
      <c r="E330" s="5">
        <v>2</v>
      </c>
      <c r="F330" s="17">
        <v>3</v>
      </c>
      <c r="G330" s="17">
        <v>6</v>
      </c>
    </row>
    <row r="331" spans="1:7" ht="27" customHeight="1">
      <c r="A331" s="5" t="s">
        <v>915</v>
      </c>
      <c r="B331" s="38" t="s">
        <v>778</v>
      </c>
      <c r="C331" s="37">
        <f t="shared" si="11"/>
        <v>2.3333333333333335</v>
      </c>
      <c r="D331" s="17">
        <f t="shared" si="12"/>
        <v>4</v>
      </c>
      <c r="E331" s="5">
        <v>1</v>
      </c>
      <c r="F331" s="17">
        <v>5</v>
      </c>
      <c r="G331" s="17">
        <v>0</v>
      </c>
    </row>
    <row r="332" spans="1:7" ht="27" customHeight="1">
      <c r="A332" s="5" t="s">
        <v>915</v>
      </c>
      <c r="B332" s="38" t="s">
        <v>1009</v>
      </c>
      <c r="C332" s="37">
        <f t="shared" si="11"/>
        <v>2.3333333333333335</v>
      </c>
      <c r="D332" s="17">
        <f t="shared" si="12"/>
        <v>2</v>
      </c>
      <c r="E332" s="5">
        <v>1</v>
      </c>
      <c r="F332" s="17">
        <v>5</v>
      </c>
      <c r="G332" s="17">
        <v>10</v>
      </c>
    </row>
    <row r="333" spans="1:7" ht="27" customHeight="1">
      <c r="A333" s="5" t="s">
        <v>915</v>
      </c>
      <c r="B333" s="38" t="s">
        <v>34</v>
      </c>
      <c r="C333" s="37">
        <f t="shared" si="11"/>
        <v>2.3333333333333335</v>
      </c>
      <c r="D333" s="17">
        <f t="shared" si="12"/>
        <v>1.6</v>
      </c>
      <c r="E333" s="5">
        <v>2</v>
      </c>
      <c r="F333" s="17">
        <v>3</v>
      </c>
      <c r="G333" s="17">
        <v>4</v>
      </c>
    </row>
    <row r="334" spans="1:7" ht="27" customHeight="1">
      <c r="A334" s="5" t="s">
        <v>915</v>
      </c>
      <c r="B334" s="38" t="s">
        <v>342</v>
      </c>
      <c r="C334" s="37">
        <f t="shared" si="11"/>
        <v>2.1999999999999997</v>
      </c>
      <c r="D334" s="17">
        <f t="shared" si="12"/>
        <v>1.28</v>
      </c>
      <c r="E334" s="5">
        <v>2</v>
      </c>
      <c r="F334" s="17">
        <v>2.6</v>
      </c>
      <c r="G334" s="17">
        <v>4</v>
      </c>
    </row>
    <row r="335" spans="1:7" ht="27" customHeight="1">
      <c r="A335" s="5" t="s">
        <v>915</v>
      </c>
      <c r="B335" s="38" t="s">
        <v>1024</v>
      </c>
      <c r="C335" s="37">
        <f t="shared" si="11"/>
        <v>2</v>
      </c>
      <c r="D335" s="17">
        <f t="shared" si="12"/>
        <v>1.2</v>
      </c>
      <c r="E335" s="5">
        <v>1</v>
      </c>
      <c r="F335" s="17">
        <v>4</v>
      </c>
      <c r="G335" s="17">
        <v>10</v>
      </c>
    </row>
    <row r="336" spans="1:7" ht="27" customHeight="1">
      <c r="A336" s="5" t="s">
        <v>915</v>
      </c>
      <c r="B336" s="38" t="s">
        <v>435</v>
      </c>
      <c r="C336" s="37">
        <f t="shared" si="11"/>
        <v>2</v>
      </c>
      <c r="D336" s="17">
        <f t="shared" si="12"/>
        <v>0.8</v>
      </c>
      <c r="E336" s="5">
        <v>2</v>
      </c>
      <c r="F336" s="17">
        <v>2</v>
      </c>
      <c r="G336" s="17">
        <v>4</v>
      </c>
    </row>
    <row r="337" spans="1:7" ht="27" customHeight="1">
      <c r="A337" s="5" t="s">
        <v>915</v>
      </c>
      <c r="B337" s="38" t="s">
        <v>626</v>
      </c>
      <c r="C337" s="37">
        <f t="shared" si="11"/>
        <v>2</v>
      </c>
      <c r="D337" s="17">
        <f t="shared" si="12"/>
        <v>0.8</v>
      </c>
      <c r="E337" s="5">
        <v>2</v>
      </c>
      <c r="F337" s="17">
        <v>2</v>
      </c>
      <c r="G337" s="17">
        <v>4</v>
      </c>
    </row>
    <row r="338" spans="1:7" ht="27" customHeight="1">
      <c r="A338" s="5" t="s">
        <v>915</v>
      </c>
      <c r="B338" s="38" t="s">
        <v>600</v>
      </c>
      <c r="C338" s="37">
        <f t="shared" si="11"/>
        <v>2</v>
      </c>
      <c r="D338" s="17">
        <f t="shared" si="12"/>
        <v>2</v>
      </c>
      <c r="E338" s="5">
        <v>1</v>
      </c>
      <c r="F338" s="17">
        <v>4</v>
      </c>
      <c r="G338" s="17">
        <v>6</v>
      </c>
    </row>
    <row r="339" spans="1:7" ht="27" customHeight="1">
      <c r="A339" s="5" t="s">
        <v>915</v>
      </c>
      <c r="B339" s="38" t="s">
        <v>218</v>
      </c>
      <c r="C339" s="37">
        <f t="shared" si="11"/>
        <v>1.9666666666666668</v>
      </c>
      <c r="D339" s="17">
        <f t="shared" si="12"/>
        <v>2.3199999999999998</v>
      </c>
      <c r="E339" s="5">
        <v>1</v>
      </c>
      <c r="F339" s="17">
        <v>3.9</v>
      </c>
      <c r="G339" s="17">
        <v>4</v>
      </c>
    </row>
    <row r="340" spans="1:7" ht="27" customHeight="1">
      <c r="A340" s="5" t="s">
        <v>915</v>
      </c>
      <c r="B340" s="38" t="s">
        <v>702</v>
      </c>
      <c r="C340" s="37">
        <f t="shared" si="11"/>
        <v>1.6666666666666667</v>
      </c>
      <c r="D340" s="17">
        <f t="shared" si="12"/>
        <v>2.7</v>
      </c>
      <c r="E340" s="5">
        <v>0</v>
      </c>
      <c r="F340" s="17">
        <v>5</v>
      </c>
      <c r="G340" s="17">
        <v>6.5</v>
      </c>
    </row>
    <row r="341" spans="1:7" ht="27" customHeight="1">
      <c r="A341" s="5" t="s">
        <v>915</v>
      </c>
      <c r="B341" s="38" t="s">
        <v>282</v>
      </c>
      <c r="C341" s="37">
        <f t="shared" si="11"/>
        <v>1.3333333333333333</v>
      </c>
      <c r="D341" s="17">
        <f t="shared" si="12"/>
        <v>0.6</v>
      </c>
      <c r="E341" s="5">
        <v>1</v>
      </c>
      <c r="F341" s="17">
        <v>2</v>
      </c>
      <c r="G341" s="17">
        <v>5</v>
      </c>
    </row>
    <row r="342" spans="1:7" ht="27" customHeight="1">
      <c r="A342" s="5" t="s">
        <v>915</v>
      </c>
      <c r="B342" s="38" t="s">
        <v>249</v>
      </c>
      <c r="C342" s="37">
        <f t="shared" ref="C342:C373" si="13">(E342*2+F342)/3</f>
        <v>1.3333333333333333</v>
      </c>
      <c r="D342" s="17">
        <f t="shared" ref="D342:D361" si="14">((F342*4)-G342)/5</f>
        <v>0</v>
      </c>
      <c r="E342" s="5">
        <v>1</v>
      </c>
      <c r="F342" s="17">
        <v>2</v>
      </c>
      <c r="G342" s="17">
        <v>8</v>
      </c>
    </row>
    <row r="343" spans="1:7" ht="27" customHeight="1">
      <c r="A343" s="5" t="s">
        <v>915</v>
      </c>
      <c r="B343" s="38" t="s">
        <v>36</v>
      </c>
      <c r="C343" s="37">
        <f t="shared" si="13"/>
        <v>1.3333333333333333</v>
      </c>
      <c r="D343" s="17">
        <f t="shared" si="14"/>
        <v>0.2</v>
      </c>
      <c r="E343" s="5">
        <v>1</v>
      </c>
      <c r="F343" s="17">
        <v>2</v>
      </c>
      <c r="G343" s="17">
        <v>7</v>
      </c>
    </row>
    <row r="344" spans="1:7" ht="27" customHeight="1">
      <c r="A344" s="5" t="s">
        <v>915</v>
      </c>
      <c r="B344" s="38" t="s">
        <v>9</v>
      </c>
      <c r="C344" s="37">
        <f t="shared" si="13"/>
        <v>1.3333333333333333</v>
      </c>
      <c r="D344" s="17">
        <f t="shared" si="14"/>
        <v>0</v>
      </c>
      <c r="E344" s="5">
        <v>1</v>
      </c>
      <c r="F344" s="17">
        <v>2</v>
      </c>
      <c r="G344" s="17">
        <v>8</v>
      </c>
    </row>
    <row r="345" spans="1:7" ht="27" customHeight="1">
      <c r="A345" s="5" t="s">
        <v>915</v>
      </c>
      <c r="B345" s="38" t="s">
        <v>44</v>
      </c>
      <c r="C345" s="37">
        <f t="shared" si="13"/>
        <v>1.3333333333333333</v>
      </c>
      <c r="D345" s="17">
        <f t="shared" si="14"/>
        <v>0.2</v>
      </c>
      <c r="E345" s="5">
        <v>1</v>
      </c>
      <c r="F345" s="17">
        <v>2</v>
      </c>
      <c r="G345" s="17">
        <v>7</v>
      </c>
    </row>
    <row r="346" spans="1:7" ht="27" customHeight="1">
      <c r="A346" s="5" t="s">
        <v>915</v>
      </c>
      <c r="B346" s="38" t="s">
        <v>781</v>
      </c>
      <c r="C346" s="37">
        <f t="shared" si="13"/>
        <v>1.3333333333333333</v>
      </c>
      <c r="D346" s="17">
        <f t="shared" si="14"/>
        <v>0.4</v>
      </c>
      <c r="E346" s="5">
        <v>1</v>
      </c>
      <c r="F346" s="17">
        <v>2</v>
      </c>
      <c r="G346" s="17">
        <v>6</v>
      </c>
    </row>
    <row r="347" spans="1:7" ht="27" customHeight="1">
      <c r="A347" s="5" t="s">
        <v>915</v>
      </c>
      <c r="B347" s="38" t="s">
        <v>390</v>
      </c>
      <c r="C347" s="37">
        <f t="shared" si="13"/>
        <v>1</v>
      </c>
      <c r="D347" s="17">
        <f t="shared" si="14"/>
        <v>-1</v>
      </c>
      <c r="E347" s="5">
        <v>1</v>
      </c>
      <c r="F347" s="17">
        <v>1</v>
      </c>
      <c r="G347" s="17">
        <v>9</v>
      </c>
    </row>
    <row r="348" spans="1:7" ht="27" customHeight="1">
      <c r="A348" s="5" t="s">
        <v>915</v>
      </c>
      <c r="B348" s="38" t="s">
        <v>1317</v>
      </c>
      <c r="C348" s="37">
        <f t="shared" si="13"/>
        <v>1</v>
      </c>
      <c r="D348" s="17">
        <f t="shared" si="14"/>
        <v>0.4</v>
      </c>
      <c r="E348" s="5">
        <v>1</v>
      </c>
      <c r="F348" s="17">
        <v>1</v>
      </c>
      <c r="G348" s="17">
        <v>2</v>
      </c>
    </row>
    <row r="349" spans="1:7" ht="27" customHeight="1">
      <c r="A349" s="5" t="s">
        <v>915</v>
      </c>
      <c r="B349" s="38" t="s">
        <v>934</v>
      </c>
      <c r="C349" s="37">
        <f t="shared" si="13"/>
        <v>1</v>
      </c>
      <c r="D349" s="17">
        <f t="shared" si="14"/>
        <v>0</v>
      </c>
      <c r="E349" s="5">
        <v>1</v>
      </c>
      <c r="F349" s="17">
        <v>1</v>
      </c>
      <c r="G349" s="17">
        <v>4</v>
      </c>
    </row>
    <row r="350" spans="1:7" ht="27" customHeight="1">
      <c r="A350" s="5" t="s">
        <v>915</v>
      </c>
      <c r="B350" s="38" t="s">
        <v>241</v>
      </c>
      <c r="C350" s="37">
        <f t="shared" si="13"/>
        <v>1</v>
      </c>
      <c r="D350" s="17">
        <f t="shared" si="14"/>
        <v>-0.8</v>
      </c>
      <c r="E350" s="5">
        <v>1</v>
      </c>
      <c r="F350" s="17">
        <v>1</v>
      </c>
      <c r="G350" s="17">
        <v>8</v>
      </c>
    </row>
    <row r="351" spans="1:7" ht="27" customHeight="1">
      <c r="A351" s="5" t="s">
        <v>915</v>
      </c>
      <c r="B351" s="38" t="s">
        <v>80</v>
      </c>
      <c r="C351" s="37">
        <f t="shared" si="13"/>
        <v>1</v>
      </c>
      <c r="D351" s="17">
        <f t="shared" si="14"/>
        <v>-1</v>
      </c>
      <c r="E351" s="5">
        <v>1</v>
      </c>
      <c r="F351" s="17">
        <v>1</v>
      </c>
      <c r="G351" s="17">
        <v>9</v>
      </c>
    </row>
    <row r="352" spans="1:7" ht="27" customHeight="1">
      <c r="A352" s="5" t="s">
        <v>915</v>
      </c>
      <c r="B352" s="38" t="s">
        <v>35</v>
      </c>
      <c r="C352" s="37">
        <f t="shared" si="13"/>
        <v>1</v>
      </c>
      <c r="D352" s="17">
        <f t="shared" si="14"/>
        <v>-1</v>
      </c>
      <c r="E352" s="5">
        <v>1</v>
      </c>
      <c r="F352" s="17">
        <v>1</v>
      </c>
      <c r="G352" s="17">
        <v>9</v>
      </c>
    </row>
    <row r="353" spans="1:214" ht="27" customHeight="1">
      <c r="A353" s="5" t="s">
        <v>915</v>
      </c>
      <c r="B353" s="38" t="s">
        <v>16</v>
      </c>
      <c r="C353" s="37">
        <f t="shared" si="13"/>
        <v>1</v>
      </c>
      <c r="D353" s="17">
        <f t="shared" si="14"/>
        <v>-0.6</v>
      </c>
      <c r="E353" s="5">
        <v>1</v>
      </c>
      <c r="F353" s="17">
        <v>1</v>
      </c>
      <c r="G353" s="17">
        <v>7</v>
      </c>
    </row>
    <row r="354" spans="1:214" ht="27" customHeight="1">
      <c r="A354" s="5" t="s">
        <v>915</v>
      </c>
      <c r="B354" s="38" t="s">
        <v>37</v>
      </c>
      <c r="C354" s="37">
        <f t="shared" si="13"/>
        <v>1</v>
      </c>
      <c r="D354" s="17">
        <f t="shared" si="14"/>
        <v>0.4</v>
      </c>
      <c r="E354" s="5">
        <v>1</v>
      </c>
      <c r="F354" s="17">
        <v>1</v>
      </c>
      <c r="G354" s="17">
        <v>2</v>
      </c>
    </row>
    <row r="355" spans="1:214" ht="27" customHeight="1">
      <c r="A355" s="5" t="s">
        <v>915</v>
      </c>
      <c r="B355" s="38" t="s">
        <v>235</v>
      </c>
      <c r="C355" s="37">
        <f t="shared" si="13"/>
        <v>1</v>
      </c>
      <c r="D355" s="17">
        <f t="shared" si="14"/>
        <v>-0.4</v>
      </c>
      <c r="E355" s="5">
        <v>1</v>
      </c>
      <c r="F355" s="17">
        <v>1</v>
      </c>
      <c r="G355" s="17">
        <v>6</v>
      </c>
    </row>
    <row r="356" spans="1:214" ht="27" customHeight="1">
      <c r="A356" s="5" t="s">
        <v>915</v>
      </c>
      <c r="B356" s="38" t="s">
        <v>51</v>
      </c>
      <c r="C356" s="37">
        <f t="shared" si="13"/>
        <v>1</v>
      </c>
      <c r="D356" s="17">
        <f t="shared" si="14"/>
        <v>-0.6</v>
      </c>
      <c r="E356" s="5">
        <v>1</v>
      </c>
      <c r="F356" s="17">
        <v>1</v>
      </c>
      <c r="G356" s="17">
        <v>7</v>
      </c>
    </row>
    <row r="357" spans="1:214" ht="27" customHeight="1">
      <c r="A357" s="5" t="s">
        <v>915</v>
      </c>
      <c r="B357" s="38" t="s">
        <v>958</v>
      </c>
      <c r="C357" s="37">
        <f t="shared" si="13"/>
        <v>0.66666666666666663</v>
      </c>
      <c r="D357" s="17">
        <f t="shared" si="14"/>
        <v>0</v>
      </c>
      <c r="E357" s="5">
        <v>1</v>
      </c>
      <c r="F357" s="17">
        <v>0</v>
      </c>
      <c r="G357" s="17">
        <v>0</v>
      </c>
    </row>
    <row r="358" spans="1:214" ht="27" customHeight="1">
      <c r="A358" s="5" t="s">
        <v>915</v>
      </c>
      <c r="B358" s="38" t="s">
        <v>2069</v>
      </c>
      <c r="C358" s="37">
        <f t="shared" si="13"/>
        <v>0.66666666666666663</v>
      </c>
      <c r="D358" s="17">
        <f t="shared" si="14"/>
        <v>0</v>
      </c>
      <c r="E358" s="5">
        <v>1</v>
      </c>
      <c r="F358" s="17">
        <v>0</v>
      </c>
      <c r="G358" s="17">
        <v>0</v>
      </c>
    </row>
    <row r="359" spans="1:214" ht="27" customHeight="1">
      <c r="A359" s="5" t="s">
        <v>915</v>
      </c>
      <c r="B359" s="38" t="s">
        <v>965</v>
      </c>
      <c r="C359" s="37">
        <f t="shared" si="13"/>
        <v>0.66666666666666663</v>
      </c>
      <c r="D359" s="17">
        <f t="shared" si="14"/>
        <v>0</v>
      </c>
      <c r="E359" s="5">
        <v>1</v>
      </c>
      <c r="F359" s="17">
        <v>0</v>
      </c>
      <c r="G359" s="17">
        <v>0</v>
      </c>
    </row>
    <row r="360" spans="1:214" ht="27" customHeight="1">
      <c r="A360" s="5" t="s">
        <v>915</v>
      </c>
      <c r="B360" s="38" t="s">
        <v>967</v>
      </c>
      <c r="C360" s="37">
        <f t="shared" si="13"/>
        <v>0.66666666666666663</v>
      </c>
      <c r="D360" s="17">
        <f t="shared" si="14"/>
        <v>0</v>
      </c>
      <c r="E360" s="5">
        <v>1</v>
      </c>
      <c r="F360" s="17">
        <v>0</v>
      </c>
      <c r="G360" s="17">
        <v>0</v>
      </c>
    </row>
    <row r="361" spans="1:214" ht="27" customHeight="1">
      <c r="A361" s="5" t="s">
        <v>915</v>
      </c>
      <c r="B361" s="38" t="s">
        <v>968</v>
      </c>
      <c r="C361" s="37">
        <f t="shared" si="13"/>
        <v>0.66666666666666663</v>
      </c>
      <c r="D361" s="17">
        <f t="shared" si="14"/>
        <v>0</v>
      </c>
      <c r="E361" s="5">
        <v>1</v>
      </c>
      <c r="F361" s="17">
        <v>0</v>
      </c>
      <c r="G361" s="17">
        <v>0</v>
      </c>
    </row>
    <row r="362" spans="1:214" s="189" customFormat="1" ht="27" customHeight="1">
      <c r="A362" s="5" t="s">
        <v>915</v>
      </c>
      <c r="B362" s="38" t="s">
        <v>3135</v>
      </c>
      <c r="C362" s="37">
        <f t="shared" si="13"/>
        <v>0</v>
      </c>
      <c r="D362" s="17"/>
      <c r="E362" s="5"/>
      <c r="F362" s="17"/>
      <c r="G362" s="17"/>
      <c r="H362" s="18"/>
      <c r="I362" s="18"/>
      <c r="J362" s="18"/>
      <c r="K362" s="18"/>
      <c r="L362" s="18"/>
      <c r="M362" s="18"/>
      <c r="N362" s="18"/>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c r="HC362" s="19"/>
      <c r="HD362" s="19"/>
      <c r="HE362" s="19"/>
      <c r="HF362" s="19"/>
    </row>
    <row r="363" spans="1:214" ht="27" customHeight="1">
      <c r="A363" s="5" t="s">
        <v>915</v>
      </c>
      <c r="B363" s="38" t="s">
        <v>2476</v>
      </c>
      <c r="C363" s="37">
        <f t="shared" si="13"/>
        <v>0</v>
      </c>
      <c r="D363" s="17">
        <f>((F363*4)-G363)/5</f>
        <v>0</v>
      </c>
      <c r="E363" s="5"/>
      <c r="F363" s="17"/>
      <c r="G363" s="17"/>
    </row>
    <row r="364" spans="1:214" ht="27" customHeight="1">
      <c r="A364" s="5" t="s">
        <v>915</v>
      </c>
      <c r="B364" s="38" t="s">
        <v>2503</v>
      </c>
      <c r="C364" s="37">
        <f t="shared" si="13"/>
        <v>0</v>
      </c>
      <c r="D364" s="17">
        <f>((F364*4)-G364)/5</f>
        <v>0</v>
      </c>
      <c r="E364" s="5"/>
      <c r="F364" s="17"/>
      <c r="G364" s="17"/>
    </row>
    <row r="365" spans="1:214" ht="27" customHeight="1">
      <c r="A365" s="5" t="s">
        <v>915</v>
      </c>
      <c r="B365" s="38" t="s">
        <v>2432</v>
      </c>
      <c r="C365" s="37">
        <f t="shared" si="13"/>
        <v>0</v>
      </c>
      <c r="D365" s="17">
        <f>((F365*4)-G365)/5</f>
        <v>0</v>
      </c>
      <c r="E365" s="5">
        <v>0</v>
      </c>
      <c r="F365" s="17">
        <v>0</v>
      </c>
      <c r="G365" s="17">
        <v>0</v>
      </c>
    </row>
    <row r="366" spans="1:214" ht="27" customHeight="1">
      <c r="A366" s="5" t="s">
        <v>915</v>
      </c>
      <c r="B366" s="38" t="s">
        <v>2309</v>
      </c>
      <c r="C366" s="37">
        <f t="shared" si="13"/>
        <v>0</v>
      </c>
      <c r="D366" s="17">
        <f>((F366*4)-G366)/5</f>
        <v>0</v>
      </c>
      <c r="E366" s="5"/>
      <c r="F366" s="17"/>
      <c r="G366" s="17"/>
    </row>
    <row r="367" spans="1:214" ht="27" customHeight="1">
      <c r="A367" s="5" t="s">
        <v>915</v>
      </c>
      <c r="B367" s="38" t="s">
        <v>2323</v>
      </c>
      <c r="C367" s="37">
        <f t="shared" si="13"/>
        <v>0</v>
      </c>
      <c r="D367" s="17">
        <f>((F367*4)-G367)/5</f>
        <v>0</v>
      </c>
      <c r="E367" s="5"/>
      <c r="F367" s="17"/>
      <c r="G367" s="17"/>
    </row>
    <row r="368" spans="1:214" ht="27" customHeight="1">
      <c r="A368" s="5" t="s">
        <v>915</v>
      </c>
      <c r="B368" s="38" t="s">
        <v>3136</v>
      </c>
      <c r="C368" s="37">
        <f t="shared" si="13"/>
        <v>0</v>
      </c>
      <c r="D368" s="17"/>
      <c r="E368" s="5"/>
      <c r="F368" s="17"/>
      <c r="G368" s="17"/>
    </row>
    <row r="369" spans="1:7" ht="27" customHeight="1">
      <c r="A369" s="5" t="s">
        <v>915</v>
      </c>
      <c r="B369" s="38" t="s">
        <v>2313</v>
      </c>
      <c r="C369" s="37">
        <f t="shared" si="13"/>
        <v>0</v>
      </c>
      <c r="D369" s="17">
        <f t="shared" ref="D369:D409" si="15">((F369*4)-G369)/5</f>
        <v>0</v>
      </c>
      <c r="E369" s="5"/>
      <c r="F369" s="17"/>
      <c r="G369" s="17"/>
    </row>
    <row r="370" spans="1:7" ht="27" customHeight="1">
      <c r="A370" s="5" t="s">
        <v>915</v>
      </c>
      <c r="B370" s="38" t="s">
        <v>2477</v>
      </c>
      <c r="C370" s="37">
        <f t="shared" si="13"/>
        <v>0</v>
      </c>
      <c r="D370" s="17">
        <f t="shared" si="15"/>
        <v>0</v>
      </c>
      <c r="E370" s="5"/>
      <c r="F370" s="17"/>
      <c r="G370" s="17"/>
    </row>
    <row r="371" spans="1:7" ht="27" customHeight="1">
      <c r="A371" s="5" t="s">
        <v>915</v>
      </c>
      <c r="B371" s="38" t="s">
        <v>2470</v>
      </c>
      <c r="C371" s="37">
        <f t="shared" si="13"/>
        <v>0</v>
      </c>
      <c r="D371" s="17">
        <f t="shared" si="15"/>
        <v>0</v>
      </c>
      <c r="E371" s="5"/>
      <c r="F371" s="17"/>
      <c r="G371" s="17"/>
    </row>
    <row r="372" spans="1:7" ht="27" customHeight="1">
      <c r="A372" s="5" t="s">
        <v>915</v>
      </c>
      <c r="B372" s="38" t="s">
        <v>2493</v>
      </c>
      <c r="C372" s="37">
        <f t="shared" si="13"/>
        <v>0</v>
      </c>
      <c r="D372" s="17">
        <f t="shared" si="15"/>
        <v>0</v>
      </c>
      <c r="E372" s="5"/>
      <c r="F372" s="17"/>
      <c r="G372" s="17"/>
    </row>
    <row r="373" spans="1:7" ht="27" customHeight="1">
      <c r="A373" s="5" t="s">
        <v>915</v>
      </c>
      <c r="B373" s="38" t="s">
        <v>2474</v>
      </c>
      <c r="C373" s="37">
        <f t="shared" si="13"/>
        <v>0</v>
      </c>
      <c r="D373" s="17">
        <f t="shared" si="15"/>
        <v>0</v>
      </c>
      <c r="E373" s="5"/>
      <c r="F373" s="17"/>
      <c r="G373" s="17"/>
    </row>
    <row r="374" spans="1:7" ht="27" customHeight="1">
      <c r="A374" s="5" t="s">
        <v>915</v>
      </c>
      <c r="B374" s="38" t="s">
        <v>2280</v>
      </c>
      <c r="C374" s="37">
        <f t="shared" ref="C374:C409" si="16">(E374*2+F374)/3</f>
        <v>0</v>
      </c>
      <c r="D374" s="17">
        <f t="shared" si="15"/>
        <v>0</v>
      </c>
      <c r="E374" s="5"/>
      <c r="F374" s="17"/>
      <c r="G374" s="17"/>
    </row>
    <row r="375" spans="1:7" ht="27" customHeight="1">
      <c r="A375" s="5" t="s">
        <v>915</v>
      </c>
      <c r="B375" s="38" t="s">
        <v>1826</v>
      </c>
      <c r="C375" s="37">
        <f t="shared" si="16"/>
        <v>0</v>
      </c>
      <c r="D375" s="17">
        <f t="shared" si="15"/>
        <v>0</v>
      </c>
      <c r="E375" s="5">
        <v>0</v>
      </c>
      <c r="F375" s="17">
        <v>0</v>
      </c>
      <c r="G375" s="17">
        <v>0</v>
      </c>
    </row>
    <row r="376" spans="1:7" ht="27" customHeight="1">
      <c r="A376" s="5" t="s">
        <v>915</v>
      </c>
      <c r="B376" s="38" t="s">
        <v>1919</v>
      </c>
      <c r="C376" s="37">
        <f t="shared" si="16"/>
        <v>0</v>
      </c>
      <c r="D376" s="17">
        <f t="shared" si="15"/>
        <v>0</v>
      </c>
      <c r="E376" s="5">
        <v>0</v>
      </c>
      <c r="F376" s="17">
        <v>0</v>
      </c>
      <c r="G376" s="17">
        <v>0</v>
      </c>
    </row>
    <row r="377" spans="1:7" ht="27" customHeight="1">
      <c r="A377" s="5" t="s">
        <v>915</v>
      </c>
      <c r="B377" s="38" t="s">
        <v>2067</v>
      </c>
      <c r="C377" s="37">
        <f t="shared" si="16"/>
        <v>0</v>
      </c>
      <c r="D377" s="17">
        <f t="shared" si="15"/>
        <v>0</v>
      </c>
      <c r="E377" s="5"/>
      <c r="F377" s="17"/>
      <c r="G377" s="17"/>
    </row>
    <row r="378" spans="1:7" ht="27" customHeight="1">
      <c r="A378" s="5" t="s">
        <v>915</v>
      </c>
      <c r="B378" s="38" t="s">
        <v>1747</v>
      </c>
      <c r="C378" s="37">
        <f t="shared" si="16"/>
        <v>0</v>
      </c>
      <c r="D378" s="17">
        <f t="shared" si="15"/>
        <v>0</v>
      </c>
      <c r="E378" s="5">
        <v>0</v>
      </c>
      <c r="F378" s="17">
        <v>0</v>
      </c>
      <c r="G378" s="17">
        <v>0</v>
      </c>
    </row>
    <row r="379" spans="1:7" ht="27" customHeight="1">
      <c r="A379" s="5" t="s">
        <v>915</v>
      </c>
      <c r="B379" s="38" t="s">
        <v>2501</v>
      </c>
      <c r="C379" s="37">
        <f t="shared" si="16"/>
        <v>0</v>
      </c>
      <c r="D379" s="17">
        <f t="shared" si="15"/>
        <v>0</v>
      </c>
      <c r="E379" s="5"/>
      <c r="F379" s="17"/>
      <c r="G379" s="17"/>
    </row>
    <row r="380" spans="1:7" ht="27" customHeight="1">
      <c r="A380" s="5" t="s">
        <v>915</v>
      </c>
      <c r="B380" s="38" t="s">
        <v>2088</v>
      </c>
      <c r="C380" s="37">
        <f t="shared" si="16"/>
        <v>0</v>
      </c>
      <c r="D380" s="17">
        <f t="shared" si="15"/>
        <v>0</v>
      </c>
      <c r="E380" s="5">
        <v>0</v>
      </c>
      <c r="F380" s="17">
        <v>0</v>
      </c>
      <c r="G380" s="17">
        <v>0</v>
      </c>
    </row>
    <row r="381" spans="1:7" ht="27" customHeight="1">
      <c r="A381" s="5" t="s">
        <v>915</v>
      </c>
      <c r="B381" s="38" t="s">
        <v>2284</v>
      </c>
      <c r="C381" s="37">
        <f t="shared" si="16"/>
        <v>0</v>
      </c>
      <c r="D381" s="17">
        <f t="shared" si="15"/>
        <v>0</v>
      </c>
      <c r="E381" s="5"/>
      <c r="F381" s="17"/>
      <c r="G381" s="17"/>
    </row>
    <row r="382" spans="1:7" ht="27" customHeight="1">
      <c r="A382" s="5" t="s">
        <v>915</v>
      </c>
      <c r="B382" s="38" t="s">
        <v>2093</v>
      </c>
      <c r="C382" s="37">
        <f t="shared" si="16"/>
        <v>0</v>
      </c>
      <c r="D382" s="17">
        <f t="shared" si="15"/>
        <v>0</v>
      </c>
      <c r="E382" s="5">
        <v>0</v>
      </c>
      <c r="F382" s="17">
        <v>0</v>
      </c>
      <c r="G382" s="17">
        <v>0</v>
      </c>
    </row>
    <row r="383" spans="1:7" ht="27" customHeight="1">
      <c r="A383" s="5" t="s">
        <v>915</v>
      </c>
      <c r="B383" s="38" t="s">
        <v>2270</v>
      </c>
      <c r="C383" s="37">
        <f t="shared" si="16"/>
        <v>0</v>
      </c>
      <c r="D383" s="17">
        <f t="shared" si="15"/>
        <v>0</v>
      </c>
      <c r="E383" s="5"/>
      <c r="F383" s="17"/>
      <c r="G383" s="17"/>
    </row>
    <row r="384" spans="1:7" ht="27" customHeight="1">
      <c r="A384" s="5" t="s">
        <v>915</v>
      </c>
      <c r="B384" s="38" t="s">
        <v>1840</v>
      </c>
      <c r="C384" s="37">
        <f t="shared" si="16"/>
        <v>0</v>
      </c>
      <c r="D384" s="17">
        <f t="shared" si="15"/>
        <v>0</v>
      </c>
      <c r="E384" s="5">
        <v>0</v>
      </c>
      <c r="F384" s="17">
        <v>0</v>
      </c>
      <c r="G384" s="17">
        <v>0</v>
      </c>
    </row>
    <row r="385" spans="1:7" ht="27" customHeight="1">
      <c r="A385" s="5" t="s">
        <v>915</v>
      </c>
      <c r="B385" s="38" t="s">
        <v>2489</v>
      </c>
      <c r="C385" s="37">
        <f t="shared" si="16"/>
        <v>0</v>
      </c>
      <c r="D385" s="17">
        <f t="shared" si="15"/>
        <v>0</v>
      </c>
      <c r="E385" s="5"/>
      <c r="F385" s="17"/>
      <c r="G385" s="17"/>
    </row>
    <row r="386" spans="1:7" ht="27" customHeight="1">
      <c r="A386" s="5" t="s">
        <v>915</v>
      </c>
      <c r="B386" s="38" t="s">
        <v>2324</v>
      </c>
      <c r="C386" s="37">
        <f t="shared" si="16"/>
        <v>0</v>
      </c>
      <c r="D386" s="17">
        <f t="shared" si="15"/>
        <v>0</v>
      </c>
      <c r="E386" s="5"/>
      <c r="F386" s="17"/>
      <c r="G386" s="17"/>
    </row>
    <row r="387" spans="1:7" ht="27" customHeight="1">
      <c r="A387" s="5" t="s">
        <v>915</v>
      </c>
      <c r="B387" s="38" t="s">
        <v>2389</v>
      </c>
      <c r="C387" s="37">
        <f t="shared" si="16"/>
        <v>0</v>
      </c>
      <c r="D387" s="17">
        <f t="shared" si="15"/>
        <v>0</v>
      </c>
      <c r="E387" s="5"/>
      <c r="F387" s="17"/>
      <c r="G387" s="17"/>
    </row>
    <row r="388" spans="1:7" ht="27" customHeight="1">
      <c r="A388" s="5" t="s">
        <v>915</v>
      </c>
      <c r="B388" s="38" t="s">
        <v>2082</v>
      </c>
      <c r="C388" s="37">
        <f t="shared" si="16"/>
        <v>0</v>
      </c>
      <c r="D388" s="17">
        <f t="shared" si="15"/>
        <v>0</v>
      </c>
      <c r="E388" s="5">
        <v>0</v>
      </c>
      <c r="F388" s="17">
        <v>0</v>
      </c>
      <c r="G388" s="17">
        <v>0</v>
      </c>
    </row>
    <row r="389" spans="1:7" ht="27" customHeight="1">
      <c r="A389" s="5" t="s">
        <v>915</v>
      </c>
      <c r="B389" s="38" t="s">
        <v>2478</v>
      </c>
      <c r="C389" s="37">
        <f t="shared" si="16"/>
        <v>0</v>
      </c>
      <c r="D389" s="17">
        <f t="shared" si="15"/>
        <v>0</v>
      </c>
      <c r="E389" s="5"/>
      <c r="F389" s="17"/>
      <c r="G389" s="17"/>
    </row>
    <row r="390" spans="1:7" ht="27" customHeight="1">
      <c r="A390" s="5" t="s">
        <v>915</v>
      </c>
      <c r="B390" s="38" t="s">
        <v>1827</v>
      </c>
      <c r="C390" s="37">
        <f t="shared" si="16"/>
        <v>0</v>
      </c>
      <c r="D390" s="17">
        <f t="shared" si="15"/>
        <v>0</v>
      </c>
      <c r="E390" s="5">
        <v>0</v>
      </c>
      <c r="F390" s="17">
        <v>0</v>
      </c>
      <c r="G390" s="17">
        <v>0</v>
      </c>
    </row>
    <row r="391" spans="1:7" ht="27" customHeight="1">
      <c r="A391" s="5" t="s">
        <v>915</v>
      </c>
      <c r="B391" s="38" t="s">
        <v>2500</v>
      </c>
      <c r="C391" s="37">
        <f t="shared" si="16"/>
        <v>0</v>
      </c>
      <c r="D391" s="17">
        <f t="shared" si="15"/>
        <v>0</v>
      </c>
      <c r="E391" s="5"/>
      <c r="F391" s="17"/>
      <c r="G391" s="17"/>
    </row>
    <row r="392" spans="1:7" ht="27" customHeight="1">
      <c r="A392" s="5" t="s">
        <v>915</v>
      </c>
      <c r="B392" s="38" t="s">
        <v>2362</v>
      </c>
      <c r="C392" s="37">
        <f t="shared" si="16"/>
        <v>0</v>
      </c>
      <c r="D392" s="17">
        <f t="shared" si="15"/>
        <v>0</v>
      </c>
      <c r="E392" s="5"/>
      <c r="F392" s="17"/>
      <c r="G392" s="17"/>
    </row>
    <row r="393" spans="1:7" ht="27" customHeight="1">
      <c r="A393" s="5" t="s">
        <v>915</v>
      </c>
      <c r="B393" s="38" t="s">
        <v>2307</v>
      </c>
      <c r="C393" s="37">
        <f t="shared" si="16"/>
        <v>0</v>
      </c>
      <c r="D393" s="17">
        <f t="shared" si="15"/>
        <v>0</v>
      </c>
      <c r="E393" s="5"/>
      <c r="F393" s="17"/>
      <c r="G393" s="17"/>
    </row>
    <row r="394" spans="1:7" ht="27" customHeight="1">
      <c r="A394" s="5" t="s">
        <v>915</v>
      </c>
      <c r="B394" s="38" t="s">
        <v>2306</v>
      </c>
      <c r="C394" s="37">
        <f t="shared" si="16"/>
        <v>0</v>
      </c>
      <c r="D394" s="17">
        <f t="shared" si="15"/>
        <v>0</v>
      </c>
      <c r="E394" s="5"/>
      <c r="F394" s="17"/>
      <c r="G394" s="17"/>
    </row>
    <row r="395" spans="1:7" ht="27" customHeight="1">
      <c r="A395" s="5" t="s">
        <v>915</v>
      </c>
      <c r="B395" s="38" t="s">
        <v>2469</v>
      </c>
      <c r="C395" s="37">
        <f t="shared" si="16"/>
        <v>0</v>
      </c>
      <c r="D395" s="17">
        <f t="shared" si="15"/>
        <v>0</v>
      </c>
      <c r="E395" s="5"/>
      <c r="F395" s="17"/>
      <c r="G395" s="17"/>
    </row>
    <row r="396" spans="1:7" ht="27" customHeight="1">
      <c r="A396" s="5" t="s">
        <v>915</v>
      </c>
      <c r="B396" s="38" t="s">
        <v>2366</v>
      </c>
      <c r="C396" s="37">
        <f t="shared" si="16"/>
        <v>0</v>
      </c>
      <c r="D396" s="17">
        <f t="shared" si="15"/>
        <v>0</v>
      </c>
      <c r="E396" s="5"/>
      <c r="F396" s="17"/>
      <c r="G396" s="17"/>
    </row>
    <row r="397" spans="1:7" ht="27" customHeight="1">
      <c r="A397" s="5" t="s">
        <v>915</v>
      </c>
      <c r="B397" s="38" t="s">
        <v>2314</v>
      </c>
      <c r="C397" s="37">
        <f t="shared" si="16"/>
        <v>0</v>
      </c>
      <c r="D397" s="17">
        <f t="shared" si="15"/>
        <v>0</v>
      </c>
      <c r="E397" s="5"/>
      <c r="F397" s="17"/>
      <c r="G397" s="17"/>
    </row>
    <row r="398" spans="1:7" ht="27" customHeight="1">
      <c r="A398" s="5" t="s">
        <v>915</v>
      </c>
      <c r="B398" s="38" t="s">
        <v>2545</v>
      </c>
      <c r="C398" s="37">
        <f t="shared" si="16"/>
        <v>0</v>
      </c>
      <c r="D398" s="17">
        <f t="shared" si="15"/>
        <v>0</v>
      </c>
      <c r="E398" s="5"/>
      <c r="F398" s="17"/>
      <c r="G398" s="17"/>
    </row>
    <row r="399" spans="1:7" ht="27" customHeight="1">
      <c r="A399" s="5" t="s">
        <v>915</v>
      </c>
      <c r="B399" s="38" t="s">
        <v>2519</v>
      </c>
      <c r="C399" s="37">
        <f t="shared" si="16"/>
        <v>0</v>
      </c>
      <c r="D399" s="17">
        <f t="shared" si="15"/>
        <v>0</v>
      </c>
      <c r="E399" s="5"/>
      <c r="F399" s="17"/>
      <c r="G399" s="17"/>
    </row>
    <row r="400" spans="1:7" ht="27" customHeight="1">
      <c r="A400" s="5" t="s">
        <v>915</v>
      </c>
      <c r="B400" s="38" t="s">
        <v>1760</v>
      </c>
      <c r="C400" s="37">
        <f t="shared" si="16"/>
        <v>0</v>
      </c>
      <c r="D400" s="17">
        <f t="shared" si="15"/>
        <v>0</v>
      </c>
      <c r="E400" s="5">
        <v>0</v>
      </c>
      <c r="F400" s="17">
        <v>0</v>
      </c>
      <c r="G400" s="17">
        <v>0</v>
      </c>
    </row>
    <row r="401" spans="1:7" ht="27" customHeight="1">
      <c r="A401" s="5" t="s">
        <v>915</v>
      </c>
      <c r="B401" s="38" t="s">
        <v>2271</v>
      </c>
      <c r="C401" s="37">
        <f t="shared" si="16"/>
        <v>0</v>
      </c>
      <c r="D401" s="17">
        <f t="shared" si="15"/>
        <v>0</v>
      </c>
      <c r="E401" s="5"/>
      <c r="F401" s="17"/>
      <c r="G401" s="17"/>
    </row>
    <row r="402" spans="1:7" ht="27" customHeight="1">
      <c r="A402" s="5" t="s">
        <v>915</v>
      </c>
      <c r="B402" s="38" t="s">
        <v>2486</v>
      </c>
      <c r="C402" s="37">
        <f t="shared" si="16"/>
        <v>0</v>
      </c>
      <c r="D402" s="17">
        <f t="shared" si="15"/>
        <v>0</v>
      </c>
      <c r="E402" s="5"/>
      <c r="F402" s="17"/>
      <c r="G402" s="17"/>
    </row>
    <row r="403" spans="1:7" ht="27" customHeight="1">
      <c r="A403" s="5" t="s">
        <v>915</v>
      </c>
      <c r="B403" s="38" t="s">
        <v>2329</v>
      </c>
      <c r="C403" s="37">
        <f t="shared" si="16"/>
        <v>0</v>
      </c>
      <c r="D403" s="17">
        <f t="shared" si="15"/>
        <v>0</v>
      </c>
      <c r="E403" s="5"/>
      <c r="F403" s="17"/>
      <c r="G403" s="17"/>
    </row>
    <row r="404" spans="1:7" ht="27" customHeight="1">
      <c r="A404" s="5" t="s">
        <v>915</v>
      </c>
      <c r="B404" s="38" t="s">
        <v>2267</v>
      </c>
      <c r="C404" s="37">
        <f t="shared" si="16"/>
        <v>0</v>
      </c>
      <c r="D404" s="17">
        <f t="shared" si="15"/>
        <v>0</v>
      </c>
      <c r="E404" s="5"/>
      <c r="F404" s="17"/>
      <c r="G404" s="17"/>
    </row>
    <row r="405" spans="1:7" ht="27" customHeight="1">
      <c r="A405" s="5" t="s">
        <v>915</v>
      </c>
      <c r="B405" s="38" t="s">
        <v>1819</v>
      </c>
      <c r="C405" s="37">
        <f t="shared" si="16"/>
        <v>0</v>
      </c>
      <c r="D405" s="17">
        <f t="shared" si="15"/>
        <v>0</v>
      </c>
      <c r="E405" s="5">
        <v>0</v>
      </c>
      <c r="F405" s="17">
        <v>0</v>
      </c>
      <c r="G405" s="17">
        <v>0</v>
      </c>
    </row>
    <row r="406" spans="1:7" ht="27" customHeight="1">
      <c r="A406" s="5" t="s">
        <v>915</v>
      </c>
      <c r="B406" s="38" t="s">
        <v>1916</v>
      </c>
      <c r="C406" s="37">
        <f t="shared" si="16"/>
        <v>0</v>
      </c>
      <c r="D406" s="17">
        <f t="shared" si="15"/>
        <v>0</v>
      </c>
      <c r="E406" s="5">
        <v>0</v>
      </c>
      <c r="F406" s="17">
        <v>0</v>
      </c>
      <c r="G406" s="17">
        <v>0</v>
      </c>
    </row>
    <row r="407" spans="1:7" ht="27" customHeight="1">
      <c r="A407" s="5" t="s">
        <v>915</v>
      </c>
      <c r="B407" s="38" t="s">
        <v>2263</v>
      </c>
      <c r="C407" s="37">
        <f t="shared" si="16"/>
        <v>0</v>
      </c>
      <c r="D407" s="17">
        <f t="shared" si="15"/>
        <v>0</v>
      </c>
      <c r="E407" s="5"/>
      <c r="F407" s="17"/>
      <c r="G407" s="17"/>
    </row>
    <row r="408" spans="1:7" ht="27" customHeight="1">
      <c r="A408" s="5" t="s">
        <v>915</v>
      </c>
      <c r="B408" s="38" t="s">
        <v>2381</v>
      </c>
      <c r="C408" s="37">
        <f t="shared" si="16"/>
        <v>0</v>
      </c>
      <c r="D408" s="17">
        <f t="shared" si="15"/>
        <v>0</v>
      </c>
      <c r="E408" s="5"/>
      <c r="F408" s="17"/>
      <c r="G408" s="17"/>
    </row>
    <row r="409" spans="1:7" ht="27" customHeight="1">
      <c r="A409" s="5" t="s">
        <v>915</v>
      </c>
      <c r="B409" s="38" t="s">
        <v>1798</v>
      </c>
      <c r="C409" s="37">
        <f t="shared" si="16"/>
        <v>0</v>
      </c>
      <c r="D409" s="17">
        <f t="shared" si="15"/>
        <v>0</v>
      </c>
      <c r="E409" s="5">
        <v>0</v>
      </c>
      <c r="F409" s="17">
        <v>0</v>
      </c>
      <c r="G409" s="17">
        <v>0</v>
      </c>
    </row>
    <row r="410" spans="1:7" ht="27" customHeight="1">
      <c r="A410" s="5" t="s">
        <v>915</v>
      </c>
      <c r="B410" s="38" t="s">
        <v>3177</v>
      </c>
      <c r="C410" s="37"/>
      <c r="D410" s="17"/>
      <c r="E410" s="5"/>
      <c r="F410" s="17"/>
      <c r="G410" s="17"/>
    </row>
    <row r="411" spans="1:7" ht="27" customHeight="1">
      <c r="A411" s="5" t="s">
        <v>915</v>
      </c>
      <c r="B411" s="38" t="s">
        <v>3332</v>
      </c>
      <c r="C411" s="37"/>
      <c r="D411" s="17"/>
      <c r="E411" s="5"/>
      <c r="F411" s="17"/>
      <c r="G411" s="17"/>
    </row>
    <row r="412" spans="1:7" ht="27" customHeight="1">
      <c r="A412" s="5" t="s">
        <v>915</v>
      </c>
      <c r="B412" s="38" t="s">
        <v>2576</v>
      </c>
      <c r="C412" s="37"/>
      <c r="D412" s="17"/>
      <c r="E412" s="5"/>
      <c r="F412" s="17"/>
      <c r="G412" s="17"/>
    </row>
    <row r="413" spans="1:7" ht="27" customHeight="1">
      <c r="A413" s="5" t="s">
        <v>915</v>
      </c>
      <c r="B413" s="38" t="s">
        <v>2766</v>
      </c>
      <c r="C413" s="37"/>
      <c r="D413" s="17"/>
      <c r="E413" s="5"/>
      <c r="F413" s="17"/>
      <c r="G413" s="17"/>
    </row>
    <row r="414" spans="1:7" ht="27" customHeight="1">
      <c r="A414" s="5" t="s">
        <v>915</v>
      </c>
      <c r="B414" s="38" t="s">
        <v>2743</v>
      </c>
      <c r="C414" s="37"/>
      <c r="D414" s="17"/>
      <c r="E414" s="5"/>
      <c r="F414" s="17"/>
      <c r="G414" s="17"/>
    </row>
    <row r="415" spans="1:7" ht="27" customHeight="1">
      <c r="A415" s="5" t="s">
        <v>915</v>
      </c>
      <c r="B415" s="38" t="s">
        <v>2760</v>
      </c>
      <c r="C415" s="37"/>
      <c r="D415" s="17"/>
      <c r="E415" s="5"/>
      <c r="F415" s="17"/>
      <c r="G415" s="17"/>
    </row>
    <row r="416" spans="1:7" ht="27" customHeight="1">
      <c r="A416" s="5" t="s">
        <v>915</v>
      </c>
      <c r="B416" s="38" t="s">
        <v>3344</v>
      </c>
      <c r="C416" s="37"/>
      <c r="D416" s="17"/>
      <c r="E416" s="5"/>
      <c r="F416" s="17"/>
      <c r="G416" s="17"/>
    </row>
    <row r="417" spans="1:214" ht="27" customHeight="1">
      <c r="A417" s="5" t="s">
        <v>915</v>
      </c>
      <c r="B417" s="38" t="s">
        <v>3173</v>
      </c>
      <c r="C417" s="37"/>
      <c r="D417" s="17"/>
      <c r="E417" s="5"/>
      <c r="F417" s="17"/>
      <c r="G417" s="17"/>
    </row>
    <row r="418" spans="1:214" ht="27" customHeight="1">
      <c r="A418" s="5" t="s">
        <v>915</v>
      </c>
      <c r="B418" s="38" t="s">
        <v>3181</v>
      </c>
      <c r="C418" s="37"/>
      <c r="D418" s="17"/>
      <c r="E418" s="5"/>
      <c r="F418" s="17"/>
      <c r="G418" s="17"/>
    </row>
    <row r="419" spans="1:214" ht="27" customHeight="1">
      <c r="A419" s="5" t="s">
        <v>915</v>
      </c>
      <c r="B419" s="38" t="s">
        <v>2727</v>
      </c>
      <c r="C419" s="37"/>
      <c r="D419" s="17"/>
      <c r="E419" s="5"/>
      <c r="F419" s="17"/>
      <c r="G419" s="17"/>
    </row>
    <row r="420" spans="1:214" ht="27" customHeight="1">
      <c r="A420" s="5" t="s">
        <v>915</v>
      </c>
      <c r="B420" s="38" t="s">
        <v>2521</v>
      </c>
      <c r="C420" s="37"/>
      <c r="D420" s="17"/>
      <c r="E420" s="5"/>
      <c r="F420" s="17"/>
      <c r="G420" s="17"/>
    </row>
    <row r="421" spans="1:214" ht="27" customHeight="1">
      <c r="A421" s="5" t="s">
        <v>915</v>
      </c>
      <c r="B421" s="38" t="s">
        <v>2365</v>
      </c>
      <c r="C421" s="37"/>
      <c r="D421" s="17"/>
      <c r="E421" s="5"/>
      <c r="F421" s="17"/>
      <c r="G421" s="17"/>
    </row>
    <row r="422" spans="1:214" ht="27" customHeight="1">
      <c r="A422" s="5" t="s">
        <v>915</v>
      </c>
      <c r="B422" s="38" t="s">
        <v>2587</v>
      </c>
      <c r="C422" s="37"/>
      <c r="D422" s="17"/>
      <c r="E422" s="5"/>
      <c r="F422" s="17"/>
      <c r="G422" s="17"/>
    </row>
    <row r="423" spans="1:214" ht="27" customHeight="1">
      <c r="A423" s="5" t="s">
        <v>915</v>
      </c>
      <c r="B423" s="38" t="s">
        <v>2742</v>
      </c>
      <c r="C423" s="37"/>
      <c r="D423" s="17"/>
      <c r="E423" s="5"/>
      <c r="F423" s="17"/>
      <c r="G423" s="17"/>
    </row>
    <row r="424" spans="1:214" ht="27" customHeight="1">
      <c r="A424" s="5" t="s">
        <v>915</v>
      </c>
      <c r="B424" s="38" t="s">
        <v>3362</v>
      </c>
      <c r="C424" s="37"/>
      <c r="D424" s="17"/>
      <c r="E424" s="5"/>
      <c r="F424" s="17"/>
      <c r="G424" s="17"/>
    </row>
    <row r="425" spans="1:214" ht="27" customHeight="1">
      <c r="A425" s="5" t="s">
        <v>915</v>
      </c>
      <c r="B425" s="38" t="s">
        <v>2363</v>
      </c>
      <c r="C425" s="37"/>
      <c r="D425" s="17"/>
      <c r="E425" s="5"/>
      <c r="F425" s="17"/>
      <c r="G425" s="17"/>
    </row>
    <row r="426" spans="1:214" ht="27" customHeight="1">
      <c r="A426" s="5" t="s">
        <v>915</v>
      </c>
      <c r="B426" s="38" t="s">
        <v>2601</v>
      </c>
      <c r="C426" s="37"/>
      <c r="D426" s="17"/>
      <c r="E426" s="5"/>
      <c r="F426" s="17"/>
      <c r="G426" s="17"/>
      <c r="J426" s="5"/>
      <c r="K426" s="5"/>
      <c r="L426" s="5"/>
      <c r="M426" s="5"/>
      <c r="N426" s="5"/>
      <c r="O426" s="184"/>
      <c r="P426" s="184"/>
      <c r="Q426" s="184"/>
      <c r="R426" s="184"/>
      <c r="S426" s="184"/>
      <c r="T426" s="184"/>
      <c r="U426" s="184"/>
      <c r="V426" s="184"/>
      <c r="W426" s="184"/>
      <c r="X426" s="184"/>
      <c r="Y426" s="184"/>
      <c r="Z426" s="184"/>
      <c r="AA426" s="184"/>
      <c r="AB426" s="184"/>
      <c r="AC426" s="184"/>
      <c r="AD426" s="184"/>
      <c r="AE426" s="184"/>
      <c r="AF426" s="184"/>
      <c r="AG426" s="184"/>
      <c r="AH426" s="184"/>
      <c r="AI426" s="184"/>
      <c r="AJ426" s="184"/>
      <c r="AK426" s="184"/>
      <c r="AL426" s="184"/>
      <c r="AM426" s="184"/>
      <c r="AN426" s="184"/>
      <c r="AO426" s="184"/>
      <c r="AP426" s="184"/>
      <c r="AQ426" s="184"/>
      <c r="AR426" s="184"/>
      <c r="AS426" s="184"/>
      <c r="AT426" s="184"/>
      <c r="AU426" s="184"/>
      <c r="AV426" s="184"/>
      <c r="AW426" s="184"/>
      <c r="AX426" s="184"/>
      <c r="AY426" s="184"/>
      <c r="AZ426" s="184"/>
      <c r="BA426" s="184"/>
      <c r="BB426" s="184"/>
      <c r="BC426" s="184"/>
      <c r="BD426" s="184"/>
      <c r="BE426" s="184"/>
      <c r="BF426" s="184"/>
      <c r="BG426" s="184"/>
      <c r="BH426" s="184"/>
      <c r="BI426" s="184"/>
      <c r="BJ426" s="184"/>
      <c r="BK426" s="184"/>
      <c r="BL426" s="184"/>
      <c r="BM426" s="184"/>
      <c r="BN426" s="184"/>
      <c r="BO426" s="184"/>
      <c r="BP426" s="184"/>
      <c r="BQ426" s="184"/>
      <c r="BR426" s="184"/>
      <c r="BS426" s="184"/>
      <c r="BT426" s="184"/>
      <c r="BU426" s="184"/>
      <c r="BV426" s="184"/>
      <c r="BW426" s="184"/>
      <c r="BX426" s="184"/>
      <c r="BY426" s="184"/>
      <c r="BZ426" s="184"/>
      <c r="CA426" s="184"/>
      <c r="CB426" s="184"/>
      <c r="CC426" s="184"/>
      <c r="CD426" s="184"/>
      <c r="CE426" s="184"/>
      <c r="CF426" s="184"/>
      <c r="CG426" s="184"/>
      <c r="CH426" s="184"/>
      <c r="CI426" s="184"/>
      <c r="CJ426" s="184"/>
      <c r="CK426" s="184"/>
      <c r="CL426" s="184"/>
      <c r="CM426" s="184"/>
      <c r="CN426" s="184"/>
      <c r="CO426" s="184"/>
      <c r="CP426" s="184"/>
      <c r="CQ426" s="184"/>
      <c r="CR426" s="184"/>
      <c r="CS426" s="184"/>
      <c r="CT426" s="184"/>
      <c r="CU426" s="184"/>
      <c r="CV426" s="184"/>
      <c r="CW426" s="184"/>
      <c r="CX426" s="184"/>
      <c r="CY426" s="184"/>
      <c r="CZ426" s="184"/>
      <c r="DA426" s="184"/>
      <c r="DB426" s="184"/>
      <c r="DC426" s="184"/>
      <c r="DD426" s="184"/>
      <c r="DE426" s="184"/>
      <c r="DF426" s="184"/>
      <c r="DG426" s="184"/>
      <c r="DH426" s="184"/>
      <c r="DI426" s="184"/>
      <c r="DJ426" s="184"/>
      <c r="DK426" s="184"/>
      <c r="DL426" s="184"/>
      <c r="DM426" s="184"/>
      <c r="DN426" s="184"/>
      <c r="DO426" s="184"/>
      <c r="DP426" s="184"/>
      <c r="DQ426" s="184"/>
      <c r="DR426" s="184"/>
      <c r="DS426" s="184"/>
      <c r="DT426" s="184"/>
      <c r="DU426" s="184"/>
      <c r="DV426" s="184"/>
      <c r="DW426" s="184"/>
      <c r="DX426" s="184"/>
      <c r="DY426" s="184"/>
      <c r="DZ426" s="184"/>
      <c r="EA426" s="184"/>
      <c r="EB426" s="184"/>
      <c r="EC426" s="184"/>
      <c r="ED426" s="184"/>
      <c r="EE426" s="184"/>
      <c r="EF426" s="184"/>
      <c r="EG426" s="184"/>
      <c r="EH426" s="184"/>
      <c r="EI426" s="184"/>
      <c r="EJ426" s="184"/>
      <c r="EK426" s="184"/>
      <c r="EL426" s="184"/>
      <c r="EM426" s="184"/>
      <c r="EN426" s="184"/>
      <c r="EO426" s="184"/>
      <c r="EP426" s="184"/>
      <c r="EQ426" s="184"/>
      <c r="ER426" s="184"/>
      <c r="ES426" s="184"/>
      <c r="ET426" s="184"/>
      <c r="EU426" s="184"/>
      <c r="EV426" s="184"/>
      <c r="EW426" s="184"/>
      <c r="EX426" s="184"/>
      <c r="EY426" s="184"/>
      <c r="EZ426" s="184"/>
      <c r="FA426" s="184"/>
      <c r="FB426" s="184"/>
      <c r="FC426" s="184"/>
      <c r="FD426" s="184"/>
      <c r="FE426" s="184"/>
      <c r="FF426" s="184"/>
      <c r="FG426" s="184"/>
      <c r="FH426" s="184"/>
      <c r="FI426" s="184"/>
      <c r="FJ426" s="184"/>
      <c r="FK426" s="184"/>
      <c r="FL426" s="184"/>
      <c r="FM426" s="184"/>
      <c r="FN426" s="184"/>
      <c r="FO426" s="184"/>
      <c r="FP426" s="184"/>
      <c r="FQ426" s="184"/>
      <c r="FR426" s="184"/>
      <c r="FS426" s="184"/>
      <c r="FT426" s="184"/>
      <c r="FU426" s="184"/>
      <c r="FV426" s="184"/>
      <c r="FW426" s="184"/>
      <c r="FX426" s="184"/>
      <c r="FY426" s="184"/>
      <c r="FZ426" s="184"/>
      <c r="GA426" s="184"/>
      <c r="GB426" s="184"/>
      <c r="GC426" s="184"/>
      <c r="GD426" s="184"/>
      <c r="GE426" s="184"/>
      <c r="GF426" s="184"/>
      <c r="GG426" s="184"/>
      <c r="GH426" s="184"/>
      <c r="GI426" s="184"/>
      <c r="GJ426" s="184"/>
      <c r="GK426" s="184"/>
      <c r="GL426" s="184"/>
      <c r="GM426" s="184"/>
      <c r="GN426" s="184"/>
      <c r="GO426" s="184"/>
      <c r="GP426" s="184"/>
      <c r="GQ426" s="184"/>
      <c r="GR426" s="184"/>
      <c r="GS426" s="184"/>
      <c r="GT426" s="184"/>
      <c r="GU426" s="184"/>
      <c r="GV426" s="184"/>
      <c r="GW426" s="184"/>
      <c r="GX426" s="184"/>
      <c r="GY426" s="184"/>
      <c r="GZ426" s="184"/>
      <c r="HA426" s="184"/>
      <c r="HB426" s="184"/>
      <c r="HC426" s="184"/>
      <c r="HD426" s="184"/>
      <c r="HE426" s="184"/>
      <c r="HF426" s="184"/>
    </row>
    <row r="427" spans="1:214" ht="27" customHeight="1">
      <c r="A427" s="5" t="s">
        <v>915</v>
      </c>
      <c r="B427" s="38" t="s">
        <v>2661</v>
      </c>
      <c r="C427" s="37"/>
      <c r="D427" s="17"/>
      <c r="E427" s="5"/>
      <c r="F427" s="17"/>
      <c r="G427" s="17"/>
    </row>
    <row r="428" spans="1:214" ht="27" customHeight="1">
      <c r="A428" s="5" t="s">
        <v>915</v>
      </c>
      <c r="B428" s="38" t="s">
        <v>3330</v>
      </c>
      <c r="C428" s="37"/>
      <c r="D428" s="17"/>
      <c r="E428" s="5"/>
      <c r="F428" s="17"/>
      <c r="G428" s="17"/>
    </row>
    <row r="429" spans="1:214" ht="27" customHeight="1">
      <c r="A429" s="5" t="s">
        <v>915</v>
      </c>
      <c r="B429" s="38" t="s">
        <v>3182</v>
      </c>
      <c r="C429" s="37"/>
      <c r="D429" s="17"/>
      <c r="E429" s="5"/>
      <c r="F429" s="17"/>
      <c r="G429" s="17"/>
    </row>
    <row r="430" spans="1:214" ht="27" customHeight="1">
      <c r="A430" s="5" t="s">
        <v>915</v>
      </c>
      <c r="B430" s="38" t="s">
        <v>2736</v>
      </c>
      <c r="C430" s="37"/>
      <c r="D430" s="17"/>
      <c r="E430" s="5"/>
      <c r="F430" s="17"/>
      <c r="G430" s="17"/>
    </row>
    <row r="431" spans="1:214" ht="27" customHeight="1">
      <c r="A431" s="5" t="s">
        <v>915</v>
      </c>
      <c r="B431" s="38" t="s">
        <v>3176</v>
      </c>
      <c r="C431" s="37"/>
      <c r="D431" s="17"/>
      <c r="E431" s="5"/>
      <c r="F431" s="17"/>
      <c r="G431" s="17"/>
    </row>
    <row r="432" spans="1:214" ht="27" customHeight="1">
      <c r="A432" s="5" t="s">
        <v>915</v>
      </c>
      <c r="B432" s="38" t="s">
        <v>3168</v>
      </c>
      <c r="C432" s="37"/>
      <c r="D432" s="17"/>
      <c r="E432" s="5"/>
      <c r="F432" s="17"/>
      <c r="G432" s="17"/>
    </row>
    <row r="433" spans="1:7" ht="27" customHeight="1">
      <c r="A433" s="5" t="s">
        <v>915</v>
      </c>
      <c r="B433" s="38" t="s">
        <v>2721</v>
      </c>
      <c r="C433" s="37"/>
      <c r="D433" s="17"/>
      <c r="E433" s="5"/>
      <c r="F433" s="17"/>
      <c r="G433" s="17"/>
    </row>
    <row r="434" spans="1:7" ht="27" customHeight="1">
      <c r="A434" s="5" t="s">
        <v>915</v>
      </c>
      <c r="B434" s="38" t="s">
        <v>3329</v>
      </c>
      <c r="C434" s="37"/>
      <c r="D434" s="17"/>
      <c r="E434" s="5"/>
      <c r="F434" s="17"/>
      <c r="G434" s="17"/>
    </row>
    <row r="435" spans="1:7" ht="27" customHeight="1">
      <c r="A435" s="5" t="s">
        <v>915</v>
      </c>
      <c r="B435" s="38" t="s">
        <v>3279</v>
      </c>
      <c r="C435" s="37"/>
      <c r="D435" s="17"/>
      <c r="E435" s="5"/>
      <c r="F435" s="17"/>
      <c r="G435" s="17"/>
    </row>
    <row r="436" spans="1:7" ht="27" customHeight="1">
      <c r="A436" s="5" t="s">
        <v>915</v>
      </c>
      <c r="B436" s="38" t="s">
        <v>3337</v>
      </c>
      <c r="C436" s="37"/>
      <c r="D436" s="17"/>
      <c r="E436" s="5"/>
      <c r="F436" s="17"/>
      <c r="G436" s="17"/>
    </row>
    <row r="437" spans="1:7" ht="27" customHeight="1">
      <c r="A437" s="5" t="s">
        <v>915</v>
      </c>
      <c r="B437" s="38" t="s">
        <v>2745</v>
      </c>
      <c r="C437" s="37"/>
      <c r="D437" s="17"/>
      <c r="E437" s="5"/>
      <c r="F437" s="17"/>
      <c r="G437" s="17"/>
    </row>
    <row r="438" spans="1:7" ht="27" customHeight="1">
      <c r="A438" s="5" t="s">
        <v>915</v>
      </c>
      <c r="B438" s="163" t="s">
        <v>3180</v>
      </c>
      <c r="C438" s="37"/>
      <c r="D438" s="17"/>
      <c r="E438" s="5"/>
      <c r="F438" s="17"/>
      <c r="G438" s="17"/>
    </row>
    <row r="439" spans="1:7" ht="27" customHeight="1">
      <c r="A439" s="5" t="s">
        <v>915</v>
      </c>
      <c r="B439" s="163" t="s">
        <v>3328</v>
      </c>
      <c r="C439" s="37"/>
      <c r="D439" s="17"/>
      <c r="E439" s="5"/>
      <c r="F439" s="17"/>
      <c r="G439" s="17"/>
    </row>
    <row r="440" spans="1:7" ht="27" customHeight="1">
      <c r="A440" s="5" t="s">
        <v>915</v>
      </c>
      <c r="B440" s="38" t="s">
        <v>3171</v>
      </c>
      <c r="C440" s="37"/>
      <c r="D440" s="17"/>
      <c r="E440" s="5"/>
      <c r="F440" s="17"/>
      <c r="G440" s="17"/>
    </row>
    <row r="441" spans="1:7" ht="27" customHeight="1">
      <c r="A441" s="5" t="s">
        <v>915</v>
      </c>
      <c r="B441" s="38" t="s">
        <v>2767</v>
      </c>
      <c r="C441" s="37"/>
      <c r="D441" s="17"/>
      <c r="E441" s="5"/>
      <c r="F441" s="17"/>
      <c r="G441" s="17"/>
    </row>
    <row r="442" spans="1:7" ht="27" customHeight="1">
      <c r="A442" s="5" t="s">
        <v>915</v>
      </c>
      <c r="B442" s="38" t="s">
        <v>2759</v>
      </c>
      <c r="C442" s="37"/>
      <c r="D442" s="17"/>
      <c r="E442" s="5"/>
      <c r="F442" s="17"/>
      <c r="G442" s="17"/>
    </row>
    <row r="443" spans="1:7" ht="27" customHeight="1">
      <c r="A443" s="5" t="s">
        <v>915</v>
      </c>
      <c r="B443" s="38" t="s">
        <v>2514</v>
      </c>
      <c r="C443" s="37"/>
      <c r="D443" s="17"/>
      <c r="E443" s="5"/>
      <c r="F443" s="17"/>
      <c r="G443" s="17"/>
    </row>
    <row r="444" spans="1:7" ht="27" customHeight="1">
      <c r="A444" s="5" t="s">
        <v>915</v>
      </c>
      <c r="B444" s="38" t="s">
        <v>2729</v>
      </c>
      <c r="C444" s="37"/>
      <c r="D444" s="17"/>
      <c r="E444" s="5"/>
      <c r="F444" s="17"/>
      <c r="G444" s="17"/>
    </row>
    <row r="445" spans="1:7" ht="27" customHeight="1">
      <c r="A445" s="5" t="s">
        <v>915</v>
      </c>
      <c r="B445" s="38" t="s">
        <v>3562</v>
      </c>
      <c r="C445" s="37"/>
      <c r="D445" s="17"/>
      <c r="E445" s="5"/>
      <c r="F445" s="17"/>
      <c r="G445" s="17"/>
    </row>
    <row r="446" spans="1:7" ht="27" customHeight="1">
      <c r="A446" s="5" t="s">
        <v>915</v>
      </c>
      <c r="B446" s="38" t="s">
        <v>2522</v>
      </c>
      <c r="C446" s="37"/>
      <c r="D446" s="17"/>
      <c r="E446" s="5"/>
      <c r="F446" s="17"/>
      <c r="G446" s="17"/>
    </row>
    <row r="447" spans="1:7" ht="27" customHeight="1">
      <c r="A447" s="5" t="s">
        <v>915</v>
      </c>
      <c r="B447" s="38" t="s">
        <v>3184</v>
      </c>
      <c r="C447" s="37"/>
      <c r="D447" s="17"/>
      <c r="E447" s="5"/>
      <c r="F447" s="17"/>
      <c r="G447" s="17"/>
    </row>
    <row r="448" spans="1:7" ht="27.6" customHeight="1">
      <c r="A448" s="5" t="s">
        <v>915</v>
      </c>
      <c r="B448" s="38" t="s">
        <v>2728</v>
      </c>
      <c r="C448" s="37"/>
      <c r="D448" s="17"/>
      <c r="E448" s="5"/>
      <c r="F448" s="17"/>
      <c r="G448" s="17"/>
    </row>
    <row r="449" spans="1:7" ht="27" customHeight="1">
      <c r="A449" s="5" t="s">
        <v>915</v>
      </c>
      <c r="B449" s="38" t="s">
        <v>3290</v>
      </c>
      <c r="C449" s="37"/>
      <c r="D449" s="17"/>
      <c r="E449" s="5"/>
      <c r="F449" s="17"/>
      <c r="G449" s="17"/>
    </row>
    <row r="450" spans="1:7" ht="27" customHeight="1">
      <c r="A450" s="5" t="s">
        <v>915</v>
      </c>
      <c r="B450" s="38" t="s">
        <v>3298</v>
      </c>
      <c r="C450" s="37"/>
      <c r="D450" s="17"/>
      <c r="E450" s="5"/>
      <c r="F450" s="17"/>
      <c r="G450" s="17"/>
    </row>
    <row r="451" spans="1:7" ht="27" customHeight="1">
      <c r="A451" s="5" t="s">
        <v>915</v>
      </c>
      <c r="B451" s="38" t="s">
        <v>2732</v>
      </c>
      <c r="C451" s="37"/>
      <c r="D451" s="17"/>
      <c r="E451" s="5"/>
      <c r="F451" s="17"/>
      <c r="G451" s="17"/>
    </row>
    <row r="452" spans="1:7" ht="27" customHeight="1">
      <c r="A452" s="5" t="s">
        <v>915</v>
      </c>
      <c r="B452" s="38" t="s">
        <v>2756</v>
      </c>
      <c r="C452" s="37"/>
      <c r="D452" s="17"/>
      <c r="E452" s="5"/>
      <c r="F452" s="17"/>
      <c r="G452" s="17"/>
    </row>
    <row r="453" spans="1:7" ht="27" customHeight="1">
      <c r="A453" s="5" t="s">
        <v>915</v>
      </c>
      <c r="B453" s="38" t="s">
        <v>2761</v>
      </c>
      <c r="C453" s="37"/>
      <c r="D453" s="17"/>
      <c r="E453" s="5"/>
      <c r="F453" s="17"/>
      <c r="G453" s="17"/>
    </row>
    <row r="454" spans="1:7" ht="27" customHeight="1">
      <c r="A454" s="5" t="s">
        <v>915</v>
      </c>
      <c r="B454" s="38" t="s">
        <v>3282</v>
      </c>
      <c r="C454" s="37"/>
      <c r="D454" s="17"/>
      <c r="E454" s="5"/>
      <c r="F454" s="17"/>
      <c r="G454" s="17"/>
    </row>
    <row r="455" spans="1:7" ht="27" customHeight="1">
      <c r="A455" s="5" t="s">
        <v>915</v>
      </c>
      <c r="B455" s="38" t="s">
        <v>1763</v>
      </c>
      <c r="C455" s="37"/>
      <c r="D455" s="17">
        <f>((F455*4)-G455)/5</f>
        <v>0</v>
      </c>
      <c r="E455" s="5"/>
      <c r="F455" s="17"/>
      <c r="G455" s="17"/>
    </row>
    <row r="456" spans="1:7" ht="27" customHeight="1">
      <c r="A456" s="5" t="s">
        <v>915</v>
      </c>
      <c r="B456" s="38" t="s">
        <v>3161</v>
      </c>
      <c r="C456" s="37"/>
      <c r="D456" s="17"/>
      <c r="E456" s="5"/>
      <c r="F456" s="17"/>
      <c r="G456" s="17"/>
    </row>
    <row r="457" spans="1:7" ht="27" customHeight="1">
      <c r="A457" s="5" t="s">
        <v>915</v>
      </c>
      <c r="B457" s="38" t="s">
        <v>3162</v>
      </c>
      <c r="C457" s="37"/>
      <c r="D457" s="17"/>
      <c r="E457" s="5"/>
      <c r="F457" s="17"/>
      <c r="G457" s="17"/>
    </row>
    <row r="458" spans="1:7" ht="27" customHeight="1">
      <c r="A458" s="5" t="s">
        <v>915</v>
      </c>
      <c r="B458" s="38" t="s">
        <v>3340</v>
      </c>
      <c r="C458" s="37"/>
      <c r="D458" s="17"/>
      <c r="E458" s="5"/>
      <c r="F458" s="17"/>
      <c r="G458" s="17"/>
    </row>
    <row r="459" spans="1:7" ht="27" customHeight="1">
      <c r="A459" s="5" t="s">
        <v>915</v>
      </c>
      <c r="B459" s="38" t="s">
        <v>2354</v>
      </c>
      <c r="C459" s="37"/>
      <c r="D459" s="17"/>
      <c r="E459" s="5"/>
      <c r="F459" s="17"/>
      <c r="G459" s="17"/>
    </row>
    <row r="460" spans="1:7" ht="27" customHeight="1">
      <c r="A460" s="5" t="s">
        <v>915</v>
      </c>
      <c r="B460" s="38" t="s">
        <v>2364</v>
      </c>
      <c r="C460" s="37"/>
      <c r="D460" s="17"/>
      <c r="E460" s="5"/>
      <c r="F460" s="17"/>
      <c r="G460" s="17"/>
    </row>
    <row r="461" spans="1:7" ht="27" customHeight="1">
      <c r="A461" s="5" t="s">
        <v>915</v>
      </c>
      <c r="B461" s="38" t="s">
        <v>3144</v>
      </c>
      <c r="C461" s="37"/>
      <c r="D461" s="17"/>
      <c r="E461" s="5"/>
      <c r="F461" s="17"/>
      <c r="G461" s="17"/>
    </row>
    <row r="462" spans="1:7" ht="27" customHeight="1">
      <c r="A462" s="5" t="s">
        <v>915</v>
      </c>
      <c r="B462" s="38" t="s">
        <v>3146</v>
      </c>
      <c r="C462" s="37"/>
      <c r="D462" s="17"/>
      <c r="E462" s="5"/>
      <c r="F462" s="17"/>
      <c r="G462" s="17"/>
    </row>
    <row r="463" spans="1:7" ht="27" customHeight="1">
      <c r="A463" s="5" t="s">
        <v>915</v>
      </c>
      <c r="B463" s="38" t="s">
        <v>3574</v>
      </c>
      <c r="C463" s="37"/>
      <c r="D463" s="17"/>
      <c r="E463" s="5"/>
      <c r="F463" s="17"/>
      <c r="G463" s="17"/>
    </row>
    <row r="464" spans="1:7" ht="27" customHeight="1">
      <c r="A464" s="5" t="s">
        <v>915</v>
      </c>
      <c r="B464" s="38" t="s">
        <v>3336</v>
      </c>
      <c r="C464" s="37"/>
      <c r="D464" s="17"/>
      <c r="E464" s="5"/>
      <c r="F464" s="17"/>
      <c r="G464" s="17"/>
    </row>
    <row r="465" spans="1:7" ht="27" customHeight="1">
      <c r="A465" s="5" t="s">
        <v>2230</v>
      </c>
      <c r="B465" s="38" t="s">
        <v>2175</v>
      </c>
      <c r="C465" s="37">
        <f>(E465*2+F465)/3</f>
        <v>5</v>
      </c>
      <c r="D465" s="17">
        <f>((F465*4)-G465)/5</f>
        <v>3</v>
      </c>
      <c r="E465" s="5">
        <v>5</v>
      </c>
      <c r="F465" s="17">
        <v>5</v>
      </c>
      <c r="G465" s="17">
        <v>5</v>
      </c>
    </row>
    <row r="466" spans="1:7" ht="27" customHeight="1">
      <c r="A466" s="5" t="s">
        <v>2179</v>
      </c>
      <c r="B466" s="38" t="s">
        <v>3553</v>
      </c>
      <c r="C466" s="37"/>
      <c r="D466" s="17"/>
      <c r="E466" s="5"/>
      <c r="F466" s="17"/>
      <c r="G466" s="17"/>
    </row>
    <row r="467" spans="1:7" ht="27" customHeight="1">
      <c r="A467" s="5" t="s">
        <v>1330</v>
      </c>
      <c r="B467" s="38" t="s">
        <v>3649</v>
      </c>
      <c r="C467" s="37"/>
      <c r="D467" s="17"/>
      <c r="E467" s="5"/>
      <c r="F467" s="17"/>
      <c r="G467" s="17"/>
    </row>
    <row r="468" spans="1:7" ht="27" customHeight="1">
      <c r="A468" s="5" t="s">
        <v>1330</v>
      </c>
      <c r="B468" s="38" t="s">
        <v>3661</v>
      </c>
      <c r="C468" s="37"/>
      <c r="D468" s="17"/>
      <c r="E468" s="5"/>
      <c r="F468" s="17"/>
      <c r="G468" s="17"/>
    </row>
    <row r="469" spans="1:7" ht="27" customHeight="1">
      <c r="A469" s="5" t="s">
        <v>2191</v>
      </c>
      <c r="B469" s="38" t="s">
        <v>2210</v>
      </c>
      <c r="C469" s="37">
        <f t="shared" ref="C469:C484" si="17">(E469*2+F469)/3</f>
        <v>5</v>
      </c>
      <c r="D469" s="17">
        <f t="shared" ref="D469:D484" si="18">((F469*4)-G469)/5</f>
        <v>3</v>
      </c>
      <c r="E469" s="5">
        <v>5</v>
      </c>
      <c r="F469" s="17">
        <v>5</v>
      </c>
      <c r="G469" s="17">
        <v>5</v>
      </c>
    </row>
    <row r="470" spans="1:7" ht="27" customHeight="1">
      <c r="A470" s="5" t="s">
        <v>2191</v>
      </c>
      <c r="B470" s="38" t="s">
        <v>1375</v>
      </c>
      <c r="C470" s="37">
        <f t="shared" si="17"/>
        <v>5</v>
      </c>
      <c r="D470" s="17">
        <f t="shared" si="18"/>
        <v>3</v>
      </c>
      <c r="E470" s="5">
        <v>5</v>
      </c>
      <c r="F470" s="17">
        <v>5</v>
      </c>
      <c r="G470" s="17">
        <v>5</v>
      </c>
    </row>
    <row r="471" spans="1:7" ht="27" customHeight="1">
      <c r="A471" s="5" t="s">
        <v>2191</v>
      </c>
      <c r="B471" s="38" t="s">
        <v>2136</v>
      </c>
      <c r="C471" s="37">
        <f t="shared" si="17"/>
        <v>5</v>
      </c>
      <c r="D471" s="17">
        <f t="shared" si="18"/>
        <v>3</v>
      </c>
      <c r="E471" s="5">
        <v>5</v>
      </c>
      <c r="F471" s="17">
        <v>5</v>
      </c>
      <c r="G471" s="17">
        <v>5</v>
      </c>
    </row>
    <row r="472" spans="1:7" ht="27" customHeight="1">
      <c r="A472" s="5" t="s">
        <v>2191</v>
      </c>
      <c r="B472" s="38" t="s">
        <v>943</v>
      </c>
      <c r="C472" s="37">
        <f t="shared" si="17"/>
        <v>5</v>
      </c>
      <c r="D472" s="17">
        <f t="shared" si="18"/>
        <v>3</v>
      </c>
      <c r="E472" s="5">
        <v>5</v>
      </c>
      <c r="F472" s="17">
        <v>5</v>
      </c>
      <c r="G472" s="17">
        <v>5</v>
      </c>
    </row>
    <row r="473" spans="1:7" ht="27" customHeight="1">
      <c r="A473" s="5" t="s">
        <v>1344</v>
      </c>
      <c r="B473" s="38" t="s">
        <v>2679</v>
      </c>
      <c r="C473" s="37">
        <f t="shared" si="17"/>
        <v>4</v>
      </c>
      <c r="D473" s="17">
        <f t="shared" si="18"/>
        <v>2.2000000000000002</v>
      </c>
      <c r="E473" s="5">
        <v>4</v>
      </c>
      <c r="F473" s="17">
        <v>4</v>
      </c>
      <c r="G473" s="17">
        <v>5</v>
      </c>
    </row>
    <row r="474" spans="1:7" ht="27" customHeight="1">
      <c r="A474" s="5" t="s">
        <v>1344</v>
      </c>
      <c r="B474" s="38" t="s">
        <v>1388</v>
      </c>
      <c r="C474" s="37">
        <f t="shared" si="17"/>
        <v>4</v>
      </c>
      <c r="D474" s="17">
        <f t="shared" si="18"/>
        <v>4.8</v>
      </c>
      <c r="E474" s="5">
        <v>3</v>
      </c>
      <c r="F474" s="17">
        <v>6</v>
      </c>
      <c r="G474" s="17">
        <v>0</v>
      </c>
    </row>
    <row r="475" spans="1:7" ht="27" customHeight="1">
      <c r="A475" s="5" t="s">
        <v>2191</v>
      </c>
      <c r="B475" s="38" t="s">
        <v>944</v>
      </c>
      <c r="C475" s="37">
        <f t="shared" si="17"/>
        <v>4</v>
      </c>
      <c r="D475" s="17">
        <f t="shared" si="18"/>
        <v>0</v>
      </c>
      <c r="E475" s="5">
        <v>6</v>
      </c>
      <c r="F475" s="17">
        <v>0</v>
      </c>
      <c r="G475" s="17">
        <v>0</v>
      </c>
    </row>
    <row r="476" spans="1:7" ht="27" customHeight="1">
      <c r="A476" s="5" t="s">
        <v>2191</v>
      </c>
      <c r="B476" s="38" t="s">
        <v>951</v>
      </c>
      <c r="C476" s="37">
        <f t="shared" si="17"/>
        <v>4</v>
      </c>
      <c r="D476" s="17">
        <f t="shared" si="18"/>
        <v>0</v>
      </c>
      <c r="E476" s="5">
        <v>6</v>
      </c>
      <c r="F476" s="17">
        <v>0</v>
      </c>
      <c r="G476" s="17">
        <v>0</v>
      </c>
    </row>
    <row r="477" spans="1:7" ht="27" customHeight="1">
      <c r="A477" s="5" t="s">
        <v>2191</v>
      </c>
      <c r="B477" s="38" t="s">
        <v>945</v>
      </c>
      <c r="C477" s="37">
        <f t="shared" si="17"/>
        <v>2</v>
      </c>
      <c r="D477" s="17">
        <f t="shared" si="18"/>
        <v>0</v>
      </c>
      <c r="E477" s="5">
        <v>3</v>
      </c>
      <c r="F477" s="17">
        <v>0</v>
      </c>
      <c r="G477" s="17">
        <v>0</v>
      </c>
    </row>
    <row r="478" spans="1:7" ht="27" customHeight="1">
      <c r="A478" s="5" t="s">
        <v>1344</v>
      </c>
      <c r="B478" s="38" t="s">
        <v>526</v>
      </c>
      <c r="C478" s="37">
        <f t="shared" si="17"/>
        <v>0.53333333333333333</v>
      </c>
      <c r="D478" s="17">
        <f t="shared" si="18"/>
        <v>0.48000000000000009</v>
      </c>
      <c r="E478" s="5">
        <v>0</v>
      </c>
      <c r="F478" s="17">
        <v>1.6</v>
      </c>
      <c r="G478" s="17">
        <v>4</v>
      </c>
    </row>
    <row r="479" spans="1:7" ht="27" customHeight="1">
      <c r="A479" s="5" t="s">
        <v>1344</v>
      </c>
      <c r="B479" s="38" t="s">
        <v>2481</v>
      </c>
      <c r="C479" s="37">
        <f t="shared" si="17"/>
        <v>0</v>
      </c>
      <c r="D479" s="17">
        <f t="shared" si="18"/>
        <v>0</v>
      </c>
      <c r="E479" s="5"/>
      <c r="F479" s="17"/>
      <c r="G479" s="17"/>
    </row>
    <row r="480" spans="1:7" ht="27" customHeight="1">
      <c r="A480" s="5" t="s">
        <v>1344</v>
      </c>
      <c r="B480" s="38" t="s">
        <v>2498</v>
      </c>
      <c r="C480" s="37">
        <f t="shared" si="17"/>
        <v>0</v>
      </c>
      <c r="D480" s="17">
        <f t="shared" si="18"/>
        <v>0</v>
      </c>
      <c r="E480" s="5"/>
      <c r="F480" s="17"/>
      <c r="G480" s="17"/>
    </row>
    <row r="481" spans="1:7" ht="27" customHeight="1">
      <c r="A481" s="5" t="s">
        <v>1344</v>
      </c>
      <c r="B481" s="38" t="s">
        <v>2491</v>
      </c>
      <c r="C481" s="37">
        <f t="shared" si="17"/>
        <v>0</v>
      </c>
      <c r="D481" s="17">
        <f t="shared" si="18"/>
        <v>0</v>
      </c>
      <c r="E481" s="5"/>
      <c r="F481" s="17"/>
      <c r="G481" s="17"/>
    </row>
    <row r="482" spans="1:7" ht="27" customHeight="1">
      <c r="A482" s="5" t="s">
        <v>1344</v>
      </c>
      <c r="B482" s="38" t="s">
        <v>2098</v>
      </c>
      <c r="C482" s="37">
        <f t="shared" si="17"/>
        <v>0</v>
      </c>
      <c r="D482" s="17">
        <f t="shared" si="18"/>
        <v>0</v>
      </c>
      <c r="E482" s="5">
        <v>0</v>
      </c>
      <c r="F482" s="17">
        <v>0</v>
      </c>
      <c r="G482" s="17">
        <v>0</v>
      </c>
    </row>
    <row r="483" spans="1:7" ht="27" customHeight="1">
      <c r="A483" s="5" t="s">
        <v>1344</v>
      </c>
      <c r="B483" s="38" t="s">
        <v>2499</v>
      </c>
      <c r="C483" s="37">
        <f t="shared" si="17"/>
        <v>0</v>
      </c>
      <c r="D483" s="17">
        <f t="shared" si="18"/>
        <v>0</v>
      </c>
      <c r="E483" s="5"/>
      <c r="F483" s="17"/>
      <c r="G483" s="17"/>
    </row>
    <row r="484" spans="1:7" ht="27" customHeight="1">
      <c r="A484" s="5" t="s">
        <v>2479</v>
      </c>
      <c r="B484" s="38" t="s">
        <v>2480</v>
      </c>
      <c r="C484" s="37">
        <f t="shared" si="17"/>
        <v>0</v>
      </c>
      <c r="D484" s="17">
        <f t="shared" si="18"/>
        <v>0</v>
      </c>
      <c r="E484" s="5"/>
      <c r="F484" s="17"/>
      <c r="G484" s="17"/>
    </row>
    <row r="485" spans="1:7" ht="27" customHeight="1">
      <c r="A485" s="18" t="s">
        <v>1344</v>
      </c>
      <c r="B485" s="48" t="s">
        <v>3365</v>
      </c>
    </row>
    <row r="486" spans="1:7" ht="27" customHeight="1">
      <c r="A486" s="5" t="s">
        <v>2191</v>
      </c>
      <c r="B486" s="38" t="s">
        <v>3545</v>
      </c>
      <c r="C486" s="37"/>
      <c r="D486" s="17"/>
      <c r="E486" s="5"/>
      <c r="F486" s="17"/>
      <c r="G486" s="17"/>
    </row>
    <row r="487" spans="1:7" ht="27" customHeight="1">
      <c r="A487" s="5" t="s">
        <v>2479</v>
      </c>
      <c r="B487" s="38" t="s">
        <v>3550</v>
      </c>
      <c r="C487" s="37"/>
      <c r="D487" s="17"/>
      <c r="E487" s="5"/>
      <c r="F487" s="17"/>
      <c r="G487" s="17"/>
    </row>
    <row r="488" spans="1:7" ht="27" customHeight="1">
      <c r="A488" s="18" t="s">
        <v>1344</v>
      </c>
      <c r="B488" s="48" t="s">
        <v>3572</v>
      </c>
    </row>
    <row r="489" spans="1:7" ht="27" customHeight="1">
      <c r="A489" s="5" t="s">
        <v>1344</v>
      </c>
      <c r="B489" s="38" t="s">
        <v>3278</v>
      </c>
      <c r="C489" s="37"/>
      <c r="D489" s="17"/>
      <c r="E489" s="5"/>
      <c r="F489" s="17"/>
      <c r="G489" s="17"/>
    </row>
    <row r="490" spans="1:7" ht="27" customHeight="1">
      <c r="A490" s="5" t="s">
        <v>1344</v>
      </c>
      <c r="B490" s="38" t="s">
        <v>2664</v>
      </c>
      <c r="C490" s="37"/>
      <c r="D490" s="17"/>
      <c r="E490" s="5"/>
      <c r="F490" s="17"/>
      <c r="G490" s="17"/>
    </row>
    <row r="491" spans="1:7" ht="27" customHeight="1">
      <c r="A491" s="5" t="s">
        <v>2479</v>
      </c>
      <c r="B491" s="38" t="s">
        <v>3543</v>
      </c>
      <c r="C491" s="37"/>
      <c r="D491" s="17"/>
      <c r="E491" s="5"/>
      <c r="F491" s="17"/>
      <c r="G491" s="17"/>
    </row>
    <row r="492" spans="1:7" ht="27" customHeight="1">
      <c r="A492" s="5" t="s">
        <v>1344</v>
      </c>
      <c r="B492" s="38" t="s">
        <v>2719</v>
      </c>
      <c r="C492" s="37"/>
      <c r="D492" s="17"/>
      <c r="E492" s="5"/>
      <c r="F492" s="17"/>
      <c r="G492" s="17"/>
    </row>
    <row r="493" spans="1:7" ht="27" customHeight="1">
      <c r="A493" s="5" t="s">
        <v>3348</v>
      </c>
      <c r="B493" s="38" t="s">
        <v>3349</v>
      </c>
      <c r="C493" s="37"/>
      <c r="D493" s="17"/>
      <c r="E493" s="5"/>
      <c r="F493" s="17"/>
      <c r="G493" s="17"/>
    </row>
    <row r="494" spans="1:7" ht="27" customHeight="1">
      <c r="A494" s="5" t="s">
        <v>1346</v>
      </c>
      <c r="B494" s="38" t="s">
        <v>1126</v>
      </c>
      <c r="C494" s="37">
        <f t="shared" ref="C494:C525" si="19">(E494*2+F494)/3</f>
        <v>8</v>
      </c>
      <c r="D494" s="17">
        <f t="shared" ref="D494:D525" si="20">((F494*4)-G494)/5</f>
        <v>6.4</v>
      </c>
      <c r="E494" s="5">
        <v>8</v>
      </c>
      <c r="F494" s="17">
        <v>8</v>
      </c>
      <c r="G494" s="17">
        <v>0</v>
      </c>
    </row>
    <row r="495" spans="1:7" ht="27" customHeight="1">
      <c r="A495" s="101" t="s">
        <v>1346</v>
      </c>
      <c r="B495" s="38" t="s">
        <v>1142</v>
      </c>
      <c r="C495" s="37">
        <f t="shared" si="19"/>
        <v>6.333333333333333</v>
      </c>
      <c r="D495" s="17">
        <f t="shared" si="20"/>
        <v>3.8</v>
      </c>
      <c r="E495" s="5">
        <v>7</v>
      </c>
      <c r="F495" s="17">
        <v>5</v>
      </c>
      <c r="G495" s="17">
        <v>1</v>
      </c>
    </row>
    <row r="496" spans="1:7" ht="27" customHeight="1">
      <c r="A496" s="5" t="s">
        <v>1346</v>
      </c>
      <c r="B496" s="38" t="s">
        <v>2233</v>
      </c>
      <c r="C496" s="37">
        <f t="shared" si="19"/>
        <v>6.333333333333333</v>
      </c>
      <c r="D496" s="17">
        <f t="shared" si="20"/>
        <v>4</v>
      </c>
      <c r="E496" s="5">
        <v>7</v>
      </c>
      <c r="F496" s="17">
        <v>5</v>
      </c>
      <c r="G496" s="17">
        <v>0</v>
      </c>
    </row>
    <row r="497" spans="1:214" ht="27" customHeight="1">
      <c r="A497" s="5" t="s">
        <v>1346</v>
      </c>
      <c r="B497" s="38" t="s">
        <v>1415</v>
      </c>
      <c r="C497" s="37">
        <f t="shared" si="19"/>
        <v>5.333333333333333</v>
      </c>
      <c r="D497" s="17">
        <f t="shared" si="20"/>
        <v>4.8</v>
      </c>
      <c r="E497" s="5">
        <v>5</v>
      </c>
      <c r="F497" s="17">
        <v>6</v>
      </c>
      <c r="G497" s="17">
        <v>0</v>
      </c>
    </row>
    <row r="498" spans="1:214" ht="27" customHeight="1">
      <c r="A498" s="5" t="s">
        <v>1346</v>
      </c>
      <c r="B498" s="38" t="s">
        <v>995</v>
      </c>
      <c r="C498" s="37">
        <f t="shared" si="19"/>
        <v>5.166666666666667</v>
      </c>
      <c r="D498" s="17">
        <f t="shared" si="20"/>
        <v>2.8</v>
      </c>
      <c r="E498" s="5">
        <v>6</v>
      </c>
      <c r="F498" s="17">
        <v>3.5</v>
      </c>
      <c r="G498" s="17">
        <v>0</v>
      </c>
    </row>
    <row r="499" spans="1:214" ht="27" customHeight="1">
      <c r="A499" s="5" t="s">
        <v>1346</v>
      </c>
      <c r="B499" s="38" t="s">
        <v>1658</v>
      </c>
      <c r="C499" s="37">
        <f t="shared" si="19"/>
        <v>5</v>
      </c>
      <c r="D499" s="17">
        <f t="shared" si="20"/>
        <v>3</v>
      </c>
      <c r="E499" s="5">
        <v>5</v>
      </c>
      <c r="F499" s="17">
        <v>5</v>
      </c>
      <c r="G499" s="17">
        <v>5</v>
      </c>
    </row>
    <row r="500" spans="1:214" ht="27" customHeight="1">
      <c r="A500" s="5" t="s">
        <v>1346</v>
      </c>
      <c r="B500" s="38" t="s">
        <v>1681</v>
      </c>
      <c r="C500" s="37">
        <f t="shared" si="19"/>
        <v>5</v>
      </c>
      <c r="D500" s="17">
        <f t="shared" si="20"/>
        <v>3</v>
      </c>
      <c r="E500" s="5">
        <v>5</v>
      </c>
      <c r="F500" s="17">
        <v>5</v>
      </c>
      <c r="G500" s="17">
        <v>5</v>
      </c>
    </row>
    <row r="501" spans="1:214" ht="27" customHeight="1">
      <c r="A501" s="5" t="s">
        <v>1346</v>
      </c>
      <c r="B501" s="38" t="s">
        <v>1451</v>
      </c>
      <c r="C501" s="37">
        <f t="shared" si="19"/>
        <v>5</v>
      </c>
      <c r="D501" s="17">
        <f t="shared" si="20"/>
        <v>3</v>
      </c>
      <c r="E501" s="5">
        <v>5</v>
      </c>
      <c r="F501" s="17">
        <v>5</v>
      </c>
      <c r="G501" s="17">
        <v>5</v>
      </c>
    </row>
    <row r="502" spans="1:214" ht="27" customHeight="1">
      <c r="A502" s="5" t="s">
        <v>1346</v>
      </c>
      <c r="B502" s="38" t="s">
        <v>1544</v>
      </c>
      <c r="C502" s="37">
        <f t="shared" si="19"/>
        <v>5</v>
      </c>
      <c r="D502" s="17">
        <f t="shared" si="20"/>
        <v>3</v>
      </c>
      <c r="E502" s="5">
        <v>5</v>
      </c>
      <c r="F502" s="17">
        <v>5</v>
      </c>
      <c r="G502" s="17">
        <v>5</v>
      </c>
    </row>
    <row r="503" spans="1:214" ht="27" customHeight="1">
      <c r="A503" s="5" t="s">
        <v>1346</v>
      </c>
      <c r="B503" s="38" t="s">
        <v>1657</v>
      </c>
      <c r="C503" s="37">
        <f t="shared" si="19"/>
        <v>5</v>
      </c>
      <c r="D503" s="17">
        <f t="shared" si="20"/>
        <v>3</v>
      </c>
      <c r="E503" s="5">
        <v>5</v>
      </c>
      <c r="F503" s="17">
        <v>5</v>
      </c>
      <c r="G503" s="17">
        <v>5</v>
      </c>
    </row>
    <row r="504" spans="1:214" ht="27" customHeight="1">
      <c r="A504" s="18" t="s">
        <v>1346</v>
      </c>
      <c r="B504" s="48" t="s">
        <v>1432</v>
      </c>
      <c r="C504" s="33">
        <f t="shared" si="19"/>
        <v>5</v>
      </c>
      <c r="D504" s="21">
        <f t="shared" si="20"/>
        <v>4</v>
      </c>
      <c r="E504" s="18">
        <v>5</v>
      </c>
      <c r="F504" s="21">
        <v>5</v>
      </c>
      <c r="G504" s="21">
        <v>0</v>
      </c>
      <c r="H504" s="188"/>
      <c r="I504" s="188"/>
      <c r="J504" s="188"/>
      <c r="K504" s="188"/>
      <c r="L504" s="188"/>
      <c r="M504" s="188"/>
      <c r="N504" s="188"/>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c r="DM504" s="189"/>
      <c r="DN504" s="189"/>
      <c r="DO504" s="189"/>
      <c r="DP504" s="189"/>
      <c r="DQ504" s="189"/>
      <c r="DR504" s="189"/>
      <c r="DS504" s="189"/>
      <c r="DT504" s="189"/>
      <c r="DU504" s="189"/>
      <c r="DV504" s="189"/>
      <c r="DW504" s="189"/>
      <c r="DX504" s="189"/>
      <c r="DY504" s="189"/>
      <c r="DZ504" s="189"/>
      <c r="EA504" s="189"/>
      <c r="EB504" s="189"/>
      <c r="EC504" s="189"/>
      <c r="ED504" s="189"/>
      <c r="EE504" s="189"/>
      <c r="EF504" s="189"/>
      <c r="EG504" s="189"/>
      <c r="EH504" s="189"/>
      <c r="EI504" s="189"/>
      <c r="EJ504" s="189"/>
      <c r="EK504" s="189"/>
      <c r="EL504" s="189"/>
      <c r="EM504" s="189"/>
      <c r="EN504" s="189"/>
      <c r="EO504" s="189"/>
      <c r="EP504" s="189"/>
      <c r="EQ504" s="189"/>
      <c r="ER504" s="189"/>
      <c r="ES504" s="189"/>
      <c r="ET504" s="189"/>
      <c r="EU504" s="189"/>
      <c r="EV504" s="189"/>
      <c r="EW504" s="189"/>
      <c r="EX504" s="189"/>
      <c r="EY504" s="189"/>
      <c r="EZ504" s="189"/>
      <c r="FA504" s="189"/>
      <c r="FB504" s="189"/>
      <c r="FC504" s="189"/>
      <c r="FD504" s="189"/>
      <c r="FE504" s="189"/>
      <c r="FF504" s="189"/>
      <c r="FG504" s="189"/>
      <c r="FH504" s="189"/>
      <c r="FI504" s="189"/>
      <c r="FJ504" s="189"/>
      <c r="FK504" s="189"/>
      <c r="FL504" s="189"/>
      <c r="FM504" s="189"/>
      <c r="FN504" s="189"/>
      <c r="FO504" s="189"/>
      <c r="FP504" s="189"/>
      <c r="FQ504" s="189"/>
      <c r="FR504" s="189"/>
      <c r="FS504" s="189"/>
      <c r="FT504" s="189"/>
      <c r="FU504" s="189"/>
      <c r="FV504" s="189"/>
      <c r="FW504" s="189"/>
      <c r="FX504" s="189"/>
      <c r="FY504" s="189"/>
      <c r="FZ504" s="189"/>
      <c r="GA504" s="189"/>
      <c r="GB504" s="189"/>
      <c r="GC504" s="189"/>
      <c r="GD504" s="189"/>
      <c r="GE504" s="189"/>
      <c r="GF504" s="189"/>
      <c r="GG504" s="189"/>
      <c r="GH504" s="189"/>
      <c r="GI504" s="189"/>
      <c r="GJ504" s="189"/>
      <c r="GK504" s="189"/>
      <c r="GL504" s="189"/>
      <c r="GM504" s="189"/>
      <c r="GN504" s="189"/>
      <c r="GO504" s="189"/>
      <c r="GP504" s="189"/>
      <c r="GQ504" s="189"/>
      <c r="GR504" s="189"/>
      <c r="GS504" s="189"/>
      <c r="GT504" s="189"/>
      <c r="GU504" s="189"/>
      <c r="GV504" s="189"/>
      <c r="GW504" s="189"/>
      <c r="GX504" s="189"/>
      <c r="GY504" s="189"/>
      <c r="GZ504" s="189"/>
      <c r="HA504" s="189"/>
      <c r="HB504" s="189"/>
      <c r="HC504" s="189"/>
      <c r="HD504" s="189"/>
      <c r="HE504" s="189"/>
      <c r="HF504" s="189"/>
    </row>
    <row r="505" spans="1:214" ht="27" customHeight="1">
      <c r="A505" s="5" t="s">
        <v>1346</v>
      </c>
      <c r="B505" s="38" t="s">
        <v>1600</v>
      </c>
      <c r="C505" s="37">
        <f t="shared" si="19"/>
        <v>5</v>
      </c>
      <c r="D505" s="17">
        <f t="shared" si="20"/>
        <v>3</v>
      </c>
      <c r="E505" s="5">
        <v>5</v>
      </c>
      <c r="F505" s="17">
        <v>5</v>
      </c>
      <c r="G505" s="17">
        <v>5</v>
      </c>
    </row>
    <row r="506" spans="1:214" ht="27" customHeight="1">
      <c r="A506" s="5" t="s">
        <v>1346</v>
      </c>
      <c r="B506" s="38" t="s">
        <v>2112</v>
      </c>
      <c r="C506" s="37">
        <f t="shared" si="19"/>
        <v>5</v>
      </c>
      <c r="D506" s="17">
        <f t="shared" si="20"/>
        <v>3</v>
      </c>
      <c r="E506" s="5">
        <v>5</v>
      </c>
      <c r="F506" s="17">
        <v>5</v>
      </c>
      <c r="G506" s="17">
        <v>5</v>
      </c>
    </row>
    <row r="507" spans="1:214" ht="27" customHeight="1">
      <c r="A507" s="5" t="s">
        <v>1346</v>
      </c>
      <c r="B507" s="38" t="s">
        <v>2121</v>
      </c>
      <c r="C507" s="37">
        <f t="shared" si="19"/>
        <v>5</v>
      </c>
      <c r="D507" s="17">
        <f t="shared" si="20"/>
        <v>3</v>
      </c>
      <c r="E507" s="5">
        <v>5</v>
      </c>
      <c r="F507" s="17">
        <v>5</v>
      </c>
      <c r="G507" s="17">
        <v>5</v>
      </c>
    </row>
    <row r="508" spans="1:214" ht="27" customHeight="1">
      <c r="A508" s="5" t="s">
        <v>1346</v>
      </c>
      <c r="B508" s="38" t="s">
        <v>1514</v>
      </c>
      <c r="C508" s="37">
        <f t="shared" si="19"/>
        <v>5</v>
      </c>
      <c r="D508" s="17">
        <f t="shared" si="20"/>
        <v>3</v>
      </c>
      <c r="E508" s="5">
        <v>5</v>
      </c>
      <c r="F508" s="17">
        <v>5</v>
      </c>
      <c r="G508" s="17">
        <v>5</v>
      </c>
    </row>
    <row r="509" spans="1:214" ht="27" customHeight="1">
      <c r="A509" s="5" t="s">
        <v>1346</v>
      </c>
      <c r="B509" s="38" t="s">
        <v>1668</v>
      </c>
      <c r="C509" s="37">
        <f t="shared" si="19"/>
        <v>5</v>
      </c>
      <c r="D509" s="17">
        <f t="shared" si="20"/>
        <v>3</v>
      </c>
      <c r="E509" s="5">
        <v>5</v>
      </c>
      <c r="F509" s="17">
        <v>5</v>
      </c>
      <c r="G509" s="17">
        <v>5</v>
      </c>
    </row>
    <row r="510" spans="1:214" ht="27" customHeight="1">
      <c r="A510" s="5" t="s">
        <v>1346</v>
      </c>
      <c r="B510" s="38" t="s">
        <v>2190</v>
      </c>
      <c r="C510" s="37">
        <f t="shared" si="19"/>
        <v>5</v>
      </c>
      <c r="D510" s="17">
        <f t="shared" si="20"/>
        <v>2.8</v>
      </c>
      <c r="E510" s="5">
        <v>5</v>
      </c>
      <c r="F510" s="17">
        <v>5</v>
      </c>
      <c r="G510" s="17">
        <v>6</v>
      </c>
    </row>
    <row r="511" spans="1:214" ht="27" customHeight="1">
      <c r="A511" s="5" t="s">
        <v>1346</v>
      </c>
      <c r="B511" s="38" t="s">
        <v>1534</v>
      </c>
      <c r="C511" s="37">
        <f t="shared" si="19"/>
        <v>5</v>
      </c>
      <c r="D511" s="17">
        <f t="shared" si="20"/>
        <v>3</v>
      </c>
      <c r="E511" s="5">
        <v>5</v>
      </c>
      <c r="F511" s="17">
        <v>5</v>
      </c>
      <c r="G511" s="17">
        <v>5</v>
      </c>
    </row>
    <row r="512" spans="1:214" ht="27" customHeight="1">
      <c r="A512" s="5" t="s">
        <v>1346</v>
      </c>
      <c r="B512" s="38" t="s">
        <v>1684</v>
      </c>
      <c r="C512" s="37">
        <f t="shared" si="19"/>
        <v>5</v>
      </c>
      <c r="D512" s="17">
        <f t="shared" si="20"/>
        <v>3</v>
      </c>
      <c r="E512" s="5">
        <v>5</v>
      </c>
      <c r="F512" s="17">
        <v>5</v>
      </c>
      <c r="G512" s="17">
        <v>5</v>
      </c>
    </row>
    <row r="513" spans="1:7" ht="27" customHeight="1">
      <c r="A513" s="5" t="s">
        <v>1346</v>
      </c>
      <c r="B513" s="38" t="s">
        <v>1669</v>
      </c>
      <c r="C513" s="37">
        <f t="shared" si="19"/>
        <v>5</v>
      </c>
      <c r="D513" s="17">
        <f t="shared" si="20"/>
        <v>3</v>
      </c>
      <c r="E513" s="5">
        <v>5</v>
      </c>
      <c r="F513" s="17">
        <v>5</v>
      </c>
      <c r="G513" s="17">
        <v>5</v>
      </c>
    </row>
    <row r="514" spans="1:7" ht="27" customHeight="1">
      <c r="A514" s="5" t="s">
        <v>1346</v>
      </c>
      <c r="B514" s="38" t="s">
        <v>1574</v>
      </c>
      <c r="C514" s="37">
        <f t="shared" si="19"/>
        <v>5</v>
      </c>
      <c r="D514" s="17">
        <f t="shared" si="20"/>
        <v>3</v>
      </c>
      <c r="E514" s="5">
        <v>5</v>
      </c>
      <c r="F514" s="17">
        <v>5</v>
      </c>
      <c r="G514" s="17">
        <v>5</v>
      </c>
    </row>
    <row r="515" spans="1:7" ht="27" customHeight="1">
      <c r="A515" s="5" t="s">
        <v>1346</v>
      </c>
      <c r="B515" s="38" t="s">
        <v>1584</v>
      </c>
      <c r="C515" s="37">
        <f t="shared" si="19"/>
        <v>5</v>
      </c>
      <c r="D515" s="17">
        <f t="shared" si="20"/>
        <v>3</v>
      </c>
      <c r="E515" s="5">
        <v>5</v>
      </c>
      <c r="F515" s="17">
        <v>5</v>
      </c>
      <c r="G515" s="17">
        <v>5</v>
      </c>
    </row>
    <row r="516" spans="1:7" ht="27" customHeight="1">
      <c r="A516" s="5" t="s">
        <v>1346</v>
      </c>
      <c r="B516" s="38" t="s">
        <v>2153</v>
      </c>
      <c r="C516" s="37">
        <f t="shared" si="19"/>
        <v>5</v>
      </c>
      <c r="D516" s="17">
        <f t="shared" si="20"/>
        <v>3</v>
      </c>
      <c r="E516" s="5">
        <v>5</v>
      </c>
      <c r="F516" s="17">
        <v>5</v>
      </c>
      <c r="G516" s="17">
        <v>5</v>
      </c>
    </row>
    <row r="517" spans="1:7" ht="27" customHeight="1">
      <c r="A517" s="5" t="s">
        <v>1346</v>
      </c>
      <c r="B517" s="38" t="s">
        <v>2124</v>
      </c>
      <c r="C517" s="37">
        <f t="shared" si="19"/>
        <v>5</v>
      </c>
      <c r="D517" s="17">
        <f t="shared" si="20"/>
        <v>3</v>
      </c>
      <c r="E517" s="5">
        <v>5</v>
      </c>
      <c r="F517" s="17">
        <v>5</v>
      </c>
      <c r="G517" s="17">
        <v>5</v>
      </c>
    </row>
    <row r="518" spans="1:7" ht="27" customHeight="1">
      <c r="A518" s="5" t="s">
        <v>1346</v>
      </c>
      <c r="B518" s="38" t="s">
        <v>1475</v>
      </c>
      <c r="C518" s="37">
        <f t="shared" si="19"/>
        <v>5</v>
      </c>
      <c r="D518" s="17">
        <f t="shared" si="20"/>
        <v>3</v>
      </c>
      <c r="E518" s="5">
        <v>5</v>
      </c>
      <c r="F518" s="17">
        <v>5</v>
      </c>
      <c r="G518" s="17">
        <v>5</v>
      </c>
    </row>
    <row r="519" spans="1:7" ht="27" customHeight="1">
      <c r="A519" s="5" t="s">
        <v>1346</v>
      </c>
      <c r="B519" s="38" t="s">
        <v>803</v>
      </c>
      <c r="C519" s="37">
        <f t="shared" si="19"/>
        <v>4.333333333333333</v>
      </c>
      <c r="D519" s="17">
        <f t="shared" si="20"/>
        <v>2.4</v>
      </c>
      <c r="E519" s="5">
        <v>5</v>
      </c>
      <c r="F519" s="17">
        <v>3</v>
      </c>
      <c r="G519" s="17">
        <v>0</v>
      </c>
    </row>
    <row r="520" spans="1:7" ht="27" customHeight="1">
      <c r="A520" s="5" t="s">
        <v>1346</v>
      </c>
      <c r="B520" s="38" t="s">
        <v>1057</v>
      </c>
      <c r="C520" s="37">
        <f t="shared" si="19"/>
        <v>4.333333333333333</v>
      </c>
      <c r="D520" s="17">
        <f t="shared" si="20"/>
        <v>2.4</v>
      </c>
      <c r="E520" s="5">
        <v>5</v>
      </c>
      <c r="F520" s="17">
        <v>3</v>
      </c>
      <c r="G520" s="17">
        <v>0</v>
      </c>
    </row>
    <row r="521" spans="1:7" ht="27" customHeight="1">
      <c r="A521" s="5" t="s">
        <v>1346</v>
      </c>
      <c r="B521" s="38" t="s">
        <v>192</v>
      </c>
      <c r="C521" s="37">
        <f t="shared" si="19"/>
        <v>4.166666666666667</v>
      </c>
      <c r="D521" s="17">
        <f t="shared" si="20"/>
        <v>2</v>
      </c>
      <c r="E521" s="5">
        <v>5</v>
      </c>
      <c r="F521" s="17">
        <v>2.5</v>
      </c>
      <c r="G521" s="17">
        <v>0</v>
      </c>
    </row>
    <row r="522" spans="1:7" ht="27" customHeight="1">
      <c r="A522" s="5" t="s">
        <v>1346</v>
      </c>
      <c r="B522" s="38" t="s">
        <v>1128</v>
      </c>
      <c r="C522" s="37">
        <f t="shared" si="19"/>
        <v>3.6666666666666665</v>
      </c>
      <c r="D522" s="17">
        <f t="shared" si="20"/>
        <v>2.4</v>
      </c>
      <c r="E522" s="5">
        <v>4</v>
      </c>
      <c r="F522" s="17">
        <v>3</v>
      </c>
      <c r="G522" s="17">
        <v>0</v>
      </c>
    </row>
    <row r="523" spans="1:7" ht="27" customHeight="1">
      <c r="A523" s="5" t="s">
        <v>1346</v>
      </c>
      <c r="B523" s="38" t="s">
        <v>1170</v>
      </c>
      <c r="C523" s="37">
        <f t="shared" si="19"/>
        <v>3.6666666666666665</v>
      </c>
      <c r="D523" s="17">
        <f t="shared" si="20"/>
        <v>2.4</v>
      </c>
      <c r="E523" s="5">
        <v>4</v>
      </c>
      <c r="F523" s="17">
        <v>3</v>
      </c>
      <c r="G523" s="17">
        <v>0</v>
      </c>
    </row>
    <row r="524" spans="1:7" ht="27" customHeight="1">
      <c r="A524" s="5" t="s">
        <v>1346</v>
      </c>
      <c r="B524" s="38" t="s">
        <v>109</v>
      </c>
      <c r="C524" s="37">
        <f t="shared" si="19"/>
        <v>3.3333333333333335</v>
      </c>
      <c r="D524" s="17">
        <f t="shared" si="20"/>
        <v>1.6</v>
      </c>
      <c r="E524" s="5">
        <v>4</v>
      </c>
      <c r="F524" s="17">
        <v>2</v>
      </c>
      <c r="G524" s="17">
        <v>0</v>
      </c>
    </row>
    <row r="525" spans="1:7" ht="27" customHeight="1">
      <c r="A525" s="5" t="s">
        <v>1346</v>
      </c>
      <c r="B525" s="38" t="s">
        <v>1271</v>
      </c>
      <c r="C525" s="37">
        <f t="shared" si="19"/>
        <v>3</v>
      </c>
      <c r="D525" s="17">
        <f t="shared" si="20"/>
        <v>2.4</v>
      </c>
      <c r="E525" s="5">
        <v>3</v>
      </c>
      <c r="F525" s="17">
        <v>3</v>
      </c>
      <c r="G525" s="17">
        <v>0</v>
      </c>
    </row>
    <row r="526" spans="1:7" ht="27" customHeight="1">
      <c r="A526" s="5" t="s">
        <v>1346</v>
      </c>
      <c r="B526" s="38" t="s">
        <v>708</v>
      </c>
      <c r="C526" s="37">
        <f t="shared" ref="C526:C557" si="21">(E526*2+F526)/3</f>
        <v>2.9333333333333336</v>
      </c>
      <c r="D526" s="17">
        <f t="shared" ref="D526:D557" si="22">((F526*4)-G526)/5</f>
        <v>0.64</v>
      </c>
      <c r="E526" s="5">
        <v>4</v>
      </c>
      <c r="F526" s="17">
        <v>0.8</v>
      </c>
      <c r="G526" s="17">
        <v>0</v>
      </c>
    </row>
    <row r="527" spans="1:7" ht="27" customHeight="1">
      <c r="A527" s="5" t="s">
        <v>1346</v>
      </c>
      <c r="B527" s="38" t="s">
        <v>242</v>
      </c>
      <c r="C527" s="37">
        <f t="shared" si="21"/>
        <v>2.6999999999999997</v>
      </c>
      <c r="D527" s="17">
        <f t="shared" si="22"/>
        <v>0.08</v>
      </c>
      <c r="E527" s="5">
        <v>4</v>
      </c>
      <c r="F527" s="17">
        <v>0.1</v>
      </c>
      <c r="G527" s="17">
        <v>0</v>
      </c>
    </row>
    <row r="528" spans="1:7" ht="27" customHeight="1">
      <c r="A528" s="5" t="s">
        <v>1346</v>
      </c>
      <c r="B528" s="38" t="s">
        <v>1129</v>
      </c>
      <c r="C528" s="37">
        <f t="shared" si="21"/>
        <v>2.6666666666666665</v>
      </c>
      <c r="D528" s="17">
        <f t="shared" si="22"/>
        <v>1.6</v>
      </c>
      <c r="E528" s="5">
        <v>3</v>
      </c>
      <c r="F528" s="17">
        <v>2</v>
      </c>
      <c r="G528" s="17">
        <v>0</v>
      </c>
    </row>
    <row r="529" spans="1:7" ht="27" customHeight="1">
      <c r="A529" s="5" t="s">
        <v>1346</v>
      </c>
      <c r="B529" s="38" t="s">
        <v>245</v>
      </c>
      <c r="C529" s="37">
        <f t="shared" si="21"/>
        <v>2.1666666666666665</v>
      </c>
      <c r="D529" s="17">
        <f t="shared" si="22"/>
        <v>2</v>
      </c>
      <c r="E529" s="5">
        <v>2</v>
      </c>
      <c r="F529" s="17">
        <v>2.5</v>
      </c>
      <c r="G529" s="17">
        <v>0</v>
      </c>
    </row>
    <row r="530" spans="1:7" ht="27" customHeight="1">
      <c r="A530" s="5" t="s">
        <v>1346</v>
      </c>
      <c r="B530" s="38" t="s">
        <v>992</v>
      </c>
      <c r="C530" s="37">
        <f t="shared" si="21"/>
        <v>2</v>
      </c>
      <c r="D530" s="17">
        <f t="shared" si="22"/>
        <v>1.6</v>
      </c>
      <c r="E530" s="5">
        <v>2</v>
      </c>
      <c r="F530" s="17">
        <v>2</v>
      </c>
      <c r="G530" s="17">
        <v>0</v>
      </c>
    </row>
    <row r="531" spans="1:7" ht="27" customHeight="1">
      <c r="A531" s="5" t="s">
        <v>1346</v>
      </c>
      <c r="B531" s="38" t="s">
        <v>1416</v>
      </c>
      <c r="C531" s="37">
        <f t="shared" si="21"/>
        <v>2</v>
      </c>
      <c r="D531" s="17">
        <f t="shared" si="22"/>
        <v>1.6</v>
      </c>
      <c r="E531" s="5">
        <v>2</v>
      </c>
      <c r="F531" s="17">
        <v>2</v>
      </c>
      <c r="G531" s="17">
        <v>0</v>
      </c>
    </row>
    <row r="532" spans="1:7" ht="27" customHeight="1">
      <c r="A532" s="5" t="s">
        <v>1346</v>
      </c>
      <c r="B532" s="38" t="s">
        <v>58</v>
      </c>
      <c r="C532" s="37">
        <f t="shared" si="21"/>
        <v>1.7333333333333334</v>
      </c>
      <c r="D532" s="17">
        <f t="shared" si="22"/>
        <v>0.15999999999999998</v>
      </c>
      <c r="E532" s="5">
        <v>2</v>
      </c>
      <c r="F532" s="17">
        <v>1.2</v>
      </c>
      <c r="G532" s="17">
        <v>4</v>
      </c>
    </row>
    <row r="533" spans="1:7" ht="27" customHeight="1">
      <c r="A533" s="5" t="s">
        <v>1346</v>
      </c>
      <c r="B533" s="38" t="s">
        <v>141</v>
      </c>
      <c r="C533" s="37">
        <f t="shared" si="21"/>
        <v>1.5</v>
      </c>
      <c r="D533" s="17">
        <f t="shared" si="22"/>
        <v>2</v>
      </c>
      <c r="E533" s="5">
        <v>1</v>
      </c>
      <c r="F533" s="17">
        <v>2.5</v>
      </c>
      <c r="G533" s="17">
        <v>0</v>
      </c>
    </row>
    <row r="534" spans="1:7" ht="27" customHeight="1">
      <c r="A534" s="5" t="s">
        <v>1346</v>
      </c>
      <c r="B534" s="38" t="s">
        <v>534</v>
      </c>
      <c r="C534" s="37">
        <f t="shared" si="21"/>
        <v>1.5</v>
      </c>
      <c r="D534" s="17">
        <f t="shared" si="22"/>
        <v>2</v>
      </c>
      <c r="E534" s="5">
        <v>1</v>
      </c>
      <c r="F534" s="17">
        <v>2.5</v>
      </c>
      <c r="G534" s="17">
        <v>0</v>
      </c>
    </row>
    <row r="535" spans="1:7" ht="27" customHeight="1">
      <c r="A535" s="5" t="s">
        <v>1346</v>
      </c>
      <c r="B535" s="38" t="s">
        <v>545</v>
      </c>
      <c r="C535" s="37">
        <f t="shared" si="21"/>
        <v>1.5</v>
      </c>
      <c r="D535" s="17">
        <f t="shared" si="22"/>
        <v>2</v>
      </c>
      <c r="E535" s="5">
        <v>1</v>
      </c>
      <c r="F535" s="17">
        <v>2.5</v>
      </c>
      <c r="G535" s="17">
        <v>0</v>
      </c>
    </row>
    <row r="536" spans="1:7" ht="27" customHeight="1">
      <c r="A536" s="5" t="s">
        <v>1346</v>
      </c>
      <c r="B536" s="38" t="s">
        <v>483</v>
      </c>
      <c r="C536" s="37">
        <f t="shared" si="21"/>
        <v>1.5</v>
      </c>
      <c r="D536" s="17">
        <f t="shared" si="22"/>
        <v>2</v>
      </c>
      <c r="E536" s="5">
        <v>1</v>
      </c>
      <c r="F536" s="17">
        <v>2.5</v>
      </c>
      <c r="G536" s="17">
        <v>0</v>
      </c>
    </row>
    <row r="537" spans="1:7" ht="27" customHeight="1">
      <c r="A537" s="5" t="s">
        <v>1346</v>
      </c>
      <c r="B537" s="38" t="s">
        <v>277</v>
      </c>
      <c r="C537" s="37">
        <f t="shared" si="21"/>
        <v>1.5</v>
      </c>
      <c r="D537" s="17">
        <f t="shared" si="22"/>
        <v>2</v>
      </c>
      <c r="E537" s="5">
        <v>1</v>
      </c>
      <c r="F537" s="17">
        <v>2.5</v>
      </c>
      <c r="G537" s="17">
        <v>0</v>
      </c>
    </row>
    <row r="538" spans="1:7" ht="27" customHeight="1">
      <c r="A538" s="5" t="s">
        <v>1346</v>
      </c>
      <c r="B538" s="38" t="s">
        <v>568</v>
      </c>
      <c r="C538" s="37">
        <f t="shared" si="21"/>
        <v>1.5</v>
      </c>
      <c r="D538" s="17">
        <f t="shared" si="22"/>
        <v>2</v>
      </c>
      <c r="E538" s="5">
        <v>1</v>
      </c>
      <c r="F538" s="17">
        <v>2.5</v>
      </c>
      <c r="G538" s="17">
        <v>0</v>
      </c>
    </row>
    <row r="539" spans="1:7" ht="27" customHeight="1">
      <c r="A539" s="5" t="s">
        <v>1346</v>
      </c>
      <c r="B539" s="103" t="s">
        <v>25</v>
      </c>
      <c r="C539" s="37">
        <f t="shared" si="21"/>
        <v>1.5</v>
      </c>
      <c r="D539" s="17">
        <f t="shared" si="22"/>
        <v>2</v>
      </c>
      <c r="E539" s="5">
        <v>1</v>
      </c>
      <c r="F539" s="17">
        <v>2.5</v>
      </c>
      <c r="G539" s="17">
        <v>0</v>
      </c>
    </row>
    <row r="540" spans="1:7" ht="27" customHeight="1">
      <c r="A540" s="5" t="s">
        <v>1346</v>
      </c>
      <c r="B540" s="38" t="s">
        <v>255</v>
      </c>
      <c r="C540" s="37">
        <f t="shared" si="21"/>
        <v>1.5</v>
      </c>
      <c r="D540" s="17">
        <f t="shared" si="22"/>
        <v>2</v>
      </c>
      <c r="E540" s="5">
        <v>1</v>
      </c>
      <c r="F540" s="17">
        <v>2.5</v>
      </c>
      <c r="G540" s="17">
        <v>0</v>
      </c>
    </row>
    <row r="541" spans="1:7" ht="27" customHeight="1">
      <c r="A541" s="5" t="s">
        <v>1346</v>
      </c>
      <c r="B541" s="38" t="s">
        <v>244</v>
      </c>
      <c r="C541" s="37">
        <f t="shared" si="21"/>
        <v>1.5</v>
      </c>
      <c r="D541" s="17">
        <f t="shared" si="22"/>
        <v>2</v>
      </c>
      <c r="E541" s="5">
        <v>1</v>
      </c>
      <c r="F541" s="17">
        <v>2.5</v>
      </c>
      <c r="G541" s="17">
        <v>0</v>
      </c>
    </row>
    <row r="542" spans="1:7" ht="27" customHeight="1">
      <c r="A542" s="5" t="s">
        <v>1346</v>
      </c>
      <c r="B542" s="38" t="s">
        <v>265</v>
      </c>
      <c r="C542" s="37">
        <f t="shared" si="21"/>
        <v>1.5</v>
      </c>
      <c r="D542" s="17">
        <f t="shared" si="22"/>
        <v>2</v>
      </c>
      <c r="E542" s="5">
        <v>1</v>
      </c>
      <c r="F542" s="17">
        <v>2.5</v>
      </c>
      <c r="G542" s="17">
        <v>0</v>
      </c>
    </row>
    <row r="543" spans="1:7" ht="27" customHeight="1">
      <c r="A543" s="5" t="s">
        <v>1346</v>
      </c>
      <c r="B543" s="38" t="s">
        <v>474</v>
      </c>
      <c r="C543" s="37">
        <f t="shared" si="21"/>
        <v>1.5</v>
      </c>
      <c r="D543" s="17">
        <f t="shared" si="22"/>
        <v>2</v>
      </c>
      <c r="E543" s="5">
        <v>1</v>
      </c>
      <c r="F543" s="17">
        <v>2.5</v>
      </c>
      <c r="G543" s="17">
        <v>0</v>
      </c>
    </row>
    <row r="544" spans="1:7" ht="27" customHeight="1">
      <c r="A544" s="5" t="s">
        <v>1346</v>
      </c>
      <c r="B544" s="38" t="s">
        <v>273</v>
      </c>
      <c r="C544" s="37">
        <f t="shared" si="21"/>
        <v>1.5</v>
      </c>
      <c r="D544" s="17">
        <f t="shared" si="22"/>
        <v>2</v>
      </c>
      <c r="E544" s="5">
        <v>1</v>
      </c>
      <c r="F544" s="17">
        <v>2.5</v>
      </c>
      <c r="G544" s="17">
        <v>0</v>
      </c>
    </row>
    <row r="545" spans="1:7" ht="27" customHeight="1">
      <c r="A545" s="5" t="s">
        <v>1346</v>
      </c>
      <c r="B545" s="38" t="s">
        <v>246</v>
      </c>
      <c r="C545" s="37">
        <f t="shared" si="21"/>
        <v>1.5</v>
      </c>
      <c r="D545" s="17">
        <f t="shared" si="22"/>
        <v>2</v>
      </c>
      <c r="E545" s="5">
        <v>1</v>
      </c>
      <c r="F545" s="17">
        <v>2.5</v>
      </c>
      <c r="G545" s="17">
        <v>0</v>
      </c>
    </row>
    <row r="546" spans="1:7" ht="27" customHeight="1">
      <c r="A546" s="5" t="s">
        <v>1346</v>
      </c>
      <c r="B546" s="38" t="s">
        <v>786</v>
      </c>
      <c r="C546" s="37">
        <f t="shared" si="21"/>
        <v>1.5</v>
      </c>
      <c r="D546" s="17">
        <f t="shared" si="22"/>
        <v>0.4</v>
      </c>
      <c r="E546" s="5">
        <v>2</v>
      </c>
      <c r="F546" s="17">
        <v>0.5</v>
      </c>
      <c r="G546" s="17">
        <v>0</v>
      </c>
    </row>
    <row r="547" spans="1:7" ht="27" customHeight="1">
      <c r="A547" s="5" t="s">
        <v>1346</v>
      </c>
      <c r="B547" s="38" t="s">
        <v>697</v>
      </c>
      <c r="C547" s="37">
        <f t="shared" si="21"/>
        <v>1.5</v>
      </c>
      <c r="D547" s="17">
        <f t="shared" si="22"/>
        <v>2</v>
      </c>
      <c r="E547" s="5">
        <v>1</v>
      </c>
      <c r="F547" s="17">
        <v>2.5</v>
      </c>
      <c r="G547" s="17">
        <v>0</v>
      </c>
    </row>
    <row r="548" spans="1:7" ht="27" customHeight="1">
      <c r="A548" s="5" t="s">
        <v>1346</v>
      </c>
      <c r="B548" s="38" t="s">
        <v>251</v>
      </c>
      <c r="C548" s="37">
        <f t="shared" si="21"/>
        <v>1.5</v>
      </c>
      <c r="D548" s="17">
        <f t="shared" si="22"/>
        <v>2</v>
      </c>
      <c r="E548" s="5">
        <v>1</v>
      </c>
      <c r="F548" s="17">
        <v>2.5</v>
      </c>
      <c r="G548" s="17">
        <v>0</v>
      </c>
    </row>
    <row r="549" spans="1:7" ht="27" customHeight="1">
      <c r="A549" s="5" t="s">
        <v>1346</v>
      </c>
      <c r="B549" s="38" t="s">
        <v>254</v>
      </c>
      <c r="C549" s="37">
        <f t="shared" si="21"/>
        <v>1.5</v>
      </c>
      <c r="D549" s="17">
        <f t="shared" si="22"/>
        <v>2</v>
      </c>
      <c r="E549" s="5">
        <v>1</v>
      </c>
      <c r="F549" s="17">
        <v>2.5</v>
      </c>
      <c r="G549" s="17">
        <v>0</v>
      </c>
    </row>
    <row r="550" spans="1:7" ht="27" customHeight="1">
      <c r="A550" s="5" t="s">
        <v>1346</v>
      </c>
      <c r="B550" s="38" t="s">
        <v>250</v>
      </c>
      <c r="C550" s="37">
        <f t="shared" si="21"/>
        <v>1.5</v>
      </c>
      <c r="D550" s="17">
        <f t="shared" si="22"/>
        <v>2</v>
      </c>
      <c r="E550" s="5">
        <v>1</v>
      </c>
      <c r="F550" s="17">
        <v>2.5</v>
      </c>
      <c r="G550" s="17">
        <v>0</v>
      </c>
    </row>
    <row r="551" spans="1:7" ht="27" customHeight="1">
      <c r="A551" s="5" t="s">
        <v>1346</v>
      </c>
      <c r="B551" s="38" t="s">
        <v>507</v>
      </c>
      <c r="C551" s="37">
        <f t="shared" si="21"/>
        <v>1.5</v>
      </c>
      <c r="D551" s="17">
        <f t="shared" si="22"/>
        <v>2</v>
      </c>
      <c r="E551" s="5">
        <v>1</v>
      </c>
      <c r="F551" s="17">
        <v>2.5</v>
      </c>
      <c r="G551" s="17">
        <v>0</v>
      </c>
    </row>
    <row r="552" spans="1:7" ht="27" customHeight="1">
      <c r="A552" s="5" t="s">
        <v>1346</v>
      </c>
      <c r="B552" s="38" t="s">
        <v>236</v>
      </c>
      <c r="C552" s="37">
        <f t="shared" si="21"/>
        <v>1.5</v>
      </c>
      <c r="D552" s="17">
        <f t="shared" si="22"/>
        <v>2</v>
      </c>
      <c r="E552" s="5">
        <v>1</v>
      </c>
      <c r="F552" s="17">
        <v>2.5</v>
      </c>
      <c r="G552" s="17">
        <v>0</v>
      </c>
    </row>
    <row r="553" spans="1:7" ht="27" customHeight="1">
      <c r="A553" s="5" t="s">
        <v>1346</v>
      </c>
      <c r="B553" s="38" t="s">
        <v>147</v>
      </c>
      <c r="C553" s="37">
        <f t="shared" si="21"/>
        <v>1.5</v>
      </c>
      <c r="D553" s="17">
        <f t="shared" si="22"/>
        <v>2</v>
      </c>
      <c r="E553" s="5">
        <v>1</v>
      </c>
      <c r="F553" s="17">
        <v>2.5</v>
      </c>
      <c r="G553" s="17">
        <v>0</v>
      </c>
    </row>
    <row r="554" spans="1:7" ht="27" customHeight="1">
      <c r="A554" s="5" t="s">
        <v>1346</v>
      </c>
      <c r="B554" s="38" t="s">
        <v>410</v>
      </c>
      <c r="C554" s="37">
        <f t="shared" si="21"/>
        <v>1.5</v>
      </c>
      <c r="D554" s="17">
        <f t="shared" si="22"/>
        <v>2</v>
      </c>
      <c r="E554" s="5">
        <v>1</v>
      </c>
      <c r="F554" s="17">
        <v>2.5</v>
      </c>
      <c r="G554" s="17">
        <v>0</v>
      </c>
    </row>
    <row r="555" spans="1:7" ht="27" customHeight="1">
      <c r="A555" s="5" t="s">
        <v>1346</v>
      </c>
      <c r="B555" s="38" t="s">
        <v>3305</v>
      </c>
      <c r="C555" s="37">
        <f t="shared" si="21"/>
        <v>1.5</v>
      </c>
      <c r="D555" s="17">
        <f t="shared" si="22"/>
        <v>2</v>
      </c>
      <c r="E555" s="5">
        <v>1</v>
      </c>
      <c r="F555" s="17">
        <v>2.5</v>
      </c>
      <c r="G555" s="17">
        <v>0</v>
      </c>
    </row>
    <row r="556" spans="1:7" ht="27" customHeight="1">
      <c r="A556" s="5" t="s">
        <v>1346</v>
      </c>
      <c r="B556" s="38" t="s">
        <v>237</v>
      </c>
      <c r="C556" s="37">
        <f t="shared" si="21"/>
        <v>1.5</v>
      </c>
      <c r="D556" s="17">
        <f t="shared" si="22"/>
        <v>2</v>
      </c>
      <c r="E556" s="5">
        <v>1</v>
      </c>
      <c r="F556" s="17">
        <v>2.5</v>
      </c>
      <c r="G556" s="17">
        <v>0</v>
      </c>
    </row>
    <row r="557" spans="1:7" ht="27" customHeight="1">
      <c r="A557" s="5" t="s">
        <v>1346</v>
      </c>
      <c r="B557" s="38" t="s">
        <v>529</v>
      </c>
      <c r="C557" s="37">
        <f t="shared" si="21"/>
        <v>1.5</v>
      </c>
      <c r="D557" s="17">
        <f t="shared" si="22"/>
        <v>2</v>
      </c>
      <c r="E557" s="5">
        <v>1</v>
      </c>
      <c r="F557" s="17">
        <v>2.5</v>
      </c>
      <c r="G557" s="17">
        <v>0</v>
      </c>
    </row>
    <row r="558" spans="1:7" ht="27" customHeight="1">
      <c r="A558" s="5" t="s">
        <v>1346</v>
      </c>
      <c r="B558" s="38" t="s">
        <v>565</v>
      </c>
      <c r="C558" s="37">
        <f t="shared" ref="C558:C576" si="23">(E558*2+F558)/3</f>
        <v>1.5</v>
      </c>
      <c r="D558" s="17">
        <f t="shared" ref="D558:D576" si="24">((F558*4)-G558)/5</f>
        <v>2</v>
      </c>
      <c r="E558" s="5">
        <v>1</v>
      </c>
      <c r="F558" s="17">
        <v>2.5</v>
      </c>
      <c r="G558" s="17">
        <v>0</v>
      </c>
    </row>
    <row r="559" spans="1:7" ht="27" customHeight="1">
      <c r="A559" s="5" t="s">
        <v>1346</v>
      </c>
      <c r="B559" s="38" t="s">
        <v>647</v>
      </c>
      <c r="C559" s="37">
        <f t="shared" si="23"/>
        <v>1.5</v>
      </c>
      <c r="D559" s="17">
        <f t="shared" si="24"/>
        <v>2</v>
      </c>
      <c r="E559" s="5">
        <v>1</v>
      </c>
      <c r="F559" s="17">
        <v>2.5</v>
      </c>
      <c r="G559" s="17">
        <v>0</v>
      </c>
    </row>
    <row r="560" spans="1:7" ht="27" customHeight="1">
      <c r="A560" s="5" t="s">
        <v>1346</v>
      </c>
      <c r="B560" s="38" t="s">
        <v>616</v>
      </c>
      <c r="C560" s="37">
        <f t="shared" si="23"/>
        <v>1.5</v>
      </c>
      <c r="D560" s="17">
        <f t="shared" si="24"/>
        <v>2</v>
      </c>
      <c r="E560" s="5">
        <v>1</v>
      </c>
      <c r="F560" s="17">
        <v>2.5</v>
      </c>
      <c r="G560" s="17">
        <v>0</v>
      </c>
    </row>
    <row r="561" spans="1:7" ht="27" customHeight="1">
      <c r="A561" s="5" t="s">
        <v>1346</v>
      </c>
      <c r="B561" s="38" t="s">
        <v>247</v>
      </c>
      <c r="C561" s="37">
        <f t="shared" si="23"/>
        <v>1.5</v>
      </c>
      <c r="D561" s="17">
        <f t="shared" si="24"/>
        <v>2</v>
      </c>
      <c r="E561" s="5">
        <v>1</v>
      </c>
      <c r="F561" s="17">
        <v>2.5</v>
      </c>
      <c r="G561" s="17">
        <v>0</v>
      </c>
    </row>
    <row r="562" spans="1:7" ht="27" customHeight="1">
      <c r="A562" s="5" t="s">
        <v>1346</v>
      </c>
      <c r="B562" s="38" t="s">
        <v>1091</v>
      </c>
      <c r="C562" s="37">
        <f t="shared" si="23"/>
        <v>1.3333333333333333</v>
      </c>
      <c r="D562" s="17">
        <f t="shared" si="24"/>
        <v>1.6</v>
      </c>
      <c r="E562" s="5">
        <v>1</v>
      </c>
      <c r="F562" s="17">
        <v>2</v>
      </c>
      <c r="G562" s="17">
        <v>0</v>
      </c>
    </row>
    <row r="563" spans="1:7" ht="27" customHeight="1">
      <c r="A563" s="5" t="s">
        <v>1346</v>
      </c>
      <c r="B563" s="38" t="s">
        <v>279</v>
      </c>
      <c r="C563" s="37">
        <f t="shared" si="23"/>
        <v>1.2</v>
      </c>
      <c r="D563" s="17">
        <f t="shared" si="24"/>
        <v>2.88</v>
      </c>
      <c r="E563" s="5">
        <v>0</v>
      </c>
      <c r="F563" s="17">
        <v>3.6</v>
      </c>
      <c r="G563" s="17">
        <v>0</v>
      </c>
    </row>
    <row r="564" spans="1:7" ht="27" customHeight="1">
      <c r="A564" s="5" t="s">
        <v>1346</v>
      </c>
      <c r="B564" s="38" t="s">
        <v>659</v>
      </c>
      <c r="C564" s="37">
        <f t="shared" si="23"/>
        <v>1.1666666666666667</v>
      </c>
      <c r="D564" s="17">
        <f t="shared" si="24"/>
        <v>1.2</v>
      </c>
      <c r="E564" s="5">
        <v>1</v>
      </c>
      <c r="F564" s="17">
        <v>1.5</v>
      </c>
      <c r="G564" s="17">
        <v>0</v>
      </c>
    </row>
    <row r="565" spans="1:7" ht="27" customHeight="1">
      <c r="A565" s="5" t="s">
        <v>1346</v>
      </c>
      <c r="B565" s="38" t="s">
        <v>747</v>
      </c>
      <c r="C565" s="37">
        <f t="shared" si="23"/>
        <v>1.1666666666666667</v>
      </c>
      <c r="D565" s="17">
        <f t="shared" si="24"/>
        <v>1.2</v>
      </c>
      <c r="E565" s="5">
        <v>1</v>
      </c>
      <c r="F565" s="17">
        <v>1.5</v>
      </c>
      <c r="G565" s="17">
        <v>0</v>
      </c>
    </row>
    <row r="566" spans="1:7" ht="27" customHeight="1">
      <c r="A566" s="5" t="s">
        <v>1346</v>
      </c>
      <c r="B566" s="38" t="s">
        <v>1007</v>
      </c>
      <c r="C566" s="37">
        <f t="shared" si="23"/>
        <v>1</v>
      </c>
      <c r="D566" s="17">
        <f t="shared" si="24"/>
        <v>0.8</v>
      </c>
      <c r="E566" s="5">
        <v>1</v>
      </c>
      <c r="F566" s="17">
        <v>1</v>
      </c>
      <c r="G566" s="17">
        <v>0</v>
      </c>
    </row>
    <row r="567" spans="1:7" ht="27" customHeight="1">
      <c r="A567" s="5" t="s">
        <v>1346</v>
      </c>
      <c r="B567" s="38" t="s">
        <v>964</v>
      </c>
      <c r="C567" s="37">
        <f t="shared" si="23"/>
        <v>0.66666666666666663</v>
      </c>
      <c r="D567" s="17">
        <f t="shared" si="24"/>
        <v>0</v>
      </c>
      <c r="E567" s="5">
        <v>1</v>
      </c>
      <c r="F567" s="17">
        <v>0</v>
      </c>
      <c r="G567" s="17">
        <v>0</v>
      </c>
    </row>
    <row r="568" spans="1:7" ht="27" customHeight="1">
      <c r="A568" s="5" t="s">
        <v>1346</v>
      </c>
      <c r="B568" s="38" t="s">
        <v>157</v>
      </c>
      <c r="C568" s="37">
        <f t="shared" si="23"/>
        <v>0.56666666666666665</v>
      </c>
      <c r="D568" s="17">
        <f t="shared" si="24"/>
        <v>1.3599999999999999</v>
      </c>
      <c r="E568" s="5">
        <v>0</v>
      </c>
      <c r="F568" s="17">
        <v>1.7</v>
      </c>
      <c r="G568" s="17">
        <v>0</v>
      </c>
    </row>
    <row r="569" spans="1:7" ht="27" customHeight="1">
      <c r="A569" s="5" t="s">
        <v>1346</v>
      </c>
      <c r="B569" s="38" t="s">
        <v>2261</v>
      </c>
      <c r="C569" s="37">
        <f t="shared" si="23"/>
        <v>0</v>
      </c>
      <c r="D569" s="17">
        <f t="shared" si="24"/>
        <v>0</v>
      </c>
      <c r="E569" s="5"/>
      <c r="F569" s="17"/>
      <c r="G569" s="17"/>
    </row>
    <row r="570" spans="1:7" ht="27" customHeight="1">
      <c r="A570" s="5" t="s">
        <v>1346</v>
      </c>
      <c r="B570" s="38" t="s">
        <v>1825</v>
      </c>
      <c r="C570" s="37">
        <f t="shared" si="23"/>
        <v>0</v>
      </c>
      <c r="D570" s="17">
        <f t="shared" si="24"/>
        <v>0</v>
      </c>
      <c r="E570" s="5">
        <v>0</v>
      </c>
      <c r="F570" s="17">
        <v>0</v>
      </c>
      <c r="G570" s="17">
        <v>0</v>
      </c>
    </row>
    <row r="571" spans="1:7" ht="27" customHeight="1">
      <c r="A571" s="5" t="s">
        <v>1346</v>
      </c>
      <c r="B571" s="38" t="s">
        <v>2259</v>
      </c>
      <c r="C571" s="37">
        <f t="shared" si="23"/>
        <v>0</v>
      </c>
      <c r="D571" s="17">
        <f t="shared" si="24"/>
        <v>0</v>
      </c>
      <c r="E571" s="5"/>
      <c r="F571" s="17"/>
      <c r="G571" s="17"/>
    </row>
    <row r="572" spans="1:7" ht="27" customHeight="1">
      <c r="A572" s="5" t="s">
        <v>1346</v>
      </c>
      <c r="B572" s="38" t="s">
        <v>2333</v>
      </c>
      <c r="C572" s="37">
        <f t="shared" si="23"/>
        <v>0</v>
      </c>
      <c r="D572" s="17">
        <f t="shared" si="24"/>
        <v>0</v>
      </c>
      <c r="E572" s="5"/>
      <c r="F572" s="17"/>
      <c r="G572" s="17"/>
    </row>
    <row r="573" spans="1:7" ht="27" customHeight="1">
      <c r="A573" s="5" t="s">
        <v>1346</v>
      </c>
      <c r="B573" s="38" t="s">
        <v>2099</v>
      </c>
      <c r="C573" s="37">
        <f t="shared" si="23"/>
        <v>0</v>
      </c>
      <c r="D573" s="17">
        <f t="shared" si="24"/>
        <v>0</v>
      </c>
      <c r="E573" s="5">
        <v>0</v>
      </c>
      <c r="F573" s="17">
        <v>0</v>
      </c>
      <c r="G573" s="17">
        <v>0</v>
      </c>
    </row>
    <row r="574" spans="1:7" ht="27" customHeight="1">
      <c r="A574" s="5" t="s">
        <v>1346</v>
      </c>
      <c r="B574" s="38" t="s">
        <v>2325</v>
      </c>
      <c r="C574" s="37">
        <f t="shared" si="23"/>
        <v>0</v>
      </c>
      <c r="D574" s="17">
        <f t="shared" si="24"/>
        <v>0</v>
      </c>
      <c r="E574" s="5"/>
      <c r="F574" s="17"/>
      <c r="G574" s="17"/>
    </row>
    <row r="575" spans="1:7" ht="27" customHeight="1">
      <c r="A575" s="5" t="s">
        <v>1346</v>
      </c>
      <c r="B575" s="38" t="s">
        <v>1833</v>
      </c>
      <c r="C575" s="37">
        <f t="shared" si="23"/>
        <v>0</v>
      </c>
      <c r="D575" s="17">
        <f t="shared" si="24"/>
        <v>0</v>
      </c>
      <c r="E575" s="5">
        <v>0</v>
      </c>
      <c r="F575" s="17">
        <v>0</v>
      </c>
      <c r="G575" s="17">
        <v>0</v>
      </c>
    </row>
    <row r="576" spans="1:7" ht="27" customHeight="1">
      <c r="A576" s="5" t="s">
        <v>1346</v>
      </c>
      <c r="B576" s="38" t="s">
        <v>2268</v>
      </c>
      <c r="C576" s="37">
        <f t="shared" si="23"/>
        <v>0</v>
      </c>
      <c r="D576" s="17">
        <f t="shared" si="24"/>
        <v>0</v>
      </c>
      <c r="E576" s="5"/>
      <c r="F576" s="17"/>
      <c r="G576" s="17"/>
    </row>
    <row r="577" spans="1:214" ht="27" customHeight="1">
      <c r="A577" s="5" t="s">
        <v>1346</v>
      </c>
      <c r="B577" s="38" t="s">
        <v>2748</v>
      </c>
      <c r="C577" s="37"/>
      <c r="D577" s="17"/>
      <c r="E577" s="5"/>
      <c r="F577" s="17"/>
      <c r="G577" s="17"/>
    </row>
    <row r="578" spans="1:214" ht="27" customHeight="1">
      <c r="A578" s="18" t="s">
        <v>1346</v>
      </c>
      <c r="B578" s="48" t="s">
        <v>3591</v>
      </c>
    </row>
    <row r="579" spans="1:214" ht="27" customHeight="1">
      <c r="A579" s="5" t="s">
        <v>1346</v>
      </c>
      <c r="B579" s="38" t="s">
        <v>2384</v>
      </c>
      <c r="C579" s="37"/>
      <c r="D579" s="17"/>
      <c r="E579" s="5"/>
      <c r="F579" s="17"/>
      <c r="G579" s="17"/>
    </row>
    <row r="580" spans="1:214" s="159" customFormat="1" ht="27" customHeight="1">
      <c r="A580" s="5" t="s">
        <v>1346</v>
      </c>
      <c r="B580" s="38" t="s">
        <v>3391</v>
      </c>
      <c r="C580" s="37"/>
      <c r="D580" s="17"/>
      <c r="E580" s="5"/>
      <c r="F580" s="17"/>
      <c r="G580" s="17"/>
      <c r="H580" s="18"/>
      <c r="I580" s="18"/>
      <c r="J580" s="18"/>
      <c r="K580" s="18"/>
      <c r="L580" s="18"/>
      <c r="M580" s="18"/>
      <c r="N580" s="18"/>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c r="FU580" s="19"/>
      <c r="FV580" s="19"/>
      <c r="FW580" s="19"/>
      <c r="FX580" s="19"/>
      <c r="FY580" s="19"/>
      <c r="FZ580" s="19"/>
      <c r="GA580" s="19"/>
      <c r="GB580" s="19"/>
      <c r="GC580" s="19"/>
      <c r="GD580" s="19"/>
      <c r="GE580" s="19"/>
      <c r="GF580" s="19"/>
      <c r="GG580" s="19"/>
      <c r="GH580" s="19"/>
      <c r="GI580" s="19"/>
      <c r="GJ580" s="19"/>
      <c r="GK580" s="19"/>
      <c r="GL580" s="19"/>
      <c r="GM580" s="19"/>
      <c r="GN580" s="19"/>
      <c r="GO580" s="19"/>
      <c r="GP580" s="19"/>
      <c r="GQ580" s="19"/>
      <c r="GR580" s="19"/>
      <c r="GS580" s="19"/>
      <c r="GT580" s="19"/>
      <c r="GU580" s="19"/>
      <c r="GV580" s="19"/>
      <c r="GW580" s="19"/>
      <c r="GX580" s="19"/>
      <c r="GY580" s="19"/>
      <c r="GZ580" s="19"/>
      <c r="HA580" s="19"/>
      <c r="HB580" s="19"/>
      <c r="HC580" s="19"/>
      <c r="HD580" s="19"/>
      <c r="HE580" s="19"/>
      <c r="HF580" s="19"/>
    </row>
    <row r="581" spans="1:214" ht="27" customHeight="1">
      <c r="A581" s="5" t="s">
        <v>1346</v>
      </c>
      <c r="B581" s="38" t="s">
        <v>3539</v>
      </c>
      <c r="C581" s="37"/>
      <c r="D581" s="17"/>
      <c r="E581" s="5"/>
      <c r="F581" s="17"/>
      <c r="G581" s="17"/>
    </row>
    <row r="582" spans="1:214" ht="27" customHeight="1">
      <c r="A582" s="5" t="s">
        <v>1346</v>
      </c>
      <c r="B582" s="38" t="s">
        <v>3286</v>
      </c>
      <c r="C582" s="37"/>
      <c r="D582" s="17"/>
      <c r="E582" s="5"/>
      <c r="F582" s="17"/>
      <c r="G582" s="17"/>
    </row>
    <row r="583" spans="1:214" ht="27" customHeight="1">
      <c r="A583" s="18" t="s">
        <v>1346</v>
      </c>
      <c r="B583" s="48" t="s">
        <v>3552</v>
      </c>
    </row>
    <row r="584" spans="1:214" ht="27" customHeight="1">
      <c r="A584" s="5" t="s">
        <v>1346</v>
      </c>
      <c r="B584" s="38" t="s">
        <v>3665</v>
      </c>
      <c r="C584" s="37"/>
      <c r="D584" s="17"/>
      <c r="E584" s="5"/>
      <c r="F584" s="17"/>
      <c r="G584" s="17"/>
    </row>
    <row r="585" spans="1:214" ht="27" customHeight="1">
      <c r="A585" s="5" t="s">
        <v>1346</v>
      </c>
      <c r="B585" s="38" t="s">
        <v>2343</v>
      </c>
      <c r="C585" s="37"/>
      <c r="D585" s="17"/>
      <c r="E585" s="5"/>
      <c r="F585" s="17"/>
      <c r="G585" s="17"/>
    </row>
    <row r="586" spans="1:214" ht="27" customHeight="1">
      <c r="A586" s="5" t="s">
        <v>1346</v>
      </c>
      <c r="B586" s="38" t="s">
        <v>3186</v>
      </c>
      <c r="C586" s="37"/>
      <c r="D586" s="17"/>
      <c r="E586" s="5"/>
      <c r="F586" s="17"/>
      <c r="G586" s="17"/>
    </row>
    <row r="587" spans="1:214" ht="27" customHeight="1">
      <c r="A587" s="5" t="s">
        <v>1346</v>
      </c>
      <c r="B587" s="38" t="s">
        <v>3272</v>
      </c>
      <c r="C587" s="37"/>
      <c r="D587" s="17"/>
      <c r="E587" s="5"/>
      <c r="F587" s="17"/>
      <c r="G587" s="17"/>
    </row>
    <row r="588" spans="1:214" ht="27" customHeight="1">
      <c r="A588" s="5" t="s">
        <v>1346</v>
      </c>
      <c r="B588" s="38" t="s">
        <v>3333</v>
      </c>
      <c r="C588" s="37"/>
      <c r="D588" s="17"/>
      <c r="E588" s="5"/>
      <c r="F588" s="17"/>
      <c r="G588" s="17"/>
    </row>
    <row r="589" spans="1:214" ht="27" customHeight="1">
      <c r="A589" s="5" t="s">
        <v>1346</v>
      </c>
      <c r="B589" s="38" t="s">
        <v>3163</v>
      </c>
      <c r="C589" s="37"/>
      <c r="D589" s="17"/>
      <c r="E589" s="5"/>
      <c r="F589" s="17"/>
      <c r="G589" s="17"/>
    </row>
    <row r="590" spans="1:214" ht="27" customHeight="1">
      <c r="A590" s="5" t="s">
        <v>1346</v>
      </c>
      <c r="B590" s="38" t="s">
        <v>3570</v>
      </c>
      <c r="C590" s="37"/>
      <c r="D590" s="17"/>
      <c r="E590" s="5"/>
      <c r="F590" s="17"/>
      <c r="G590" s="17"/>
    </row>
    <row r="591" spans="1:214" ht="27" customHeight="1">
      <c r="A591" s="5" t="s">
        <v>1346</v>
      </c>
      <c r="B591" s="38" t="s">
        <v>3673</v>
      </c>
      <c r="C591" s="37"/>
      <c r="D591" s="17"/>
      <c r="E591" s="5"/>
      <c r="F591" s="17"/>
      <c r="G591" s="17"/>
    </row>
    <row r="592" spans="1:214" ht="27" customHeight="1">
      <c r="A592" s="5" t="s">
        <v>1346</v>
      </c>
      <c r="B592" s="38" t="s">
        <v>3548</v>
      </c>
      <c r="C592" s="37"/>
      <c r="D592" s="17"/>
      <c r="E592" s="5"/>
      <c r="F592" s="17"/>
      <c r="G592" s="17"/>
    </row>
    <row r="593" spans="1:214" ht="27" customHeight="1">
      <c r="A593" s="5" t="s">
        <v>1346</v>
      </c>
      <c r="B593" s="38" t="s">
        <v>3276</v>
      </c>
      <c r="C593" s="37"/>
      <c r="D593" s="17"/>
      <c r="E593" s="5"/>
      <c r="F593" s="17"/>
      <c r="G593" s="17"/>
    </row>
    <row r="594" spans="1:214" ht="27" customHeight="1">
      <c r="A594" s="5" t="s">
        <v>1346</v>
      </c>
      <c r="B594" s="38" t="s">
        <v>2518</v>
      </c>
      <c r="C594" s="37"/>
      <c r="D594" s="17"/>
      <c r="E594" s="5"/>
      <c r="F594" s="17"/>
      <c r="G594" s="17"/>
    </row>
    <row r="595" spans="1:214" ht="27" customHeight="1">
      <c r="A595" s="5" t="s">
        <v>1346</v>
      </c>
      <c r="B595" s="38" t="s">
        <v>3544</v>
      </c>
      <c r="C595" s="37"/>
      <c r="D595" s="17"/>
      <c r="E595" s="5"/>
      <c r="F595" s="17"/>
      <c r="G595" s="17"/>
    </row>
    <row r="596" spans="1:214" ht="27" customHeight="1">
      <c r="A596" s="5" t="s">
        <v>1346</v>
      </c>
      <c r="B596" s="38" t="s">
        <v>2718</v>
      </c>
      <c r="C596" s="37"/>
      <c r="D596" s="17"/>
      <c r="E596" s="5"/>
      <c r="F596" s="17"/>
      <c r="G596" s="17"/>
    </row>
    <row r="597" spans="1:214" ht="27" customHeight="1">
      <c r="A597" s="5" t="s">
        <v>1346</v>
      </c>
      <c r="B597" s="38" t="s">
        <v>3285</v>
      </c>
      <c r="C597" s="37"/>
      <c r="D597" s="17"/>
      <c r="E597" s="5"/>
      <c r="F597" s="17"/>
      <c r="G597" s="17"/>
    </row>
    <row r="598" spans="1:214" ht="27" customHeight="1">
      <c r="A598" s="5" t="s">
        <v>1346</v>
      </c>
      <c r="B598" s="38" t="s">
        <v>3169</v>
      </c>
      <c r="C598" s="37"/>
      <c r="D598" s="17"/>
      <c r="E598" s="5"/>
      <c r="F598" s="17"/>
      <c r="G598" s="17"/>
    </row>
    <row r="599" spans="1:214" ht="27" customHeight="1">
      <c r="A599" s="5" t="s">
        <v>1346</v>
      </c>
      <c r="B599" s="38" t="s">
        <v>3299</v>
      </c>
      <c r="C599" s="37"/>
      <c r="D599" s="17"/>
      <c r="E599" s="5"/>
      <c r="F599" s="17"/>
      <c r="G599" s="17"/>
    </row>
    <row r="600" spans="1:214" ht="27" customHeight="1">
      <c r="A600" s="5" t="s">
        <v>3587</v>
      </c>
      <c r="B600" s="38" t="s">
        <v>3588</v>
      </c>
      <c r="C600" s="37"/>
      <c r="D600" s="17"/>
      <c r="E600" s="5"/>
      <c r="F600" s="17"/>
      <c r="G600" s="17"/>
    </row>
    <row r="601" spans="1:214" ht="27" customHeight="1">
      <c r="A601" s="5" t="s">
        <v>3589</v>
      </c>
      <c r="B601" s="38" t="s">
        <v>3590</v>
      </c>
      <c r="C601" s="37"/>
      <c r="D601" s="17"/>
      <c r="E601" s="5"/>
      <c r="F601" s="17"/>
      <c r="G601" s="17"/>
    </row>
    <row r="602" spans="1:214" s="70" customFormat="1" ht="26.1" customHeight="1">
      <c r="A602" s="5" t="s">
        <v>1778</v>
      </c>
      <c r="B602" s="251" t="s">
        <v>3694</v>
      </c>
      <c r="C602" s="37"/>
      <c r="D602" s="17"/>
      <c r="E602" s="5"/>
      <c r="F602" s="17"/>
      <c r="G602" s="17"/>
      <c r="H602" s="18"/>
      <c r="I602" s="18"/>
      <c r="J602" s="18"/>
      <c r="K602" s="18"/>
      <c r="L602" s="18"/>
      <c r="M602" s="18"/>
      <c r="N602" s="18"/>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c r="DE602" s="19"/>
      <c r="DF602" s="19"/>
      <c r="DG602" s="19"/>
      <c r="DH602" s="19"/>
      <c r="DI602" s="19"/>
      <c r="DJ602" s="19"/>
      <c r="DK602" s="19"/>
      <c r="DL602" s="19"/>
      <c r="DM602" s="19"/>
      <c r="DN602" s="19"/>
      <c r="DO602" s="19"/>
      <c r="DP602" s="19"/>
      <c r="DQ602" s="19"/>
      <c r="DR602" s="19"/>
      <c r="DS602" s="19"/>
      <c r="DT602" s="19"/>
      <c r="DU602" s="19"/>
      <c r="DV602" s="19"/>
      <c r="DW602" s="19"/>
      <c r="DX602" s="19"/>
      <c r="DY602" s="19"/>
      <c r="DZ602" s="19"/>
      <c r="EA602" s="19"/>
      <c r="EB602" s="19"/>
      <c r="EC602" s="19"/>
      <c r="ED602" s="19"/>
      <c r="EE602" s="19"/>
      <c r="EF602" s="19"/>
      <c r="EG602" s="19"/>
      <c r="EH602" s="19"/>
      <c r="EI602" s="19"/>
      <c r="EJ602" s="19"/>
      <c r="EK602" s="19"/>
      <c r="EL602" s="19"/>
      <c r="EM602" s="19"/>
      <c r="EN602" s="19"/>
      <c r="EO602" s="19"/>
      <c r="EP602" s="19"/>
      <c r="EQ602" s="19"/>
      <c r="ER602" s="19"/>
      <c r="ES602" s="19"/>
      <c r="ET602" s="19"/>
      <c r="EU602" s="19"/>
      <c r="EV602" s="19"/>
      <c r="EW602" s="19"/>
      <c r="EX602" s="19"/>
      <c r="EY602" s="19"/>
      <c r="EZ602" s="19"/>
      <c r="FA602" s="19"/>
      <c r="FB602" s="19"/>
      <c r="FC602" s="19"/>
      <c r="FD602" s="19"/>
      <c r="FE602" s="19"/>
      <c r="FF602" s="19"/>
      <c r="FG602" s="19"/>
      <c r="FH602" s="19"/>
      <c r="FI602" s="19"/>
      <c r="FJ602" s="19"/>
      <c r="FK602" s="19"/>
      <c r="FL602" s="19"/>
      <c r="FM602" s="19"/>
      <c r="FN602" s="19"/>
      <c r="FO602" s="19"/>
      <c r="FP602" s="19"/>
      <c r="FQ602" s="19"/>
      <c r="FR602" s="19"/>
      <c r="FS602" s="19"/>
      <c r="FT602" s="19"/>
      <c r="FU602" s="19"/>
      <c r="FV602" s="19"/>
      <c r="FW602" s="19"/>
      <c r="FX602" s="19"/>
      <c r="FY602" s="19"/>
      <c r="FZ602" s="19"/>
      <c r="GA602" s="19"/>
      <c r="GB602" s="19"/>
      <c r="GC602" s="19"/>
      <c r="GD602" s="19"/>
      <c r="GE602" s="19"/>
      <c r="GF602" s="19"/>
      <c r="GG602" s="19"/>
      <c r="GH602" s="19"/>
      <c r="GI602" s="19"/>
      <c r="GJ602" s="19"/>
      <c r="GK602" s="19"/>
      <c r="GL602" s="19"/>
      <c r="GM602" s="19"/>
      <c r="GN602" s="19"/>
      <c r="GO602" s="19"/>
      <c r="GP602" s="19"/>
      <c r="GQ602" s="19"/>
      <c r="GR602" s="19"/>
      <c r="GS602" s="19"/>
      <c r="GT602" s="19"/>
      <c r="GU602" s="19"/>
      <c r="GV602" s="19"/>
      <c r="GW602" s="19"/>
      <c r="GX602" s="19"/>
      <c r="GY602" s="19"/>
      <c r="GZ602" s="19"/>
      <c r="HA602" s="19"/>
      <c r="HB602" s="19"/>
      <c r="HC602" s="19"/>
      <c r="HD602" s="19"/>
      <c r="HE602" s="19"/>
      <c r="HF602" s="19"/>
    </row>
    <row r="603" spans="1:214" s="70" customFormat="1" ht="26.1" customHeight="1">
      <c r="A603" s="5" t="s">
        <v>685</v>
      </c>
      <c r="B603" s="38" t="s">
        <v>2452</v>
      </c>
      <c r="C603" s="37"/>
      <c r="D603" s="17"/>
      <c r="E603" s="5"/>
      <c r="F603" s="17"/>
      <c r="G603" s="17"/>
      <c r="H603" s="18"/>
      <c r="I603" s="18"/>
      <c r="J603" s="18"/>
      <c r="K603" s="18"/>
      <c r="L603" s="18"/>
      <c r="M603" s="18"/>
      <c r="N603" s="18"/>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19"/>
      <c r="CC603" s="19"/>
      <c r="CD603" s="19"/>
      <c r="CE603" s="19"/>
      <c r="CF603" s="19"/>
      <c r="CG603" s="19"/>
      <c r="CH603" s="19"/>
      <c r="CI603" s="19"/>
      <c r="CJ603" s="19"/>
      <c r="CK603" s="19"/>
      <c r="CL603" s="19"/>
      <c r="CM603" s="19"/>
      <c r="CN603" s="19"/>
      <c r="CO603" s="19"/>
      <c r="CP603" s="19"/>
      <c r="CQ603" s="19"/>
      <c r="CR603" s="19"/>
      <c r="CS603" s="19"/>
      <c r="CT603" s="19"/>
      <c r="CU603" s="19"/>
      <c r="CV603" s="19"/>
      <c r="CW603" s="19"/>
      <c r="CX603" s="19"/>
      <c r="CY603" s="19"/>
      <c r="CZ603" s="19"/>
      <c r="DA603" s="19"/>
      <c r="DB603" s="19"/>
      <c r="DC603" s="19"/>
      <c r="DD603" s="19"/>
      <c r="DE603" s="19"/>
      <c r="DF603" s="19"/>
      <c r="DG603" s="19"/>
      <c r="DH603" s="19"/>
      <c r="DI603" s="19"/>
      <c r="DJ603" s="19"/>
      <c r="DK603" s="19"/>
      <c r="DL603" s="19"/>
      <c r="DM603" s="19"/>
      <c r="DN603" s="19"/>
      <c r="DO603" s="19"/>
      <c r="DP603" s="19"/>
      <c r="DQ603" s="19"/>
      <c r="DR603" s="19"/>
      <c r="DS603" s="19"/>
      <c r="DT603" s="19"/>
      <c r="DU603" s="19"/>
      <c r="DV603" s="19"/>
      <c r="DW603" s="19"/>
      <c r="DX603" s="19"/>
      <c r="DY603" s="19"/>
      <c r="DZ603" s="19"/>
      <c r="EA603" s="19"/>
      <c r="EB603" s="19"/>
      <c r="EC603" s="19"/>
      <c r="ED603" s="19"/>
      <c r="EE603" s="19"/>
      <c r="EF603" s="19"/>
      <c r="EG603" s="19"/>
      <c r="EH603" s="19"/>
      <c r="EI603" s="19"/>
      <c r="EJ603" s="19"/>
      <c r="EK603" s="19"/>
      <c r="EL603" s="19"/>
      <c r="EM603" s="19"/>
      <c r="EN603" s="19"/>
      <c r="EO603" s="19"/>
      <c r="EP603" s="19"/>
      <c r="EQ603" s="19"/>
      <c r="ER603" s="19"/>
      <c r="ES603" s="19"/>
      <c r="ET603" s="19"/>
      <c r="EU603" s="19"/>
      <c r="EV603" s="19"/>
      <c r="EW603" s="19"/>
      <c r="EX603" s="19"/>
      <c r="EY603" s="19"/>
      <c r="EZ603" s="19"/>
      <c r="FA603" s="19"/>
      <c r="FB603" s="19"/>
      <c r="FC603" s="19"/>
      <c r="FD603" s="19"/>
      <c r="FE603" s="19"/>
      <c r="FF603" s="19"/>
      <c r="FG603" s="19"/>
      <c r="FH603" s="19"/>
      <c r="FI603" s="19"/>
      <c r="FJ603" s="19"/>
      <c r="FK603" s="19"/>
      <c r="FL603" s="19"/>
      <c r="FM603" s="19"/>
      <c r="FN603" s="19"/>
      <c r="FO603" s="19"/>
      <c r="FP603" s="19"/>
      <c r="FQ603" s="19"/>
      <c r="FR603" s="19"/>
      <c r="FS603" s="19"/>
      <c r="FT603" s="19"/>
      <c r="FU603" s="19"/>
      <c r="FV603" s="19"/>
      <c r="FW603" s="19"/>
      <c r="FX603" s="19"/>
      <c r="FY603" s="19"/>
      <c r="FZ603" s="19"/>
      <c r="GA603" s="19"/>
      <c r="GB603" s="19"/>
      <c r="GC603" s="19"/>
      <c r="GD603" s="19"/>
      <c r="GE603" s="19"/>
      <c r="GF603" s="19"/>
      <c r="GG603" s="19"/>
      <c r="GH603" s="19"/>
      <c r="GI603" s="19"/>
      <c r="GJ603" s="19"/>
      <c r="GK603" s="19"/>
      <c r="GL603" s="19"/>
      <c r="GM603" s="19"/>
      <c r="GN603" s="19"/>
      <c r="GO603" s="19"/>
      <c r="GP603" s="19"/>
      <c r="GQ603" s="19"/>
      <c r="GR603" s="19"/>
      <c r="GS603" s="19"/>
      <c r="GT603" s="19"/>
      <c r="GU603" s="19"/>
      <c r="GV603" s="19"/>
      <c r="GW603" s="19"/>
      <c r="GX603" s="19"/>
      <c r="GY603" s="19"/>
      <c r="GZ603" s="19"/>
      <c r="HA603" s="19"/>
      <c r="HB603" s="19"/>
      <c r="HC603" s="19"/>
      <c r="HD603" s="19"/>
      <c r="HE603" s="19"/>
      <c r="HF603" s="19"/>
    </row>
    <row r="604" spans="1:214" s="70" customFormat="1" ht="26.1" customHeight="1">
      <c r="A604" s="18" t="s">
        <v>2216</v>
      </c>
      <c r="B604" s="111" t="s">
        <v>2226</v>
      </c>
      <c r="C604" s="33">
        <f t="shared" ref="C604:C626" si="25">(E604*2+F604)/3</f>
        <v>5</v>
      </c>
      <c r="D604" s="21">
        <f t="shared" ref="D604:D626" si="26">((F604*4)-G604)/5</f>
        <v>3</v>
      </c>
      <c r="E604" s="18">
        <v>5</v>
      </c>
      <c r="F604" s="21">
        <v>5</v>
      </c>
      <c r="G604" s="21">
        <v>5</v>
      </c>
      <c r="H604" s="18"/>
      <c r="I604" s="18"/>
      <c r="J604" s="18"/>
      <c r="K604" s="18"/>
      <c r="L604" s="18"/>
      <c r="M604" s="18"/>
      <c r="N604" s="18"/>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c r="FU604" s="19"/>
      <c r="FV604" s="19"/>
      <c r="FW604" s="19"/>
      <c r="FX604" s="19"/>
      <c r="FY604" s="19"/>
      <c r="FZ604" s="19"/>
      <c r="GA604" s="19"/>
      <c r="GB604" s="19"/>
      <c r="GC604" s="19"/>
      <c r="GD604" s="19"/>
      <c r="GE604" s="19"/>
      <c r="GF604" s="19"/>
      <c r="GG604" s="19"/>
      <c r="GH604" s="19"/>
      <c r="GI604" s="19"/>
      <c r="GJ604" s="19"/>
      <c r="GK604" s="19"/>
      <c r="GL604" s="19"/>
      <c r="GM604" s="19"/>
      <c r="GN604" s="19"/>
      <c r="GO604" s="19"/>
      <c r="GP604" s="19"/>
      <c r="GQ604" s="19"/>
      <c r="GR604" s="19"/>
      <c r="GS604" s="19"/>
      <c r="GT604" s="19"/>
      <c r="GU604" s="19"/>
      <c r="GV604" s="19"/>
      <c r="GW604" s="19"/>
      <c r="GX604" s="19"/>
      <c r="GY604" s="19"/>
      <c r="GZ604" s="19"/>
      <c r="HA604" s="19"/>
      <c r="HB604" s="19"/>
      <c r="HC604" s="19"/>
      <c r="HD604" s="19"/>
      <c r="HE604" s="19"/>
      <c r="HF604" s="19"/>
    </row>
    <row r="605" spans="1:214" s="70" customFormat="1" ht="26.1" customHeight="1">
      <c r="A605" s="18" t="s">
        <v>2216</v>
      </c>
      <c r="B605" s="111" t="s">
        <v>2129</v>
      </c>
      <c r="C605" s="33">
        <f t="shared" si="25"/>
        <v>5</v>
      </c>
      <c r="D605" s="21">
        <f t="shared" si="26"/>
        <v>3</v>
      </c>
      <c r="E605" s="18">
        <v>5</v>
      </c>
      <c r="F605" s="21">
        <v>5</v>
      </c>
      <c r="G605" s="21">
        <v>5</v>
      </c>
      <c r="H605" s="18"/>
      <c r="I605" s="18"/>
      <c r="J605" s="18"/>
      <c r="K605" s="18"/>
      <c r="L605" s="18"/>
      <c r="M605" s="18"/>
      <c r="N605" s="18"/>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c r="FU605" s="19"/>
      <c r="FV605" s="19"/>
      <c r="FW605" s="19"/>
      <c r="FX605" s="19"/>
      <c r="FY605" s="19"/>
      <c r="FZ605" s="19"/>
      <c r="GA605" s="19"/>
      <c r="GB605" s="19"/>
      <c r="GC605" s="19"/>
      <c r="GD605" s="19"/>
      <c r="GE605" s="19"/>
      <c r="GF605" s="19"/>
      <c r="GG605" s="19"/>
      <c r="GH605" s="19"/>
      <c r="GI605" s="19"/>
      <c r="GJ605" s="19"/>
      <c r="GK605" s="19"/>
      <c r="GL605" s="19"/>
      <c r="GM605" s="19"/>
      <c r="GN605" s="19"/>
      <c r="GO605" s="19"/>
      <c r="GP605" s="19"/>
      <c r="GQ605" s="19"/>
      <c r="GR605" s="19"/>
      <c r="GS605" s="19"/>
      <c r="GT605" s="19"/>
      <c r="GU605" s="19"/>
      <c r="GV605" s="19"/>
      <c r="GW605" s="19"/>
      <c r="GX605" s="19"/>
      <c r="GY605" s="19"/>
      <c r="GZ605" s="19"/>
      <c r="HA605" s="19"/>
      <c r="HB605" s="19"/>
      <c r="HC605" s="19"/>
      <c r="HD605" s="19"/>
      <c r="HE605" s="19"/>
      <c r="HF605" s="19"/>
    </row>
    <row r="606" spans="1:214" s="70" customFormat="1" ht="26.1" customHeight="1">
      <c r="A606" s="18" t="s">
        <v>2216</v>
      </c>
      <c r="B606" s="111" t="s">
        <v>2114</v>
      </c>
      <c r="C606" s="33">
        <f t="shared" si="25"/>
        <v>5</v>
      </c>
      <c r="D606" s="21">
        <f t="shared" si="26"/>
        <v>3</v>
      </c>
      <c r="E606" s="18">
        <v>5</v>
      </c>
      <c r="F606" s="21">
        <v>5</v>
      </c>
      <c r="G606" s="21">
        <v>5</v>
      </c>
      <c r="H606" s="18"/>
      <c r="I606" s="18"/>
      <c r="J606" s="18"/>
      <c r="K606" s="18"/>
      <c r="L606" s="18"/>
      <c r="M606" s="18"/>
      <c r="N606" s="18"/>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c r="FU606" s="19"/>
      <c r="FV606" s="19"/>
      <c r="FW606" s="19"/>
      <c r="FX606" s="19"/>
      <c r="FY606" s="19"/>
      <c r="FZ606" s="19"/>
      <c r="GA606" s="19"/>
      <c r="GB606" s="19"/>
      <c r="GC606" s="19"/>
      <c r="GD606" s="19"/>
      <c r="GE606" s="19"/>
      <c r="GF606" s="19"/>
      <c r="GG606" s="19"/>
      <c r="GH606" s="19"/>
      <c r="GI606" s="19"/>
      <c r="GJ606" s="19"/>
      <c r="GK606" s="19"/>
      <c r="GL606" s="19"/>
      <c r="GM606" s="19"/>
      <c r="GN606" s="19"/>
      <c r="GO606" s="19"/>
      <c r="GP606" s="19"/>
      <c r="GQ606" s="19"/>
      <c r="GR606" s="19"/>
      <c r="GS606" s="19"/>
      <c r="GT606" s="19"/>
      <c r="GU606" s="19"/>
      <c r="GV606" s="19"/>
      <c r="GW606" s="19"/>
      <c r="GX606" s="19"/>
      <c r="GY606" s="19"/>
      <c r="GZ606" s="19"/>
      <c r="HA606" s="19"/>
      <c r="HB606" s="19"/>
      <c r="HC606" s="19"/>
      <c r="HD606" s="19"/>
      <c r="HE606" s="19"/>
      <c r="HF606" s="19"/>
    </row>
    <row r="607" spans="1:214" s="70" customFormat="1" ht="26.1" customHeight="1">
      <c r="A607" s="18" t="s">
        <v>2216</v>
      </c>
      <c r="B607" s="111" t="s">
        <v>2242</v>
      </c>
      <c r="C607" s="33">
        <f t="shared" si="25"/>
        <v>5</v>
      </c>
      <c r="D607" s="21">
        <f t="shared" si="26"/>
        <v>3</v>
      </c>
      <c r="E607" s="18">
        <v>5</v>
      </c>
      <c r="F607" s="21">
        <v>5</v>
      </c>
      <c r="G607" s="21">
        <v>5</v>
      </c>
      <c r="H607" s="18"/>
      <c r="I607" s="18"/>
      <c r="J607" s="18"/>
      <c r="K607" s="18"/>
      <c r="L607" s="18"/>
      <c r="M607" s="18"/>
      <c r="N607" s="18"/>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c r="FU607" s="19"/>
      <c r="FV607" s="19"/>
      <c r="FW607" s="19"/>
      <c r="FX607" s="19"/>
      <c r="FY607" s="19"/>
      <c r="FZ607" s="19"/>
      <c r="GA607" s="19"/>
      <c r="GB607" s="19"/>
      <c r="GC607" s="19"/>
      <c r="GD607" s="19"/>
      <c r="GE607" s="19"/>
      <c r="GF607" s="19"/>
      <c r="GG607" s="19"/>
      <c r="GH607" s="19"/>
      <c r="GI607" s="19"/>
      <c r="GJ607" s="19"/>
      <c r="GK607" s="19"/>
      <c r="GL607" s="19"/>
      <c r="GM607" s="19"/>
      <c r="GN607" s="19"/>
      <c r="GO607" s="19"/>
      <c r="GP607" s="19"/>
      <c r="GQ607" s="19"/>
      <c r="GR607" s="19"/>
      <c r="GS607" s="19"/>
      <c r="GT607" s="19"/>
      <c r="GU607" s="19"/>
      <c r="GV607" s="19"/>
      <c r="GW607" s="19"/>
      <c r="GX607" s="19"/>
      <c r="GY607" s="19"/>
      <c r="GZ607" s="19"/>
      <c r="HA607" s="19"/>
      <c r="HB607" s="19"/>
      <c r="HC607" s="19"/>
      <c r="HD607" s="19"/>
      <c r="HE607" s="19"/>
      <c r="HF607" s="19"/>
    </row>
    <row r="608" spans="1:214" ht="26.1" customHeight="1">
      <c r="A608" s="18" t="s">
        <v>2216</v>
      </c>
      <c r="B608" s="111" t="s">
        <v>1673</v>
      </c>
      <c r="C608" s="33">
        <f t="shared" si="25"/>
        <v>5</v>
      </c>
      <c r="D608" s="21">
        <f t="shared" si="26"/>
        <v>3</v>
      </c>
      <c r="E608" s="18">
        <v>5</v>
      </c>
      <c r="F608" s="21">
        <v>5</v>
      </c>
      <c r="G608" s="21">
        <v>5</v>
      </c>
    </row>
    <row r="609" spans="1:7" ht="26.1" customHeight="1">
      <c r="A609" s="18" t="s">
        <v>2216</v>
      </c>
      <c r="B609" s="111" t="s">
        <v>2217</v>
      </c>
      <c r="C609" s="33">
        <f t="shared" si="25"/>
        <v>0</v>
      </c>
      <c r="D609" s="21">
        <f t="shared" si="26"/>
        <v>0</v>
      </c>
      <c r="E609" s="18">
        <v>0</v>
      </c>
      <c r="F609" s="21">
        <v>0</v>
      </c>
      <c r="G609" s="21">
        <v>0</v>
      </c>
    </row>
    <row r="610" spans="1:7" ht="26.1" customHeight="1">
      <c r="A610" s="18" t="s">
        <v>2278</v>
      </c>
      <c r="B610" s="111" t="s">
        <v>2279</v>
      </c>
      <c r="C610" s="33">
        <f t="shared" si="25"/>
        <v>0</v>
      </c>
      <c r="D610" s="21">
        <f t="shared" si="26"/>
        <v>0</v>
      </c>
    </row>
    <row r="611" spans="1:7" ht="26.1" customHeight="1">
      <c r="A611" s="18" t="s">
        <v>92</v>
      </c>
      <c r="B611" s="111" t="s">
        <v>2184</v>
      </c>
      <c r="C611" s="33">
        <f t="shared" si="25"/>
        <v>5</v>
      </c>
      <c r="D611" s="21">
        <f t="shared" si="26"/>
        <v>2.8</v>
      </c>
      <c r="E611" s="18">
        <v>5</v>
      </c>
      <c r="F611" s="21">
        <v>5</v>
      </c>
      <c r="G611" s="21">
        <v>6</v>
      </c>
    </row>
    <row r="612" spans="1:7" ht="26.1" customHeight="1">
      <c r="A612" s="18" t="s">
        <v>92</v>
      </c>
      <c r="B612" s="111" t="s">
        <v>2283</v>
      </c>
      <c r="C612" s="33">
        <f t="shared" si="25"/>
        <v>0</v>
      </c>
      <c r="D612" s="21">
        <f t="shared" si="26"/>
        <v>0</v>
      </c>
    </row>
    <row r="613" spans="1:7" ht="26.1" customHeight="1">
      <c r="A613" s="18" t="s">
        <v>92</v>
      </c>
      <c r="B613" s="111" t="s">
        <v>2394</v>
      </c>
      <c r="C613" s="33">
        <f t="shared" si="25"/>
        <v>0</v>
      </c>
      <c r="D613" s="21">
        <f t="shared" si="26"/>
        <v>0</v>
      </c>
    </row>
    <row r="614" spans="1:7" ht="26.1" customHeight="1">
      <c r="A614" s="18" t="s">
        <v>92</v>
      </c>
      <c r="B614" s="111" t="s">
        <v>2395</v>
      </c>
      <c r="C614" s="33">
        <f t="shared" si="25"/>
        <v>0</v>
      </c>
      <c r="D614" s="21">
        <f t="shared" si="26"/>
        <v>0</v>
      </c>
    </row>
    <row r="615" spans="1:7" ht="26.1" customHeight="1">
      <c r="A615" s="18" t="s">
        <v>92</v>
      </c>
      <c r="B615" s="111" t="s">
        <v>2387</v>
      </c>
      <c r="C615" s="33">
        <f t="shared" si="25"/>
        <v>0</v>
      </c>
      <c r="D615" s="21">
        <f t="shared" si="26"/>
        <v>0</v>
      </c>
    </row>
    <row r="616" spans="1:7" ht="26.1" customHeight="1">
      <c r="A616" s="18" t="s">
        <v>92</v>
      </c>
      <c r="B616" s="111" t="s">
        <v>2378</v>
      </c>
      <c r="C616" s="33">
        <f t="shared" si="25"/>
        <v>0</v>
      </c>
      <c r="D616" s="21">
        <f t="shared" si="26"/>
        <v>0</v>
      </c>
    </row>
    <row r="617" spans="1:7" ht="26.1" customHeight="1">
      <c r="A617" s="18" t="s">
        <v>92</v>
      </c>
      <c r="B617" s="111" t="s">
        <v>2393</v>
      </c>
      <c r="C617" s="33">
        <f t="shared" si="25"/>
        <v>0</v>
      </c>
      <c r="D617" s="21">
        <f t="shared" si="26"/>
        <v>0</v>
      </c>
    </row>
    <row r="618" spans="1:7" ht="26.1" customHeight="1">
      <c r="A618" s="18" t="s">
        <v>92</v>
      </c>
      <c r="B618" s="111" t="s">
        <v>2311</v>
      </c>
      <c r="C618" s="33">
        <f t="shared" si="25"/>
        <v>0</v>
      </c>
      <c r="D618" s="21">
        <f t="shared" si="26"/>
        <v>0</v>
      </c>
    </row>
    <row r="619" spans="1:7" ht="26.1" customHeight="1">
      <c r="A619" s="18" t="s">
        <v>92</v>
      </c>
      <c r="B619" s="111" t="s">
        <v>2338</v>
      </c>
      <c r="C619" s="33">
        <f t="shared" si="25"/>
        <v>0</v>
      </c>
      <c r="D619" s="21">
        <f t="shared" si="26"/>
        <v>0</v>
      </c>
    </row>
    <row r="620" spans="1:7" ht="26.1" customHeight="1">
      <c r="A620" s="18" t="s">
        <v>92</v>
      </c>
      <c r="B620" s="111" t="s">
        <v>2392</v>
      </c>
      <c r="C620" s="33">
        <f t="shared" si="25"/>
        <v>0</v>
      </c>
      <c r="D620" s="21">
        <f t="shared" si="26"/>
        <v>0</v>
      </c>
    </row>
    <row r="621" spans="1:7" ht="26.1" customHeight="1">
      <c r="A621" s="18" t="s">
        <v>92</v>
      </c>
      <c r="B621" s="111" t="s">
        <v>2388</v>
      </c>
      <c r="C621" s="33">
        <f t="shared" si="25"/>
        <v>0</v>
      </c>
      <c r="D621" s="21">
        <f t="shared" si="26"/>
        <v>0</v>
      </c>
    </row>
    <row r="622" spans="1:7" ht="26.1" customHeight="1">
      <c r="A622" s="18" t="s">
        <v>92</v>
      </c>
      <c r="B622" s="111" t="s">
        <v>2377</v>
      </c>
      <c r="C622" s="33">
        <f t="shared" si="25"/>
        <v>0</v>
      </c>
      <c r="D622" s="21">
        <f t="shared" si="26"/>
        <v>0</v>
      </c>
    </row>
    <row r="623" spans="1:7" ht="26.1" customHeight="1">
      <c r="A623" s="18" t="s">
        <v>92</v>
      </c>
      <c r="B623" s="111" t="s">
        <v>2374</v>
      </c>
      <c r="C623" s="33">
        <f t="shared" si="25"/>
        <v>0</v>
      </c>
      <c r="D623" s="21">
        <f t="shared" si="26"/>
        <v>0</v>
      </c>
    </row>
    <row r="624" spans="1:7" ht="26.1" customHeight="1">
      <c r="A624" s="18" t="s">
        <v>92</v>
      </c>
      <c r="B624" s="111" t="s">
        <v>2373</v>
      </c>
      <c r="C624" s="33">
        <f t="shared" si="25"/>
        <v>0</v>
      </c>
      <c r="D624" s="21">
        <f t="shared" si="26"/>
        <v>0</v>
      </c>
    </row>
    <row r="625" spans="1:7" ht="26.1" customHeight="1">
      <c r="A625" s="18" t="s">
        <v>92</v>
      </c>
      <c r="B625" s="111" t="s">
        <v>2397</v>
      </c>
      <c r="C625" s="33">
        <f t="shared" si="25"/>
        <v>0</v>
      </c>
      <c r="D625" s="21">
        <f t="shared" si="26"/>
        <v>0</v>
      </c>
    </row>
    <row r="626" spans="1:7" ht="26.1" customHeight="1">
      <c r="A626" s="18" t="s">
        <v>92</v>
      </c>
      <c r="B626" s="111" t="s">
        <v>2398</v>
      </c>
      <c r="C626" s="33">
        <f t="shared" si="25"/>
        <v>0</v>
      </c>
      <c r="D626" s="21">
        <f t="shared" si="26"/>
        <v>0</v>
      </c>
    </row>
    <row r="627" spans="1:7" ht="26.1" customHeight="1">
      <c r="A627" s="18" t="s">
        <v>92</v>
      </c>
      <c r="B627" s="111" t="s">
        <v>2755</v>
      </c>
    </row>
    <row r="628" spans="1:7" ht="26.1" customHeight="1">
      <c r="A628" s="18" t="s">
        <v>92</v>
      </c>
      <c r="B628" s="111" t="s">
        <v>3583</v>
      </c>
    </row>
    <row r="629" spans="1:7" ht="26.1" customHeight="1">
      <c r="A629" s="18" t="s">
        <v>92</v>
      </c>
      <c r="B629" s="111" t="s">
        <v>3538</v>
      </c>
    </row>
    <row r="630" spans="1:7" ht="26.1" customHeight="1">
      <c r="A630" s="18" t="s">
        <v>92</v>
      </c>
      <c r="B630" s="111" t="s">
        <v>2410</v>
      </c>
    </row>
    <row r="631" spans="1:7" ht="26.1" customHeight="1">
      <c r="A631" s="18" t="s">
        <v>61</v>
      </c>
      <c r="B631" s="111" t="s">
        <v>2391</v>
      </c>
      <c r="C631" s="33">
        <f t="shared" ref="C631:C649" si="27">(E631*2+F631)/3</f>
        <v>0</v>
      </c>
      <c r="D631" s="21">
        <f t="shared" ref="D631:D649" si="28">((F631*4)-G631)/5</f>
        <v>0</v>
      </c>
    </row>
    <row r="632" spans="1:7" ht="26.1" customHeight="1">
      <c r="A632" s="18" t="s">
        <v>2468</v>
      </c>
      <c r="B632" s="111" t="s">
        <v>2382</v>
      </c>
      <c r="C632" s="33">
        <f t="shared" si="27"/>
        <v>0</v>
      </c>
      <c r="D632" s="21">
        <f t="shared" si="28"/>
        <v>0</v>
      </c>
    </row>
    <row r="633" spans="1:7" ht="26.1" customHeight="1">
      <c r="A633" s="18" t="s">
        <v>2468</v>
      </c>
      <c r="B633" s="111" t="s">
        <v>2540</v>
      </c>
      <c r="C633" s="33">
        <f t="shared" si="27"/>
        <v>0</v>
      </c>
      <c r="D633" s="21">
        <f t="shared" si="28"/>
        <v>0</v>
      </c>
    </row>
    <row r="634" spans="1:7" ht="26.1" customHeight="1">
      <c r="A634" s="18" t="s">
        <v>381</v>
      </c>
      <c r="B634" s="111" t="s">
        <v>2238</v>
      </c>
      <c r="C634" s="33">
        <f t="shared" si="27"/>
        <v>5</v>
      </c>
      <c r="D634" s="21">
        <f t="shared" si="28"/>
        <v>3</v>
      </c>
      <c r="E634" s="18">
        <v>5</v>
      </c>
      <c r="F634" s="21">
        <v>5</v>
      </c>
      <c r="G634" s="21">
        <v>5</v>
      </c>
    </row>
    <row r="635" spans="1:7" ht="26.1" customHeight="1">
      <c r="A635" s="18" t="s">
        <v>381</v>
      </c>
      <c r="B635" s="111" t="s">
        <v>2160</v>
      </c>
      <c r="C635" s="33">
        <f t="shared" si="27"/>
        <v>5</v>
      </c>
      <c r="D635" s="21">
        <f t="shared" si="28"/>
        <v>3</v>
      </c>
      <c r="E635" s="18">
        <v>5</v>
      </c>
      <c r="F635" s="21">
        <v>5</v>
      </c>
      <c r="G635" s="21">
        <v>5</v>
      </c>
    </row>
    <row r="636" spans="1:7" ht="26.1" customHeight="1">
      <c r="A636" s="18" t="s">
        <v>381</v>
      </c>
      <c r="B636" s="111" t="s">
        <v>2399</v>
      </c>
      <c r="C636" s="33">
        <f t="shared" si="27"/>
        <v>0</v>
      </c>
      <c r="D636" s="21">
        <f t="shared" si="28"/>
        <v>0</v>
      </c>
    </row>
    <row r="637" spans="1:7" ht="26.1" customHeight="1">
      <c r="A637" s="18" t="s">
        <v>381</v>
      </c>
      <c r="B637" s="111" t="s">
        <v>2287</v>
      </c>
      <c r="C637" s="33">
        <f t="shared" si="27"/>
        <v>0</v>
      </c>
      <c r="D637" s="21">
        <f t="shared" si="28"/>
        <v>0</v>
      </c>
    </row>
    <row r="638" spans="1:7" ht="26.1" customHeight="1">
      <c r="A638" s="18" t="s">
        <v>381</v>
      </c>
      <c r="B638" s="111" t="s">
        <v>2383</v>
      </c>
      <c r="C638" s="33">
        <f t="shared" si="27"/>
        <v>0</v>
      </c>
      <c r="D638" s="21">
        <f t="shared" si="28"/>
        <v>0</v>
      </c>
    </row>
    <row r="639" spans="1:7" ht="26.1" customHeight="1">
      <c r="A639" s="18" t="s">
        <v>381</v>
      </c>
      <c r="B639" s="111" t="s">
        <v>2349</v>
      </c>
      <c r="C639" s="33">
        <f t="shared" si="27"/>
        <v>0</v>
      </c>
      <c r="D639" s="21">
        <f t="shared" si="28"/>
        <v>0</v>
      </c>
    </row>
    <row r="640" spans="1:7" ht="26.1" customHeight="1">
      <c r="A640" s="18" t="s">
        <v>381</v>
      </c>
      <c r="B640" s="111" t="s">
        <v>2341</v>
      </c>
      <c r="C640" s="33">
        <f t="shared" si="27"/>
        <v>0</v>
      </c>
      <c r="D640" s="21">
        <f t="shared" si="28"/>
        <v>0</v>
      </c>
    </row>
    <row r="641" spans="1:4" ht="26.1" customHeight="1">
      <c r="A641" s="18" t="s">
        <v>381</v>
      </c>
      <c r="B641" s="111" t="s">
        <v>2402</v>
      </c>
      <c r="C641" s="33">
        <f t="shared" si="27"/>
        <v>0</v>
      </c>
      <c r="D641" s="21">
        <f t="shared" si="28"/>
        <v>0</v>
      </c>
    </row>
    <row r="642" spans="1:4" ht="26.1" customHeight="1">
      <c r="A642" s="18" t="s">
        <v>381</v>
      </c>
      <c r="B642" s="111" t="s">
        <v>2400</v>
      </c>
      <c r="C642" s="33">
        <f t="shared" si="27"/>
        <v>0</v>
      </c>
      <c r="D642" s="21">
        <f t="shared" si="28"/>
        <v>0</v>
      </c>
    </row>
    <row r="643" spans="1:4" ht="26.1" customHeight="1">
      <c r="A643" s="18" t="s">
        <v>381</v>
      </c>
      <c r="B643" s="111" t="s">
        <v>2342</v>
      </c>
      <c r="C643" s="33">
        <f t="shared" si="27"/>
        <v>0</v>
      </c>
      <c r="D643" s="21">
        <f t="shared" si="28"/>
        <v>0</v>
      </c>
    </row>
    <row r="644" spans="1:4" ht="26.1" customHeight="1">
      <c r="A644" s="18" t="s">
        <v>381</v>
      </c>
      <c r="B644" s="111" t="s">
        <v>2372</v>
      </c>
      <c r="C644" s="33">
        <f t="shared" si="27"/>
        <v>0</v>
      </c>
      <c r="D644" s="21">
        <f t="shared" si="28"/>
        <v>0</v>
      </c>
    </row>
    <row r="645" spans="1:4" ht="26.1" customHeight="1">
      <c r="A645" s="18" t="s">
        <v>381</v>
      </c>
      <c r="B645" s="111" t="s">
        <v>2288</v>
      </c>
      <c r="C645" s="33">
        <f t="shared" si="27"/>
        <v>0</v>
      </c>
      <c r="D645" s="21">
        <f t="shared" si="28"/>
        <v>0</v>
      </c>
    </row>
    <row r="646" spans="1:4" ht="26.1" customHeight="1">
      <c r="A646" s="18" t="s">
        <v>381</v>
      </c>
      <c r="B646" s="111" t="s">
        <v>2416</v>
      </c>
      <c r="C646" s="33">
        <f t="shared" si="27"/>
        <v>0</v>
      </c>
      <c r="D646" s="21">
        <f t="shared" si="28"/>
        <v>0</v>
      </c>
    </row>
    <row r="647" spans="1:4" ht="26.1" customHeight="1">
      <c r="A647" s="18" t="s">
        <v>381</v>
      </c>
      <c r="B647" s="111" t="s">
        <v>2289</v>
      </c>
      <c r="C647" s="33">
        <f t="shared" si="27"/>
        <v>0</v>
      </c>
      <c r="D647" s="21">
        <f t="shared" si="28"/>
        <v>0</v>
      </c>
    </row>
    <row r="648" spans="1:4" ht="26.1" customHeight="1">
      <c r="A648" s="18" t="s">
        <v>381</v>
      </c>
      <c r="B648" s="111" t="s">
        <v>2376</v>
      </c>
      <c r="C648" s="33">
        <f t="shared" si="27"/>
        <v>0</v>
      </c>
      <c r="D648" s="21">
        <f t="shared" si="28"/>
        <v>0</v>
      </c>
    </row>
    <row r="649" spans="1:4" ht="26.1" customHeight="1">
      <c r="A649" s="18" t="s">
        <v>381</v>
      </c>
      <c r="B649" s="111" t="s">
        <v>2368</v>
      </c>
      <c r="C649" s="33">
        <f t="shared" si="27"/>
        <v>0</v>
      </c>
      <c r="D649" s="21">
        <f t="shared" si="28"/>
        <v>0</v>
      </c>
    </row>
    <row r="650" spans="1:4" ht="30" customHeight="1">
      <c r="A650" s="18" t="s">
        <v>381</v>
      </c>
      <c r="B650" s="111" t="s">
        <v>2407</v>
      </c>
    </row>
    <row r="651" spans="1:4" ht="30" customHeight="1">
      <c r="A651" s="18" t="s">
        <v>663</v>
      </c>
      <c r="B651" s="111" t="s">
        <v>2332</v>
      </c>
      <c r="C651" s="33">
        <f t="shared" ref="C651:C656" si="29">(E651*2+F651)/3</f>
        <v>0</v>
      </c>
      <c r="D651" s="21">
        <f t="shared" ref="D651:D656" si="30">((F651*4)-G651)/5</f>
        <v>0</v>
      </c>
    </row>
    <row r="652" spans="1:4" ht="26.1" customHeight="1">
      <c r="A652" s="18" t="s">
        <v>663</v>
      </c>
      <c r="B652" s="111" t="s">
        <v>2304</v>
      </c>
      <c r="C652" s="33">
        <f t="shared" si="29"/>
        <v>0</v>
      </c>
      <c r="D652" s="21">
        <f t="shared" si="30"/>
        <v>0</v>
      </c>
    </row>
    <row r="653" spans="1:4" ht="26.1" customHeight="1">
      <c r="A653" s="18" t="s">
        <v>663</v>
      </c>
      <c r="B653" s="111" t="s">
        <v>2282</v>
      </c>
      <c r="C653" s="33">
        <f t="shared" si="29"/>
        <v>0</v>
      </c>
      <c r="D653" s="21">
        <f t="shared" si="30"/>
        <v>0</v>
      </c>
    </row>
    <row r="654" spans="1:4" ht="26.1" customHeight="1">
      <c r="A654" s="18" t="s">
        <v>663</v>
      </c>
      <c r="B654" s="111" t="s">
        <v>2317</v>
      </c>
      <c r="C654" s="33">
        <f t="shared" si="29"/>
        <v>0</v>
      </c>
      <c r="D654" s="21">
        <f t="shared" si="30"/>
        <v>0</v>
      </c>
    </row>
    <row r="655" spans="1:4" ht="26.1" customHeight="1">
      <c r="A655" s="18" t="s">
        <v>663</v>
      </c>
      <c r="B655" s="111" t="s">
        <v>2401</v>
      </c>
      <c r="C655" s="33">
        <f t="shared" si="29"/>
        <v>0</v>
      </c>
      <c r="D655" s="21">
        <f t="shared" si="30"/>
        <v>0</v>
      </c>
    </row>
    <row r="656" spans="1:4" ht="26.1" customHeight="1">
      <c r="A656" s="18" t="s">
        <v>2414</v>
      </c>
      <c r="B656" s="111" t="s">
        <v>2361</v>
      </c>
      <c r="C656" s="33">
        <f t="shared" si="29"/>
        <v>0</v>
      </c>
      <c r="D656" s="21">
        <f t="shared" si="30"/>
        <v>0</v>
      </c>
    </row>
    <row r="657" spans="1:214" ht="26.1" customHeight="1">
      <c r="A657" s="18" t="s">
        <v>2403</v>
      </c>
      <c r="B657" s="111" t="s">
        <v>2409</v>
      </c>
    </row>
    <row r="658" spans="1:214" ht="26.1" customHeight="1">
      <c r="A658" s="18" t="s">
        <v>2403</v>
      </c>
      <c r="B658" s="111" t="s">
        <v>2408</v>
      </c>
    </row>
    <row r="659" spans="1:214" ht="26.1" customHeight="1">
      <c r="A659" s="18" t="s">
        <v>2258</v>
      </c>
      <c r="B659" s="111" t="s">
        <v>2250</v>
      </c>
      <c r="C659" s="33">
        <f>(E659*2+F659)/3</f>
        <v>5</v>
      </c>
      <c r="D659" s="21">
        <f>((F659*4)-G659)/5</f>
        <v>3</v>
      </c>
      <c r="E659" s="18">
        <v>5</v>
      </c>
      <c r="F659" s="21">
        <v>5</v>
      </c>
      <c r="G659" s="21">
        <v>5</v>
      </c>
    </row>
    <row r="660" spans="1:214" ht="26.1" customHeight="1">
      <c r="A660" s="18" t="s">
        <v>2258</v>
      </c>
      <c r="B660" s="111" t="s">
        <v>1211</v>
      </c>
      <c r="C660" s="33">
        <f>(E660*2+F660)/3</f>
        <v>4</v>
      </c>
      <c r="D660" s="21">
        <f>((F660*4)-G660)/5</f>
        <v>1.8</v>
      </c>
      <c r="E660" s="18">
        <v>4</v>
      </c>
      <c r="F660" s="21">
        <v>4</v>
      </c>
      <c r="G660" s="21">
        <v>7</v>
      </c>
    </row>
    <row r="661" spans="1:214" ht="26.1" customHeight="1">
      <c r="A661" s="18" t="s">
        <v>2258</v>
      </c>
      <c r="B661" s="111" t="s">
        <v>2496</v>
      </c>
      <c r="C661" s="33">
        <f>(E661*2+F661)/3</f>
        <v>0</v>
      </c>
      <c r="D661" s="21">
        <f>((F661*4)-G661)/5</f>
        <v>0</v>
      </c>
    </row>
    <row r="662" spans="1:214" s="95" customFormat="1" ht="26.1" customHeight="1">
      <c r="A662" s="18" t="s">
        <v>2258</v>
      </c>
      <c r="B662" s="111" t="s">
        <v>2578</v>
      </c>
      <c r="C662" s="33"/>
      <c r="D662" s="21"/>
      <c r="E662" s="18"/>
      <c r="F662" s="21"/>
      <c r="G662" s="21"/>
      <c r="H662" s="18"/>
      <c r="I662" s="18"/>
      <c r="J662" s="18"/>
      <c r="K662" s="18"/>
      <c r="L662" s="18"/>
      <c r="M662" s="18"/>
      <c r="N662" s="18"/>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c r="FU662" s="19"/>
      <c r="FV662" s="19"/>
      <c r="FW662" s="19"/>
      <c r="FX662" s="19"/>
      <c r="FY662" s="19"/>
      <c r="FZ662" s="19"/>
      <c r="GA662" s="19"/>
      <c r="GB662" s="19"/>
      <c r="GC662" s="19"/>
      <c r="GD662" s="19"/>
      <c r="GE662" s="19"/>
      <c r="GF662" s="19"/>
      <c r="GG662" s="19"/>
      <c r="GH662" s="19"/>
      <c r="GI662" s="19"/>
      <c r="GJ662" s="19"/>
      <c r="GK662" s="19"/>
      <c r="GL662" s="19"/>
      <c r="GM662" s="19"/>
      <c r="GN662" s="19"/>
      <c r="GO662" s="19"/>
      <c r="GP662" s="19"/>
      <c r="GQ662" s="19"/>
      <c r="GR662" s="19"/>
      <c r="GS662" s="19"/>
      <c r="GT662" s="19"/>
      <c r="GU662" s="19"/>
      <c r="GV662" s="19"/>
      <c r="GW662" s="19"/>
      <c r="GX662" s="19"/>
      <c r="GY662" s="19"/>
      <c r="GZ662" s="19"/>
      <c r="HA662" s="19"/>
      <c r="HB662" s="19"/>
      <c r="HC662" s="19"/>
      <c r="HD662" s="19"/>
      <c r="HE662" s="19"/>
      <c r="HF662" s="19"/>
    </row>
    <row r="663" spans="1:214" ht="26.1" customHeight="1">
      <c r="A663" s="18" t="s">
        <v>2258</v>
      </c>
      <c r="B663" s="111" t="s">
        <v>2665</v>
      </c>
    </row>
    <row r="664" spans="1:214" ht="26.1" customHeight="1">
      <c r="A664" s="18" t="s">
        <v>915</v>
      </c>
      <c r="B664" s="111" t="s">
        <v>2297</v>
      </c>
      <c r="C664" s="33">
        <f t="shared" ref="C664:C671" si="31">(E664*2+F664)/3</f>
        <v>5</v>
      </c>
      <c r="D664" s="21">
        <f t="shared" ref="D664:D671" si="32">((F664*4)-G664)/5</f>
        <v>2.8</v>
      </c>
      <c r="E664" s="18">
        <v>5</v>
      </c>
      <c r="F664" s="21">
        <v>5</v>
      </c>
      <c r="G664" s="21">
        <v>6</v>
      </c>
    </row>
    <row r="665" spans="1:214" ht="26.1" customHeight="1">
      <c r="A665" s="18" t="s">
        <v>915</v>
      </c>
      <c r="B665" s="111" t="s">
        <v>2298</v>
      </c>
      <c r="C665" s="33">
        <f t="shared" si="31"/>
        <v>5</v>
      </c>
      <c r="D665" s="21">
        <f t="shared" si="32"/>
        <v>3</v>
      </c>
      <c r="E665" s="18">
        <v>5</v>
      </c>
      <c r="F665" s="21">
        <v>5</v>
      </c>
      <c r="G665" s="21">
        <v>5</v>
      </c>
    </row>
    <row r="666" spans="1:214" ht="26.1" customHeight="1">
      <c r="A666" s="18" t="s">
        <v>915</v>
      </c>
      <c r="B666" s="111" t="s">
        <v>2360</v>
      </c>
      <c r="C666" s="33">
        <f t="shared" si="31"/>
        <v>0</v>
      </c>
      <c r="D666" s="21">
        <f t="shared" si="32"/>
        <v>0</v>
      </c>
    </row>
    <row r="667" spans="1:214" ht="26.1" customHeight="1">
      <c r="A667" s="18" t="s">
        <v>915</v>
      </c>
      <c r="B667" s="111" t="s">
        <v>2415</v>
      </c>
      <c r="C667" s="33">
        <f t="shared" si="31"/>
        <v>0</v>
      </c>
      <c r="D667" s="21">
        <f t="shared" si="32"/>
        <v>0</v>
      </c>
      <c r="E667" s="18">
        <v>0</v>
      </c>
      <c r="F667" s="21">
        <v>0</v>
      </c>
      <c r="G667" s="21">
        <v>0</v>
      </c>
    </row>
    <row r="668" spans="1:214" ht="26.1" customHeight="1">
      <c r="A668" s="18" t="s">
        <v>915</v>
      </c>
      <c r="B668" s="111" t="s">
        <v>2062</v>
      </c>
      <c r="C668" s="33">
        <f t="shared" si="31"/>
        <v>0</v>
      </c>
      <c r="D668" s="21">
        <f t="shared" si="32"/>
        <v>0</v>
      </c>
      <c r="E668" s="18">
        <v>0</v>
      </c>
      <c r="F668" s="21">
        <v>0</v>
      </c>
      <c r="G668" s="21">
        <v>0</v>
      </c>
    </row>
    <row r="669" spans="1:214" ht="26.1" customHeight="1">
      <c r="A669" s="18" t="s">
        <v>915</v>
      </c>
      <c r="B669" s="111" t="s">
        <v>2421</v>
      </c>
      <c r="C669" s="33">
        <f t="shared" si="31"/>
        <v>0</v>
      </c>
      <c r="D669" s="21">
        <f t="shared" si="32"/>
        <v>0</v>
      </c>
    </row>
    <row r="670" spans="1:214" ht="26.1" customHeight="1">
      <c r="A670" s="18" t="s">
        <v>915</v>
      </c>
      <c r="B670" s="111" t="s">
        <v>2320</v>
      </c>
      <c r="C670" s="33">
        <f t="shared" si="31"/>
        <v>0</v>
      </c>
      <c r="D670" s="21">
        <f t="shared" si="32"/>
        <v>0</v>
      </c>
    </row>
    <row r="671" spans="1:214" ht="26.1" customHeight="1">
      <c r="A671" s="18" t="s">
        <v>2257</v>
      </c>
      <c r="B671" s="111" t="s">
        <v>2300</v>
      </c>
      <c r="C671" s="33">
        <f t="shared" si="31"/>
        <v>0</v>
      </c>
      <c r="D671" s="21">
        <f t="shared" si="32"/>
        <v>0</v>
      </c>
    </row>
    <row r="672" spans="1:214" ht="26.1" customHeight="1">
      <c r="A672" s="18" t="s">
        <v>2257</v>
      </c>
      <c r="B672" s="111" t="s">
        <v>2412</v>
      </c>
    </row>
    <row r="673" spans="1:7" ht="26.1" customHeight="1">
      <c r="A673" s="18" t="s">
        <v>2302</v>
      </c>
      <c r="B673" s="111" t="s">
        <v>2303</v>
      </c>
      <c r="C673" s="33">
        <f t="shared" ref="C673:C679" si="33">(E673*2+F673)/3</f>
        <v>0</v>
      </c>
      <c r="D673" s="21">
        <f t="shared" ref="D673:D679" si="34">((F673*4)-G673)/5</f>
        <v>0</v>
      </c>
    </row>
    <row r="674" spans="1:7" ht="26.1" customHeight="1">
      <c r="A674" s="18" t="s">
        <v>1330</v>
      </c>
      <c r="B674" s="111" t="s">
        <v>2380</v>
      </c>
      <c r="C674" s="33">
        <f t="shared" si="33"/>
        <v>0</v>
      </c>
      <c r="D674" s="21">
        <f t="shared" si="34"/>
        <v>0</v>
      </c>
    </row>
    <row r="675" spans="1:7" ht="26.1" customHeight="1">
      <c r="A675" s="188" t="s">
        <v>1344</v>
      </c>
      <c r="B675" s="111" t="s">
        <v>2497</v>
      </c>
      <c r="C675" s="190">
        <f t="shared" si="33"/>
        <v>0</v>
      </c>
      <c r="D675" s="191">
        <f t="shared" si="34"/>
        <v>0</v>
      </c>
      <c r="E675" s="188"/>
      <c r="F675" s="191"/>
      <c r="G675" s="191"/>
    </row>
    <row r="676" spans="1:7" ht="26.1" customHeight="1">
      <c r="A676" s="18" t="s">
        <v>1346</v>
      </c>
      <c r="B676" s="111" t="s">
        <v>2244</v>
      </c>
      <c r="C676" s="33">
        <f t="shared" si="33"/>
        <v>5</v>
      </c>
      <c r="D676" s="21">
        <f t="shared" si="34"/>
        <v>3</v>
      </c>
      <c r="E676" s="18">
        <v>5</v>
      </c>
      <c r="F676" s="21">
        <v>5</v>
      </c>
      <c r="G676" s="21">
        <v>5</v>
      </c>
    </row>
    <row r="677" spans="1:7" ht="26.1" customHeight="1">
      <c r="A677" s="18" t="s">
        <v>1346</v>
      </c>
      <c r="B677" s="111" t="s">
        <v>2301</v>
      </c>
      <c r="C677" s="33">
        <f t="shared" si="33"/>
        <v>0</v>
      </c>
      <c r="D677" s="21">
        <f t="shared" si="34"/>
        <v>0</v>
      </c>
    </row>
    <row r="678" spans="1:7" ht="26.1" customHeight="1">
      <c r="A678" s="18" t="s">
        <v>350</v>
      </c>
      <c r="B678" s="111" t="s">
        <v>2273</v>
      </c>
      <c r="C678" s="33">
        <f t="shared" si="33"/>
        <v>0</v>
      </c>
      <c r="D678" s="21">
        <f t="shared" si="34"/>
        <v>0</v>
      </c>
    </row>
    <row r="679" spans="1:7" ht="26.1" customHeight="1">
      <c r="A679" s="18" t="s">
        <v>1778</v>
      </c>
      <c r="B679" s="111" t="s">
        <v>2375</v>
      </c>
      <c r="C679" s="33">
        <f t="shared" si="33"/>
        <v>0</v>
      </c>
      <c r="D679" s="21">
        <f t="shared" si="34"/>
        <v>0</v>
      </c>
    </row>
    <row r="680" spans="1:7" ht="26.1" customHeight="1">
      <c r="A680" s="18" t="s">
        <v>2405</v>
      </c>
      <c r="B680" s="111" t="s">
        <v>2406</v>
      </c>
    </row>
    <row r="681" spans="1:7" ht="26.1" customHeight="1">
      <c r="A681" s="18" t="s">
        <v>685</v>
      </c>
      <c r="B681" s="111" t="s">
        <v>136</v>
      </c>
      <c r="C681" s="33">
        <f>(E681*2+F681)/3</f>
        <v>6.666666666666667</v>
      </c>
      <c r="D681" s="21">
        <f>((F681*4)-G681)/5</f>
        <v>6</v>
      </c>
      <c r="E681" s="18">
        <v>6</v>
      </c>
      <c r="F681" s="21">
        <v>8</v>
      </c>
      <c r="G681" s="21">
        <v>2</v>
      </c>
    </row>
    <row r="682" spans="1:7" ht="26.1" customHeight="1">
      <c r="A682" s="18" t="s">
        <v>2369</v>
      </c>
      <c r="B682" s="111" t="s">
        <v>2370</v>
      </c>
    </row>
    <row r="683" spans="1:7" ht="26.1" customHeight="1">
      <c r="A683" s="18" t="s">
        <v>2352</v>
      </c>
      <c r="B683" s="48" t="s">
        <v>2353</v>
      </c>
    </row>
    <row r="684" spans="1:7" ht="26.1" customHeight="1">
      <c r="A684" s="18" t="s">
        <v>377</v>
      </c>
      <c r="B684" s="48" t="s">
        <v>294</v>
      </c>
      <c r="D684" s="21" t="e">
        <f>(#REF!*#REF!)+(#REF!*#REF!)+(#REF!*#REF!)+(#REF!*#REF!)+(#REF!*F684)</f>
        <v>#REF!</v>
      </c>
    </row>
    <row r="685" spans="1:7" ht="26.1" customHeight="1">
      <c r="A685" s="18" t="s">
        <v>377</v>
      </c>
      <c r="B685" s="48" t="s">
        <v>295</v>
      </c>
      <c r="D685" s="21" t="e">
        <f>(#REF!*#REF!)+(#REF!*#REF!)+(#REF!*#REF!)+(#REF!*#REF!)+(#REF!*F685)</f>
        <v>#REF!</v>
      </c>
    </row>
    <row r="686" spans="1:7" ht="26.1" customHeight="1">
      <c r="A686" s="18" t="s">
        <v>377</v>
      </c>
      <c r="B686" s="48" t="s">
        <v>330</v>
      </c>
      <c r="D686" s="21" t="e">
        <f>(#REF!*#REF!)+(#REF!*#REF!)+(#REF!*#REF!)+(#REF!*#REF!)+(#REF!*F686)</f>
        <v>#REF!</v>
      </c>
    </row>
    <row r="687" spans="1:7" ht="26.1" customHeight="1">
      <c r="A687" s="18" t="s">
        <v>377</v>
      </c>
      <c r="B687" s="48" t="s">
        <v>313</v>
      </c>
      <c r="D687" s="21" t="e">
        <f>(#REF!*#REF!)+(#REF!*#REF!)+(#REF!*#REF!)+(#REF!*#REF!)+(#REF!*F687)</f>
        <v>#REF!</v>
      </c>
    </row>
    <row r="688" spans="1:7" ht="26.1" customHeight="1">
      <c r="A688" s="18" t="s">
        <v>377</v>
      </c>
      <c r="B688" s="48" t="s">
        <v>400</v>
      </c>
      <c r="D688" s="21" t="e">
        <f>(#REF!*#REF!)+(#REF!*#REF!)+(#REF!*#REF!)+(#REF!*#REF!)+(#REF!*F688)</f>
        <v>#REF!</v>
      </c>
    </row>
    <row r="689" spans="1:4" ht="26.1" customHeight="1">
      <c r="A689" s="18" t="s">
        <v>377</v>
      </c>
      <c r="B689" s="48" t="s">
        <v>146</v>
      </c>
      <c r="D689" s="21" t="e">
        <f>(#REF!*#REF!)+(#REF!*#REF!)+(#REF!*#REF!)+(#REF!*#REF!)+(#REF!*F689)</f>
        <v>#REF!</v>
      </c>
    </row>
    <row r="690" spans="1:4" ht="26.1" customHeight="1">
      <c r="A690" s="18" t="s">
        <v>377</v>
      </c>
      <c r="B690" s="48" t="s">
        <v>317</v>
      </c>
      <c r="D690" s="21" t="e">
        <f>(#REF!*#REF!)+(#REF!*#REF!)+(#REF!*#REF!)+(#REF!*#REF!)+(#REF!*F690)</f>
        <v>#REF!</v>
      </c>
    </row>
    <row r="691" spans="1:4" ht="26.1" customHeight="1">
      <c r="A691" s="18" t="s">
        <v>377</v>
      </c>
      <c r="B691" s="48" t="s">
        <v>414</v>
      </c>
      <c r="D691" s="21" t="e">
        <f>(#REF!*#REF!)+(#REF!*#REF!)+(#REF!*#REF!)+(#REF!*#REF!)+(#REF!*F691)</f>
        <v>#REF!</v>
      </c>
    </row>
    <row r="692" spans="1:4" ht="26.1" customHeight="1">
      <c r="A692" s="18" t="s">
        <v>377</v>
      </c>
      <c r="B692" s="48" t="s">
        <v>140</v>
      </c>
      <c r="D692" s="21" t="e">
        <f>(#REF!*#REF!)+(#REF!*#REF!)+(#REF!*#REF!)+(#REF!*#REF!)+(#REF!*F692)</f>
        <v>#REF!</v>
      </c>
    </row>
    <row r="693" spans="1:4" ht="26.1" customHeight="1">
      <c r="A693" s="18" t="s">
        <v>377</v>
      </c>
      <c r="D693" s="21" t="e">
        <f>(#REF!*#REF!)+(#REF!*#REF!)+(#REF!*#REF!)+(#REF!*#REF!)+(#REF!*F693)</f>
        <v>#REF!</v>
      </c>
    </row>
    <row r="694" spans="1:4" ht="26.1" customHeight="1">
      <c r="A694" s="18" t="s">
        <v>377</v>
      </c>
      <c r="D694" s="21" t="e">
        <f>(#REF!*#REF!)+(#REF!*#REF!)+(#REF!*#REF!)+(#REF!*#REF!)+(#REF!*F694)</f>
        <v>#REF!</v>
      </c>
    </row>
    <row r="695" spans="1:4" ht="26.1" customHeight="1">
      <c r="A695" s="18" t="s">
        <v>377</v>
      </c>
      <c r="D695" s="21" t="e">
        <f>(#REF!*#REF!)+(#REF!*#REF!)+(#REF!*#REF!)+(#REF!*#REF!)+(#REF!*F695)</f>
        <v>#REF!</v>
      </c>
    </row>
    <row r="696" spans="1:4" ht="26.1" customHeight="1">
      <c r="A696" s="18" t="s">
        <v>377</v>
      </c>
      <c r="D696" s="21" t="e">
        <f>(#REF!*#REF!)+(#REF!*#REF!)+(#REF!*#REF!)+(#REF!*#REF!)+(#REF!*F696)</f>
        <v>#REF!</v>
      </c>
    </row>
    <row r="697" spans="1:4" ht="26.1" customHeight="1">
      <c r="A697" s="18" t="s">
        <v>377</v>
      </c>
      <c r="D697" s="21" t="e">
        <f>(#REF!*#REF!)+(#REF!*#REF!)+(#REF!*#REF!)+(#REF!*#REF!)+(#REF!*F697)</f>
        <v>#REF!</v>
      </c>
    </row>
    <row r="698" spans="1:4" ht="26.1" customHeight="1">
      <c r="A698" s="18" t="s">
        <v>377</v>
      </c>
      <c r="D698" s="21" t="e">
        <f>(#REF!*#REF!)+(#REF!*#REF!)+(#REF!*#REF!)+(#REF!*#REF!)+(#REF!*F698)</f>
        <v>#REF!</v>
      </c>
    </row>
    <row r="699" spans="1:4" ht="26.1" customHeight="1">
      <c r="A699" s="18" t="s">
        <v>377</v>
      </c>
      <c r="D699" s="21" t="e">
        <f>(#REF!*#REF!)+(#REF!*#REF!)+(#REF!*#REF!)+(#REF!*#REF!)+(#REF!*F699)</f>
        <v>#REF!</v>
      </c>
    </row>
    <row r="700" spans="1:4" ht="26.1" customHeight="1">
      <c r="A700" s="18" t="s">
        <v>377</v>
      </c>
      <c r="D700" s="21" t="e">
        <f>(#REF!*#REF!)+(#REF!*#REF!)+(#REF!*#REF!)+(#REF!*#REF!)+(#REF!*F700)</f>
        <v>#REF!</v>
      </c>
    </row>
    <row r="701" spans="1:4" ht="26.1" customHeight="1">
      <c r="A701" s="18" t="s">
        <v>377</v>
      </c>
      <c r="D701" s="21" t="e">
        <f>(#REF!*#REF!)+(#REF!*#REF!)+(#REF!*#REF!)+(#REF!*#REF!)+(#REF!*F701)</f>
        <v>#REF!</v>
      </c>
    </row>
    <row r="702" spans="1:4" ht="26.1" customHeight="1">
      <c r="A702" s="18" t="s">
        <v>377</v>
      </c>
      <c r="D702" s="21" t="e">
        <f>(#REF!*#REF!)+(#REF!*#REF!)+(#REF!*#REF!)+(#REF!*#REF!)+(#REF!*F702)</f>
        <v>#REF!</v>
      </c>
    </row>
    <row r="703" spans="1:4" ht="26.1" customHeight="1">
      <c r="A703" s="18" t="s">
        <v>377</v>
      </c>
      <c r="D703" s="21" t="e">
        <f>(#REF!*#REF!)+(#REF!*#REF!)+(#REF!*#REF!)+(#REF!*#REF!)+(#REF!*F703)</f>
        <v>#REF!</v>
      </c>
    </row>
    <row r="704" spans="1:4" ht="26.1" customHeight="1">
      <c r="A704" s="18" t="s">
        <v>377</v>
      </c>
      <c r="D704" s="21" t="e">
        <f>(#REF!*#REF!)+(#REF!*#REF!)+(#REF!*#REF!)+(#REF!*#REF!)+(#REF!*F704)</f>
        <v>#REF!</v>
      </c>
    </row>
    <row r="705" spans="1:4" ht="26.1" customHeight="1">
      <c r="A705" s="18" t="s">
        <v>377</v>
      </c>
      <c r="D705" s="21" t="e">
        <f>(#REF!*#REF!)+(#REF!*#REF!)+(#REF!*#REF!)+(#REF!*#REF!)+(#REF!*F705)</f>
        <v>#REF!</v>
      </c>
    </row>
    <row r="706" spans="1:4" ht="26.1" customHeight="1">
      <c r="A706" s="18" t="s">
        <v>377</v>
      </c>
      <c r="D706" s="21" t="e">
        <f>(#REF!*#REF!)+(#REF!*#REF!)+(#REF!*#REF!)+(#REF!*#REF!)+(#REF!*F706)</f>
        <v>#REF!</v>
      </c>
    </row>
    <row r="707" spans="1:4" ht="26.1" customHeight="1">
      <c r="A707" s="18" t="s">
        <v>377</v>
      </c>
      <c r="D707" s="21" t="e">
        <f>(#REF!*#REF!)+(#REF!*#REF!)+(#REF!*#REF!)+(#REF!*#REF!)+(#REF!*F707)</f>
        <v>#REF!</v>
      </c>
    </row>
    <row r="708" spans="1:4" ht="26.1" customHeight="1">
      <c r="A708" s="18" t="s">
        <v>377</v>
      </c>
      <c r="D708" s="21" t="e">
        <f>(#REF!*#REF!)+(#REF!*#REF!)+(#REF!*#REF!)+(#REF!*#REF!)+(#REF!*F708)</f>
        <v>#REF!</v>
      </c>
    </row>
    <row r="709" spans="1:4" ht="26.1" customHeight="1">
      <c r="A709" s="18" t="s">
        <v>377</v>
      </c>
      <c r="D709" s="21" t="e">
        <f>(#REF!*#REF!)+(#REF!*#REF!)+(#REF!*#REF!)+(#REF!*#REF!)+(#REF!*F709)</f>
        <v>#REF!</v>
      </c>
    </row>
    <row r="710" spans="1:4" ht="26.1" customHeight="1">
      <c r="A710" s="18" t="s">
        <v>377</v>
      </c>
      <c r="D710" s="21" t="e">
        <f>(#REF!*#REF!)+(#REF!*#REF!)+(#REF!*#REF!)+(#REF!*#REF!)+(#REF!*F710)</f>
        <v>#REF!</v>
      </c>
    </row>
    <row r="711" spans="1:4" ht="26.1" customHeight="1">
      <c r="A711" s="18" t="s">
        <v>377</v>
      </c>
      <c r="D711" s="21" t="e">
        <f>(#REF!*#REF!)+(#REF!*#REF!)+(#REF!*#REF!)+(#REF!*#REF!)+(#REF!*F711)</f>
        <v>#REF!</v>
      </c>
    </row>
    <row r="712" spans="1:4" ht="26.1" customHeight="1">
      <c r="A712" s="18" t="s">
        <v>377</v>
      </c>
      <c r="D712" s="21" t="e">
        <f>(#REF!*#REF!)+(#REF!*#REF!)+(#REF!*#REF!)+(#REF!*#REF!)+(#REF!*F712)</f>
        <v>#REF!</v>
      </c>
    </row>
    <row r="713" spans="1:4" ht="26.1" customHeight="1">
      <c r="A713" s="18" t="s">
        <v>377</v>
      </c>
      <c r="D713" s="21" t="e">
        <f>(#REF!*#REF!)+(#REF!*#REF!)+(#REF!*#REF!)+(#REF!*#REF!)+(#REF!*F713)</f>
        <v>#REF!</v>
      </c>
    </row>
    <row r="714" spans="1:4" ht="26.1" customHeight="1">
      <c r="A714" s="18" t="s">
        <v>377</v>
      </c>
      <c r="D714" s="21" t="e">
        <f>(#REF!*#REF!)+(#REF!*#REF!)+(#REF!*#REF!)+(#REF!*#REF!)+(#REF!*F714)</f>
        <v>#REF!</v>
      </c>
    </row>
    <row r="715" spans="1:4" ht="26.1" customHeight="1">
      <c r="A715" s="18" t="s">
        <v>377</v>
      </c>
      <c r="D715" s="21" t="e">
        <f>(#REF!*#REF!)+(#REF!*#REF!)+(#REF!*#REF!)+(#REF!*#REF!)+(#REF!*F715)</f>
        <v>#REF!</v>
      </c>
    </row>
    <row r="716" spans="1:4" ht="26.1" customHeight="1">
      <c r="A716" s="18" t="s">
        <v>377</v>
      </c>
      <c r="D716" s="21" t="e">
        <f>(#REF!*#REF!)+(#REF!*#REF!)+(#REF!*#REF!)+(#REF!*#REF!)+(#REF!*F716)</f>
        <v>#REF!</v>
      </c>
    </row>
    <row r="717" spans="1:4" ht="26.1" customHeight="1">
      <c r="A717" s="18" t="s">
        <v>377</v>
      </c>
      <c r="D717" s="21" t="e">
        <f>(#REF!*#REF!)+(#REF!*#REF!)+(#REF!*#REF!)+(#REF!*#REF!)+(#REF!*F717)</f>
        <v>#REF!</v>
      </c>
    </row>
    <row r="718" spans="1:4" ht="26.1" customHeight="1">
      <c r="A718" s="18" t="s">
        <v>377</v>
      </c>
      <c r="D718" s="21" t="e">
        <f>(#REF!*#REF!)+(#REF!*#REF!)+(#REF!*#REF!)+(#REF!*#REF!)+(#REF!*F718)</f>
        <v>#REF!</v>
      </c>
    </row>
    <row r="719" spans="1:4" ht="26.1" customHeight="1">
      <c r="A719" s="18" t="s">
        <v>378</v>
      </c>
      <c r="B719" s="48" t="s">
        <v>423</v>
      </c>
      <c r="D719" s="21" t="e">
        <f>(#REF!*#REF!)+(#REF!*#REF!)+(#REF!*#REF!)+(#REF!*#REF!)+(#REF!*F719)</f>
        <v>#REF!</v>
      </c>
    </row>
    <row r="720" spans="1:4" ht="26.1" customHeight="1">
      <c r="A720" s="18" t="s">
        <v>378</v>
      </c>
      <c r="B720" s="48" t="s">
        <v>22</v>
      </c>
      <c r="D720" s="21" t="e">
        <f>(#REF!*#REF!)+(#REF!*#REF!)+(#REF!*#REF!)+(#REF!*#REF!)+(#REF!*F720)</f>
        <v>#REF!</v>
      </c>
    </row>
    <row r="721" spans="1:4" ht="26.1" customHeight="1">
      <c r="A721" s="18" t="s">
        <v>378</v>
      </c>
      <c r="B721" s="48" t="s">
        <v>394</v>
      </c>
      <c r="D721" s="21" t="e">
        <f>(#REF!*#REF!)+(#REF!*#REF!)+(#REF!*#REF!)+(#REF!*#REF!)+(#REF!*F721)</f>
        <v>#REF!</v>
      </c>
    </row>
    <row r="722" spans="1:4" ht="26.1" customHeight="1">
      <c r="A722" s="18" t="s">
        <v>378</v>
      </c>
      <c r="B722" s="48" t="s">
        <v>321</v>
      </c>
      <c r="D722" s="21" t="e">
        <f>(#REF!*#REF!)+(#REF!*#REF!)+(#REF!*#REF!)+(#REF!*#REF!)+(#REF!*F722)</f>
        <v>#REF!</v>
      </c>
    </row>
    <row r="723" spans="1:4" ht="26.1" customHeight="1">
      <c r="A723" s="18" t="s">
        <v>378</v>
      </c>
      <c r="B723" s="48" t="s">
        <v>200</v>
      </c>
      <c r="D723" s="21" t="e">
        <f>(#REF!*#REF!)+(#REF!*#REF!)+(#REF!*#REF!)+(#REF!*#REF!)+(#REF!*F723)</f>
        <v>#REF!</v>
      </c>
    </row>
    <row r="724" spans="1:4" ht="26.1" customHeight="1">
      <c r="A724" s="18" t="s">
        <v>378</v>
      </c>
      <c r="B724" s="48" t="s">
        <v>142</v>
      </c>
      <c r="D724" s="21" t="e">
        <f>(#REF!*#REF!)+(#REF!*#REF!)+(#REF!*#REF!)+(#REF!*#REF!)+(#REF!*F724)</f>
        <v>#REF!</v>
      </c>
    </row>
    <row r="725" spans="1:4" ht="26.1" customHeight="1">
      <c r="A725" s="18" t="s">
        <v>378</v>
      </c>
      <c r="B725" s="48" t="s">
        <v>76</v>
      </c>
      <c r="D725" s="21" t="e">
        <f>(#REF!*#REF!)+(#REF!*#REF!)+(#REF!*#REF!)+(#REF!*#REF!)+(#REF!*F725)</f>
        <v>#REF!</v>
      </c>
    </row>
    <row r="726" spans="1:4" ht="35.450000000000003" customHeight="1">
      <c r="A726" s="18" t="s">
        <v>378</v>
      </c>
      <c r="B726" s="48" t="s">
        <v>68</v>
      </c>
      <c r="D726" s="21" t="e">
        <f>(#REF!*#REF!)+(#REF!*#REF!)+(#REF!*#REF!)+(#REF!*#REF!)+(#REF!*F726)</f>
        <v>#REF!</v>
      </c>
    </row>
    <row r="727" spans="1:4" ht="26.1" customHeight="1">
      <c r="A727" s="18" t="s">
        <v>378</v>
      </c>
      <c r="B727" s="48" t="s">
        <v>374</v>
      </c>
      <c r="D727" s="21" t="e">
        <f>(#REF!*#REF!)+(#REF!*#REF!)+(#REF!*#REF!)+(#REF!*#REF!)+(#REF!*F727)</f>
        <v>#REF!</v>
      </c>
    </row>
    <row r="728" spans="1:4" ht="26.1" customHeight="1">
      <c r="A728" s="18" t="s">
        <v>378</v>
      </c>
      <c r="B728" s="48" t="s">
        <v>403</v>
      </c>
      <c r="D728" s="21" t="e">
        <f>(#REF!*#REF!)+(#REF!*#REF!)+(#REF!*#REF!)+(#REF!*#REF!)+(#REF!*F728)</f>
        <v>#REF!</v>
      </c>
    </row>
    <row r="729" spans="1:4" ht="26.1" customHeight="1">
      <c r="A729" s="18" t="s">
        <v>378</v>
      </c>
      <c r="B729" s="48" t="s">
        <v>421</v>
      </c>
      <c r="D729" s="21" t="e">
        <f>(#REF!*#REF!)+(#REF!*#REF!)+(#REF!*#REF!)+(#REF!*#REF!)+(#REF!*F729)</f>
        <v>#REF!</v>
      </c>
    </row>
    <row r="730" spans="1:4" ht="26.1" customHeight="1">
      <c r="A730" s="18" t="s">
        <v>378</v>
      </c>
      <c r="B730" s="48" t="s">
        <v>230</v>
      </c>
      <c r="D730" s="21" t="e">
        <f>(#REF!*#REF!)+(#REF!*#REF!)+(#REF!*#REF!)+(#REF!*#REF!)+(#REF!*F730)</f>
        <v>#REF!</v>
      </c>
    </row>
    <row r="731" spans="1:4" ht="26.1" customHeight="1">
      <c r="A731" s="18" t="s">
        <v>378</v>
      </c>
      <c r="B731" s="48" t="s">
        <v>387</v>
      </c>
      <c r="D731" s="21" t="e">
        <f>(#REF!*#REF!)+(#REF!*#REF!)+(#REF!*#REF!)+(#REF!*#REF!)+(#REF!*F731)</f>
        <v>#REF!</v>
      </c>
    </row>
    <row r="732" spans="1:4" ht="26.1" customHeight="1">
      <c r="A732" s="18" t="s">
        <v>378</v>
      </c>
      <c r="B732" s="48" t="s">
        <v>301</v>
      </c>
      <c r="D732" s="21" t="e">
        <f>(#REF!*#REF!)+(#REF!*#REF!)+(#REF!*#REF!)+(#REF!*#REF!)+(#REF!*F732)</f>
        <v>#REF!</v>
      </c>
    </row>
    <row r="733" spans="1:4" ht="26.1" customHeight="1">
      <c r="A733" s="18" t="s">
        <v>378</v>
      </c>
      <c r="B733" s="48" t="s">
        <v>149</v>
      </c>
      <c r="D733" s="21" t="e">
        <f>(#REF!*#REF!)+(#REF!*#REF!)+(#REF!*#REF!)+(#REF!*#REF!)+(#REF!*F733)</f>
        <v>#REF!</v>
      </c>
    </row>
    <row r="734" spans="1:4" ht="26.1" customHeight="1">
      <c r="A734" s="18" t="s">
        <v>378</v>
      </c>
      <c r="B734" s="48" t="s">
        <v>416</v>
      </c>
      <c r="D734" s="21" t="e">
        <f>(#REF!*#REF!)+(#REF!*#REF!)+(#REF!*#REF!)+(#REF!*#REF!)+(#REF!*F734)</f>
        <v>#REF!</v>
      </c>
    </row>
    <row r="735" spans="1:4" ht="26.1" customHeight="1">
      <c r="A735" s="18" t="s">
        <v>378</v>
      </c>
      <c r="B735" s="48" t="s">
        <v>316</v>
      </c>
      <c r="D735" s="21" t="e">
        <f>(#REF!*#REF!)+(#REF!*#REF!)+(#REF!*#REF!)+(#REF!*#REF!)+(#REF!*F735)</f>
        <v>#REF!</v>
      </c>
    </row>
    <row r="736" spans="1:4" ht="26.1" customHeight="1">
      <c r="A736" s="18" t="s">
        <v>378</v>
      </c>
      <c r="B736" s="48" t="s">
        <v>302</v>
      </c>
      <c r="D736" s="21" t="e">
        <f>(#REF!*#REF!)+(#REF!*#REF!)+(#REF!*#REF!)+(#REF!*#REF!)+(#REF!*F736)</f>
        <v>#REF!</v>
      </c>
    </row>
    <row r="737" spans="1:4" ht="26.1" customHeight="1">
      <c r="A737" s="18" t="s">
        <v>378</v>
      </c>
      <c r="B737" s="48" t="s">
        <v>299</v>
      </c>
      <c r="D737" s="21" t="e">
        <f>(#REF!*#REF!)+(#REF!*#REF!)+(#REF!*#REF!)+(#REF!*#REF!)+(#REF!*F737)</f>
        <v>#REF!</v>
      </c>
    </row>
    <row r="738" spans="1:4" ht="26.1" customHeight="1">
      <c r="A738" s="18" t="s">
        <v>378</v>
      </c>
      <c r="B738" s="48" t="s">
        <v>328</v>
      </c>
      <c r="D738" s="21" t="e">
        <f>(#REF!*#REF!)+(#REF!*#REF!)+(#REF!*#REF!)+(#REF!*#REF!)+(#REF!*F738)</f>
        <v>#REF!</v>
      </c>
    </row>
    <row r="739" spans="1:4" ht="26.1" customHeight="1">
      <c r="A739" s="18" t="s">
        <v>378</v>
      </c>
      <c r="B739" s="48" t="s">
        <v>340</v>
      </c>
      <c r="D739" s="21" t="e">
        <f>(#REF!*#REF!)+(#REF!*#REF!)+(#REF!*#REF!)+(#REF!*#REF!)+(#REF!*F739)</f>
        <v>#REF!</v>
      </c>
    </row>
    <row r="740" spans="1:4" ht="26.1" customHeight="1">
      <c r="A740" s="18" t="s">
        <v>378</v>
      </c>
      <c r="B740" s="48" t="s">
        <v>345</v>
      </c>
      <c r="D740" s="21" t="e">
        <f>(#REF!*#REF!)+(#REF!*#REF!)+(#REF!*#REF!)+(#REF!*#REF!)+(#REF!*F740)</f>
        <v>#REF!</v>
      </c>
    </row>
    <row r="741" spans="1:4" ht="26.1" customHeight="1">
      <c r="A741" s="18" t="s">
        <v>378</v>
      </c>
      <c r="B741" s="48" t="s">
        <v>123</v>
      </c>
      <c r="D741" s="21" t="e">
        <f>(#REF!*#REF!)+(#REF!*#REF!)+(#REF!*#REF!)+(#REF!*#REF!)+(#REF!*F741)</f>
        <v>#REF!</v>
      </c>
    </row>
    <row r="742" spans="1:4" ht="26.1" customHeight="1">
      <c r="A742" s="18" t="s">
        <v>379</v>
      </c>
      <c r="B742" s="48" t="s">
        <v>393</v>
      </c>
      <c r="D742" s="21" t="e">
        <f>(#REF!*#REF!)+(#REF!*#REF!)+(#REF!*#REF!)+(#REF!*#REF!)+(#REF!*F742)</f>
        <v>#REF!</v>
      </c>
    </row>
    <row r="743" spans="1:4" ht="26.1" customHeight="1">
      <c r="A743" s="18" t="s">
        <v>379</v>
      </c>
      <c r="B743" s="48" t="s">
        <v>344</v>
      </c>
      <c r="D743" s="21" t="e">
        <f>(#REF!*#REF!)+(#REF!*#REF!)+(#REF!*#REF!)+(#REF!*#REF!)+(#REF!*F743)</f>
        <v>#REF!</v>
      </c>
    </row>
    <row r="744" spans="1:4" ht="26.1" customHeight="1">
      <c r="A744" s="18" t="s">
        <v>232</v>
      </c>
      <c r="B744" s="48" t="s">
        <v>99</v>
      </c>
      <c r="D744" s="21" t="e">
        <f>(#REF!*#REF!)+(#REF!*#REF!)+(#REF!*#REF!)+(#REF!*#REF!)+(#REF!*F744)</f>
        <v>#REF!</v>
      </c>
    </row>
    <row r="745" spans="1:4" ht="26.1" customHeight="1">
      <c r="A745" s="18" t="s">
        <v>231</v>
      </c>
      <c r="B745" s="48" t="s">
        <v>209</v>
      </c>
      <c r="D745" s="21" t="e">
        <f>(#REF!*#REF!)+(#REF!*#REF!)+(#REF!*#REF!)+(#REF!*#REF!)+(#REF!*F745)</f>
        <v>#REF!</v>
      </c>
    </row>
    <row r="746" spans="1:4" ht="26.1" customHeight="1">
      <c r="A746" s="18" t="s">
        <v>231</v>
      </c>
      <c r="B746" s="48" t="s">
        <v>243</v>
      </c>
      <c r="D746" s="21" t="e">
        <f>(#REF!*#REF!)+(#REF!*#REF!)+(#REF!*#REF!)+(#REF!*#REF!)+(#REF!*F746)</f>
        <v>#REF!</v>
      </c>
    </row>
    <row r="747" spans="1:4" ht="26.1" customHeight="1">
      <c r="A747" s="18" t="s">
        <v>231</v>
      </c>
      <c r="B747" s="48" t="s">
        <v>47</v>
      </c>
      <c r="D747" s="21" t="e">
        <f>(#REF!*#REF!)+(#REF!*#REF!)+(#REF!*#REF!)+(#REF!*#REF!)+(#REF!*F747)</f>
        <v>#REF!</v>
      </c>
    </row>
    <row r="748" spans="1:4" ht="26.1" customHeight="1">
      <c r="A748" s="18" t="s">
        <v>231</v>
      </c>
      <c r="B748" s="48" t="s">
        <v>227</v>
      </c>
      <c r="D748" s="21" t="e">
        <f>(#REF!*#REF!)+(#REF!*#REF!)+(#REF!*#REF!)+(#REF!*#REF!)+(#REF!*F748)</f>
        <v>#REF!</v>
      </c>
    </row>
    <row r="749" spans="1:4" ht="26.1" customHeight="1">
      <c r="A749" s="18" t="s">
        <v>231</v>
      </c>
      <c r="B749" s="48" t="s">
        <v>73</v>
      </c>
      <c r="D749" s="21" t="e">
        <f>(#REF!*#REF!)+(#REF!*#REF!)+(#REF!*#REF!)+(#REF!*#REF!)+(#REF!*F749)</f>
        <v>#REF!</v>
      </c>
    </row>
    <row r="750" spans="1:4" ht="26.1" customHeight="1">
      <c r="A750" s="18" t="s">
        <v>231</v>
      </c>
      <c r="B750" s="48" t="s">
        <v>207</v>
      </c>
      <c r="D750" s="21" t="e">
        <f>(#REF!*#REF!)+(#REF!*#REF!)+(#REF!*#REF!)+(#REF!*#REF!)+(#REF!*F750)</f>
        <v>#REF!</v>
      </c>
    </row>
    <row r="751" spans="1:4" ht="26.1" customHeight="1">
      <c r="A751" s="18" t="s">
        <v>231</v>
      </c>
      <c r="B751" s="48" t="s">
        <v>229</v>
      </c>
      <c r="D751" s="21" t="e">
        <f>(#REF!*#REF!)+(#REF!*#REF!)+(#REF!*#REF!)+(#REF!*#REF!)+(#REF!*F751)</f>
        <v>#REF!</v>
      </c>
    </row>
    <row r="752" spans="1:4" ht="26.1" customHeight="1">
      <c r="A752" s="18" t="s">
        <v>231</v>
      </c>
      <c r="B752" s="48" t="s">
        <v>405</v>
      </c>
      <c r="D752" s="21" t="e">
        <f>(#REF!*#REF!)+(#REF!*#REF!)+(#REF!*#REF!)+(#REF!*#REF!)+(#REF!*F752)</f>
        <v>#REF!</v>
      </c>
    </row>
    <row r="753" spans="1:7" ht="26.1" customHeight="1">
      <c r="A753" s="18" t="s">
        <v>1310</v>
      </c>
      <c r="B753" s="48" t="s">
        <v>2254</v>
      </c>
      <c r="C753" s="33">
        <f t="shared" ref="C753:C763" si="35">(E753*2+F753)/3</f>
        <v>5</v>
      </c>
      <c r="D753" s="21">
        <f>((F753*4)-G753)/5</f>
        <v>3</v>
      </c>
      <c r="E753" s="18">
        <v>5</v>
      </c>
      <c r="F753" s="21">
        <v>5</v>
      </c>
      <c r="G753" s="21">
        <v>5</v>
      </c>
    </row>
    <row r="754" spans="1:7" ht="26.1" customHeight="1">
      <c r="A754" s="18" t="s">
        <v>1310</v>
      </c>
      <c r="B754" s="48" t="s">
        <v>2484</v>
      </c>
      <c r="C754" s="33">
        <f t="shared" si="35"/>
        <v>0</v>
      </c>
      <c r="D754" s="21">
        <f>((F754*4)-G754)/5</f>
        <v>0</v>
      </c>
    </row>
    <row r="755" spans="1:7" ht="26.1" customHeight="1">
      <c r="A755" s="18" t="s">
        <v>701</v>
      </c>
      <c r="B755" s="48" t="s">
        <v>1168</v>
      </c>
      <c r="C755" s="33">
        <f t="shared" si="35"/>
        <v>5.333333333333333</v>
      </c>
      <c r="D755" s="21">
        <f>(F755+G755)/2</f>
        <v>0</v>
      </c>
      <c r="E755" s="18">
        <v>8</v>
      </c>
      <c r="F755" s="21">
        <v>0</v>
      </c>
      <c r="G755" s="21">
        <v>0</v>
      </c>
    </row>
    <row r="756" spans="1:7" ht="26.1" customHeight="1">
      <c r="A756" s="74" t="s">
        <v>2173</v>
      </c>
      <c r="B756" s="48" t="s">
        <v>2211</v>
      </c>
      <c r="C756" s="33">
        <f t="shared" si="35"/>
        <v>5</v>
      </c>
      <c r="D756" s="21">
        <f>((F756*4)-G756)/5</f>
        <v>3</v>
      </c>
      <c r="E756" s="18">
        <v>5</v>
      </c>
      <c r="F756" s="21">
        <v>5</v>
      </c>
      <c r="G756" s="21">
        <v>5</v>
      </c>
    </row>
    <row r="757" spans="1:7" ht="26.1" customHeight="1">
      <c r="A757" s="18" t="s">
        <v>2173</v>
      </c>
      <c r="B757" s="48" t="s">
        <v>2174</v>
      </c>
      <c r="C757" s="33">
        <f t="shared" si="35"/>
        <v>5</v>
      </c>
      <c r="D757" s="21">
        <f>(F757+G757)/2</f>
        <v>5</v>
      </c>
      <c r="E757" s="18">
        <v>5</v>
      </c>
      <c r="F757" s="21">
        <v>5</v>
      </c>
      <c r="G757" s="21">
        <v>5</v>
      </c>
    </row>
    <row r="758" spans="1:7" ht="26.1" customHeight="1">
      <c r="A758" s="18" t="s">
        <v>2173</v>
      </c>
      <c r="B758" s="48" t="s">
        <v>2318</v>
      </c>
      <c r="C758" s="33">
        <f t="shared" si="35"/>
        <v>0</v>
      </c>
      <c r="D758" s="21">
        <f>((F758*4)-G758)/5</f>
        <v>0</v>
      </c>
    </row>
    <row r="759" spans="1:7" ht="26.1" customHeight="1">
      <c r="A759" s="18" t="s">
        <v>2191</v>
      </c>
      <c r="B759" s="48" t="s">
        <v>2192</v>
      </c>
      <c r="C759" s="33">
        <f t="shared" si="35"/>
        <v>5</v>
      </c>
      <c r="D759" s="21">
        <f>(F759+G759)/2</f>
        <v>5.5</v>
      </c>
      <c r="E759" s="18">
        <v>5</v>
      </c>
      <c r="F759" s="21">
        <v>5</v>
      </c>
      <c r="G759" s="21">
        <v>6</v>
      </c>
    </row>
    <row r="760" spans="1:7" ht="26.1" customHeight="1">
      <c r="A760" s="18" t="s">
        <v>2191</v>
      </c>
      <c r="B760" s="48" t="s">
        <v>2385</v>
      </c>
      <c r="C760" s="33">
        <f t="shared" si="35"/>
        <v>0</v>
      </c>
      <c r="D760" s="21">
        <f>((F760*4)-G760)/5</f>
        <v>0</v>
      </c>
    </row>
    <row r="761" spans="1:7" ht="26.1" customHeight="1">
      <c r="A761" s="18" t="s">
        <v>840</v>
      </c>
      <c r="B761" s="48" t="s">
        <v>839</v>
      </c>
      <c r="C761" s="33">
        <f t="shared" si="35"/>
        <v>0</v>
      </c>
      <c r="D761" s="21" t="e">
        <f>F761*(110%-(#REF!*10%))</f>
        <v>#REF!</v>
      </c>
    </row>
    <row r="762" spans="1:7" ht="26.1" customHeight="1">
      <c r="A762" s="18" t="s">
        <v>1104</v>
      </c>
      <c r="B762" s="48" t="s">
        <v>2404</v>
      </c>
      <c r="C762" s="33">
        <f t="shared" si="35"/>
        <v>0</v>
      </c>
      <c r="D762" s="21">
        <f>((F762*4)-G762)/5</f>
        <v>0</v>
      </c>
    </row>
    <row r="763" spans="1:7" ht="30" customHeight="1">
      <c r="A763" s="18" t="s">
        <v>2216</v>
      </c>
      <c r="B763" s="48" t="s">
        <v>2224</v>
      </c>
      <c r="C763" s="33">
        <f t="shared" si="35"/>
        <v>5</v>
      </c>
      <c r="D763" s="21">
        <f>(F763+G763)/2</f>
        <v>5</v>
      </c>
      <c r="E763" s="18">
        <v>5</v>
      </c>
      <c r="F763" s="21">
        <v>5</v>
      </c>
      <c r="G763" s="21">
        <v>5</v>
      </c>
    </row>
    <row r="764" spans="1:7" ht="30" customHeight="1">
      <c r="A764" s="18" t="s">
        <v>753</v>
      </c>
      <c r="B764" s="48" t="s">
        <v>336</v>
      </c>
      <c r="C764" s="33" t="e">
        <f>AVERAGE(E764,D764)</f>
        <v>#REF!</v>
      </c>
      <c r="D764" s="21" t="e">
        <f>F764*#REF!</f>
        <v>#REF!</v>
      </c>
      <c r="E764" s="18">
        <v>2</v>
      </c>
      <c r="F764" s="21">
        <v>2</v>
      </c>
    </row>
    <row r="765" spans="1:7" ht="30" customHeight="1">
      <c r="A765" s="18" t="s">
        <v>753</v>
      </c>
      <c r="B765" s="48" t="s">
        <v>300</v>
      </c>
      <c r="C765" s="33" t="e">
        <f>AVERAGE(E765,D765)</f>
        <v>#REF!</v>
      </c>
      <c r="D765" s="21" t="e">
        <f>F765*#REF!</f>
        <v>#REF!</v>
      </c>
      <c r="E765" s="18">
        <v>1</v>
      </c>
      <c r="F765" s="21">
        <v>2.5</v>
      </c>
    </row>
    <row r="766" spans="1:7" ht="30" customHeight="1">
      <c r="A766" s="18" t="s">
        <v>753</v>
      </c>
      <c r="B766" s="48" t="s">
        <v>1083</v>
      </c>
      <c r="C766" s="33">
        <f>(E766*2+F766)/3</f>
        <v>10</v>
      </c>
      <c r="D766" s="21" t="e">
        <f>F766*(110%-(#REF!*10%))</f>
        <v>#REF!</v>
      </c>
      <c r="E766" s="18">
        <v>10</v>
      </c>
      <c r="F766" s="21">
        <v>10</v>
      </c>
    </row>
    <row r="767" spans="1:7" ht="30" customHeight="1">
      <c r="A767" s="18" t="s">
        <v>753</v>
      </c>
      <c r="B767" s="48" t="s">
        <v>210</v>
      </c>
      <c r="C767" s="33">
        <v>9</v>
      </c>
      <c r="D767" s="21" t="e">
        <f>((#REF!*#REF!)+(#REF!*#REF!)+(#REF!*#REF!)+(#REF!*#REF!)+(#REF!*F767))/10</f>
        <v>#REF!</v>
      </c>
      <c r="E767" s="18">
        <v>9</v>
      </c>
      <c r="F767" s="21">
        <v>25</v>
      </c>
    </row>
    <row r="768" spans="1:7" ht="30" customHeight="1">
      <c r="A768" s="18" t="s">
        <v>753</v>
      </c>
      <c r="B768" s="48" t="s">
        <v>1166</v>
      </c>
      <c r="C768" s="33">
        <f>(E768*2+F768)/3</f>
        <v>9</v>
      </c>
      <c r="D768" s="21">
        <f>(F768+G768)/2</f>
        <v>5</v>
      </c>
      <c r="E768" s="18">
        <v>9</v>
      </c>
      <c r="F768" s="21">
        <v>9</v>
      </c>
      <c r="G768" s="21">
        <v>1</v>
      </c>
    </row>
    <row r="769" spans="1:7" ht="30" customHeight="1">
      <c r="A769" s="18" t="s">
        <v>753</v>
      </c>
      <c r="B769" s="48" t="s">
        <v>1107</v>
      </c>
      <c r="C769" s="33">
        <f>(E769*2+F769)/3</f>
        <v>9</v>
      </c>
      <c r="D769" s="21">
        <f>(F769+G769)/2</f>
        <v>4.5</v>
      </c>
      <c r="E769" s="18">
        <v>9</v>
      </c>
      <c r="F769" s="21">
        <v>9</v>
      </c>
      <c r="G769" s="21">
        <v>0</v>
      </c>
    </row>
    <row r="770" spans="1:7" ht="30" customHeight="1">
      <c r="A770" s="18" t="s">
        <v>753</v>
      </c>
      <c r="B770" s="48" t="s">
        <v>213</v>
      </c>
      <c r="C770" s="33">
        <v>8</v>
      </c>
      <c r="D770" s="21" t="e">
        <f>((#REF!*#REF!)+(#REF!*#REF!)+(#REF!*#REF!)+(#REF!*#REF!)+(#REF!*F770))/10</f>
        <v>#REF!</v>
      </c>
      <c r="E770" s="18">
        <v>8</v>
      </c>
      <c r="F770" s="21">
        <v>25</v>
      </c>
    </row>
    <row r="771" spans="1:7" ht="30" customHeight="1">
      <c r="A771" s="18" t="s">
        <v>753</v>
      </c>
      <c r="B771" s="48" t="s">
        <v>725</v>
      </c>
      <c r="C771" s="33">
        <f>(E771*2+F771)/3</f>
        <v>3.8000000000000003</v>
      </c>
      <c r="D771" s="21">
        <f>(F771+G771)/2</f>
        <v>0.7</v>
      </c>
      <c r="E771" s="18">
        <v>5</v>
      </c>
      <c r="F771" s="21">
        <v>1.4</v>
      </c>
      <c r="G771" s="21">
        <v>0</v>
      </c>
    </row>
    <row r="772" spans="1:7" ht="30" customHeight="1">
      <c r="A772" s="18" t="s">
        <v>753</v>
      </c>
      <c r="B772" s="48" t="s">
        <v>120</v>
      </c>
      <c r="C772" s="33">
        <f>(E772*2+F772)/3</f>
        <v>2.3333333333333335</v>
      </c>
      <c r="D772" s="21" t="e">
        <f>F772*(110%-(#REF!*10%))</f>
        <v>#REF!</v>
      </c>
      <c r="E772" s="18">
        <v>3</v>
      </c>
      <c r="F772" s="21">
        <v>1</v>
      </c>
    </row>
    <row r="773" spans="1:7" ht="30" customHeight="1">
      <c r="A773" s="18" t="s">
        <v>382</v>
      </c>
      <c r="B773" s="48" t="s">
        <v>412</v>
      </c>
      <c r="C773" s="33" t="e">
        <f>AVERAGE(E773,D773)</f>
        <v>#REF!</v>
      </c>
      <c r="D773" s="21" t="e">
        <f>F773*#REF!</f>
        <v>#REF!</v>
      </c>
      <c r="E773" s="18">
        <v>10</v>
      </c>
      <c r="F773" s="21">
        <v>6</v>
      </c>
    </row>
    <row r="774" spans="1:7" ht="30" customHeight="1">
      <c r="A774" s="18" t="s">
        <v>382</v>
      </c>
      <c r="B774" s="48" t="s">
        <v>820</v>
      </c>
      <c r="C774" s="33" t="e">
        <f>AVERAGE(E774,D774)</f>
        <v>#REF!</v>
      </c>
      <c r="D774" s="21" t="e">
        <f>F774*(#REF!*10%)</f>
        <v>#REF!</v>
      </c>
      <c r="E774" s="18">
        <v>7</v>
      </c>
      <c r="F774" s="21">
        <v>3</v>
      </c>
    </row>
    <row r="775" spans="1:7" ht="30" customHeight="1">
      <c r="A775" s="18" t="s">
        <v>382</v>
      </c>
      <c r="B775" s="48" t="s">
        <v>49</v>
      </c>
      <c r="C775" s="33" t="e">
        <f>AVERAGE(E775,D775)</f>
        <v>#REF!</v>
      </c>
      <c r="D775" s="21" t="e">
        <f>F775*#REF!</f>
        <v>#REF!</v>
      </c>
      <c r="E775" s="18">
        <v>10</v>
      </c>
      <c r="F775" s="21">
        <v>10</v>
      </c>
    </row>
    <row r="776" spans="1:7" ht="30" customHeight="1">
      <c r="A776" s="18" t="s">
        <v>382</v>
      </c>
      <c r="B776" s="48" t="s">
        <v>144</v>
      </c>
      <c r="C776" s="33" t="e">
        <f>AVERAGE(E776,D776)</f>
        <v>#REF!</v>
      </c>
      <c r="D776" s="21" t="e">
        <f>F776*#REF!</f>
        <v>#REF!</v>
      </c>
      <c r="E776" s="18">
        <v>10</v>
      </c>
      <c r="F776" s="21">
        <v>10</v>
      </c>
    </row>
    <row r="777" spans="1:7" ht="30" customHeight="1">
      <c r="A777" s="18" t="s">
        <v>382</v>
      </c>
      <c r="B777" s="48" t="s">
        <v>1089</v>
      </c>
      <c r="C777" s="33">
        <f>(E777*2+F777)/3</f>
        <v>10</v>
      </c>
      <c r="D777" s="21" t="e">
        <f>F777*(110%-(#REF!*10%))</f>
        <v>#REF!</v>
      </c>
      <c r="E777" s="18">
        <v>10</v>
      </c>
      <c r="F777" s="21">
        <v>10</v>
      </c>
    </row>
    <row r="778" spans="1:7" ht="30" customHeight="1">
      <c r="A778" s="18" t="s">
        <v>382</v>
      </c>
      <c r="B778" s="48" t="s">
        <v>1062</v>
      </c>
      <c r="C778" s="33">
        <f>(E778*2+F778)/3</f>
        <v>10</v>
      </c>
      <c r="D778" s="21" t="e">
        <f>F778*(110%-(#REF!*10%))</f>
        <v>#REF!</v>
      </c>
      <c r="E778" s="18">
        <v>10</v>
      </c>
      <c r="F778" s="21">
        <v>10</v>
      </c>
    </row>
    <row r="779" spans="1:7" ht="30" customHeight="1">
      <c r="A779" s="18" t="s">
        <v>382</v>
      </c>
      <c r="B779" s="48" t="s">
        <v>1145</v>
      </c>
      <c r="C779" s="33">
        <f>(E779*2+F779)/3</f>
        <v>10</v>
      </c>
      <c r="D779" s="21">
        <f>(F779+G779)/2</f>
        <v>9</v>
      </c>
      <c r="E779" s="18">
        <v>10</v>
      </c>
      <c r="F779" s="21">
        <v>10</v>
      </c>
      <c r="G779" s="21">
        <v>8</v>
      </c>
    </row>
    <row r="780" spans="1:7" ht="30" customHeight="1">
      <c r="A780" s="18" t="s">
        <v>382</v>
      </c>
      <c r="B780" s="48" t="s">
        <v>1060</v>
      </c>
      <c r="C780" s="33">
        <f>(E780*2+F780)/3</f>
        <v>10</v>
      </c>
      <c r="D780" s="21" t="e">
        <f>F780*(110%-(#REF!*10%))</f>
        <v>#REF!</v>
      </c>
      <c r="E780" s="18">
        <v>10</v>
      </c>
      <c r="F780" s="21">
        <v>10</v>
      </c>
    </row>
    <row r="781" spans="1:7" ht="30" customHeight="1">
      <c r="A781" s="18" t="s">
        <v>382</v>
      </c>
      <c r="B781" s="48" t="s">
        <v>304</v>
      </c>
      <c r="C781" s="33">
        <v>10</v>
      </c>
      <c r="D781" s="21" t="e">
        <f>((#REF!*#REF!)+(#REF!*#REF!)+(#REF!*#REF!)+(#REF!*#REF!)+(#REF!*F781))/10</f>
        <v>#REF!</v>
      </c>
      <c r="E781" s="18">
        <v>10</v>
      </c>
      <c r="F781" s="21">
        <v>15</v>
      </c>
    </row>
    <row r="782" spans="1:7" ht="30" customHeight="1">
      <c r="A782" s="18" t="s">
        <v>382</v>
      </c>
      <c r="B782" s="48" t="s">
        <v>296</v>
      </c>
      <c r="C782" s="33">
        <v>10</v>
      </c>
      <c r="D782" s="21" t="e">
        <f>((#REF!*#REF!)+(#REF!*#REF!)+(#REF!*#REF!)+(#REF!*#REF!)+(#REF!*F782))/10</f>
        <v>#REF!</v>
      </c>
      <c r="E782" s="18">
        <v>10</v>
      </c>
      <c r="F782" s="21">
        <v>30</v>
      </c>
    </row>
    <row r="783" spans="1:7" ht="30" customHeight="1">
      <c r="A783" s="18" t="s">
        <v>382</v>
      </c>
      <c r="B783" s="48" t="s">
        <v>308</v>
      </c>
      <c r="C783" s="33">
        <v>10</v>
      </c>
      <c r="D783" s="21" t="e">
        <f>((#REF!*#REF!)+(#REF!*#REF!)+(#REF!*#REF!)+(#REF!*#REF!)+(#REF!*F783))/10</f>
        <v>#REF!</v>
      </c>
      <c r="E783" s="18">
        <v>10</v>
      </c>
      <c r="F783" s="21">
        <v>15</v>
      </c>
    </row>
    <row r="784" spans="1:7" ht="30" customHeight="1">
      <c r="A784" s="18" t="s">
        <v>382</v>
      </c>
      <c r="B784" s="48" t="s">
        <v>1071</v>
      </c>
      <c r="C784" s="33">
        <f>(E784*2+F784)/3</f>
        <v>10</v>
      </c>
      <c r="D784" s="21" t="e">
        <f>F784*(110%-(#REF!*10%))</f>
        <v>#REF!</v>
      </c>
      <c r="E784" s="18">
        <v>10</v>
      </c>
      <c r="F784" s="21">
        <v>10</v>
      </c>
    </row>
    <row r="785" spans="1:7" ht="30" customHeight="1">
      <c r="A785" s="18" t="s">
        <v>382</v>
      </c>
      <c r="B785" s="48" t="s">
        <v>1087</v>
      </c>
      <c r="C785" s="33">
        <f>(E785*2+F785)/3</f>
        <v>10</v>
      </c>
      <c r="D785" s="21" t="e">
        <f>F785*(110%-(#REF!*10%))</f>
        <v>#REF!</v>
      </c>
      <c r="E785" s="18">
        <v>10</v>
      </c>
      <c r="F785" s="21">
        <v>10</v>
      </c>
    </row>
    <row r="786" spans="1:7" ht="30" customHeight="1">
      <c r="A786" s="18" t="s">
        <v>382</v>
      </c>
      <c r="B786" s="48" t="s">
        <v>1088</v>
      </c>
      <c r="C786" s="33">
        <f>(E786*2+F786)/3</f>
        <v>10</v>
      </c>
      <c r="D786" s="21" t="e">
        <f>F786*(110%-(#REF!*10%))</f>
        <v>#REF!</v>
      </c>
      <c r="E786" s="18">
        <v>10</v>
      </c>
      <c r="F786" s="21">
        <v>10</v>
      </c>
    </row>
    <row r="787" spans="1:7" ht="30" customHeight="1">
      <c r="A787" s="18" t="s">
        <v>382</v>
      </c>
      <c r="B787" s="48" t="s">
        <v>376</v>
      </c>
      <c r="C787" s="33">
        <v>9</v>
      </c>
      <c r="D787" s="21" t="e">
        <f>((#REF!*#REF!)+(#REF!*#REF!)+(#REF!*#REF!)+(#REF!*#REF!)+(#REF!*F787))/10</f>
        <v>#REF!</v>
      </c>
      <c r="E787" s="18">
        <v>9</v>
      </c>
      <c r="F787" s="21">
        <v>25</v>
      </c>
    </row>
    <row r="788" spans="1:7" ht="30" customHeight="1">
      <c r="A788" s="18" t="s">
        <v>382</v>
      </c>
      <c r="B788" s="48" t="s">
        <v>70</v>
      </c>
      <c r="C788" s="33">
        <v>9</v>
      </c>
      <c r="D788" s="21" t="e">
        <f>((#REF!*#REF!)+(#REF!*#REF!)+(#REF!*#REF!)+(#REF!*#REF!)+(#REF!*F788))/10</f>
        <v>#REF!</v>
      </c>
      <c r="E788" s="18">
        <v>9</v>
      </c>
      <c r="F788" s="21">
        <v>35</v>
      </c>
    </row>
    <row r="789" spans="1:7" ht="30" customHeight="1">
      <c r="A789" s="18" t="s">
        <v>382</v>
      </c>
      <c r="B789" s="48" t="s">
        <v>59</v>
      </c>
      <c r="C789" s="33">
        <v>9</v>
      </c>
      <c r="D789" s="21" t="e">
        <f>((#REF!*#REF!)+(#REF!*#REF!)+(#REF!*#REF!)+(#REF!*#REF!)+(#REF!*F789))/10</f>
        <v>#REF!</v>
      </c>
      <c r="E789" s="18">
        <v>9</v>
      </c>
      <c r="F789" s="21">
        <v>35</v>
      </c>
    </row>
    <row r="790" spans="1:7" ht="30" customHeight="1">
      <c r="A790" s="18" t="s">
        <v>382</v>
      </c>
      <c r="B790" s="48" t="s">
        <v>29</v>
      </c>
      <c r="C790" s="33">
        <v>9</v>
      </c>
      <c r="D790" s="21" t="e">
        <f>((#REF!*#REF!)+(#REF!*#REF!)+(#REF!*#REF!)+(#REF!*#REF!)+(#REF!*F790))/10</f>
        <v>#REF!</v>
      </c>
      <c r="E790" s="18">
        <v>9</v>
      </c>
      <c r="F790" s="21">
        <v>35</v>
      </c>
    </row>
    <row r="791" spans="1:7" ht="30" customHeight="1">
      <c r="A791" s="18" t="s">
        <v>382</v>
      </c>
      <c r="B791" s="48" t="s">
        <v>226</v>
      </c>
      <c r="C791" s="33">
        <v>9</v>
      </c>
      <c r="D791" s="21" t="e">
        <f>((#REF!*#REF!)+(#REF!*#REF!)+(#REF!*#REF!)+(#REF!*#REF!)+(#REF!*F791))/10</f>
        <v>#REF!</v>
      </c>
      <c r="E791" s="18">
        <v>9</v>
      </c>
      <c r="F791" s="21">
        <v>14</v>
      </c>
    </row>
    <row r="792" spans="1:7" ht="30" customHeight="1">
      <c r="A792" s="18" t="s">
        <v>382</v>
      </c>
      <c r="B792" s="48" t="s">
        <v>225</v>
      </c>
      <c r="C792" s="33">
        <v>9</v>
      </c>
      <c r="D792" s="21" t="e">
        <f>((#REF!*#REF!)+(#REF!*#REF!)+(#REF!*#REF!)+(#REF!*#REF!)+(#REF!*F792))/10</f>
        <v>#REF!</v>
      </c>
      <c r="E792" s="18">
        <v>9</v>
      </c>
      <c r="F792" s="21">
        <v>31</v>
      </c>
    </row>
    <row r="793" spans="1:7" ht="30" customHeight="1">
      <c r="A793" s="18" t="s">
        <v>382</v>
      </c>
      <c r="B793" s="48" t="s">
        <v>214</v>
      </c>
      <c r="C793" s="33">
        <v>9</v>
      </c>
      <c r="D793" s="21" t="e">
        <f>((#REF!*#REF!)+(#REF!*#REF!)+(#REF!*#REF!)+(#REF!*#REF!)+(#REF!*F793))/10</f>
        <v>#REF!</v>
      </c>
      <c r="E793" s="18">
        <v>9</v>
      </c>
      <c r="F793" s="21">
        <v>50</v>
      </c>
    </row>
    <row r="794" spans="1:7" ht="30" customHeight="1">
      <c r="A794" s="18" t="s">
        <v>382</v>
      </c>
      <c r="B794" s="48" t="s">
        <v>7</v>
      </c>
      <c r="C794" s="33">
        <v>9</v>
      </c>
      <c r="D794" s="21" t="e">
        <f>((#REF!*#REF!)+(#REF!*#REF!)+(#REF!*#REF!)+(#REF!*#REF!)+(#REF!*F794))/10</f>
        <v>#REF!</v>
      </c>
      <c r="E794" s="18">
        <v>9</v>
      </c>
      <c r="F794" s="21">
        <v>24</v>
      </c>
    </row>
    <row r="795" spans="1:7" ht="30" customHeight="1">
      <c r="A795" s="18" t="s">
        <v>382</v>
      </c>
      <c r="B795" s="48" t="s">
        <v>1144</v>
      </c>
      <c r="C795" s="33">
        <f>(E795*2+F795)/3</f>
        <v>8</v>
      </c>
      <c r="D795" s="21">
        <f>(F795+G795)/2</f>
        <v>3.5</v>
      </c>
      <c r="E795" s="18">
        <v>9</v>
      </c>
      <c r="F795" s="21">
        <v>6</v>
      </c>
      <c r="G795" s="21">
        <v>1</v>
      </c>
    </row>
    <row r="796" spans="1:7" ht="30" customHeight="1">
      <c r="A796" s="18" t="s">
        <v>382</v>
      </c>
      <c r="B796" s="48" t="s">
        <v>1163</v>
      </c>
      <c r="C796" s="33">
        <f>(E796*2+F796)/3</f>
        <v>8</v>
      </c>
      <c r="D796" s="21">
        <f>(F796+G796)/2</f>
        <v>4.5</v>
      </c>
      <c r="E796" s="18">
        <v>8</v>
      </c>
      <c r="F796" s="21">
        <v>8</v>
      </c>
      <c r="G796" s="21">
        <v>1</v>
      </c>
    </row>
    <row r="797" spans="1:7" ht="30" customHeight="1">
      <c r="A797" s="18" t="s">
        <v>382</v>
      </c>
      <c r="B797" s="48" t="s">
        <v>233</v>
      </c>
      <c r="C797" s="33">
        <v>8</v>
      </c>
      <c r="D797" s="21" t="e">
        <f>((#REF!*#REF!)+(#REF!*#REF!)+(#REF!*#REF!)+(#REF!*#REF!)+(#REF!*F797))/10</f>
        <v>#REF!</v>
      </c>
      <c r="E797" s="18">
        <v>8</v>
      </c>
      <c r="F797" s="21">
        <v>30</v>
      </c>
    </row>
    <row r="798" spans="1:7" ht="30" customHeight="1">
      <c r="A798" s="18" t="s">
        <v>382</v>
      </c>
      <c r="B798" s="48" t="s">
        <v>1215</v>
      </c>
      <c r="C798" s="33">
        <f>(E798*2+F798)/3</f>
        <v>7.333333333333333</v>
      </c>
      <c r="D798" s="21">
        <f>(F798+G798)/2</f>
        <v>5.5</v>
      </c>
      <c r="E798" s="18">
        <v>7</v>
      </c>
      <c r="F798" s="21">
        <v>8</v>
      </c>
      <c r="G798" s="21">
        <v>3</v>
      </c>
    </row>
    <row r="799" spans="1:7" ht="30" customHeight="1">
      <c r="A799" s="18" t="s">
        <v>382</v>
      </c>
      <c r="B799" s="48" t="s">
        <v>1172</v>
      </c>
      <c r="C799" s="33">
        <f>(E799*2+F799)/3</f>
        <v>7.333333333333333</v>
      </c>
      <c r="D799" s="21">
        <f>(F799+G799)/2</f>
        <v>8.5</v>
      </c>
      <c r="E799" s="18">
        <v>7</v>
      </c>
      <c r="F799" s="21">
        <v>8</v>
      </c>
      <c r="G799" s="21">
        <v>9</v>
      </c>
    </row>
    <row r="800" spans="1:7" ht="27" customHeight="1">
      <c r="A800" s="18" t="s">
        <v>382</v>
      </c>
      <c r="B800" s="48" t="s">
        <v>193</v>
      </c>
      <c r="C800" s="33">
        <v>7</v>
      </c>
      <c r="D800" s="21" t="e">
        <f>((#REF!*#REF!)+(#REF!*#REF!)+(#REF!*#REF!)+(#REF!*#REF!)+(#REF!*F800))/10</f>
        <v>#REF!</v>
      </c>
      <c r="E800" s="18">
        <v>7</v>
      </c>
      <c r="F800" s="21">
        <v>15</v>
      </c>
    </row>
    <row r="801" spans="1:214" ht="30" customHeight="1">
      <c r="A801" s="18" t="s">
        <v>382</v>
      </c>
      <c r="B801" s="48" t="s">
        <v>256</v>
      </c>
      <c r="C801" s="33">
        <v>7</v>
      </c>
      <c r="D801" s="21" t="e">
        <f>((#REF!*#REF!)+(#REF!*#REF!)+(#REF!*#REF!)+(#REF!*#REF!)+(#REF!*F801))/10</f>
        <v>#REF!</v>
      </c>
      <c r="E801" s="18">
        <v>7</v>
      </c>
      <c r="F801" s="21">
        <v>35</v>
      </c>
    </row>
    <row r="802" spans="1:214" ht="30" customHeight="1">
      <c r="A802" s="18" t="s">
        <v>382</v>
      </c>
      <c r="B802" s="48" t="s">
        <v>28</v>
      </c>
      <c r="C802" s="33">
        <v>7</v>
      </c>
      <c r="D802" s="21" t="e">
        <f>((#REF!*#REF!)+(#REF!*#REF!)+(#REF!*#REF!)+(#REF!*#REF!)+(#REF!*F802))/10</f>
        <v>#REF!</v>
      </c>
      <c r="E802" s="18">
        <v>7</v>
      </c>
      <c r="F802" s="21">
        <v>35</v>
      </c>
    </row>
    <row r="803" spans="1:214" ht="30" customHeight="1">
      <c r="A803" s="18" t="s">
        <v>382</v>
      </c>
      <c r="B803" s="48" t="s">
        <v>375</v>
      </c>
      <c r="C803" s="33">
        <v>7</v>
      </c>
      <c r="D803" s="21" t="e">
        <f>((#REF!*#REF!)+(#REF!*#REF!)+(#REF!*#REF!)+(#REF!*#REF!)+(#REF!*F803))/10</f>
        <v>#REF!</v>
      </c>
      <c r="E803" s="18">
        <v>7</v>
      </c>
      <c r="F803" s="21">
        <v>5</v>
      </c>
    </row>
    <row r="804" spans="1:214" ht="30" customHeight="1">
      <c r="A804" s="18" t="s">
        <v>382</v>
      </c>
      <c r="B804" s="48" t="s">
        <v>771</v>
      </c>
      <c r="C804" s="33">
        <f>(E804*2+F804)/3</f>
        <v>7</v>
      </c>
      <c r="D804" s="21" t="e">
        <f>F804*(110%-(#REF!*10%))</f>
        <v>#REF!</v>
      </c>
      <c r="E804" s="18">
        <v>8</v>
      </c>
      <c r="F804" s="21">
        <v>5</v>
      </c>
    </row>
    <row r="805" spans="1:214" ht="30" customHeight="1">
      <c r="A805" s="18" t="s">
        <v>382</v>
      </c>
      <c r="B805" s="48" t="s">
        <v>194</v>
      </c>
      <c r="C805" s="33">
        <v>7</v>
      </c>
      <c r="D805" s="21" t="e">
        <f>((#REF!*#REF!)+(#REF!*#REF!)+(#REF!*#REF!)+(#REF!*#REF!)+(#REF!*F805))/10</f>
        <v>#REF!</v>
      </c>
      <c r="E805" s="18">
        <v>7</v>
      </c>
      <c r="F805" s="21">
        <v>42</v>
      </c>
    </row>
    <row r="806" spans="1:214" ht="30" customHeight="1">
      <c r="A806" s="18" t="s">
        <v>382</v>
      </c>
      <c r="B806" s="48" t="s">
        <v>362</v>
      </c>
      <c r="C806" s="33">
        <v>7</v>
      </c>
      <c r="D806" s="21" t="e">
        <f>((#REF!*#REF!)+(#REF!*#REF!)+(#REF!*#REF!)+(#REF!*#REF!)+(#REF!*F806))/10</f>
        <v>#REF!</v>
      </c>
      <c r="E806" s="18">
        <v>7</v>
      </c>
      <c r="F806" s="21">
        <v>15</v>
      </c>
    </row>
    <row r="807" spans="1:214" ht="30" customHeight="1">
      <c r="A807" s="18" t="s">
        <v>382</v>
      </c>
      <c r="B807" s="48" t="s">
        <v>1041</v>
      </c>
      <c r="C807" s="33">
        <f>(E807*2+F807)/3</f>
        <v>7</v>
      </c>
      <c r="D807" s="21" t="e">
        <f>F807*(110%-(#REF!*10%))</f>
        <v>#REF!</v>
      </c>
      <c r="E807" s="18">
        <v>8</v>
      </c>
      <c r="F807" s="21">
        <v>5</v>
      </c>
    </row>
    <row r="808" spans="1:214" ht="30" customHeight="1">
      <c r="A808" s="18" t="s">
        <v>382</v>
      </c>
      <c r="B808" s="48" t="s">
        <v>234</v>
      </c>
      <c r="C808" s="33">
        <v>7</v>
      </c>
      <c r="D808" s="21" t="e">
        <f>((#REF!*#REF!)+(#REF!*#REF!)+(#REF!*#REF!)+(#REF!*#REF!)+(#REF!*F808))/10</f>
        <v>#REF!</v>
      </c>
      <c r="E808" s="18">
        <v>7</v>
      </c>
      <c r="F808" s="21">
        <v>15</v>
      </c>
    </row>
    <row r="809" spans="1:214" s="95" customFormat="1" ht="30" customHeight="1">
      <c r="A809" s="18" t="s">
        <v>382</v>
      </c>
      <c r="B809" s="48" t="s">
        <v>54</v>
      </c>
      <c r="C809" s="33">
        <v>7</v>
      </c>
      <c r="D809" s="21" t="e">
        <f>((#REF!*#REF!)+(#REF!*#REF!)+(#REF!*#REF!)+(#REF!*#REF!)+(#REF!*F809))/10</f>
        <v>#REF!</v>
      </c>
      <c r="E809" s="18">
        <v>7</v>
      </c>
      <c r="F809" s="21">
        <v>50</v>
      </c>
      <c r="G809" s="21"/>
      <c r="H809" s="18"/>
      <c r="I809" s="18"/>
      <c r="J809" s="18"/>
      <c r="K809" s="18"/>
      <c r="L809" s="18"/>
      <c r="M809" s="18"/>
      <c r="N809" s="18"/>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c r="FU809" s="19"/>
      <c r="FV809" s="19"/>
      <c r="FW809" s="19"/>
      <c r="FX809" s="19"/>
      <c r="FY809" s="19"/>
      <c r="FZ809" s="19"/>
      <c r="GA809" s="19"/>
      <c r="GB809" s="19"/>
      <c r="GC809" s="19"/>
      <c r="GD809" s="19"/>
      <c r="GE809" s="19"/>
      <c r="GF809" s="19"/>
      <c r="GG809" s="19"/>
      <c r="GH809" s="19"/>
      <c r="GI809" s="19"/>
      <c r="GJ809" s="19"/>
      <c r="GK809" s="19"/>
      <c r="GL809" s="19"/>
      <c r="GM809" s="19"/>
      <c r="GN809" s="19"/>
      <c r="GO809" s="19"/>
      <c r="GP809" s="19"/>
      <c r="GQ809" s="19"/>
      <c r="GR809" s="19"/>
      <c r="GS809" s="19"/>
      <c r="GT809" s="19"/>
      <c r="GU809" s="19"/>
      <c r="GV809" s="19"/>
      <c r="GW809" s="19"/>
      <c r="GX809" s="19"/>
      <c r="GY809" s="19"/>
      <c r="GZ809" s="19"/>
      <c r="HA809" s="19"/>
      <c r="HB809" s="19"/>
      <c r="HC809" s="19"/>
      <c r="HD809" s="19"/>
      <c r="HE809" s="19"/>
      <c r="HF809" s="19"/>
    </row>
    <row r="810" spans="1:214" ht="30" customHeight="1">
      <c r="A810" s="18" t="s">
        <v>382</v>
      </c>
      <c r="B810" s="48" t="s">
        <v>511</v>
      </c>
      <c r="C810" s="33">
        <v>7</v>
      </c>
      <c r="D810" s="21" t="e">
        <f>((#REF!*#REF!)+(#REF!*#REF!)+(#REF!*#REF!)+(#REF!*#REF!)+(#REF!*F810))/10</f>
        <v>#REF!</v>
      </c>
      <c r="E810" s="18">
        <v>7</v>
      </c>
      <c r="F810" s="21">
        <v>35</v>
      </c>
    </row>
    <row r="811" spans="1:214" ht="30" customHeight="1">
      <c r="A811" s="18" t="s">
        <v>382</v>
      </c>
      <c r="B811" s="48" t="s">
        <v>816</v>
      </c>
      <c r="C811" s="33">
        <f t="shared" ref="C811:C816" si="36">(E811*2+F811)/3</f>
        <v>7</v>
      </c>
      <c r="D811" s="21">
        <f>(F811+G811)/2</f>
        <v>1.75</v>
      </c>
      <c r="E811" s="18">
        <v>9</v>
      </c>
      <c r="F811" s="21">
        <v>3</v>
      </c>
      <c r="G811" s="21">
        <v>0.5</v>
      </c>
    </row>
    <row r="812" spans="1:214" ht="30" customHeight="1">
      <c r="A812" s="18" t="s">
        <v>382</v>
      </c>
      <c r="B812" s="48" t="s">
        <v>1214</v>
      </c>
      <c r="C812" s="33">
        <f t="shared" si="36"/>
        <v>6.666666666666667</v>
      </c>
      <c r="D812" s="21">
        <f>(F812+G812)/2</f>
        <v>5.5</v>
      </c>
      <c r="E812" s="18">
        <v>6</v>
      </c>
      <c r="F812" s="21">
        <v>8</v>
      </c>
      <c r="G812" s="21">
        <v>3</v>
      </c>
    </row>
    <row r="813" spans="1:214" ht="30" customHeight="1">
      <c r="A813" s="18" t="s">
        <v>382</v>
      </c>
      <c r="B813" s="48" t="s">
        <v>1133</v>
      </c>
      <c r="C813" s="33">
        <f t="shared" si="36"/>
        <v>6.666666666666667</v>
      </c>
      <c r="D813" s="21">
        <f>(F813+G813)/2</f>
        <v>5</v>
      </c>
      <c r="E813" s="18">
        <v>7</v>
      </c>
      <c r="F813" s="21">
        <v>6</v>
      </c>
      <c r="G813" s="21">
        <v>4</v>
      </c>
    </row>
    <row r="814" spans="1:214" ht="30" customHeight="1">
      <c r="A814" s="18" t="s">
        <v>382</v>
      </c>
      <c r="B814" s="48" t="s">
        <v>1187</v>
      </c>
      <c r="C814" s="33">
        <f t="shared" si="36"/>
        <v>6.666666666666667</v>
      </c>
      <c r="D814" s="21">
        <f>(F814+G814)/2</f>
        <v>5</v>
      </c>
      <c r="E814" s="18">
        <v>7</v>
      </c>
      <c r="F814" s="21">
        <v>6</v>
      </c>
      <c r="G814" s="21">
        <v>4</v>
      </c>
    </row>
    <row r="815" spans="1:214" ht="30" customHeight="1">
      <c r="A815" s="18" t="s">
        <v>382</v>
      </c>
      <c r="B815" s="48" t="s">
        <v>827</v>
      </c>
      <c r="C815" s="33">
        <f t="shared" si="36"/>
        <v>6.333333333333333</v>
      </c>
      <c r="D815" s="21" t="e">
        <f>F815*(110%-(#REF!*10%))</f>
        <v>#REF!</v>
      </c>
      <c r="E815" s="18">
        <v>7</v>
      </c>
      <c r="F815" s="21">
        <v>5</v>
      </c>
    </row>
    <row r="816" spans="1:214" ht="30" customHeight="1">
      <c r="A816" s="18" t="s">
        <v>382</v>
      </c>
      <c r="B816" s="48" t="s">
        <v>1143</v>
      </c>
      <c r="C816" s="33">
        <f t="shared" si="36"/>
        <v>6.333333333333333</v>
      </c>
      <c r="D816" s="21">
        <f>(F816+G816)/2</f>
        <v>4</v>
      </c>
      <c r="E816" s="18">
        <v>7</v>
      </c>
      <c r="F816" s="21">
        <v>5</v>
      </c>
      <c r="G816" s="21">
        <v>3</v>
      </c>
    </row>
    <row r="817" spans="1:7" ht="30" customHeight="1">
      <c r="A817" s="18" t="s">
        <v>382</v>
      </c>
      <c r="B817" s="48" t="s">
        <v>819</v>
      </c>
      <c r="C817" s="33">
        <v>6</v>
      </c>
      <c r="D817" s="21" t="e">
        <f>((#REF!*#REF!)+(#REF!*#REF!)+(#REF!*#REF!)+(#REF!*#REF!)+(#REF!*F817))/10</f>
        <v>#REF!</v>
      </c>
      <c r="E817" s="18">
        <v>6</v>
      </c>
      <c r="F817" s="21">
        <v>20</v>
      </c>
    </row>
    <row r="818" spans="1:7" ht="30" customHeight="1">
      <c r="A818" s="18" t="s">
        <v>382</v>
      </c>
      <c r="B818" s="48" t="s">
        <v>714</v>
      </c>
      <c r="C818" s="33">
        <v>6</v>
      </c>
      <c r="D818" s="21" t="e">
        <f>((#REF!*#REF!)+(#REF!*#REF!)+(#REF!*#REF!)+(#REF!*#REF!)+(#REF!*F818))/10</f>
        <v>#REF!</v>
      </c>
      <c r="E818" s="18">
        <v>6</v>
      </c>
      <c r="F818" s="21">
        <v>15</v>
      </c>
    </row>
    <row r="819" spans="1:7" ht="30" customHeight="1">
      <c r="A819" s="18" t="s">
        <v>382</v>
      </c>
      <c r="B819" s="48" t="s">
        <v>715</v>
      </c>
      <c r="C819" s="33">
        <v>6</v>
      </c>
      <c r="D819" s="21" t="e">
        <f>((#REF!*#REF!)+(#REF!*#REF!)+(#REF!*#REF!)+(#REF!*#REF!)+(#REF!*F819))/10</f>
        <v>#REF!</v>
      </c>
      <c r="E819" s="18">
        <v>6</v>
      </c>
      <c r="F819" s="21">
        <v>45</v>
      </c>
    </row>
    <row r="820" spans="1:7" ht="30" customHeight="1">
      <c r="A820" s="18" t="s">
        <v>382</v>
      </c>
      <c r="B820" s="48" t="s">
        <v>738</v>
      </c>
      <c r="C820" s="33">
        <v>6</v>
      </c>
      <c r="D820" s="21" t="e">
        <f>((#REF!*#REF!)+(#REF!*#REF!)+(#REF!*#REF!)+(#REF!*#REF!)+(#REF!*F820))/10</f>
        <v>#REF!</v>
      </c>
      <c r="E820" s="18">
        <v>6</v>
      </c>
      <c r="F820" s="21">
        <v>30</v>
      </c>
    </row>
    <row r="821" spans="1:7" ht="30" customHeight="1">
      <c r="A821" s="18" t="s">
        <v>382</v>
      </c>
      <c r="B821" s="48" t="s">
        <v>252</v>
      </c>
      <c r="C821" s="33">
        <v>6</v>
      </c>
      <c r="D821" s="21" t="e">
        <f>((#REF!*#REF!)+(#REF!*#REF!)+(#REF!*#REF!)+(#REF!*#REF!)+(#REF!*F821))/10</f>
        <v>#REF!</v>
      </c>
      <c r="E821" s="18">
        <v>6</v>
      </c>
      <c r="F821" s="21">
        <v>40</v>
      </c>
    </row>
    <row r="822" spans="1:7" ht="30" customHeight="1">
      <c r="A822" s="18" t="s">
        <v>382</v>
      </c>
      <c r="B822" s="48" t="s">
        <v>740</v>
      </c>
      <c r="C822" s="33">
        <v>6</v>
      </c>
      <c r="D822" s="21" t="e">
        <f>((#REF!*#REF!)+(#REF!*#REF!)+(#REF!*#REF!)+(#REF!*#REF!)+(#REF!*F822))/10</f>
        <v>#REF!</v>
      </c>
      <c r="E822" s="18">
        <v>6</v>
      </c>
      <c r="F822" s="21">
        <v>29</v>
      </c>
    </row>
    <row r="823" spans="1:7" ht="30" customHeight="1">
      <c r="A823" s="18" t="s">
        <v>382</v>
      </c>
      <c r="B823" s="48" t="s">
        <v>717</v>
      </c>
      <c r="C823" s="33">
        <v>6</v>
      </c>
      <c r="D823" s="21" t="e">
        <f>((#REF!*#REF!)+(#REF!*#REF!)+(#REF!*#REF!)+(#REF!*#REF!)+(#REF!*F823))/10</f>
        <v>#REF!</v>
      </c>
      <c r="E823" s="18">
        <v>6</v>
      </c>
      <c r="F823" s="21">
        <v>27</v>
      </c>
    </row>
    <row r="824" spans="1:7" ht="30" customHeight="1">
      <c r="A824" s="18" t="s">
        <v>382</v>
      </c>
      <c r="B824" s="48" t="s">
        <v>117</v>
      </c>
      <c r="C824" s="33">
        <v>6</v>
      </c>
      <c r="D824" s="21" t="e">
        <f>((#REF!*#REF!)+(#REF!*#REF!)+(#REF!*#REF!)+(#REF!*#REF!)+(#REF!*F824))/10</f>
        <v>#REF!</v>
      </c>
      <c r="E824" s="18">
        <v>6</v>
      </c>
      <c r="F824" s="21">
        <v>3</v>
      </c>
    </row>
    <row r="825" spans="1:7" ht="30" customHeight="1">
      <c r="A825" s="18" t="s">
        <v>382</v>
      </c>
      <c r="B825" s="48" t="s">
        <v>1029</v>
      </c>
      <c r="C825" s="33">
        <f>(E825*2+F825)/3</f>
        <v>6</v>
      </c>
      <c r="D825" s="21" t="e">
        <f>F825*(110%-(#REF!*10%))</f>
        <v>#REF!</v>
      </c>
      <c r="E825" s="18">
        <v>6</v>
      </c>
      <c r="F825" s="21">
        <v>6</v>
      </c>
    </row>
    <row r="826" spans="1:7" ht="30" customHeight="1">
      <c r="A826" s="18" t="s">
        <v>382</v>
      </c>
      <c r="B826" s="48" t="s">
        <v>994</v>
      </c>
      <c r="C826" s="33">
        <f>(E826*2+F826)/3</f>
        <v>5.333333333333333</v>
      </c>
      <c r="D826" s="21" t="e">
        <f>F826*(110%-(#REF!*10%))</f>
        <v>#REF!</v>
      </c>
      <c r="E826" s="18">
        <v>6</v>
      </c>
      <c r="F826" s="21">
        <v>4</v>
      </c>
    </row>
    <row r="827" spans="1:7" ht="30" customHeight="1">
      <c r="A827" s="18" t="s">
        <v>382</v>
      </c>
      <c r="B827" s="48" t="s">
        <v>814</v>
      </c>
      <c r="C827" s="33">
        <f>(E827*2+F827)/3</f>
        <v>5.333333333333333</v>
      </c>
      <c r="D827" s="21" t="e">
        <f>F827*(110%-(#REF!*10%))</f>
        <v>#REF!</v>
      </c>
      <c r="E827" s="18">
        <v>5</v>
      </c>
      <c r="F827" s="21">
        <v>6</v>
      </c>
    </row>
    <row r="828" spans="1:7" ht="30" customHeight="1">
      <c r="A828" s="18" t="s">
        <v>382</v>
      </c>
      <c r="B828" s="48" t="s">
        <v>1252</v>
      </c>
      <c r="C828" s="33">
        <f>(E828*2+F828)/3</f>
        <v>5</v>
      </c>
      <c r="D828" s="21">
        <f>(F828+G828)/2</f>
        <v>5</v>
      </c>
      <c r="E828" s="18">
        <v>5</v>
      </c>
      <c r="F828" s="21">
        <v>5</v>
      </c>
      <c r="G828" s="21">
        <v>5</v>
      </c>
    </row>
    <row r="829" spans="1:7" ht="30" customHeight="1">
      <c r="A829" s="18" t="s">
        <v>382</v>
      </c>
      <c r="B829" s="48" t="s">
        <v>1046</v>
      </c>
      <c r="C829" s="33">
        <f>(E829*2+F829)/3</f>
        <v>5</v>
      </c>
      <c r="D829" s="21" t="e">
        <f>F829*(110%-(#REF!*10%))</f>
        <v>#REF!</v>
      </c>
      <c r="E829" s="18">
        <v>5</v>
      </c>
      <c r="F829" s="21">
        <v>5</v>
      </c>
    </row>
    <row r="830" spans="1:7" ht="30" customHeight="1">
      <c r="A830" s="18" t="s">
        <v>382</v>
      </c>
      <c r="B830" s="48" t="s">
        <v>823</v>
      </c>
      <c r="C830" s="33">
        <v>5</v>
      </c>
      <c r="D830" s="21" t="e">
        <f>((#REF!*#REF!)+(#REF!*#REF!)+(#REF!*#REF!)+(#REF!*#REF!)+(#REF!*F830))/10</f>
        <v>#REF!</v>
      </c>
      <c r="E830" s="18">
        <v>5</v>
      </c>
      <c r="F830" s="21">
        <v>15</v>
      </c>
    </row>
    <row r="831" spans="1:7" ht="30" customHeight="1">
      <c r="A831" s="18" t="s">
        <v>382</v>
      </c>
      <c r="B831" s="48" t="s">
        <v>1045</v>
      </c>
      <c r="C831" s="33">
        <f>(E831*2+F831)/3</f>
        <v>5</v>
      </c>
      <c r="D831" s="21" t="e">
        <f>F831*(110%-(#REF!*10%))</f>
        <v>#REF!</v>
      </c>
      <c r="E831" s="18">
        <v>5</v>
      </c>
      <c r="F831" s="21">
        <v>5</v>
      </c>
    </row>
    <row r="832" spans="1:7" ht="30" customHeight="1">
      <c r="A832" s="18" t="s">
        <v>382</v>
      </c>
      <c r="B832" s="48" t="s">
        <v>716</v>
      </c>
      <c r="C832" s="33">
        <v>5</v>
      </c>
      <c r="D832" s="21" t="e">
        <f>((#REF!*#REF!)+(#REF!*#REF!)+(#REF!*#REF!)+(#REF!*#REF!)+(#REF!*F832))/10</f>
        <v>#REF!</v>
      </c>
      <c r="E832" s="18">
        <v>5</v>
      </c>
      <c r="F832" s="21">
        <v>14</v>
      </c>
    </row>
    <row r="833" spans="1:7" ht="30" customHeight="1">
      <c r="A833" s="18" t="s">
        <v>382</v>
      </c>
      <c r="B833" s="48" t="s">
        <v>139</v>
      </c>
      <c r="C833" s="33">
        <v>5</v>
      </c>
      <c r="D833" s="21" t="e">
        <f>((#REF!*#REF!)+(#REF!*#REF!)+(#REF!*#REF!)+(#REF!*#REF!)+(#REF!*F833))/10</f>
        <v>#REF!</v>
      </c>
      <c r="E833" s="18">
        <v>5</v>
      </c>
      <c r="F833" s="21">
        <v>12</v>
      </c>
    </row>
    <row r="834" spans="1:7" ht="30" customHeight="1">
      <c r="A834" s="18" t="s">
        <v>382</v>
      </c>
      <c r="B834" s="48" t="s">
        <v>522</v>
      </c>
      <c r="C834" s="33">
        <v>5</v>
      </c>
      <c r="D834" s="21" t="e">
        <f>((#REF!*#REF!)+(#REF!*#REF!)+(#REF!*#REF!)+(#REF!*#REF!)+(#REF!*F834))/10</f>
        <v>#REF!</v>
      </c>
      <c r="E834" s="18">
        <v>5</v>
      </c>
      <c r="F834" s="21">
        <v>32</v>
      </c>
    </row>
    <row r="835" spans="1:7" ht="30" customHeight="1">
      <c r="A835" s="18" t="s">
        <v>382</v>
      </c>
      <c r="B835" s="48" t="s">
        <v>813</v>
      </c>
      <c r="C835" s="33">
        <f>(E835*2+F835)/3</f>
        <v>5</v>
      </c>
      <c r="D835" s="21" t="e">
        <f>F835*(110%-(#REF!*10%))</f>
        <v>#REF!</v>
      </c>
      <c r="E835" s="18">
        <v>4</v>
      </c>
      <c r="F835" s="21">
        <v>7</v>
      </c>
    </row>
    <row r="836" spans="1:7" ht="30" customHeight="1">
      <c r="A836" s="18" t="s">
        <v>382</v>
      </c>
      <c r="B836" s="48" t="s">
        <v>788</v>
      </c>
      <c r="C836" s="33">
        <v>5</v>
      </c>
      <c r="D836" s="21" t="e">
        <f>((#REF!*#REF!)+(#REF!*#REF!)+(#REF!*#REF!)+(#REF!*#REF!)+(#REF!*F836))/10</f>
        <v>#REF!</v>
      </c>
      <c r="E836" s="18">
        <v>5</v>
      </c>
      <c r="F836" s="21">
        <v>12</v>
      </c>
    </row>
    <row r="837" spans="1:7" ht="30" customHeight="1">
      <c r="A837" s="18" t="s">
        <v>382</v>
      </c>
      <c r="B837" s="48" t="s">
        <v>1217</v>
      </c>
      <c r="C837" s="33">
        <f>(E837*2+F837)/3</f>
        <v>5</v>
      </c>
      <c r="D837" s="21">
        <f>(F837+G837)/2</f>
        <v>5.5</v>
      </c>
      <c r="E837" s="18">
        <v>5</v>
      </c>
      <c r="F837" s="21">
        <v>5</v>
      </c>
      <c r="G837" s="21">
        <v>6</v>
      </c>
    </row>
    <row r="838" spans="1:7" ht="30" customHeight="1">
      <c r="A838" s="18" t="s">
        <v>382</v>
      </c>
      <c r="B838" s="48" t="s">
        <v>425</v>
      </c>
      <c r="C838" s="33">
        <v>5</v>
      </c>
      <c r="D838" s="21" t="e">
        <f>((#REF!*#REF!)+(#REF!*#REF!)+(#REF!*#REF!)+(#REF!*#REF!)+(#REF!*F838))/10</f>
        <v>#REF!</v>
      </c>
      <c r="E838" s="18">
        <v>5</v>
      </c>
      <c r="F838" s="21">
        <v>26</v>
      </c>
    </row>
    <row r="839" spans="1:7" ht="30" customHeight="1">
      <c r="A839" s="18" t="s">
        <v>382</v>
      </c>
      <c r="B839" s="48" t="s">
        <v>527</v>
      </c>
      <c r="C839" s="33">
        <v>5</v>
      </c>
      <c r="D839" s="21" t="e">
        <f>((#REF!*#REF!)+(#REF!*#REF!)+(#REF!*#REF!)+(#REF!*#REF!)+(#REF!*F839))/10</f>
        <v>#REF!</v>
      </c>
      <c r="E839" s="18">
        <v>5</v>
      </c>
      <c r="F839" s="21">
        <v>35</v>
      </c>
    </row>
    <row r="840" spans="1:7" ht="30" customHeight="1">
      <c r="A840" s="18" t="s">
        <v>382</v>
      </c>
      <c r="B840" s="48" t="s">
        <v>776</v>
      </c>
      <c r="C840" s="33">
        <f t="shared" ref="C840:C845" si="37">(E840*2+F840)/3</f>
        <v>5</v>
      </c>
      <c r="D840" s="21" t="e">
        <f>F840*(110%-(#REF!*10%))</f>
        <v>#REF!</v>
      </c>
      <c r="E840" s="18">
        <v>6</v>
      </c>
      <c r="F840" s="21">
        <v>3</v>
      </c>
    </row>
    <row r="841" spans="1:7" ht="30" customHeight="1">
      <c r="A841" s="18" t="s">
        <v>382</v>
      </c>
      <c r="B841" s="48" t="s">
        <v>5</v>
      </c>
      <c r="C841" s="33">
        <f t="shared" si="37"/>
        <v>4.7</v>
      </c>
      <c r="D841" s="21" t="e">
        <f>F841*(110%-(#REF!*10%))</f>
        <v>#REF!</v>
      </c>
      <c r="E841" s="18">
        <v>6</v>
      </c>
      <c r="F841" s="21">
        <v>2.1</v>
      </c>
    </row>
    <row r="842" spans="1:7" ht="30" customHeight="1">
      <c r="A842" s="18" t="s">
        <v>382</v>
      </c>
      <c r="B842" s="48" t="s">
        <v>792</v>
      </c>
      <c r="C842" s="33">
        <f t="shared" si="37"/>
        <v>4.333333333333333</v>
      </c>
      <c r="D842" s="21" t="e">
        <f>F842*(110%-(#REF!*10%))</f>
        <v>#REF!</v>
      </c>
      <c r="E842" s="18">
        <v>5</v>
      </c>
      <c r="F842" s="21">
        <v>3</v>
      </c>
    </row>
    <row r="843" spans="1:7" ht="30" customHeight="1">
      <c r="A843" s="18" t="s">
        <v>382</v>
      </c>
      <c r="B843" s="48" t="s">
        <v>796</v>
      </c>
      <c r="C843" s="33">
        <f t="shared" si="37"/>
        <v>4.333333333333333</v>
      </c>
      <c r="D843" s="21" t="e">
        <f>F843*(110%-(#REF!*10%))</f>
        <v>#REF!</v>
      </c>
      <c r="E843" s="18">
        <v>5</v>
      </c>
      <c r="F843" s="21">
        <v>3</v>
      </c>
    </row>
    <row r="844" spans="1:7" ht="30" customHeight="1">
      <c r="A844" s="18" t="s">
        <v>382</v>
      </c>
      <c r="B844" s="48" t="s">
        <v>1165</v>
      </c>
      <c r="C844" s="33">
        <f t="shared" si="37"/>
        <v>4.333333333333333</v>
      </c>
      <c r="D844" s="21">
        <f>(F844+G844)/2</f>
        <v>3</v>
      </c>
      <c r="E844" s="18">
        <v>4</v>
      </c>
      <c r="F844" s="21">
        <v>5</v>
      </c>
      <c r="G844" s="21">
        <v>1</v>
      </c>
    </row>
    <row r="845" spans="1:7" ht="30" customHeight="1">
      <c r="A845" s="18" t="s">
        <v>382</v>
      </c>
      <c r="B845" s="48" t="s">
        <v>799</v>
      </c>
      <c r="C845" s="33">
        <f t="shared" si="37"/>
        <v>4.333333333333333</v>
      </c>
      <c r="D845" s="21" t="e">
        <f>F845*(110%-(#REF!*10%))</f>
        <v>#REF!</v>
      </c>
      <c r="E845" s="18">
        <v>5</v>
      </c>
      <c r="F845" s="21">
        <v>3</v>
      </c>
    </row>
    <row r="846" spans="1:7" ht="30" customHeight="1">
      <c r="A846" s="18" t="s">
        <v>382</v>
      </c>
      <c r="B846" s="48" t="s">
        <v>732</v>
      </c>
      <c r="C846" s="33">
        <v>4</v>
      </c>
      <c r="D846" s="21" t="e">
        <f>((#REF!*#REF!)+(#REF!*#REF!)+(#REF!*#REF!)+(#REF!*#REF!)+(#REF!*F846))/10</f>
        <v>#REF!</v>
      </c>
      <c r="E846" s="18">
        <v>4</v>
      </c>
      <c r="F846" s="21">
        <v>25</v>
      </c>
    </row>
    <row r="847" spans="1:7" ht="30" customHeight="1">
      <c r="A847" s="18" t="s">
        <v>382</v>
      </c>
      <c r="B847" s="48" t="s">
        <v>132</v>
      </c>
      <c r="C847" s="33">
        <v>4</v>
      </c>
      <c r="D847" s="21" t="e">
        <f>((#REF!*#REF!)+(#REF!*#REF!)+(#REF!*#REF!)+(#REF!*#REF!)+(#REF!*F847))/10</f>
        <v>#REF!</v>
      </c>
      <c r="E847" s="18">
        <v>4</v>
      </c>
      <c r="F847" s="21">
        <v>5</v>
      </c>
    </row>
    <row r="848" spans="1:7" ht="30" customHeight="1">
      <c r="A848" s="18" t="s">
        <v>382</v>
      </c>
      <c r="B848" s="48" t="s">
        <v>902</v>
      </c>
      <c r="C848" s="33">
        <f>(E848*2+F848)/3</f>
        <v>4</v>
      </c>
      <c r="D848" s="21">
        <f>(F848+G848)/2</f>
        <v>3.5</v>
      </c>
      <c r="E848" s="18">
        <v>3</v>
      </c>
      <c r="F848" s="21">
        <v>6</v>
      </c>
      <c r="G848" s="21">
        <v>1</v>
      </c>
    </row>
    <row r="849" spans="1:7" ht="30" customHeight="1">
      <c r="A849" s="18" t="s">
        <v>382</v>
      </c>
      <c r="B849" s="48" t="s">
        <v>724</v>
      </c>
      <c r="C849" s="33">
        <v>4</v>
      </c>
      <c r="D849" s="21" t="e">
        <f>((#REF!*#REF!)+(#REF!*#REF!)+(#REF!*#REF!)+(#REF!*#REF!)+(#REF!*F849))/10</f>
        <v>#REF!</v>
      </c>
      <c r="E849" s="18">
        <v>4</v>
      </c>
      <c r="F849" s="21">
        <v>40</v>
      </c>
    </row>
    <row r="850" spans="1:7" ht="30" customHeight="1">
      <c r="A850" s="18" t="s">
        <v>382</v>
      </c>
      <c r="B850" s="48" t="s">
        <v>327</v>
      </c>
      <c r="C850" s="33">
        <v>4</v>
      </c>
      <c r="D850" s="21" t="e">
        <f>((#REF!*#REF!)+(#REF!*#REF!)+(#REF!*#REF!)+(#REF!*#REF!)+(#REF!*F850))/10</f>
        <v>#REF!</v>
      </c>
      <c r="E850" s="18">
        <v>4</v>
      </c>
      <c r="F850" s="21">
        <v>26</v>
      </c>
    </row>
    <row r="851" spans="1:7" ht="30" customHeight="1">
      <c r="A851" s="18" t="s">
        <v>382</v>
      </c>
      <c r="B851" s="48" t="s">
        <v>79</v>
      </c>
      <c r="C851" s="33">
        <v>4</v>
      </c>
      <c r="D851" s="21" t="e">
        <f>((#REF!*#REF!)+(#REF!*#REF!)+(#REF!*#REF!)+(#REF!*#REF!)+(#REF!*F851))/10</f>
        <v>#REF!</v>
      </c>
      <c r="E851" s="18">
        <v>4</v>
      </c>
      <c r="F851" s="21">
        <v>21</v>
      </c>
    </row>
    <row r="852" spans="1:7" ht="30" customHeight="1">
      <c r="A852" s="18" t="s">
        <v>382</v>
      </c>
      <c r="B852" s="48" t="s">
        <v>720</v>
      </c>
      <c r="C852" s="33">
        <v>4</v>
      </c>
      <c r="D852" s="21" t="e">
        <f>((#REF!*#REF!)+(#REF!*#REF!)+(#REF!*#REF!)+(#REF!*#REF!)+(#REF!*F852))/10</f>
        <v>#REF!</v>
      </c>
      <c r="E852" s="18">
        <v>4</v>
      </c>
      <c r="F852" s="21">
        <v>5</v>
      </c>
    </row>
    <row r="853" spans="1:7" ht="30" customHeight="1">
      <c r="A853" s="18" t="s">
        <v>382</v>
      </c>
      <c r="B853" s="48" t="s">
        <v>731</v>
      </c>
      <c r="C853" s="33">
        <v>4</v>
      </c>
      <c r="D853" s="21" t="e">
        <f>((#REF!*#REF!)+(#REF!*#REF!)+(#REF!*#REF!)+(#REF!*#REF!)+(#REF!*F853))/10</f>
        <v>#REF!</v>
      </c>
      <c r="E853" s="18">
        <v>4</v>
      </c>
      <c r="F853" s="21">
        <v>31</v>
      </c>
    </row>
    <row r="854" spans="1:7" ht="30" customHeight="1">
      <c r="A854" s="18" t="s">
        <v>382</v>
      </c>
      <c r="B854" s="48" t="s">
        <v>730</v>
      </c>
      <c r="C854" s="33">
        <v>4</v>
      </c>
      <c r="D854" s="21" t="e">
        <f>((#REF!*#REF!)+(#REF!*#REF!)+(#REF!*#REF!)+(#REF!*#REF!)+(#REF!*F854))/10</f>
        <v>#REF!</v>
      </c>
      <c r="E854" s="18">
        <v>4</v>
      </c>
      <c r="F854" s="21">
        <v>15</v>
      </c>
    </row>
    <row r="855" spans="1:7" ht="30" customHeight="1">
      <c r="A855" s="18" t="s">
        <v>382</v>
      </c>
      <c r="B855" s="48" t="s">
        <v>739</v>
      </c>
      <c r="C855" s="33">
        <v>4</v>
      </c>
      <c r="D855" s="21" t="e">
        <f>((#REF!*#REF!)+(#REF!*#REF!)+(#REF!*#REF!)+(#REF!*#REF!)+(#REF!*F855))/10</f>
        <v>#REF!</v>
      </c>
      <c r="E855" s="18">
        <v>4</v>
      </c>
      <c r="F855" s="21">
        <v>5</v>
      </c>
    </row>
    <row r="856" spans="1:7" ht="30" customHeight="1">
      <c r="A856" s="18" t="s">
        <v>382</v>
      </c>
      <c r="B856" s="48" t="s">
        <v>822</v>
      </c>
      <c r="C856" s="33">
        <f>(E856*2+F856)/3</f>
        <v>4</v>
      </c>
      <c r="D856" s="21" t="e">
        <f>F856*(110%-(#REF!*10%))</f>
        <v>#REF!</v>
      </c>
      <c r="E856" s="18">
        <v>2</v>
      </c>
      <c r="F856" s="21">
        <v>8</v>
      </c>
    </row>
    <row r="857" spans="1:7" ht="30" customHeight="1">
      <c r="A857" s="18" t="s">
        <v>382</v>
      </c>
      <c r="B857" s="48" t="s">
        <v>825</v>
      </c>
      <c r="C857" s="33">
        <f>(E857*2+F857)/3</f>
        <v>4</v>
      </c>
      <c r="D857" s="21" t="e">
        <f>F857*(110%-(#REF!*10%))</f>
        <v>#REF!</v>
      </c>
      <c r="E857" s="18">
        <v>4</v>
      </c>
      <c r="F857" s="21">
        <v>4</v>
      </c>
    </row>
    <row r="858" spans="1:7" ht="30" customHeight="1">
      <c r="A858" s="18" t="s">
        <v>382</v>
      </c>
      <c r="B858" s="48" t="s">
        <v>826</v>
      </c>
      <c r="C858" s="33">
        <f>(E858*2+F858)/3</f>
        <v>3.6666666666666665</v>
      </c>
      <c r="D858" s="21" t="e">
        <f>F858*(110%-(#REF!*10%))</f>
        <v>#REF!</v>
      </c>
      <c r="E858" s="18">
        <v>2</v>
      </c>
      <c r="F858" s="21">
        <v>7</v>
      </c>
    </row>
    <row r="859" spans="1:7" ht="30" customHeight="1">
      <c r="A859" s="18" t="s">
        <v>382</v>
      </c>
      <c r="B859" s="48" t="s">
        <v>836</v>
      </c>
      <c r="C859" s="33">
        <f>(E859*2+F859)/3</f>
        <v>3.6666666666666665</v>
      </c>
      <c r="D859" s="21" t="e">
        <f>F859*(110%-(#REF!*10%))</f>
        <v>#REF!</v>
      </c>
      <c r="E859" s="18">
        <v>4</v>
      </c>
      <c r="F859" s="21">
        <v>3</v>
      </c>
    </row>
    <row r="860" spans="1:7" ht="30" customHeight="1">
      <c r="A860" s="18" t="s">
        <v>382</v>
      </c>
      <c r="B860" s="48" t="s">
        <v>815</v>
      </c>
      <c r="C860" s="33">
        <f>(E860*2+F860)/3</f>
        <v>3.3333333333333335</v>
      </c>
      <c r="D860" s="21" t="e">
        <f>F860*(110%-(#REF!*10%))</f>
        <v>#REF!</v>
      </c>
      <c r="E860" s="18">
        <v>3</v>
      </c>
      <c r="F860" s="21">
        <v>4</v>
      </c>
    </row>
    <row r="861" spans="1:7" ht="30" customHeight="1">
      <c r="A861" s="18" t="s">
        <v>382</v>
      </c>
      <c r="B861" s="48" t="s">
        <v>278</v>
      </c>
      <c r="C861" s="33">
        <v>3</v>
      </c>
      <c r="D861" s="21" t="e">
        <f>((#REF!*#REF!)+(#REF!*#REF!)+(#REF!*#REF!)+(#REF!*#REF!)+(#REF!*F861))/10</f>
        <v>#REF!</v>
      </c>
      <c r="E861" s="18">
        <v>3</v>
      </c>
      <c r="F861" s="21">
        <v>25</v>
      </c>
    </row>
    <row r="862" spans="1:7" ht="30" customHeight="1">
      <c r="A862" s="18" t="s">
        <v>382</v>
      </c>
      <c r="B862" s="48" t="s">
        <v>1188</v>
      </c>
      <c r="C862" s="33">
        <f>(E862*2+F862)/3</f>
        <v>3</v>
      </c>
      <c r="D862" s="21">
        <f>(F862+G862)/2</f>
        <v>1</v>
      </c>
      <c r="E862" s="18">
        <v>4</v>
      </c>
      <c r="F862" s="21">
        <v>1</v>
      </c>
      <c r="G862" s="21">
        <v>1</v>
      </c>
    </row>
    <row r="863" spans="1:7" ht="30" customHeight="1">
      <c r="A863" s="18" t="s">
        <v>382</v>
      </c>
      <c r="B863" s="48" t="s">
        <v>723</v>
      </c>
      <c r="C863" s="33">
        <v>3</v>
      </c>
      <c r="D863" s="21" t="e">
        <f>((#REF!*#REF!)+(#REF!*#REF!)+(#REF!*#REF!)+(#REF!*#REF!)+(#REF!*F863))/10</f>
        <v>#REF!</v>
      </c>
      <c r="E863" s="18">
        <v>3</v>
      </c>
      <c r="F863" s="21">
        <v>10</v>
      </c>
    </row>
    <row r="864" spans="1:7" ht="30" customHeight="1">
      <c r="A864" s="18" t="s">
        <v>382</v>
      </c>
      <c r="B864" s="48" t="s">
        <v>726</v>
      </c>
      <c r="C864" s="33">
        <v>3</v>
      </c>
      <c r="D864" s="21" t="e">
        <f>((#REF!*#REF!)+(#REF!*#REF!)+(#REF!*#REF!)+(#REF!*#REF!)+(#REF!*F864))/10</f>
        <v>#REF!</v>
      </c>
      <c r="E864" s="18">
        <v>3</v>
      </c>
      <c r="F864" s="21">
        <v>25</v>
      </c>
    </row>
    <row r="865" spans="1:7" ht="30" customHeight="1">
      <c r="A865" s="18" t="s">
        <v>382</v>
      </c>
      <c r="B865" s="48" t="s">
        <v>201</v>
      </c>
      <c r="C865" s="33">
        <v>3</v>
      </c>
      <c r="D865" s="21" t="e">
        <f>((#REF!*#REF!)+(#REF!*#REF!)+(#REF!*#REF!)+(#REF!*#REF!)+(#REF!*F865))/10</f>
        <v>#REF!</v>
      </c>
      <c r="E865" s="18">
        <v>3</v>
      </c>
      <c r="F865" s="21">
        <v>25</v>
      </c>
    </row>
    <row r="866" spans="1:7" ht="30" customHeight="1">
      <c r="A866" s="18" t="s">
        <v>382</v>
      </c>
      <c r="B866" s="48" t="s">
        <v>834</v>
      </c>
      <c r="C866" s="33">
        <v>3</v>
      </c>
      <c r="D866" s="21" t="e">
        <f>((#REF!*#REF!)+(#REF!*#REF!)+(#REF!*#REF!)+(#REF!*#REF!)+(#REF!*F866))/10</f>
        <v>#REF!</v>
      </c>
      <c r="E866" s="18">
        <v>3</v>
      </c>
      <c r="F866" s="21">
        <v>3</v>
      </c>
    </row>
    <row r="867" spans="1:7" ht="30" customHeight="1">
      <c r="A867" s="18" t="s">
        <v>382</v>
      </c>
      <c r="B867" s="48" t="s">
        <v>540</v>
      </c>
      <c r="C867" s="33">
        <v>3</v>
      </c>
      <c r="D867" s="21" t="e">
        <f>((#REF!*#REF!)+(#REF!*#REF!)+(#REF!*#REF!)+(#REF!*#REF!)+(#REF!*F867))/10</f>
        <v>#REF!</v>
      </c>
      <c r="E867" s="18">
        <v>3</v>
      </c>
      <c r="F867" s="21">
        <v>24</v>
      </c>
    </row>
    <row r="868" spans="1:7" ht="32.450000000000003" customHeight="1">
      <c r="A868" s="18" t="s">
        <v>382</v>
      </c>
      <c r="B868" s="48" t="s">
        <v>812</v>
      </c>
      <c r="C868" s="33">
        <f>(E868*2+F868)/3</f>
        <v>3</v>
      </c>
      <c r="D868" s="21" t="e">
        <f>F868*(110%-(#REF!*10%))</f>
        <v>#REF!</v>
      </c>
      <c r="E868" s="18">
        <v>2</v>
      </c>
      <c r="F868" s="21">
        <v>5</v>
      </c>
    </row>
    <row r="869" spans="1:7" ht="30" customHeight="1">
      <c r="A869" s="18" t="s">
        <v>382</v>
      </c>
      <c r="B869" s="48" t="s">
        <v>311</v>
      </c>
      <c r="C869" s="33">
        <v>3</v>
      </c>
      <c r="D869" s="21" t="e">
        <f>((#REF!*#REF!)+(#REF!*#REF!)+(#REF!*#REF!)+(#REF!*#REF!)+(#REF!*F869))/10</f>
        <v>#REF!</v>
      </c>
      <c r="E869" s="18">
        <v>3</v>
      </c>
      <c r="F869" s="21">
        <v>46</v>
      </c>
    </row>
    <row r="870" spans="1:7" ht="30" customHeight="1">
      <c r="A870" s="18" t="s">
        <v>382</v>
      </c>
      <c r="B870" s="48" t="s">
        <v>755</v>
      </c>
      <c r="C870" s="33">
        <v>3</v>
      </c>
      <c r="D870" s="21" t="e">
        <f>((#REF!*#REF!)+(#REF!*#REF!)+(#REF!*#REF!)+(#REF!*#REF!)+(#REF!*F870))/10</f>
        <v>#REF!</v>
      </c>
      <c r="E870" s="18">
        <v>3</v>
      </c>
      <c r="F870" s="21">
        <v>5</v>
      </c>
    </row>
    <row r="871" spans="1:7" ht="30" customHeight="1">
      <c r="A871" s="18" t="s">
        <v>382</v>
      </c>
      <c r="B871" s="48" t="s">
        <v>744</v>
      </c>
      <c r="C871" s="33">
        <v>3</v>
      </c>
      <c r="D871" s="21" t="e">
        <f>((#REF!*#REF!)+(#REF!*#REF!)+(#REF!*#REF!)+(#REF!*#REF!)+(#REF!*F871))/10</f>
        <v>#REF!</v>
      </c>
      <c r="E871" s="18">
        <v>3</v>
      </c>
      <c r="F871" s="21">
        <v>25</v>
      </c>
    </row>
    <row r="872" spans="1:7" ht="30" customHeight="1">
      <c r="A872" s="18" t="s">
        <v>382</v>
      </c>
      <c r="B872" s="48" t="s">
        <v>468</v>
      </c>
      <c r="C872" s="33">
        <v>3</v>
      </c>
      <c r="D872" s="21" t="e">
        <f>((#REF!*#REF!)+(#REF!*#REF!)+(#REF!*#REF!)+(#REF!*#REF!)+(#REF!*F872))/10</f>
        <v>#REF!</v>
      </c>
      <c r="E872" s="18">
        <v>3</v>
      </c>
      <c r="F872" s="21">
        <v>6</v>
      </c>
    </row>
    <row r="873" spans="1:7" ht="30" customHeight="1">
      <c r="A873" s="18" t="s">
        <v>382</v>
      </c>
      <c r="B873" s="48" t="s">
        <v>785</v>
      </c>
      <c r="C873" s="33">
        <v>3</v>
      </c>
      <c r="D873" s="21" t="e">
        <f>((#REF!*#REF!)+(#REF!*#REF!)+(#REF!*#REF!)+(#REF!*#REF!)+(#REF!*F873))/10</f>
        <v>#REF!</v>
      </c>
      <c r="E873" s="18">
        <v>3</v>
      </c>
      <c r="F873" s="21">
        <v>46</v>
      </c>
    </row>
    <row r="874" spans="1:7" ht="30" customHeight="1">
      <c r="A874" s="18" t="s">
        <v>382</v>
      </c>
      <c r="B874" s="48" t="s">
        <v>821</v>
      </c>
      <c r="C874" s="33">
        <f>(E874*2+F874)/3</f>
        <v>2.6666666666666665</v>
      </c>
      <c r="D874" s="21" t="e">
        <f>F874*(110%-(#REF!*10%))</f>
        <v>#REF!</v>
      </c>
      <c r="E874" s="18">
        <v>2</v>
      </c>
      <c r="F874" s="21">
        <v>4</v>
      </c>
    </row>
    <row r="875" spans="1:7" ht="30" customHeight="1">
      <c r="A875" s="18" t="s">
        <v>382</v>
      </c>
      <c r="B875" s="48" t="s">
        <v>985</v>
      </c>
      <c r="C875" s="33">
        <f>(E875*2+F875)/3</f>
        <v>2.6666666666666665</v>
      </c>
      <c r="D875" s="21" t="e">
        <f>F875*(110%-(#REF!*10%))</f>
        <v>#REF!</v>
      </c>
      <c r="E875" s="18">
        <v>2</v>
      </c>
      <c r="F875" s="21">
        <v>4</v>
      </c>
    </row>
    <row r="876" spans="1:7" ht="30" customHeight="1">
      <c r="A876" s="18" t="s">
        <v>382</v>
      </c>
      <c r="B876" s="48" t="s">
        <v>1287</v>
      </c>
      <c r="C876" s="33">
        <f>(E876*2+F876)/3</f>
        <v>2.3333333333333335</v>
      </c>
      <c r="D876" s="21">
        <f>(F876+G876)/2</f>
        <v>2.5</v>
      </c>
      <c r="E876" s="18">
        <v>2</v>
      </c>
      <c r="F876" s="21">
        <v>3</v>
      </c>
      <c r="G876" s="21">
        <v>2</v>
      </c>
    </row>
    <row r="877" spans="1:7" ht="30" customHeight="1">
      <c r="A877" s="18" t="s">
        <v>382</v>
      </c>
      <c r="B877" s="48" t="s">
        <v>197</v>
      </c>
      <c r="C877" s="33">
        <v>2</v>
      </c>
      <c r="D877" s="21" t="e">
        <f>((#REF!*#REF!)+(#REF!*#REF!)+(#REF!*#REF!)+(#REF!*#REF!)+(#REF!*F877))/10</f>
        <v>#REF!</v>
      </c>
      <c r="E877" s="18">
        <v>2</v>
      </c>
      <c r="F877" s="21">
        <v>5</v>
      </c>
    </row>
    <row r="878" spans="1:7" ht="30" customHeight="1">
      <c r="A878" s="18" t="s">
        <v>382</v>
      </c>
      <c r="B878" s="48" t="s">
        <v>137</v>
      </c>
      <c r="C878" s="33">
        <v>2</v>
      </c>
      <c r="D878" s="21" t="e">
        <f>((#REF!*#REF!)+(#REF!*#REF!)+(#REF!*#REF!)+(#REF!*#REF!)+(#REF!*F878))/10</f>
        <v>#REF!</v>
      </c>
      <c r="E878" s="18">
        <v>2</v>
      </c>
      <c r="F878" s="21">
        <v>10</v>
      </c>
    </row>
    <row r="879" spans="1:7" ht="30" customHeight="1">
      <c r="A879" s="18" t="s">
        <v>382</v>
      </c>
      <c r="B879" s="48" t="s">
        <v>734</v>
      </c>
      <c r="C879" s="33">
        <v>2</v>
      </c>
      <c r="D879" s="21" t="e">
        <f>((#REF!*#REF!)+(#REF!*#REF!)+(#REF!*#REF!)+(#REF!*#REF!)+(#REF!*F879))/10</f>
        <v>#REF!</v>
      </c>
      <c r="E879" s="18">
        <v>2</v>
      </c>
      <c r="F879" s="21">
        <v>7</v>
      </c>
    </row>
    <row r="880" spans="1:7" ht="30" customHeight="1">
      <c r="A880" s="18" t="s">
        <v>382</v>
      </c>
      <c r="B880" s="48" t="s">
        <v>398</v>
      </c>
      <c r="C880" s="33">
        <v>2</v>
      </c>
      <c r="D880" s="21" t="e">
        <f>((#REF!*#REF!)+(#REF!*#REF!)+(#REF!*#REF!)+(#REF!*#REF!)+(#REF!*F880))/10</f>
        <v>#REF!</v>
      </c>
      <c r="E880" s="18">
        <v>2</v>
      </c>
      <c r="F880" s="21">
        <v>30</v>
      </c>
    </row>
    <row r="881" spans="1:6" ht="30" customHeight="1">
      <c r="A881" s="18" t="s">
        <v>382</v>
      </c>
      <c r="B881" s="48" t="s">
        <v>729</v>
      </c>
      <c r="C881" s="33">
        <v>2</v>
      </c>
      <c r="D881" s="21" t="e">
        <f>((#REF!*#REF!)+(#REF!*#REF!)+(#REF!*#REF!)+(#REF!*#REF!)+(#REF!*F881))/10</f>
        <v>#REF!</v>
      </c>
      <c r="E881" s="18">
        <v>2</v>
      </c>
      <c r="F881" s="21">
        <v>24</v>
      </c>
    </row>
    <row r="882" spans="1:6" ht="30" customHeight="1">
      <c r="A882" s="18" t="s">
        <v>382</v>
      </c>
      <c r="B882" s="48" t="s">
        <v>469</v>
      </c>
      <c r="C882" s="33">
        <v>2</v>
      </c>
      <c r="D882" s="21" t="e">
        <f>((#REF!*#REF!)+(#REF!*#REF!)+(#REF!*#REF!)+(#REF!*#REF!)+(#REF!*F882))/10</f>
        <v>#REF!</v>
      </c>
      <c r="E882" s="18">
        <v>2</v>
      </c>
      <c r="F882" s="21">
        <v>6</v>
      </c>
    </row>
    <row r="883" spans="1:6" ht="30" customHeight="1">
      <c r="A883" s="18" t="s">
        <v>382</v>
      </c>
      <c r="B883" s="48" t="s">
        <v>594</v>
      </c>
      <c r="C883" s="33">
        <v>2</v>
      </c>
      <c r="D883" s="21" t="e">
        <f>((#REF!*#REF!)+(#REF!*#REF!)+(#REF!*#REF!)+(#REF!*#REF!)+(#REF!*F883))/10</f>
        <v>#REF!</v>
      </c>
      <c r="E883" s="18">
        <v>2</v>
      </c>
      <c r="F883" s="21">
        <v>40</v>
      </c>
    </row>
    <row r="884" spans="1:6" ht="30" customHeight="1">
      <c r="A884" s="18" t="s">
        <v>382</v>
      </c>
      <c r="B884" s="48" t="s">
        <v>661</v>
      </c>
      <c r="C884" s="33">
        <v>2</v>
      </c>
      <c r="D884" s="21" t="e">
        <f>((#REF!*#REF!)+(#REF!*#REF!)+(#REF!*#REF!)+(#REF!*#REF!)+(#REF!*F884))/10</f>
        <v>#REF!</v>
      </c>
      <c r="E884" s="18">
        <v>2</v>
      </c>
      <c r="F884" s="21">
        <v>5</v>
      </c>
    </row>
    <row r="885" spans="1:6" ht="30" customHeight="1">
      <c r="A885" s="18" t="s">
        <v>382</v>
      </c>
      <c r="B885" s="48" t="s">
        <v>114</v>
      </c>
      <c r="C885" s="33">
        <v>2</v>
      </c>
      <c r="D885" s="21" t="e">
        <f>((#REF!*#REF!)+(#REF!*#REF!)+(#REF!*#REF!)+(#REF!*#REF!)+(#REF!*F885))/10</f>
        <v>#REF!</v>
      </c>
      <c r="E885" s="18">
        <v>2</v>
      </c>
      <c r="F885" s="21">
        <v>5</v>
      </c>
    </row>
    <row r="886" spans="1:6" ht="30" customHeight="1">
      <c r="A886" s="18" t="s">
        <v>382</v>
      </c>
      <c r="B886" s="48" t="s">
        <v>635</v>
      </c>
      <c r="C886" s="33">
        <v>2</v>
      </c>
      <c r="D886" s="21" t="e">
        <f>((#REF!*#REF!)+(#REF!*#REF!)+(#REF!*#REF!)+(#REF!*#REF!)+(#REF!*F886))/10</f>
        <v>#REF!</v>
      </c>
      <c r="E886" s="18">
        <v>2</v>
      </c>
      <c r="F886" s="21">
        <v>20</v>
      </c>
    </row>
    <row r="887" spans="1:6" ht="30" customHeight="1">
      <c r="A887" s="18" t="s">
        <v>382</v>
      </c>
      <c r="B887" s="48" t="s">
        <v>733</v>
      </c>
      <c r="C887" s="33">
        <v>2</v>
      </c>
      <c r="D887" s="21" t="e">
        <f>((#REF!*#REF!)+(#REF!*#REF!)+(#REF!*#REF!)+(#REF!*#REF!)+(#REF!*F887))/10</f>
        <v>#REF!</v>
      </c>
      <c r="E887" s="18">
        <v>2</v>
      </c>
      <c r="F887" s="21">
        <v>15</v>
      </c>
    </row>
    <row r="888" spans="1:6" ht="30" customHeight="1">
      <c r="A888" s="18" t="s">
        <v>382</v>
      </c>
      <c r="B888" s="48" t="s">
        <v>271</v>
      </c>
      <c r="C888" s="33">
        <v>2</v>
      </c>
      <c r="D888" s="21" t="e">
        <f>((#REF!*#REF!)+(#REF!*#REF!)+(#REF!*#REF!)+(#REF!*#REF!)+(#REF!*F888))/10</f>
        <v>#REF!</v>
      </c>
      <c r="E888" s="18">
        <v>2</v>
      </c>
      <c r="F888" s="21">
        <v>9</v>
      </c>
    </row>
    <row r="889" spans="1:6" ht="30" customHeight="1">
      <c r="A889" s="18" t="s">
        <v>382</v>
      </c>
      <c r="B889" s="48" t="s">
        <v>727</v>
      </c>
      <c r="C889" s="33">
        <v>2</v>
      </c>
      <c r="D889" s="21" t="e">
        <f>((#REF!*#REF!)+(#REF!*#REF!)+(#REF!*#REF!)+(#REF!*#REF!)+(#REF!*F889))/10</f>
        <v>#REF!</v>
      </c>
      <c r="E889" s="18">
        <v>2</v>
      </c>
      <c r="F889" s="21">
        <v>5</v>
      </c>
    </row>
    <row r="890" spans="1:6" ht="30" customHeight="1">
      <c r="A890" s="18" t="s">
        <v>382</v>
      </c>
      <c r="B890" s="48" t="s">
        <v>41</v>
      </c>
      <c r="C890" s="33">
        <v>2</v>
      </c>
      <c r="D890" s="21" t="e">
        <f>((#REF!*#REF!)+(#REF!*#REF!)+(#REF!*#REF!)+(#REF!*#REF!)+(#REF!*F890))/10</f>
        <v>#REF!</v>
      </c>
      <c r="E890" s="18">
        <v>2</v>
      </c>
      <c r="F890" s="21">
        <v>29</v>
      </c>
    </row>
    <row r="891" spans="1:6" ht="30" customHeight="1">
      <c r="A891" s="18" t="s">
        <v>382</v>
      </c>
      <c r="B891" s="48" t="s">
        <v>152</v>
      </c>
      <c r="C891" s="33">
        <v>2</v>
      </c>
      <c r="D891" s="21" t="e">
        <f>((#REF!*#REF!)+(#REF!*#REF!)+(#REF!*#REF!)+(#REF!*#REF!)+(#REF!*F891))/10</f>
        <v>#REF!</v>
      </c>
      <c r="E891" s="18">
        <v>2</v>
      </c>
      <c r="F891" s="21">
        <v>5</v>
      </c>
    </row>
    <row r="892" spans="1:6" ht="30" customHeight="1">
      <c r="A892" s="18" t="s">
        <v>382</v>
      </c>
      <c r="B892" s="48" t="s">
        <v>745</v>
      </c>
      <c r="C892" s="33">
        <v>2</v>
      </c>
      <c r="D892" s="21" t="e">
        <f>((#REF!*#REF!)+(#REF!*#REF!)+(#REF!*#REF!)+(#REF!*#REF!)+(#REF!*F892))/10</f>
        <v>#REF!</v>
      </c>
      <c r="E892" s="18">
        <v>2</v>
      </c>
      <c r="F892" s="21">
        <v>5</v>
      </c>
    </row>
    <row r="893" spans="1:6" ht="30" customHeight="1">
      <c r="A893" s="18" t="s">
        <v>382</v>
      </c>
      <c r="B893" s="48" t="s">
        <v>18</v>
      </c>
      <c r="C893" s="33">
        <v>1</v>
      </c>
      <c r="D893" s="21" t="e">
        <f>((#REF!*#REF!)+(#REF!*#REF!)+(#REF!*#REF!)+(#REF!*#REF!)+(#REF!*F893))/10</f>
        <v>#REF!</v>
      </c>
      <c r="E893" s="18">
        <v>1</v>
      </c>
      <c r="F893" s="21">
        <v>1</v>
      </c>
    </row>
    <row r="894" spans="1:6" ht="30" customHeight="1">
      <c r="A894" s="18" t="s">
        <v>382</v>
      </c>
      <c r="B894" s="48" t="s">
        <v>50</v>
      </c>
      <c r="C894" s="33">
        <v>1</v>
      </c>
      <c r="D894" s="21" t="e">
        <f>((#REF!*#REF!)+(#REF!*#REF!)+(#REF!*#REF!)+(#REF!*#REF!)+(#REF!*F894))/10</f>
        <v>#REF!</v>
      </c>
      <c r="E894" s="18">
        <v>1</v>
      </c>
      <c r="F894" s="21">
        <v>25</v>
      </c>
    </row>
    <row r="895" spans="1:6" ht="30" customHeight="1">
      <c r="A895" s="18" t="s">
        <v>382</v>
      </c>
      <c r="B895" s="48" t="s">
        <v>447</v>
      </c>
      <c r="C895" s="33">
        <v>1</v>
      </c>
      <c r="D895" s="21" t="e">
        <f>((#REF!*#REF!)+(#REF!*#REF!)+(#REF!*#REF!)+(#REF!*#REF!)+(#REF!*F895))/10</f>
        <v>#REF!</v>
      </c>
      <c r="E895" s="18">
        <v>1</v>
      </c>
      <c r="F895" s="21">
        <v>4</v>
      </c>
    </row>
    <row r="896" spans="1:6" ht="30" customHeight="1">
      <c r="A896" s="18" t="s">
        <v>382</v>
      </c>
      <c r="B896" s="48" t="s">
        <v>528</v>
      </c>
      <c r="C896" s="33">
        <v>1</v>
      </c>
      <c r="D896" s="21" t="e">
        <f>((#REF!*#REF!)+(#REF!*#REF!)+(#REF!*#REF!)+(#REF!*#REF!)+(#REF!*F896))/10</f>
        <v>#REF!</v>
      </c>
      <c r="E896" s="18">
        <v>1</v>
      </c>
      <c r="F896" s="21">
        <v>2</v>
      </c>
    </row>
    <row r="897" spans="1:6" ht="30" customHeight="1">
      <c r="A897" s="18" t="s">
        <v>382</v>
      </c>
      <c r="B897" s="48" t="s">
        <v>118</v>
      </c>
      <c r="C897" s="33">
        <v>1</v>
      </c>
      <c r="D897" s="21" t="e">
        <f>((#REF!*#REF!)+(#REF!*#REF!)+(#REF!*#REF!)+(#REF!*#REF!)+(#REF!*F897))/10</f>
        <v>#REF!</v>
      </c>
      <c r="E897" s="18">
        <v>1</v>
      </c>
      <c r="F897" s="21">
        <v>18</v>
      </c>
    </row>
    <row r="898" spans="1:6" ht="30" customHeight="1">
      <c r="A898" s="18" t="s">
        <v>382</v>
      </c>
      <c r="B898" s="48" t="s">
        <v>260</v>
      </c>
      <c r="C898" s="33">
        <v>1</v>
      </c>
      <c r="D898" s="21" t="e">
        <f>((#REF!*#REF!)+(#REF!*#REF!)+(#REF!*#REF!)+(#REF!*#REF!)+(#REF!*F898))/10</f>
        <v>#REF!</v>
      </c>
      <c r="E898" s="18">
        <v>1</v>
      </c>
      <c r="F898" s="21">
        <v>25</v>
      </c>
    </row>
    <row r="899" spans="1:6" ht="30" customHeight="1">
      <c r="A899" s="18" t="s">
        <v>382</v>
      </c>
      <c r="B899" s="48" t="s">
        <v>190</v>
      </c>
      <c r="C899" s="33">
        <v>1</v>
      </c>
      <c r="D899" s="21" t="e">
        <f>((#REF!*#REF!)+(#REF!*#REF!)+(#REF!*#REF!)+(#REF!*#REF!)+(#REF!*F899))/10</f>
        <v>#REF!</v>
      </c>
      <c r="E899" s="18">
        <v>1</v>
      </c>
      <c r="F899" s="21">
        <v>4</v>
      </c>
    </row>
    <row r="900" spans="1:6" ht="30" customHeight="1">
      <c r="A900" s="18" t="s">
        <v>382</v>
      </c>
      <c r="B900" s="48" t="s">
        <v>11</v>
      </c>
      <c r="C900" s="33">
        <v>1</v>
      </c>
      <c r="D900" s="21" t="e">
        <f>((#REF!*#REF!)+(#REF!*#REF!)+(#REF!*#REF!)+(#REF!*#REF!)+(#REF!*F900))/10</f>
        <v>#REF!</v>
      </c>
      <c r="E900" s="18">
        <v>1</v>
      </c>
      <c r="F900" s="21">
        <v>25</v>
      </c>
    </row>
    <row r="901" spans="1:6" ht="30" customHeight="1">
      <c r="A901" s="18" t="s">
        <v>382</v>
      </c>
      <c r="B901" s="48" t="s">
        <v>385</v>
      </c>
      <c r="C901" s="33">
        <v>1</v>
      </c>
      <c r="D901" s="21" t="e">
        <f>((#REF!*#REF!)+(#REF!*#REF!)+(#REF!*#REF!)+(#REF!*#REF!)+(#REF!*F901))/10</f>
        <v>#REF!</v>
      </c>
      <c r="E901" s="18">
        <v>1</v>
      </c>
      <c r="F901" s="21">
        <v>4</v>
      </c>
    </row>
    <row r="902" spans="1:6" ht="30" customHeight="1">
      <c r="A902" s="18" t="s">
        <v>382</v>
      </c>
      <c r="B902" s="48" t="s">
        <v>298</v>
      </c>
      <c r="C902" s="33">
        <v>1</v>
      </c>
      <c r="D902" s="21" t="e">
        <f>((#REF!*#REF!)+(#REF!*#REF!)+(#REF!*#REF!)+(#REF!*#REF!)+(#REF!*F902))/10</f>
        <v>#REF!</v>
      </c>
      <c r="E902" s="18">
        <v>1</v>
      </c>
      <c r="F902" s="21">
        <v>25</v>
      </c>
    </row>
    <row r="903" spans="1:6" ht="30" customHeight="1">
      <c r="A903" s="18" t="s">
        <v>382</v>
      </c>
      <c r="B903" s="48" t="s">
        <v>4</v>
      </c>
      <c r="C903" s="33">
        <v>1</v>
      </c>
      <c r="D903" s="21" t="e">
        <f>((#REF!*#REF!)+(#REF!*#REF!)+(#REF!*#REF!)+(#REF!*#REF!)+(#REF!*F903))/10</f>
        <v>#REF!</v>
      </c>
      <c r="E903" s="18">
        <v>1</v>
      </c>
      <c r="F903" s="21">
        <v>25</v>
      </c>
    </row>
    <row r="904" spans="1:6" ht="30" customHeight="1">
      <c r="A904" s="18" t="s">
        <v>382</v>
      </c>
      <c r="B904" s="48" t="s">
        <v>598</v>
      </c>
      <c r="C904" s="33">
        <v>1</v>
      </c>
      <c r="D904" s="21" t="e">
        <f>((#REF!*#REF!)+(#REF!*#REF!)+(#REF!*#REF!)+(#REF!*#REF!)+(#REF!*F904))/10</f>
        <v>#REF!</v>
      </c>
      <c r="E904" s="18">
        <v>1</v>
      </c>
      <c r="F904" s="21">
        <v>1</v>
      </c>
    </row>
    <row r="905" spans="1:6" ht="30" customHeight="1">
      <c r="A905" s="18" t="s">
        <v>382</v>
      </c>
      <c r="B905" s="48" t="s">
        <v>589</v>
      </c>
      <c r="C905" s="33">
        <v>1</v>
      </c>
      <c r="D905" s="21" t="e">
        <f>((#REF!*#REF!)+(#REF!*#REF!)+(#REF!*#REF!)+(#REF!*#REF!)+(#REF!*F905))/10</f>
        <v>#REF!</v>
      </c>
      <c r="E905" s="18">
        <v>1</v>
      </c>
      <c r="F905" s="21">
        <v>10</v>
      </c>
    </row>
    <row r="906" spans="1:6" ht="30" customHeight="1">
      <c r="A906" s="18" t="s">
        <v>382</v>
      </c>
      <c r="B906" s="48" t="s">
        <v>502</v>
      </c>
      <c r="C906" s="33">
        <v>1</v>
      </c>
      <c r="D906" s="21" t="e">
        <f>((#REF!*#REF!)+(#REF!*#REF!)+(#REF!*#REF!)+(#REF!*#REF!)+(#REF!*F906))/10</f>
        <v>#REF!</v>
      </c>
      <c r="E906" s="18">
        <v>1</v>
      </c>
      <c r="F906" s="21">
        <v>1</v>
      </c>
    </row>
    <row r="907" spans="1:6" ht="30" customHeight="1">
      <c r="A907" s="18" t="s">
        <v>382</v>
      </c>
      <c r="B907" s="48" t="s">
        <v>591</v>
      </c>
      <c r="C907" s="33">
        <v>1</v>
      </c>
      <c r="D907" s="21" t="e">
        <f>((#REF!*#REF!)+(#REF!*#REF!)+(#REF!*#REF!)+(#REF!*#REF!)+(#REF!*F907))/10</f>
        <v>#REF!</v>
      </c>
      <c r="E907" s="18">
        <v>1</v>
      </c>
      <c r="F907" s="21">
        <v>14</v>
      </c>
    </row>
    <row r="908" spans="1:6" ht="30" customHeight="1">
      <c r="A908" s="18" t="s">
        <v>382</v>
      </c>
      <c r="B908" s="48" t="s">
        <v>341</v>
      </c>
      <c r="C908" s="33">
        <v>1</v>
      </c>
      <c r="D908" s="21" t="e">
        <f>((#REF!*#REF!)+(#REF!*#REF!)+(#REF!*#REF!)+(#REF!*#REF!)+(#REF!*F908))/10</f>
        <v>#REF!</v>
      </c>
      <c r="E908" s="18">
        <v>1</v>
      </c>
      <c r="F908" s="21">
        <v>3</v>
      </c>
    </row>
    <row r="909" spans="1:6" ht="30" customHeight="1">
      <c r="A909" s="18" t="s">
        <v>382</v>
      </c>
      <c r="B909" s="48" t="s">
        <v>3</v>
      </c>
      <c r="C909" s="33">
        <v>1</v>
      </c>
      <c r="D909" s="21" t="e">
        <f>((#REF!*#REF!)+(#REF!*#REF!)+(#REF!*#REF!)+(#REF!*#REF!)+(#REF!*F909))/10</f>
        <v>#REF!</v>
      </c>
      <c r="E909" s="18">
        <v>1</v>
      </c>
      <c r="F909" s="21">
        <v>4</v>
      </c>
    </row>
    <row r="910" spans="1:6" ht="30" customHeight="1">
      <c r="A910" s="18" t="s">
        <v>382</v>
      </c>
      <c r="B910" s="48" t="s">
        <v>39</v>
      </c>
      <c r="C910" s="33">
        <v>1</v>
      </c>
      <c r="D910" s="21" t="e">
        <f>((#REF!*#REF!)+(#REF!*#REF!)+(#REF!*#REF!)+(#REF!*#REF!)+(#REF!*F910))/10</f>
        <v>#REF!</v>
      </c>
      <c r="E910" s="18">
        <v>1</v>
      </c>
      <c r="F910" s="21">
        <v>25</v>
      </c>
    </row>
    <row r="911" spans="1:6" ht="30" customHeight="1">
      <c r="A911" s="18" t="s">
        <v>382</v>
      </c>
      <c r="B911" s="48" t="s">
        <v>737</v>
      </c>
      <c r="C911" s="33">
        <v>1</v>
      </c>
      <c r="D911" s="21" t="e">
        <f>((#REF!*#REF!)+(#REF!*#REF!)+(#REF!*#REF!)+(#REF!*#REF!)+(#REF!*F911))/10</f>
        <v>#REF!</v>
      </c>
      <c r="E911" s="18">
        <v>1</v>
      </c>
      <c r="F911" s="21">
        <v>16</v>
      </c>
    </row>
    <row r="912" spans="1:6" ht="30" customHeight="1">
      <c r="A912" s="18" t="s">
        <v>382</v>
      </c>
      <c r="B912" s="48" t="s">
        <v>153</v>
      </c>
      <c r="C912" s="33">
        <v>1</v>
      </c>
      <c r="D912" s="21" t="e">
        <f>((#REF!*#REF!)+(#REF!*#REF!)+(#REF!*#REF!)+(#REF!*#REF!)+(#REF!*F912))/10</f>
        <v>#REF!</v>
      </c>
      <c r="E912" s="18">
        <v>1</v>
      </c>
      <c r="F912" s="21">
        <v>10</v>
      </c>
    </row>
    <row r="913" spans="1:6" ht="30" customHeight="1">
      <c r="A913" s="18" t="s">
        <v>382</v>
      </c>
      <c r="B913" s="48" t="s">
        <v>292</v>
      </c>
      <c r="C913" s="33">
        <v>1</v>
      </c>
      <c r="D913" s="21" t="e">
        <f>((#REF!*#REF!)+(#REF!*#REF!)+(#REF!*#REF!)+(#REF!*#REF!)+(#REF!*F913))/10</f>
        <v>#REF!</v>
      </c>
      <c r="E913" s="18">
        <v>1</v>
      </c>
      <c r="F913" s="21">
        <v>15</v>
      </c>
    </row>
    <row r="914" spans="1:6" ht="30" customHeight="1">
      <c r="A914" s="18" t="s">
        <v>382</v>
      </c>
      <c r="B914" s="48" t="s">
        <v>666</v>
      </c>
      <c r="C914" s="33">
        <v>1</v>
      </c>
      <c r="D914" s="21" t="e">
        <f>((#REF!*#REF!)+(#REF!*#REF!)+(#REF!*#REF!)+(#REF!*#REF!)+(#REF!*F914))/10</f>
        <v>#REF!</v>
      </c>
      <c r="E914" s="18">
        <v>1</v>
      </c>
      <c r="F914" s="21">
        <v>15</v>
      </c>
    </row>
    <row r="915" spans="1:6" ht="30" customHeight="1">
      <c r="A915" s="18" t="s">
        <v>382</v>
      </c>
      <c r="B915" s="48" t="s">
        <v>691</v>
      </c>
      <c r="C915" s="33">
        <v>1</v>
      </c>
      <c r="D915" s="21" t="e">
        <f>((#REF!*#REF!)+(#REF!*#REF!)+(#REF!*#REF!)+(#REF!*#REF!)+(#REF!*F915))/10</f>
        <v>#REF!</v>
      </c>
      <c r="E915" s="18">
        <v>1</v>
      </c>
      <c r="F915" s="21">
        <v>25</v>
      </c>
    </row>
    <row r="916" spans="1:6" ht="30" customHeight="1">
      <c r="A916" s="18" t="s">
        <v>382</v>
      </c>
      <c r="B916" s="48" t="s">
        <v>610</v>
      </c>
      <c r="C916" s="33">
        <v>1</v>
      </c>
      <c r="D916" s="21" t="e">
        <f>((#REF!*#REF!)+(#REF!*#REF!)+(#REF!*#REF!)+(#REF!*#REF!)+(#REF!*F916))/10</f>
        <v>#REF!</v>
      </c>
      <c r="E916" s="18">
        <v>1</v>
      </c>
      <c r="F916" s="21">
        <v>4</v>
      </c>
    </row>
    <row r="917" spans="1:6" ht="30" customHeight="1">
      <c r="A917" s="18" t="s">
        <v>382</v>
      </c>
      <c r="B917" s="48" t="s">
        <v>52</v>
      </c>
      <c r="C917" s="33">
        <v>1</v>
      </c>
      <c r="D917" s="21" t="e">
        <f>((#REF!*#REF!)+(#REF!*#REF!)+(#REF!*#REF!)+(#REF!*#REF!)+(#REF!*F917))/10</f>
        <v>#REF!</v>
      </c>
      <c r="E917" s="18">
        <v>1</v>
      </c>
      <c r="F917" s="21">
        <v>4</v>
      </c>
    </row>
    <row r="918" spans="1:6" ht="30" customHeight="1">
      <c r="A918" s="18" t="s">
        <v>382</v>
      </c>
      <c r="B918" s="48" t="s">
        <v>267</v>
      </c>
      <c r="C918" s="33">
        <v>1</v>
      </c>
      <c r="D918" s="21" t="e">
        <f>((#REF!*#REF!)+(#REF!*#REF!)+(#REF!*#REF!)+(#REF!*#REF!)+(#REF!*F918))/10</f>
        <v>#REF!</v>
      </c>
      <c r="E918" s="18">
        <v>1</v>
      </c>
      <c r="F918" s="21">
        <v>20</v>
      </c>
    </row>
    <row r="919" spans="1:6" ht="30" customHeight="1">
      <c r="A919" s="18" t="s">
        <v>382</v>
      </c>
      <c r="B919" s="48" t="s">
        <v>466</v>
      </c>
      <c r="C919" s="33">
        <v>1</v>
      </c>
      <c r="D919" s="21" t="e">
        <f>((#REF!*#REF!)+(#REF!*#REF!)+(#REF!*#REF!)+(#REF!*#REF!)+(#REF!*F919))/10</f>
        <v>#REF!</v>
      </c>
      <c r="E919" s="18">
        <v>1</v>
      </c>
      <c r="F919" s="21">
        <v>3</v>
      </c>
    </row>
    <row r="920" spans="1:6" ht="30" customHeight="1">
      <c r="A920" s="18" t="s">
        <v>382</v>
      </c>
      <c r="B920" s="48" t="s">
        <v>60</v>
      </c>
      <c r="C920" s="33">
        <v>1</v>
      </c>
      <c r="D920" s="21" t="e">
        <f>((#REF!*#REF!)+(#REF!*#REF!)+(#REF!*#REF!)+(#REF!*#REF!)+(#REF!*F920))/10</f>
        <v>#REF!</v>
      </c>
      <c r="E920" s="18">
        <v>1</v>
      </c>
      <c r="F920" s="21">
        <v>10</v>
      </c>
    </row>
    <row r="921" spans="1:6" ht="30" customHeight="1">
      <c r="A921" s="18" t="s">
        <v>382</v>
      </c>
      <c r="B921" s="48" t="s">
        <v>363</v>
      </c>
      <c r="C921" s="33">
        <v>1</v>
      </c>
      <c r="D921" s="21" t="e">
        <f>((#REF!*#REF!)+(#REF!*#REF!)+(#REF!*#REF!)+(#REF!*#REF!)+(#REF!*F921))/10</f>
        <v>#REF!</v>
      </c>
      <c r="E921" s="18">
        <v>1</v>
      </c>
      <c r="F921" s="21">
        <v>25</v>
      </c>
    </row>
    <row r="922" spans="1:6" ht="30" customHeight="1">
      <c r="A922" s="18" t="s">
        <v>382</v>
      </c>
      <c r="B922" s="48" t="s">
        <v>670</v>
      </c>
      <c r="C922" s="33">
        <v>1</v>
      </c>
      <c r="D922" s="21" t="e">
        <f>((#REF!*#REF!)+(#REF!*#REF!)+(#REF!*#REF!)+(#REF!*#REF!)+(#REF!*F922))/10</f>
        <v>#REF!</v>
      </c>
      <c r="E922" s="18">
        <v>1</v>
      </c>
      <c r="F922" s="21">
        <v>26</v>
      </c>
    </row>
    <row r="923" spans="1:6" ht="30" customHeight="1">
      <c r="A923" s="18" t="s">
        <v>382</v>
      </c>
      <c r="B923" s="48" t="s">
        <v>331</v>
      </c>
      <c r="C923" s="33">
        <v>1</v>
      </c>
      <c r="D923" s="21" t="e">
        <f>((#REF!*#REF!)+(#REF!*#REF!)+(#REF!*#REF!)+(#REF!*#REF!)+(#REF!*F923))/10</f>
        <v>#REF!</v>
      </c>
      <c r="E923" s="18">
        <v>1</v>
      </c>
      <c r="F923" s="21">
        <v>25</v>
      </c>
    </row>
    <row r="924" spans="1:6" ht="30" customHeight="1">
      <c r="A924" s="18" t="s">
        <v>382</v>
      </c>
      <c r="B924" s="48" t="s">
        <v>122</v>
      </c>
      <c r="C924" s="33">
        <v>0</v>
      </c>
      <c r="D924" s="21" t="e">
        <f>((#REF!*#REF!)+(#REF!*#REF!)+(#REF!*#REF!)+(#REF!*#REF!)+(#REF!*F924))/10</f>
        <v>#REF!</v>
      </c>
      <c r="E924" s="18">
        <v>0</v>
      </c>
      <c r="F924" s="21">
        <v>2</v>
      </c>
    </row>
    <row r="925" spans="1:6" ht="30" customHeight="1">
      <c r="A925" s="18" t="s">
        <v>382</v>
      </c>
      <c r="B925" s="48" t="s">
        <v>567</v>
      </c>
      <c r="C925" s="33">
        <v>0</v>
      </c>
      <c r="D925" s="21" t="e">
        <f>((#REF!*#REF!)+(#REF!*#REF!)+(#REF!*#REF!)+(#REF!*#REF!)+(#REF!*F925))/10</f>
        <v>#REF!</v>
      </c>
      <c r="E925" s="18">
        <v>0</v>
      </c>
      <c r="F925" s="21">
        <v>21</v>
      </c>
    </row>
    <row r="926" spans="1:6" ht="30" customHeight="1">
      <c r="A926" s="18" t="s">
        <v>382</v>
      </c>
      <c r="B926" s="48" t="s">
        <v>359</v>
      </c>
      <c r="C926" s="33">
        <f>(E926*2+F926)/3</f>
        <v>0</v>
      </c>
      <c r="D926" s="21" t="e">
        <f>F926*(110%-(#REF!*10%))</f>
        <v>#REF!</v>
      </c>
    </row>
    <row r="927" spans="1:6" ht="30" customHeight="1">
      <c r="A927" s="18" t="s">
        <v>382</v>
      </c>
      <c r="B927" s="48" t="s">
        <v>1025</v>
      </c>
      <c r="C927" s="33">
        <f>(E927*2+F927)/3</f>
        <v>0</v>
      </c>
      <c r="D927" s="21" t="e">
        <f>F927*(110%-(#REF!*10%))</f>
        <v>#REF!</v>
      </c>
    </row>
    <row r="928" spans="1:6" ht="30" customHeight="1">
      <c r="A928" s="18" t="s">
        <v>382</v>
      </c>
      <c r="B928" s="48" t="s">
        <v>72</v>
      </c>
      <c r="D928" s="21" t="e">
        <f>((#REF!*#REF!)+(#REF!*#REF!)+(#REF!*#REF!)+(#REF!*#REF!)+(#REF!*F928))/10</f>
        <v>#REF!</v>
      </c>
      <c r="F928" s="21">
        <v>40</v>
      </c>
    </row>
    <row r="929" spans="1:6" ht="30" customHeight="1">
      <c r="A929" s="18" t="s">
        <v>382</v>
      </c>
      <c r="B929" s="48" t="s">
        <v>621</v>
      </c>
      <c r="D929" s="21" t="e">
        <f>((#REF!*#REF!)+(#REF!*#REF!)+(#REF!*#REF!)+(#REF!*#REF!)+(#REF!*F929))/10</f>
        <v>#REF!</v>
      </c>
    </row>
    <row r="930" spans="1:6" ht="30" customHeight="1">
      <c r="A930" s="18" t="s">
        <v>382</v>
      </c>
      <c r="B930" s="48" t="s">
        <v>497</v>
      </c>
      <c r="D930" s="21" t="e">
        <f>((#REF!*#REF!)+(#REF!*#REF!)+(#REF!*#REF!)+(#REF!*#REF!)+(#REF!*F930))/10</f>
        <v>#REF!</v>
      </c>
      <c r="F930" s="21">
        <v>41</v>
      </c>
    </row>
    <row r="931" spans="1:6" ht="30" customHeight="1">
      <c r="A931" s="18" t="s">
        <v>382</v>
      </c>
      <c r="B931" s="48" t="s">
        <v>472</v>
      </c>
      <c r="D931" s="21" t="e">
        <f>(#REF!*#REF!)+(#REF!*#REF!)+(#REF!*#REF!)+(#REF!*#REF!)+(#REF!*F931)</f>
        <v>#REF!</v>
      </c>
    </row>
    <row r="932" spans="1:6" ht="30" customHeight="1">
      <c r="A932" s="18" t="s">
        <v>382</v>
      </c>
      <c r="B932" s="48" t="s">
        <v>366</v>
      </c>
      <c r="D932" s="21" t="e">
        <f>(#REF!*#REF!)+(#REF!*#REF!)+(#REF!*#REF!)+(#REF!*#REF!)+(#REF!*F932)</f>
        <v>#REF!</v>
      </c>
    </row>
    <row r="933" spans="1:6" ht="30" customHeight="1">
      <c r="A933" s="18" t="s">
        <v>382</v>
      </c>
      <c r="B933" s="48" t="s">
        <v>266</v>
      </c>
      <c r="D933" s="21" t="e">
        <f>((#REF!*#REF!)+(#REF!*#REF!)+(#REF!*#REF!)+(#REF!*#REF!)+(#REF!*F933))/10</f>
        <v>#REF!</v>
      </c>
      <c r="F933" s="21">
        <v>35</v>
      </c>
    </row>
    <row r="934" spans="1:6" ht="30" customHeight="1">
      <c r="A934" s="18" t="s">
        <v>382</v>
      </c>
      <c r="B934" s="48" t="s">
        <v>582</v>
      </c>
      <c r="D934" s="21" t="e">
        <f>((#REF!*#REF!)+(#REF!*#REF!)+(#REF!*#REF!)+(#REF!*#REF!)+(#REF!*F934))/10</f>
        <v>#REF!</v>
      </c>
      <c r="F934" s="21">
        <v>24</v>
      </c>
    </row>
    <row r="935" spans="1:6" ht="30" customHeight="1">
      <c r="A935" s="18" t="s">
        <v>382</v>
      </c>
      <c r="B935" s="48" t="s">
        <v>274</v>
      </c>
      <c r="D935" s="21" t="e">
        <f>((#REF!*#REF!)+(#REF!*#REF!)+(#REF!*#REF!)+(#REF!*#REF!)+(#REF!*F935))/10</f>
        <v>#REF!</v>
      </c>
      <c r="F935" s="21">
        <v>45</v>
      </c>
    </row>
    <row r="936" spans="1:6" ht="30" customHeight="1">
      <c r="A936" s="18" t="s">
        <v>382</v>
      </c>
      <c r="B936" s="48" t="s">
        <v>581</v>
      </c>
      <c r="D936" s="21" t="e">
        <f>((#REF!*#REF!)+(#REF!*#REF!)+(#REF!*#REF!)+(#REF!*#REF!)+(#REF!*F936))/10</f>
        <v>#REF!</v>
      </c>
      <c r="F936" s="21">
        <v>40</v>
      </c>
    </row>
    <row r="937" spans="1:6" ht="30" customHeight="1">
      <c r="A937" s="18" t="s">
        <v>382</v>
      </c>
      <c r="B937" s="48" t="s">
        <v>553</v>
      </c>
      <c r="D937" s="21" t="e">
        <f>(#REF!*#REF!)+(#REF!*#REF!)+(#REF!*#REF!)+(#REF!*#REF!)+(#REF!*F937)</f>
        <v>#REF!</v>
      </c>
    </row>
    <row r="938" spans="1:6" ht="30" customHeight="1">
      <c r="A938" s="18" t="s">
        <v>382</v>
      </c>
      <c r="B938" s="48" t="s">
        <v>549</v>
      </c>
      <c r="D938" s="21" t="e">
        <f>((#REF!*#REF!)+(#REF!*#REF!)+(#REF!*#REF!)+(#REF!*#REF!)+(#REF!*F938))/10</f>
        <v>#REF!</v>
      </c>
      <c r="F938" s="21">
        <v>42</v>
      </c>
    </row>
    <row r="939" spans="1:6" ht="30" customHeight="1">
      <c r="A939" s="18" t="s">
        <v>382</v>
      </c>
      <c r="B939" s="48" t="s">
        <v>424</v>
      </c>
      <c r="D939" s="21" t="e">
        <f>((#REF!*#REF!)+(#REF!*#REF!)+(#REF!*#REF!)+(#REF!*#REF!)+(#REF!*F939))/10</f>
        <v>#REF!</v>
      </c>
      <c r="F939" s="21">
        <v>38</v>
      </c>
    </row>
    <row r="940" spans="1:6" ht="30" customHeight="1">
      <c r="A940" s="18" t="s">
        <v>382</v>
      </c>
      <c r="B940" s="48" t="s">
        <v>325</v>
      </c>
      <c r="D940" s="21" t="e">
        <f>(#REF!*#REF!)+(#REF!*#REF!)+(#REF!*#REF!)+(#REF!*#REF!)+(#REF!*F940)</f>
        <v>#REF!</v>
      </c>
    </row>
    <row r="941" spans="1:6" ht="30" customHeight="1">
      <c r="A941" s="18" t="s">
        <v>382</v>
      </c>
      <c r="B941" s="48" t="s">
        <v>368</v>
      </c>
      <c r="D941" s="21" t="e">
        <f>(#REF!*#REF!)+(#REF!*#REF!)+(#REF!*#REF!)+(#REF!*#REF!)+(#REF!*F941)</f>
        <v>#REF!</v>
      </c>
    </row>
    <row r="942" spans="1:6" ht="30" customHeight="1">
      <c r="A942" s="18" t="s">
        <v>382</v>
      </c>
      <c r="B942" s="48" t="s">
        <v>361</v>
      </c>
      <c r="D942" s="21" t="e">
        <f>((#REF!*#REF!)+(#REF!*#REF!)+(#REF!*#REF!)+(#REF!*#REF!)+(#REF!*F942))/10</f>
        <v>#REF!</v>
      </c>
      <c r="F942" s="21">
        <v>35</v>
      </c>
    </row>
    <row r="943" spans="1:6" ht="30" customHeight="1">
      <c r="A943" s="18" t="s">
        <v>382</v>
      </c>
      <c r="B943" s="48" t="s">
        <v>326</v>
      </c>
      <c r="D943" s="21" t="e">
        <f>((#REF!*#REF!)+(#REF!*#REF!)+(#REF!*#REF!)+(#REF!*#REF!)+(#REF!*F943))/10</f>
        <v>#REF!</v>
      </c>
      <c r="F943" s="21">
        <v>45</v>
      </c>
    </row>
    <row r="944" spans="1:6" ht="30" customHeight="1">
      <c r="A944" s="18" t="s">
        <v>382</v>
      </c>
      <c r="B944" s="48" t="s">
        <v>75</v>
      </c>
      <c r="D944" s="21" t="e">
        <f>((#REF!*#REF!)+(#REF!*#REF!)+(#REF!*#REF!)+(#REF!*#REF!)+(#REF!*F944))/10</f>
        <v>#REF!</v>
      </c>
      <c r="F944" s="21">
        <v>50</v>
      </c>
    </row>
    <row r="945" spans="1:6" ht="30" customHeight="1">
      <c r="A945" s="18" t="s">
        <v>382</v>
      </c>
      <c r="B945" s="48" t="s">
        <v>535</v>
      </c>
      <c r="D945" s="21" t="e">
        <f>((#REF!*#REF!)+(#REF!*#REF!)+(#REF!*#REF!)+(#REF!*#REF!)+(#REF!*F945))/10</f>
        <v>#REF!</v>
      </c>
      <c r="F945" s="21">
        <v>5</v>
      </c>
    </row>
    <row r="946" spans="1:6" ht="30" customHeight="1">
      <c r="A946" s="18" t="s">
        <v>382</v>
      </c>
      <c r="B946" s="48" t="s">
        <v>625</v>
      </c>
      <c r="D946" s="21" t="e">
        <f>((#REF!*#REF!)+(#REF!*#REF!)+(#REF!*#REF!)+(#REF!*#REF!)+(#REF!*F946))/10</f>
        <v>#REF!</v>
      </c>
      <c r="F946" s="21">
        <v>20</v>
      </c>
    </row>
    <row r="947" spans="1:6" ht="30" customHeight="1">
      <c r="A947" s="18" t="s">
        <v>382</v>
      </c>
      <c r="B947" s="48" t="s">
        <v>577</v>
      </c>
      <c r="D947" s="21" t="e">
        <f>(#REF!*#REF!)+(#REF!*#REF!)+(#REF!*#REF!)+(#REF!*#REF!)+(#REF!*F947)</f>
        <v>#REF!</v>
      </c>
    </row>
    <row r="948" spans="1:6" ht="30" customHeight="1">
      <c r="A948" s="18" t="s">
        <v>382</v>
      </c>
      <c r="B948" s="48" t="s">
        <v>0</v>
      </c>
      <c r="D948" s="21" t="e">
        <f>((#REF!*#REF!)+(#REF!*#REF!)+(#REF!*#REF!)+(#REF!*#REF!)+(#REF!*F948))/10</f>
        <v>#REF!</v>
      </c>
      <c r="F948" s="21">
        <v>37</v>
      </c>
    </row>
    <row r="949" spans="1:6" ht="30" customHeight="1">
      <c r="A949" s="18" t="s">
        <v>382</v>
      </c>
      <c r="B949" s="48" t="s">
        <v>569</v>
      </c>
      <c r="D949" s="21" t="e">
        <f>((#REF!*#REF!)+(#REF!*#REF!)+(#REF!*#REF!)+(#REF!*#REF!)+(#REF!*F949))/10</f>
        <v>#REF!</v>
      </c>
      <c r="F949" s="21">
        <v>45</v>
      </c>
    </row>
    <row r="950" spans="1:6" ht="30" customHeight="1">
      <c r="A950" s="18" t="s">
        <v>382</v>
      </c>
      <c r="B950" s="48" t="s">
        <v>26</v>
      </c>
      <c r="D950" s="21" t="e">
        <f>(#REF!*#REF!)+(#REF!*#REF!)+(#REF!*#REF!)+(#REF!*#REF!)+(#REF!*F950)</f>
        <v>#REF!</v>
      </c>
    </row>
    <row r="951" spans="1:6" ht="30" customHeight="1">
      <c r="A951" s="18" t="s">
        <v>382</v>
      </c>
      <c r="B951" s="48" t="s">
        <v>646</v>
      </c>
      <c r="D951" s="21" t="e">
        <f>((#REF!*#REF!)+(#REF!*#REF!)+(#REF!*#REF!)+(#REF!*#REF!)+(#REF!*F951))/10</f>
        <v>#REF!</v>
      </c>
      <c r="F951" s="21">
        <v>42</v>
      </c>
    </row>
    <row r="952" spans="1:6" ht="30" customHeight="1">
      <c r="A952" s="18" t="s">
        <v>382</v>
      </c>
      <c r="B952" s="48" t="s">
        <v>473</v>
      </c>
      <c r="D952" s="21" t="e">
        <f>((#REF!*#REF!)+(#REF!*#REF!)+(#REF!*#REF!)+(#REF!*#REF!)+(#REF!*F952))/10</f>
        <v>#REF!</v>
      </c>
      <c r="F952" s="21">
        <v>42</v>
      </c>
    </row>
    <row r="953" spans="1:6" ht="30" customHeight="1">
      <c r="A953" s="18" t="s">
        <v>382</v>
      </c>
      <c r="B953" s="48" t="s">
        <v>443</v>
      </c>
      <c r="D953" s="21" t="e">
        <f>((#REF!*#REF!)+(#REF!*#REF!)+(#REF!*#REF!)+(#REF!*#REF!)+(#REF!*F953))/10</f>
        <v>#REF!</v>
      </c>
      <c r="F953" s="21">
        <v>50</v>
      </c>
    </row>
    <row r="954" spans="1:6" ht="30" customHeight="1">
      <c r="A954" s="18" t="s">
        <v>382</v>
      </c>
      <c r="B954" s="48" t="s">
        <v>397</v>
      </c>
      <c r="D954" s="21" t="e">
        <f>(#REF!*#REF!)+(#REF!*#REF!)+(#REF!*#REF!)+(#REF!*#REF!)+(#REF!*F954)</f>
        <v>#REF!</v>
      </c>
    </row>
    <row r="955" spans="1:6" ht="30" customHeight="1">
      <c r="A955" s="18" t="s">
        <v>382</v>
      </c>
      <c r="B955" s="48" t="s">
        <v>74</v>
      </c>
      <c r="D955" s="21" t="e">
        <f>((#REF!*#REF!)+(#REF!*#REF!)+(#REF!*#REF!)+(#REF!*#REF!)+(#REF!*F955))/10</f>
        <v>#REF!</v>
      </c>
      <c r="F955" s="21">
        <v>20</v>
      </c>
    </row>
    <row r="956" spans="1:6" ht="30" customHeight="1">
      <c r="A956" s="18" t="s">
        <v>382</v>
      </c>
      <c r="B956" s="48" t="s">
        <v>743</v>
      </c>
      <c r="D956" s="21" t="e">
        <f>(#REF!*#REF!)+(#REF!*#REF!)+(#REF!*#REF!)+(#REF!*#REF!)+(#REF!*F956)</f>
        <v>#REF!</v>
      </c>
    </row>
    <row r="957" spans="1:6" ht="30" customHeight="1">
      <c r="A957" s="18" t="s">
        <v>382</v>
      </c>
      <c r="B957" s="48" t="s">
        <v>101</v>
      </c>
      <c r="D957" s="21" t="e">
        <f>((#REF!*#REF!)+(#REF!*#REF!)+(#REF!*#REF!)+(#REF!*#REF!)+(#REF!*F957))/10</f>
        <v>#REF!</v>
      </c>
      <c r="F957" s="21">
        <v>50</v>
      </c>
    </row>
    <row r="958" spans="1:6" ht="30" customHeight="1">
      <c r="A958" s="18" t="s">
        <v>382</v>
      </c>
      <c r="B958" s="48" t="s">
        <v>283</v>
      </c>
      <c r="D958" s="21" t="e">
        <f>(#REF!*#REF!)+(#REF!*#REF!)+(#REF!*#REF!)+(#REF!*#REF!)+(#REF!*F958)</f>
        <v>#REF!</v>
      </c>
    </row>
    <row r="959" spans="1:6" ht="30" customHeight="1">
      <c r="A959" s="18" t="s">
        <v>382</v>
      </c>
      <c r="B959" s="48" t="s">
        <v>570</v>
      </c>
      <c r="D959" s="21" t="e">
        <f>((#REF!*#REF!)+(#REF!*#REF!)+(#REF!*#REF!)+(#REF!*#REF!)+(#REF!*F959))/10</f>
        <v>#REF!</v>
      </c>
      <c r="F959" s="21">
        <v>30</v>
      </c>
    </row>
    <row r="960" spans="1:6" ht="30" customHeight="1">
      <c r="A960" s="18" t="s">
        <v>382</v>
      </c>
      <c r="B960" s="48" t="s">
        <v>585</v>
      </c>
      <c r="D960" s="21" t="e">
        <f>(#REF!*#REF!)+(#REF!*#REF!)+(#REF!*#REF!)+(#REF!*#REF!)+(#REF!*F960)</f>
        <v>#REF!</v>
      </c>
      <c r="F960" s="21">
        <v>38</v>
      </c>
    </row>
    <row r="961" spans="1:214" ht="30" customHeight="1">
      <c r="A961" s="18" t="s">
        <v>382</v>
      </c>
      <c r="B961" s="48" t="s">
        <v>264</v>
      </c>
      <c r="D961" s="21" t="e">
        <f>((#REF!*#REF!)+(#REF!*#REF!)+(#REF!*#REF!)+(#REF!*#REF!)+(#REF!*F961))/10</f>
        <v>#REF!</v>
      </c>
      <c r="F961" s="21">
        <v>40</v>
      </c>
    </row>
    <row r="962" spans="1:214" ht="30" customHeight="1">
      <c r="A962" s="18" t="s">
        <v>382</v>
      </c>
      <c r="B962" s="48" t="s">
        <v>184</v>
      </c>
      <c r="D962" s="21" t="e">
        <f>(#REF!*#REF!)+(#REF!*#REF!)+(#REF!*#REF!)+(#REF!*#REF!)+(#REF!*F962)</f>
        <v>#REF!</v>
      </c>
    </row>
    <row r="963" spans="1:214" ht="30" customHeight="1">
      <c r="A963" s="18" t="s">
        <v>382</v>
      </c>
      <c r="B963" s="48" t="s">
        <v>427</v>
      </c>
      <c r="D963" s="21" t="e">
        <f>(#REF!*#REF!)+(#REF!*#REF!)+(#REF!*#REF!)+(#REF!*#REF!)+(#REF!*F963)</f>
        <v>#REF!</v>
      </c>
    </row>
    <row r="964" spans="1:214" ht="30" customHeight="1">
      <c r="A964" s="18" t="s">
        <v>382</v>
      </c>
      <c r="B964" s="48" t="s">
        <v>496</v>
      </c>
      <c r="D964" s="21" t="e">
        <f>(#REF!*#REF!)+(#REF!*#REF!)+(#REF!*#REF!)+(#REF!*#REF!)+(#REF!*F964)</f>
        <v>#REF!</v>
      </c>
    </row>
    <row r="965" spans="1:214" ht="30" customHeight="1">
      <c r="A965" s="18" t="s">
        <v>382</v>
      </c>
      <c r="B965" s="48" t="s">
        <v>19</v>
      </c>
      <c r="D965" s="21" t="e">
        <f>((#REF!*#REF!)+(#REF!*#REF!)+(#REF!*#REF!)+(#REF!*#REF!)+(#REF!*F965))/10</f>
        <v>#REF!</v>
      </c>
      <c r="F965" s="21">
        <v>39</v>
      </c>
    </row>
    <row r="966" spans="1:214" ht="30" customHeight="1">
      <c r="A966" s="18" t="s">
        <v>382</v>
      </c>
      <c r="B966" s="48" t="s">
        <v>580</v>
      </c>
      <c r="D966" s="21" t="e">
        <f>(#REF!*#REF!)+(#REF!*#REF!)+(#REF!*#REF!)+(#REF!*#REF!)+(#REF!*F966)</f>
        <v>#REF!</v>
      </c>
    </row>
    <row r="967" spans="1:214" ht="30" customHeight="1">
      <c r="A967" s="18" t="s">
        <v>382</v>
      </c>
      <c r="B967" s="48" t="s">
        <v>588</v>
      </c>
      <c r="D967" s="21" t="e">
        <f>(#REF!*#REF!)+(#REF!*#REF!)+(#REF!*#REF!)+(#REF!*#REF!)+(#REF!*F967)</f>
        <v>#REF!</v>
      </c>
    </row>
    <row r="968" spans="1:214" ht="30" customHeight="1">
      <c r="A968" s="18" t="s">
        <v>382</v>
      </c>
      <c r="B968" s="48" t="s">
        <v>263</v>
      </c>
      <c r="D968" s="21" t="e">
        <f>(#REF!*#REF!)+(#REF!*#REF!)+(#REF!*#REF!)+(#REF!*#REF!)+(#REF!*F968)</f>
        <v>#REF!</v>
      </c>
    </row>
    <row r="969" spans="1:214" ht="30" customHeight="1">
      <c r="A969" s="18" t="s">
        <v>382</v>
      </c>
      <c r="B969" s="48" t="s">
        <v>417</v>
      </c>
      <c r="D969" s="21" t="e">
        <f>((#REF!*#REF!)+(#REF!*#REF!)+(#REF!*#REF!)+(#REF!*#REF!)+(#REF!*F969))/10</f>
        <v>#REF!</v>
      </c>
      <c r="F969" s="21">
        <v>31</v>
      </c>
      <c r="H969" s="69"/>
      <c r="I969" s="69"/>
      <c r="J969" s="69"/>
      <c r="K969" s="69"/>
      <c r="L969" s="69"/>
      <c r="M969" s="69"/>
      <c r="N969" s="69"/>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0"/>
      <c r="DD969" s="70"/>
      <c r="DE969" s="70"/>
      <c r="DF969" s="70"/>
      <c r="DG969" s="70"/>
      <c r="DH969" s="70"/>
      <c r="DI969" s="70"/>
      <c r="DJ969" s="70"/>
      <c r="DK969" s="70"/>
      <c r="DL969" s="70"/>
      <c r="DM969" s="70"/>
      <c r="DN969" s="70"/>
      <c r="DO969" s="70"/>
      <c r="DP969" s="70"/>
      <c r="DQ969" s="70"/>
      <c r="DR969" s="70"/>
      <c r="DS969" s="70"/>
      <c r="DT969" s="70"/>
      <c r="DU969" s="70"/>
      <c r="DV969" s="70"/>
      <c r="DW969" s="70"/>
      <c r="DX969" s="70"/>
      <c r="DY969" s="70"/>
      <c r="DZ969" s="70"/>
      <c r="EA969" s="70"/>
      <c r="EB969" s="70"/>
      <c r="EC969" s="70"/>
      <c r="ED969" s="70"/>
      <c r="EE969" s="70"/>
      <c r="EF969" s="70"/>
      <c r="EG969" s="70"/>
      <c r="EH969" s="70"/>
      <c r="EI969" s="70"/>
      <c r="EJ969" s="70"/>
      <c r="EK969" s="70"/>
      <c r="EL969" s="70"/>
      <c r="EM969" s="70"/>
      <c r="EN969" s="70"/>
      <c r="EO969" s="70"/>
      <c r="EP969" s="70"/>
      <c r="EQ969" s="70"/>
      <c r="ER969" s="70"/>
      <c r="ES969" s="70"/>
      <c r="ET969" s="70"/>
      <c r="EU969" s="70"/>
      <c r="EV969" s="70"/>
      <c r="EW969" s="70"/>
      <c r="EX969" s="70"/>
      <c r="EY969" s="70"/>
      <c r="EZ969" s="70"/>
      <c r="FA969" s="70"/>
      <c r="FB969" s="70"/>
      <c r="FC969" s="70"/>
      <c r="FD969" s="70"/>
      <c r="FE969" s="70"/>
      <c r="FF969" s="70"/>
      <c r="FG969" s="70"/>
      <c r="FH969" s="70"/>
      <c r="FI969" s="70"/>
      <c r="FJ969" s="70"/>
      <c r="FK969" s="70"/>
      <c r="FL969" s="70"/>
      <c r="FM969" s="70"/>
      <c r="FN969" s="70"/>
      <c r="FO969" s="70"/>
      <c r="FP969" s="70"/>
      <c r="FQ969" s="70"/>
      <c r="FR969" s="70"/>
      <c r="FS969" s="70"/>
      <c r="FT969" s="70"/>
      <c r="FU969" s="70"/>
      <c r="FV969" s="70"/>
      <c r="FW969" s="70"/>
      <c r="FX969" s="70"/>
      <c r="FY969" s="70"/>
      <c r="FZ969" s="70"/>
      <c r="GA969" s="70"/>
      <c r="GB969" s="70"/>
      <c r="GC969" s="70"/>
      <c r="GD969" s="70"/>
      <c r="GE969" s="70"/>
      <c r="GF969" s="70"/>
      <c r="GG969" s="70"/>
      <c r="GH969" s="70"/>
      <c r="GI969" s="70"/>
      <c r="GJ969" s="70"/>
      <c r="GK969" s="70"/>
      <c r="GL969" s="70"/>
      <c r="GM969" s="70"/>
      <c r="GN969" s="70"/>
      <c r="GO969" s="70"/>
      <c r="GP969" s="70"/>
      <c r="GQ969" s="70"/>
      <c r="GR969" s="70"/>
      <c r="GS969" s="70"/>
      <c r="GT969" s="70"/>
      <c r="GU969" s="70"/>
      <c r="GV969" s="70"/>
      <c r="GW969" s="70"/>
      <c r="GX969" s="70"/>
      <c r="GY969" s="70"/>
      <c r="GZ969" s="70"/>
      <c r="HA969" s="70"/>
      <c r="HB969" s="70"/>
      <c r="HC969" s="70"/>
      <c r="HD969" s="70"/>
      <c r="HE969" s="70"/>
      <c r="HF969" s="70"/>
    </row>
    <row r="970" spans="1:214" ht="30" customHeight="1">
      <c r="A970" s="18" t="s">
        <v>382</v>
      </c>
      <c r="B970" s="48" t="s">
        <v>566</v>
      </c>
      <c r="D970" s="21" t="e">
        <f>(#REF!*#REF!)+(#REF!*#REF!)+(#REF!*#REF!)+(#REF!*#REF!)+(#REF!*F970)</f>
        <v>#REF!</v>
      </c>
    </row>
    <row r="971" spans="1:214" ht="30" customHeight="1">
      <c r="A971" s="18" t="s">
        <v>382</v>
      </c>
      <c r="B971" s="48" t="s">
        <v>537</v>
      </c>
      <c r="D971" s="21" t="e">
        <f>(#REF!*#REF!)+(#REF!*#REF!)+(#REF!*#REF!)+(#REF!*#REF!)+(#REF!*F971)</f>
        <v>#REF!</v>
      </c>
    </row>
    <row r="972" spans="1:214" ht="30" customHeight="1">
      <c r="A972" s="18" t="s">
        <v>382</v>
      </c>
      <c r="B972" s="48" t="s">
        <v>159</v>
      </c>
      <c r="D972" s="21" t="e">
        <f>((#REF!*#REF!)+(#REF!*#REF!)+(#REF!*#REF!)+(#REF!*#REF!)+(#REF!*F972))/10</f>
        <v>#REF!</v>
      </c>
      <c r="F972" s="21">
        <v>14</v>
      </c>
    </row>
    <row r="973" spans="1:214" ht="30" customHeight="1">
      <c r="A973" s="18" t="s">
        <v>382</v>
      </c>
      <c r="B973" s="48" t="s">
        <v>138</v>
      </c>
      <c r="D973" s="21" t="e">
        <f>(#REF!*#REF!)+(#REF!*#REF!)+(#REF!*#REF!)+(#REF!*#REF!)+(#REF!*F973)</f>
        <v>#REF!</v>
      </c>
    </row>
    <row r="974" spans="1:214" ht="30" customHeight="1">
      <c r="A974" s="18" t="s">
        <v>382</v>
      </c>
      <c r="B974" s="48" t="s">
        <v>30</v>
      </c>
      <c r="D974" s="21" t="e">
        <f>((#REF!*#REF!)+(#REF!*#REF!)+(#REF!*#REF!)+(#REF!*#REF!)+(#REF!*F974))/10</f>
        <v>#REF!</v>
      </c>
      <c r="F974" s="21">
        <v>15</v>
      </c>
    </row>
    <row r="975" spans="1:214" ht="30" customHeight="1">
      <c r="A975" s="18" t="s">
        <v>382</v>
      </c>
      <c r="B975" s="48" t="s">
        <v>627</v>
      </c>
      <c r="D975" s="21" t="e">
        <f>(#REF!*#REF!)+(#REF!*#REF!)+(#REF!*#REF!)+(#REF!*#REF!)+(#REF!*F975)</f>
        <v>#REF!</v>
      </c>
      <c r="H975" s="69"/>
      <c r="I975" s="69"/>
      <c r="J975" s="69"/>
      <c r="K975" s="69"/>
      <c r="L975" s="69"/>
      <c r="M975" s="69"/>
      <c r="N975" s="69"/>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0"/>
      <c r="DD975" s="70"/>
      <c r="DE975" s="70"/>
      <c r="DF975" s="70"/>
      <c r="DG975" s="70"/>
      <c r="DH975" s="70"/>
      <c r="DI975" s="70"/>
      <c r="DJ975" s="70"/>
      <c r="DK975" s="70"/>
      <c r="DL975" s="70"/>
      <c r="DM975" s="70"/>
      <c r="DN975" s="70"/>
      <c r="DO975" s="70"/>
      <c r="DP975" s="70"/>
      <c r="DQ975" s="70"/>
      <c r="DR975" s="70"/>
      <c r="DS975" s="70"/>
      <c r="DT975" s="70"/>
      <c r="DU975" s="70"/>
      <c r="DV975" s="70"/>
      <c r="DW975" s="70"/>
      <c r="DX975" s="70"/>
      <c r="DY975" s="70"/>
      <c r="DZ975" s="70"/>
      <c r="EA975" s="70"/>
      <c r="EB975" s="70"/>
      <c r="EC975" s="70"/>
      <c r="ED975" s="70"/>
      <c r="EE975" s="70"/>
      <c r="EF975" s="70"/>
      <c r="EG975" s="70"/>
      <c r="EH975" s="70"/>
      <c r="EI975" s="70"/>
      <c r="EJ975" s="70"/>
      <c r="EK975" s="70"/>
      <c r="EL975" s="70"/>
      <c r="EM975" s="70"/>
      <c r="EN975" s="70"/>
      <c r="EO975" s="70"/>
      <c r="EP975" s="70"/>
      <c r="EQ975" s="70"/>
      <c r="ER975" s="70"/>
      <c r="ES975" s="70"/>
      <c r="ET975" s="70"/>
      <c r="EU975" s="70"/>
      <c r="EV975" s="70"/>
      <c r="EW975" s="70"/>
      <c r="EX975" s="70"/>
      <c r="EY975" s="70"/>
      <c r="EZ975" s="70"/>
      <c r="FA975" s="70"/>
      <c r="FB975" s="70"/>
      <c r="FC975" s="70"/>
      <c r="FD975" s="70"/>
      <c r="FE975" s="70"/>
      <c r="FF975" s="70"/>
      <c r="FG975" s="70"/>
      <c r="FH975" s="70"/>
      <c r="FI975" s="70"/>
      <c r="FJ975" s="70"/>
      <c r="FK975" s="70"/>
      <c r="FL975" s="70"/>
      <c r="FM975" s="70"/>
      <c r="FN975" s="70"/>
      <c r="FO975" s="70"/>
      <c r="FP975" s="70"/>
      <c r="FQ975" s="70"/>
      <c r="FR975" s="70"/>
      <c r="FS975" s="70"/>
      <c r="FT975" s="70"/>
      <c r="FU975" s="70"/>
      <c r="FV975" s="70"/>
      <c r="FW975" s="70"/>
      <c r="FX975" s="70"/>
      <c r="FY975" s="70"/>
      <c r="FZ975" s="70"/>
      <c r="GA975" s="70"/>
      <c r="GB975" s="70"/>
      <c r="GC975" s="70"/>
      <c r="GD975" s="70"/>
      <c r="GE975" s="70"/>
      <c r="GF975" s="70"/>
      <c r="GG975" s="70"/>
      <c r="GH975" s="70"/>
      <c r="GI975" s="70"/>
      <c r="GJ975" s="70"/>
      <c r="GK975" s="70"/>
      <c r="GL975" s="70"/>
      <c r="GM975" s="70"/>
      <c r="GN975" s="70"/>
      <c r="GO975" s="70"/>
      <c r="GP975" s="70"/>
      <c r="GQ975" s="70"/>
      <c r="GR975" s="70"/>
      <c r="GS975" s="70"/>
      <c r="GT975" s="70"/>
      <c r="GU975" s="70"/>
      <c r="GV975" s="70"/>
      <c r="GW975" s="70"/>
      <c r="GX975" s="70"/>
      <c r="GY975" s="70"/>
      <c r="GZ975" s="70"/>
      <c r="HA975" s="70"/>
      <c r="HB975" s="70"/>
      <c r="HC975" s="70"/>
      <c r="HD975" s="70"/>
      <c r="HE975" s="70"/>
      <c r="HF975" s="70"/>
    </row>
    <row r="976" spans="1:214" ht="30" customHeight="1">
      <c r="A976" s="18" t="s">
        <v>382</v>
      </c>
      <c r="B976" s="48" t="s">
        <v>606</v>
      </c>
      <c r="D976" s="21" t="e">
        <f>((#REF!*#REF!)+(#REF!*#REF!)+(#REF!*#REF!)+(#REF!*#REF!)+(#REF!*F976))/10</f>
        <v>#REF!</v>
      </c>
      <c r="F976" s="21">
        <v>40</v>
      </c>
    </row>
    <row r="977" spans="1:214" ht="30" customHeight="1">
      <c r="A977" s="18" t="s">
        <v>382</v>
      </c>
      <c r="B977" s="48" t="s">
        <v>351</v>
      </c>
      <c r="D977" s="21" t="e">
        <f>((#REF!*#REF!)+(#REF!*#REF!)+(#REF!*#REF!)+(#REF!*#REF!)+(#REF!*F977))/10</f>
        <v>#REF!</v>
      </c>
      <c r="F977" s="21">
        <v>26</v>
      </c>
    </row>
    <row r="978" spans="1:214" ht="30" customHeight="1">
      <c r="A978" s="18" t="s">
        <v>382</v>
      </c>
      <c r="B978" s="48" t="s">
        <v>358</v>
      </c>
      <c r="D978" s="21" t="e">
        <f>((#REF!*#REF!)+(#REF!*#REF!)+(#REF!*#REF!)+(#REF!*#REF!)+(#REF!*F978))/10</f>
        <v>#REF!</v>
      </c>
      <c r="F978" s="21">
        <v>19</v>
      </c>
      <c r="H978" s="69"/>
      <c r="I978" s="69"/>
      <c r="J978" s="69"/>
      <c r="K978" s="69"/>
      <c r="L978" s="69"/>
      <c r="M978" s="69"/>
      <c r="N978" s="69"/>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0"/>
      <c r="DD978" s="70"/>
      <c r="DE978" s="70"/>
      <c r="DF978" s="70"/>
      <c r="DG978" s="70"/>
      <c r="DH978" s="70"/>
      <c r="DI978" s="70"/>
      <c r="DJ978" s="70"/>
      <c r="DK978" s="70"/>
      <c r="DL978" s="70"/>
      <c r="DM978" s="70"/>
      <c r="DN978" s="70"/>
      <c r="DO978" s="70"/>
      <c r="DP978" s="70"/>
      <c r="DQ978" s="70"/>
      <c r="DR978" s="70"/>
      <c r="DS978" s="70"/>
      <c r="DT978" s="70"/>
      <c r="DU978" s="70"/>
      <c r="DV978" s="70"/>
      <c r="DW978" s="70"/>
      <c r="DX978" s="70"/>
      <c r="DY978" s="70"/>
      <c r="DZ978" s="70"/>
      <c r="EA978" s="70"/>
      <c r="EB978" s="70"/>
      <c r="EC978" s="70"/>
      <c r="ED978" s="70"/>
      <c r="EE978" s="70"/>
      <c r="EF978" s="70"/>
      <c r="EG978" s="70"/>
      <c r="EH978" s="70"/>
      <c r="EI978" s="70"/>
      <c r="EJ978" s="70"/>
      <c r="EK978" s="70"/>
      <c r="EL978" s="70"/>
      <c r="EM978" s="70"/>
      <c r="EN978" s="70"/>
      <c r="EO978" s="70"/>
      <c r="EP978" s="70"/>
      <c r="EQ978" s="70"/>
      <c r="ER978" s="70"/>
      <c r="ES978" s="70"/>
      <c r="ET978" s="70"/>
      <c r="EU978" s="70"/>
      <c r="EV978" s="70"/>
      <c r="EW978" s="70"/>
      <c r="EX978" s="70"/>
      <c r="EY978" s="70"/>
      <c r="EZ978" s="70"/>
      <c r="FA978" s="70"/>
      <c r="FB978" s="70"/>
      <c r="FC978" s="70"/>
      <c r="FD978" s="70"/>
      <c r="FE978" s="70"/>
      <c r="FF978" s="70"/>
      <c r="FG978" s="70"/>
      <c r="FH978" s="70"/>
      <c r="FI978" s="70"/>
      <c r="FJ978" s="70"/>
      <c r="FK978" s="70"/>
      <c r="FL978" s="70"/>
      <c r="FM978" s="70"/>
      <c r="FN978" s="70"/>
      <c r="FO978" s="70"/>
      <c r="FP978" s="70"/>
      <c r="FQ978" s="70"/>
      <c r="FR978" s="70"/>
      <c r="FS978" s="70"/>
      <c r="FT978" s="70"/>
      <c r="FU978" s="70"/>
      <c r="FV978" s="70"/>
      <c r="FW978" s="70"/>
      <c r="FX978" s="70"/>
      <c r="FY978" s="70"/>
      <c r="FZ978" s="70"/>
      <c r="GA978" s="70"/>
      <c r="GB978" s="70"/>
      <c r="GC978" s="70"/>
      <c r="GD978" s="70"/>
      <c r="GE978" s="70"/>
      <c r="GF978" s="70"/>
      <c r="GG978" s="70"/>
      <c r="GH978" s="70"/>
      <c r="GI978" s="70"/>
      <c r="GJ978" s="70"/>
      <c r="GK978" s="70"/>
      <c r="GL978" s="70"/>
      <c r="GM978" s="70"/>
      <c r="GN978" s="70"/>
      <c r="GO978" s="70"/>
      <c r="GP978" s="70"/>
      <c r="GQ978" s="70"/>
      <c r="GR978" s="70"/>
      <c r="GS978" s="70"/>
      <c r="GT978" s="70"/>
      <c r="GU978" s="70"/>
      <c r="GV978" s="70"/>
      <c r="GW978" s="70"/>
      <c r="GX978" s="70"/>
      <c r="GY978" s="70"/>
      <c r="GZ978" s="70"/>
      <c r="HA978" s="70"/>
      <c r="HB978" s="70"/>
      <c r="HC978" s="70"/>
      <c r="HD978" s="70"/>
      <c r="HE978" s="70"/>
      <c r="HF978" s="70"/>
    </row>
    <row r="979" spans="1:214" ht="30" customHeight="1">
      <c r="A979" s="18" t="s">
        <v>382</v>
      </c>
      <c r="B979" s="48" t="s">
        <v>664</v>
      </c>
      <c r="D979" s="21" t="e">
        <f>((#REF!*#REF!)+(#REF!*#REF!)+(#REF!*#REF!)+(#REF!*#REF!)+(#REF!*F979))/10</f>
        <v>#REF!</v>
      </c>
      <c r="F979" s="21">
        <v>30</v>
      </c>
    </row>
    <row r="980" spans="1:214" ht="30" customHeight="1">
      <c r="A980" s="18" t="s">
        <v>382</v>
      </c>
      <c r="B980" s="48" t="s">
        <v>212</v>
      </c>
      <c r="D980" s="21" t="e">
        <f>(#REF!*#REF!)+(#REF!*#REF!)+(#REF!*#REF!)+(#REF!*#REF!)+(#REF!*F980)</f>
        <v>#REF!</v>
      </c>
    </row>
    <row r="981" spans="1:214" ht="30" customHeight="1">
      <c r="A981" s="18" t="s">
        <v>382</v>
      </c>
      <c r="B981" s="48" t="s">
        <v>395</v>
      </c>
      <c r="D981" s="21" t="e">
        <f>((#REF!*#REF!)+(#REF!*#REF!)+(#REF!*#REF!)+(#REF!*#REF!)+(#REF!*F981))/10</f>
        <v>#REF!</v>
      </c>
      <c r="F981" s="21">
        <v>38</v>
      </c>
    </row>
    <row r="982" spans="1:214" ht="30" customHeight="1">
      <c r="A982" s="18" t="s">
        <v>382</v>
      </c>
      <c r="B982" s="48" t="s">
        <v>196</v>
      </c>
      <c r="D982" s="21" t="e">
        <f>(#REF!*#REF!)+(#REF!*#REF!)+(#REF!*#REF!)+(#REF!*#REF!)+(#REF!*F982)</f>
        <v>#REF!</v>
      </c>
    </row>
    <row r="983" spans="1:214" ht="30" customHeight="1">
      <c r="A983" s="18" t="s">
        <v>382</v>
      </c>
      <c r="B983" s="48" t="s">
        <v>268</v>
      </c>
      <c r="D983" s="21" t="e">
        <f>(#REF!*#REF!)+(#REF!*#REF!)+(#REF!*#REF!)+(#REF!*#REF!)+(#REF!*F983)</f>
        <v>#REF!</v>
      </c>
    </row>
    <row r="984" spans="1:214" ht="30" customHeight="1">
      <c r="A984" s="18" t="s">
        <v>382</v>
      </c>
      <c r="B984" s="48" t="s">
        <v>643</v>
      </c>
      <c r="D984" s="21" t="e">
        <f>(#REF!*#REF!)+(#REF!*#REF!)+(#REF!*#REF!)+(#REF!*#REF!)+(#REF!*F984)</f>
        <v>#REF!</v>
      </c>
    </row>
    <row r="985" spans="1:214" ht="30" customHeight="1">
      <c r="A985" s="18" t="s">
        <v>382</v>
      </c>
      <c r="B985" s="48" t="s">
        <v>208</v>
      </c>
      <c r="D985" s="21" t="e">
        <f>(#REF!*#REF!)+(#REF!*#REF!)+(#REF!*#REF!)+(#REF!*#REF!)+(#REF!*F985)</f>
        <v>#REF!</v>
      </c>
    </row>
    <row r="986" spans="1:214" ht="30" customHeight="1">
      <c r="A986" s="18" t="s">
        <v>382</v>
      </c>
      <c r="B986" s="48" t="s">
        <v>238</v>
      </c>
      <c r="D986" s="21" t="e">
        <f>(#REF!*#REF!)+(#REF!*#REF!)+(#REF!*#REF!)+(#REF!*#REF!)+(#REF!*F986)</f>
        <v>#REF!</v>
      </c>
    </row>
    <row r="987" spans="1:214" ht="30" customHeight="1">
      <c r="A987" s="18" t="s">
        <v>382</v>
      </c>
      <c r="B987" s="48" t="s">
        <v>614</v>
      </c>
      <c r="D987" s="21" t="e">
        <f>(#REF!*#REF!)+(#REF!*#REF!)+(#REF!*#REF!)+(#REF!*#REF!)+(#REF!*F987)</f>
        <v>#REF!</v>
      </c>
    </row>
    <row r="988" spans="1:214" ht="30" customHeight="1">
      <c r="A988" s="18" t="s">
        <v>382</v>
      </c>
      <c r="B988" s="48" t="s">
        <v>587</v>
      </c>
      <c r="D988" s="21" t="e">
        <f>(#REF!*#REF!)+(#REF!*#REF!)+(#REF!*#REF!)+(#REF!*#REF!)+(#REF!*F988)</f>
        <v>#REF!</v>
      </c>
    </row>
    <row r="989" spans="1:214" ht="30" customHeight="1">
      <c r="A989" s="18" t="s">
        <v>382</v>
      </c>
      <c r="B989" s="48" t="s">
        <v>592</v>
      </c>
      <c r="D989" s="21" t="e">
        <f>(#REF!*#REF!)+(#REF!*#REF!)+(#REF!*#REF!)+(#REF!*#REF!)+(#REF!*F989)</f>
        <v>#REF!</v>
      </c>
    </row>
    <row r="990" spans="1:214" ht="30" customHeight="1">
      <c r="A990" s="18" t="s">
        <v>382</v>
      </c>
      <c r="B990" s="48" t="s">
        <v>583</v>
      </c>
      <c r="D990" s="21" t="e">
        <f>(#REF!*#REF!)+(#REF!*#REF!)+(#REF!*#REF!)+(#REF!*#REF!)+(#REF!*F990)</f>
        <v>#REF!</v>
      </c>
    </row>
    <row r="991" spans="1:214" ht="30" customHeight="1">
      <c r="A991" s="18" t="s">
        <v>382</v>
      </c>
      <c r="B991" s="48" t="s">
        <v>111</v>
      </c>
      <c r="D991" s="21" t="e">
        <f>(#REF!*#REF!)+(#REF!*#REF!)+(#REF!*#REF!)+(#REF!*#REF!)+(#REF!*F991)</f>
        <v>#REF!</v>
      </c>
    </row>
    <row r="992" spans="1:214" ht="30" customHeight="1">
      <c r="A992" s="18" t="s">
        <v>382</v>
      </c>
      <c r="B992" s="48" t="s">
        <v>272</v>
      </c>
      <c r="D992" s="21" t="e">
        <f>((#REF!*#REF!)+(#REF!*#REF!)+(#REF!*#REF!)+(#REF!*#REF!)+(#REF!*F992))/10</f>
        <v>#REF!</v>
      </c>
      <c r="F992" s="21">
        <v>25</v>
      </c>
    </row>
    <row r="993" spans="1:6" ht="30" customHeight="1">
      <c r="A993" s="18" t="s">
        <v>382</v>
      </c>
      <c r="B993" s="48" t="s">
        <v>644</v>
      </c>
      <c r="D993" s="21" t="e">
        <f>((#REF!*#REF!)+(#REF!*#REF!)+(#REF!*#REF!)+(#REF!*#REF!)+(#REF!*F993))/10</f>
        <v>#REF!</v>
      </c>
      <c r="F993" s="21">
        <v>29</v>
      </c>
    </row>
    <row r="994" spans="1:6" ht="30" customHeight="1">
      <c r="A994" s="18" t="s">
        <v>382</v>
      </c>
      <c r="B994" s="48" t="s">
        <v>505</v>
      </c>
      <c r="D994" s="21" t="e">
        <f>(#REF!*#REF!)+(#REF!*#REF!)+(#REF!*#REF!)+(#REF!*#REF!)+(#REF!*F994)</f>
        <v>#REF!</v>
      </c>
    </row>
    <row r="995" spans="1:6" ht="30" customHeight="1">
      <c r="A995" s="18" t="s">
        <v>382</v>
      </c>
      <c r="B995" s="48" t="s">
        <v>652</v>
      </c>
      <c r="D995" s="21" t="e">
        <f>(#REF!*#REF!)+(#REF!*#REF!)+(#REF!*#REF!)+(#REF!*#REF!)+(#REF!*F995)</f>
        <v>#REF!</v>
      </c>
    </row>
    <row r="996" spans="1:6" ht="30" customHeight="1">
      <c r="A996" s="18" t="s">
        <v>382</v>
      </c>
      <c r="B996" s="48" t="s">
        <v>23</v>
      </c>
      <c r="D996" s="21" t="e">
        <f>((#REF!*#REF!)+(#REF!*#REF!)+(#REF!*#REF!)+(#REF!*#REF!)+(#REF!*F996))/10</f>
        <v>#REF!</v>
      </c>
      <c r="F996" s="21">
        <v>3</v>
      </c>
    </row>
    <row r="997" spans="1:6" ht="30" customHeight="1">
      <c r="A997" s="18" t="s">
        <v>382</v>
      </c>
      <c r="B997" s="48" t="s">
        <v>392</v>
      </c>
      <c r="D997" s="21" t="e">
        <f>(#REF!*#REF!)+(#REF!*#REF!)+(#REF!*#REF!)+(#REF!*#REF!)+(#REF!*F997)</f>
        <v>#REF!</v>
      </c>
    </row>
    <row r="998" spans="1:6" ht="30" customHeight="1">
      <c r="A998" s="18" t="s">
        <v>382</v>
      </c>
      <c r="B998" s="48" t="s">
        <v>668</v>
      </c>
      <c r="D998" s="21" t="e">
        <f>((#REF!*#REF!)+(#REF!*#REF!)+(#REF!*#REF!)+(#REF!*#REF!)+(#REF!*F998))/10</f>
        <v>#REF!</v>
      </c>
      <c r="F998" s="21">
        <v>50</v>
      </c>
    </row>
    <row r="999" spans="1:6" ht="30" customHeight="1">
      <c r="A999" s="18" t="s">
        <v>382</v>
      </c>
      <c r="B999" s="48" t="s">
        <v>700</v>
      </c>
      <c r="D999" s="21" t="e">
        <f>(#REF!*#REF!)+(#REF!*#REF!)+(#REF!*#REF!)+(#REF!*#REF!)+(#REF!*F999)</f>
        <v>#REF!</v>
      </c>
    </row>
    <row r="1000" spans="1:6" ht="30" customHeight="1">
      <c r="A1000" s="18" t="s">
        <v>382</v>
      </c>
      <c r="B1000" s="48" t="s">
        <v>688</v>
      </c>
      <c r="D1000" s="21" t="e">
        <f>((#REF!*#REF!)+(#REF!*#REF!)+(#REF!*#REF!)+(#REF!*#REF!)+(#REF!*F1000))/10</f>
        <v>#REF!</v>
      </c>
      <c r="F1000" s="21">
        <v>5</v>
      </c>
    </row>
    <row r="1001" spans="1:6" ht="30" customHeight="1">
      <c r="A1001" s="18" t="s">
        <v>382</v>
      </c>
      <c r="B1001" s="48" t="s">
        <v>240</v>
      </c>
      <c r="D1001" s="21" t="e">
        <f>(#REF!*#REF!)+(#REF!*#REF!)+(#REF!*#REF!)+(#REF!*#REF!)+(#REF!*F1001)</f>
        <v>#REF!</v>
      </c>
    </row>
    <row r="1002" spans="1:6" ht="30" customHeight="1">
      <c r="A1002" s="18" t="s">
        <v>382</v>
      </c>
      <c r="B1002" s="48" t="s">
        <v>20</v>
      </c>
      <c r="D1002" s="21" t="e">
        <f>((#REF!*#REF!)+(#REF!*#REF!)+(#REF!*#REF!)+(#REF!*#REF!)+(#REF!*F1002))/10</f>
        <v>#REF!</v>
      </c>
      <c r="F1002" s="21">
        <v>50</v>
      </c>
    </row>
    <row r="1003" spans="1:6" ht="30" customHeight="1">
      <c r="A1003" s="18" t="s">
        <v>382</v>
      </c>
      <c r="B1003" s="48" t="s">
        <v>508</v>
      </c>
      <c r="D1003" s="21" t="e">
        <f>((#REF!*#REF!)+(#REF!*#REF!)+(#REF!*#REF!)+(#REF!*#REF!)+(#REF!*F1003))/10</f>
        <v>#REF!</v>
      </c>
      <c r="F1003" s="21">
        <v>45</v>
      </c>
    </row>
    <row r="1004" spans="1:6" ht="30" customHeight="1">
      <c r="A1004" s="18" t="s">
        <v>382</v>
      </c>
      <c r="B1004" s="48" t="s">
        <v>419</v>
      </c>
      <c r="D1004" s="21" t="e">
        <f>(#REF!*#REF!)+(#REF!*#REF!)+(#REF!*#REF!)+(#REF!*#REF!)+(#REF!*F1004)</f>
        <v>#REF!</v>
      </c>
    </row>
    <row r="1005" spans="1:6" ht="30" customHeight="1">
      <c r="A1005" s="18" t="s">
        <v>382</v>
      </c>
      <c r="B1005" s="48" t="s">
        <v>463</v>
      </c>
      <c r="D1005" s="21" t="e">
        <f>(#REF!*#REF!)+(#REF!*#REF!)+(#REF!*#REF!)+(#REF!*#REF!)+(#REF!*F1005)</f>
        <v>#REF!</v>
      </c>
    </row>
    <row r="1006" spans="1:6" ht="30" customHeight="1">
      <c r="A1006" s="18" t="s">
        <v>382</v>
      </c>
      <c r="B1006" s="48" t="s">
        <v>578</v>
      </c>
      <c r="D1006" s="21" t="e">
        <f>((#REF!*#REF!)+(#REF!*#REF!)+(#REF!*#REF!)+(#REF!*#REF!)+(#REF!*F1006))/10</f>
        <v>#REF!</v>
      </c>
      <c r="F1006" s="21">
        <v>14</v>
      </c>
    </row>
    <row r="1007" spans="1:6" ht="30" customHeight="1">
      <c r="A1007" s="18" t="s">
        <v>382</v>
      </c>
      <c r="B1007" s="48" t="s">
        <v>506</v>
      </c>
      <c r="D1007" s="21" t="e">
        <f>((#REF!*#REF!)+(#REF!*#REF!)+(#REF!*#REF!)+(#REF!*#REF!)+(#REF!*F1007))/10</f>
        <v>#REF!</v>
      </c>
      <c r="F1007" s="21">
        <v>25</v>
      </c>
    </row>
    <row r="1008" spans="1:6" ht="30" customHeight="1">
      <c r="A1008" s="18" t="s">
        <v>382</v>
      </c>
      <c r="B1008" s="48" t="s">
        <v>533</v>
      </c>
      <c r="D1008" s="21" t="e">
        <f>(#REF!*#REF!)+(#REF!*#REF!)+(#REF!*#REF!)+(#REF!*#REF!)+(#REF!*F1008)</f>
        <v>#REF!</v>
      </c>
    </row>
    <row r="1009" spans="1:6" ht="30" customHeight="1">
      <c r="A1009" s="18" t="s">
        <v>382</v>
      </c>
      <c r="B1009" s="48" t="s">
        <v>130</v>
      </c>
      <c r="D1009" s="21" t="e">
        <f>((#REF!*#REF!)+(#REF!*#REF!)+(#REF!*#REF!)+(#REF!*#REF!)+(#REF!*F1009))/10</f>
        <v>#REF!</v>
      </c>
      <c r="F1009" s="21">
        <v>42</v>
      </c>
    </row>
    <row r="1010" spans="1:6" ht="30" customHeight="1">
      <c r="A1010" s="18" t="s">
        <v>382</v>
      </c>
      <c r="B1010" s="48" t="s">
        <v>432</v>
      </c>
      <c r="D1010" s="21" t="e">
        <f>((#REF!*#REF!)+(#REF!*#REF!)+(#REF!*#REF!)+(#REF!*#REF!)+(#REF!*F1010))/10</f>
        <v>#REF!</v>
      </c>
      <c r="F1010" s="21">
        <v>39</v>
      </c>
    </row>
    <row r="1011" spans="1:6" ht="30" customHeight="1">
      <c r="A1011" s="18" t="s">
        <v>382</v>
      </c>
      <c r="B1011" s="48" t="s">
        <v>563</v>
      </c>
      <c r="D1011" s="21" t="e">
        <f>((#REF!*#REF!)+(#REF!*#REF!)+(#REF!*#REF!)+(#REF!*#REF!)+(#REF!*F1011))/10</f>
        <v>#REF!</v>
      </c>
      <c r="F1011" s="21">
        <v>40</v>
      </c>
    </row>
    <row r="1012" spans="1:6" ht="30" customHeight="1">
      <c r="A1012" s="18" t="s">
        <v>382</v>
      </c>
      <c r="B1012" s="48" t="s">
        <v>338</v>
      </c>
      <c r="D1012" s="21" t="e">
        <f>(#REF!*#REF!)+(#REF!*#REF!)+(#REF!*#REF!)+(#REF!*#REF!)+(#REF!*F1012)</f>
        <v>#REF!</v>
      </c>
    </row>
    <row r="1013" spans="1:6" ht="30" customHeight="1">
      <c r="A1013" s="18" t="s">
        <v>382</v>
      </c>
      <c r="B1013" s="48" t="s">
        <v>609</v>
      </c>
      <c r="D1013" s="21" t="e">
        <f>((#REF!*#REF!)+(#REF!*#REF!)+(#REF!*#REF!)+(#REF!*#REF!)+(#REF!*F1013))/10</f>
        <v>#REF!</v>
      </c>
      <c r="F1013" s="21">
        <v>8</v>
      </c>
    </row>
    <row r="1014" spans="1:6" ht="30" customHeight="1">
      <c r="A1014" s="18" t="s">
        <v>382</v>
      </c>
      <c r="B1014" s="48" t="s">
        <v>110</v>
      </c>
      <c r="D1014" s="21" t="e">
        <f>((#REF!*#REF!)+(#REF!*#REF!)+(#REF!*#REF!)+(#REF!*#REF!)+(#REF!*F1014))/10</f>
        <v>#REF!</v>
      </c>
      <c r="F1014" s="21">
        <v>5</v>
      </c>
    </row>
    <row r="1015" spans="1:6" ht="30" customHeight="1">
      <c r="A1015" s="18" t="s">
        <v>382</v>
      </c>
      <c r="B1015" s="48" t="s">
        <v>704</v>
      </c>
      <c r="D1015" s="21" t="e">
        <f>(#REF!*#REF!)+(#REF!*#REF!)+(#REF!*#REF!)+(#REF!*#REF!)+(#REF!*F1015)</f>
        <v>#REF!</v>
      </c>
    </row>
    <row r="1016" spans="1:6" ht="30" customHeight="1">
      <c r="A1016" s="18" t="s">
        <v>382</v>
      </c>
      <c r="B1016" s="48" t="s">
        <v>401</v>
      </c>
      <c r="D1016" s="21" t="e">
        <f>((#REF!*#REF!)+(#REF!*#REF!)+(#REF!*#REF!)+(#REF!*#REF!)+(#REF!*F1016))/10</f>
        <v>#REF!</v>
      </c>
      <c r="F1016" s="21">
        <v>35</v>
      </c>
    </row>
    <row r="1017" spans="1:6" ht="30" customHeight="1">
      <c r="A1017" s="18" t="s">
        <v>382</v>
      </c>
      <c r="B1017" s="48" t="s">
        <v>98</v>
      </c>
      <c r="D1017" s="21" t="e">
        <f>((#REF!*#REF!)+(#REF!*#REF!)+(#REF!*#REF!)+(#REF!*#REF!)+(#REF!*F1017))/10</f>
        <v>#REF!</v>
      </c>
      <c r="F1017" s="21">
        <v>19</v>
      </c>
    </row>
    <row r="1018" spans="1:6" ht="30" customHeight="1">
      <c r="A1018" s="18" t="s">
        <v>382</v>
      </c>
      <c r="B1018" s="48" t="s">
        <v>551</v>
      </c>
      <c r="D1018" s="21" t="e">
        <f>((#REF!*#REF!)+(#REF!*#REF!)+(#REF!*#REF!)+(#REF!*#REF!)+(#REF!*F1018))/10</f>
        <v>#REF!</v>
      </c>
      <c r="F1018" s="21">
        <v>40</v>
      </c>
    </row>
    <row r="1019" spans="1:6" ht="30" customHeight="1">
      <c r="A1019" s="18" t="s">
        <v>382</v>
      </c>
      <c r="B1019" s="48" t="s">
        <v>552</v>
      </c>
      <c r="D1019" s="21" t="e">
        <f>((#REF!*#REF!)+(#REF!*#REF!)+(#REF!*#REF!)+(#REF!*#REF!)+(#REF!*F1019))/10</f>
        <v>#REF!</v>
      </c>
      <c r="F1019" s="21">
        <v>29</v>
      </c>
    </row>
    <row r="1020" spans="1:6" ht="30" customHeight="1">
      <c r="A1020" s="18" t="s">
        <v>382</v>
      </c>
      <c r="B1020" s="48" t="s">
        <v>281</v>
      </c>
      <c r="D1020" s="21" t="e">
        <f>(#REF!*#REF!)+(#REF!*#REF!)+(#REF!*#REF!)+(#REF!*#REF!)+(#REF!*F1020)</f>
        <v>#REF!</v>
      </c>
    </row>
    <row r="1021" spans="1:6" ht="30" customHeight="1">
      <c r="A1021" s="18" t="s">
        <v>382</v>
      </c>
      <c r="B1021" s="48" t="s">
        <v>615</v>
      </c>
      <c r="D1021" s="21" t="e">
        <f>(#REF!*#REF!)+(#REF!*#REF!)+(#REF!*#REF!)+(#REF!*#REF!)+(#REF!*F1021)</f>
        <v>#REF!</v>
      </c>
    </row>
    <row r="1022" spans="1:6" ht="30" customHeight="1">
      <c r="A1022" s="18" t="s">
        <v>382</v>
      </c>
      <c r="B1022" s="48" t="s">
        <v>523</v>
      </c>
      <c r="D1022" s="21" t="e">
        <f>((#REF!*#REF!)+(#REF!*#REF!)+(#REF!*#REF!)+(#REF!*#REF!)+(#REF!*F1022))/10</f>
        <v>#REF!</v>
      </c>
      <c r="F1022" s="21">
        <v>39</v>
      </c>
    </row>
    <row r="1023" spans="1:6" ht="30" customHeight="1">
      <c r="A1023" s="18" t="s">
        <v>382</v>
      </c>
      <c r="B1023" s="48" t="s">
        <v>81</v>
      </c>
      <c r="D1023" s="21" t="e">
        <f>(#REF!*#REF!)+(#REF!*#REF!)+(#REF!*#REF!)+(#REF!*#REF!)+(#REF!*F1023)</f>
        <v>#REF!</v>
      </c>
    </row>
    <row r="1024" spans="1:6" ht="30" customHeight="1">
      <c r="A1024" s="18" t="s">
        <v>382</v>
      </c>
      <c r="B1024" s="48" t="s">
        <v>524</v>
      </c>
      <c r="D1024" s="21" t="e">
        <f>(#REF!*#REF!)+(#REF!*#REF!)+(#REF!*#REF!)+(#REF!*#REF!)+(#REF!*F1024)</f>
        <v>#REF!</v>
      </c>
    </row>
    <row r="1025" spans="1:7" ht="30" customHeight="1">
      <c r="A1025" s="18" t="s">
        <v>382</v>
      </c>
      <c r="B1025" s="48" t="s">
        <v>46</v>
      </c>
      <c r="D1025" s="21" t="e">
        <f>(#REF!*#REF!)+(#REF!*#REF!)+(#REF!*#REF!)+(#REF!*#REF!)+(#REF!*F1025)</f>
        <v>#REF!</v>
      </c>
    </row>
    <row r="1026" spans="1:7" ht="30" customHeight="1">
      <c r="A1026" s="18" t="s">
        <v>382</v>
      </c>
      <c r="B1026" s="48" t="s">
        <v>188</v>
      </c>
      <c r="D1026" s="21" t="e">
        <f>(#REF!*#REF!)+(#REF!*#REF!)+(#REF!*#REF!)+(#REF!*#REF!)+(#REF!*F1026)</f>
        <v>#REF!</v>
      </c>
    </row>
    <row r="1027" spans="1:7" ht="30" customHeight="1">
      <c r="A1027" s="18" t="s">
        <v>382</v>
      </c>
      <c r="B1027" s="48" t="s">
        <v>24</v>
      </c>
      <c r="D1027" s="21" t="e">
        <f>((#REF!*#REF!)+(#REF!*#REF!)+(#REF!*#REF!)+(#REF!*#REF!)+(#REF!*F1027))/10</f>
        <v>#REF!</v>
      </c>
      <c r="F1027" s="21">
        <v>35</v>
      </c>
    </row>
    <row r="1028" spans="1:7" ht="30" customHeight="1">
      <c r="A1028" s="18" t="s">
        <v>382</v>
      </c>
      <c r="B1028" s="48" t="s">
        <v>102</v>
      </c>
      <c r="D1028" s="21" t="e">
        <f>((#REF!*#REF!)+(#REF!*#REF!)+(#REF!*#REF!)+(#REF!*#REF!)+(#REF!*F1028))/10</f>
        <v>#REF!</v>
      </c>
      <c r="F1028" s="21">
        <v>9</v>
      </c>
    </row>
    <row r="1029" spans="1:7" ht="30" customHeight="1">
      <c r="A1029" s="18" t="s">
        <v>382</v>
      </c>
      <c r="B1029" s="48" t="s">
        <v>607</v>
      </c>
      <c r="D1029" s="21" t="e">
        <f>((#REF!*#REF!)+(#REF!*#REF!)+(#REF!*#REF!)+(#REF!*#REF!)+(#REF!*F1029))/10</f>
        <v>#REF!</v>
      </c>
      <c r="F1029" s="21">
        <v>45</v>
      </c>
    </row>
    <row r="1030" spans="1:7" ht="30" customHeight="1">
      <c r="A1030" s="18" t="s">
        <v>382</v>
      </c>
      <c r="B1030" s="48" t="s">
        <v>749</v>
      </c>
      <c r="D1030" s="21" t="e">
        <f>(#REF!*#REF!)+(#REF!*#REF!)+(#REF!*#REF!)+(#REF!*#REF!)+(#REF!*F1030)</f>
        <v>#REF!</v>
      </c>
    </row>
    <row r="1031" spans="1:7" ht="30" customHeight="1">
      <c r="A1031" s="18" t="s">
        <v>982</v>
      </c>
      <c r="B1031" s="48" t="s">
        <v>766</v>
      </c>
      <c r="C1031" s="33" t="e">
        <f>AVERAGE(E1031,D1031)</f>
        <v>#REF!</v>
      </c>
      <c r="D1031" s="21" t="e">
        <f>F1031*(#REF!*10%)</f>
        <v>#REF!</v>
      </c>
    </row>
    <row r="1032" spans="1:7" ht="30" customHeight="1">
      <c r="A1032" s="18" t="s">
        <v>1369</v>
      </c>
      <c r="B1032" s="48" t="s">
        <v>1370</v>
      </c>
      <c r="C1032" s="33">
        <f>(E1032*2+F1032)/3</f>
        <v>5.333333333333333</v>
      </c>
      <c r="D1032" s="21">
        <f>(F1032+G1032)/2</f>
        <v>0</v>
      </c>
      <c r="E1032" s="18">
        <v>8</v>
      </c>
      <c r="F1032" s="21">
        <v>0</v>
      </c>
      <c r="G1032" s="21">
        <v>0</v>
      </c>
    </row>
    <row r="1033" spans="1:7" ht="30" customHeight="1">
      <c r="A1033" s="18" t="s">
        <v>982</v>
      </c>
      <c r="B1033" s="48" t="s">
        <v>981</v>
      </c>
      <c r="C1033" s="33">
        <f>(E1033*2+F1033)/3</f>
        <v>0</v>
      </c>
      <c r="D1033" s="21">
        <f>(F1033+G1033)/2</f>
        <v>0</v>
      </c>
      <c r="E1033" s="18">
        <v>0</v>
      </c>
      <c r="F1033" s="21">
        <v>0</v>
      </c>
      <c r="G1033" s="21">
        <v>0</v>
      </c>
    </row>
    <row r="1034" spans="1:7" ht="30" customHeight="1">
      <c r="A1034" s="18" t="s">
        <v>2350</v>
      </c>
      <c r="B1034" s="48" t="s">
        <v>2351</v>
      </c>
    </row>
    <row r="1035" spans="1:7" ht="30" customHeight="1">
      <c r="A1035" s="18" t="s">
        <v>1368</v>
      </c>
      <c r="B1035" s="48" t="s">
        <v>1419</v>
      </c>
      <c r="C1035" s="33">
        <f t="shared" ref="C1035:C1066" si="38">(E1035*2+F1035)/3</f>
        <v>6.333333333333333</v>
      </c>
      <c r="D1035" s="21">
        <f t="shared" ref="D1035:D1066" si="39">(F1035+G1035)/2</f>
        <v>1.5</v>
      </c>
      <c r="E1035" s="18">
        <v>8</v>
      </c>
      <c r="F1035" s="21">
        <v>3</v>
      </c>
      <c r="G1035" s="21">
        <v>0</v>
      </c>
    </row>
    <row r="1036" spans="1:7" ht="30" customHeight="1">
      <c r="A1036" s="18" t="s">
        <v>1368</v>
      </c>
      <c r="B1036" s="48" t="s">
        <v>1422</v>
      </c>
      <c r="C1036" s="33">
        <f t="shared" si="38"/>
        <v>6</v>
      </c>
      <c r="D1036" s="21">
        <f t="shared" si="39"/>
        <v>2</v>
      </c>
      <c r="E1036" s="18">
        <v>7</v>
      </c>
      <c r="F1036" s="21">
        <v>4</v>
      </c>
      <c r="G1036" s="21">
        <v>0</v>
      </c>
    </row>
    <row r="1037" spans="1:7" ht="30" customHeight="1">
      <c r="A1037" s="18" t="s">
        <v>1368</v>
      </c>
      <c r="B1037" s="48" t="s">
        <v>913</v>
      </c>
      <c r="C1037" s="33">
        <f t="shared" si="38"/>
        <v>5.333333333333333</v>
      </c>
      <c r="D1037" s="21">
        <f t="shared" si="39"/>
        <v>4.5</v>
      </c>
      <c r="E1037" s="18">
        <v>5</v>
      </c>
      <c r="F1037" s="21">
        <v>6</v>
      </c>
      <c r="G1037" s="21">
        <v>3</v>
      </c>
    </row>
    <row r="1038" spans="1:7" ht="30" customHeight="1">
      <c r="A1038" s="18" t="s">
        <v>1368</v>
      </c>
      <c r="B1038" s="48" t="s">
        <v>1757</v>
      </c>
      <c r="C1038" s="33">
        <f t="shared" si="38"/>
        <v>5</v>
      </c>
      <c r="D1038" s="21">
        <f t="shared" si="39"/>
        <v>5</v>
      </c>
      <c r="E1038" s="18">
        <v>5</v>
      </c>
      <c r="F1038" s="21">
        <v>5</v>
      </c>
      <c r="G1038" s="21">
        <v>5</v>
      </c>
    </row>
    <row r="1039" spans="1:7" ht="30" customHeight="1">
      <c r="A1039" s="18" t="s">
        <v>1368</v>
      </c>
      <c r="B1039" s="48" t="s">
        <v>1692</v>
      </c>
      <c r="C1039" s="33">
        <f t="shared" si="38"/>
        <v>5</v>
      </c>
      <c r="D1039" s="21">
        <f t="shared" si="39"/>
        <v>5</v>
      </c>
      <c r="E1039" s="18">
        <v>5</v>
      </c>
      <c r="F1039" s="21">
        <v>5</v>
      </c>
      <c r="G1039" s="21">
        <v>5</v>
      </c>
    </row>
    <row r="1040" spans="1:7" ht="30" customHeight="1">
      <c r="A1040" s="18" t="s">
        <v>1368</v>
      </c>
      <c r="B1040" s="48" t="s">
        <v>1505</v>
      </c>
      <c r="C1040" s="33">
        <f t="shared" si="38"/>
        <v>5</v>
      </c>
      <c r="D1040" s="21">
        <f t="shared" si="39"/>
        <v>5</v>
      </c>
      <c r="E1040" s="18">
        <v>5</v>
      </c>
      <c r="F1040" s="21">
        <v>5</v>
      </c>
      <c r="G1040" s="21">
        <v>5</v>
      </c>
    </row>
    <row r="1041" spans="1:7" ht="30" customHeight="1">
      <c r="A1041" s="18" t="s">
        <v>1368</v>
      </c>
      <c r="B1041" s="48" t="s">
        <v>2052</v>
      </c>
      <c r="C1041" s="33">
        <f t="shared" si="38"/>
        <v>5</v>
      </c>
      <c r="D1041" s="21">
        <f t="shared" si="39"/>
        <v>5</v>
      </c>
      <c r="E1041" s="18">
        <v>5</v>
      </c>
      <c r="F1041" s="21">
        <v>5</v>
      </c>
      <c r="G1041" s="21">
        <v>5</v>
      </c>
    </row>
    <row r="1042" spans="1:7" ht="30" customHeight="1">
      <c r="A1042" s="18" t="s">
        <v>1368</v>
      </c>
      <c r="B1042" s="48" t="s">
        <v>2164</v>
      </c>
      <c r="C1042" s="33">
        <f t="shared" si="38"/>
        <v>5</v>
      </c>
      <c r="D1042" s="21">
        <f t="shared" si="39"/>
        <v>5</v>
      </c>
      <c r="E1042" s="18">
        <v>5</v>
      </c>
      <c r="F1042" s="21">
        <v>5</v>
      </c>
      <c r="G1042" s="21">
        <v>5</v>
      </c>
    </row>
    <row r="1043" spans="1:7" ht="30" customHeight="1">
      <c r="A1043" s="18" t="s">
        <v>1368</v>
      </c>
      <c r="B1043" s="48" t="s">
        <v>1590</v>
      </c>
      <c r="C1043" s="33">
        <f t="shared" si="38"/>
        <v>5</v>
      </c>
      <c r="D1043" s="21">
        <f t="shared" si="39"/>
        <v>5</v>
      </c>
      <c r="E1043" s="18">
        <v>5</v>
      </c>
      <c r="F1043" s="21">
        <v>5</v>
      </c>
      <c r="G1043" s="21">
        <v>5</v>
      </c>
    </row>
    <row r="1044" spans="1:7" ht="30" customHeight="1">
      <c r="A1044" s="18" t="s">
        <v>1368</v>
      </c>
      <c r="B1044" s="48" t="s">
        <v>1497</v>
      </c>
      <c r="C1044" s="33">
        <f t="shared" si="38"/>
        <v>5</v>
      </c>
      <c r="D1044" s="21">
        <f t="shared" si="39"/>
        <v>5</v>
      </c>
      <c r="E1044" s="18">
        <v>5</v>
      </c>
      <c r="F1044" s="21">
        <v>5</v>
      </c>
      <c r="G1044" s="21">
        <v>5</v>
      </c>
    </row>
    <row r="1045" spans="1:7" ht="30" customHeight="1">
      <c r="A1045" s="18" t="s">
        <v>1368</v>
      </c>
      <c r="B1045" s="48" t="s">
        <v>2080</v>
      </c>
      <c r="C1045" s="33">
        <f t="shared" si="38"/>
        <v>5</v>
      </c>
      <c r="D1045" s="21">
        <f t="shared" si="39"/>
        <v>5</v>
      </c>
      <c r="E1045" s="18">
        <v>5</v>
      </c>
      <c r="F1045" s="21">
        <v>5</v>
      </c>
      <c r="G1045" s="21">
        <v>5</v>
      </c>
    </row>
    <row r="1046" spans="1:7" ht="30" customHeight="1">
      <c r="A1046" s="18" t="s">
        <v>1368</v>
      </c>
      <c r="B1046" s="48" t="s">
        <v>1577</v>
      </c>
      <c r="C1046" s="33">
        <f t="shared" si="38"/>
        <v>5</v>
      </c>
      <c r="D1046" s="21">
        <f t="shared" si="39"/>
        <v>5</v>
      </c>
      <c r="E1046" s="18">
        <v>5</v>
      </c>
      <c r="F1046" s="21">
        <v>5</v>
      </c>
      <c r="G1046" s="21">
        <v>5</v>
      </c>
    </row>
    <row r="1047" spans="1:7" ht="30" customHeight="1">
      <c r="A1047" s="18" t="s">
        <v>1368</v>
      </c>
      <c r="B1047" s="48" t="s">
        <v>2103</v>
      </c>
      <c r="C1047" s="33">
        <f t="shared" si="38"/>
        <v>5</v>
      </c>
      <c r="D1047" s="21">
        <f t="shared" si="39"/>
        <v>5</v>
      </c>
      <c r="E1047" s="18">
        <v>5</v>
      </c>
      <c r="F1047" s="21">
        <v>5</v>
      </c>
      <c r="G1047" s="21">
        <v>5</v>
      </c>
    </row>
    <row r="1048" spans="1:7" ht="30" customHeight="1">
      <c r="A1048" s="18" t="s">
        <v>1368</v>
      </c>
      <c r="B1048" s="48" t="s">
        <v>1921</v>
      </c>
      <c r="C1048" s="33">
        <f t="shared" si="38"/>
        <v>5</v>
      </c>
      <c r="D1048" s="21">
        <f t="shared" si="39"/>
        <v>5</v>
      </c>
      <c r="E1048" s="18">
        <v>5</v>
      </c>
      <c r="F1048" s="21">
        <v>5</v>
      </c>
      <c r="G1048" s="21">
        <v>5</v>
      </c>
    </row>
    <row r="1049" spans="1:7" ht="30" customHeight="1">
      <c r="A1049" s="18" t="s">
        <v>1368</v>
      </c>
      <c r="B1049" s="48" t="s">
        <v>1458</v>
      </c>
      <c r="C1049" s="33">
        <f t="shared" si="38"/>
        <v>5</v>
      </c>
      <c r="D1049" s="21">
        <f t="shared" si="39"/>
        <v>5</v>
      </c>
      <c r="E1049" s="18">
        <v>5</v>
      </c>
      <c r="F1049" s="21">
        <v>5</v>
      </c>
      <c r="G1049" s="21">
        <v>5</v>
      </c>
    </row>
    <row r="1050" spans="1:7" ht="30" customHeight="1">
      <c r="A1050" s="74" t="s">
        <v>1368</v>
      </c>
      <c r="B1050" s="48" t="s">
        <v>1460</v>
      </c>
      <c r="C1050" s="33">
        <f t="shared" si="38"/>
        <v>5</v>
      </c>
      <c r="D1050" s="21">
        <f t="shared" si="39"/>
        <v>5</v>
      </c>
      <c r="E1050" s="18">
        <v>5</v>
      </c>
      <c r="F1050" s="21">
        <v>5</v>
      </c>
      <c r="G1050" s="21">
        <v>5</v>
      </c>
    </row>
    <row r="1051" spans="1:7" ht="30" customHeight="1">
      <c r="A1051" s="18" t="s">
        <v>1368</v>
      </c>
      <c r="B1051" s="48" t="s">
        <v>1922</v>
      </c>
      <c r="C1051" s="33">
        <f t="shared" si="38"/>
        <v>5</v>
      </c>
      <c r="D1051" s="21">
        <f t="shared" si="39"/>
        <v>5</v>
      </c>
      <c r="E1051" s="18">
        <v>5</v>
      </c>
      <c r="F1051" s="21">
        <v>5</v>
      </c>
      <c r="G1051" s="21">
        <v>5</v>
      </c>
    </row>
    <row r="1052" spans="1:7" ht="30" customHeight="1">
      <c r="A1052" s="18" t="s">
        <v>1368</v>
      </c>
      <c r="B1052" s="48" t="s">
        <v>1611</v>
      </c>
      <c r="C1052" s="33">
        <f t="shared" si="38"/>
        <v>5</v>
      </c>
      <c r="D1052" s="21">
        <f t="shared" si="39"/>
        <v>5</v>
      </c>
      <c r="E1052" s="18">
        <v>5</v>
      </c>
      <c r="F1052" s="21">
        <v>5</v>
      </c>
      <c r="G1052" s="21">
        <v>5</v>
      </c>
    </row>
    <row r="1053" spans="1:7" ht="30" customHeight="1">
      <c r="A1053" s="18" t="s">
        <v>1368</v>
      </c>
      <c r="B1053" s="48" t="s">
        <v>2168</v>
      </c>
      <c r="C1053" s="33">
        <f t="shared" si="38"/>
        <v>5</v>
      </c>
      <c r="D1053" s="21">
        <f t="shared" si="39"/>
        <v>5</v>
      </c>
      <c r="E1053" s="18">
        <v>5</v>
      </c>
      <c r="F1053" s="21">
        <v>5</v>
      </c>
      <c r="G1053" s="21">
        <v>5</v>
      </c>
    </row>
    <row r="1054" spans="1:7" ht="30" customHeight="1">
      <c r="A1054" s="18" t="s">
        <v>1368</v>
      </c>
      <c r="B1054" s="48" t="s">
        <v>1750</v>
      </c>
      <c r="C1054" s="33">
        <f t="shared" si="38"/>
        <v>5</v>
      </c>
      <c r="D1054" s="21">
        <f t="shared" si="39"/>
        <v>5</v>
      </c>
      <c r="E1054" s="18">
        <v>5</v>
      </c>
      <c r="F1054" s="21">
        <v>5</v>
      </c>
      <c r="G1054" s="21">
        <v>5</v>
      </c>
    </row>
    <row r="1055" spans="1:7" ht="30" customHeight="1">
      <c r="A1055" s="18" t="s">
        <v>1368</v>
      </c>
      <c r="B1055" s="48" t="s">
        <v>1768</v>
      </c>
      <c r="C1055" s="33">
        <f t="shared" si="38"/>
        <v>5</v>
      </c>
      <c r="D1055" s="21">
        <f t="shared" si="39"/>
        <v>5</v>
      </c>
      <c r="E1055" s="18">
        <v>5</v>
      </c>
      <c r="F1055" s="21">
        <v>5</v>
      </c>
      <c r="G1055" s="21">
        <v>5</v>
      </c>
    </row>
    <row r="1056" spans="1:7" ht="30" customHeight="1">
      <c r="A1056" s="18" t="s">
        <v>1368</v>
      </c>
      <c r="B1056" s="48" t="s">
        <v>1751</v>
      </c>
      <c r="C1056" s="33">
        <f t="shared" si="38"/>
        <v>5</v>
      </c>
      <c r="D1056" s="21">
        <f t="shared" si="39"/>
        <v>5</v>
      </c>
      <c r="E1056" s="18">
        <v>5</v>
      </c>
      <c r="F1056" s="21">
        <v>5</v>
      </c>
      <c r="G1056" s="21">
        <v>5</v>
      </c>
    </row>
    <row r="1057" spans="1:214" ht="30" customHeight="1">
      <c r="A1057" s="18" t="s">
        <v>1368</v>
      </c>
      <c r="B1057" s="48" t="s">
        <v>1698</v>
      </c>
      <c r="C1057" s="33">
        <f t="shared" si="38"/>
        <v>5</v>
      </c>
      <c r="D1057" s="21">
        <f t="shared" si="39"/>
        <v>5</v>
      </c>
      <c r="E1057" s="18">
        <v>5</v>
      </c>
      <c r="F1057" s="21">
        <v>5</v>
      </c>
      <c r="G1057" s="21">
        <v>5</v>
      </c>
      <c r="HF1057" s="20"/>
    </row>
    <row r="1058" spans="1:214" ht="30" customHeight="1">
      <c r="A1058" s="18" t="s">
        <v>1368</v>
      </c>
      <c r="B1058" s="48" t="s">
        <v>1753</v>
      </c>
      <c r="C1058" s="33">
        <f t="shared" si="38"/>
        <v>5</v>
      </c>
      <c r="D1058" s="21">
        <f t="shared" si="39"/>
        <v>5</v>
      </c>
      <c r="E1058" s="18">
        <v>5</v>
      </c>
      <c r="F1058" s="21">
        <v>5</v>
      </c>
      <c r="G1058" s="21">
        <v>5</v>
      </c>
    </row>
    <row r="1059" spans="1:214" ht="30" customHeight="1">
      <c r="A1059" s="18" t="s">
        <v>1368</v>
      </c>
      <c r="B1059" s="48" t="s">
        <v>1770</v>
      </c>
      <c r="C1059" s="33">
        <f t="shared" si="38"/>
        <v>5</v>
      </c>
      <c r="D1059" s="21">
        <f t="shared" si="39"/>
        <v>5</v>
      </c>
      <c r="E1059" s="18">
        <v>5</v>
      </c>
      <c r="F1059" s="21">
        <v>5</v>
      </c>
      <c r="G1059" s="21">
        <v>5</v>
      </c>
    </row>
    <row r="1060" spans="1:214" ht="30" customHeight="1">
      <c r="A1060" s="18" t="s">
        <v>1368</v>
      </c>
      <c r="B1060" s="48" t="s">
        <v>1740</v>
      </c>
      <c r="C1060" s="33">
        <f t="shared" si="38"/>
        <v>5</v>
      </c>
      <c r="D1060" s="21">
        <f t="shared" si="39"/>
        <v>5</v>
      </c>
      <c r="E1060" s="18">
        <v>5</v>
      </c>
      <c r="F1060" s="21">
        <v>5</v>
      </c>
      <c r="G1060" s="21">
        <v>5</v>
      </c>
    </row>
    <row r="1061" spans="1:214" ht="30" customHeight="1">
      <c r="A1061" s="18" t="s">
        <v>1368</v>
      </c>
      <c r="B1061" s="48" t="s">
        <v>2091</v>
      </c>
      <c r="C1061" s="33">
        <f t="shared" si="38"/>
        <v>5</v>
      </c>
      <c r="D1061" s="21">
        <f t="shared" si="39"/>
        <v>5</v>
      </c>
      <c r="E1061" s="18">
        <v>5</v>
      </c>
      <c r="F1061" s="21">
        <v>5</v>
      </c>
      <c r="G1061" s="21">
        <v>5</v>
      </c>
    </row>
    <row r="1062" spans="1:214" ht="30" customHeight="1">
      <c r="A1062" s="18" t="s">
        <v>1368</v>
      </c>
      <c r="B1062" s="48" t="s">
        <v>2119</v>
      </c>
      <c r="C1062" s="33">
        <f t="shared" si="38"/>
        <v>5</v>
      </c>
      <c r="D1062" s="21">
        <f t="shared" si="39"/>
        <v>5</v>
      </c>
      <c r="E1062" s="18">
        <v>5</v>
      </c>
      <c r="F1062" s="21">
        <v>5</v>
      </c>
      <c r="G1062" s="21">
        <v>5</v>
      </c>
    </row>
    <row r="1063" spans="1:214" ht="30" customHeight="1">
      <c r="A1063" s="18" t="s">
        <v>1368</v>
      </c>
      <c r="B1063" s="48" t="s">
        <v>2128</v>
      </c>
      <c r="C1063" s="33">
        <f t="shared" si="38"/>
        <v>5</v>
      </c>
      <c r="D1063" s="21">
        <f t="shared" si="39"/>
        <v>5</v>
      </c>
      <c r="E1063" s="18">
        <v>5</v>
      </c>
      <c r="F1063" s="21">
        <v>5</v>
      </c>
      <c r="G1063" s="21">
        <v>5</v>
      </c>
    </row>
    <row r="1064" spans="1:214" ht="30" customHeight="1">
      <c r="A1064" s="18" t="s">
        <v>1368</v>
      </c>
      <c r="B1064" s="48" t="s">
        <v>1667</v>
      </c>
      <c r="C1064" s="33">
        <f t="shared" si="38"/>
        <v>5</v>
      </c>
      <c r="D1064" s="21">
        <f t="shared" si="39"/>
        <v>5</v>
      </c>
      <c r="E1064" s="18">
        <v>5</v>
      </c>
      <c r="F1064" s="21">
        <v>5</v>
      </c>
      <c r="G1064" s="21">
        <v>5</v>
      </c>
    </row>
    <row r="1065" spans="1:214" ht="30" customHeight="1">
      <c r="A1065" s="18" t="s">
        <v>1368</v>
      </c>
      <c r="B1065" s="48" t="s">
        <v>1453</v>
      </c>
      <c r="C1065" s="33">
        <f t="shared" si="38"/>
        <v>5</v>
      </c>
      <c r="D1065" s="21">
        <f t="shared" si="39"/>
        <v>5</v>
      </c>
      <c r="E1065" s="18">
        <v>5</v>
      </c>
      <c r="F1065" s="21">
        <v>5</v>
      </c>
      <c r="G1065" s="21">
        <v>5</v>
      </c>
    </row>
    <row r="1066" spans="1:214" ht="30" customHeight="1">
      <c r="A1066" s="18" t="s">
        <v>1368</v>
      </c>
      <c r="B1066" s="48" t="s">
        <v>1838</v>
      </c>
      <c r="C1066" s="33">
        <f t="shared" si="38"/>
        <v>5</v>
      </c>
      <c r="D1066" s="21">
        <f t="shared" si="39"/>
        <v>5</v>
      </c>
      <c r="E1066" s="18">
        <v>5</v>
      </c>
      <c r="F1066" s="21">
        <v>5</v>
      </c>
      <c r="G1066" s="21">
        <v>5</v>
      </c>
    </row>
    <row r="1067" spans="1:214" ht="30" customHeight="1">
      <c r="A1067" s="18" t="s">
        <v>1368</v>
      </c>
      <c r="B1067" s="48" t="s">
        <v>1737</v>
      </c>
      <c r="C1067" s="33">
        <f t="shared" ref="C1067:C1098" si="40">(E1067*2+F1067)/3</f>
        <v>5</v>
      </c>
      <c r="D1067" s="21">
        <f t="shared" ref="D1067:D1098" si="41">(F1067+G1067)/2</f>
        <v>5</v>
      </c>
      <c r="E1067" s="18">
        <v>5</v>
      </c>
      <c r="F1067" s="21">
        <v>5</v>
      </c>
      <c r="G1067" s="21">
        <v>5</v>
      </c>
    </row>
    <row r="1068" spans="1:214" ht="30" customHeight="1">
      <c r="A1068" s="18" t="s">
        <v>1368</v>
      </c>
      <c r="B1068" s="48" t="s">
        <v>2089</v>
      </c>
      <c r="C1068" s="33">
        <f t="shared" si="40"/>
        <v>5</v>
      </c>
      <c r="D1068" s="21">
        <f t="shared" si="41"/>
        <v>5</v>
      </c>
      <c r="E1068" s="18">
        <v>5</v>
      </c>
      <c r="F1068" s="21">
        <v>5</v>
      </c>
      <c r="G1068" s="21">
        <v>5</v>
      </c>
    </row>
    <row r="1069" spans="1:214" ht="30" customHeight="1">
      <c r="A1069" s="18" t="s">
        <v>1368</v>
      </c>
      <c r="B1069" s="48" t="s">
        <v>2089</v>
      </c>
      <c r="C1069" s="33">
        <f t="shared" si="40"/>
        <v>5</v>
      </c>
      <c r="D1069" s="21">
        <f t="shared" si="41"/>
        <v>5</v>
      </c>
      <c r="E1069" s="18">
        <v>5</v>
      </c>
      <c r="F1069" s="21">
        <v>5</v>
      </c>
      <c r="G1069" s="21">
        <v>5</v>
      </c>
    </row>
    <row r="1070" spans="1:214" ht="30" customHeight="1">
      <c r="A1070" s="18" t="s">
        <v>1368</v>
      </c>
      <c r="B1070" s="48" t="s">
        <v>1559</v>
      </c>
      <c r="C1070" s="33">
        <f t="shared" si="40"/>
        <v>5</v>
      </c>
      <c r="D1070" s="21">
        <f t="shared" si="41"/>
        <v>5</v>
      </c>
      <c r="E1070" s="18">
        <v>5</v>
      </c>
      <c r="F1070" s="21">
        <v>5</v>
      </c>
      <c r="G1070" s="21">
        <v>5</v>
      </c>
    </row>
    <row r="1071" spans="1:214" ht="30" customHeight="1">
      <c r="A1071" s="18" t="s">
        <v>1368</v>
      </c>
      <c r="B1071" s="48" t="s">
        <v>1525</v>
      </c>
      <c r="C1071" s="33">
        <f t="shared" si="40"/>
        <v>5</v>
      </c>
      <c r="D1071" s="21">
        <f t="shared" si="41"/>
        <v>5</v>
      </c>
      <c r="E1071" s="18">
        <v>5</v>
      </c>
      <c r="F1071" s="21">
        <v>5</v>
      </c>
      <c r="G1071" s="21">
        <v>5</v>
      </c>
    </row>
    <row r="1072" spans="1:214" ht="30" customHeight="1">
      <c r="A1072" s="18" t="s">
        <v>1368</v>
      </c>
      <c r="B1072" s="48" t="s">
        <v>1456</v>
      </c>
      <c r="C1072" s="33">
        <f t="shared" si="40"/>
        <v>5</v>
      </c>
      <c r="D1072" s="21">
        <f t="shared" si="41"/>
        <v>5</v>
      </c>
      <c r="E1072" s="18">
        <v>5</v>
      </c>
      <c r="F1072" s="21">
        <v>5</v>
      </c>
      <c r="G1072" s="21">
        <v>5</v>
      </c>
    </row>
    <row r="1073" spans="1:7" ht="30" customHeight="1">
      <c r="A1073" s="18" t="s">
        <v>1368</v>
      </c>
      <c r="B1073" s="48" t="s">
        <v>1689</v>
      </c>
      <c r="C1073" s="33">
        <f t="shared" si="40"/>
        <v>5</v>
      </c>
      <c r="D1073" s="21">
        <f t="shared" si="41"/>
        <v>5</v>
      </c>
      <c r="E1073" s="18">
        <v>5</v>
      </c>
      <c r="F1073" s="21">
        <v>5</v>
      </c>
      <c r="G1073" s="21">
        <v>5</v>
      </c>
    </row>
    <row r="1074" spans="1:7" ht="30" customHeight="1">
      <c r="A1074" s="18" t="s">
        <v>1368</v>
      </c>
      <c r="B1074" s="48" t="s">
        <v>2151</v>
      </c>
      <c r="C1074" s="33">
        <f t="shared" si="40"/>
        <v>5</v>
      </c>
      <c r="D1074" s="21">
        <f t="shared" si="41"/>
        <v>5</v>
      </c>
      <c r="E1074" s="18">
        <v>5</v>
      </c>
      <c r="F1074" s="21">
        <v>5</v>
      </c>
      <c r="G1074" s="21">
        <v>5</v>
      </c>
    </row>
    <row r="1075" spans="1:7" ht="30" customHeight="1">
      <c r="A1075" s="18" t="s">
        <v>1368</v>
      </c>
      <c r="B1075" s="48" t="s">
        <v>1832</v>
      </c>
      <c r="C1075" s="33">
        <f t="shared" si="40"/>
        <v>5</v>
      </c>
      <c r="D1075" s="21">
        <f t="shared" si="41"/>
        <v>5</v>
      </c>
      <c r="E1075" s="18">
        <v>5</v>
      </c>
      <c r="F1075" s="21">
        <v>5</v>
      </c>
      <c r="G1075" s="21">
        <v>5</v>
      </c>
    </row>
    <row r="1076" spans="1:7" ht="30" customHeight="1">
      <c r="A1076" s="18" t="s">
        <v>1368</v>
      </c>
      <c r="B1076" s="48" t="s">
        <v>1806</v>
      </c>
      <c r="C1076" s="33">
        <f t="shared" si="40"/>
        <v>5</v>
      </c>
      <c r="D1076" s="21">
        <f t="shared" si="41"/>
        <v>5</v>
      </c>
      <c r="E1076" s="18">
        <v>5</v>
      </c>
      <c r="F1076" s="21">
        <v>5</v>
      </c>
      <c r="G1076" s="21">
        <v>5</v>
      </c>
    </row>
    <row r="1077" spans="1:7" ht="30" customHeight="1">
      <c r="A1077" s="18" t="s">
        <v>1368</v>
      </c>
      <c r="B1077" s="48" t="s">
        <v>2102</v>
      </c>
      <c r="C1077" s="33">
        <f t="shared" si="40"/>
        <v>5</v>
      </c>
      <c r="D1077" s="21">
        <f t="shared" si="41"/>
        <v>5</v>
      </c>
      <c r="E1077" s="18">
        <v>5</v>
      </c>
      <c r="F1077" s="21">
        <v>5</v>
      </c>
      <c r="G1077" s="21">
        <v>5</v>
      </c>
    </row>
    <row r="1078" spans="1:7" ht="30" customHeight="1">
      <c r="A1078" s="18" t="s">
        <v>1368</v>
      </c>
      <c r="B1078" s="48" t="s">
        <v>2138</v>
      </c>
      <c r="C1078" s="33">
        <f t="shared" si="40"/>
        <v>5</v>
      </c>
      <c r="D1078" s="21">
        <f t="shared" si="41"/>
        <v>5</v>
      </c>
      <c r="E1078" s="18">
        <v>5</v>
      </c>
      <c r="F1078" s="21">
        <v>5</v>
      </c>
      <c r="G1078" s="21">
        <v>5</v>
      </c>
    </row>
    <row r="1079" spans="1:7" ht="30" customHeight="1">
      <c r="A1079" s="18" t="s">
        <v>1368</v>
      </c>
      <c r="B1079" s="48" t="s">
        <v>1917</v>
      </c>
      <c r="C1079" s="33">
        <f t="shared" si="40"/>
        <v>5</v>
      </c>
      <c r="D1079" s="21">
        <f t="shared" si="41"/>
        <v>5</v>
      </c>
      <c r="E1079" s="18">
        <v>5</v>
      </c>
      <c r="F1079" s="21">
        <v>5</v>
      </c>
      <c r="G1079" s="21">
        <v>5</v>
      </c>
    </row>
    <row r="1080" spans="1:7" ht="30" customHeight="1">
      <c r="A1080" s="18" t="s">
        <v>1368</v>
      </c>
      <c r="B1080" s="48" t="s">
        <v>2092</v>
      </c>
      <c r="C1080" s="33">
        <f t="shared" si="40"/>
        <v>5</v>
      </c>
      <c r="D1080" s="21">
        <f t="shared" si="41"/>
        <v>5</v>
      </c>
      <c r="E1080" s="18">
        <v>5</v>
      </c>
      <c r="F1080" s="21">
        <v>5</v>
      </c>
      <c r="G1080" s="21">
        <v>5</v>
      </c>
    </row>
    <row r="1081" spans="1:7" ht="30" customHeight="1">
      <c r="A1081" s="18" t="s">
        <v>1368</v>
      </c>
      <c r="B1081" s="48" t="s">
        <v>1733</v>
      </c>
      <c r="C1081" s="33">
        <f t="shared" si="40"/>
        <v>5</v>
      </c>
      <c r="D1081" s="21">
        <f t="shared" si="41"/>
        <v>5</v>
      </c>
      <c r="E1081" s="18">
        <v>5</v>
      </c>
      <c r="F1081" s="21">
        <v>5</v>
      </c>
      <c r="G1081" s="21">
        <v>5</v>
      </c>
    </row>
    <row r="1082" spans="1:7" ht="30" customHeight="1">
      <c r="A1082" s="18" t="s">
        <v>1368</v>
      </c>
      <c r="B1082" s="48" t="s">
        <v>2065</v>
      </c>
      <c r="C1082" s="33">
        <f t="shared" si="40"/>
        <v>5</v>
      </c>
      <c r="D1082" s="21">
        <f t="shared" si="41"/>
        <v>5</v>
      </c>
      <c r="E1082" s="18">
        <v>5</v>
      </c>
      <c r="F1082" s="21">
        <v>5</v>
      </c>
      <c r="G1082" s="21">
        <v>5</v>
      </c>
    </row>
    <row r="1083" spans="1:7" ht="30" customHeight="1">
      <c r="A1083" s="18" t="s">
        <v>1368</v>
      </c>
      <c r="B1083" s="48" t="s">
        <v>1686</v>
      </c>
      <c r="C1083" s="33">
        <f t="shared" si="40"/>
        <v>5</v>
      </c>
      <c r="D1083" s="21">
        <f t="shared" si="41"/>
        <v>5</v>
      </c>
      <c r="E1083" s="18">
        <v>5</v>
      </c>
      <c r="F1083" s="21">
        <v>5</v>
      </c>
      <c r="G1083" s="21">
        <v>5</v>
      </c>
    </row>
    <row r="1084" spans="1:7" ht="30" customHeight="1">
      <c r="A1084" s="18" t="s">
        <v>1368</v>
      </c>
      <c r="B1084" s="48" t="s">
        <v>1735</v>
      </c>
      <c r="C1084" s="33">
        <f t="shared" si="40"/>
        <v>5</v>
      </c>
      <c r="D1084" s="21">
        <f t="shared" si="41"/>
        <v>5</v>
      </c>
      <c r="E1084" s="18">
        <v>5</v>
      </c>
      <c r="F1084" s="21">
        <v>5</v>
      </c>
      <c r="G1084" s="21">
        <v>5</v>
      </c>
    </row>
    <row r="1085" spans="1:7" ht="30" customHeight="1">
      <c r="A1085" s="18" t="s">
        <v>1368</v>
      </c>
      <c r="B1085" s="48" t="s">
        <v>1734</v>
      </c>
      <c r="C1085" s="33">
        <f t="shared" si="40"/>
        <v>5</v>
      </c>
      <c r="D1085" s="21">
        <f t="shared" si="41"/>
        <v>5</v>
      </c>
      <c r="E1085" s="18">
        <v>5</v>
      </c>
      <c r="F1085" s="21">
        <v>5</v>
      </c>
      <c r="G1085" s="21">
        <v>5</v>
      </c>
    </row>
    <row r="1086" spans="1:7" ht="30" customHeight="1">
      <c r="A1086" s="18" t="s">
        <v>1368</v>
      </c>
      <c r="B1086" s="48" t="s">
        <v>1732</v>
      </c>
      <c r="C1086" s="33">
        <f t="shared" si="40"/>
        <v>5</v>
      </c>
      <c r="D1086" s="21">
        <f t="shared" si="41"/>
        <v>5</v>
      </c>
      <c r="E1086" s="18">
        <v>5</v>
      </c>
      <c r="F1086" s="21">
        <v>5</v>
      </c>
      <c r="G1086" s="21">
        <v>5</v>
      </c>
    </row>
    <row r="1087" spans="1:7" ht="30" customHeight="1">
      <c r="A1087" s="18" t="s">
        <v>1368</v>
      </c>
      <c r="B1087" s="48" t="s">
        <v>1603</v>
      </c>
      <c r="C1087" s="33">
        <f t="shared" si="40"/>
        <v>5</v>
      </c>
      <c r="D1087" s="21">
        <f t="shared" si="41"/>
        <v>5</v>
      </c>
      <c r="E1087" s="18">
        <v>5</v>
      </c>
      <c r="F1087" s="21">
        <v>5</v>
      </c>
      <c r="G1087" s="21">
        <v>5</v>
      </c>
    </row>
    <row r="1088" spans="1:7" ht="30" customHeight="1">
      <c r="A1088" s="18" t="s">
        <v>1368</v>
      </c>
      <c r="B1088" s="48" t="s">
        <v>1660</v>
      </c>
      <c r="C1088" s="33">
        <f t="shared" si="40"/>
        <v>5</v>
      </c>
      <c r="D1088" s="21">
        <f t="shared" si="41"/>
        <v>5</v>
      </c>
      <c r="E1088" s="18">
        <v>5</v>
      </c>
      <c r="F1088" s="21">
        <v>5</v>
      </c>
      <c r="G1088" s="21">
        <v>5</v>
      </c>
    </row>
    <row r="1089" spans="1:7" ht="30" customHeight="1">
      <c r="A1089" s="18" t="s">
        <v>1368</v>
      </c>
      <c r="B1089" s="48" t="s">
        <v>1579</v>
      </c>
      <c r="C1089" s="33">
        <f t="shared" si="40"/>
        <v>5</v>
      </c>
      <c r="D1089" s="21">
        <f t="shared" si="41"/>
        <v>5</v>
      </c>
      <c r="E1089" s="18">
        <v>5</v>
      </c>
      <c r="F1089" s="21">
        <v>5</v>
      </c>
      <c r="G1089" s="21">
        <v>5</v>
      </c>
    </row>
    <row r="1090" spans="1:7" ht="30" customHeight="1">
      <c r="A1090" s="18" t="s">
        <v>1368</v>
      </c>
      <c r="B1090" s="48" t="s">
        <v>1836</v>
      </c>
      <c r="C1090" s="33">
        <f t="shared" si="40"/>
        <v>5</v>
      </c>
      <c r="D1090" s="21">
        <f t="shared" si="41"/>
        <v>5</v>
      </c>
      <c r="E1090" s="18">
        <v>5</v>
      </c>
      <c r="F1090" s="21">
        <v>5</v>
      </c>
      <c r="G1090" s="21">
        <v>5</v>
      </c>
    </row>
    <row r="1091" spans="1:7" ht="30" customHeight="1">
      <c r="A1091" s="18" t="s">
        <v>1368</v>
      </c>
      <c r="B1091" s="48" t="s">
        <v>1697</v>
      </c>
      <c r="C1091" s="33">
        <f t="shared" si="40"/>
        <v>5</v>
      </c>
      <c r="D1091" s="21">
        <f t="shared" si="41"/>
        <v>5</v>
      </c>
      <c r="E1091" s="18">
        <v>5</v>
      </c>
      <c r="F1091" s="21">
        <v>5</v>
      </c>
      <c r="G1091" s="21">
        <v>5</v>
      </c>
    </row>
    <row r="1092" spans="1:7" ht="30" customHeight="1">
      <c r="A1092" s="18" t="s">
        <v>1368</v>
      </c>
      <c r="B1092" s="48" t="s">
        <v>1588</v>
      </c>
      <c r="C1092" s="33">
        <f t="shared" si="40"/>
        <v>5</v>
      </c>
      <c r="D1092" s="21">
        <f t="shared" si="41"/>
        <v>5</v>
      </c>
      <c r="E1092" s="18">
        <v>5</v>
      </c>
      <c r="F1092" s="21">
        <v>5</v>
      </c>
      <c r="G1092" s="21">
        <v>5</v>
      </c>
    </row>
    <row r="1093" spans="1:7" ht="30" customHeight="1">
      <c r="A1093" s="18" t="s">
        <v>1368</v>
      </c>
      <c r="B1093" s="48" t="s">
        <v>1837</v>
      </c>
      <c r="C1093" s="33">
        <f t="shared" si="40"/>
        <v>5</v>
      </c>
      <c r="D1093" s="21">
        <f t="shared" si="41"/>
        <v>5</v>
      </c>
      <c r="E1093" s="18">
        <v>5</v>
      </c>
      <c r="F1093" s="21">
        <v>5</v>
      </c>
      <c r="G1093" s="21">
        <v>5</v>
      </c>
    </row>
    <row r="1094" spans="1:7" ht="30" customHeight="1">
      <c r="A1094" s="18" t="s">
        <v>1368</v>
      </c>
      <c r="B1094" s="48" t="s">
        <v>1602</v>
      </c>
      <c r="C1094" s="33">
        <f t="shared" si="40"/>
        <v>5</v>
      </c>
      <c r="D1094" s="21">
        <f t="shared" si="41"/>
        <v>5</v>
      </c>
      <c r="E1094" s="18">
        <v>5</v>
      </c>
      <c r="F1094" s="21">
        <v>5</v>
      </c>
      <c r="G1094" s="21">
        <v>5</v>
      </c>
    </row>
    <row r="1095" spans="1:7" ht="30" customHeight="1">
      <c r="A1095" s="18" t="s">
        <v>1368</v>
      </c>
      <c r="B1095" s="48" t="s">
        <v>1927</v>
      </c>
      <c r="C1095" s="33">
        <f t="shared" si="40"/>
        <v>5</v>
      </c>
      <c r="D1095" s="21">
        <f t="shared" si="41"/>
        <v>5</v>
      </c>
      <c r="E1095" s="18">
        <v>5</v>
      </c>
      <c r="F1095" s="21">
        <v>5</v>
      </c>
      <c r="G1095" s="21">
        <v>5</v>
      </c>
    </row>
    <row r="1096" spans="1:7" ht="30" customHeight="1">
      <c r="A1096" s="18" t="s">
        <v>1368</v>
      </c>
      <c r="B1096" s="48" t="s">
        <v>1694</v>
      </c>
      <c r="C1096" s="33">
        <f t="shared" si="40"/>
        <v>5</v>
      </c>
      <c r="D1096" s="21">
        <f t="shared" si="41"/>
        <v>5</v>
      </c>
      <c r="E1096" s="18">
        <v>5</v>
      </c>
      <c r="F1096" s="21">
        <v>5</v>
      </c>
      <c r="G1096" s="21">
        <v>5</v>
      </c>
    </row>
    <row r="1097" spans="1:7" ht="30" customHeight="1">
      <c r="A1097" s="18" t="s">
        <v>1368</v>
      </c>
      <c r="B1097" s="48" t="s">
        <v>1731</v>
      </c>
      <c r="C1097" s="33">
        <f t="shared" si="40"/>
        <v>5</v>
      </c>
      <c r="D1097" s="21">
        <f t="shared" si="41"/>
        <v>5</v>
      </c>
      <c r="E1097" s="18">
        <v>5</v>
      </c>
      <c r="F1097" s="21">
        <v>5</v>
      </c>
      <c r="G1097" s="21">
        <v>5</v>
      </c>
    </row>
    <row r="1098" spans="1:7" ht="30" customHeight="1">
      <c r="A1098" s="18" t="s">
        <v>1368</v>
      </c>
      <c r="B1098" s="48" t="s">
        <v>1455</v>
      </c>
      <c r="C1098" s="33">
        <f t="shared" si="40"/>
        <v>5</v>
      </c>
      <c r="D1098" s="21">
        <f t="shared" si="41"/>
        <v>5</v>
      </c>
      <c r="E1098" s="18">
        <v>5</v>
      </c>
      <c r="F1098" s="21">
        <v>5</v>
      </c>
      <c r="G1098" s="21">
        <v>5</v>
      </c>
    </row>
    <row r="1099" spans="1:7" ht="30" customHeight="1">
      <c r="A1099" s="18" t="s">
        <v>1368</v>
      </c>
      <c r="B1099" s="48" t="s">
        <v>2059</v>
      </c>
      <c r="C1099" s="33">
        <f t="shared" ref="C1099:C1130" si="42">(E1099*2+F1099)/3</f>
        <v>5</v>
      </c>
      <c r="D1099" s="21">
        <f t="shared" ref="D1099:D1130" si="43">(F1099+G1099)/2</f>
        <v>5</v>
      </c>
      <c r="E1099" s="18">
        <v>5</v>
      </c>
      <c r="F1099" s="21">
        <v>5</v>
      </c>
      <c r="G1099" s="21">
        <v>5</v>
      </c>
    </row>
    <row r="1100" spans="1:7" ht="30" customHeight="1">
      <c r="A1100" s="18" t="s">
        <v>1368</v>
      </c>
      <c r="B1100" s="48" t="s">
        <v>1452</v>
      </c>
      <c r="C1100" s="33">
        <f t="shared" si="42"/>
        <v>5</v>
      </c>
      <c r="D1100" s="21">
        <f t="shared" si="43"/>
        <v>5</v>
      </c>
      <c r="E1100" s="18">
        <v>5</v>
      </c>
      <c r="F1100" s="21">
        <v>5</v>
      </c>
      <c r="G1100" s="21">
        <v>5</v>
      </c>
    </row>
    <row r="1101" spans="1:7" ht="30" customHeight="1">
      <c r="A1101" s="18" t="s">
        <v>1368</v>
      </c>
      <c r="B1101" s="48" t="s">
        <v>2123</v>
      </c>
      <c r="C1101" s="33">
        <f t="shared" si="42"/>
        <v>5</v>
      </c>
      <c r="D1101" s="21">
        <f t="shared" si="43"/>
        <v>5</v>
      </c>
      <c r="E1101" s="18">
        <v>5</v>
      </c>
      <c r="F1101" s="21">
        <v>5</v>
      </c>
      <c r="G1101" s="21">
        <v>5</v>
      </c>
    </row>
    <row r="1102" spans="1:7" ht="30" customHeight="1">
      <c r="A1102" s="18" t="s">
        <v>1368</v>
      </c>
      <c r="B1102" s="48" t="s">
        <v>1589</v>
      </c>
      <c r="C1102" s="33">
        <f t="shared" si="42"/>
        <v>5</v>
      </c>
      <c r="D1102" s="21">
        <f t="shared" si="43"/>
        <v>5</v>
      </c>
      <c r="E1102" s="18">
        <v>5</v>
      </c>
      <c r="F1102" s="21">
        <v>5</v>
      </c>
      <c r="G1102" s="21">
        <v>5</v>
      </c>
    </row>
    <row r="1103" spans="1:7" ht="30" customHeight="1">
      <c r="A1103" s="18" t="s">
        <v>1368</v>
      </c>
      <c r="B1103" s="48" t="s">
        <v>2106</v>
      </c>
      <c r="C1103" s="33">
        <f t="shared" si="42"/>
        <v>5</v>
      </c>
      <c r="D1103" s="21">
        <f t="shared" si="43"/>
        <v>5</v>
      </c>
      <c r="E1103" s="18">
        <v>5</v>
      </c>
      <c r="F1103" s="21">
        <v>5</v>
      </c>
      <c r="G1103" s="21">
        <v>5</v>
      </c>
    </row>
    <row r="1104" spans="1:7" ht="30" customHeight="1">
      <c r="A1104" s="18" t="s">
        <v>1368</v>
      </c>
      <c r="B1104" s="48" t="s">
        <v>2170</v>
      </c>
      <c r="C1104" s="33">
        <f t="shared" si="42"/>
        <v>5</v>
      </c>
      <c r="D1104" s="21">
        <f t="shared" si="43"/>
        <v>5</v>
      </c>
      <c r="E1104" s="18">
        <v>5</v>
      </c>
      <c r="F1104" s="21">
        <v>5</v>
      </c>
      <c r="G1104" s="21">
        <v>5</v>
      </c>
    </row>
    <row r="1105" spans="1:7" ht="30" customHeight="1">
      <c r="A1105" s="18" t="s">
        <v>1368</v>
      </c>
      <c r="B1105" s="48" t="s">
        <v>1639</v>
      </c>
      <c r="C1105" s="33">
        <f t="shared" si="42"/>
        <v>5</v>
      </c>
      <c r="D1105" s="21">
        <f t="shared" si="43"/>
        <v>5</v>
      </c>
      <c r="E1105" s="18">
        <v>5</v>
      </c>
      <c r="F1105" s="21">
        <v>5</v>
      </c>
      <c r="G1105" s="21">
        <v>5</v>
      </c>
    </row>
    <row r="1106" spans="1:7" ht="30" customHeight="1">
      <c r="A1106" s="18" t="s">
        <v>1368</v>
      </c>
      <c r="B1106" s="48" t="s">
        <v>1693</v>
      </c>
      <c r="C1106" s="33">
        <f t="shared" si="42"/>
        <v>5</v>
      </c>
      <c r="D1106" s="21">
        <f t="shared" si="43"/>
        <v>5</v>
      </c>
      <c r="E1106" s="18">
        <v>5</v>
      </c>
      <c r="F1106" s="21">
        <v>5</v>
      </c>
      <c r="G1106" s="21">
        <v>5</v>
      </c>
    </row>
    <row r="1107" spans="1:7" ht="30" customHeight="1">
      <c r="A1107" s="18" t="s">
        <v>1368</v>
      </c>
      <c r="B1107" s="48" t="s">
        <v>1776</v>
      </c>
      <c r="C1107" s="33">
        <f t="shared" si="42"/>
        <v>5</v>
      </c>
      <c r="D1107" s="21">
        <f t="shared" si="43"/>
        <v>5</v>
      </c>
      <c r="E1107" s="18">
        <v>5</v>
      </c>
      <c r="F1107" s="21">
        <v>5</v>
      </c>
      <c r="G1107" s="21">
        <v>5</v>
      </c>
    </row>
    <row r="1108" spans="1:7" ht="30" customHeight="1">
      <c r="A1108" s="18" t="s">
        <v>1368</v>
      </c>
      <c r="B1108" s="48" t="s">
        <v>2066</v>
      </c>
      <c r="C1108" s="33">
        <f t="shared" si="42"/>
        <v>5</v>
      </c>
      <c r="D1108" s="21">
        <f t="shared" si="43"/>
        <v>5</v>
      </c>
      <c r="E1108" s="18">
        <v>5</v>
      </c>
      <c r="F1108" s="21">
        <v>5</v>
      </c>
      <c r="G1108" s="21">
        <v>5</v>
      </c>
    </row>
    <row r="1109" spans="1:7" ht="30" customHeight="1">
      <c r="A1109" s="18" t="s">
        <v>1368</v>
      </c>
      <c r="B1109" s="48" t="s">
        <v>2064</v>
      </c>
      <c r="C1109" s="33">
        <f t="shared" si="42"/>
        <v>5</v>
      </c>
      <c r="D1109" s="21">
        <f t="shared" si="43"/>
        <v>5</v>
      </c>
      <c r="E1109" s="18">
        <v>5</v>
      </c>
      <c r="F1109" s="21">
        <v>5</v>
      </c>
      <c r="G1109" s="21">
        <v>5</v>
      </c>
    </row>
    <row r="1110" spans="1:7" ht="30" customHeight="1">
      <c r="A1110" s="18" t="s">
        <v>1368</v>
      </c>
      <c r="B1110" s="48" t="s">
        <v>1839</v>
      </c>
      <c r="C1110" s="33">
        <f t="shared" si="42"/>
        <v>5</v>
      </c>
      <c r="D1110" s="21">
        <f t="shared" si="43"/>
        <v>5</v>
      </c>
      <c r="E1110" s="18">
        <v>5</v>
      </c>
      <c r="F1110" s="21">
        <v>5</v>
      </c>
      <c r="G1110" s="21">
        <v>5</v>
      </c>
    </row>
    <row r="1111" spans="1:7" ht="30" customHeight="1">
      <c r="A1111" s="18" t="s">
        <v>1368</v>
      </c>
      <c r="B1111" s="48" t="s">
        <v>1775</v>
      </c>
      <c r="C1111" s="33">
        <f t="shared" si="42"/>
        <v>5</v>
      </c>
      <c r="D1111" s="21">
        <f t="shared" si="43"/>
        <v>5</v>
      </c>
      <c r="E1111" s="18">
        <v>5</v>
      </c>
      <c r="F1111" s="21">
        <v>5</v>
      </c>
      <c r="G1111" s="21">
        <v>5</v>
      </c>
    </row>
    <row r="1112" spans="1:7" ht="30" customHeight="1">
      <c r="A1112" s="18" t="s">
        <v>1368</v>
      </c>
      <c r="B1112" s="48" t="s">
        <v>1445</v>
      </c>
      <c r="C1112" s="33">
        <f t="shared" si="42"/>
        <v>5</v>
      </c>
      <c r="D1112" s="21">
        <f t="shared" si="43"/>
        <v>5</v>
      </c>
      <c r="E1112" s="18">
        <v>5</v>
      </c>
      <c r="F1112" s="21">
        <v>5</v>
      </c>
      <c r="G1112" s="21">
        <v>5</v>
      </c>
    </row>
    <row r="1113" spans="1:7" ht="30" customHeight="1">
      <c r="A1113" s="18" t="s">
        <v>1368</v>
      </c>
      <c r="B1113" s="48" t="s">
        <v>1675</v>
      </c>
      <c r="C1113" s="33">
        <f t="shared" si="42"/>
        <v>5</v>
      </c>
      <c r="D1113" s="21">
        <f t="shared" si="43"/>
        <v>5</v>
      </c>
      <c r="E1113" s="18">
        <v>5</v>
      </c>
      <c r="F1113" s="21">
        <v>5</v>
      </c>
      <c r="G1113" s="21">
        <v>5</v>
      </c>
    </row>
    <row r="1114" spans="1:7" ht="30" customHeight="1">
      <c r="A1114" s="18" t="s">
        <v>1368</v>
      </c>
      <c r="C1114" s="33">
        <f t="shared" si="42"/>
        <v>5</v>
      </c>
      <c r="D1114" s="21">
        <f t="shared" si="43"/>
        <v>5</v>
      </c>
      <c r="E1114" s="18">
        <v>5</v>
      </c>
      <c r="F1114" s="21">
        <v>5</v>
      </c>
      <c r="G1114" s="21">
        <v>5</v>
      </c>
    </row>
    <row r="1115" spans="1:7" ht="30" customHeight="1">
      <c r="A1115" s="18" t="s">
        <v>1368</v>
      </c>
      <c r="B1115" s="48" t="s">
        <v>1424</v>
      </c>
      <c r="C1115" s="33">
        <f t="shared" si="42"/>
        <v>4</v>
      </c>
      <c r="D1115" s="21">
        <f t="shared" si="43"/>
        <v>1</v>
      </c>
      <c r="E1115" s="18">
        <v>5</v>
      </c>
      <c r="F1115" s="21">
        <v>2</v>
      </c>
      <c r="G1115" s="21">
        <v>0</v>
      </c>
    </row>
    <row r="1116" spans="1:7" ht="30" customHeight="1">
      <c r="A1116" s="18" t="s">
        <v>1368</v>
      </c>
      <c r="B1116" s="48" t="s">
        <v>939</v>
      </c>
      <c r="C1116" s="33">
        <f t="shared" si="42"/>
        <v>4</v>
      </c>
      <c r="D1116" s="21">
        <f t="shared" si="43"/>
        <v>0</v>
      </c>
      <c r="E1116" s="18">
        <v>6</v>
      </c>
      <c r="F1116" s="21">
        <v>0</v>
      </c>
      <c r="G1116" s="21">
        <v>0</v>
      </c>
    </row>
    <row r="1117" spans="1:7" ht="30" customHeight="1">
      <c r="A1117" s="18" t="s">
        <v>1368</v>
      </c>
      <c r="B1117" s="48" t="s">
        <v>262</v>
      </c>
      <c r="C1117" s="33">
        <f t="shared" si="42"/>
        <v>3.6666666666666665</v>
      </c>
      <c r="D1117" s="21">
        <f t="shared" si="43"/>
        <v>2.5</v>
      </c>
      <c r="E1117" s="18">
        <v>3</v>
      </c>
      <c r="F1117" s="21">
        <v>5</v>
      </c>
      <c r="G1117" s="21">
        <v>0</v>
      </c>
    </row>
    <row r="1118" spans="1:7" ht="30" customHeight="1">
      <c r="A1118" s="18" t="s">
        <v>1368</v>
      </c>
      <c r="B1118" s="48" t="s">
        <v>1343</v>
      </c>
      <c r="C1118" s="33">
        <f t="shared" si="42"/>
        <v>3.3333333333333335</v>
      </c>
      <c r="D1118" s="21">
        <f t="shared" si="43"/>
        <v>2</v>
      </c>
      <c r="E1118" s="18">
        <v>3</v>
      </c>
      <c r="F1118" s="21">
        <v>4</v>
      </c>
      <c r="G1118" s="21">
        <v>0</v>
      </c>
    </row>
    <row r="1119" spans="1:7" ht="30" customHeight="1">
      <c r="A1119" s="18" t="s">
        <v>1368</v>
      </c>
      <c r="B1119" s="102" t="s">
        <v>1095</v>
      </c>
      <c r="C1119" s="33">
        <f t="shared" si="42"/>
        <v>0.66666666666666663</v>
      </c>
      <c r="D1119" s="21">
        <f t="shared" si="43"/>
        <v>3</v>
      </c>
      <c r="E1119" s="18">
        <v>0</v>
      </c>
      <c r="F1119" s="21">
        <v>2</v>
      </c>
      <c r="G1119" s="21">
        <v>4</v>
      </c>
    </row>
    <row r="1120" spans="1:7" ht="30" customHeight="1">
      <c r="A1120" s="18" t="s">
        <v>2165</v>
      </c>
      <c r="B1120" s="48" t="s">
        <v>2166</v>
      </c>
      <c r="C1120" s="33">
        <f t="shared" si="42"/>
        <v>5</v>
      </c>
      <c r="D1120" s="21">
        <f t="shared" si="43"/>
        <v>5</v>
      </c>
      <c r="E1120" s="18">
        <v>5</v>
      </c>
      <c r="F1120" s="21">
        <v>5</v>
      </c>
      <c r="G1120" s="21">
        <v>5</v>
      </c>
    </row>
    <row r="1121" spans="1:7" ht="30" customHeight="1">
      <c r="A1121" s="18" t="s">
        <v>841</v>
      </c>
      <c r="B1121" s="48" t="s">
        <v>843</v>
      </c>
      <c r="C1121" s="33">
        <f t="shared" si="42"/>
        <v>6</v>
      </c>
      <c r="D1121" s="21">
        <f t="shared" si="43"/>
        <v>0</v>
      </c>
      <c r="E1121" s="18">
        <v>9</v>
      </c>
      <c r="F1121" s="21">
        <v>0</v>
      </c>
      <c r="G1121" s="21">
        <v>0</v>
      </c>
    </row>
    <row r="1122" spans="1:7" ht="30" customHeight="1">
      <c r="A1122" s="18" t="s">
        <v>841</v>
      </c>
      <c r="B1122" s="48" t="s">
        <v>1688</v>
      </c>
      <c r="C1122" s="33">
        <f t="shared" si="42"/>
        <v>5</v>
      </c>
      <c r="D1122" s="21">
        <f t="shared" si="43"/>
        <v>5</v>
      </c>
      <c r="E1122" s="18">
        <v>5</v>
      </c>
      <c r="F1122" s="21">
        <v>5</v>
      </c>
      <c r="G1122" s="21">
        <v>5</v>
      </c>
    </row>
    <row r="1123" spans="1:7" ht="30" customHeight="1">
      <c r="A1123" s="18" t="s">
        <v>841</v>
      </c>
      <c r="B1123" s="48" t="s">
        <v>1477</v>
      </c>
      <c r="C1123" s="33">
        <f t="shared" si="42"/>
        <v>5</v>
      </c>
      <c r="D1123" s="21">
        <f t="shared" si="43"/>
        <v>5</v>
      </c>
      <c r="E1123" s="18">
        <v>5</v>
      </c>
      <c r="F1123" s="21">
        <v>5</v>
      </c>
      <c r="G1123" s="21">
        <v>5</v>
      </c>
    </row>
    <row r="1124" spans="1:7" ht="30" customHeight="1">
      <c r="A1124" s="18" t="s">
        <v>841</v>
      </c>
      <c r="B1124" s="48" t="s">
        <v>1461</v>
      </c>
      <c r="C1124" s="33">
        <f t="shared" si="42"/>
        <v>5</v>
      </c>
      <c r="D1124" s="21">
        <f t="shared" si="43"/>
        <v>5</v>
      </c>
      <c r="E1124" s="18">
        <v>5</v>
      </c>
      <c r="F1124" s="21">
        <v>5</v>
      </c>
      <c r="G1124" s="21">
        <v>5</v>
      </c>
    </row>
    <row r="1125" spans="1:7" ht="30" customHeight="1">
      <c r="A1125" s="18" t="s">
        <v>841</v>
      </c>
      <c r="B1125" s="48" t="s">
        <v>842</v>
      </c>
      <c r="C1125" s="33">
        <f t="shared" si="42"/>
        <v>4.666666666666667</v>
      </c>
      <c r="D1125" s="21">
        <f t="shared" si="43"/>
        <v>0</v>
      </c>
      <c r="E1125" s="18">
        <v>7</v>
      </c>
      <c r="F1125" s="21">
        <v>0</v>
      </c>
      <c r="G1125" s="21">
        <v>0</v>
      </c>
    </row>
    <row r="1126" spans="1:7" ht="30" customHeight="1">
      <c r="A1126" s="18" t="s">
        <v>841</v>
      </c>
      <c r="B1126" s="48" t="s">
        <v>844</v>
      </c>
      <c r="C1126" s="33">
        <f t="shared" si="42"/>
        <v>4</v>
      </c>
      <c r="D1126" s="21">
        <f t="shared" si="43"/>
        <v>0</v>
      </c>
      <c r="E1126" s="18">
        <v>6</v>
      </c>
      <c r="F1126" s="21">
        <v>0</v>
      </c>
      <c r="G1126" s="21">
        <v>0</v>
      </c>
    </row>
    <row r="1127" spans="1:7" ht="30" customHeight="1">
      <c r="A1127" s="18" t="s">
        <v>65</v>
      </c>
      <c r="B1127" s="48" t="s">
        <v>930</v>
      </c>
      <c r="C1127" s="33">
        <f t="shared" si="42"/>
        <v>6</v>
      </c>
      <c r="D1127" s="21">
        <f t="shared" si="43"/>
        <v>0</v>
      </c>
      <c r="E1127" s="18">
        <v>9</v>
      </c>
      <c r="F1127" s="21">
        <v>0</v>
      </c>
      <c r="G1127" s="21">
        <v>0</v>
      </c>
    </row>
    <row r="1128" spans="1:7" ht="30" customHeight="1">
      <c r="A1128" s="18" t="s">
        <v>65</v>
      </c>
      <c r="B1128" s="48" t="s">
        <v>931</v>
      </c>
      <c r="C1128" s="33">
        <f t="shared" si="42"/>
        <v>4.666666666666667</v>
      </c>
      <c r="D1128" s="21">
        <f t="shared" si="43"/>
        <v>0</v>
      </c>
      <c r="E1128" s="18">
        <v>7</v>
      </c>
      <c r="F1128" s="21">
        <v>0</v>
      </c>
      <c r="G1128" s="21">
        <v>0</v>
      </c>
    </row>
    <row r="1129" spans="1:7" ht="30" customHeight="1">
      <c r="A1129" s="18" t="s">
        <v>228</v>
      </c>
      <c r="B1129" s="48" t="s">
        <v>2187</v>
      </c>
      <c r="C1129" s="33">
        <f t="shared" si="42"/>
        <v>5</v>
      </c>
      <c r="D1129" s="21">
        <f t="shared" si="43"/>
        <v>5.5</v>
      </c>
      <c r="E1129" s="18">
        <v>5</v>
      </c>
      <c r="F1129" s="21">
        <v>5</v>
      </c>
      <c r="G1129" s="21">
        <v>6</v>
      </c>
    </row>
    <row r="1130" spans="1:7" ht="30" customHeight="1">
      <c r="A1130" s="18" t="s">
        <v>228</v>
      </c>
      <c r="B1130" s="48" t="s">
        <v>2140</v>
      </c>
      <c r="C1130" s="33">
        <f t="shared" si="42"/>
        <v>5</v>
      </c>
      <c r="D1130" s="21">
        <f t="shared" si="43"/>
        <v>5</v>
      </c>
      <c r="E1130" s="18">
        <v>5</v>
      </c>
      <c r="F1130" s="21">
        <v>5</v>
      </c>
      <c r="G1130" s="21">
        <v>5</v>
      </c>
    </row>
    <row r="1131" spans="1:7" ht="30" customHeight="1">
      <c r="A1131" s="18" t="s">
        <v>228</v>
      </c>
      <c r="B1131" s="48" t="s">
        <v>2143</v>
      </c>
      <c r="C1131" s="33">
        <f t="shared" ref="C1131:C1141" si="44">(E1131*2+F1131)/3</f>
        <v>5</v>
      </c>
      <c r="D1131" s="21">
        <f t="shared" ref="D1131:D1138" si="45">(F1131+G1131)/2</f>
        <v>5</v>
      </c>
      <c r="E1131" s="18">
        <v>5</v>
      </c>
      <c r="F1131" s="21">
        <v>5</v>
      </c>
      <c r="G1131" s="21">
        <v>5</v>
      </c>
    </row>
    <row r="1132" spans="1:7" ht="30" customHeight="1">
      <c r="A1132" s="18" t="s">
        <v>228</v>
      </c>
      <c r="B1132" s="48" t="s">
        <v>2141</v>
      </c>
      <c r="C1132" s="33">
        <f t="shared" si="44"/>
        <v>5</v>
      </c>
      <c r="D1132" s="21">
        <f t="shared" si="45"/>
        <v>5</v>
      </c>
      <c r="E1132" s="18">
        <v>5</v>
      </c>
      <c r="F1132" s="21">
        <v>5</v>
      </c>
      <c r="G1132" s="21">
        <v>5</v>
      </c>
    </row>
    <row r="1133" spans="1:7" ht="30" customHeight="1">
      <c r="A1133" s="18" t="s">
        <v>228</v>
      </c>
      <c r="B1133" s="48" t="s">
        <v>2188</v>
      </c>
      <c r="C1133" s="33">
        <f t="shared" si="44"/>
        <v>5</v>
      </c>
      <c r="D1133" s="21">
        <f t="shared" si="45"/>
        <v>5.5</v>
      </c>
      <c r="E1133" s="18">
        <v>5</v>
      </c>
      <c r="F1133" s="21">
        <v>5</v>
      </c>
      <c r="G1133" s="21">
        <v>6</v>
      </c>
    </row>
    <row r="1134" spans="1:7" ht="30" customHeight="1">
      <c r="A1134" s="18" t="s">
        <v>228</v>
      </c>
      <c r="B1134" s="48" t="s">
        <v>2155</v>
      </c>
      <c r="C1134" s="33">
        <f t="shared" si="44"/>
        <v>5</v>
      </c>
      <c r="D1134" s="21">
        <f t="shared" si="45"/>
        <v>5</v>
      </c>
      <c r="E1134" s="18">
        <v>5</v>
      </c>
      <c r="F1134" s="21">
        <v>5</v>
      </c>
      <c r="G1134" s="21">
        <v>5</v>
      </c>
    </row>
    <row r="1135" spans="1:7" ht="30" customHeight="1">
      <c r="A1135" s="18" t="s">
        <v>228</v>
      </c>
      <c r="B1135" s="48" t="s">
        <v>2139</v>
      </c>
      <c r="C1135" s="33">
        <f t="shared" si="44"/>
        <v>5</v>
      </c>
      <c r="D1135" s="21">
        <f t="shared" si="45"/>
        <v>5</v>
      </c>
      <c r="E1135" s="18">
        <v>5</v>
      </c>
      <c r="F1135" s="21">
        <v>5</v>
      </c>
      <c r="G1135" s="21">
        <v>5</v>
      </c>
    </row>
    <row r="1136" spans="1:7" ht="30" customHeight="1">
      <c r="A1136" s="18" t="s">
        <v>228</v>
      </c>
      <c r="B1136" s="48" t="s">
        <v>2150</v>
      </c>
      <c r="C1136" s="33">
        <f t="shared" si="44"/>
        <v>5</v>
      </c>
      <c r="D1136" s="21">
        <f t="shared" si="45"/>
        <v>5</v>
      </c>
      <c r="E1136" s="18">
        <v>5</v>
      </c>
      <c r="F1136" s="21">
        <v>5</v>
      </c>
      <c r="G1136" s="21">
        <v>5</v>
      </c>
    </row>
    <row r="1137" spans="1:7" ht="30" customHeight="1">
      <c r="A1137" s="18" t="s">
        <v>228</v>
      </c>
      <c r="B1137" s="48" t="s">
        <v>2154</v>
      </c>
      <c r="C1137" s="33">
        <f t="shared" si="44"/>
        <v>5</v>
      </c>
      <c r="D1137" s="21">
        <f t="shared" si="45"/>
        <v>5</v>
      </c>
      <c r="E1137" s="18">
        <v>5</v>
      </c>
      <c r="F1137" s="21">
        <v>5</v>
      </c>
      <c r="G1137" s="21">
        <v>5</v>
      </c>
    </row>
    <row r="1138" spans="1:7" ht="30" customHeight="1">
      <c r="A1138" s="18" t="s">
        <v>228</v>
      </c>
      <c r="B1138" s="48" t="s">
        <v>2144</v>
      </c>
      <c r="C1138" s="33">
        <f t="shared" si="44"/>
        <v>5</v>
      </c>
      <c r="D1138" s="21">
        <f t="shared" si="45"/>
        <v>5</v>
      </c>
      <c r="E1138" s="18">
        <v>5</v>
      </c>
      <c r="F1138" s="21">
        <v>5</v>
      </c>
      <c r="G1138" s="21">
        <v>5</v>
      </c>
    </row>
    <row r="1139" spans="1:7" ht="30" customHeight="1">
      <c r="A1139" s="18" t="s">
        <v>228</v>
      </c>
      <c r="B1139" s="48" t="s">
        <v>2326</v>
      </c>
      <c r="C1139" s="33">
        <f t="shared" si="44"/>
        <v>0</v>
      </c>
      <c r="D1139" s="21">
        <f>((F1139*4)-G1139)/5</f>
        <v>0</v>
      </c>
    </row>
    <row r="1140" spans="1:7" ht="30" customHeight="1">
      <c r="A1140" s="18" t="s">
        <v>228</v>
      </c>
      <c r="B1140" s="48" t="s">
        <v>2331</v>
      </c>
      <c r="C1140" s="33">
        <f t="shared" si="44"/>
        <v>0</v>
      </c>
      <c r="D1140" s="21">
        <f>((F1140*4)-G1140)/5</f>
        <v>0</v>
      </c>
    </row>
    <row r="1141" spans="1:7" ht="30" customHeight="1">
      <c r="A1141" s="18" t="s">
        <v>228</v>
      </c>
      <c r="B1141" s="48" t="s">
        <v>1011</v>
      </c>
      <c r="C1141" s="33">
        <f t="shared" si="44"/>
        <v>0</v>
      </c>
      <c r="D1141" s="21" t="e">
        <f>F1141*(110%-(#REF!*10%))</f>
        <v>#REF!</v>
      </c>
    </row>
    <row r="1142" spans="1:7" ht="30" customHeight="1">
      <c r="A1142" s="18" t="s">
        <v>228</v>
      </c>
      <c r="B1142" s="48" t="s">
        <v>258</v>
      </c>
      <c r="D1142" s="21" t="e">
        <f>(#REF!*#REF!)+(#REF!*#REF!)+(#REF!*#REF!)+(#REF!*#REF!)+(#REF!*F1142)</f>
        <v>#REF!</v>
      </c>
    </row>
    <row r="1143" spans="1:7" ht="30" customHeight="1">
      <c r="A1143" s="18" t="s">
        <v>228</v>
      </c>
      <c r="B1143" s="48" t="s">
        <v>689</v>
      </c>
      <c r="D1143" s="21" t="e">
        <f>(#REF!*#REF!)+(#REF!*#REF!)+(#REF!*#REF!)+(#REF!*#REF!)+(#REF!*F1143)</f>
        <v>#REF!</v>
      </c>
    </row>
    <row r="1144" spans="1:7" ht="30" customHeight="1">
      <c r="A1144" s="18" t="s">
        <v>228</v>
      </c>
      <c r="B1144" s="48" t="s">
        <v>69</v>
      </c>
      <c r="D1144" s="21" t="e">
        <f>(#REF!*#REF!)+(#REF!*#REF!)+(#REF!*#REF!)+(#REF!*#REF!)+(#REF!*F1144)</f>
        <v>#REF!</v>
      </c>
    </row>
    <row r="1145" spans="1:7" ht="30" customHeight="1">
      <c r="A1145" s="18" t="s">
        <v>228</v>
      </c>
      <c r="B1145" s="48" t="s">
        <v>501</v>
      </c>
      <c r="D1145" s="21" t="e">
        <f>(#REF!*#REF!)+(#REF!*#REF!)+(#REF!*#REF!)+(#REF!*#REF!)+(#REF!*F1145)</f>
        <v>#REF!</v>
      </c>
    </row>
    <row r="1146" spans="1:7" ht="30" customHeight="1">
      <c r="A1146" s="18" t="s">
        <v>228</v>
      </c>
      <c r="B1146" s="48" t="s">
        <v>413</v>
      </c>
      <c r="D1146" s="21" t="e">
        <f>(#REF!*#REF!)+(#REF!*#REF!)+(#REF!*#REF!)+(#REF!*#REF!)+(#REF!*F1146)</f>
        <v>#REF!</v>
      </c>
    </row>
    <row r="1147" spans="1:7" ht="30" customHeight="1">
      <c r="A1147" s="18" t="s">
        <v>228</v>
      </c>
      <c r="B1147" s="48" t="s">
        <v>482</v>
      </c>
      <c r="D1147" s="21" t="e">
        <f>(#REF!*#REF!)+(#REF!*#REF!)+(#REF!*#REF!)+(#REF!*#REF!)+(#REF!*F1147)</f>
        <v>#REF!</v>
      </c>
    </row>
    <row r="1148" spans="1:7" ht="30" customHeight="1">
      <c r="A1148" s="18" t="s">
        <v>228</v>
      </c>
      <c r="B1148" s="48" t="s">
        <v>27</v>
      </c>
      <c r="D1148" s="21" t="e">
        <f>(#REF!*#REF!)+(#REF!*#REF!)+(#REF!*#REF!)+(#REF!*#REF!)+(#REF!*F1148)</f>
        <v>#REF!</v>
      </c>
    </row>
    <row r="1149" spans="1:7" ht="30" customHeight="1">
      <c r="A1149" s="18" t="s">
        <v>228</v>
      </c>
      <c r="B1149" s="48" t="s">
        <v>653</v>
      </c>
      <c r="D1149" s="21" t="e">
        <f>(#REF!*#REF!)+(#REF!*#REF!)+(#REF!*#REF!)+(#REF!*#REF!)+(#REF!*F1149)</f>
        <v>#REF!</v>
      </c>
    </row>
    <row r="1150" spans="1:7" ht="30" customHeight="1">
      <c r="A1150" s="18" t="s">
        <v>228</v>
      </c>
      <c r="B1150" s="48" t="s">
        <v>156</v>
      </c>
      <c r="D1150" s="21" t="e">
        <f>(#REF!*#REF!)+(#REF!*#REF!)+(#REF!*#REF!)+(#REF!*#REF!)+(#REF!*F1150)</f>
        <v>#REF!</v>
      </c>
    </row>
    <row r="1151" spans="1:7" ht="30" customHeight="1">
      <c r="A1151" s="18" t="s">
        <v>228</v>
      </c>
      <c r="B1151" s="48" t="s">
        <v>632</v>
      </c>
      <c r="D1151" s="21" t="e">
        <f>(#REF!*#REF!)+(#REF!*#REF!)+(#REF!*#REF!)+(#REF!*#REF!)+(#REF!*F1151)</f>
        <v>#REF!</v>
      </c>
    </row>
    <row r="1152" spans="1:7" ht="30" customHeight="1">
      <c r="A1152" s="18" t="s">
        <v>228</v>
      </c>
      <c r="B1152" s="48" t="s">
        <v>314</v>
      </c>
      <c r="D1152" s="21" t="e">
        <f>(#REF!*#REF!)+(#REF!*#REF!)+(#REF!*#REF!)+(#REF!*#REF!)+(#REF!*F1152)</f>
        <v>#REF!</v>
      </c>
    </row>
    <row r="1153" spans="1:213" ht="30" customHeight="1">
      <c r="A1153" s="18" t="s">
        <v>228</v>
      </c>
      <c r="B1153" s="48" t="s">
        <v>305</v>
      </c>
      <c r="D1153" s="21" t="e">
        <f>(#REF!*#REF!)+(#REF!*#REF!)+(#REF!*#REF!)+(#REF!*#REF!)+(#REF!*F1153)</f>
        <v>#REF!</v>
      </c>
    </row>
    <row r="1154" spans="1:213" ht="30" customHeight="1">
      <c r="A1154" s="18" t="s">
        <v>228</v>
      </c>
      <c r="B1154" s="48" t="s">
        <v>492</v>
      </c>
      <c r="D1154" s="21" t="e">
        <f>(#REF!*#REF!)+(#REF!*#REF!)+(#REF!*#REF!)+(#REF!*#REF!)+(#REF!*F1154)</f>
        <v>#REF!</v>
      </c>
    </row>
    <row r="1155" spans="1:213" ht="30" customHeight="1">
      <c r="A1155" s="18" t="s">
        <v>228</v>
      </c>
      <c r="B1155" s="48" t="s">
        <v>660</v>
      </c>
      <c r="D1155" s="21" t="e">
        <f>(#REF!*#REF!)+(#REF!*#REF!)+(#REF!*#REF!)+(#REF!*#REF!)+(#REF!*F1155)</f>
        <v>#REF!</v>
      </c>
    </row>
    <row r="1156" spans="1:213" ht="30" customHeight="1">
      <c r="A1156" s="18" t="s">
        <v>722</v>
      </c>
      <c r="B1156" s="48" t="s">
        <v>932</v>
      </c>
      <c r="C1156" s="33" t="e">
        <f>AVERAGE(E1156,D1156)</f>
        <v>#REF!</v>
      </c>
      <c r="D1156" s="21" t="e">
        <f>F1156*(#REF!*10%)</f>
        <v>#REF!</v>
      </c>
      <c r="E1156" s="18">
        <v>7</v>
      </c>
    </row>
    <row r="1157" spans="1:213" s="46" customFormat="1" ht="30" customHeight="1" thickBot="1">
      <c r="A1157" s="45" t="s">
        <v>722</v>
      </c>
      <c r="B1157" s="104" t="s">
        <v>485</v>
      </c>
      <c r="C1157" s="90">
        <f t="shared" ref="C1157:C1220" si="46">(E1157*2+F1157)/3</f>
        <v>10</v>
      </c>
      <c r="D1157" s="21">
        <f t="shared" ref="D1157:D1166" si="47">(F1157+G1157)/2</f>
        <v>5.5</v>
      </c>
      <c r="E1157" s="45">
        <v>10</v>
      </c>
      <c r="F1157" s="92">
        <v>10</v>
      </c>
      <c r="G1157" s="21">
        <v>1</v>
      </c>
      <c r="H1157" s="45"/>
      <c r="I1157" s="45"/>
      <c r="J1157" s="45"/>
      <c r="K1157" s="45"/>
      <c r="L1157" s="45"/>
      <c r="M1157" s="45"/>
      <c r="N1157" s="45"/>
    </row>
    <row r="1158" spans="1:213" s="44" customFormat="1" ht="30" customHeight="1">
      <c r="A1158" s="43" t="s">
        <v>722</v>
      </c>
      <c r="B1158" s="105" t="s">
        <v>1090</v>
      </c>
      <c r="C1158" s="91">
        <f t="shared" si="46"/>
        <v>10</v>
      </c>
      <c r="D1158" s="21">
        <f t="shared" si="47"/>
        <v>5</v>
      </c>
      <c r="E1158" s="43">
        <v>10</v>
      </c>
      <c r="F1158" s="93">
        <v>10</v>
      </c>
      <c r="G1158" s="21">
        <v>0</v>
      </c>
      <c r="H1158" s="43"/>
      <c r="I1158" s="43"/>
      <c r="J1158" s="43"/>
      <c r="K1158" s="43"/>
      <c r="L1158" s="43"/>
      <c r="M1158" s="43"/>
      <c r="N1158" s="43"/>
    </row>
    <row r="1159" spans="1:213" ht="30" customHeight="1">
      <c r="A1159" s="18" t="s">
        <v>722</v>
      </c>
      <c r="B1159" s="48" t="s">
        <v>933</v>
      </c>
      <c r="C1159" s="33">
        <f t="shared" si="46"/>
        <v>8</v>
      </c>
      <c r="D1159" s="21">
        <f t="shared" si="47"/>
        <v>6</v>
      </c>
      <c r="E1159" s="18">
        <v>8</v>
      </c>
      <c r="F1159" s="21">
        <v>8</v>
      </c>
      <c r="G1159" s="21">
        <v>4</v>
      </c>
    </row>
    <row r="1160" spans="1:213" ht="30" customHeight="1">
      <c r="A1160" s="18" t="s">
        <v>722</v>
      </c>
      <c r="B1160" s="48" t="s">
        <v>1397</v>
      </c>
      <c r="C1160" s="33">
        <f t="shared" si="46"/>
        <v>6</v>
      </c>
      <c r="D1160" s="21">
        <f t="shared" si="47"/>
        <v>0</v>
      </c>
      <c r="E1160" s="18">
        <v>9</v>
      </c>
      <c r="F1160" s="21">
        <v>0</v>
      </c>
      <c r="G1160" s="21">
        <v>0</v>
      </c>
    </row>
    <row r="1161" spans="1:213" ht="30" customHeight="1">
      <c r="A1161" s="18" t="s">
        <v>722</v>
      </c>
      <c r="B1161" s="48" t="s">
        <v>1685</v>
      </c>
      <c r="C1161" s="33">
        <f t="shared" si="46"/>
        <v>5</v>
      </c>
      <c r="D1161" s="21">
        <f t="shared" si="47"/>
        <v>5</v>
      </c>
      <c r="E1161" s="18">
        <v>5</v>
      </c>
      <c r="F1161" s="21">
        <v>5</v>
      </c>
      <c r="G1161" s="21">
        <v>5</v>
      </c>
    </row>
    <row r="1162" spans="1:213" ht="30" customHeight="1">
      <c r="A1162" s="18" t="s">
        <v>768</v>
      </c>
      <c r="B1162" s="48" t="s">
        <v>983</v>
      </c>
      <c r="C1162" s="33">
        <f t="shared" si="46"/>
        <v>5.333333333333333</v>
      </c>
      <c r="D1162" s="21">
        <f t="shared" si="47"/>
        <v>0</v>
      </c>
      <c r="E1162" s="18">
        <v>8</v>
      </c>
      <c r="F1162" s="21">
        <v>0</v>
      </c>
      <c r="G1162" s="21">
        <v>0</v>
      </c>
    </row>
    <row r="1163" spans="1:213" ht="30" customHeight="1">
      <c r="A1163" s="18" t="s">
        <v>768</v>
      </c>
      <c r="B1163" s="48" t="s">
        <v>2148</v>
      </c>
      <c r="C1163" s="33">
        <f t="shared" si="46"/>
        <v>5</v>
      </c>
      <c r="D1163" s="21">
        <f t="shared" si="47"/>
        <v>5</v>
      </c>
      <c r="E1163" s="18">
        <v>5</v>
      </c>
      <c r="F1163" s="21">
        <v>5</v>
      </c>
      <c r="G1163" s="21">
        <v>5</v>
      </c>
    </row>
    <row r="1164" spans="1:213" ht="30" customHeight="1">
      <c r="A1164" s="18" t="s">
        <v>96</v>
      </c>
      <c r="B1164" s="48" t="s">
        <v>817</v>
      </c>
      <c r="C1164" s="33">
        <f t="shared" si="46"/>
        <v>4</v>
      </c>
      <c r="D1164" s="21">
        <f t="shared" si="47"/>
        <v>0</v>
      </c>
      <c r="E1164" s="18">
        <v>6</v>
      </c>
      <c r="F1164" s="21">
        <v>0</v>
      </c>
      <c r="G1164" s="21">
        <v>0</v>
      </c>
    </row>
    <row r="1165" spans="1:213" ht="30" customHeight="1">
      <c r="A1165" s="18" t="s">
        <v>96</v>
      </c>
      <c r="B1165" s="48" t="s">
        <v>972</v>
      </c>
      <c r="C1165" s="33">
        <f t="shared" si="46"/>
        <v>3.3333333333333335</v>
      </c>
      <c r="D1165" s="21">
        <f t="shared" si="47"/>
        <v>0</v>
      </c>
      <c r="E1165" s="18">
        <v>5</v>
      </c>
      <c r="F1165" s="21">
        <v>0</v>
      </c>
      <c r="G1165" s="21">
        <v>0</v>
      </c>
    </row>
    <row r="1166" spans="1:213" ht="30" customHeight="1">
      <c r="A1166" s="18" t="s">
        <v>96</v>
      </c>
      <c r="B1166" s="48" t="s">
        <v>970</v>
      </c>
      <c r="C1166" s="33">
        <f t="shared" si="46"/>
        <v>2</v>
      </c>
      <c r="D1166" s="21">
        <f t="shared" si="47"/>
        <v>0</v>
      </c>
      <c r="E1166" s="18">
        <v>3</v>
      </c>
      <c r="F1166" s="21">
        <v>0</v>
      </c>
      <c r="G1166" s="21">
        <v>0</v>
      </c>
      <c r="O1166" s="20"/>
      <c r="P1166" s="20"/>
      <c r="Q1166" s="20"/>
      <c r="R1166" s="20"/>
      <c r="S1166" s="20"/>
      <c r="T1166" s="20"/>
      <c r="U1166" s="20"/>
      <c r="V1166" s="20"/>
      <c r="W1166" s="20"/>
      <c r="X1166" s="20"/>
      <c r="Y1166" s="20"/>
      <c r="Z1166" s="20"/>
      <c r="AA1166" s="20"/>
      <c r="AB1166" s="20"/>
      <c r="AC1166" s="20"/>
      <c r="AD1166" s="20"/>
      <c r="AE1166" s="20"/>
      <c r="AF1166" s="20"/>
      <c r="AG1166" s="20"/>
      <c r="AH1166" s="20"/>
      <c r="AI1166" s="20"/>
      <c r="AJ1166" s="20"/>
      <c r="AK1166" s="20"/>
      <c r="AL1166" s="20"/>
      <c r="AM1166" s="20"/>
      <c r="AN1166" s="20"/>
      <c r="AO1166" s="20"/>
      <c r="AP1166" s="20"/>
      <c r="AQ1166" s="20"/>
      <c r="AR1166" s="20"/>
      <c r="AS1166" s="20"/>
      <c r="AT1166" s="20"/>
      <c r="AU1166" s="20"/>
      <c r="AV1166" s="20"/>
      <c r="AW1166" s="20"/>
      <c r="AX1166" s="20"/>
      <c r="AY1166" s="20"/>
      <c r="AZ1166" s="20"/>
      <c r="BA1166" s="20"/>
      <c r="BB1166" s="20"/>
      <c r="BC1166" s="20"/>
      <c r="BD1166" s="20"/>
      <c r="BE1166" s="20"/>
      <c r="BF1166" s="20"/>
      <c r="BG1166" s="20"/>
      <c r="BH1166" s="20"/>
      <c r="BI1166" s="20"/>
      <c r="BJ1166" s="20"/>
      <c r="BK1166" s="20"/>
      <c r="BL1166" s="20"/>
      <c r="BM1166" s="20"/>
      <c r="BN1166" s="20"/>
      <c r="BO1166" s="20"/>
      <c r="BP1166" s="20"/>
      <c r="BQ1166" s="20"/>
      <c r="BR1166" s="20"/>
      <c r="BS1166" s="20"/>
      <c r="BT1166" s="20"/>
      <c r="BU1166" s="20"/>
      <c r="BV1166" s="20"/>
      <c r="BW1166" s="20"/>
      <c r="BX1166" s="20"/>
      <c r="BY1166" s="20"/>
      <c r="BZ1166" s="20"/>
      <c r="CA1166" s="20"/>
      <c r="CB1166" s="20"/>
      <c r="CC1166" s="20"/>
      <c r="CD1166" s="20"/>
      <c r="CE1166" s="20"/>
      <c r="CF1166" s="20"/>
      <c r="CG1166" s="20"/>
      <c r="CH1166" s="20"/>
      <c r="CI1166" s="20"/>
      <c r="CJ1166" s="20"/>
      <c r="CK1166" s="20"/>
      <c r="CL1166" s="20"/>
      <c r="CM1166" s="20"/>
      <c r="CN1166" s="20"/>
      <c r="CO1166" s="20"/>
      <c r="CP1166" s="20"/>
      <c r="CQ1166" s="20"/>
      <c r="CR1166" s="20"/>
      <c r="CS1166" s="20"/>
      <c r="CT1166" s="20"/>
      <c r="CU1166" s="20"/>
      <c r="CV1166" s="20"/>
      <c r="CW1166" s="20"/>
      <c r="CX1166" s="20"/>
      <c r="CY1166" s="20"/>
      <c r="CZ1166" s="20"/>
      <c r="DA1166" s="20"/>
      <c r="DB1166" s="20"/>
      <c r="DC1166" s="20"/>
      <c r="DD1166" s="20"/>
      <c r="DE1166" s="20"/>
      <c r="DF1166" s="20"/>
      <c r="DG1166" s="20"/>
      <c r="DH1166" s="20"/>
      <c r="DI1166" s="20"/>
      <c r="DJ1166" s="20"/>
      <c r="DK1166" s="20"/>
      <c r="DL1166" s="20"/>
      <c r="DM1166" s="20"/>
      <c r="DN1166" s="20"/>
      <c r="DO1166" s="20"/>
      <c r="DP1166" s="20"/>
      <c r="DQ1166" s="20"/>
      <c r="DR1166" s="20"/>
      <c r="DS1166" s="20"/>
      <c r="DT1166" s="20"/>
      <c r="DU1166" s="20"/>
      <c r="DV1166" s="20"/>
      <c r="DW1166" s="20"/>
      <c r="DX1166" s="20"/>
      <c r="DY1166" s="20"/>
      <c r="DZ1166" s="20"/>
      <c r="EA1166" s="20"/>
      <c r="EB1166" s="20"/>
      <c r="EC1166" s="20"/>
      <c r="ED1166" s="20"/>
      <c r="EE1166" s="20"/>
      <c r="EF1166" s="20"/>
      <c r="EG1166" s="20"/>
      <c r="EH1166" s="20"/>
      <c r="EI1166" s="20"/>
      <c r="EJ1166" s="20"/>
      <c r="EK1166" s="20"/>
      <c r="EL1166" s="20"/>
      <c r="EM1166" s="20"/>
      <c r="EN1166" s="20"/>
      <c r="EO1166" s="20"/>
      <c r="EP1166" s="20"/>
      <c r="EQ1166" s="20"/>
      <c r="ER1166" s="20"/>
      <c r="ES1166" s="20"/>
      <c r="ET1166" s="20"/>
      <c r="EU1166" s="20"/>
      <c r="EV1166" s="20"/>
      <c r="EW1166" s="20"/>
      <c r="EX1166" s="20"/>
      <c r="EY1166" s="20"/>
      <c r="EZ1166" s="20"/>
      <c r="FA1166" s="20"/>
      <c r="FB1166" s="20"/>
      <c r="FC1166" s="20"/>
      <c r="FD1166" s="20"/>
      <c r="FE1166" s="20"/>
      <c r="FF1166" s="20"/>
      <c r="FG1166" s="20"/>
      <c r="FH1166" s="20"/>
      <c r="FI1166" s="20"/>
      <c r="FJ1166" s="20"/>
      <c r="FK1166" s="20"/>
      <c r="FL1166" s="20"/>
      <c r="FM1166" s="20"/>
      <c r="FN1166" s="20"/>
      <c r="FO1166" s="20"/>
      <c r="FP1166" s="20"/>
      <c r="FQ1166" s="20"/>
      <c r="FR1166" s="20"/>
      <c r="FS1166" s="20"/>
      <c r="FT1166" s="20"/>
      <c r="FU1166" s="20"/>
      <c r="FV1166" s="20"/>
      <c r="FW1166" s="20"/>
      <c r="FX1166" s="20"/>
      <c r="FY1166" s="20"/>
      <c r="FZ1166" s="20"/>
      <c r="GA1166" s="20"/>
      <c r="GB1166" s="20"/>
      <c r="GC1166" s="20"/>
      <c r="GD1166" s="20"/>
      <c r="GE1166" s="20"/>
      <c r="GF1166" s="20"/>
      <c r="GG1166" s="20"/>
      <c r="GH1166" s="20"/>
      <c r="GI1166" s="20"/>
      <c r="GJ1166" s="20"/>
      <c r="GK1166" s="20"/>
      <c r="GL1166" s="20"/>
      <c r="GM1166" s="20"/>
      <c r="GN1166" s="20"/>
      <c r="GO1166" s="20"/>
      <c r="GP1166" s="20"/>
      <c r="GQ1166" s="20"/>
      <c r="GR1166" s="20"/>
      <c r="GS1166" s="20"/>
      <c r="GT1166" s="20"/>
      <c r="GU1166" s="20"/>
      <c r="GV1166" s="20"/>
      <c r="GW1166" s="20"/>
      <c r="GX1166" s="20"/>
      <c r="GY1166" s="20"/>
      <c r="GZ1166" s="20"/>
      <c r="HA1166" s="20"/>
      <c r="HB1166" s="20"/>
      <c r="HC1166" s="20"/>
      <c r="HD1166" s="20"/>
      <c r="HE1166" s="20"/>
    </row>
    <row r="1167" spans="1:213" ht="30" customHeight="1">
      <c r="A1167" s="18" t="s">
        <v>96</v>
      </c>
      <c r="B1167" s="48" t="s">
        <v>973</v>
      </c>
      <c r="C1167" s="33">
        <f t="shared" si="46"/>
        <v>0</v>
      </c>
      <c r="D1167" s="21" t="e">
        <f>F1167*(110%-(#REF!*10%))</f>
        <v>#REF!</v>
      </c>
      <c r="F1167" s="21">
        <v>0</v>
      </c>
    </row>
    <row r="1168" spans="1:213" ht="30" customHeight="1">
      <c r="A1168" s="18" t="s">
        <v>93</v>
      </c>
      <c r="B1168" s="48" t="s">
        <v>1164</v>
      </c>
      <c r="C1168" s="33">
        <f t="shared" si="46"/>
        <v>6.666666666666667</v>
      </c>
      <c r="D1168" s="21">
        <f>(F1168+G1168)/2</f>
        <v>6</v>
      </c>
      <c r="E1168" s="18">
        <v>7</v>
      </c>
      <c r="F1168" s="21">
        <v>6</v>
      </c>
      <c r="G1168" s="21">
        <v>6</v>
      </c>
    </row>
    <row r="1169" spans="1:7" ht="30" customHeight="1">
      <c r="A1169" s="18" t="s">
        <v>93</v>
      </c>
      <c r="B1169" s="48" t="s">
        <v>1298</v>
      </c>
      <c r="C1169" s="33">
        <f t="shared" si="46"/>
        <v>6.333333333333333</v>
      </c>
      <c r="D1169" s="21">
        <f>(F1169+G1169)/2</f>
        <v>3</v>
      </c>
      <c r="E1169" s="18">
        <v>7</v>
      </c>
      <c r="F1169" s="21">
        <v>5</v>
      </c>
      <c r="G1169" s="21">
        <v>1</v>
      </c>
    </row>
    <row r="1170" spans="1:7" ht="30" customHeight="1">
      <c r="A1170" s="18" t="s">
        <v>93</v>
      </c>
      <c r="B1170" s="48" t="s">
        <v>1291</v>
      </c>
      <c r="C1170" s="33">
        <f t="shared" si="46"/>
        <v>6.333333333333333</v>
      </c>
      <c r="D1170" s="21">
        <f>(F1170+G1170)/2</f>
        <v>6</v>
      </c>
      <c r="E1170" s="18">
        <v>6</v>
      </c>
      <c r="F1170" s="21">
        <v>7</v>
      </c>
      <c r="G1170" s="21">
        <v>5</v>
      </c>
    </row>
    <row r="1171" spans="1:7" ht="30" customHeight="1">
      <c r="A1171" s="18" t="s">
        <v>93</v>
      </c>
      <c r="B1171" s="48" t="s">
        <v>1314</v>
      </c>
      <c r="C1171" s="33">
        <f t="shared" si="46"/>
        <v>6</v>
      </c>
      <c r="D1171" s="21">
        <f>(F1171+G1171)/2</f>
        <v>4</v>
      </c>
      <c r="E1171" s="18">
        <v>6</v>
      </c>
      <c r="F1171" s="21">
        <v>6</v>
      </c>
      <c r="G1171" s="21">
        <v>2</v>
      </c>
    </row>
    <row r="1172" spans="1:7" ht="30" customHeight="1">
      <c r="A1172" s="18" t="s">
        <v>93</v>
      </c>
      <c r="B1172" s="48" t="s">
        <v>1302</v>
      </c>
      <c r="C1172" s="33">
        <f t="shared" si="46"/>
        <v>5.666666666666667</v>
      </c>
      <c r="D1172" s="21">
        <f>(F1172+G1172)/2</f>
        <v>3.5</v>
      </c>
      <c r="E1172" s="18">
        <v>6</v>
      </c>
      <c r="F1172" s="21">
        <v>5</v>
      </c>
      <c r="G1172" s="21">
        <v>2</v>
      </c>
    </row>
    <row r="1173" spans="1:7" ht="30" customHeight="1">
      <c r="A1173" s="18" t="s">
        <v>92</v>
      </c>
      <c r="B1173" s="48" t="s">
        <v>2294</v>
      </c>
      <c r="C1173" s="33">
        <f t="shared" si="46"/>
        <v>10</v>
      </c>
      <c r="D1173" s="21">
        <f>((F1173*4)-G1173)/5</f>
        <v>6</v>
      </c>
      <c r="E1173" s="18">
        <v>10</v>
      </c>
      <c r="F1173" s="21">
        <v>10</v>
      </c>
      <c r="G1173" s="21">
        <v>10</v>
      </c>
    </row>
    <row r="1174" spans="1:7" ht="30" customHeight="1">
      <c r="A1174" s="18" t="s">
        <v>92</v>
      </c>
      <c r="B1174" s="48" t="s">
        <v>1067</v>
      </c>
      <c r="C1174" s="33">
        <f t="shared" si="46"/>
        <v>10</v>
      </c>
      <c r="D1174" s="21" t="e">
        <f>F1174*(110%-(#REF!*10%))</f>
        <v>#REF!</v>
      </c>
      <c r="E1174" s="18">
        <v>10</v>
      </c>
      <c r="F1174" s="21">
        <v>10</v>
      </c>
    </row>
    <row r="1175" spans="1:7" ht="30" customHeight="1">
      <c r="A1175" s="18" t="s">
        <v>92</v>
      </c>
      <c r="B1175" s="48" t="s">
        <v>572</v>
      </c>
      <c r="C1175" s="33">
        <f t="shared" si="46"/>
        <v>9</v>
      </c>
      <c r="D1175" s="21">
        <f t="shared" ref="D1175:D1206" si="48">(F1175+G1175)/2</f>
        <v>6.5</v>
      </c>
      <c r="E1175" s="18">
        <v>9</v>
      </c>
      <c r="F1175" s="21">
        <v>9</v>
      </c>
      <c r="G1175" s="21">
        <v>4</v>
      </c>
    </row>
    <row r="1176" spans="1:7" ht="30" customHeight="1">
      <c r="A1176" s="18" t="s">
        <v>92</v>
      </c>
      <c r="B1176" s="48" t="s">
        <v>104</v>
      </c>
      <c r="C1176" s="33">
        <f t="shared" si="46"/>
        <v>8.6666666666666661</v>
      </c>
      <c r="D1176" s="21">
        <f t="shared" si="48"/>
        <v>7</v>
      </c>
      <c r="E1176" s="18">
        <v>8</v>
      </c>
      <c r="F1176" s="21">
        <v>10</v>
      </c>
      <c r="G1176" s="21">
        <v>4</v>
      </c>
    </row>
    <row r="1177" spans="1:7" ht="30" customHeight="1">
      <c r="A1177" s="18" t="s">
        <v>92</v>
      </c>
      <c r="B1177" s="48" t="s">
        <v>1220</v>
      </c>
      <c r="C1177" s="33">
        <f t="shared" si="46"/>
        <v>8.3333333333333339</v>
      </c>
      <c r="D1177" s="21">
        <f t="shared" si="48"/>
        <v>5</v>
      </c>
      <c r="E1177" s="18">
        <v>9</v>
      </c>
      <c r="F1177" s="21">
        <v>7</v>
      </c>
      <c r="G1177" s="21">
        <v>3</v>
      </c>
    </row>
    <row r="1178" spans="1:7" ht="30" customHeight="1">
      <c r="A1178" s="18" t="s">
        <v>92</v>
      </c>
      <c r="B1178" s="48" t="s">
        <v>1013</v>
      </c>
      <c r="C1178" s="33">
        <f t="shared" si="46"/>
        <v>8</v>
      </c>
      <c r="D1178" s="21">
        <f t="shared" si="48"/>
        <v>5</v>
      </c>
      <c r="E1178" s="18">
        <v>8</v>
      </c>
      <c r="F1178" s="21">
        <v>8</v>
      </c>
      <c r="G1178" s="21">
        <v>2</v>
      </c>
    </row>
    <row r="1179" spans="1:7" ht="30" customHeight="1">
      <c r="A1179" s="18" t="s">
        <v>92</v>
      </c>
      <c r="B1179" s="48" t="s">
        <v>1373</v>
      </c>
      <c r="C1179" s="33">
        <f t="shared" si="46"/>
        <v>8</v>
      </c>
      <c r="D1179" s="21">
        <f t="shared" si="48"/>
        <v>4</v>
      </c>
      <c r="E1179" s="18">
        <v>8</v>
      </c>
      <c r="F1179" s="21">
        <v>8</v>
      </c>
      <c r="G1179" s="21">
        <v>0</v>
      </c>
    </row>
    <row r="1180" spans="1:7" ht="30" customHeight="1">
      <c r="A1180" s="18" t="s">
        <v>92</v>
      </c>
      <c r="B1180" s="48" t="s">
        <v>1404</v>
      </c>
      <c r="C1180" s="33">
        <f t="shared" si="46"/>
        <v>7.666666666666667</v>
      </c>
      <c r="D1180" s="21">
        <f t="shared" si="48"/>
        <v>3.5</v>
      </c>
      <c r="E1180" s="18">
        <v>8</v>
      </c>
      <c r="F1180" s="21">
        <v>7</v>
      </c>
      <c r="G1180" s="21">
        <v>0</v>
      </c>
    </row>
    <row r="1181" spans="1:7" ht="30" customHeight="1">
      <c r="A1181" s="18" t="s">
        <v>92</v>
      </c>
      <c r="B1181" s="48" t="s">
        <v>1353</v>
      </c>
      <c r="C1181" s="33">
        <f t="shared" si="46"/>
        <v>7.666666666666667</v>
      </c>
      <c r="D1181" s="21">
        <f t="shared" si="48"/>
        <v>4.5</v>
      </c>
      <c r="E1181" s="18">
        <v>7</v>
      </c>
      <c r="F1181" s="21">
        <v>9</v>
      </c>
      <c r="G1181" s="21">
        <v>0</v>
      </c>
    </row>
    <row r="1182" spans="1:7" ht="30" customHeight="1">
      <c r="A1182" s="18" t="s">
        <v>92</v>
      </c>
      <c r="B1182" s="48" t="s">
        <v>1117</v>
      </c>
      <c r="C1182" s="33">
        <f t="shared" si="46"/>
        <v>7.666666666666667</v>
      </c>
      <c r="D1182" s="21">
        <f t="shared" si="48"/>
        <v>5</v>
      </c>
      <c r="E1182" s="18">
        <v>8</v>
      </c>
      <c r="F1182" s="21">
        <v>7</v>
      </c>
      <c r="G1182" s="21">
        <v>3</v>
      </c>
    </row>
    <row r="1183" spans="1:7" ht="30" customHeight="1">
      <c r="A1183" s="18" t="s">
        <v>92</v>
      </c>
      <c r="B1183" s="48" t="s">
        <v>1246</v>
      </c>
      <c r="C1183" s="33">
        <f t="shared" si="46"/>
        <v>7.666666666666667</v>
      </c>
      <c r="D1183" s="21">
        <f t="shared" si="48"/>
        <v>6.5</v>
      </c>
      <c r="E1183" s="18">
        <v>7</v>
      </c>
      <c r="F1183" s="21">
        <v>9</v>
      </c>
      <c r="G1183" s="21">
        <v>4</v>
      </c>
    </row>
    <row r="1184" spans="1:7" ht="30" customHeight="1">
      <c r="A1184" s="18" t="s">
        <v>92</v>
      </c>
      <c r="B1184" s="48" t="s">
        <v>1219</v>
      </c>
      <c r="C1184" s="33">
        <f t="shared" si="46"/>
        <v>7.333333333333333</v>
      </c>
      <c r="D1184" s="21">
        <f t="shared" si="48"/>
        <v>5</v>
      </c>
      <c r="E1184" s="18">
        <v>8</v>
      </c>
      <c r="F1184" s="21">
        <v>6</v>
      </c>
      <c r="G1184" s="21">
        <v>4</v>
      </c>
    </row>
    <row r="1185" spans="1:7" ht="30" customHeight="1">
      <c r="A1185" s="18" t="s">
        <v>92</v>
      </c>
      <c r="B1185" s="48" t="s">
        <v>1351</v>
      </c>
      <c r="C1185" s="33">
        <f t="shared" si="46"/>
        <v>7</v>
      </c>
      <c r="D1185" s="21">
        <f t="shared" si="48"/>
        <v>3.5</v>
      </c>
      <c r="E1185" s="18">
        <v>7</v>
      </c>
      <c r="F1185" s="21">
        <v>7</v>
      </c>
      <c r="G1185" s="21">
        <v>0</v>
      </c>
    </row>
    <row r="1186" spans="1:7" ht="30" customHeight="1">
      <c r="A1186" s="18" t="s">
        <v>92</v>
      </c>
      <c r="B1186" s="48" t="s">
        <v>1132</v>
      </c>
      <c r="C1186" s="33">
        <f t="shared" si="46"/>
        <v>7</v>
      </c>
      <c r="D1186" s="21">
        <f t="shared" si="48"/>
        <v>6.5</v>
      </c>
      <c r="E1186" s="18">
        <v>7</v>
      </c>
      <c r="F1186" s="21">
        <v>7</v>
      </c>
      <c r="G1186" s="21">
        <v>6</v>
      </c>
    </row>
    <row r="1187" spans="1:7" ht="30" customHeight="1">
      <c r="A1187" s="18" t="s">
        <v>92</v>
      </c>
      <c r="B1187" s="48" t="s">
        <v>1052</v>
      </c>
      <c r="C1187" s="33">
        <f t="shared" si="46"/>
        <v>6.666666666666667</v>
      </c>
      <c r="D1187" s="21">
        <f t="shared" si="48"/>
        <v>6.5</v>
      </c>
      <c r="E1187" s="18">
        <v>7</v>
      </c>
      <c r="F1187" s="21">
        <v>6</v>
      </c>
      <c r="G1187" s="21">
        <v>7</v>
      </c>
    </row>
    <row r="1188" spans="1:7" ht="30" customHeight="1">
      <c r="A1188" s="18" t="s">
        <v>92</v>
      </c>
      <c r="B1188" s="48" t="s">
        <v>1335</v>
      </c>
      <c r="C1188" s="33">
        <f t="shared" si="46"/>
        <v>6.666666666666667</v>
      </c>
      <c r="D1188" s="21">
        <f t="shared" si="48"/>
        <v>4</v>
      </c>
      <c r="E1188" s="18">
        <v>6</v>
      </c>
      <c r="F1188" s="21">
        <v>8</v>
      </c>
      <c r="G1188" s="21">
        <v>0</v>
      </c>
    </row>
    <row r="1189" spans="1:7" ht="30" customHeight="1">
      <c r="A1189" s="18" t="s">
        <v>92</v>
      </c>
      <c r="B1189" s="48" t="s">
        <v>1278</v>
      </c>
      <c r="C1189" s="33">
        <f t="shared" si="46"/>
        <v>6.333333333333333</v>
      </c>
      <c r="D1189" s="21">
        <f t="shared" si="48"/>
        <v>6.5</v>
      </c>
      <c r="E1189" s="18">
        <v>7</v>
      </c>
      <c r="F1189" s="21">
        <v>5</v>
      </c>
      <c r="G1189" s="21">
        <v>8</v>
      </c>
    </row>
    <row r="1190" spans="1:7" ht="30" customHeight="1">
      <c r="A1190" s="18" t="s">
        <v>92</v>
      </c>
      <c r="B1190" s="48" t="s">
        <v>1149</v>
      </c>
      <c r="C1190" s="33">
        <f t="shared" si="46"/>
        <v>6.333333333333333</v>
      </c>
      <c r="D1190" s="21">
        <f t="shared" si="48"/>
        <v>7.5</v>
      </c>
      <c r="E1190" s="18">
        <v>6</v>
      </c>
      <c r="F1190" s="21">
        <v>7</v>
      </c>
      <c r="G1190" s="21">
        <v>8</v>
      </c>
    </row>
    <row r="1191" spans="1:7" ht="30" customHeight="1">
      <c r="A1191" s="18" t="s">
        <v>92</v>
      </c>
      <c r="B1191" s="48" t="s">
        <v>1053</v>
      </c>
      <c r="C1191" s="33">
        <f t="shared" si="46"/>
        <v>6.333333333333333</v>
      </c>
      <c r="D1191" s="21">
        <f t="shared" si="48"/>
        <v>5</v>
      </c>
      <c r="E1191" s="18">
        <v>7</v>
      </c>
      <c r="F1191" s="21">
        <v>5</v>
      </c>
      <c r="G1191" s="21">
        <v>5</v>
      </c>
    </row>
    <row r="1192" spans="1:7" ht="30" customHeight="1">
      <c r="A1192" s="18" t="s">
        <v>92</v>
      </c>
      <c r="B1192" s="48" t="s">
        <v>868</v>
      </c>
      <c r="C1192" s="33">
        <f t="shared" si="46"/>
        <v>6.333333333333333</v>
      </c>
      <c r="D1192" s="21">
        <f t="shared" si="48"/>
        <v>5</v>
      </c>
      <c r="E1192" s="18">
        <v>7</v>
      </c>
      <c r="F1192" s="21">
        <v>5</v>
      </c>
      <c r="G1192" s="21">
        <v>5</v>
      </c>
    </row>
    <row r="1193" spans="1:7" ht="30" customHeight="1">
      <c r="A1193" s="18" t="s">
        <v>92</v>
      </c>
      <c r="B1193" s="48" t="s">
        <v>329</v>
      </c>
      <c r="C1193" s="33">
        <f t="shared" si="46"/>
        <v>6.166666666666667</v>
      </c>
      <c r="D1193" s="21">
        <f t="shared" si="48"/>
        <v>4.25</v>
      </c>
      <c r="E1193" s="18">
        <v>7</v>
      </c>
      <c r="F1193" s="21">
        <v>4.5</v>
      </c>
      <c r="G1193" s="21">
        <v>4</v>
      </c>
    </row>
    <row r="1194" spans="1:7" ht="30" customHeight="1">
      <c r="A1194" s="18" t="s">
        <v>92</v>
      </c>
      <c r="B1194" s="48" t="s">
        <v>1350</v>
      </c>
      <c r="C1194" s="33">
        <f t="shared" si="46"/>
        <v>6</v>
      </c>
      <c r="D1194" s="21">
        <f t="shared" si="48"/>
        <v>3</v>
      </c>
      <c r="E1194" s="18">
        <v>6</v>
      </c>
      <c r="F1194" s="21">
        <v>6</v>
      </c>
      <c r="G1194" s="21">
        <v>0</v>
      </c>
    </row>
    <row r="1195" spans="1:7" ht="30" customHeight="1">
      <c r="A1195" s="18" t="s">
        <v>92</v>
      </c>
      <c r="B1195" s="48" t="s">
        <v>1206</v>
      </c>
      <c r="C1195" s="33">
        <f t="shared" si="46"/>
        <v>6</v>
      </c>
      <c r="D1195" s="21">
        <f t="shared" si="48"/>
        <v>4.5</v>
      </c>
      <c r="E1195" s="18">
        <v>6</v>
      </c>
      <c r="F1195" s="21">
        <v>6</v>
      </c>
      <c r="G1195" s="21">
        <v>3</v>
      </c>
    </row>
    <row r="1196" spans="1:7" ht="30" customHeight="1">
      <c r="A1196" s="18" t="s">
        <v>92</v>
      </c>
      <c r="B1196" s="48" t="s">
        <v>1347</v>
      </c>
      <c r="C1196" s="33">
        <f t="shared" si="46"/>
        <v>6</v>
      </c>
      <c r="D1196" s="21">
        <f t="shared" si="48"/>
        <v>3</v>
      </c>
      <c r="E1196" s="18">
        <v>6</v>
      </c>
      <c r="F1196" s="21">
        <v>6</v>
      </c>
      <c r="G1196" s="21">
        <v>0</v>
      </c>
    </row>
    <row r="1197" spans="1:7" ht="30" customHeight="1">
      <c r="A1197" s="18" t="s">
        <v>92</v>
      </c>
      <c r="B1197" s="48" t="s">
        <v>1230</v>
      </c>
      <c r="C1197" s="33">
        <f t="shared" si="46"/>
        <v>6</v>
      </c>
      <c r="D1197" s="21">
        <f t="shared" si="48"/>
        <v>6</v>
      </c>
      <c r="E1197" s="18">
        <v>5</v>
      </c>
      <c r="F1197" s="21">
        <v>8</v>
      </c>
      <c r="G1197" s="21">
        <v>4</v>
      </c>
    </row>
    <row r="1198" spans="1:7" ht="30" customHeight="1">
      <c r="A1198" s="18" t="s">
        <v>92</v>
      </c>
      <c r="B1198" s="48" t="s">
        <v>1167</v>
      </c>
      <c r="C1198" s="33">
        <f t="shared" si="46"/>
        <v>6</v>
      </c>
      <c r="D1198" s="21">
        <f t="shared" si="48"/>
        <v>7</v>
      </c>
      <c r="E1198" s="18">
        <v>5</v>
      </c>
      <c r="F1198" s="21">
        <v>8</v>
      </c>
      <c r="G1198" s="21">
        <v>6</v>
      </c>
    </row>
    <row r="1199" spans="1:7" ht="30" customHeight="1">
      <c r="A1199" s="18" t="s">
        <v>92</v>
      </c>
      <c r="B1199" s="48" t="s">
        <v>1292</v>
      </c>
      <c r="C1199" s="33">
        <f t="shared" si="46"/>
        <v>6</v>
      </c>
      <c r="D1199" s="21">
        <f t="shared" si="48"/>
        <v>5</v>
      </c>
      <c r="E1199" s="18">
        <v>6</v>
      </c>
      <c r="F1199" s="21">
        <v>6</v>
      </c>
      <c r="G1199" s="21">
        <v>4</v>
      </c>
    </row>
    <row r="1200" spans="1:7" ht="30" customHeight="1">
      <c r="A1200" s="18" t="s">
        <v>92</v>
      </c>
      <c r="B1200" s="48" t="s">
        <v>830</v>
      </c>
      <c r="C1200" s="33">
        <f t="shared" si="46"/>
        <v>6</v>
      </c>
      <c r="D1200" s="21">
        <f t="shared" si="48"/>
        <v>8.75</v>
      </c>
      <c r="E1200" s="18">
        <v>5</v>
      </c>
      <c r="F1200" s="21">
        <v>8</v>
      </c>
      <c r="G1200" s="21">
        <v>9.5</v>
      </c>
    </row>
    <row r="1201" spans="1:7" ht="30" customHeight="1">
      <c r="A1201" s="18" t="s">
        <v>92</v>
      </c>
      <c r="B1201" s="48" t="s">
        <v>105</v>
      </c>
      <c r="C1201" s="33">
        <f t="shared" si="46"/>
        <v>5.8</v>
      </c>
      <c r="D1201" s="21">
        <f t="shared" si="48"/>
        <v>3.7</v>
      </c>
      <c r="E1201" s="18">
        <v>7</v>
      </c>
      <c r="F1201" s="21">
        <v>3.4</v>
      </c>
      <c r="G1201" s="21">
        <v>4</v>
      </c>
    </row>
    <row r="1202" spans="1:7" ht="30" customHeight="1">
      <c r="A1202" s="18" t="s">
        <v>92</v>
      </c>
      <c r="B1202" s="48" t="s">
        <v>1202</v>
      </c>
      <c r="C1202" s="33">
        <f t="shared" si="46"/>
        <v>5.666666666666667</v>
      </c>
      <c r="D1202" s="21">
        <f t="shared" si="48"/>
        <v>3.5</v>
      </c>
      <c r="E1202" s="18">
        <v>6</v>
      </c>
      <c r="F1202" s="21">
        <v>5</v>
      </c>
      <c r="G1202" s="21">
        <v>2</v>
      </c>
    </row>
    <row r="1203" spans="1:7" ht="30" customHeight="1">
      <c r="A1203" s="18" t="s">
        <v>92</v>
      </c>
      <c r="B1203" s="48" t="s">
        <v>1399</v>
      </c>
      <c r="C1203" s="33">
        <f t="shared" si="46"/>
        <v>5.666666666666667</v>
      </c>
      <c r="D1203" s="21">
        <f t="shared" si="48"/>
        <v>2.5</v>
      </c>
      <c r="E1203" s="18">
        <v>6</v>
      </c>
      <c r="F1203" s="21">
        <v>5</v>
      </c>
      <c r="G1203" s="21">
        <v>0</v>
      </c>
    </row>
    <row r="1204" spans="1:7" ht="30" customHeight="1">
      <c r="A1204" s="18" t="s">
        <v>92</v>
      </c>
      <c r="B1204" s="48" t="s">
        <v>1138</v>
      </c>
      <c r="C1204" s="33">
        <f t="shared" si="46"/>
        <v>5.666666666666667</v>
      </c>
      <c r="D1204" s="21">
        <f t="shared" si="48"/>
        <v>3</v>
      </c>
      <c r="E1204" s="18">
        <v>6</v>
      </c>
      <c r="F1204" s="21">
        <v>5</v>
      </c>
      <c r="G1204" s="21">
        <v>1</v>
      </c>
    </row>
    <row r="1205" spans="1:7" ht="30" customHeight="1">
      <c r="A1205" s="18" t="s">
        <v>92</v>
      </c>
      <c r="B1205" s="48" t="s">
        <v>1352</v>
      </c>
      <c r="C1205" s="33">
        <f t="shared" si="46"/>
        <v>5.666666666666667</v>
      </c>
      <c r="D1205" s="21">
        <f t="shared" si="48"/>
        <v>2.5</v>
      </c>
      <c r="E1205" s="18">
        <v>6</v>
      </c>
      <c r="F1205" s="21">
        <v>5</v>
      </c>
      <c r="G1205" s="21">
        <v>0</v>
      </c>
    </row>
    <row r="1206" spans="1:7" ht="30" customHeight="1">
      <c r="A1206" s="18" t="s">
        <v>92</v>
      </c>
      <c r="B1206" s="48" t="s">
        <v>1305</v>
      </c>
      <c r="C1206" s="33">
        <f t="shared" si="46"/>
        <v>5.333333333333333</v>
      </c>
      <c r="D1206" s="21">
        <f t="shared" si="48"/>
        <v>7</v>
      </c>
      <c r="E1206" s="18">
        <v>4</v>
      </c>
      <c r="F1206" s="21">
        <v>8</v>
      </c>
      <c r="G1206" s="21">
        <v>6</v>
      </c>
    </row>
    <row r="1207" spans="1:7" ht="30" customHeight="1">
      <c r="A1207" s="18" t="s">
        <v>92</v>
      </c>
      <c r="B1207" s="48" t="s">
        <v>1293</v>
      </c>
      <c r="C1207" s="33">
        <f t="shared" si="46"/>
        <v>5.333333333333333</v>
      </c>
      <c r="D1207" s="21">
        <f t="shared" ref="D1207:D1234" si="49">(F1207+G1207)/2</f>
        <v>5</v>
      </c>
      <c r="E1207" s="18">
        <v>5</v>
      </c>
      <c r="F1207" s="21">
        <v>6</v>
      </c>
      <c r="G1207" s="21">
        <v>4</v>
      </c>
    </row>
    <row r="1208" spans="1:7" ht="30" customHeight="1">
      <c r="A1208" s="18" t="s">
        <v>92</v>
      </c>
      <c r="B1208" s="48" t="s">
        <v>1218</v>
      </c>
      <c r="C1208" s="33">
        <f t="shared" si="46"/>
        <v>5.333333333333333</v>
      </c>
      <c r="D1208" s="21">
        <f t="shared" si="49"/>
        <v>0</v>
      </c>
      <c r="E1208" s="18">
        <v>8</v>
      </c>
      <c r="F1208" s="21">
        <v>0</v>
      </c>
      <c r="G1208" s="21">
        <v>0</v>
      </c>
    </row>
    <row r="1209" spans="1:7" ht="30" customHeight="1">
      <c r="A1209" s="18" t="s">
        <v>92</v>
      </c>
      <c r="B1209" s="48" t="s">
        <v>1184</v>
      </c>
      <c r="C1209" s="33">
        <f t="shared" si="46"/>
        <v>5.333333333333333</v>
      </c>
      <c r="D1209" s="21">
        <f t="shared" si="49"/>
        <v>3</v>
      </c>
      <c r="E1209" s="18">
        <v>6</v>
      </c>
      <c r="F1209" s="21">
        <v>4</v>
      </c>
      <c r="G1209" s="21">
        <v>2</v>
      </c>
    </row>
    <row r="1210" spans="1:7" ht="30" customHeight="1">
      <c r="A1210" s="18" t="s">
        <v>92</v>
      </c>
      <c r="B1210" s="48" t="s">
        <v>1320</v>
      </c>
      <c r="C1210" s="33">
        <f t="shared" si="46"/>
        <v>5.333333333333333</v>
      </c>
      <c r="D1210" s="21">
        <f t="shared" si="49"/>
        <v>4</v>
      </c>
      <c r="E1210" s="18">
        <v>5</v>
      </c>
      <c r="F1210" s="21">
        <v>6</v>
      </c>
      <c r="G1210" s="21">
        <v>2</v>
      </c>
    </row>
    <row r="1211" spans="1:7" ht="30" customHeight="1">
      <c r="A1211" s="18" t="s">
        <v>92</v>
      </c>
      <c r="B1211" s="48" t="s">
        <v>1012</v>
      </c>
      <c r="C1211" s="33">
        <f t="shared" si="46"/>
        <v>5.333333333333333</v>
      </c>
      <c r="D1211" s="21">
        <f t="shared" si="49"/>
        <v>5</v>
      </c>
      <c r="E1211" s="18">
        <v>6</v>
      </c>
      <c r="F1211" s="21">
        <v>4</v>
      </c>
      <c r="G1211" s="21">
        <v>6</v>
      </c>
    </row>
    <row r="1212" spans="1:7" ht="30" customHeight="1">
      <c r="A1212" s="18" t="s">
        <v>92</v>
      </c>
      <c r="B1212" s="48" t="s">
        <v>106</v>
      </c>
      <c r="C1212" s="33">
        <f t="shared" si="46"/>
        <v>5.1333333333333337</v>
      </c>
      <c r="D1212" s="21">
        <f t="shared" si="49"/>
        <v>3.7</v>
      </c>
      <c r="E1212" s="18">
        <v>6</v>
      </c>
      <c r="F1212" s="21">
        <v>3.4</v>
      </c>
      <c r="G1212" s="21">
        <v>4</v>
      </c>
    </row>
    <row r="1213" spans="1:7" ht="30" customHeight="1">
      <c r="A1213" s="18" t="s">
        <v>92</v>
      </c>
      <c r="B1213" s="48" t="s">
        <v>1438</v>
      </c>
      <c r="C1213" s="33">
        <f t="shared" si="46"/>
        <v>5</v>
      </c>
      <c r="D1213" s="21">
        <f t="shared" si="49"/>
        <v>5</v>
      </c>
      <c r="E1213" s="18">
        <v>5</v>
      </c>
      <c r="F1213" s="21">
        <v>5</v>
      </c>
      <c r="G1213" s="21">
        <v>5</v>
      </c>
    </row>
    <row r="1214" spans="1:7" ht="30" customHeight="1">
      <c r="A1214" s="18" t="s">
        <v>92</v>
      </c>
      <c r="B1214" s="48" t="s">
        <v>1661</v>
      </c>
      <c r="C1214" s="33">
        <f t="shared" si="46"/>
        <v>5</v>
      </c>
      <c r="D1214" s="21">
        <f t="shared" si="49"/>
        <v>5</v>
      </c>
      <c r="E1214" s="18">
        <v>5</v>
      </c>
      <c r="F1214" s="21">
        <v>5</v>
      </c>
      <c r="G1214" s="21">
        <v>5</v>
      </c>
    </row>
    <row r="1215" spans="1:7" ht="30" customHeight="1">
      <c r="A1215" s="18" t="s">
        <v>92</v>
      </c>
      <c r="B1215" s="48" t="s">
        <v>1250</v>
      </c>
      <c r="C1215" s="33">
        <f t="shared" si="46"/>
        <v>5</v>
      </c>
      <c r="D1215" s="21">
        <f t="shared" si="49"/>
        <v>5</v>
      </c>
      <c r="E1215" s="18">
        <v>5</v>
      </c>
      <c r="F1215" s="21">
        <v>5</v>
      </c>
      <c r="G1215" s="21">
        <v>5</v>
      </c>
    </row>
    <row r="1216" spans="1:7" ht="30" customHeight="1">
      <c r="A1216" s="18" t="s">
        <v>92</v>
      </c>
      <c r="B1216" s="48" t="s">
        <v>1248</v>
      </c>
      <c r="C1216" s="33">
        <f t="shared" si="46"/>
        <v>5</v>
      </c>
      <c r="D1216" s="21">
        <f t="shared" si="49"/>
        <v>5</v>
      </c>
      <c r="E1216" s="18">
        <v>5</v>
      </c>
      <c r="F1216" s="21">
        <v>5</v>
      </c>
      <c r="G1216" s="21">
        <v>5</v>
      </c>
    </row>
    <row r="1217" spans="1:7" ht="30" customHeight="1">
      <c r="A1217" s="18" t="s">
        <v>92</v>
      </c>
      <c r="B1217" s="48" t="s">
        <v>1722</v>
      </c>
      <c r="C1217" s="33">
        <f t="shared" si="46"/>
        <v>5</v>
      </c>
      <c r="D1217" s="21">
        <f t="shared" si="49"/>
        <v>5</v>
      </c>
      <c r="E1217" s="18">
        <v>5</v>
      </c>
      <c r="F1217" s="21">
        <v>5</v>
      </c>
      <c r="G1217" s="21">
        <v>5</v>
      </c>
    </row>
    <row r="1218" spans="1:7" ht="30" customHeight="1">
      <c r="A1218" s="18" t="s">
        <v>92</v>
      </c>
      <c r="B1218" s="48" t="s">
        <v>1608</v>
      </c>
      <c r="C1218" s="33">
        <f t="shared" si="46"/>
        <v>5</v>
      </c>
      <c r="D1218" s="21">
        <f t="shared" si="49"/>
        <v>5</v>
      </c>
      <c r="E1218" s="18">
        <v>5</v>
      </c>
      <c r="F1218" s="21">
        <v>5</v>
      </c>
      <c r="G1218" s="21">
        <v>5</v>
      </c>
    </row>
    <row r="1219" spans="1:7" ht="30" customHeight="1">
      <c r="A1219" s="18" t="s">
        <v>92</v>
      </c>
      <c r="B1219" s="48" t="s">
        <v>1481</v>
      </c>
      <c r="C1219" s="33">
        <f t="shared" si="46"/>
        <v>5</v>
      </c>
      <c r="D1219" s="21">
        <f t="shared" si="49"/>
        <v>5</v>
      </c>
      <c r="E1219" s="18">
        <v>5</v>
      </c>
      <c r="F1219" s="21">
        <v>5</v>
      </c>
      <c r="G1219" s="21">
        <v>5</v>
      </c>
    </row>
    <row r="1220" spans="1:7" ht="30" customHeight="1">
      <c r="A1220" s="18" t="s">
        <v>92</v>
      </c>
      <c r="B1220" s="48" t="s">
        <v>1640</v>
      </c>
      <c r="C1220" s="33">
        <f t="shared" si="46"/>
        <v>5</v>
      </c>
      <c r="D1220" s="21">
        <f t="shared" si="49"/>
        <v>5</v>
      </c>
      <c r="E1220" s="18">
        <v>5</v>
      </c>
      <c r="F1220" s="21">
        <v>5</v>
      </c>
      <c r="G1220" s="21">
        <v>5</v>
      </c>
    </row>
    <row r="1221" spans="1:7" ht="30" customHeight="1">
      <c r="A1221" s="18" t="s">
        <v>92</v>
      </c>
      <c r="B1221" s="48" t="s">
        <v>1234</v>
      </c>
      <c r="C1221" s="33">
        <f t="shared" ref="C1221:C1284" si="50">(E1221*2+F1221)/3</f>
        <v>5</v>
      </c>
      <c r="D1221" s="21">
        <f t="shared" si="49"/>
        <v>5</v>
      </c>
      <c r="E1221" s="18">
        <v>5</v>
      </c>
      <c r="F1221" s="21">
        <v>5</v>
      </c>
      <c r="G1221" s="21">
        <v>5</v>
      </c>
    </row>
    <row r="1222" spans="1:7" ht="30" customHeight="1">
      <c r="A1222" s="18" t="s">
        <v>92</v>
      </c>
      <c r="B1222" s="48" t="s">
        <v>1265</v>
      </c>
      <c r="C1222" s="33">
        <f t="shared" si="50"/>
        <v>5</v>
      </c>
      <c r="D1222" s="21">
        <f t="shared" si="49"/>
        <v>5</v>
      </c>
      <c r="E1222" s="18">
        <v>5</v>
      </c>
      <c r="F1222" s="21">
        <v>5</v>
      </c>
      <c r="G1222" s="21">
        <v>5</v>
      </c>
    </row>
    <row r="1223" spans="1:7" ht="30" customHeight="1">
      <c r="A1223" s="18" t="s">
        <v>92</v>
      </c>
      <c r="B1223" s="48" t="s">
        <v>1553</v>
      </c>
      <c r="C1223" s="33">
        <f t="shared" si="50"/>
        <v>5</v>
      </c>
      <c r="D1223" s="21">
        <f t="shared" si="49"/>
        <v>5</v>
      </c>
      <c r="E1223" s="18">
        <v>5</v>
      </c>
      <c r="F1223" s="21">
        <v>5</v>
      </c>
      <c r="G1223" s="21">
        <v>5</v>
      </c>
    </row>
    <row r="1224" spans="1:7" ht="30" customHeight="1">
      <c r="A1224" s="18" t="s">
        <v>92</v>
      </c>
      <c r="B1224" s="48" t="s">
        <v>2169</v>
      </c>
      <c r="C1224" s="33">
        <f t="shared" si="50"/>
        <v>5</v>
      </c>
      <c r="D1224" s="21">
        <f t="shared" si="49"/>
        <v>5</v>
      </c>
      <c r="E1224" s="18">
        <v>5</v>
      </c>
      <c r="F1224" s="21">
        <v>5</v>
      </c>
      <c r="G1224" s="21">
        <v>5</v>
      </c>
    </row>
    <row r="1225" spans="1:7" ht="30" customHeight="1">
      <c r="A1225" s="18" t="s">
        <v>92</v>
      </c>
      <c r="B1225" s="48" t="s">
        <v>1331</v>
      </c>
      <c r="C1225" s="33">
        <f t="shared" si="50"/>
        <v>5</v>
      </c>
      <c r="D1225" s="21">
        <f t="shared" si="49"/>
        <v>2.5</v>
      </c>
      <c r="E1225" s="18">
        <v>5</v>
      </c>
      <c r="F1225" s="21">
        <v>5</v>
      </c>
      <c r="G1225" s="21">
        <v>0</v>
      </c>
    </row>
    <row r="1226" spans="1:7" ht="30" customHeight="1">
      <c r="A1226" s="18" t="s">
        <v>92</v>
      </c>
      <c r="B1226" s="48" t="s">
        <v>1253</v>
      </c>
      <c r="C1226" s="33">
        <f t="shared" si="50"/>
        <v>5</v>
      </c>
      <c r="D1226" s="21">
        <f t="shared" si="49"/>
        <v>5</v>
      </c>
      <c r="E1226" s="18">
        <v>5</v>
      </c>
      <c r="F1226" s="21">
        <v>5</v>
      </c>
      <c r="G1226" s="21">
        <v>5</v>
      </c>
    </row>
    <row r="1227" spans="1:7" ht="30" customHeight="1">
      <c r="A1227" s="18" t="s">
        <v>92</v>
      </c>
      <c r="B1227" s="48" t="s">
        <v>1562</v>
      </c>
      <c r="C1227" s="33">
        <f t="shared" si="50"/>
        <v>5</v>
      </c>
      <c r="D1227" s="21">
        <f t="shared" si="49"/>
        <v>5</v>
      </c>
      <c r="E1227" s="18">
        <v>5</v>
      </c>
      <c r="F1227" s="21">
        <v>5</v>
      </c>
      <c r="G1227" s="21">
        <v>5</v>
      </c>
    </row>
    <row r="1228" spans="1:7" ht="30" customHeight="1">
      <c r="A1228" s="18" t="s">
        <v>92</v>
      </c>
      <c r="B1228" s="48" t="s">
        <v>1627</v>
      </c>
      <c r="C1228" s="33">
        <f t="shared" si="50"/>
        <v>5</v>
      </c>
      <c r="D1228" s="21">
        <f t="shared" si="49"/>
        <v>5</v>
      </c>
      <c r="E1228" s="18">
        <v>5</v>
      </c>
      <c r="F1228" s="21">
        <v>5</v>
      </c>
      <c r="G1228" s="21">
        <v>5</v>
      </c>
    </row>
    <row r="1229" spans="1:7" ht="30" customHeight="1">
      <c r="A1229" s="18" t="s">
        <v>92</v>
      </c>
      <c r="B1229" s="48" t="s">
        <v>1532</v>
      </c>
      <c r="C1229" s="33">
        <f t="shared" si="50"/>
        <v>5</v>
      </c>
      <c r="D1229" s="21">
        <f t="shared" si="49"/>
        <v>5</v>
      </c>
      <c r="E1229" s="18">
        <v>5</v>
      </c>
      <c r="F1229" s="21">
        <v>5</v>
      </c>
      <c r="G1229" s="21">
        <v>5</v>
      </c>
    </row>
    <row r="1230" spans="1:7" ht="30" customHeight="1">
      <c r="A1230" s="18" t="s">
        <v>92</v>
      </c>
      <c r="B1230" s="48" t="s">
        <v>1624</v>
      </c>
      <c r="C1230" s="33">
        <f t="shared" si="50"/>
        <v>5</v>
      </c>
      <c r="D1230" s="21">
        <f t="shared" si="49"/>
        <v>5</v>
      </c>
      <c r="E1230" s="18">
        <v>5</v>
      </c>
      <c r="F1230" s="21">
        <v>5</v>
      </c>
      <c r="G1230" s="21">
        <v>5</v>
      </c>
    </row>
    <row r="1231" spans="1:7" ht="30" customHeight="1">
      <c r="A1231" s="18" t="s">
        <v>92</v>
      </c>
      <c r="B1231" s="48" t="s">
        <v>2159</v>
      </c>
      <c r="C1231" s="33">
        <f t="shared" si="50"/>
        <v>5</v>
      </c>
      <c r="D1231" s="21">
        <f t="shared" si="49"/>
        <v>5</v>
      </c>
      <c r="E1231" s="18">
        <v>5</v>
      </c>
      <c r="F1231" s="21">
        <v>5</v>
      </c>
      <c r="G1231" s="21">
        <v>5</v>
      </c>
    </row>
    <row r="1232" spans="1:7" ht="30" customHeight="1">
      <c r="A1232" s="18" t="s">
        <v>92</v>
      </c>
      <c r="B1232" s="48" t="s">
        <v>1247</v>
      </c>
      <c r="C1232" s="33">
        <f t="shared" si="50"/>
        <v>5</v>
      </c>
      <c r="D1232" s="21">
        <f t="shared" si="49"/>
        <v>5</v>
      </c>
      <c r="E1232" s="18">
        <v>5</v>
      </c>
      <c r="F1232" s="21">
        <v>5</v>
      </c>
      <c r="G1232" s="21">
        <v>5</v>
      </c>
    </row>
    <row r="1233" spans="1:7" ht="30" customHeight="1">
      <c r="A1233" s="18" t="s">
        <v>92</v>
      </c>
      <c r="B1233" s="48" t="s">
        <v>1617</v>
      </c>
      <c r="C1233" s="33">
        <f t="shared" si="50"/>
        <v>5</v>
      </c>
      <c r="D1233" s="21">
        <f t="shared" si="49"/>
        <v>5</v>
      </c>
      <c r="E1233" s="18">
        <v>5</v>
      </c>
      <c r="F1233" s="21">
        <v>5</v>
      </c>
      <c r="G1233" s="21">
        <v>5</v>
      </c>
    </row>
    <row r="1234" spans="1:7" ht="30" customHeight="1">
      <c r="A1234" s="18" t="s">
        <v>92</v>
      </c>
      <c r="B1234" s="48" t="s">
        <v>1254</v>
      </c>
      <c r="C1234" s="33">
        <f t="shared" si="50"/>
        <v>5</v>
      </c>
      <c r="D1234" s="21">
        <f t="shared" si="49"/>
        <v>5</v>
      </c>
      <c r="E1234" s="18">
        <v>5</v>
      </c>
      <c r="F1234" s="21">
        <v>5</v>
      </c>
      <c r="G1234" s="21">
        <v>5</v>
      </c>
    </row>
    <row r="1235" spans="1:7" ht="30" customHeight="1">
      <c r="A1235" s="18" t="s">
        <v>92</v>
      </c>
      <c r="B1235" s="48" t="s">
        <v>2239</v>
      </c>
      <c r="C1235" s="33">
        <f t="shared" si="50"/>
        <v>5</v>
      </c>
      <c r="D1235" s="21">
        <f>((F1235*4)-G1235)/5</f>
        <v>3</v>
      </c>
      <c r="E1235" s="18">
        <v>5</v>
      </c>
      <c r="F1235" s="21">
        <v>5</v>
      </c>
      <c r="G1235" s="21">
        <v>5</v>
      </c>
    </row>
    <row r="1236" spans="1:7" ht="30" customHeight="1">
      <c r="A1236" s="18" t="s">
        <v>92</v>
      </c>
      <c r="B1236" s="48" t="s">
        <v>1398</v>
      </c>
      <c r="C1236" s="33">
        <f t="shared" si="50"/>
        <v>5</v>
      </c>
      <c r="D1236" s="21">
        <f t="shared" ref="D1236:D1267" si="51">(F1236+G1236)/2</f>
        <v>1.5</v>
      </c>
      <c r="E1236" s="18">
        <v>6</v>
      </c>
      <c r="F1236" s="21">
        <v>3</v>
      </c>
      <c r="G1236" s="21">
        <v>0</v>
      </c>
    </row>
    <row r="1237" spans="1:7" ht="30" customHeight="1">
      <c r="A1237" s="18" t="s">
        <v>92</v>
      </c>
      <c r="B1237" s="48" t="s">
        <v>1636</v>
      </c>
      <c r="C1237" s="33">
        <f t="shared" si="50"/>
        <v>5</v>
      </c>
      <c r="D1237" s="21">
        <f t="shared" si="51"/>
        <v>5</v>
      </c>
      <c r="E1237" s="18">
        <v>5</v>
      </c>
      <c r="F1237" s="21">
        <v>5</v>
      </c>
      <c r="G1237" s="21">
        <v>5</v>
      </c>
    </row>
    <row r="1238" spans="1:7" ht="30" customHeight="1">
      <c r="A1238" s="18" t="s">
        <v>92</v>
      </c>
      <c r="B1238" s="48" t="s">
        <v>1554</v>
      </c>
      <c r="C1238" s="33">
        <f t="shared" si="50"/>
        <v>5</v>
      </c>
      <c r="D1238" s="21">
        <f t="shared" si="51"/>
        <v>5</v>
      </c>
      <c r="E1238" s="18">
        <v>5</v>
      </c>
      <c r="F1238" s="21">
        <v>5</v>
      </c>
      <c r="G1238" s="21">
        <v>5</v>
      </c>
    </row>
    <row r="1239" spans="1:7" ht="30" customHeight="1">
      <c r="A1239" s="18" t="s">
        <v>92</v>
      </c>
      <c r="B1239" s="48" t="s">
        <v>1560</v>
      </c>
      <c r="C1239" s="33">
        <f t="shared" si="50"/>
        <v>5</v>
      </c>
      <c r="D1239" s="21">
        <f t="shared" si="51"/>
        <v>5</v>
      </c>
      <c r="E1239" s="18">
        <v>5</v>
      </c>
      <c r="F1239" s="21">
        <v>5</v>
      </c>
      <c r="G1239" s="21">
        <v>5</v>
      </c>
    </row>
    <row r="1240" spans="1:7" ht="30" customHeight="1">
      <c r="A1240" s="18" t="s">
        <v>92</v>
      </c>
      <c r="B1240" s="48" t="s">
        <v>1249</v>
      </c>
      <c r="C1240" s="33">
        <f t="shared" si="50"/>
        <v>5</v>
      </c>
      <c r="D1240" s="21">
        <f t="shared" si="51"/>
        <v>5</v>
      </c>
      <c r="E1240" s="18">
        <v>5</v>
      </c>
      <c r="F1240" s="21">
        <v>5</v>
      </c>
      <c r="G1240" s="21">
        <v>5</v>
      </c>
    </row>
    <row r="1241" spans="1:7" ht="30" customHeight="1">
      <c r="A1241" s="18" t="s">
        <v>92</v>
      </c>
      <c r="B1241" s="48" t="s">
        <v>1268</v>
      </c>
      <c r="C1241" s="33">
        <f t="shared" si="50"/>
        <v>5</v>
      </c>
      <c r="D1241" s="21">
        <f t="shared" si="51"/>
        <v>5</v>
      </c>
      <c r="E1241" s="18">
        <v>5</v>
      </c>
      <c r="F1241" s="21">
        <v>5</v>
      </c>
      <c r="G1241" s="21">
        <v>5</v>
      </c>
    </row>
    <row r="1242" spans="1:7" ht="30" customHeight="1">
      <c r="A1242" s="18" t="s">
        <v>92</v>
      </c>
      <c r="B1242" s="48" t="s">
        <v>1623</v>
      </c>
      <c r="C1242" s="33">
        <f t="shared" si="50"/>
        <v>5</v>
      </c>
      <c r="D1242" s="21">
        <f t="shared" si="51"/>
        <v>5</v>
      </c>
      <c r="E1242" s="18">
        <v>5</v>
      </c>
      <c r="F1242" s="21">
        <v>5</v>
      </c>
      <c r="G1242" s="21">
        <v>5</v>
      </c>
    </row>
    <row r="1243" spans="1:7" ht="30" customHeight="1">
      <c r="A1243" s="18" t="s">
        <v>92</v>
      </c>
      <c r="B1243" s="48" t="s">
        <v>2158</v>
      </c>
      <c r="C1243" s="33">
        <f t="shared" si="50"/>
        <v>5</v>
      </c>
      <c r="D1243" s="21">
        <f t="shared" si="51"/>
        <v>5</v>
      </c>
      <c r="E1243" s="18">
        <v>5</v>
      </c>
      <c r="F1243" s="21">
        <v>5</v>
      </c>
      <c r="G1243" s="21">
        <v>5</v>
      </c>
    </row>
    <row r="1244" spans="1:7" ht="30" customHeight="1">
      <c r="A1244" s="18" t="s">
        <v>92</v>
      </c>
      <c r="B1244" s="48" t="s">
        <v>1635</v>
      </c>
      <c r="C1244" s="33">
        <f t="shared" si="50"/>
        <v>5</v>
      </c>
      <c r="D1244" s="21">
        <f t="shared" si="51"/>
        <v>5</v>
      </c>
      <c r="E1244" s="18">
        <v>5</v>
      </c>
      <c r="F1244" s="21">
        <v>5</v>
      </c>
      <c r="G1244" s="21">
        <v>5</v>
      </c>
    </row>
    <row r="1245" spans="1:7" ht="30" customHeight="1">
      <c r="A1245" s="18" t="s">
        <v>92</v>
      </c>
      <c r="B1245" s="48" t="s">
        <v>1243</v>
      </c>
      <c r="C1245" s="33">
        <f t="shared" si="50"/>
        <v>5</v>
      </c>
      <c r="D1245" s="21">
        <f t="shared" si="51"/>
        <v>5</v>
      </c>
      <c r="E1245" s="18">
        <v>5</v>
      </c>
      <c r="F1245" s="21">
        <v>5</v>
      </c>
      <c r="G1245" s="21">
        <v>5</v>
      </c>
    </row>
    <row r="1246" spans="1:7" ht="30" customHeight="1">
      <c r="A1246" s="18" t="s">
        <v>92</v>
      </c>
      <c r="B1246" s="48" t="s">
        <v>1147</v>
      </c>
      <c r="C1246" s="33">
        <f t="shared" si="50"/>
        <v>5</v>
      </c>
      <c r="D1246" s="21">
        <f t="shared" si="51"/>
        <v>3.5</v>
      </c>
      <c r="E1246" s="18">
        <v>5</v>
      </c>
      <c r="F1246" s="21">
        <v>5</v>
      </c>
      <c r="G1246" s="21">
        <v>2</v>
      </c>
    </row>
    <row r="1247" spans="1:7" ht="30" customHeight="1">
      <c r="A1247" s="18" t="s">
        <v>92</v>
      </c>
      <c r="B1247" s="48" t="s">
        <v>1672</v>
      </c>
      <c r="C1247" s="33">
        <f t="shared" si="50"/>
        <v>5</v>
      </c>
      <c r="D1247" s="21">
        <f t="shared" si="51"/>
        <v>5</v>
      </c>
      <c r="E1247" s="18">
        <v>5</v>
      </c>
      <c r="F1247" s="21">
        <v>5</v>
      </c>
      <c r="G1247" s="21">
        <v>5</v>
      </c>
    </row>
    <row r="1248" spans="1:7" ht="30" customHeight="1">
      <c r="A1248" s="18" t="s">
        <v>92</v>
      </c>
      <c r="B1248" s="48" t="s">
        <v>2171</v>
      </c>
      <c r="C1248" s="33">
        <f t="shared" si="50"/>
        <v>5</v>
      </c>
      <c r="D1248" s="21">
        <f t="shared" si="51"/>
        <v>5</v>
      </c>
      <c r="E1248" s="18">
        <v>5</v>
      </c>
      <c r="F1248" s="21">
        <v>5</v>
      </c>
      <c r="G1248" s="21">
        <v>5</v>
      </c>
    </row>
    <row r="1249" spans="1:7" ht="30" customHeight="1">
      <c r="A1249" s="18" t="s">
        <v>92</v>
      </c>
      <c r="B1249" s="48" t="s">
        <v>1264</v>
      </c>
      <c r="C1249" s="33">
        <f t="shared" si="50"/>
        <v>5</v>
      </c>
      <c r="D1249" s="21">
        <f t="shared" si="51"/>
        <v>5</v>
      </c>
      <c r="E1249" s="18">
        <v>5</v>
      </c>
      <c r="F1249" s="21">
        <v>5</v>
      </c>
      <c r="G1249" s="21">
        <v>5</v>
      </c>
    </row>
    <row r="1250" spans="1:7" ht="30" customHeight="1">
      <c r="A1250" s="18" t="s">
        <v>92</v>
      </c>
      <c r="B1250" s="48" t="s">
        <v>1449</v>
      </c>
      <c r="C1250" s="33">
        <f t="shared" si="50"/>
        <v>5</v>
      </c>
      <c r="D1250" s="21">
        <f t="shared" si="51"/>
        <v>5</v>
      </c>
      <c r="E1250" s="18">
        <v>5</v>
      </c>
      <c r="F1250" s="21">
        <v>5</v>
      </c>
      <c r="G1250" s="21">
        <v>5</v>
      </c>
    </row>
    <row r="1251" spans="1:7" ht="30" customHeight="1">
      <c r="A1251" s="18" t="s">
        <v>92</v>
      </c>
      <c r="B1251" s="48" t="s">
        <v>1629</v>
      </c>
      <c r="C1251" s="33">
        <f t="shared" si="50"/>
        <v>5</v>
      </c>
      <c r="D1251" s="21">
        <f t="shared" si="51"/>
        <v>5</v>
      </c>
      <c r="E1251" s="18">
        <v>5</v>
      </c>
      <c r="F1251" s="21">
        <v>5</v>
      </c>
      <c r="G1251" s="21">
        <v>5</v>
      </c>
    </row>
    <row r="1252" spans="1:7" ht="30" customHeight="1">
      <c r="A1252" s="18" t="s">
        <v>92</v>
      </c>
      <c r="B1252" s="48" t="s">
        <v>2189</v>
      </c>
      <c r="C1252" s="33">
        <f t="shared" si="50"/>
        <v>5</v>
      </c>
      <c r="D1252" s="21">
        <f t="shared" si="51"/>
        <v>5.5</v>
      </c>
      <c r="E1252" s="18">
        <v>5</v>
      </c>
      <c r="F1252" s="21">
        <v>5</v>
      </c>
      <c r="G1252" s="21">
        <v>6</v>
      </c>
    </row>
    <row r="1253" spans="1:7" ht="30" customHeight="1">
      <c r="A1253" s="18" t="s">
        <v>92</v>
      </c>
      <c r="B1253" s="48" t="s">
        <v>1569</v>
      </c>
      <c r="C1253" s="33">
        <f t="shared" si="50"/>
        <v>5</v>
      </c>
      <c r="D1253" s="21">
        <f t="shared" si="51"/>
        <v>5</v>
      </c>
      <c r="E1253" s="18">
        <v>5</v>
      </c>
      <c r="F1253" s="21">
        <v>5</v>
      </c>
      <c r="G1253" s="21">
        <v>5</v>
      </c>
    </row>
    <row r="1254" spans="1:7" ht="30" customHeight="1">
      <c r="A1254" s="69" t="s">
        <v>92</v>
      </c>
      <c r="B1254" s="48" t="s">
        <v>1338</v>
      </c>
      <c r="C1254" s="71">
        <f t="shared" si="50"/>
        <v>5</v>
      </c>
      <c r="D1254" s="72">
        <f t="shared" si="51"/>
        <v>2.5</v>
      </c>
      <c r="E1254" s="69">
        <v>5</v>
      </c>
      <c r="F1254" s="72">
        <v>5</v>
      </c>
      <c r="G1254" s="72">
        <v>0</v>
      </c>
    </row>
    <row r="1255" spans="1:7" ht="30" customHeight="1">
      <c r="A1255" s="18" t="s">
        <v>92</v>
      </c>
      <c r="B1255" s="48" t="s">
        <v>1677</v>
      </c>
      <c r="C1255" s="33">
        <f t="shared" si="50"/>
        <v>5</v>
      </c>
      <c r="D1255" s="21">
        <f t="shared" si="51"/>
        <v>5</v>
      </c>
      <c r="E1255" s="18">
        <v>5</v>
      </c>
      <c r="F1255" s="21">
        <v>5</v>
      </c>
      <c r="G1255" s="21">
        <v>5</v>
      </c>
    </row>
    <row r="1256" spans="1:7" ht="30" customHeight="1">
      <c r="A1256" s="18" t="s">
        <v>92</v>
      </c>
      <c r="B1256" s="48" t="s">
        <v>1679</v>
      </c>
      <c r="C1256" s="33">
        <f t="shared" si="50"/>
        <v>5</v>
      </c>
      <c r="D1256" s="21">
        <f t="shared" si="51"/>
        <v>5</v>
      </c>
      <c r="E1256" s="18">
        <v>5</v>
      </c>
      <c r="F1256" s="21">
        <v>5</v>
      </c>
      <c r="G1256" s="21">
        <v>5</v>
      </c>
    </row>
    <row r="1257" spans="1:7" ht="30" customHeight="1">
      <c r="A1257" s="18" t="s">
        <v>92</v>
      </c>
      <c r="B1257" s="48" t="s">
        <v>1585</v>
      </c>
      <c r="C1257" s="33">
        <f t="shared" si="50"/>
        <v>5</v>
      </c>
      <c r="D1257" s="21">
        <f t="shared" si="51"/>
        <v>5</v>
      </c>
      <c r="E1257" s="18">
        <v>5</v>
      </c>
      <c r="F1257" s="21">
        <v>5</v>
      </c>
      <c r="G1257" s="21">
        <v>5</v>
      </c>
    </row>
    <row r="1258" spans="1:7" ht="30" customHeight="1">
      <c r="A1258" s="18" t="s">
        <v>92</v>
      </c>
      <c r="B1258" s="48" t="s">
        <v>1620</v>
      </c>
      <c r="C1258" s="33">
        <f t="shared" si="50"/>
        <v>5</v>
      </c>
      <c r="D1258" s="21">
        <f t="shared" si="51"/>
        <v>5</v>
      </c>
      <c r="E1258" s="18">
        <v>5</v>
      </c>
      <c r="F1258" s="21">
        <v>5</v>
      </c>
      <c r="G1258" s="21">
        <v>5</v>
      </c>
    </row>
    <row r="1259" spans="1:7" ht="30" customHeight="1">
      <c r="A1259" s="18" t="s">
        <v>92</v>
      </c>
      <c r="B1259" s="48" t="s">
        <v>1568</v>
      </c>
      <c r="C1259" s="33">
        <f t="shared" si="50"/>
        <v>5</v>
      </c>
      <c r="D1259" s="21">
        <f t="shared" si="51"/>
        <v>5</v>
      </c>
      <c r="E1259" s="18">
        <v>5</v>
      </c>
      <c r="F1259" s="21">
        <v>5</v>
      </c>
      <c r="G1259" s="21">
        <v>5</v>
      </c>
    </row>
    <row r="1260" spans="1:7" ht="30" customHeight="1">
      <c r="A1260" s="18" t="s">
        <v>92</v>
      </c>
      <c r="B1260" s="48" t="s">
        <v>1483</v>
      </c>
      <c r="C1260" s="33">
        <f t="shared" si="50"/>
        <v>5</v>
      </c>
      <c r="D1260" s="21">
        <f t="shared" si="51"/>
        <v>5</v>
      </c>
      <c r="E1260" s="18">
        <v>5</v>
      </c>
      <c r="F1260" s="21">
        <v>5</v>
      </c>
      <c r="G1260" s="21">
        <v>5</v>
      </c>
    </row>
    <row r="1261" spans="1:7" ht="30" customHeight="1">
      <c r="A1261" s="18" t="s">
        <v>92</v>
      </c>
      <c r="B1261" s="48" t="s">
        <v>1508</v>
      </c>
      <c r="C1261" s="33">
        <f t="shared" si="50"/>
        <v>5</v>
      </c>
      <c r="D1261" s="21">
        <f t="shared" si="51"/>
        <v>5</v>
      </c>
      <c r="E1261" s="18">
        <v>5</v>
      </c>
      <c r="F1261" s="21">
        <v>5</v>
      </c>
      <c r="G1261" s="21">
        <v>5</v>
      </c>
    </row>
    <row r="1262" spans="1:7" ht="30" customHeight="1">
      <c r="A1262" s="18" t="s">
        <v>92</v>
      </c>
      <c r="B1262" s="48" t="s">
        <v>1717</v>
      </c>
      <c r="C1262" s="33">
        <f t="shared" si="50"/>
        <v>5</v>
      </c>
      <c r="D1262" s="21">
        <f t="shared" si="51"/>
        <v>5</v>
      </c>
      <c r="E1262" s="18">
        <v>5</v>
      </c>
      <c r="F1262" s="21">
        <v>5</v>
      </c>
      <c r="G1262" s="21">
        <v>5</v>
      </c>
    </row>
    <row r="1263" spans="1:7" ht="30" customHeight="1">
      <c r="A1263" s="18" t="s">
        <v>92</v>
      </c>
      <c r="B1263" s="48" t="s">
        <v>1587</v>
      </c>
      <c r="C1263" s="33">
        <f t="shared" si="50"/>
        <v>5</v>
      </c>
      <c r="D1263" s="21">
        <f t="shared" si="51"/>
        <v>5</v>
      </c>
      <c r="E1263" s="18">
        <v>5</v>
      </c>
      <c r="F1263" s="21">
        <v>5</v>
      </c>
      <c r="G1263" s="21">
        <v>5</v>
      </c>
    </row>
    <row r="1264" spans="1:7" ht="30" customHeight="1">
      <c r="A1264" s="94" t="s">
        <v>92</v>
      </c>
      <c r="B1264" s="48" t="s">
        <v>1540</v>
      </c>
      <c r="C1264" s="96">
        <f t="shared" si="50"/>
        <v>5</v>
      </c>
      <c r="D1264" s="97">
        <f t="shared" si="51"/>
        <v>5</v>
      </c>
      <c r="E1264" s="94">
        <v>5</v>
      </c>
      <c r="F1264" s="97">
        <v>5</v>
      </c>
      <c r="G1264" s="97">
        <v>5</v>
      </c>
    </row>
    <row r="1265" spans="1:7" ht="30" customHeight="1">
      <c r="A1265" s="18" t="s">
        <v>92</v>
      </c>
      <c r="B1265" s="48" t="s">
        <v>1664</v>
      </c>
      <c r="C1265" s="33">
        <f t="shared" si="50"/>
        <v>5</v>
      </c>
      <c r="D1265" s="21">
        <f t="shared" si="51"/>
        <v>5</v>
      </c>
      <c r="E1265" s="18">
        <v>5</v>
      </c>
      <c r="F1265" s="21">
        <v>5</v>
      </c>
      <c r="G1265" s="21">
        <v>5</v>
      </c>
    </row>
    <row r="1266" spans="1:7" ht="30" customHeight="1">
      <c r="A1266" s="18" t="s">
        <v>92</v>
      </c>
      <c r="B1266" s="48" t="s">
        <v>1726</v>
      </c>
      <c r="C1266" s="33">
        <f t="shared" si="50"/>
        <v>5</v>
      </c>
      <c r="D1266" s="21">
        <f t="shared" si="51"/>
        <v>5</v>
      </c>
      <c r="E1266" s="18">
        <v>5</v>
      </c>
      <c r="F1266" s="21">
        <v>5</v>
      </c>
      <c r="G1266" s="21">
        <v>5</v>
      </c>
    </row>
    <row r="1267" spans="1:7" ht="30" customHeight="1">
      <c r="A1267" s="18" t="s">
        <v>92</v>
      </c>
      <c r="B1267" s="48" t="s">
        <v>1707</v>
      </c>
      <c r="C1267" s="33">
        <f t="shared" si="50"/>
        <v>5</v>
      </c>
      <c r="D1267" s="21">
        <f t="shared" si="51"/>
        <v>5</v>
      </c>
      <c r="E1267" s="18">
        <v>5</v>
      </c>
      <c r="F1267" s="21">
        <v>5</v>
      </c>
      <c r="G1267" s="21">
        <v>5</v>
      </c>
    </row>
    <row r="1268" spans="1:7" ht="30" customHeight="1">
      <c r="A1268" s="18" t="s">
        <v>92</v>
      </c>
      <c r="B1268" s="48" t="s">
        <v>1238</v>
      </c>
      <c r="C1268" s="33">
        <f t="shared" si="50"/>
        <v>5</v>
      </c>
      <c r="D1268" s="21">
        <f t="shared" ref="D1268:D1299" si="52">(F1268+G1268)/2</f>
        <v>5</v>
      </c>
      <c r="E1268" s="18">
        <v>5</v>
      </c>
      <c r="F1268" s="21">
        <v>5</v>
      </c>
      <c r="G1268" s="21">
        <v>5</v>
      </c>
    </row>
    <row r="1269" spans="1:7" ht="30" customHeight="1">
      <c r="A1269" s="18" t="s">
        <v>92</v>
      </c>
      <c r="B1269" s="48" t="s">
        <v>1633</v>
      </c>
      <c r="C1269" s="33">
        <f t="shared" si="50"/>
        <v>5</v>
      </c>
      <c r="D1269" s="21">
        <f t="shared" si="52"/>
        <v>5</v>
      </c>
      <c r="E1269" s="18">
        <v>5</v>
      </c>
      <c r="F1269" s="21">
        <v>5</v>
      </c>
      <c r="G1269" s="21">
        <v>5</v>
      </c>
    </row>
    <row r="1270" spans="1:7" ht="30" customHeight="1">
      <c r="A1270" s="18" t="s">
        <v>92</v>
      </c>
      <c r="B1270" s="48" t="s">
        <v>1557</v>
      </c>
      <c r="C1270" s="33">
        <f t="shared" si="50"/>
        <v>5</v>
      </c>
      <c r="D1270" s="21">
        <f t="shared" si="52"/>
        <v>5</v>
      </c>
      <c r="E1270" s="18">
        <v>5</v>
      </c>
      <c r="F1270" s="21">
        <v>5</v>
      </c>
      <c r="G1270" s="21">
        <v>5</v>
      </c>
    </row>
    <row r="1271" spans="1:7" ht="30" customHeight="1">
      <c r="A1271" s="18" t="s">
        <v>92</v>
      </c>
      <c r="B1271" s="48" t="s">
        <v>1332</v>
      </c>
      <c r="C1271" s="33">
        <f t="shared" si="50"/>
        <v>5</v>
      </c>
      <c r="D1271" s="21">
        <f t="shared" si="52"/>
        <v>1.5</v>
      </c>
      <c r="E1271" s="18">
        <v>6</v>
      </c>
      <c r="F1271" s="21">
        <v>3</v>
      </c>
      <c r="G1271" s="21">
        <v>0</v>
      </c>
    </row>
    <row r="1272" spans="1:7" ht="30" customHeight="1">
      <c r="A1272" s="18" t="s">
        <v>92</v>
      </c>
      <c r="B1272" s="48" t="s">
        <v>1521</v>
      </c>
      <c r="C1272" s="33">
        <f t="shared" si="50"/>
        <v>5</v>
      </c>
      <c r="D1272" s="21">
        <f t="shared" si="52"/>
        <v>5</v>
      </c>
      <c r="E1272" s="18">
        <v>5</v>
      </c>
      <c r="F1272" s="21">
        <v>5</v>
      </c>
      <c r="G1272" s="21">
        <v>5</v>
      </c>
    </row>
    <row r="1273" spans="1:7" ht="30" customHeight="1">
      <c r="A1273" s="18" t="s">
        <v>92</v>
      </c>
      <c r="B1273" s="48" t="s">
        <v>1626</v>
      </c>
      <c r="C1273" s="33">
        <f t="shared" si="50"/>
        <v>5</v>
      </c>
      <c r="D1273" s="21">
        <f t="shared" si="52"/>
        <v>5</v>
      </c>
      <c r="E1273" s="18">
        <v>5</v>
      </c>
      <c r="F1273" s="21">
        <v>5</v>
      </c>
      <c r="G1273" s="21">
        <v>5</v>
      </c>
    </row>
    <row r="1274" spans="1:7" ht="30" customHeight="1">
      <c r="A1274" s="18" t="s">
        <v>92</v>
      </c>
      <c r="B1274" s="48" t="s">
        <v>1379</v>
      </c>
      <c r="C1274" s="33">
        <f t="shared" si="50"/>
        <v>5</v>
      </c>
      <c r="D1274" s="21">
        <f t="shared" si="52"/>
        <v>2.5</v>
      </c>
      <c r="E1274" s="18">
        <v>5</v>
      </c>
      <c r="F1274" s="21">
        <v>5</v>
      </c>
      <c r="G1274" s="21">
        <v>0</v>
      </c>
    </row>
    <row r="1275" spans="1:7" ht="30" customHeight="1">
      <c r="A1275" s="18" t="s">
        <v>92</v>
      </c>
      <c r="B1275" s="48" t="s">
        <v>1622</v>
      </c>
      <c r="C1275" s="33">
        <f t="shared" si="50"/>
        <v>5</v>
      </c>
      <c r="D1275" s="21">
        <f t="shared" si="52"/>
        <v>5</v>
      </c>
      <c r="E1275" s="18">
        <v>5</v>
      </c>
      <c r="F1275" s="21">
        <v>5</v>
      </c>
      <c r="G1275" s="21">
        <v>5</v>
      </c>
    </row>
    <row r="1276" spans="1:7" ht="30" customHeight="1">
      <c r="A1276" s="18" t="s">
        <v>92</v>
      </c>
      <c r="B1276" s="48" t="s">
        <v>1606</v>
      </c>
      <c r="C1276" s="33">
        <f t="shared" si="50"/>
        <v>5</v>
      </c>
      <c r="D1276" s="21">
        <f t="shared" si="52"/>
        <v>5</v>
      </c>
      <c r="E1276" s="18">
        <v>5</v>
      </c>
      <c r="F1276" s="21">
        <v>5</v>
      </c>
      <c r="G1276" s="21">
        <v>5</v>
      </c>
    </row>
    <row r="1277" spans="1:7" ht="30" customHeight="1">
      <c r="A1277" s="18" t="s">
        <v>92</v>
      </c>
      <c r="B1277" s="48" t="s">
        <v>1256</v>
      </c>
      <c r="C1277" s="33">
        <f t="shared" si="50"/>
        <v>5</v>
      </c>
      <c r="D1277" s="21">
        <f t="shared" si="52"/>
        <v>5</v>
      </c>
      <c r="E1277" s="18">
        <v>5</v>
      </c>
      <c r="F1277" s="21">
        <v>5</v>
      </c>
      <c r="G1277" s="21">
        <v>5</v>
      </c>
    </row>
    <row r="1278" spans="1:7" ht="30" customHeight="1">
      <c r="A1278" s="18" t="s">
        <v>92</v>
      </c>
      <c r="B1278" s="48" t="s">
        <v>1245</v>
      </c>
      <c r="C1278" s="33">
        <f t="shared" si="50"/>
        <v>5</v>
      </c>
      <c r="D1278" s="21">
        <f t="shared" si="52"/>
        <v>5</v>
      </c>
      <c r="E1278" s="18">
        <v>5</v>
      </c>
      <c r="F1278" s="21">
        <v>5</v>
      </c>
      <c r="G1278" s="21">
        <v>5</v>
      </c>
    </row>
    <row r="1279" spans="1:7" ht="30" customHeight="1">
      <c r="A1279" s="18" t="s">
        <v>92</v>
      </c>
      <c r="B1279" s="48" t="s">
        <v>1255</v>
      </c>
      <c r="C1279" s="33">
        <f t="shared" si="50"/>
        <v>5</v>
      </c>
      <c r="D1279" s="21">
        <f t="shared" si="52"/>
        <v>5</v>
      </c>
      <c r="E1279" s="18">
        <v>5</v>
      </c>
      <c r="F1279" s="21">
        <v>5</v>
      </c>
      <c r="G1279" s="21">
        <v>5</v>
      </c>
    </row>
    <row r="1280" spans="1:7" ht="30" customHeight="1">
      <c r="A1280" s="18" t="s">
        <v>92</v>
      </c>
      <c r="B1280" s="48" t="s">
        <v>1586</v>
      </c>
      <c r="C1280" s="33">
        <f t="shared" si="50"/>
        <v>5</v>
      </c>
      <c r="D1280" s="21">
        <f t="shared" si="52"/>
        <v>5</v>
      </c>
      <c r="E1280" s="18">
        <v>5</v>
      </c>
      <c r="F1280" s="21">
        <v>5</v>
      </c>
      <c r="G1280" s="21">
        <v>5</v>
      </c>
    </row>
    <row r="1281" spans="1:7" ht="30" customHeight="1">
      <c r="A1281" s="18" t="s">
        <v>92</v>
      </c>
      <c r="B1281" s="48" t="s">
        <v>1522</v>
      </c>
      <c r="C1281" s="33">
        <f t="shared" si="50"/>
        <v>5</v>
      </c>
      <c r="D1281" s="21">
        <f t="shared" si="52"/>
        <v>5</v>
      </c>
      <c r="E1281" s="18">
        <v>5</v>
      </c>
      <c r="F1281" s="21">
        <v>5</v>
      </c>
      <c r="G1281" s="21">
        <v>5</v>
      </c>
    </row>
    <row r="1282" spans="1:7" ht="30" customHeight="1">
      <c r="A1282" s="18" t="s">
        <v>92</v>
      </c>
      <c r="B1282" s="48" t="s">
        <v>1575</v>
      </c>
      <c r="C1282" s="33">
        <f t="shared" si="50"/>
        <v>5</v>
      </c>
      <c r="D1282" s="21">
        <f t="shared" si="52"/>
        <v>5</v>
      </c>
      <c r="E1282" s="18">
        <v>5</v>
      </c>
      <c r="F1282" s="21">
        <v>5</v>
      </c>
      <c r="G1282" s="21">
        <v>5</v>
      </c>
    </row>
    <row r="1283" spans="1:7" ht="30" customHeight="1">
      <c r="A1283" s="18" t="s">
        <v>92</v>
      </c>
      <c r="B1283" s="48" t="s">
        <v>1524</v>
      </c>
      <c r="C1283" s="33">
        <f t="shared" si="50"/>
        <v>5</v>
      </c>
      <c r="D1283" s="21">
        <f t="shared" si="52"/>
        <v>5</v>
      </c>
      <c r="E1283" s="18">
        <v>5</v>
      </c>
      <c r="F1283" s="21">
        <v>5</v>
      </c>
      <c r="G1283" s="21">
        <v>5</v>
      </c>
    </row>
    <row r="1284" spans="1:7" ht="30" customHeight="1">
      <c r="A1284" s="18" t="s">
        <v>92</v>
      </c>
      <c r="B1284" s="48" t="s">
        <v>2113</v>
      </c>
      <c r="C1284" s="33">
        <f t="shared" si="50"/>
        <v>5</v>
      </c>
      <c r="D1284" s="21">
        <f t="shared" si="52"/>
        <v>5</v>
      </c>
      <c r="E1284" s="18">
        <v>5</v>
      </c>
      <c r="F1284" s="21">
        <v>5</v>
      </c>
      <c r="G1284" s="21">
        <v>5</v>
      </c>
    </row>
    <row r="1285" spans="1:7" ht="30" customHeight="1">
      <c r="A1285" s="18" t="s">
        <v>92</v>
      </c>
      <c r="B1285" s="48" t="s">
        <v>1242</v>
      </c>
      <c r="C1285" s="33">
        <f t="shared" ref="C1285:C1348" si="53">(E1285*2+F1285)/3</f>
        <v>5</v>
      </c>
      <c r="D1285" s="21">
        <f t="shared" si="52"/>
        <v>5</v>
      </c>
      <c r="E1285" s="18">
        <v>5</v>
      </c>
      <c r="F1285" s="21">
        <v>5</v>
      </c>
      <c r="G1285" s="21">
        <v>5</v>
      </c>
    </row>
    <row r="1286" spans="1:7" ht="30" customHeight="1">
      <c r="A1286" s="18" t="s">
        <v>92</v>
      </c>
      <c r="B1286" s="48" t="s">
        <v>1634</v>
      </c>
      <c r="C1286" s="33">
        <f t="shared" si="53"/>
        <v>5</v>
      </c>
      <c r="D1286" s="21">
        <f t="shared" si="52"/>
        <v>5</v>
      </c>
      <c r="E1286" s="18">
        <v>5</v>
      </c>
      <c r="F1286" s="21">
        <v>5</v>
      </c>
      <c r="G1286" s="21">
        <v>5</v>
      </c>
    </row>
    <row r="1287" spans="1:7" ht="30" customHeight="1">
      <c r="A1287" s="18" t="s">
        <v>92</v>
      </c>
      <c r="B1287" s="48" t="s">
        <v>1630</v>
      </c>
      <c r="C1287" s="33">
        <f t="shared" si="53"/>
        <v>5</v>
      </c>
      <c r="D1287" s="21">
        <f t="shared" si="52"/>
        <v>5</v>
      </c>
      <c r="E1287" s="18">
        <v>5</v>
      </c>
      <c r="F1287" s="21">
        <v>5</v>
      </c>
      <c r="G1287" s="21">
        <v>5</v>
      </c>
    </row>
    <row r="1288" spans="1:7" ht="30" customHeight="1">
      <c r="A1288" s="18" t="s">
        <v>92</v>
      </c>
      <c r="B1288" s="48" t="s">
        <v>1604</v>
      </c>
      <c r="C1288" s="33">
        <f t="shared" si="53"/>
        <v>5</v>
      </c>
      <c r="D1288" s="21">
        <f t="shared" si="52"/>
        <v>5</v>
      </c>
      <c r="E1288" s="18">
        <v>5</v>
      </c>
      <c r="F1288" s="21">
        <v>5</v>
      </c>
      <c r="G1288" s="21">
        <v>5</v>
      </c>
    </row>
    <row r="1289" spans="1:7" ht="30" customHeight="1">
      <c r="A1289" s="18" t="s">
        <v>92</v>
      </c>
      <c r="B1289" s="48" t="s">
        <v>1728</v>
      </c>
      <c r="C1289" s="33">
        <f t="shared" si="53"/>
        <v>5</v>
      </c>
      <c r="D1289" s="21">
        <f t="shared" si="52"/>
        <v>5</v>
      </c>
      <c r="E1289" s="18">
        <v>5</v>
      </c>
      <c r="F1289" s="21">
        <v>5</v>
      </c>
      <c r="G1289" s="21">
        <v>5</v>
      </c>
    </row>
    <row r="1290" spans="1:7" ht="30" customHeight="1">
      <c r="A1290" s="18" t="s">
        <v>92</v>
      </c>
      <c r="B1290" s="48" t="s">
        <v>1714</v>
      </c>
      <c r="C1290" s="33">
        <f t="shared" si="53"/>
        <v>5</v>
      </c>
      <c r="D1290" s="21">
        <f t="shared" si="52"/>
        <v>5</v>
      </c>
      <c r="E1290" s="18">
        <v>5</v>
      </c>
      <c r="F1290" s="21">
        <v>5</v>
      </c>
      <c r="G1290" s="21">
        <v>5</v>
      </c>
    </row>
    <row r="1291" spans="1:7" ht="30" customHeight="1">
      <c r="A1291" s="18" t="s">
        <v>92</v>
      </c>
      <c r="B1291" s="48" t="s">
        <v>1605</v>
      </c>
      <c r="C1291" s="33">
        <f t="shared" si="53"/>
        <v>5</v>
      </c>
      <c r="D1291" s="21">
        <f t="shared" si="52"/>
        <v>5</v>
      </c>
      <c r="E1291" s="18">
        <v>5</v>
      </c>
      <c r="F1291" s="21">
        <v>5</v>
      </c>
      <c r="G1291" s="21">
        <v>5</v>
      </c>
    </row>
    <row r="1292" spans="1:7" ht="30" customHeight="1">
      <c r="A1292" s="18" t="s">
        <v>92</v>
      </c>
      <c r="B1292" s="48" t="s">
        <v>1513</v>
      </c>
      <c r="C1292" s="33">
        <f t="shared" si="53"/>
        <v>5</v>
      </c>
      <c r="D1292" s="21">
        <f t="shared" si="52"/>
        <v>5</v>
      </c>
      <c r="E1292" s="18">
        <v>5</v>
      </c>
      <c r="F1292" s="21">
        <v>5</v>
      </c>
      <c r="G1292" s="21">
        <v>5</v>
      </c>
    </row>
    <row r="1293" spans="1:7" ht="30" customHeight="1">
      <c r="A1293" s="18" t="s">
        <v>92</v>
      </c>
      <c r="B1293" s="48" t="s">
        <v>1561</v>
      </c>
      <c r="C1293" s="33">
        <f t="shared" si="53"/>
        <v>5</v>
      </c>
      <c r="D1293" s="21">
        <f t="shared" si="52"/>
        <v>5</v>
      </c>
      <c r="E1293" s="18">
        <v>5</v>
      </c>
      <c r="F1293" s="21">
        <v>5</v>
      </c>
      <c r="G1293" s="21">
        <v>5</v>
      </c>
    </row>
    <row r="1294" spans="1:7" ht="30" customHeight="1">
      <c r="A1294" s="18" t="s">
        <v>92</v>
      </c>
      <c r="B1294" s="48" t="s">
        <v>1235</v>
      </c>
      <c r="C1294" s="33">
        <f t="shared" si="53"/>
        <v>5</v>
      </c>
      <c r="D1294" s="21">
        <f t="shared" si="52"/>
        <v>5</v>
      </c>
      <c r="E1294" s="18">
        <v>5</v>
      </c>
      <c r="F1294" s="21">
        <v>5</v>
      </c>
      <c r="G1294" s="21">
        <v>5</v>
      </c>
    </row>
    <row r="1295" spans="1:7" ht="30" customHeight="1">
      <c r="A1295" s="18" t="s">
        <v>92</v>
      </c>
      <c r="B1295" s="48" t="s">
        <v>1715</v>
      </c>
      <c r="C1295" s="33">
        <f t="shared" si="53"/>
        <v>5</v>
      </c>
      <c r="D1295" s="21">
        <f t="shared" si="52"/>
        <v>5</v>
      </c>
      <c r="E1295" s="18">
        <v>5</v>
      </c>
      <c r="F1295" s="21">
        <v>5</v>
      </c>
      <c r="G1295" s="21">
        <v>5</v>
      </c>
    </row>
    <row r="1296" spans="1:7" ht="30" customHeight="1">
      <c r="A1296" s="18" t="s">
        <v>92</v>
      </c>
      <c r="B1296" s="48" t="s">
        <v>1507</v>
      </c>
      <c r="C1296" s="33">
        <f t="shared" si="53"/>
        <v>5</v>
      </c>
      <c r="D1296" s="21">
        <f t="shared" si="52"/>
        <v>5</v>
      </c>
      <c r="E1296" s="18">
        <v>5</v>
      </c>
      <c r="F1296" s="21">
        <v>5</v>
      </c>
      <c r="G1296" s="21">
        <v>5</v>
      </c>
    </row>
    <row r="1297" spans="1:7" ht="30" customHeight="1">
      <c r="A1297" s="18" t="s">
        <v>92</v>
      </c>
      <c r="B1297" s="48" t="s">
        <v>2199</v>
      </c>
      <c r="C1297" s="33">
        <f t="shared" si="53"/>
        <v>5</v>
      </c>
      <c r="D1297" s="21">
        <f t="shared" si="52"/>
        <v>5</v>
      </c>
      <c r="E1297" s="18">
        <v>5</v>
      </c>
      <c r="F1297" s="21">
        <v>5</v>
      </c>
      <c r="G1297" s="21">
        <v>5</v>
      </c>
    </row>
    <row r="1298" spans="1:7" ht="30" customHeight="1">
      <c r="A1298" s="18" t="s">
        <v>92</v>
      </c>
      <c r="B1298" s="48" t="s">
        <v>1237</v>
      </c>
      <c r="C1298" s="33">
        <f t="shared" si="53"/>
        <v>5</v>
      </c>
      <c r="D1298" s="21">
        <f t="shared" si="52"/>
        <v>5</v>
      </c>
      <c r="E1298" s="18">
        <v>5</v>
      </c>
      <c r="F1298" s="21">
        <v>5</v>
      </c>
      <c r="G1298" s="21">
        <v>5</v>
      </c>
    </row>
    <row r="1299" spans="1:7" ht="30" customHeight="1">
      <c r="A1299" s="18" t="s">
        <v>92</v>
      </c>
      <c r="B1299" s="48" t="s">
        <v>1263</v>
      </c>
      <c r="C1299" s="33">
        <f t="shared" si="53"/>
        <v>5</v>
      </c>
      <c r="D1299" s="21">
        <f t="shared" si="52"/>
        <v>5</v>
      </c>
      <c r="E1299" s="18">
        <v>5</v>
      </c>
      <c r="F1299" s="21">
        <v>5</v>
      </c>
      <c r="G1299" s="21">
        <v>5</v>
      </c>
    </row>
    <row r="1300" spans="1:7" ht="30" customHeight="1">
      <c r="A1300" s="18" t="s">
        <v>92</v>
      </c>
      <c r="B1300" s="48" t="s">
        <v>1239</v>
      </c>
      <c r="C1300" s="33">
        <f t="shared" si="53"/>
        <v>5</v>
      </c>
      <c r="D1300" s="21">
        <f t="shared" ref="D1300:D1331" si="54">(F1300+G1300)/2</f>
        <v>5</v>
      </c>
      <c r="E1300" s="18">
        <v>5</v>
      </c>
      <c r="F1300" s="21">
        <v>5</v>
      </c>
      <c r="G1300" s="21">
        <v>5</v>
      </c>
    </row>
    <row r="1301" spans="1:7" ht="30" customHeight="1">
      <c r="A1301" s="18" t="s">
        <v>92</v>
      </c>
      <c r="B1301" s="48" t="s">
        <v>1244</v>
      </c>
      <c r="C1301" s="33">
        <f t="shared" si="53"/>
        <v>5</v>
      </c>
      <c r="D1301" s="21">
        <f t="shared" si="54"/>
        <v>5</v>
      </c>
      <c r="E1301" s="18">
        <v>5</v>
      </c>
      <c r="F1301" s="21">
        <v>5</v>
      </c>
      <c r="G1301" s="21">
        <v>5</v>
      </c>
    </row>
    <row r="1302" spans="1:7" ht="30" customHeight="1">
      <c r="A1302" s="18" t="s">
        <v>92</v>
      </c>
      <c r="B1302" s="48" t="s">
        <v>1607</v>
      </c>
      <c r="C1302" s="33">
        <f t="shared" si="53"/>
        <v>5</v>
      </c>
      <c r="D1302" s="21">
        <f t="shared" si="54"/>
        <v>5</v>
      </c>
      <c r="E1302" s="18">
        <v>5</v>
      </c>
      <c r="F1302" s="21">
        <v>5</v>
      </c>
      <c r="G1302" s="21">
        <v>5</v>
      </c>
    </row>
    <row r="1303" spans="1:7" ht="30" customHeight="1">
      <c r="A1303" s="18" t="s">
        <v>92</v>
      </c>
      <c r="B1303" s="48" t="s">
        <v>1274</v>
      </c>
      <c r="C1303" s="33">
        <f t="shared" si="53"/>
        <v>5</v>
      </c>
      <c r="D1303" s="21">
        <f t="shared" si="54"/>
        <v>4.5</v>
      </c>
      <c r="E1303" s="18">
        <v>6</v>
      </c>
      <c r="F1303" s="21">
        <v>3</v>
      </c>
      <c r="G1303" s="21">
        <v>6</v>
      </c>
    </row>
    <row r="1304" spans="1:7" ht="30" customHeight="1">
      <c r="A1304" s="18" t="s">
        <v>92</v>
      </c>
      <c r="B1304" s="48" t="s">
        <v>1628</v>
      </c>
      <c r="C1304" s="33">
        <f t="shared" si="53"/>
        <v>5</v>
      </c>
      <c r="D1304" s="21">
        <f t="shared" si="54"/>
        <v>5</v>
      </c>
      <c r="E1304" s="18">
        <v>5</v>
      </c>
      <c r="F1304" s="21">
        <v>5</v>
      </c>
      <c r="G1304" s="21">
        <v>5</v>
      </c>
    </row>
    <row r="1305" spans="1:7" ht="30" customHeight="1">
      <c r="A1305" s="18" t="s">
        <v>92</v>
      </c>
      <c r="B1305" s="48" t="s">
        <v>1704</v>
      </c>
      <c r="C1305" s="33">
        <f t="shared" si="53"/>
        <v>5</v>
      </c>
      <c r="D1305" s="21">
        <f t="shared" si="54"/>
        <v>5</v>
      </c>
      <c r="E1305" s="18">
        <v>5</v>
      </c>
      <c r="F1305" s="21">
        <v>5</v>
      </c>
      <c r="G1305" s="21">
        <v>5</v>
      </c>
    </row>
    <row r="1306" spans="1:7" ht="30" customHeight="1">
      <c r="A1306" s="18" t="s">
        <v>92</v>
      </c>
      <c r="B1306" s="48" t="s">
        <v>1241</v>
      </c>
      <c r="C1306" s="33">
        <f t="shared" si="53"/>
        <v>5</v>
      </c>
      <c r="D1306" s="21">
        <f t="shared" si="54"/>
        <v>5</v>
      </c>
      <c r="E1306" s="18">
        <v>5</v>
      </c>
      <c r="F1306" s="21">
        <v>5</v>
      </c>
      <c r="G1306" s="21">
        <v>5</v>
      </c>
    </row>
    <row r="1307" spans="1:7" ht="30" customHeight="1">
      <c r="A1307" s="18" t="s">
        <v>92</v>
      </c>
      <c r="B1307" s="48" t="s">
        <v>1240</v>
      </c>
      <c r="C1307" s="33">
        <f t="shared" si="53"/>
        <v>5</v>
      </c>
      <c r="D1307" s="21">
        <f t="shared" si="54"/>
        <v>5</v>
      </c>
      <c r="E1307" s="18">
        <v>5</v>
      </c>
      <c r="F1307" s="21">
        <v>5</v>
      </c>
      <c r="G1307" s="21">
        <v>5</v>
      </c>
    </row>
    <row r="1308" spans="1:7" ht="30" customHeight="1">
      <c r="A1308" s="18" t="s">
        <v>92</v>
      </c>
      <c r="B1308" s="48" t="s">
        <v>1266</v>
      </c>
      <c r="C1308" s="33">
        <f t="shared" si="53"/>
        <v>5</v>
      </c>
      <c r="D1308" s="21">
        <f t="shared" si="54"/>
        <v>5</v>
      </c>
      <c r="E1308" s="18">
        <v>5</v>
      </c>
      <c r="F1308" s="21">
        <v>5</v>
      </c>
      <c r="G1308" s="21">
        <v>5</v>
      </c>
    </row>
    <row r="1309" spans="1:7" ht="30" customHeight="1">
      <c r="A1309" s="18" t="s">
        <v>92</v>
      </c>
      <c r="B1309" s="48" t="s">
        <v>1702</v>
      </c>
      <c r="C1309" s="33">
        <f t="shared" si="53"/>
        <v>5</v>
      </c>
      <c r="D1309" s="21">
        <f t="shared" si="54"/>
        <v>5</v>
      </c>
      <c r="E1309" s="18">
        <v>5</v>
      </c>
      <c r="F1309" s="21">
        <v>5</v>
      </c>
      <c r="G1309" s="21">
        <v>5</v>
      </c>
    </row>
    <row r="1310" spans="1:7" ht="30" customHeight="1">
      <c r="A1310" s="18" t="s">
        <v>92</v>
      </c>
      <c r="B1310" s="48" t="s">
        <v>1277</v>
      </c>
      <c r="C1310" s="33">
        <f t="shared" si="53"/>
        <v>5</v>
      </c>
      <c r="D1310" s="21">
        <f t="shared" si="54"/>
        <v>4</v>
      </c>
      <c r="E1310" s="18">
        <v>5</v>
      </c>
      <c r="F1310" s="21">
        <v>5</v>
      </c>
      <c r="G1310" s="21">
        <v>3</v>
      </c>
    </row>
    <row r="1311" spans="1:7" ht="30" customHeight="1">
      <c r="A1311" s="18" t="s">
        <v>92</v>
      </c>
      <c r="B1311" s="48" t="s">
        <v>1479</v>
      </c>
      <c r="C1311" s="33">
        <f t="shared" si="53"/>
        <v>5</v>
      </c>
      <c r="D1311" s="21">
        <f t="shared" si="54"/>
        <v>5</v>
      </c>
      <c r="E1311" s="18">
        <v>5</v>
      </c>
      <c r="F1311" s="21">
        <v>5</v>
      </c>
      <c r="G1311" s="21">
        <v>5</v>
      </c>
    </row>
    <row r="1312" spans="1:7" ht="30" customHeight="1">
      <c r="A1312" s="18" t="s">
        <v>92</v>
      </c>
      <c r="B1312" s="48" t="s">
        <v>1625</v>
      </c>
      <c r="C1312" s="33">
        <f t="shared" si="53"/>
        <v>5</v>
      </c>
      <c r="D1312" s="21">
        <f t="shared" si="54"/>
        <v>5</v>
      </c>
      <c r="E1312" s="18">
        <v>5</v>
      </c>
      <c r="F1312" s="21">
        <v>5</v>
      </c>
      <c r="G1312" s="21">
        <v>5</v>
      </c>
    </row>
    <row r="1313" spans="1:7" ht="30" customHeight="1">
      <c r="A1313" s="18" t="s">
        <v>92</v>
      </c>
      <c r="B1313" s="48" t="s">
        <v>1782</v>
      </c>
      <c r="C1313" s="33">
        <f t="shared" si="53"/>
        <v>5</v>
      </c>
      <c r="D1313" s="21">
        <f t="shared" si="54"/>
        <v>5</v>
      </c>
      <c r="E1313" s="18">
        <v>5</v>
      </c>
      <c r="F1313" s="21">
        <v>5</v>
      </c>
      <c r="G1313" s="21">
        <v>5</v>
      </c>
    </row>
    <row r="1314" spans="1:7" ht="30" customHeight="1">
      <c r="A1314" s="18" t="s">
        <v>92</v>
      </c>
      <c r="B1314" s="48" t="s">
        <v>1466</v>
      </c>
      <c r="C1314" s="33">
        <f t="shared" si="53"/>
        <v>5</v>
      </c>
      <c r="D1314" s="21">
        <f t="shared" si="54"/>
        <v>5</v>
      </c>
      <c r="E1314" s="18">
        <v>5</v>
      </c>
      <c r="F1314" s="21">
        <v>5</v>
      </c>
      <c r="G1314" s="21">
        <v>5</v>
      </c>
    </row>
    <row r="1315" spans="1:7" ht="30" customHeight="1">
      <c r="A1315" s="18" t="s">
        <v>92</v>
      </c>
      <c r="B1315" s="48" t="s">
        <v>1251</v>
      </c>
      <c r="C1315" s="33">
        <f t="shared" si="53"/>
        <v>5</v>
      </c>
      <c r="D1315" s="21">
        <f t="shared" si="54"/>
        <v>5</v>
      </c>
      <c r="E1315" s="18">
        <v>5</v>
      </c>
      <c r="F1315" s="21">
        <v>5</v>
      </c>
      <c r="G1315" s="21">
        <v>5</v>
      </c>
    </row>
    <row r="1316" spans="1:7" ht="30" customHeight="1">
      <c r="A1316" s="73" t="s">
        <v>92</v>
      </c>
      <c r="B1316" s="48" t="s">
        <v>1519</v>
      </c>
      <c r="C1316" s="33">
        <f t="shared" si="53"/>
        <v>5</v>
      </c>
      <c r="D1316" s="21">
        <f t="shared" si="54"/>
        <v>5</v>
      </c>
      <c r="E1316" s="18">
        <v>5</v>
      </c>
      <c r="F1316" s="21">
        <v>5</v>
      </c>
      <c r="G1316" s="21">
        <v>5</v>
      </c>
    </row>
    <row r="1317" spans="1:7" ht="30" customHeight="1">
      <c r="A1317" s="18" t="s">
        <v>92</v>
      </c>
      <c r="B1317" s="48" t="s">
        <v>1482</v>
      </c>
      <c r="C1317" s="33">
        <f t="shared" si="53"/>
        <v>5</v>
      </c>
      <c r="D1317" s="21">
        <f t="shared" si="54"/>
        <v>5</v>
      </c>
      <c r="E1317" s="18">
        <v>5</v>
      </c>
      <c r="F1317" s="21">
        <v>5</v>
      </c>
      <c r="G1317" s="21">
        <v>5</v>
      </c>
    </row>
    <row r="1318" spans="1:7" ht="30" customHeight="1">
      <c r="A1318" s="18" t="s">
        <v>92</v>
      </c>
      <c r="B1318" s="48" t="s">
        <v>1674</v>
      </c>
      <c r="C1318" s="33">
        <f t="shared" si="53"/>
        <v>5</v>
      </c>
      <c r="D1318" s="21">
        <f t="shared" si="54"/>
        <v>5</v>
      </c>
      <c r="E1318" s="18">
        <v>5</v>
      </c>
      <c r="F1318" s="21">
        <v>5</v>
      </c>
      <c r="G1318" s="21">
        <v>5</v>
      </c>
    </row>
    <row r="1319" spans="1:7" ht="30" customHeight="1">
      <c r="A1319" s="18" t="s">
        <v>92</v>
      </c>
      <c r="B1319" s="48" t="s">
        <v>1676</v>
      </c>
      <c r="C1319" s="33">
        <f t="shared" si="53"/>
        <v>5</v>
      </c>
      <c r="D1319" s="21">
        <f t="shared" si="54"/>
        <v>5</v>
      </c>
      <c r="E1319" s="18">
        <v>5</v>
      </c>
      <c r="F1319" s="21">
        <v>5</v>
      </c>
      <c r="G1319" s="21">
        <v>5</v>
      </c>
    </row>
    <row r="1320" spans="1:7" ht="30" customHeight="1">
      <c r="A1320" s="18" t="s">
        <v>92</v>
      </c>
      <c r="B1320" s="48" t="s">
        <v>1511</v>
      </c>
      <c r="C1320" s="33">
        <f t="shared" si="53"/>
        <v>5</v>
      </c>
      <c r="D1320" s="21">
        <f t="shared" si="54"/>
        <v>5</v>
      </c>
      <c r="E1320" s="18">
        <v>5</v>
      </c>
      <c r="F1320" s="21">
        <v>5</v>
      </c>
      <c r="G1320" s="21">
        <v>5</v>
      </c>
    </row>
    <row r="1321" spans="1:7" ht="30" customHeight="1">
      <c r="A1321" s="18" t="s">
        <v>92</v>
      </c>
      <c r="B1321" s="48" t="s">
        <v>1621</v>
      </c>
      <c r="C1321" s="33">
        <f t="shared" si="53"/>
        <v>5</v>
      </c>
      <c r="D1321" s="21">
        <f t="shared" si="54"/>
        <v>5</v>
      </c>
      <c r="E1321" s="18">
        <v>5</v>
      </c>
      <c r="F1321" s="21">
        <v>5</v>
      </c>
      <c r="G1321" s="21">
        <v>5</v>
      </c>
    </row>
    <row r="1322" spans="1:7" ht="30" customHeight="1">
      <c r="A1322" s="18" t="s">
        <v>92</v>
      </c>
      <c r="B1322" s="48" t="s">
        <v>1004</v>
      </c>
      <c r="C1322" s="33">
        <f t="shared" si="53"/>
        <v>5</v>
      </c>
      <c r="D1322" s="21">
        <f t="shared" si="54"/>
        <v>8.75</v>
      </c>
      <c r="E1322" s="18">
        <v>3</v>
      </c>
      <c r="F1322" s="21">
        <v>9</v>
      </c>
      <c r="G1322" s="21">
        <v>8.5</v>
      </c>
    </row>
    <row r="1323" spans="1:7" ht="30" customHeight="1">
      <c r="A1323" s="18" t="s">
        <v>92</v>
      </c>
      <c r="B1323" s="48" t="s">
        <v>1533</v>
      </c>
      <c r="C1323" s="33">
        <f t="shared" si="53"/>
        <v>5</v>
      </c>
      <c r="D1323" s="21">
        <f t="shared" si="54"/>
        <v>5</v>
      </c>
      <c r="E1323" s="18">
        <v>5</v>
      </c>
      <c r="F1323" s="21">
        <v>5</v>
      </c>
      <c r="G1323" s="21">
        <v>5</v>
      </c>
    </row>
    <row r="1324" spans="1:7" ht="30" customHeight="1">
      <c r="A1324" s="18" t="s">
        <v>92</v>
      </c>
      <c r="B1324" s="48" t="s">
        <v>1548</v>
      </c>
      <c r="C1324" s="33">
        <f t="shared" si="53"/>
        <v>5</v>
      </c>
      <c r="D1324" s="21">
        <f t="shared" si="54"/>
        <v>5</v>
      </c>
      <c r="E1324" s="18">
        <v>5</v>
      </c>
      <c r="F1324" s="21">
        <v>5</v>
      </c>
      <c r="G1324" s="21">
        <v>5</v>
      </c>
    </row>
    <row r="1325" spans="1:7" ht="30" customHeight="1">
      <c r="A1325" s="18" t="s">
        <v>92</v>
      </c>
      <c r="B1325" s="48" t="s">
        <v>1690</v>
      </c>
      <c r="C1325" s="33">
        <f t="shared" si="53"/>
        <v>5</v>
      </c>
      <c r="D1325" s="21">
        <f t="shared" si="54"/>
        <v>5</v>
      </c>
      <c r="E1325" s="18">
        <v>5</v>
      </c>
      <c r="F1325" s="21">
        <v>5</v>
      </c>
      <c r="G1325" s="21">
        <v>5</v>
      </c>
    </row>
    <row r="1326" spans="1:7" ht="30" customHeight="1">
      <c r="A1326" s="18" t="s">
        <v>92</v>
      </c>
      <c r="B1326" s="48" t="s">
        <v>1236</v>
      </c>
      <c r="C1326" s="33">
        <f t="shared" si="53"/>
        <v>5</v>
      </c>
      <c r="D1326" s="21">
        <f t="shared" si="54"/>
        <v>5</v>
      </c>
      <c r="E1326" s="18">
        <v>5</v>
      </c>
      <c r="F1326" s="21">
        <v>5</v>
      </c>
      <c r="G1326" s="21">
        <v>5</v>
      </c>
    </row>
    <row r="1327" spans="1:7" ht="30" customHeight="1">
      <c r="A1327" s="18" t="s">
        <v>92</v>
      </c>
      <c r="B1327" s="48" t="s">
        <v>103</v>
      </c>
      <c r="C1327" s="33">
        <f t="shared" si="53"/>
        <v>4.8</v>
      </c>
      <c r="D1327" s="21">
        <f t="shared" si="54"/>
        <v>3.2</v>
      </c>
      <c r="E1327" s="18">
        <v>6</v>
      </c>
      <c r="F1327" s="21">
        <v>2.4</v>
      </c>
      <c r="G1327" s="21">
        <v>4</v>
      </c>
    </row>
    <row r="1328" spans="1:7" ht="30" customHeight="1">
      <c r="A1328" s="18" t="s">
        <v>92</v>
      </c>
      <c r="B1328" s="48" t="s">
        <v>1412</v>
      </c>
      <c r="C1328" s="33">
        <f t="shared" si="53"/>
        <v>4.666666666666667</v>
      </c>
      <c r="D1328" s="21">
        <f t="shared" si="54"/>
        <v>3</v>
      </c>
      <c r="E1328" s="18">
        <v>4</v>
      </c>
      <c r="F1328" s="21">
        <v>6</v>
      </c>
      <c r="G1328" s="21">
        <v>0</v>
      </c>
    </row>
    <row r="1329" spans="1:7" ht="30" customHeight="1">
      <c r="A1329" s="18" t="s">
        <v>92</v>
      </c>
      <c r="B1329" s="48" t="s">
        <v>1301</v>
      </c>
      <c r="C1329" s="33">
        <f t="shared" si="53"/>
        <v>4.666666666666667</v>
      </c>
      <c r="D1329" s="21">
        <f t="shared" si="54"/>
        <v>4.5</v>
      </c>
      <c r="E1329" s="18">
        <v>4</v>
      </c>
      <c r="F1329" s="21">
        <v>6</v>
      </c>
      <c r="G1329" s="21">
        <v>3</v>
      </c>
    </row>
    <row r="1330" spans="1:7" ht="30" customHeight="1">
      <c r="A1330" s="18" t="s">
        <v>92</v>
      </c>
      <c r="B1330" s="48" t="s">
        <v>774</v>
      </c>
      <c r="C1330" s="33">
        <f t="shared" si="53"/>
        <v>4.5</v>
      </c>
      <c r="D1330" s="21">
        <f t="shared" si="54"/>
        <v>3.5</v>
      </c>
      <c r="E1330" s="18">
        <v>5</v>
      </c>
      <c r="F1330" s="21">
        <v>3.5</v>
      </c>
      <c r="G1330" s="21">
        <v>3.5</v>
      </c>
    </row>
    <row r="1331" spans="1:7" ht="30" customHeight="1">
      <c r="A1331" s="18" t="s">
        <v>92</v>
      </c>
      <c r="B1331" s="48" t="s">
        <v>1201</v>
      </c>
      <c r="C1331" s="33">
        <f t="shared" si="53"/>
        <v>4.333333333333333</v>
      </c>
      <c r="D1331" s="21">
        <f t="shared" si="54"/>
        <v>4</v>
      </c>
      <c r="E1331" s="18">
        <v>4</v>
      </c>
      <c r="F1331" s="21">
        <v>5</v>
      </c>
      <c r="G1331" s="21">
        <v>3</v>
      </c>
    </row>
    <row r="1332" spans="1:7" ht="30" customHeight="1">
      <c r="A1332" s="18" t="s">
        <v>92</v>
      </c>
      <c r="B1332" s="48" t="s">
        <v>1205</v>
      </c>
      <c r="C1332" s="33">
        <f t="shared" si="53"/>
        <v>4.333333333333333</v>
      </c>
      <c r="D1332" s="21">
        <f t="shared" ref="D1332:D1363" si="55">(F1332+G1332)/2</f>
        <v>4.5</v>
      </c>
      <c r="E1332" s="18">
        <v>4</v>
      </c>
      <c r="F1332" s="21">
        <v>5</v>
      </c>
      <c r="G1332" s="21">
        <v>4</v>
      </c>
    </row>
    <row r="1333" spans="1:7" ht="30" customHeight="1">
      <c r="A1333" s="18" t="s">
        <v>92</v>
      </c>
      <c r="B1333" s="48" t="s">
        <v>1196</v>
      </c>
      <c r="C1333" s="33">
        <f t="shared" si="53"/>
        <v>4</v>
      </c>
      <c r="D1333" s="21">
        <f t="shared" si="55"/>
        <v>3.5</v>
      </c>
      <c r="E1333" s="18">
        <v>4</v>
      </c>
      <c r="F1333" s="21">
        <v>4</v>
      </c>
      <c r="G1333" s="21">
        <v>3</v>
      </c>
    </row>
    <row r="1334" spans="1:7" ht="30" customHeight="1">
      <c r="A1334" s="18" t="s">
        <v>92</v>
      </c>
      <c r="B1334" s="48" t="s">
        <v>1195</v>
      </c>
      <c r="C1334" s="33">
        <f t="shared" si="53"/>
        <v>4</v>
      </c>
      <c r="D1334" s="21">
        <f t="shared" si="55"/>
        <v>3.5</v>
      </c>
      <c r="E1334" s="18">
        <v>4</v>
      </c>
      <c r="F1334" s="21">
        <v>4</v>
      </c>
      <c r="G1334" s="21">
        <v>3</v>
      </c>
    </row>
    <row r="1335" spans="1:7" ht="30" customHeight="1">
      <c r="A1335" s="18" t="s">
        <v>92</v>
      </c>
      <c r="B1335" s="48" t="s">
        <v>1401</v>
      </c>
      <c r="C1335" s="33">
        <f t="shared" si="53"/>
        <v>4</v>
      </c>
      <c r="D1335" s="21">
        <f t="shared" si="55"/>
        <v>2</v>
      </c>
      <c r="E1335" s="18">
        <v>4</v>
      </c>
      <c r="F1335" s="21">
        <v>4</v>
      </c>
      <c r="G1335" s="21">
        <v>0</v>
      </c>
    </row>
    <row r="1336" spans="1:7" ht="30" customHeight="1">
      <c r="A1336" s="18" t="s">
        <v>92</v>
      </c>
      <c r="B1336" s="48" t="s">
        <v>269</v>
      </c>
      <c r="C1336" s="33">
        <f t="shared" si="53"/>
        <v>4</v>
      </c>
      <c r="D1336" s="21">
        <f t="shared" si="55"/>
        <v>4</v>
      </c>
      <c r="E1336" s="18">
        <v>4</v>
      </c>
      <c r="F1336" s="21">
        <v>4</v>
      </c>
      <c r="G1336" s="21">
        <v>4</v>
      </c>
    </row>
    <row r="1337" spans="1:7" ht="30" customHeight="1">
      <c r="A1337" s="18" t="s">
        <v>92</v>
      </c>
      <c r="B1337" s="48" t="s">
        <v>1137</v>
      </c>
      <c r="C1337" s="33">
        <f t="shared" si="53"/>
        <v>4</v>
      </c>
      <c r="D1337" s="21">
        <f t="shared" si="55"/>
        <v>3.5</v>
      </c>
      <c r="E1337" s="18">
        <v>4</v>
      </c>
      <c r="F1337" s="21">
        <v>4</v>
      </c>
      <c r="G1337" s="21">
        <v>3</v>
      </c>
    </row>
    <row r="1338" spans="1:7" ht="30" customHeight="1">
      <c r="A1338" s="18" t="s">
        <v>92</v>
      </c>
      <c r="B1338" s="48" t="s">
        <v>1200</v>
      </c>
      <c r="C1338" s="33">
        <f t="shared" si="53"/>
        <v>4</v>
      </c>
      <c r="D1338" s="21">
        <f t="shared" si="55"/>
        <v>4</v>
      </c>
      <c r="E1338" s="18">
        <v>4</v>
      </c>
      <c r="F1338" s="21">
        <v>4</v>
      </c>
      <c r="G1338" s="21">
        <v>4</v>
      </c>
    </row>
    <row r="1339" spans="1:7" ht="30" customHeight="1">
      <c r="A1339" s="18" t="s">
        <v>92</v>
      </c>
      <c r="B1339" s="48" t="s">
        <v>1269</v>
      </c>
      <c r="C1339" s="33">
        <f t="shared" si="53"/>
        <v>4</v>
      </c>
      <c r="D1339" s="21">
        <f t="shared" si="55"/>
        <v>5.5</v>
      </c>
      <c r="E1339" s="18">
        <v>4</v>
      </c>
      <c r="F1339" s="21">
        <v>4</v>
      </c>
      <c r="G1339" s="21">
        <v>7</v>
      </c>
    </row>
    <row r="1340" spans="1:7" ht="30" customHeight="1">
      <c r="A1340" s="18" t="s">
        <v>92</v>
      </c>
      <c r="B1340" s="48" t="s">
        <v>1043</v>
      </c>
      <c r="C1340" s="33">
        <f t="shared" si="53"/>
        <v>3.6666666666666665</v>
      </c>
      <c r="D1340" s="21">
        <f t="shared" si="55"/>
        <v>6</v>
      </c>
      <c r="E1340" s="18">
        <v>3</v>
      </c>
      <c r="F1340" s="21">
        <v>5</v>
      </c>
      <c r="G1340" s="21">
        <v>7</v>
      </c>
    </row>
    <row r="1341" spans="1:7" ht="30" customHeight="1">
      <c r="A1341" s="18" t="s">
        <v>92</v>
      </c>
      <c r="B1341" s="48" t="s">
        <v>1391</v>
      </c>
      <c r="C1341" s="33">
        <f t="shared" si="53"/>
        <v>3.6666666666666665</v>
      </c>
      <c r="D1341" s="21">
        <f t="shared" si="55"/>
        <v>1.5</v>
      </c>
      <c r="E1341" s="18">
        <v>4</v>
      </c>
      <c r="F1341" s="21">
        <v>3</v>
      </c>
      <c r="G1341" s="21">
        <v>0</v>
      </c>
    </row>
    <row r="1342" spans="1:7" ht="30" customHeight="1">
      <c r="A1342" s="18" t="s">
        <v>92</v>
      </c>
      <c r="B1342" s="48" t="s">
        <v>1213</v>
      </c>
      <c r="C1342" s="33">
        <f t="shared" si="53"/>
        <v>3.6666666666666665</v>
      </c>
      <c r="D1342" s="21">
        <f t="shared" si="55"/>
        <v>4</v>
      </c>
      <c r="E1342" s="18">
        <v>4</v>
      </c>
      <c r="F1342" s="21">
        <v>3</v>
      </c>
      <c r="G1342" s="21">
        <v>5</v>
      </c>
    </row>
    <row r="1343" spans="1:7" ht="30" customHeight="1">
      <c r="A1343" s="18" t="s">
        <v>92</v>
      </c>
      <c r="B1343" s="48" t="s">
        <v>833</v>
      </c>
      <c r="C1343" s="33">
        <f t="shared" si="53"/>
        <v>3.6666666666666665</v>
      </c>
      <c r="D1343" s="21">
        <f t="shared" si="55"/>
        <v>8.25</v>
      </c>
      <c r="E1343" s="18">
        <v>2</v>
      </c>
      <c r="F1343" s="21">
        <v>7</v>
      </c>
      <c r="G1343" s="21">
        <v>9.5</v>
      </c>
    </row>
    <row r="1344" spans="1:7" ht="30" customHeight="1">
      <c r="A1344" s="18" t="s">
        <v>92</v>
      </c>
      <c r="B1344" s="48" t="s">
        <v>779</v>
      </c>
      <c r="C1344" s="33">
        <f t="shared" si="53"/>
        <v>3.6666666666666665</v>
      </c>
      <c r="D1344" s="21">
        <f t="shared" si="55"/>
        <v>5</v>
      </c>
      <c r="E1344" s="18">
        <v>3</v>
      </c>
      <c r="F1344" s="21">
        <v>5</v>
      </c>
      <c r="G1344" s="21">
        <v>5</v>
      </c>
    </row>
    <row r="1345" spans="1:7" ht="30" customHeight="1">
      <c r="A1345" s="18" t="s">
        <v>92</v>
      </c>
      <c r="B1345" s="48" t="s">
        <v>1783</v>
      </c>
      <c r="C1345" s="33">
        <f t="shared" si="53"/>
        <v>3.1666666666666665</v>
      </c>
      <c r="D1345" s="21">
        <f t="shared" si="55"/>
        <v>6</v>
      </c>
      <c r="E1345" s="18">
        <v>3</v>
      </c>
      <c r="F1345" s="21">
        <v>3.5</v>
      </c>
      <c r="G1345" s="21">
        <v>8.5</v>
      </c>
    </row>
    <row r="1346" spans="1:7" ht="30" customHeight="1">
      <c r="A1346" s="18" t="s">
        <v>92</v>
      </c>
      <c r="B1346" s="48" t="s">
        <v>456</v>
      </c>
      <c r="C1346" s="33">
        <f t="shared" si="53"/>
        <v>3.0666666666666664</v>
      </c>
      <c r="D1346" s="21">
        <f t="shared" si="55"/>
        <v>2.6</v>
      </c>
      <c r="E1346" s="18">
        <v>4</v>
      </c>
      <c r="F1346" s="21">
        <v>1.2</v>
      </c>
      <c r="G1346" s="21">
        <v>4</v>
      </c>
    </row>
    <row r="1347" spans="1:7" ht="30" customHeight="1">
      <c r="A1347" s="18" t="s">
        <v>92</v>
      </c>
      <c r="B1347" s="48" t="s">
        <v>261</v>
      </c>
      <c r="C1347" s="33">
        <f t="shared" si="53"/>
        <v>3.0333333333333332</v>
      </c>
      <c r="D1347" s="21">
        <f t="shared" si="55"/>
        <v>3.55</v>
      </c>
      <c r="E1347" s="18">
        <v>3</v>
      </c>
      <c r="F1347" s="21">
        <v>3.1</v>
      </c>
      <c r="G1347" s="21">
        <v>4</v>
      </c>
    </row>
    <row r="1348" spans="1:7" ht="30" customHeight="1">
      <c r="A1348" s="18" t="s">
        <v>92</v>
      </c>
      <c r="B1348" s="48" t="s">
        <v>1417</v>
      </c>
      <c r="C1348" s="33">
        <f t="shared" si="53"/>
        <v>3</v>
      </c>
      <c r="D1348" s="21">
        <f t="shared" si="55"/>
        <v>1.5</v>
      </c>
      <c r="E1348" s="18">
        <v>3</v>
      </c>
      <c r="F1348" s="21">
        <v>3</v>
      </c>
      <c r="G1348" s="21">
        <v>0</v>
      </c>
    </row>
    <row r="1349" spans="1:7" ht="30" customHeight="1">
      <c r="A1349" s="18" t="s">
        <v>92</v>
      </c>
      <c r="B1349" s="48" t="s">
        <v>1049</v>
      </c>
      <c r="C1349" s="33">
        <f t="shared" ref="C1349:C1397" si="56">(E1349*2+F1349)/3</f>
        <v>2.6666666666666665</v>
      </c>
      <c r="D1349" s="21">
        <f t="shared" si="55"/>
        <v>5.5</v>
      </c>
      <c r="E1349" s="18">
        <v>2</v>
      </c>
      <c r="F1349" s="21">
        <v>4</v>
      </c>
      <c r="G1349" s="21">
        <v>7</v>
      </c>
    </row>
    <row r="1350" spans="1:7" ht="30" customHeight="1">
      <c r="A1350" s="18" t="s">
        <v>92</v>
      </c>
      <c r="B1350" s="48" t="s">
        <v>1400</v>
      </c>
      <c r="C1350" s="33">
        <f t="shared" si="56"/>
        <v>2.6666666666666665</v>
      </c>
      <c r="D1350" s="21">
        <f t="shared" si="55"/>
        <v>2</v>
      </c>
      <c r="E1350" s="18">
        <v>2</v>
      </c>
      <c r="F1350" s="21">
        <v>4</v>
      </c>
      <c r="G1350" s="21">
        <v>0</v>
      </c>
    </row>
    <row r="1351" spans="1:7" ht="30" customHeight="1">
      <c r="A1351" s="18" t="s">
        <v>92</v>
      </c>
      <c r="B1351" s="48" t="s">
        <v>259</v>
      </c>
      <c r="C1351" s="33">
        <f t="shared" si="56"/>
        <v>2.5333333333333332</v>
      </c>
      <c r="D1351" s="21">
        <f t="shared" si="55"/>
        <v>2.8</v>
      </c>
      <c r="E1351" s="18">
        <v>3</v>
      </c>
      <c r="F1351" s="21">
        <v>1.6</v>
      </c>
      <c r="G1351" s="21">
        <v>4</v>
      </c>
    </row>
    <row r="1352" spans="1:7" ht="30" customHeight="1">
      <c r="A1352" s="18" t="s">
        <v>92</v>
      </c>
      <c r="B1352" s="48" t="s">
        <v>1198</v>
      </c>
      <c r="C1352" s="33">
        <f t="shared" si="56"/>
        <v>2.3333333333333335</v>
      </c>
      <c r="D1352" s="21">
        <f t="shared" si="55"/>
        <v>2.5</v>
      </c>
      <c r="E1352" s="18">
        <v>2</v>
      </c>
      <c r="F1352" s="21">
        <v>3</v>
      </c>
      <c r="G1352" s="21">
        <v>2</v>
      </c>
    </row>
    <row r="1353" spans="1:7" ht="30" customHeight="1">
      <c r="A1353" s="18" t="s">
        <v>92</v>
      </c>
      <c r="B1353" s="48" t="s">
        <v>1286</v>
      </c>
      <c r="C1353" s="33">
        <f t="shared" si="56"/>
        <v>2.3333333333333335</v>
      </c>
      <c r="D1353" s="21">
        <f t="shared" si="55"/>
        <v>2.5</v>
      </c>
      <c r="E1353" s="18">
        <v>2</v>
      </c>
      <c r="F1353" s="21">
        <v>3</v>
      </c>
      <c r="G1353" s="21">
        <v>2</v>
      </c>
    </row>
    <row r="1354" spans="1:7" ht="30" customHeight="1">
      <c r="A1354" s="18" t="s">
        <v>92</v>
      </c>
      <c r="B1354" s="48" t="s">
        <v>1050</v>
      </c>
      <c r="C1354" s="33">
        <f t="shared" si="56"/>
        <v>2.3333333333333335</v>
      </c>
      <c r="D1354" s="21">
        <f t="shared" si="55"/>
        <v>5</v>
      </c>
      <c r="E1354" s="18">
        <v>2</v>
      </c>
      <c r="F1354" s="21">
        <v>3</v>
      </c>
      <c r="G1354" s="21">
        <v>7</v>
      </c>
    </row>
    <row r="1355" spans="1:7" ht="30" customHeight="1">
      <c r="A1355" s="18" t="s">
        <v>92</v>
      </c>
      <c r="B1355" s="48" t="s">
        <v>1003</v>
      </c>
      <c r="C1355" s="33">
        <f t="shared" si="56"/>
        <v>2.3333333333333335</v>
      </c>
      <c r="D1355" s="21">
        <f t="shared" si="55"/>
        <v>5.3</v>
      </c>
      <c r="E1355" s="18">
        <v>2</v>
      </c>
      <c r="F1355" s="21">
        <v>3</v>
      </c>
      <c r="G1355" s="21">
        <v>7.6</v>
      </c>
    </row>
    <row r="1356" spans="1:7" ht="30" customHeight="1">
      <c r="A1356" s="18" t="s">
        <v>92</v>
      </c>
      <c r="B1356" s="48" t="s">
        <v>998</v>
      </c>
      <c r="C1356" s="33">
        <f t="shared" si="56"/>
        <v>2.3333333333333335</v>
      </c>
      <c r="D1356" s="21">
        <f t="shared" si="55"/>
        <v>3.25</v>
      </c>
      <c r="E1356" s="18">
        <v>2</v>
      </c>
      <c r="F1356" s="21">
        <v>3</v>
      </c>
      <c r="G1356" s="21">
        <v>3.5</v>
      </c>
    </row>
    <row r="1357" spans="1:7" ht="30" customHeight="1">
      <c r="A1357" s="18" t="s">
        <v>92</v>
      </c>
      <c r="B1357" s="48" t="s">
        <v>1641</v>
      </c>
      <c r="C1357" s="33">
        <f t="shared" si="56"/>
        <v>2.3333333333333335</v>
      </c>
      <c r="D1357" s="21">
        <f t="shared" si="55"/>
        <v>2.5</v>
      </c>
      <c r="E1357" s="18">
        <v>2</v>
      </c>
      <c r="F1357" s="21">
        <v>3</v>
      </c>
      <c r="G1357" s="21">
        <v>2</v>
      </c>
    </row>
    <row r="1358" spans="1:7" ht="30" customHeight="1">
      <c r="A1358" s="18" t="s">
        <v>92</v>
      </c>
      <c r="B1358" s="48" t="s">
        <v>1288</v>
      </c>
      <c r="C1358" s="33">
        <f t="shared" si="56"/>
        <v>2.3333333333333335</v>
      </c>
      <c r="D1358" s="21">
        <f t="shared" si="55"/>
        <v>2.5</v>
      </c>
      <c r="E1358" s="18">
        <v>2</v>
      </c>
      <c r="F1358" s="21">
        <v>3</v>
      </c>
      <c r="G1358" s="21">
        <v>2</v>
      </c>
    </row>
    <row r="1359" spans="1:7" ht="30" customHeight="1">
      <c r="A1359" s="18" t="s">
        <v>92</v>
      </c>
      <c r="B1359" s="48" t="s">
        <v>1285</v>
      </c>
      <c r="C1359" s="33">
        <f t="shared" si="56"/>
        <v>2.3333333333333335</v>
      </c>
      <c r="D1359" s="21">
        <f t="shared" si="55"/>
        <v>2.5</v>
      </c>
      <c r="E1359" s="18">
        <v>2</v>
      </c>
      <c r="F1359" s="21">
        <v>3</v>
      </c>
      <c r="G1359" s="21">
        <v>2</v>
      </c>
    </row>
    <row r="1360" spans="1:7" ht="30" customHeight="1">
      <c r="A1360" s="18" t="s">
        <v>92</v>
      </c>
      <c r="B1360" s="48" t="s">
        <v>1199</v>
      </c>
      <c r="C1360" s="33">
        <f t="shared" si="56"/>
        <v>2.3333333333333335</v>
      </c>
      <c r="D1360" s="21">
        <f t="shared" si="55"/>
        <v>2.5</v>
      </c>
      <c r="E1360" s="18">
        <v>2</v>
      </c>
      <c r="F1360" s="21">
        <v>3</v>
      </c>
      <c r="G1360" s="21">
        <v>2</v>
      </c>
    </row>
    <row r="1361" spans="1:7" ht="30" customHeight="1">
      <c r="A1361" s="18" t="s">
        <v>92</v>
      </c>
      <c r="B1361" s="48" t="s">
        <v>1183</v>
      </c>
      <c r="C1361" s="33">
        <f t="shared" si="56"/>
        <v>2</v>
      </c>
      <c r="D1361" s="21">
        <f t="shared" si="55"/>
        <v>2.5</v>
      </c>
      <c r="E1361" s="18">
        <v>2</v>
      </c>
      <c r="F1361" s="21">
        <v>2</v>
      </c>
      <c r="G1361" s="21">
        <v>3</v>
      </c>
    </row>
    <row r="1362" spans="1:7" ht="30" customHeight="1">
      <c r="A1362" s="18" t="s">
        <v>92</v>
      </c>
      <c r="B1362" s="48" t="s">
        <v>1784</v>
      </c>
      <c r="C1362" s="33">
        <f t="shared" si="56"/>
        <v>1.6666666666666667</v>
      </c>
      <c r="D1362" s="21">
        <f t="shared" si="55"/>
        <v>3.5</v>
      </c>
      <c r="E1362" s="18">
        <v>2</v>
      </c>
      <c r="F1362" s="21">
        <v>1</v>
      </c>
      <c r="G1362" s="21">
        <v>6</v>
      </c>
    </row>
    <row r="1363" spans="1:7" ht="30" customHeight="1">
      <c r="A1363" s="18" t="s">
        <v>92</v>
      </c>
      <c r="B1363" s="48" t="s">
        <v>914</v>
      </c>
      <c r="C1363" s="33">
        <f t="shared" si="56"/>
        <v>1.3333333333333333</v>
      </c>
      <c r="D1363" s="21">
        <f t="shared" si="55"/>
        <v>2.5</v>
      </c>
      <c r="E1363" s="18">
        <v>1</v>
      </c>
      <c r="F1363" s="21">
        <v>2</v>
      </c>
      <c r="G1363" s="21">
        <v>3</v>
      </c>
    </row>
    <row r="1364" spans="1:7" ht="30" customHeight="1">
      <c r="A1364" s="18" t="s">
        <v>92</v>
      </c>
      <c r="B1364" s="48" t="s">
        <v>1926</v>
      </c>
      <c r="C1364" s="33">
        <f t="shared" si="56"/>
        <v>0.66666666666666663</v>
      </c>
      <c r="D1364" s="21">
        <f t="shared" ref="D1364:D1372" si="57">(F1364+G1364)/2</f>
        <v>0</v>
      </c>
      <c r="E1364" s="18">
        <v>1</v>
      </c>
    </row>
    <row r="1365" spans="1:7" ht="30" customHeight="1">
      <c r="A1365" s="18" t="s">
        <v>92</v>
      </c>
      <c r="B1365" s="48" t="s">
        <v>1925</v>
      </c>
      <c r="C1365" s="33">
        <f t="shared" si="56"/>
        <v>0.66666666666666663</v>
      </c>
      <c r="D1365" s="21">
        <f t="shared" si="57"/>
        <v>0</v>
      </c>
      <c r="E1365" s="18">
        <v>1</v>
      </c>
    </row>
    <row r="1366" spans="1:7" ht="30" customHeight="1">
      <c r="A1366" s="18" t="s">
        <v>92</v>
      </c>
      <c r="B1366" s="48" t="s">
        <v>1824</v>
      </c>
      <c r="C1366" s="33">
        <f t="shared" si="56"/>
        <v>0</v>
      </c>
      <c r="D1366" s="21">
        <f t="shared" si="57"/>
        <v>0</v>
      </c>
      <c r="E1366" s="18">
        <v>0</v>
      </c>
      <c r="F1366" s="21">
        <v>0</v>
      </c>
      <c r="G1366" s="21">
        <v>0</v>
      </c>
    </row>
    <row r="1367" spans="1:7" ht="30" customHeight="1">
      <c r="A1367" s="18" t="s">
        <v>92</v>
      </c>
      <c r="B1367" s="48" t="s">
        <v>2055</v>
      </c>
      <c r="C1367" s="33">
        <f t="shared" si="56"/>
        <v>0</v>
      </c>
      <c r="D1367" s="21">
        <f t="shared" si="57"/>
        <v>0</v>
      </c>
    </row>
    <row r="1368" spans="1:7" ht="30" customHeight="1">
      <c r="A1368" s="18" t="s">
        <v>92</v>
      </c>
      <c r="B1368" s="48" t="s">
        <v>2058</v>
      </c>
      <c r="C1368" s="33">
        <f t="shared" si="56"/>
        <v>0</v>
      </c>
      <c r="D1368" s="21">
        <f t="shared" si="57"/>
        <v>0</v>
      </c>
    </row>
    <row r="1369" spans="1:7" ht="30" customHeight="1">
      <c r="A1369" s="18" t="s">
        <v>92</v>
      </c>
      <c r="B1369" s="48" t="s">
        <v>1841</v>
      </c>
      <c r="C1369" s="33">
        <f t="shared" si="56"/>
        <v>0</v>
      </c>
      <c r="D1369" s="21">
        <f t="shared" si="57"/>
        <v>0</v>
      </c>
      <c r="E1369" s="18">
        <v>0</v>
      </c>
      <c r="F1369" s="21">
        <v>0</v>
      </c>
      <c r="G1369" s="21">
        <v>0</v>
      </c>
    </row>
    <row r="1370" spans="1:7" ht="30" customHeight="1">
      <c r="A1370" s="18" t="s">
        <v>92</v>
      </c>
      <c r="B1370" s="48" t="s">
        <v>1821</v>
      </c>
      <c r="C1370" s="33">
        <f t="shared" si="56"/>
        <v>0</v>
      </c>
      <c r="D1370" s="21">
        <f t="shared" si="57"/>
        <v>0</v>
      </c>
      <c r="E1370" s="18">
        <v>0</v>
      </c>
      <c r="F1370" s="21">
        <v>0</v>
      </c>
      <c r="G1370" s="21">
        <v>0</v>
      </c>
    </row>
    <row r="1371" spans="1:7" ht="30" customHeight="1">
      <c r="A1371" s="18" t="s">
        <v>92</v>
      </c>
      <c r="B1371" s="48" t="s">
        <v>1816</v>
      </c>
      <c r="C1371" s="33">
        <f t="shared" si="56"/>
        <v>0</v>
      </c>
      <c r="D1371" s="21">
        <f t="shared" si="57"/>
        <v>0</v>
      </c>
      <c r="E1371" s="18">
        <v>0</v>
      </c>
      <c r="F1371" s="21">
        <v>0</v>
      </c>
      <c r="G1371" s="21">
        <v>0</v>
      </c>
    </row>
    <row r="1372" spans="1:7" ht="30" customHeight="1">
      <c r="A1372" s="18" t="s">
        <v>92</v>
      </c>
      <c r="B1372" s="48" t="s">
        <v>1741</v>
      </c>
      <c r="C1372" s="33">
        <f t="shared" si="56"/>
        <v>0</v>
      </c>
      <c r="D1372" s="21">
        <f t="shared" si="57"/>
        <v>0</v>
      </c>
      <c r="E1372" s="18">
        <v>0</v>
      </c>
      <c r="F1372" s="21">
        <v>0</v>
      </c>
      <c r="G1372" s="21">
        <v>0</v>
      </c>
    </row>
    <row r="1373" spans="1:7" ht="30" customHeight="1">
      <c r="A1373" s="18" t="s">
        <v>92</v>
      </c>
      <c r="B1373" s="48" t="s">
        <v>2467</v>
      </c>
      <c r="C1373" s="33">
        <f t="shared" si="56"/>
        <v>0</v>
      </c>
      <c r="D1373" s="21">
        <f>((F1373*4)-G1373)/5</f>
        <v>0</v>
      </c>
    </row>
    <row r="1374" spans="1:7" ht="30" customHeight="1">
      <c r="A1374" s="18" t="s">
        <v>92</v>
      </c>
      <c r="B1374" s="48" t="s">
        <v>2520</v>
      </c>
      <c r="C1374" s="33">
        <f t="shared" si="56"/>
        <v>0</v>
      </c>
      <c r="D1374" s="21">
        <f>((F1374*4)-G1374)/5</f>
        <v>0</v>
      </c>
    </row>
    <row r="1375" spans="1:7" ht="30" customHeight="1">
      <c r="A1375" s="18" t="s">
        <v>92</v>
      </c>
      <c r="B1375" s="48" t="s">
        <v>1771</v>
      </c>
      <c r="C1375" s="33">
        <f t="shared" si="56"/>
        <v>0</v>
      </c>
      <c r="D1375" s="21">
        <f>(F1375+G1375)/2</f>
        <v>0</v>
      </c>
      <c r="E1375" s="18">
        <v>0</v>
      </c>
      <c r="F1375" s="21">
        <v>0</v>
      </c>
      <c r="G1375" s="21">
        <v>0</v>
      </c>
    </row>
    <row r="1376" spans="1:7" ht="30" customHeight="1">
      <c r="A1376" s="18" t="s">
        <v>92</v>
      </c>
      <c r="B1376" s="48" t="s">
        <v>1822</v>
      </c>
      <c r="C1376" s="33">
        <f t="shared" si="56"/>
        <v>0</v>
      </c>
      <c r="D1376" s="21">
        <f>(F1376+G1376)/2</f>
        <v>0</v>
      </c>
      <c r="E1376" s="18">
        <v>0</v>
      </c>
      <c r="F1376" s="21">
        <v>0</v>
      </c>
      <c r="G1376" s="21">
        <v>0</v>
      </c>
    </row>
    <row r="1377" spans="1:7" ht="30" customHeight="1">
      <c r="A1377" s="18" t="s">
        <v>92</v>
      </c>
      <c r="B1377" s="48" t="s">
        <v>1759</v>
      </c>
      <c r="C1377" s="33">
        <f t="shared" si="56"/>
        <v>0</v>
      </c>
      <c r="D1377" s="21">
        <f>(F1377+G1377)/2</f>
        <v>0</v>
      </c>
      <c r="E1377" s="18">
        <v>0</v>
      </c>
      <c r="F1377" s="21">
        <v>0</v>
      </c>
      <c r="G1377" s="21">
        <v>0</v>
      </c>
    </row>
    <row r="1378" spans="1:7" ht="30" customHeight="1">
      <c r="A1378" s="18" t="s">
        <v>92</v>
      </c>
      <c r="B1378" s="48" t="s">
        <v>2336</v>
      </c>
      <c r="C1378" s="33">
        <f t="shared" si="56"/>
        <v>0</v>
      </c>
      <c r="D1378" s="21">
        <f>((F1378*4)-G1378)/5</f>
        <v>0</v>
      </c>
    </row>
    <row r="1379" spans="1:7" ht="30" customHeight="1">
      <c r="A1379" s="18" t="s">
        <v>92</v>
      </c>
      <c r="B1379" s="48" t="s">
        <v>1817</v>
      </c>
      <c r="C1379" s="33">
        <f t="shared" si="56"/>
        <v>0</v>
      </c>
      <c r="D1379" s="21">
        <f t="shared" ref="D1379:D1387" si="58">(F1379+G1379)/2</f>
        <v>0</v>
      </c>
      <c r="E1379" s="18">
        <v>0</v>
      </c>
      <c r="F1379" s="21">
        <v>0</v>
      </c>
      <c r="G1379" s="21">
        <v>0</v>
      </c>
    </row>
    <row r="1380" spans="1:7" ht="30" customHeight="1">
      <c r="A1380" s="18" t="s">
        <v>92</v>
      </c>
      <c r="B1380" s="48" t="s">
        <v>1823</v>
      </c>
      <c r="C1380" s="33">
        <f t="shared" si="56"/>
        <v>0</v>
      </c>
      <c r="D1380" s="21">
        <f t="shared" si="58"/>
        <v>0</v>
      </c>
      <c r="E1380" s="18">
        <v>0</v>
      </c>
      <c r="F1380" s="21">
        <v>0</v>
      </c>
      <c r="G1380" s="21">
        <v>0</v>
      </c>
    </row>
    <row r="1381" spans="1:7" ht="30" customHeight="1">
      <c r="A1381" s="18" t="s">
        <v>92</v>
      </c>
      <c r="B1381" s="48" t="s">
        <v>1812</v>
      </c>
      <c r="C1381" s="33">
        <f t="shared" si="56"/>
        <v>0</v>
      </c>
      <c r="D1381" s="21">
        <f t="shared" si="58"/>
        <v>0</v>
      </c>
      <c r="E1381" s="18">
        <v>0</v>
      </c>
      <c r="F1381" s="21">
        <v>0</v>
      </c>
      <c r="G1381" s="21">
        <v>0</v>
      </c>
    </row>
    <row r="1382" spans="1:7" ht="30" customHeight="1">
      <c r="A1382" s="18" t="s">
        <v>92</v>
      </c>
      <c r="B1382" s="48" t="s">
        <v>1744</v>
      </c>
      <c r="C1382" s="33">
        <f t="shared" si="56"/>
        <v>0</v>
      </c>
      <c r="D1382" s="21">
        <f t="shared" si="58"/>
        <v>0</v>
      </c>
      <c r="E1382" s="18">
        <v>0</v>
      </c>
      <c r="F1382" s="21">
        <v>0</v>
      </c>
      <c r="G1382" s="21">
        <v>0</v>
      </c>
    </row>
    <row r="1383" spans="1:7" ht="30" customHeight="1">
      <c r="A1383" s="18" t="s">
        <v>92</v>
      </c>
      <c r="B1383" s="48" t="s">
        <v>1800</v>
      </c>
      <c r="C1383" s="33">
        <f t="shared" si="56"/>
        <v>0</v>
      </c>
      <c r="D1383" s="21">
        <f t="shared" si="58"/>
        <v>0</v>
      </c>
      <c r="E1383" s="18">
        <v>0</v>
      </c>
      <c r="F1383" s="21">
        <v>0</v>
      </c>
      <c r="G1383" s="21">
        <v>0</v>
      </c>
    </row>
    <row r="1384" spans="1:7" ht="30" customHeight="1">
      <c r="A1384" s="18" t="s">
        <v>92</v>
      </c>
      <c r="B1384" s="48" t="s">
        <v>1769</v>
      </c>
      <c r="C1384" s="33">
        <f t="shared" si="56"/>
        <v>0</v>
      </c>
      <c r="D1384" s="21">
        <f t="shared" si="58"/>
        <v>0</v>
      </c>
      <c r="E1384" s="18">
        <v>0</v>
      </c>
      <c r="F1384" s="21">
        <v>0</v>
      </c>
      <c r="G1384" s="21">
        <v>0</v>
      </c>
    </row>
    <row r="1385" spans="1:7" ht="30" customHeight="1">
      <c r="A1385" s="18" t="s">
        <v>92</v>
      </c>
      <c r="B1385" s="48" t="s">
        <v>2057</v>
      </c>
      <c r="C1385" s="33">
        <f t="shared" si="56"/>
        <v>0</v>
      </c>
      <c r="D1385" s="21">
        <f t="shared" si="58"/>
        <v>0</v>
      </c>
    </row>
    <row r="1386" spans="1:7" ht="30" customHeight="1">
      <c r="A1386" s="18" t="s">
        <v>92</v>
      </c>
      <c r="B1386" s="48" t="s">
        <v>1803</v>
      </c>
      <c r="C1386" s="33">
        <f t="shared" si="56"/>
        <v>0</v>
      </c>
      <c r="D1386" s="21">
        <f t="shared" si="58"/>
        <v>0</v>
      </c>
      <c r="E1386" s="18">
        <v>0</v>
      </c>
      <c r="F1386" s="21">
        <v>0</v>
      </c>
      <c r="G1386" s="21">
        <v>0</v>
      </c>
    </row>
    <row r="1387" spans="1:7" ht="30" customHeight="1">
      <c r="A1387" s="18" t="s">
        <v>92</v>
      </c>
      <c r="B1387" s="48" t="s">
        <v>1815</v>
      </c>
      <c r="C1387" s="33">
        <f t="shared" si="56"/>
        <v>0</v>
      </c>
      <c r="D1387" s="21">
        <f t="shared" si="58"/>
        <v>0</v>
      </c>
      <c r="E1387" s="18">
        <v>0</v>
      </c>
      <c r="F1387" s="21">
        <v>0</v>
      </c>
      <c r="G1387" s="21">
        <v>0</v>
      </c>
    </row>
    <row r="1388" spans="1:7" ht="30" customHeight="1">
      <c r="A1388" s="18" t="s">
        <v>92</v>
      </c>
      <c r="B1388" s="48" t="s">
        <v>2396</v>
      </c>
      <c r="C1388" s="33">
        <f t="shared" si="56"/>
        <v>0</v>
      </c>
      <c r="D1388" s="21">
        <f>((F1388*4)-G1388)/5</f>
        <v>0</v>
      </c>
    </row>
    <row r="1389" spans="1:7" ht="30" customHeight="1">
      <c r="A1389" s="18" t="s">
        <v>92</v>
      </c>
      <c r="B1389" s="48" t="s">
        <v>1811</v>
      </c>
      <c r="C1389" s="33">
        <f t="shared" si="56"/>
        <v>0</v>
      </c>
      <c r="D1389" s="21">
        <f t="shared" ref="D1389:D1397" si="59">(F1389+G1389)/2</f>
        <v>0</v>
      </c>
      <c r="E1389" s="18">
        <v>0</v>
      </c>
      <c r="F1389" s="21">
        <v>0</v>
      </c>
      <c r="G1389" s="21">
        <v>0</v>
      </c>
    </row>
    <row r="1390" spans="1:7" ht="30" customHeight="1">
      <c r="A1390" s="18" t="s">
        <v>92</v>
      </c>
      <c r="B1390" s="48" t="s">
        <v>1745</v>
      </c>
      <c r="C1390" s="33">
        <f t="shared" si="56"/>
        <v>0</v>
      </c>
      <c r="D1390" s="21">
        <f t="shared" si="59"/>
        <v>0</v>
      </c>
      <c r="E1390" s="18">
        <v>0</v>
      </c>
      <c r="F1390" s="21">
        <v>0</v>
      </c>
      <c r="G1390" s="21">
        <v>0</v>
      </c>
    </row>
    <row r="1391" spans="1:7" ht="30" customHeight="1">
      <c r="A1391" s="18" t="s">
        <v>92</v>
      </c>
      <c r="B1391" s="48" t="s">
        <v>1805</v>
      </c>
      <c r="C1391" s="33">
        <f t="shared" si="56"/>
        <v>0</v>
      </c>
      <c r="D1391" s="21">
        <f t="shared" si="59"/>
        <v>0</v>
      </c>
      <c r="E1391" s="18">
        <v>0</v>
      </c>
      <c r="F1391" s="21">
        <v>0</v>
      </c>
      <c r="G1391" s="21">
        <v>0</v>
      </c>
    </row>
    <row r="1392" spans="1:7" ht="30" customHeight="1">
      <c r="A1392" s="18" t="s">
        <v>92</v>
      </c>
      <c r="B1392" s="48" t="s">
        <v>1746</v>
      </c>
      <c r="C1392" s="33">
        <f t="shared" si="56"/>
        <v>0</v>
      </c>
      <c r="D1392" s="21">
        <f t="shared" si="59"/>
        <v>0</v>
      </c>
      <c r="E1392" s="18">
        <v>0</v>
      </c>
      <c r="F1392" s="21">
        <v>0</v>
      </c>
      <c r="G1392" s="21">
        <v>0</v>
      </c>
    </row>
    <row r="1393" spans="1:7" ht="30" customHeight="1">
      <c r="A1393" s="18" t="s">
        <v>92</v>
      </c>
      <c r="B1393" s="48" t="s">
        <v>1763</v>
      </c>
      <c r="C1393" s="33">
        <f t="shared" si="56"/>
        <v>0</v>
      </c>
      <c r="D1393" s="21">
        <f t="shared" si="59"/>
        <v>0</v>
      </c>
      <c r="E1393" s="18">
        <v>0</v>
      </c>
      <c r="F1393" s="21">
        <v>0</v>
      </c>
      <c r="G1393" s="21">
        <v>0</v>
      </c>
    </row>
    <row r="1394" spans="1:7" ht="30" customHeight="1">
      <c r="A1394" s="18" t="s">
        <v>92</v>
      </c>
      <c r="B1394" s="48" t="s">
        <v>1749</v>
      </c>
      <c r="C1394" s="33">
        <f t="shared" si="56"/>
        <v>0</v>
      </c>
      <c r="D1394" s="21">
        <f t="shared" si="59"/>
        <v>0</v>
      </c>
      <c r="E1394" s="18">
        <v>0</v>
      </c>
      <c r="F1394" s="21">
        <v>0</v>
      </c>
      <c r="G1394" s="21">
        <v>0</v>
      </c>
    </row>
    <row r="1395" spans="1:7" ht="30" customHeight="1">
      <c r="A1395" s="18" t="s">
        <v>92</v>
      </c>
      <c r="B1395" s="48" t="s">
        <v>1738</v>
      </c>
      <c r="C1395" s="33">
        <f t="shared" si="56"/>
        <v>0</v>
      </c>
      <c r="D1395" s="21">
        <f t="shared" si="59"/>
        <v>0</v>
      </c>
      <c r="E1395" s="18">
        <v>0</v>
      </c>
      <c r="F1395" s="21">
        <v>0</v>
      </c>
      <c r="G1395" s="21">
        <v>0</v>
      </c>
    </row>
    <row r="1396" spans="1:7" ht="30" customHeight="1">
      <c r="A1396" s="18" t="s">
        <v>92</v>
      </c>
      <c r="B1396" s="48" t="s">
        <v>1754</v>
      </c>
      <c r="C1396" s="33">
        <f t="shared" si="56"/>
        <v>0</v>
      </c>
      <c r="D1396" s="21">
        <f t="shared" si="59"/>
        <v>0</v>
      </c>
      <c r="E1396" s="18">
        <v>0</v>
      </c>
      <c r="F1396" s="21">
        <v>0</v>
      </c>
      <c r="G1396" s="21">
        <v>0</v>
      </c>
    </row>
    <row r="1397" spans="1:7" ht="30" customHeight="1">
      <c r="A1397" s="18" t="s">
        <v>92</v>
      </c>
      <c r="B1397" s="48" t="s">
        <v>1835</v>
      </c>
      <c r="C1397" s="33">
        <f t="shared" si="56"/>
        <v>0</v>
      </c>
      <c r="D1397" s="21">
        <f t="shared" si="59"/>
        <v>0</v>
      </c>
      <c r="E1397" s="18">
        <v>0</v>
      </c>
      <c r="F1397" s="21">
        <v>0</v>
      </c>
      <c r="G1397" s="21">
        <v>0</v>
      </c>
    </row>
    <row r="1398" spans="1:7" ht="30" customHeight="1">
      <c r="A1398" s="18" t="s">
        <v>92</v>
      </c>
      <c r="B1398" s="48" t="s">
        <v>2662</v>
      </c>
    </row>
    <row r="1399" spans="1:7" ht="30" customHeight="1">
      <c r="A1399" s="18" t="s">
        <v>92</v>
      </c>
      <c r="B1399" s="48" t="s">
        <v>2584</v>
      </c>
    </row>
    <row r="1400" spans="1:7" ht="30" customHeight="1">
      <c r="A1400" s="18" t="s">
        <v>92</v>
      </c>
      <c r="B1400" s="48" t="s">
        <v>2735</v>
      </c>
    </row>
    <row r="1401" spans="1:7" ht="30" customHeight="1">
      <c r="A1401" s="18" t="s">
        <v>92</v>
      </c>
      <c r="B1401" s="48" t="s">
        <v>3317</v>
      </c>
    </row>
    <row r="1402" spans="1:7" ht="30" customHeight="1">
      <c r="A1402" s="18" t="s">
        <v>92</v>
      </c>
      <c r="B1402" s="48" t="s">
        <v>2085</v>
      </c>
    </row>
    <row r="1403" spans="1:7" ht="30" customHeight="1">
      <c r="A1403" s="18" t="s">
        <v>92</v>
      </c>
      <c r="B1403" s="48" t="s">
        <v>3166</v>
      </c>
    </row>
    <row r="1404" spans="1:7" ht="30" customHeight="1">
      <c r="A1404" s="18" t="s">
        <v>92</v>
      </c>
      <c r="B1404" s="48" t="s">
        <v>2084</v>
      </c>
    </row>
    <row r="1405" spans="1:7" ht="30" customHeight="1">
      <c r="A1405" s="18" t="s">
        <v>92</v>
      </c>
      <c r="B1405" s="48" t="s">
        <v>2087</v>
      </c>
    </row>
    <row r="1406" spans="1:7" ht="30" customHeight="1">
      <c r="A1406" s="18" t="s">
        <v>92</v>
      </c>
      <c r="B1406" s="48" t="s">
        <v>2573</v>
      </c>
    </row>
    <row r="1407" spans="1:7" ht="30" customHeight="1">
      <c r="A1407" s="18" t="s">
        <v>92</v>
      </c>
      <c r="B1407" s="48" t="s">
        <v>2100</v>
      </c>
    </row>
    <row r="1408" spans="1:7" ht="30" customHeight="1">
      <c r="A1408" s="18" t="s">
        <v>92</v>
      </c>
      <c r="B1408" s="48" t="s">
        <v>3157</v>
      </c>
    </row>
    <row r="1409" spans="1:7" ht="30" customHeight="1">
      <c r="A1409" s="18" t="s">
        <v>92</v>
      </c>
      <c r="B1409" s="48" t="s">
        <v>3143</v>
      </c>
    </row>
    <row r="1410" spans="1:7" ht="30" customHeight="1">
      <c r="A1410" s="18" t="s">
        <v>752</v>
      </c>
      <c r="B1410" s="48" t="s">
        <v>440</v>
      </c>
      <c r="C1410" s="33">
        <v>7</v>
      </c>
      <c r="D1410" s="21" t="e">
        <f>((#REF!*#REF!)+(#REF!*#REF!)+(#REF!*#REF!)+(#REF!*#REF!)+(#REF!*F1410))/10</f>
        <v>#REF!</v>
      </c>
      <c r="E1410" s="18">
        <v>7</v>
      </c>
      <c r="F1410" s="21">
        <v>19</v>
      </c>
    </row>
    <row r="1411" spans="1:7" ht="30" customHeight="1">
      <c r="A1411" s="18" t="s">
        <v>767</v>
      </c>
      <c r="B1411" s="48" t="s">
        <v>1260</v>
      </c>
      <c r="C1411" s="33">
        <f t="shared" ref="C1411:C1436" si="60">(E1411*2+F1411)/3</f>
        <v>6.333333333333333</v>
      </c>
      <c r="D1411" s="21">
        <f t="shared" ref="D1411:D1433" si="61">(F1411+G1411)/2</f>
        <v>3</v>
      </c>
      <c r="E1411" s="18">
        <v>7</v>
      </c>
      <c r="F1411" s="21">
        <v>5</v>
      </c>
      <c r="G1411" s="21">
        <v>1</v>
      </c>
    </row>
    <row r="1412" spans="1:7" ht="30" customHeight="1">
      <c r="A1412" s="18" t="s">
        <v>767</v>
      </c>
      <c r="B1412" s="48" t="s">
        <v>942</v>
      </c>
      <c r="C1412" s="33">
        <f t="shared" si="60"/>
        <v>5.333333333333333</v>
      </c>
      <c r="D1412" s="21">
        <f t="shared" si="61"/>
        <v>0</v>
      </c>
      <c r="E1412" s="18">
        <v>8</v>
      </c>
      <c r="F1412" s="21">
        <v>0</v>
      </c>
      <c r="G1412" s="21">
        <v>0</v>
      </c>
    </row>
    <row r="1413" spans="1:7" ht="30" customHeight="1">
      <c r="A1413" s="18" t="s">
        <v>767</v>
      </c>
      <c r="B1413" s="48" t="s">
        <v>946</v>
      </c>
      <c r="C1413" s="33">
        <f t="shared" si="60"/>
        <v>4.666666666666667</v>
      </c>
      <c r="D1413" s="21">
        <f t="shared" si="61"/>
        <v>0</v>
      </c>
      <c r="E1413" s="18">
        <v>7</v>
      </c>
      <c r="F1413" s="21">
        <v>0</v>
      </c>
      <c r="G1413" s="21">
        <v>0</v>
      </c>
    </row>
    <row r="1414" spans="1:7" ht="30" customHeight="1">
      <c r="A1414" s="18" t="s">
        <v>767</v>
      </c>
      <c r="B1414" s="48" t="s">
        <v>952</v>
      </c>
      <c r="C1414" s="33">
        <f t="shared" si="60"/>
        <v>4</v>
      </c>
      <c r="D1414" s="21">
        <f t="shared" si="61"/>
        <v>0</v>
      </c>
      <c r="E1414" s="18">
        <v>6</v>
      </c>
      <c r="F1414" s="21">
        <v>0</v>
      </c>
      <c r="G1414" s="21">
        <v>0</v>
      </c>
    </row>
    <row r="1415" spans="1:7" ht="30" customHeight="1">
      <c r="A1415" s="18" t="s">
        <v>767</v>
      </c>
      <c r="B1415" s="48" t="s">
        <v>941</v>
      </c>
      <c r="C1415" s="33">
        <f t="shared" si="60"/>
        <v>3.3333333333333335</v>
      </c>
      <c r="D1415" s="21">
        <f t="shared" si="61"/>
        <v>0</v>
      </c>
      <c r="E1415" s="18">
        <v>5</v>
      </c>
      <c r="F1415" s="21">
        <v>0</v>
      </c>
      <c r="G1415" s="21">
        <v>0</v>
      </c>
    </row>
    <row r="1416" spans="1:7" ht="30" customHeight="1">
      <c r="A1416" s="18" t="s">
        <v>767</v>
      </c>
      <c r="B1416" s="48" t="s">
        <v>947</v>
      </c>
      <c r="C1416" s="33">
        <f t="shared" si="60"/>
        <v>2.6666666666666665</v>
      </c>
      <c r="D1416" s="21">
        <f t="shared" si="61"/>
        <v>0</v>
      </c>
      <c r="E1416" s="18">
        <v>4</v>
      </c>
      <c r="F1416" s="21">
        <v>0</v>
      </c>
      <c r="G1416" s="21">
        <v>0</v>
      </c>
    </row>
    <row r="1417" spans="1:7" ht="30" customHeight="1">
      <c r="A1417" s="18" t="s">
        <v>767</v>
      </c>
      <c r="B1417" s="48" t="s">
        <v>955</v>
      </c>
      <c r="C1417" s="33">
        <f t="shared" si="60"/>
        <v>2.6666666666666665</v>
      </c>
      <c r="D1417" s="21">
        <f t="shared" si="61"/>
        <v>0</v>
      </c>
      <c r="E1417" s="18">
        <v>4</v>
      </c>
      <c r="F1417" s="21">
        <v>0</v>
      </c>
      <c r="G1417" s="21">
        <v>0</v>
      </c>
    </row>
    <row r="1418" spans="1:7" ht="30" customHeight="1">
      <c r="A1418" s="18" t="s">
        <v>767</v>
      </c>
      <c r="B1418" s="48" t="s">
        <v>937</v>
      </c>
      <c r="C1418" s="33">
        <f t="shared" si="60"/>
        <v>2.6666666666666665</v>
      </c>
      <c r="D1418" s="21">
        <f t="shared" si="61"/>
        <v>0</v>
      </c>
      <c r="E1418" s="18">
        <v>4</v>
      </c>
      <c r="F1418" s="21">
        <v>0</v>
      </c>
      <c r="G1418" s="21">
        <v>0</v>
      </c>
    </row>
    <row r="1419" spans="1:7" ht="30" customHeight="1">
      <c r="A1419" s="18" t="s">
        <v>767</v>
      </c>
      <c r="B1419" s="48" t="s">
        <v>1283</v>
      </c>
      <c r="C1419" s="33">
        <f t="shared" si="60"/>
        <v>2.3333333333333335</v>
      </c>
      <c r="D1419" s="21">
        <f t="shared" si="61"/>
        <v>2</v>
      </c>
      <c r="E1419" s="18">
        <v>3</v>
      </c>
      <c r="F1419" s="21">
        <v>1</v>
      </c>
      <c r="G1419" s="21">
        <v>3</v>
      </c>
    </row>
    <row r="1420" spans="1:7" ht="30" customHeight="1">
      <c r="A1420" s="18" t="s">
        <v>767</v>
      </c>
      <c r="B1420" s="48" t="s">
        <v>1284</v>
      </c>
      <c r="C1420" s="33">
        <f t="shared" si="60"/>
        <v>2</v>
      </c>
      <c r="D1420" s="21">
        <f t="shared" si="61"/>
        <v>2</v>
      </c>
      <c r="E1420" s="18">
        <v>2</v>
      </c>
      <c r="F1420" s="21">
        <v>2</v>
      </c>
      <c r="G1420" s="21">
        <v>2</v>
      </c>
    </row>
    <row r="1421" spans="1:7" ht="30" customHeight="1">
      <c r="A1421" s="18" t="s">
        <v>767</v>
      </c>
      <c r="B1421" s="48" t="s">
        <v>948</v>
      </c>
      <c r="C1421" s="33">
        <f t="shared" si="60"/>
        <v>2</v>
      </c>
      <c r="D1421" s="21">
        <f t="shared" si="61"/>
        <v>0</v>
      </c>
      <c r="E1421" s="18">
        <v>3</v>
      </c>
      <c r="F1421" s="21">
        <v>0</v>
      </c>
      <c r="G1421" s="21">
        <v>0</v>
      </c>
    </row>
    <row r="1422" spans="1:7" ht="30" customHeight="1">
      <c r="A1422" s="18" t="s">
        <v>767</v>
      </c>
      <c r="B1422" s="48" t="s">
        <v>954</v>
      </c>
      <c r="C1422" s="33">
        <f t="shared" si="60"/>
        <v>2</v>
      </c>
      <c r="D1422" s="21">
        <f t="shared" si="61"/>
        <v>0</v>
      </c>
      <c r="E1422" s="18">
        <v>3</v>
      </c>
      <c r="F1422" s="21">
        <v>0</v>
      </c>
      <c r="G1422" s="21">
        <v>0</v>
      </c>
    </row>
    <row r="1423" spans="1:7" ht="30" customHeight="1">
      <c r="A1423" s="18" t="s">
        <v>767</v>
      </c>
      <c r="B1423" s="48" t="s">
        <v>940</v>
      </c>
      <c r="C1423" s="33">
        <f t="shared" si="60"/>
        <v>2</v>
      </c>
      <c r="D1423" s="21">
        <f t="shared" si="61"/>
        <v>0</v>
      </c>
      <c r="E1423" s="18">
        <v>3</v>
      </c>
      <c r="F1423" s="21">
        <v>0</v>
      </c>
      <c r="G1423" s="21">
        <v>0</v>
      </c>
    </row>
    <row r="1424" spans="1:7" ht="30" customHeight="1">
      <c r="A1424" s="18" t="s">
        <v>767</v>
      </c>
      <c r="B1424" s="48" t="s">
        <v>962</v>
      </c>
      <c r="C1424" s="33">
        <f t="shared" si="60"/>
        <v>1.3333333333333333</v>
      </c>
      <c r="D1424" s="21">
        <f t="shared" si="61"/>
        <v>0</v>
      </c>
      <c r="E1424" s="18">
        <v>2</v>
      </c>
      <c r="F1424" s="21">
        <v>0</v>
      </c>
      <c r="G1424" s="21">
        <v>0</v>
      </c>
    </row>
    <row r="1425" spans="1:7" ht="30" customHeight="1">
      <c r="A1425" s="18" t="s">
        <v>767</v>
      </c>
      <c r="B1425" s="48" t="s">
        <v>963</v>
      </c>
      <c r="C1425" s="33">
        <f t="shared" si="60"/>
        <v>1.3333333333333333</v>
      </c>
      <c r="D1425" s="21">
        <f t="shared" si="61"/>
        <v>0</v>
      </c>
      <c r="E1425" s="18">
        <v>2</v>
      </c>
      <c r="F1425" s="21">
        <v>0</v>
      </c>
      <c r="G1425" s="21">
        <v>0</v>
      </c>
    </row>
    <row r="1426" spans="1:7" ht="30" customHeight="1">
      <c r="A1426" s="18" t="s">
        <v>767</v>
      </c>
      <c r="B1426" s="48" t="s">
        <v>959</v>
      </c>
      <c r="C1426" s="33">
        <f t="shared" si="60"/>
        <v>1.3333333333333333</v>
      </c>
      <c r="D1426" s="21">
        <f t="shared" si="61"/>
        <v>0</v>
      </c>
      <c r="E1426" s="18">
        <v>2</v>
      </c>
      <c r="F1426" s="21">
        <v>0</v>
      </c>
      <c r="G1426" s="21">
        <v>0</v>
      </c>
    </row>
    <row r="1427" spans="1:7" ht="30" customHeight="1">
      <c r="A1427" s="18" t="s">
        <v>767</v>
      </c>
      <c r="B1427" s="48" t="s">
        <v>956</v>
      </c>
      <c r="C1427" s="33">
        <f t="shared" si="60"/>
        <v>0.66666666666666663</v>
      </c>
      <c r="D1427" s="21">
        <f t="shared" si="61"/>
        <v>0</v>
      </c>
      <c r="E1427" s="18">
        <v>1</v>
      </c>
      <c r="F1427" s="21">
        <v>0</v>
      </c>
      <c r="G1427" s="21">
        <v>0</v>
      </c>
    </row>
    <row r="1428" spans="1:7" ht="30" customHeight="1">
      <c r="A1428" s="18" t="s">
        <v>767</v>
      </c>
      <c r="B1428" s="48" t="s">
        <v>953</v>
      </c>
      <c r="C1428" s="33">
        <f t="shared" si="60"/>
        <v>0.66666666666666663</v>
      </c>
      <c r="D1428" s="21">
        <f t="shared" si="61"/>
        <v>0</v>
      </c>
      <c r="E1428" s="18">
        <v>1</v>
      </c>
      <c r="F1428" s="21">
        <v>0</v>
      </c>
      <c r="G1428" s="21">
        <v>0</v>
      </c>
    </row>
    <row r="1429" spans="1:7" ht="30" customHeight="1">
      <c r="A1429" s="18" t="s">
        <v>767</v>
      </c>
      <c r="B1429" s="48" t="s">
        <v>969</v>
      </c>
      <c r="C1429" s="33">
        <f t="shared" si="60"/>
        <v>0.66666666666666663</v>
      </c>
      <c r="D1429" s="21">
        <f t="shared" si="61"/>
        <v>0</v>
      </c>
      <c r="E1429" s="18">
        <v>1</v>
      </c>
      <c r="F1429" s="21">
        <v>0</v>
      </c>
      <c r="G1429" s="21">
        <v>0</v>
      </c>
    </row>
    <row r="1430" spans="1:7" ht="30" customHeight="1">
      <c r="A1430" s="18" t="s">
        <v>767</v>
      </c>
      <c r="B1430" s="48" t="s">
        <v>961</v>
      </c>
      <c r="C1430" s="33">
        <f t="shared" si="60"/>
        <v>0.66666666666666663</v>
      </c>
      <c r="D1430" s="21">
        <f t="shared" si="61"/>
        <v>0</v>
      </c>
      <c r="E1430" s="18">
        <v>1</v>
      </c>
      <c r="F1430" s="21">
        <v>0</v>
      </c>
      <c r="G1430" s="21">
        <v>0</v>
      </c>
    </row>
    <row r="1431" spans="1:7" ht="30" customHeight="1">
      <c r="A1431" s="18" t="s">
        <v>767</v>
      </c>
      <c r="B1431" s="48" t="s">
        <v>966</v>
      </c>
      <c r="C1431" s="33">
        <f t="shared" si="60"/>
        <v>0.66666666666666663</v>
      </c>
      <c r="D1431" s="21">
        <f t="shared" si="61"/>
        <v>0</v>
      </c>
      <c r="E1431" s="18">
        <v>1</v>
      </c>
      <c r="F1431" s="21">
        <v>0</v>
      </c>
      <c r="G1431" s="21">
        <v>0</v>
      </c>
    </row>
    <row r="1432" spans="1:7" ht="30" customHeight="1">
      <c r="A1432" s="18" t="s">
        <v>61</v>
      </c>
      <c r="B1432" s="48" t="s">
        <v>1190</v>
      </c>
      <c r="C1432" s="33">
        <f t="shared" si="60"/>
        <v>10</v>
      </c>
      <c r="D1432" s="21">
        <f t="shared" si="61"/>
        <v>10</v>
      </c>
      <c r="E1432" s="18">
        <v>10</v>
      </c>
      <c r="F1432" s="21">
        <v>10</v>
      </c>
      <c r="G1432" s="21">
        <v>10</v>
      </c>
    </row>
    <row r="1433" spans="1:7" ht="30" customHeight="1">
      <c r="A1433" s="18" t="s">
        <v>61</v>
      </c>
      <c r="B1433" s="48" t="s">
        <v>1189</v>
      </c>
      <c r="C1433" s="33">
        <f t="shared" si="60"/>
        <v>10</v>
      </c>
      <c r="D1433" s="21">
        <f t="shared" si="61"/>
        <v>8</v>
      </c>
      <c r="E1433" s="18">
        <v>10</v>
      </c>
      <c r="F1433" s="21">
        <v>10</v>
      </c>
      <c r="G1433" s="21">
        <v>6</v>
      </c>
    </row>
    <row r="1434" spans="1:7" ht="30" customHeight="1">
      <c r="A1434" s="18" t="s">
        <v>61</v>
      </c>
      <c r="B1434" s="48" t="s">
        <v>1059</v>
      </c>
      <c r="C1434" s="33">
        <f t="shared" si="60"/>
        <v>10</v>
      </c>
      <c r="D1434" s="21" t="e">
        <f>F1434*(110%-(#REF!*10%))</f>
        <v>#REF!</v>
      </c>
      <c r="E1434" s="18">
        <v>10</v>
      </c>
      <c r="F1434" s="21">
        <v>10</v>
      </c>
    </row>
    <row r="1435" spans="1:7" ht="30" customHeight="1">
      <c r="A1435" s="18" t="s">
        <v>61</v>
      </c>
      <c r="B1435" s="48" t="s">
        <v>1093</v>
      </c>
      <c r="C1435" s="33">
        <f t="shared" si="60"/>
        <v>10</v>
      </c>
      <c r="D1435" s="21" t="e">
        <f>F1435*(110%-(#REF!*10%))</f>
        <v>#REF!</v>
      </c>
      <c r="E1435" s="18">
        <v>10</v>
      </c>
      <c r="F1435" s="21">
        <v>10</v>
      </c>
    </row>
    <row r="1436" spans="1:7" ht="30" customHeight="1">
      <c r="A1436" s="18" t="s">
        <v>61</v>
      </c>
      <c r="B1436" s="48" t="s">
        <v>1068</v>
      </c>
      <c r="C1436" s="33">
        <f t="shared" si="60"/>
        <v>10</v>
      </c>
      <c r="D1436" s="21">
        <f>(F1436+G1436)/2</f>
        <v>5</v>
      </c>
      <c r="E1436" s="18">
        <v>10</v>
      </c>
      <c r="F1436" s="21">
        <v>10</v>
      </c>
      <c r="G1436" s="21">
        <v>0</v>
      </c>
    </row>
    <row r="1437" spans="1:7" ht="30" customHeight="1">
      <c r="A1437" s="18" t="s">
        <v>61</v>
      </c>
      <c r="B1437" s="48" t="s">
        <v>678</v>
      </c>
      <c r="C1437" s="33">
        <v>9</v>
      </c>
      <c r="D1437" s="21" t="e">
        <f>((#REF!*#REF!)+(#REF!*#REF!)+(#REF!*#REF!)+(#REF!*#REF!)+(#REF!*F1437))/10</f>
        <v>#REF!</v>
      </c>
      <c r="E1437" s="18">
        <v>9</v>
      </c>
      <c r="F1437" s="21">
        <v>45</v>
      </c>
    </row>
    <row r="1438" spans="1:7" ht="30" customHeight="1">
      <c r="A1438" s="18" t="s">
        <v>61</v>
      </c>
      <c r="B1438" s="48" t="s">
        <v>642</v>
      </c>
      <c r="C1438" s="33">
        <v>9</v>
      </c>
      <c r="D1438" s="21" t="e">
        <f>((#REF!*#REF!)+(#REF!*#REF!)+(#REF!*#REF!)+(#REF!*#REF!)+(#REF!*F1438))/10</f>
        <v>#REF!</v>
      </c>
      <c r="E1438" s="18">
        <v>9</v>
      </c>
      <c r="F1438" s="21">
        <v>35</v>
      </c>
    </row>
    <row r="1439" spans="1:7" ht="30" customHeight="1">
      <c r="A1439" s="18" t="s">
        <v>61</v>
      </c>
      <c r="B1439" s="48" t="s">
        <v>504</v>
      </c>
      <c r="C1439" s="33">
        <v>9</v>
      </c>
      <c r="D1439" s="21" t="e">
        <f>((#REF!*#REF!)+(#REF!*#REF!)+(#REF!*#REF!)+(#REF!*#REF!)+(#REF!*F1439))/10</f>
        <v>#REF!</v>
      </c>
      <c r="E1439" s="18">
        <v>9</v>
      </c>
      <c r="F1439" s="21">
        <v>50</v>
      </c>
    </row>
    <row r="1440" spans="1:7" ht="30" customHeight="1">
      <c r="A1440" s="18" t="s">
        <v>61</v>
      </c>
      <c r="B1440" s="48" t="s">
        <v>352</v>
      </c>
      <c r="C1440" s="33">
        <v>8</v>
      </c>
      <c r="D1440" s="21" t="e">
        <f>((#REF!*#REF!)+(#REF!*#REF!)+(#REF!*#REF!)+(#REF!*#REF!)+(#REF!*F1440))/10</f>
        <v>#REF!</v>
      </c>
      <c r="E1440" s="18">
        <v>8</v>
      </c>
      <c r="F1440" s="21">
        <v>40</v>
      </c>
    </row>
    <row r="1441" spans="1:7" ht="30" customHeight="1">
      <c r="A1441" s="18" t="s">
        <v>61</v>
      </c>
      <c r="B1441" s="48" t="s">
        <v>438</v>
      </c>
      <c r="C1441" s="33">
        <v>8</v>
      </c>
      <c r="D1441" s="21" t="e">
        <f>((#REF!*#REF!)+(#REF!*#REF!)+(#REF!*#REF!)+(#REF!*#REF!)+(#REF!*F1441))/10</f>
        <v>#REF!</v>
      </c>
      <c r="E1441" s="18">
        <v>8</v>
      </c>
      <c r="F1441" s="21">
        <v>25</v>
      </c>
    </row>
    <row r="1442" spans="1:7" ht="30" customHeight="1">
      <c r="A1442" s="18" t="s">
        <v>61</v>
      </c>
      <c r="B1442" s="48" t="s">
        <v>40</v>
      </c>
      <c r="C1442" s="33">
        <v>8</v>
      </c>
      <c r="D1442" s="21" t="e">
        <f>((#REF!*#REF!)+(#REF!*#REF!)+(#REF!*#REF!)+(#REF!*#REF!)+(#REF!*F1442))/10</f>
        <v>#REF!</v>
      </c>
      <c r="E1442" s="18">
        <v>8</v>
      </c>
      <c r="F1442" s="21">
        <v>45</v>
      </c>
    </row>
    <row r="1443" spans="1:7" ht="30" customHeight="1">
      <c r="A1443" s="18" t="s">
        <v>61</v>
      </c>
      <c r="B1443" s="48" t="s">
        <v>315</v>
      </c>
      <c r="C1443" s="33">
        <v>8</v>
      </c>
      <c r="D1443" s="21" t="e">
        <f>((#REF!*#REF!)+(#REF!*#REF!)+(#REF!*#REF!)+(#REF!*#REF!)+(#REF!*F1443))/10</f>
        <v>#REF!</v>
      </c>
      <c r="E1443" s="18">
        <v>8</v>
      </c>
      <c r="F1443" s="21">
        <v>37</v>
      </c>
    </row>
    <row r="1444" spans="1:7" ht="30" customHeight="1">
      <c r="A1444" s="18" t="s">
        <v>61</v>
      </c>
      <c r="B1444" s="48" t="s">
        <v>996</v>
      </c>
      <c r="C1444" s="33">
        <f t="shared" ref="C1444:C1449" si="62">(E1444*2+F1444)/3</f>
        <v>7.666666666666667</v>
      </c>
      <c r="D1444" s="21">
        <f t="shared" ref="D1444:D1449" si="63">(F1444+G1444)/2</f>
        <v>5.25</v>
      </c>
      <c r="E1444" s="18">
        <v>10</v>
      </c>
      <c r="F1444" s="21">
        <v>3</v>
      </c>
      <c r="G1444" s="21">
        <v>7.5</v>
      </c>
    </row>
    <row r="1445" spans="1:7" ht="30" customHeight="1">
      <c r="A1445" s="18" t="s">
        <v>61</v>
      </c>
      <c r="B1445" s="48" t="s">
        <v>1058</v>
      </c>
      <c r="C1445" s="33">
        <f t="shared" si="62"/>
        <v>7.333333333333333</v>
      </c>
      <c r="D1445" s="21">
        <f t="shared" si="63"/>
        <v>7</v>
      </c>
      <c r="E1445" s="18">
        <v>8</v>
      </c>
      <c r="F1445" s="21">
        <v>6</v>
      </c>
      <c r="G1445" s="21">
        <v>8</v>
      </c>
    </row>
    <row r="1446" spans="1:7" ht="30" customHeight="1">
      <c r="A1446" s="18" t="s">
        <v>61</v>
      </c>
      <c r="B1446" s="48" t="s">
        <v>1033</v>
      </c>
      <c r="C1446" s="33">
        <f t="shared" si="62"/>
        <v>7.333333333333333</v>
      </c>
      <c r="D1446" s="21">
        <f t="shared" si="63"/>
        <v>5.5</v>
      </c>
      <c r="E1446" s="18">
        <v>8</v>
      </c>
      <c r="F1446" s="21">
        <v>6</v>
      </c>
      <c r="G1446" s="21">
        <v>5</v>
      </c>
    </row>
    <row r="1447" spans="1:7" ht="30" customHeight="1">
      <c r="A1447" s="18" t="s">
        <v>61</v>
      </c>
      <c r="B1447" s="48" t="s">
        <v>1181</v>
      </c>
      <c r="C1447" s="33">
        <f t="shared" si="62"/>
        <v>7.333333333333333</v>
      </c>
      <c r="D1447" s="21">
        <f t="shared" si="63"/>
        <v>10</v>
      </c>
      <c r="E1447" s="18">
        <v>6</v>
      </c>
      <c r="F1447" s="21">
        <v>10</v>
      </c>
      <c r="G1447" s="21">
        <v>10</v>
      </c>
    </row>
    <row r="1448" spans="1:7" ht="30" customHeight="1">
      <c r="A1448" s="18" t="s">
        <v>61</v>
      </c>
      <c r="B1448" s="48" t="s">
        <v>1259</v>
      </c>
      <c r="C1448" s="33">
        <f t="shared" si="62"/>
        <v>7</v>
      </c>
      <c r="D1448" s="21">
        <f t="shared" si="63"/>
        <v>4</v>
      </c>
      <c r="E1448" s="18">
        <v>7</v>
      </c>
      <c r="F1448" s="21">
        <v>7</v>
      </c>
      <c r="G1448" s="21">
        <v>1</v>
      </c>
    </row>
    <row r="1449" spans="1:7" ht="30" customHeight="1">
      <c r="A1449" s="18" t="s">
        <v>61</v>
      </c>
      <c r="B1449" s="48" t="s">
        <v>1178</v>
      </c>
      <c r="C1449" s="33">
        <f t="shared" si="62"/>
        <v>7</v>
      </c>
      <c r="D1449" s="21">
        <f t="shared" si="63"/>
        <v>6.5</v>
      </c>
      <c r="E1449" s="18">
        <v>7</v>
      </c>
      <c r="F1449" s="21">
        <v>7</v>
      </c>
      <c r="G1449" s="21">
        <v>6</v>
      </c>
    </row>
    <row r="1450" spans="1:7" ht="30" customHeight="1">
      <c r="A1450" s="18" t="s">
        <v>61</v>
      </c>
      <c r="B1450" s="48" t="s">
        <v>584</v>
      </c>
      <c r="C1450" s="33">
        <v>7</v>
      </c>
      <c r="D1450" s="21" t="e">
        <f>((#REF!*#REF!)+(#REF!*#REF!)+(#REF!*#REF!)+(#REF!*#REF!)+(#REF!*F1450))/10</f>
        <v>#REF!</v>
      </c>
      <c r="E1450" s="18">
        <v>7</v>
      </c>
      <c r="F1450" s="21">
        <v>25</v>
      </c>
    </row>
    <row r="1451" spans="1:7" ht="30" customHeight="1">
      <c r="A1451" s="18" t="s">
        <v>61</v>
      </c>
      <c r="B1451" s="48" t="s">
        <v>1177</v>
      </c>
      <c r="C1451" s="33">
        <f t="shared" ref="C1451:C1458" si="64">(E1451*2+F1451)/3</f>
        <v>6.666666666666667</v>
      </c>
      <c r="D1451" s="21">
        <f t="shared" ref="D1451:D1458" si="65">(F1451+G1451)/2</f>
        <v>4</v>
      </c>
      <c r="E1451" s="18">
        <v>7</v>
      </c>
      <c r="F1451" s="21">
        <v>6</v>
      </c>
      <c r="G1451" s="21">
        <v>2</v>
      </c>
    </row>
    <row r="1452" spans="1:7" ht="30" customHeight="1">
      <c r="A1452" s="18" t="s">
        <v>61</v>
      </c>
      <c r="B1452" s="48" t="s">
        <v>1042</v>
      </c>
      <c r="C1452" s="33">
        <f t="shared" si="64"/>
        <v>6.333333333333333</v>
      </c>
      <c r="D1452" s="21">
        <f t="shared" si="65"/>
        <v>7.5</v>
      </c>
      <c r="E1452" s="18">
        <v>6</v>
      </c>
      <c r="F1452" s="21">
        <v>7</v>
      </c>
      <c r="G1452" s="21">
        <v>8</v>
      </c>
    </row>
    <row r="1453" spans="1:7" ht="30" customHeight="1">
      <c r="A1453" s="18" t="s">
        <v>61</v>
      </c>
      <c r="B1453" s="48" t="s">
        <v>770</v>
      </c>
      <c r="C1453" s="33">
        <f t="shared" si="64"/>
        <v>6.166666666666667</v>
      </c>
      <c r="D1453" s="21">
        <f t="shared" si="65"/>
        <v>5</v>
      </c>
      <c r="E1453" s="18">
        <v>8</v>
      </c>
      <c r="F1453" s="21">
        <v>2.5</v>
      </c>
      <c r="G1453" s="21">
        <v>7.5</v>
      </c>
    </row>
    <row r="1454" spans="1:7" ht="30" customHeight="1">
      <c r="A1454" s="18" t="s">
        <v>61</v>
      </c>
      <c r="B1454" s="48" t="s">
        <v>1318</v>
      </c>
      <c r="C1454" s="33">
        <f t="shared" si="64"/>
        <v>6</v>
      </c>
      <c r="D1454" s="21">
        <f t="shared" si="65"/>
        <v>3</v>
      </c>
      <c r="E1454" s="18">
        <v>7</v>
      </c>
      <c r="F1454" s="21">
        <v>4</v>
      </c>
      <c r="G1454" s="21">
        <v>2</v>
      </c>
    </row>
    <row r="1455" spans="1:7" ht="30" customHeight="1">
      <c r="A1455" s="18" t="s">
        <v>61</v>
      </c>
      <c r="B1455" s="48" t="s">
        <v>1127</v>
      </c>
      <c r="C1455" s="33">
        <f t="shared" si="64"/>
        <v>6</v>
      </c>
      <c r="D1455" s="21">
        <f t="shared" si="65"/>
        <v>6</v>
      </c>
      <c r="E1455" s="18">
        <v>6</v>
      </c>
      <c r="F1455" s="21">
        <v>6</v>
      </c>
      <c r="G1455" s="21">
        <v>6</v>
      </c>
    </row>
    <row r="1456" spans="1:7" ht="30" customHeight="1">
      <c r="A1456" s="18" t="s">
        <v>61</v>
      </c>
      <c r="B1456" s="48" t="s">
        <v>1258</v>
      </c>
      <c r="C1456" s="33">
        <f t="shared" si="64"/>
        <v>5.333333333333333</v>
      </c>
      <c r="D1456" s="21">
        <f t="shared" si="65"/>
        <v>4.5</v>
      </c>
      <c r="E1456" s="18">
        <v>5</v>
      </c>
      <c r="F1456" s="21">
        <v>6</v>
      </c>
      <c r="G1456" s="21">
        <v>3</v>
      </c>
    </row>
    <row r="1457" spans="1:7" ht="30" customHeight="1">
      <c r="A1457" s="18" t="s">
        <v>61</v>
      </c>
      <c r="B1457" s="48" t="s">
        <v>1105</v>
      </c>
      <c r="C1457" s="33">
        <f t="shared" si="64"/>
        <v>5</v>
      </c>
      <c r="D1457" s="21">
        <f t="shared" si="65"/>
        <v>3</v>
      </c>
      <c r="E1457" s="18">
        <v>6</v>
      </c>
      <c r="F1457" s="21">
        <v>3</v>
      </c>
      <c r="G1457" s="21">
        <v>3</v>
      </c>
    </row>
    <row r="1458" spans="1:7" ht="30" customHeight="1">
      <c r="A1458" s="18" t="s">
        <v>61</v>
      </c>
      <c r="B1458" s="48" t="s">
        <v>1281</v>
      </c>
      <c r="C1458" s="33">
        <f t="shared" si="64"/>
        <v>5</v>
      </c>
      <c r="D1458" s="21">
        <f t="shared" si="65"/>
        <v>4</v>
      </c>
      <c r="E1458" s="18">
        <v>6</v>
      </c>
      <c r="F1458" s="21">
        <v>3</v>
      </c>
      <c r="G1458" s="21">
        <v>5</v>
      </c>
    </row>
    <row r="1459" spans="1:7" ht="30" customHeight="1">
      <c r="A1459" s="18" t="s">
        <v>61</v>
      </c>
      <c r="B1459" s="48" t="s">
        <v>491</v>
      </c>
      <c r="C1459" s="33">
        <v>5</v>
      </c>
      <c r="D1459" s="21" t="e">
        <f>((#REF!*#REF!)+(#REF!*#REF!)+(#REF!*#REF!)+(#REF!*#REF!)+(#REF!*F1459))/10</f>
        <v>#REF!</v>
      </c>
      <c r="E1459" s="18">
        <v>5</v>
      </c>
      <c r="F1459" s="21">
        <v>25</v>
      </c>
    </row>
    <row r="1460" spans="1:7" ht="30" customHeight="1">
      <c r="A1460" s="18" t="s">
        <v>61</v>
      </c>
      <c r="B1460" s="48" t="s">
        <v>1296</v>
      </c>
      <c r="C1460" s="33">
        <f t="shared" ref="C1460:C1473" si="66">(E1460*2+F1460)/3</f>
        <v>4.666666666666667</v>
      </c>
      <c r="D1460" s="21">
        <f t="shared" ref="D1460:D1473" si="67">(F1460+G1460)/2</f>
        <v>3.5</v>
      </c>
      <c r="E1460" s="18">
        <v>6</v>
      </c>
      <c r="F1460" s="21">
        <v>2</v>
      </c>
      <c r="G1460" s="21">
        <v>5</v>
      </c>
    </row>
    <row r="1461" spans="1:7" ht="30" customHeight="1">
      <c r="A1461" s="18" t="s">
        <v>61</v>
      </c>
      <c r="B1461" s="48" t="s">
        <v>1304</v>
      </c>
      <c r="C1461" s="33">
        <f t="shared" si="66"/>
        <v>4.333333333333333</v>
      </c>
      <c r="D1461" s="21">
        <f t="shared" si="67"/>
        <v>2.5</v>
      </c>
      <c r="E1461" s="18">
        <v>5</v>
      </c>
      <c r="F1461" s="21">
        <v>3</v>
      </c>
      <c r="G1461" s="21">
        <v>2</v>
      </c>
    </row>
    <row r="1462" spans="1:7" ht="30" customHeight="1">
      <c r="A1462" s="18" t="s">
        <v>61</v>
      </c>
      <c r="B1462" s="48" t="s">
        <v>1210</v>
      </c>
      <c r="C1462" s="33">
        <f t="shared" si="66"/>
        <v>4</v>
      </c>
      <c r="D1462" s="21">
        <f t="shared" si="67"/>
        <v>3.5</v>
      </c>
      <c r="E1462" s="18">
        <v>4</v>
      </c>
      <c r="F1462" s="21">
        <v>4</v>
      </c>
      <c r="G1462" s="21">
        <v>3</v>
      </c>
    </row>
    <row r="1463" spans="1:7" ht="30" customHeight="1">
      <c r="A1463" s="18" t="s">
        <v>61</v>
      </c>
      <c r="B1463" s="48" t="s">
        <v>1270</v>
      </c>
      <c r="C1463" s="33">
        <f t="shared" si="66"/>
        <v>4</v>
      </c>
      <c r="D1463" s="21">
        <f t="shared" si="67"/>
        <v>2</v>
      </c>
      <c r="E1463" s="18">
        <v>4</v>
      </c>
      <c r="F1463" s="21">
        <v>4</v>
      </c>
      <c r="G1463" s="21">
        <v>0</v>
      </c>
    </row>
    <row r="1464" spans="1:7" ht="30" customHeight="1">
      <c r="A1464" s="18" t="s">
        <v>61</v>
      </c>
      <c r="B1464" s="48" t="s">
        <v>758</v>
      </c>
      <c r="C1464" s="33">
        <f t="shared" si="66"/>
        <v>3.8333333333333335</v>
      </c>
      <c r="D1464" s="21">
        <f t="shared" si="67"/>
        <v>5</v>
      </c>
      <c r="E1464" s="18">
        <v>5</v>
      </c>
      <c r="F1464" s="21">
        <v>1.5</v>
      </c>
      <c r="G1464" s="21">
        <v>8.5</v>
      </c>
    </row>
    <row r="1465" spans="1:7" ht="30" customHeight="1">
      <c r="A1465" s="18" t="s">
        <v>61</v>
      </c>
      <c r="B1465" s="48" t="s">
        <v>1311</v>
      </c>
      <c r="C1465" s="33">
        <f t="shared" si="66"/>
        <v>3.6666666666666665</v>
      </c>
      <c r="D1465" s="21">
        <f t="shared" si="67"/>
        <v>5.5</v>
      </c>
      <c r="E1465" s="18">
        <v>3</v>
      </c>
      <c r="F1465" s="21">
        <v>5</v>
      </c>
      <c r="G1465" s="21">
        <v>6</v>
      </c>
    </row>
    <row r="1466" spans="1:7" ht="30" customHeight="1">
      <c r="A1466" s="18" t="s">
        <v>61</v>
      </c>
      <c r="B1466" s="48" t="s">
        <v>1179</v>
      </c>
      <c r="C1466" s="33">
        <f t="shared" si="66"/>
        <v>3.3333333333333335</v>
      </c>
      <c r="D1466" s="21">
        <f t="shared" si="67"/>
        <v>7</v>
      </c>
      <c r="E1466" s="18">
        <v>3</v>
      </c>
      <c r="F1466" s="21">
        <v>4</v>
      </c>
      <c r="G1466" s="21">
        <v>10</v>
      </c>
    </row>
    <row r="1467" spans="1:7" ht="30" customHeight="1">
      <c r="A1467" s="18" t="s">
        <v>61</v>
      </c>
      <c r="B1467" s="48" t="s">
        <v>1226</v>
      </c>
      <c r="C1467" s="33">
        <f t="shared" si="66"/>
        <v>3</v>
      </c>
      <c r="D1467" s="21">
        <f t="shared" si="67"/>
        <v>4.5</v>
      </c>
      <c r="E1467" s="18">
        <v>3</v>
      </c>
      <c r="F1467" s="21">
        <v>3</v>
      </c>
      <c r="G1467" s="21">
        <v>6</v>
      </c>
    </row>
    <row r="1468" spans="1:7" ht="30" customHeight="1">
      <c r="A1468" s="18" t="s">
        <v>61</v>
      </c>
      <c r="B1468" s="48" t="s">
        <v>1146</v>
      </c>
      <c r="C1468" s="33">
        <f t="shared" si="66"/>
        <v>3</v>
      </c>
      <c r="D1468" s="21">
        <f t="shared" si="67"/>
        <v>5</v>
      </c>
      <c r="E1468" s="18">
        <v>3</v>
      </c>
      <c r="F1468" s="21">
        <v>3</v>
      </c>
      <c r="G1468" s="21">
        <v>7</v>
      </c>
    </row>
    <row r="1469" spans="1:7" ht="30" customHeight="1">
      <c r="A1469" s="18" t="s">
        <v>61</v>
      </c>
      <c r="B1469" s="48" t="s">
        <v>1329</v>
      </c>
      <c r="C1469" s="33">
        <f t="shared" si="66"/>
        <v>2.6666666666666665</v>
      </c>
      <c r="D1469" s="21">
        <f t="shared" si="67"/>
        <v>2</v>
      </c>
      <c r="E1469" s="18">
        <v>3</v>
      </c>
      <c r="F1469" s="21">
        <v>2</v>
      </c>
      <c r="G1469" s="21">
        <v>2</v>
      </c>
    </row>
    <row r="1470" spans="1:7" ht="30" customHeight="1">
      <c r="A1470" s="18" t="s">
        <v>61</v>
      </c>
      <c r="B1470" s="48" t="s">
        <v>1328</v>
      </c>
      <c r="C1470" s="33">
        <f t="shared" si="66"/>
        <v>2.6666666666666665</v>
      </c>
      <c r="D1470" s="21">
        <f t="shared" si="67"/>
        <v>2</v>
      </c>
      <c r="E1470" s="18">
        <v>3</v>
      </c>
      <c r="F1470" s="21">
        <v>2</v>
      </c>
      <c r="G1470" s="21">
        <v>2</v>
      </c>
    </row>
    <row r="1471" spans="1:7" ht="30" customHeight="1">
      <c r="A1471" s="18" t="s">
        <v>61</v>
      </c>
      <c r="B1471" s="48" t="s">
        <v>1171</v>
      </c>
      <c r="C1471" s="33">
        <f t="shared" si="66"/>
        <v>2</v>
      </c>
      <c r="D1471" s="21">
        <f t="shared" si="67"/>
        <v>0</v>
      </c>
      <c r="E1471" s="18">
        <v>3</v>
      </c>
      <c r="F1471" s="21">
        <v>0</v>
      </c>
      <c r="G1471" s="21">
        <v>0</v>
      </c>
    </row>
    <row r="1472" spans="1:7" ht="30" customHeight="1">
      <c r="A1472" s="18" t="s">
        <v>61</v>
      </c>
      <c r="B1472" s="48" t="s">
        <v>1326</v>
      </c>
      <c r="C1472" s="33">
        <f t="shared" si="66"/>
        <v>1.6666666666666667</v>
      </c>
      <c r="D1472" s="21">
        <f t="shared" si="67"/>
        <v>1.5</v>
      </c>
      <c r="E1472" s="18">
        <v>2</v>
      </c>
      <c r="F1472" s="21">
        <v>1</v>
      </c>
      <c r="G1472" s="21">
        <v>2</v>
      </c>
    </row>
    <row r="1473" spans="1:7" ht="30" customHeight="1">
      <c r="A1473" s="18" t="s">
        <v>61</v>
      </c>
      <c r="B1473" s="48" t="s">
        <v>748</v>
      </c>
      <c r="C1473" s="33">
        <f t="shared" si="66"/>
        <v>1.1666666666666667</v>
      </c>
      <c r="D1473" s="21">
        <f t="shared" si="67"/>
        <v>0.75</v>
      </c>
      <c r="E1473" s="18">
        <v>1</v>
      </c>
      <c r="F1473" s="21">
        <v>1.5</v>
      </c>
      <c r="G1473" s="21">
        <v>0</v>
      </c>
    </row>
    <row r="1474" spans="1:7" ht="30" customHeight="1">
      <c r="A1474" s="18" t="s">
        <v>61</v>
      </c>
      <c r="B1474" s="48" t="s">
        <v>488</v>
      </c>
      <c r="D1474" s="21" t="e">
        <f>((#REF!*#REF!)+(#REF!*#REF!)+(#REF!*#REF!)+(#REF!*#REF!)+(#REF!*F1474))/10</f>
        <v>#REF!</v>
      </c>
      <c r="F1474" s="21">
        <v>15</v>
      </c>
    </row>
    <row r="1475" spans="1:7" ht="30" customHeight="1">
      <c r="A1475" s="18" t="s">
        <v>61</v>
      </c>
      <c r="B1475" s="48" t="s">
        <v>683</v>
      </c>
      <c r="D1475" s="21" t="e">
        <f>(#REF!*#REF!)+(#REF!*#REF!)+(#REF!*#REF!)+(#REF!*#REF!)+(#REF!*F1475)</f>
        <v>#REF!</v>
      </c>
    </row>
    <row r="1476" spans="1:7" ht="30" customHeight="1">
      <c r="A1476" s="18" t="s">
        <v>61</v>
      </c>
      <c r="B1476" s="48" t="s">
        <v>503</v>
      </c>
      <c r="D1476" s="21" t="e">
        <f>((#REF!*#REF!)+(#REF!*#REF!)+(#REF!*#REF!)+(#REF!*#REF!)+(#REF!*F1476))/10</f>
        <v>#REF!</v>
      </c>
      <c r="F1476" s="21">
        <v>25</v>
      </c>
    </row>
    <row r="1477" spans="1:7" ht="30" customHeight="1">
      <c r="A1477" s="18" t="s">
        <v>61</v>
      </c>
      <c r="B1477" s="48" t="s">
        <v>654</v>
      </c>
      <c r="D1477" s="21" t="e">
        <f>((#REF!*#REF!)+(#REF!*#REF!)+(#REF!*#REF!)+(#REF!*#REF!)+(#REF!*F1477))/10</f>
        <v>#REF!</v>
      </c>
      <c r="F1477" s="21">
        <v>25</v>
      </c>
    </row>
    <row r="1478" spans="1:7" ht="30" customHeight="1">
      <c r="A1478" s="18" t="s">
        <v>61</v>
      </c>
      <c r="B1478" s="48" t="s">
        <v>434</v>
      </c>
      <c r="D1478" s="21" t="e">
        <f>((#REF!*#REF!)+(#REF!*#REF!)+(#REF!*#REF!)+(#REF!*#REF!)+(#REF!*F1478))/10</f>
        <v>#REF!</v>
      </c>
      <c r="F1478" s="21">
        <v>25</v>
      </c>
    </row>
    <row r="1479" spans="1:7" ht="30" customHeight="1">
      <c r="A1479" s="18" t="s">
        <v>61</v>
      </c>
      <c r="B1479" s="48" t="s">
        <v>630</v>
      </c>
      <c r="D1479" s="21" t="e">
        <f>((#REF!*#REF!)+(#REF!*#REF!)+(#REF!*#REF!)+(#REF!*#REF!)+(#REF!*F1479))/10</f>
        <v>#REF!</v>
      </c>
      <c r="F1479" s="21">
        <v>25</v>
      </c>
    </row>
    <row r="1480" spans="1:7" ht="30" customHeight="1">
      <c r="A1480" s="18" t="s">
        <v>61</v>
      </c>
      <c r="B1480" s="48" t="s">
        <v>640</v>
      </c>
      <c r="D1480" s="21" t="e">
        <f>((#REF!*#REF!)+(#REF!*#REF!)+(#REF!*#REF!)+(#REF!*#REF!)+(#REF!*F1480))/10</f>
        <v>#REF!</v>
      </c>
      <c r="F1480" s="21">
        <v>25</v>
      </c>
    </row>
    <row r="1481" spans="1:7" ht="30" customHeight="1">
      <c r="A1481" s="18" t="s">
        <v>61</v>
      </c>
      <c r="B1481" s="48" t="s">
        <v>713</v>
      </c>
      <c r="D1481" s="21" t="e">
        <f>((#REF!*#REF!)+(#REF!*#REF!)+(#REF!*#REF!)+(#REF!*#REF!)+(#REF!*F1481))/10</f>
        <v>#REF!</v>
      </c>
      <c r="F1481" s="21">
        <v>25</v>
      </c>
    </row>
    <row r="1482" spans="1:7" ht="30" customHeight="1">
      <c r="A1482" s="18" t="s">
        <v>61</v>
      </c>
      <c r="B1482" s="48" t="s">
        <v>684</v>
      </c>
      <c r="D1482" s="21" t="e">
        <f>(#REF!*#REF!)+(#REF!*#REF!)+(#REF!*#REF!)+(#REF!*#REF!)+(#REF!*F1482)</f>
        <v>#REF!</v>
      </c>
      <c r="F1482" s="21">
        <v>25</v>
      </c>
    </row>
    <row r="1483" spans="1:7" ht="30" customHeight="1">
      <c r="A1483" s="18" t="s">
        <v>61</v>
      </c>
      <c r="B1483" s="48" t="s">
        <v>571</v>
      </c>
      <c r="D1483" s="21" t="e">
        <f>((#REF!*#REF!)+(#REF!*#REF!)+(#REF!*#REF!)+(#REF!*#REF!)+(#REF!*F1483))/10</f>
        <v>#REF!</v>
      </c>
      <c r="F1483" s="21">
        <v>25</v>
      </c>
    </row>
    <row r="1484" spans="1:7" ht="30" customHeight="1">
      <c r="A1484" s="18" t="s">
        <v>61</v>
      </c>
      <c r="B1484" s="48" t="s">
        <v>485</v>
      </c>
      <c r="D1484" s="21" t="e">
        <f>((#REF!*#REF!)+(#REF!*#REF!)+(#REF!*#REF!)+(#REF!*#REF!)+(#REF!*F1484))/10</f>
        <v>#REF!</v>
      </c>
      <c r="F1484" s="21">
        <v>25</v>
      </c>
    </row>
    <row r="1485" spans="1:7" ht="30" customHeight="1">
      <c r="A1485" s="18" t="s">
        <v>61</v>
      </c>
      <c r="B1485" s="48" t="s">
        <v>486</v>
      </c>
      <c r="D1485" s="21" t="e">
        <f>(#REF!*#REF!)+(#REF!*#REF!)+(#REF!*#REF!)+(#REF!*#REF!)+(#REF!*F1485)</f>
        <v>#REF!</v>
      </c>
    </row>
    <row r="1486" spans="1:7" ht="30" customHeight="1">
      <c r="A1486" s="18" t="s">
        <v>61</v>
      </c>
      <c r="B1486" s="48" t="s">
        <v>634</v>
      </c>
      <c r="D1486" s="21" t="e">
        <f>((#REF!*#REF!)+(#REF!*#REF!)+(#REF!*#REF!)+(#REF!*#REF!)+(#REF!*F1486))/10</f>
        <v>#REF!</v>
      </c>
      <c r="F1486" s="21">
        <v>25</v>
      </c>
    </row>
    <row r="1487" spans="1:7" ht="30" customHeight="1">
      <c r="A1487" s="18" t="s">
        <v>61</v>
      </c>
      <c r="B1487" s="48" t="s">
        <v>3582</v>
      </c>
    </row>
    <row r="1488" spans="1:7" ht="30" customHeight="1">
      <c r="A1488" s="18" t="s">
        <v>61</v>
      </c>
      <c r="B1488" s="48" t="s">
        <v>170</v>
      </c>
      <c r="D1488" s="21" t="e">
        <f>((#REF!*#REF!)+(#REF!*#REF!)+(#REF!*#REF!)+(#REF!*#REF!)+(#REF!*F1488))/10</f>
        <v>#REF!</v>
      </c>
      <c r="F1488" s="21">
        <v>25</v>
      </c>
    </row>
    <row r="1489" spans="1:6" ht="30" customHeight="1">
      <c r="A1489" s="18" t="s">
        <v>61</v>
      </c>
      <c r="B1489" s="48" t="s">
        <v>638</v>
      </c>
      <c r="D1489" s="21" t="e">
        <f>((#REF!*#REF!)+(#REF!*#REF!)+(#REF!*#REF!)+(#REF!*#REF!)+(#REF!*F1489))/10</f>
        <v>#REF!</v>
      </c>
      <c r="F1489" s="21">
        <v>50</v>
      </c>
    </row>
    <row r="1490" spans="1:6" ht="30" customHeight="1">
      <c r="A1490" s="18" t="s">
        <v>61</v>
      </c>
      <c r="B1490" s="48" t="s">
        <v>56</v>
      </c>
      <c r="D1490" s="21" t="e">
        <f>((#REF!*#REF!)+(#REF!*#REF!)+(#REF!*#REF!)+(#REF!*#REF!)+(#REF!*F1490))/10</f>
        <v>#REF!</v>
      </c>
      <c r="F1490" s="21">
        <v>25</v>
      </c>
    </row>
    <row r="1491" spans="1:6" ht="30" customHeight="1">
      <c r="A1491" s="18" t="s">
        <v>61</v>
      </c>
      <c r="B1491" s="48" t="s">
        <v>641</v>
      </c>
      <c r="D1491" s="21" t="e">
        <f>(#REF!*#REF!)+(#REF!*#REF!)+(#REF!*#REF!)+(#REF!*#REF!)+(#REF!*F1491)</f>
        <v>#REF!</v>
      </c>
    </row>
    <row r="1492" spans="1:6" ht="30" customHeight="1">
      <c r="A1492" s="18" t="s">
        <v>61</v>
      </c>
      <c r="B1492" s="48" t="s">
        <v>490</v>
      </c>
      <c r="D1492" s="21" t="e">
        <f>((#REF!*#REF!)+(#REF!*#REF!)+(#REF!*#REF!)+(#REF!*#REF!)+(#REF!*F1492))/10</f>
        <v>#REF!</v>
      </c>
      <c r="F1492" s="21">
        <v>25</v>
      </c>
    </row>
    <row r="1493" spans="1:6" ht="30" customHeight="1">
      <c r="A1493" s="18" t="s">
        <v>61</v>
      </c>
      <c r="B1493" s="48" t="s">
        <v>467</v>
      </c>
      <c r="D1493" s="21" t="e">
        <f>(#REF!*#REF!)+(#REF!*#REF!)+(#REF!*#REF!)+(#REF!*#REF!)+(#REF!*F1493)</f>
        <v>#REF!</v>
      </c>
    </row>
    <row r="1494" spans="1:6" ht="30" customHeight="1">
      <c r="A1494" s="18" t="s">
        <v>61</v>
      </c>
      <c r="B1494" s="48" t="s">
        <v>462</v>
      </c>
      <c r="D1494" s="21" t="e">
        <f>((#REF!*#REF!)+(#REF!*#REF!)+(#REF!*#REF!)+(#REF!*#REF!)+(#REF!*F1494))/10</f>
        <v>#REF!</v>
      </c>
      <c r="F1494" s="21">
        <v>25</v>
      </c>
    </row>
    <row r="1495" spans="1:6" ht="30" customHeight="1">
      <c r="A1495" s="18" t="s">
        <v>61</v>
      </c>
      <c r="B1495" s="48" t="s">
        <v>489</v>
      </c>
      <c r="D1495" s="21" t="e">
        <f>(#REF!*#REF!)+(#REF!*#REF!)+(#REF!*#REF!)+(#REF!*#REF!)+(#REF!*F1495)</f>
        <v>#REF!</v>
      </c>
      <c r="F1495" s="21">
        <v>25</v>
      </c>
    </row>
    <row r="1496" spans="1:6" ht="30" customHeight="1">
      <c r="A1496" s="18" t="s">
        <v>61</v>
      </c>
      <c r="B1496" s="48" t="s">
        <v>624</v>
      </c>
      <c r="D1496" s="21" t="e">
        <f>((#REF!*#REF!)+(#REF!*#REF!)+(#REF!*#REF!)+(#REF!*#REF!)+(#REF!*F1496))/10</f>
        <v>#REF!</v>
      </c>
      <c r="F1496" s="21">
        <v>25</v>
      </c>
    </row>
    <row r="1497" spans="1:6" ht="30" customHeight="1">
      <c r="A1497" s="18" t="s">
        <v>61</v>
      </c>
      <c r="B1497" s="48" t="s">
        <v>1</v>
      </c>
      <c r="D1497" s="21" t="e">
        <f>((#REF!*#REF!)+(#REF!*#REF!)+(#REF!*#REF!)+(#REF!*#REF!)+(#REF!*F1497))/10</f>
        <v>#REF!</v>
      </c>
      <c r="F1497" s="21">
        <v>25</v>
      </c>
    </row>
    <row r="1498" spans="1:6" ht="30" customHeight="1">
      <c r="A1498" s="18" t="s">
        <v>61</v>
      </c>
      <c r="B1498" s="48" t="s">
        <v>682</v>
      </c>
      <c r="D1498" s="21" t="e">
        <f>(#REF!*#REF!)+(#REF!*#REF!)+(#REF!*#REF!)+(#REF!*#REF!)+(#REF!*F1498)</f>
        <v>#REF!</v>
      </c>
    </row>
    <row r="1499" spans="1:6" ht="30" customHeight="1">
      <c r="A1499" s="18" t="s">
        <v>61</v>
      </c>
      <c r="B1499" s="48" t="s">
        <v>155</v>
      </c>
      <c r="D1499" s="21" t="e">
        <f>((#REF!*#REF!)+(#REF!*#REF!)+(#REF!*#REF!)+(#REF!*#REF!)+(#REF!*F1499))/10</f>
        <v>#REF!</v>
      </c>
      <c r="F1499" s="21">
        <v>25</v>
      </c>
    </row>
    <row r="1500" spans="1:6" ht="30" customHeight="1">
      <c r="A1500" s="18" t="s">
        <v>61</v>
      </c>
      <c r="B1500" s="48" t="s">
        <v>550</v>
      </c>
      <c r="D1500" s="21" t="e">
        <f>(#REF!*#REF!)+(#REF!*#REF!)+(#REF!*#REF!)+(#REF!*#REF!)+(#REF!*F1500)</f>
        <v>#REF!</v>
      </c>
    </row>
    <row r="1501" spans="1:6" ht="30" customHeight="1">
      <c r="A1501" s="18" t="s">
        <v>1110</v>
      </c>
      <c r="B1501" s="48" t="s">
        <v>1084</v>
      </c>
      <c r="C1501" s="33">
        <f t="shared" ref="C1501:C1518" si="68">(E1501*2+F1501)/3</f>
        <v>10</v>
      </c>
      <c r="D1501" s="21" t="e">
        <f>F1501*(110%-(#REF!*10%))</f>
        <v>#REF!</v>
      </c>
      <c r="E1501" s="18">
        <v>10</v>
      </c>
      <c r="F1501" s="21">
        <v>10</v>
      </c>
    </row>
    <row r="1502" spans="1:6" ht="30" customHeight="1">
      <c r="A1502" s="18" t="s">
        <v>1110</v>
      </c>
      <c r="B1502" s="48" t="s">
        <v>1109</v>
      </c>
      <c r="C1502" s="33">
        <f t="shared" si="68"/>
        <v>10</v>
      </c>
      <c r="D1502" s="21" t="e">
        <f>F1502*(110%-(#REF!*10%))</f>
        <v>#REF!</v>
      </c>
      <c r="E1502" s="18">
        <v>10</v>
      </c>
      <c r="F1502" s="21">
        <v>10</v>
      </c>
    </row>
    <row r="1503" spans="1:6" ht="30" customHeight="1">
      <c r="A1503" s="18" t="s">
        <v>1110</v>
      </c>
      <c r="B1503" s="48" t="s">
        <v>1085</v>
      </c>
      <c r="C1503" s="33">
        <f t="shared" si="68"/>
        <v>10</v>
      </c>
      <c r="D1503" s="21" t="e">
        <f>F1503*(110%-(#REF!*10%))</f>
        <v>#REF!</v>
      </c>
      <c r="E1503" s="18">
        <v>10</v>
      </c>
      <c r="F1503" s="21">
        <v>10</v>
      </c>
    </row>
    <row r="1504" spans="1:6" ht="30" customHeight="1">
      <c r="A1504" s="18" t="s">
        <v>1110</v>
      </c>
      <c r="B1504" s="48" t="s">
        <v>1034</v>
      </c>
      <c r="C1504" s="33">
        <f t="shared" si="68"/>
        <v>4</v>
      </c>
      <c r="D1504" s="21" t="e">
        <f>F1504*(110%-(#REF!*10%))</f>
        <v>#REF!</v>
      </c>
      <c r="E1504" s="18">
        <v>3</v>
      </c>
      <c r="F1504" s="21">
        <v>6</v>
      </c>
    </row>
    <row r="1505" spans="1:6" ht="30" customHeight="1">
      <c r="A1505" s="18" t="s">
        <v>1110</v>
      </c>
      <c r="B1505" s="48" t="s">
        <v>1035</v>
      </c>
      <c r="C1505" s="33">
        <f t="shared" si="68"/>
        <v>2.6666666666666665</v>
      </c>
      <c r="D1505" s="21" t="e">
        <f>F1505*(110%-(#REF!*10%))</f>
        <v>#REF!</v>
      </c>
      <c r="E1505" s="18">
        <v>2</v>
      </c>
      <c r="F1505" s="21">
        <v>4</v>
      </c>
    </row>
    <row r="1506" spans="1:6" ht="30" customHeight="1">
      <c r="A1506" s="18" t="s">
        <v>1110</v>
      </c>
      <c r="B1506" s="48" t="s">
        <v>1070</v>
      </c>
      <c r="C1506" s="33">
        <f t="shared" si="68"/>
        <v>2</v>
      </c>
      <c r="D1506" s="21" t="e">
        <f>F1506*(110%-(#REF!*10%))</f>
        <v>#REF!</v>
      </c>
      <c r="E1506" s="18">
        <v>2</v>
      </c>
      <c r="F1506" s="21">
        <v>2</v>
      </c>
    </row>
    <row r="1507" spans="1:6" ht="30" customHeight="1">
      <c r="A1507" s="18" t="s">
        <v>1110</v>
      </c>
      <c r="B1507" s="48" t="s">
        <v>457</v>
      </c>
      <c r="C1507" s="33">
        <f t="shared" si="68"/>
        <v>1.5</v>
      </c>
      <c r="D1507" s="21" t="e">
        <f>F1507*(110%-(#REF!*10%))</f>
        <v>#REF!</v>
      </c>
      <c r="E1507" s="18">
        <v>1</v>
      </c>
      <c r="F1507" s="21">
        <v>2.5</v>
      </c>
    </row>
    <row r="1508" spans="1:6" ht="30" customHeight="1">
      <c r="A1508" s="18" t="s">
        <v>1110</v>
      </c>
      <c r="B1508" s="48" t="s">
        <v>404</v>
      </c>
      <c r="C1508" s="33">
        <f t="shared" si="68"/>
        <v>1.5</v>
      </c>
      <c r="D1508" s="21" t="e">
        <f>F1508*(110%-(#REF!*10%))</f>
        <v>#REF!</v>
      </c>
      <c r="E1508" s="18">
        <v>1</v>
      </c>
      <c r="F1508" s="21">
        <v>2.5</v>
      </c>
    </row>
    <row r="1509" spans="1:6" ht="30" customHeight="1">
      <c r="A1509" s="18" t="s">
        <v>1110</v>
      </c>
      <c r="B1509" s="48" t="s">
        <v>1008</v>
      </c>
      <c r="C1509" s="33">
        <f t="shared" si="68"/>
        <v>0</v>
      </c>
      <c r="D1509" s="21" t="e">
        <f>F1509*(110%-(#REF!*10%))</f>
        <v>#REF!</v>
      </c>
    </row>
    <row r="1510" spans="1:6" ht="30" customHeight="1">
      <c r="A1510" s="18" t="s">
        <v>1110</v>
      </c>
      <c r="B1510" s="48" t="s">
        <v>1006</v>
      </c>
      <c r="C1510" s="33">
        <f t="shared" si="68"/>
        <v>0</v>
      </c>
      <c r="D1510" s="21" t="e">
        <f>F1510*(110%-(#REF!*10%))</f>
        <v>#REF!</v>
      </c>
    </row>
    <row r="1511" spans="1:6" ht="30" customHeight="1">
      <c r="A1511" s="18" t="s">
        <v>2468</v>
      </c>
      <c r="B1511" s="48" t="s">
        <v>2472</v>
      </c>
      <c r="C1511" s="33">
        <f t="shared" si="68"/>
        <v>0</v>
      </c>
      <c r="D1511" s="21">
        <f t="shared" ref="D1511:D1518" si="69">((F1511*4)-G1511)/5</f>
        <v>0</v>
      </c>
    </row>
    <row r="1512" spans="1:6" ht="30" customHeight="1">
      <c r="A1512" s="18" t="s">
        <v>2468</v>
      </c>
      <c r="B1512" s="48" t="s">
        <v>2539</v>
      </c>
      <c r="C1512" s="33">
        <f t="shared" si="68"/>
        <v>0</v>
      </c>
      <c r="D1512" s="21">
        <f t="shared" si="69"/>
        <v>0</v>
      </c>
    </row>
    <row r="1513" spans="1:6" ht="30" customHeight="1">
      <c r="A1513" s="18" t="s">
        <v>2468</v>
      </c>
      <c r="B1513" s="48" t="s">
        <v>2515</v>
      </c>
      <c r="C1513" s="33">
        <f t="shared" si="68"/>
        <v>0</v>
      </c>
      <c r="D1513" s="21">
        <f t="shared" si="69"/>
        <v>0</v>
      </c>
    </row>
    <row r="1514" spans="1:6" ht="30" customHeight="1">
      <c r="A1514" s="18" t="s">
        <v>2468</v>
      </c>
      <c r="B1514" s="48" t="s">
        <v>2516</v>
      </c>
      <c r="C1514" s="33">
        <f t="shared" si="68"/>
        <v>0</v>
      </c>
      <c r="D1514" s="21">
        <f t="shared" si="69"/>
        <v>0</v>
      </c>
    </row>
    <row r="1515" spans="1:6" ht="30" customHeight="1">
      <c r="A1515" s="18" t="s">
        <v>2468</v>
      </c>
      <c r="B1515" s="48" t="s">
        <v>2517</v>
      </c>
      <c r="C1515" s="33">
        <f t="shared" si="68"/>
        <v>0</v>
      </c>
      <c r="D1515" s="21">
        <f t="shared" si="69"/>
        <v>0</v>
      </c>
    </row>
    <row r="1516" spans="1:6" ht="30" customHeight="1">
      <c r="A1516" s="18" t="s">
        <v>2468</v>
      </c>
      <c r="B1516" s="48" t="s">
        <v>2473</v>
      </c>
      <c r="C1516" s="33">
        <f t="shared" si="68"/>
        <v>0</v>
      </c>
      <c r="D1516" s="21">
        <f t="shared" si="69"/>
        <v>0</v>
      </c>
    </row>
    <row r="1517" spans="1:6" ht="30" customHeight="1">
      <c r="A1517" s="18" t="s">
        <v>2468</v>
      </c>
      <c r="B1517" s="48" t="s">
        <v>2339</v>
      </c>
      <c r="C1517" s="33">
        <f t="shared" si="68"/>
        <v>0</v>
      </c>
      <c r="D1517" s="21">
        <f t="shared" si="69"/>
        <v>0</v>
      </c>
    </row>
    <row r="1518" spans="1:6" ht="30" customHeight="1">
      <c r="A1518" s="18" t="s">
        <v>2468</v>
      </c>
      <c r="B1518" s="48" t="s">
        <v>2511</v>
      </c>
      <c r="C1518" s="33">
        <f t="shared" si="68"/>
        <v>0</v>
      </c>
      <c r="D1518" s="21">
        <f t="shared" si="69"/>
        <v>0</v>
      </c>
    </row>
    <row r="1519" spans="1:6" ht="30" customHeight="1">
      <c r="A1519" s="18" t="s">
        <v>2468</v>
      </c>
      <c r="B1519" s="48" t="s">
        <v>2750</v>
      </c>
    </row>
    <row r="1520" spans="1:6" ht="30" customHeight="1">
      <c r="A1520" s="18" t="s">
        <v>2468</v>
      </c>
      <c r="B1520" s="48" t="s">
        <v>2737</v>
      </c>
    </row>
    <row r="1521" spans="1:2" ht="30" customHeight="1">
      <c r="A1521" s="18" t="s">
        <v>2468</v>
      </c>
      <c r="B1521" s="48" t="s">
        <v>2582</v>
      </c>
    </row>
    <row r="1522" spans="1:2" ht="30" customHeight="1">
      <c r="A1522" s="18" t="s">
        <v>2468</v>
      </c>
      <c r="B1522" s="48" t="s">
        <v>2613</v>
      </c>
    </row>
    <row r="1523" spans="1:2" ht="30" customHeight="1">
      <c r="A1523" s="18" t="s">
        <v>2468</v>
      </c>
      <c r="B1523" s="48" t="s">
        <v>3178</v>
      </c>
    </row>
    <row r="1524" spans="1:2" ht="30" customHeight="1">
      <c r="A1524" s="18" t="s">
        <v>2468</v>
      </c>
      <c r="B1524" s="48" t="s">
        <v>2770</v>
      </c>
    </row>
    <row r="1525" spans="1:2" ht="30" customHeight="1">
      <c r="A1525" s="18" t="s">
        <v>2468</v>
      </c>
      <c r="B1525" s="48" t="s">
        <v>2589</v>
      </c>
    </row>
    <row r="1526" spans="1:2" ht="30" customHeight="1">
      <c r="A1526" s="18" t="s">
        <v>2468</v>
      </c>
      <c r="B1526" s="48" t="s">
        <v>3342</v>
      </c>
    </row>
    <row r="1527" spans="1:2" ht="30" customHeight="1">
      <c r="A1527" s="18" t="s">
        <v>2468</v>
      </c>
      <c r="B1527" s="48" t="s">
        <v>2603</v>
      </c>
    </row>
    <row r="1528" spans="1:2" ht="30" customHeight="1">
      <c r="A1528" s="18" t="s">
        <v>2468</v>
      </c>
      <c r="B1528" s="48" t="s">
        <v>3150</v>
      </c>
    </row>
    <row r="1529" spans="1:2" ht="30" customHeight="1">
      <c r="A1529" s="18" t="s">
        <v>3324</v>
      </c>
      <c r="B1529" s="48" t="s">
        <v>3346</v>
      </c>
    </row>
    <row r="1530" spans="1:2" ht="30" customHeight="1">
      <c r="A1530" s="18" t="s">
        <v>2468</v>
      </c>
      <c r="B1530" s="48" t="s">
        <v>2600</v>
      </c>
    </row>
    <row r="1531" spans="1:2" ht="30" customHeight="1">
      <c r="A1531" s="18" t="s">
        <v>2468</v>
      </c>
      <c r="B1531" s="48" t="s">
        <v>2768</v>
      </c>
    </row>
    <row r="1532" spans="1:2" ht="30" customHeight="1">
      <c r="A1532" s="18" t="s">
        <v>2468</v>
      </c>
      <c r="B1532" s="48" t="s">
        <v>2575</v>
      </c>
    </row>
    <row r="1533" spans="1:2" ht="30" customHeight="1">
      <c r="A1533" s="18" t="s">
        <v>2468</v>
      </c>
      <c r="B1533" s="48" t="s">
        <v>3269</v>
      </c>
    </row>
    <row r="1534" spans="1:2" ht="30" customHeight="1">
      <c r="A1534" s="18" t="s">
        <v>2468</v>
      </c>
      <c r="B1534" s="48" t="s">
        <v>2580</v>
      </c>
    </row>
    <row r="1535" spans="1:2" ht="30" customHeight="1">
      <c r="A1535" s="18" t="s">
        <v>2468</v>
      </c>
      <c r="B1535" s="48" t="s">
        <v>2572</v>
      </c>
    </row>
    <row r="1536" spans="1:2" ht="30" customHeight="1">
      <c r="A1536" s="18" t="s">
        <v>2468</v>
      </c>
      <c r="B1536" s="48" t="s">
        <v>2579</v>
      </c>
    </row>
    <row r="1537" spans="1:2" ht="30" customHeight="1">
      <c r="A1537" s="18" t="s">
        <v>2468</v>
      </c>
      <c r="B1537" s="48" t="s">
        <v>3320</v>
      </c>
    </row>
    <row r="1538" spans="1:2" ht="30" customHeight="1">
      <c r="A1538" s="18" t="s">
        <v>2468</v>
      </c>
      <c r="B1538" s="48" t="s">
        <v>2598</v>
      </c>
    </row>
    <row r="1539" spans="1:2" ht="30" customHeight="1">
      <c r="A1539" s="18" t="s">
        <v>2468</v>
      </c>
      <c r="B1539" s="48" t="s">
        <v>2731</v>
      </c>
    </row>
    <row r="1540" spans="1:2" ht="30" customHeight="1">
      <c r="A1540" s="18" t="s">
        <v>2468</v>
      </c>
      <c r="B1540" s="48" t="s">
        <v>2738</v>
      </c>
    </row>
    <row r="1541" spans="1:2" ht="30" customHeight="1">
      <c r="A1541" s="18" t="s">
        <v>2468</v>
      </c>
      <c r="B1541" s="48" t="s">
        <v>2733</v>
      </c>
    </row>
    <row r="1542" spans="1:2" ht="30" customHeight="1">
      <c r="A1542" s="18" t="s">
        <v>2468</v>
      </c>
      <c r="B1542" s="48" t="s">
        <v>2663</v>
      </c>
    </row>
    <row r="1543" spans="1:2" ht="30" customHeight="1">
      <c r="A1543" s="18" t="s">
        <v>2468</v>
      </c>
      <c r="B1543" s="48" t="s">
        <v>2574</v>
      </c>
    </row>
    <row r="1544" spans="1:2" ht="30" customHeight="1">
      <c r="A1544" s="18" t="s">
        <v>2468</v>
      </c>
      <c r="B1544" s="48" t="s">
        <v>2758</v>
      </c>
    </row>
    <row r="1545" spans="1:2" ht="30" customHeight="1">
      <c r="A1545" s="18" t="s">
        <v>2468</v>
      </c>
      <c r="B1545" s="48" t="s">
        <v>3147</v>
      </c>
    </row>
    <row r="1546" spans="1:2" ht="30" customHeight="1">
      <c r="A1546" s="18" t="s">
        <v>2468</v>
      </c>
      <c r="B1546" s="48" t="s">
        <v>2597</v>
      </c>
    </row>
    <row r="1547" spans="1:2" ht="30" customHeight="1">
      <c r="A1547" s="18" t="s">
        <v>2468</v>
      </c>
      <c r="B1547" s="48" t="s">
        <v>2586</v>
      </c>
    </row>
    <row r="1548" spans="1:2" ht="30" customHeight="1">
      <c r="A1548" s="18" t="s">
        <v>2468</v>
      </c>
      <c r="B1548" s="48" t="s">
        <v>2583</v>
      </c>
    </row>
    <row r="1549" spans="1:2" ht="30" customHeight="1">
      <c r="A1549" s="18" t="s">
        <v>2468</v>
      </c>
      <c r="B1549" s="48" t="s">
        <v>2588</v>
      </c>
    </row>
    <row r="1550" spans="1:2" ht="30" customHeight="1">
      <c r="A1550" s="18" t="s">
        <v>2468</v>
      </c>
      <c r="B1550" s="48" t="s">
        <v>2599</v>
      </c>
    </row>
    <row r="1551" spans="1:2" ht="30" customHeight="1">
      <c r="A1551" s="18" t="s">
        <v>2468</v>
      </c>
      <c r="B1551" s="48" t="s">
        <v>3578</v>
      </c>
    </row>
    <row r="1552" spans="1:2" ht="30" customHeight="1">
      <c r="A1552" s="18" t="s">
        <v>2468</v>
      </c>
      <c r="B1552" s="48" t="s">
        <v>2581</v>
      </c>
    </row>
    <row r="1553" spans="1:6" ht="30" customHeight="1">
      <c r="A1553" s="18" t="s">
        <v>381</v>
      </c>
      <c r="B1553" s="48" t="s">
        <v>1082</v>
      </c>
      <c r="C1553" s="33" t="e">
        <f t="shared" ref="C1553:C1569" si="70">AVERAGE(E1553,D1553)</f>
        <v>#REF!</v>
      </c>
      <c r="D1553" s="21" t="e">
        <f>F1553*(#REF!*10%)</f>
        <v>#REF!</v>
      </c>
      <c r="E1553" s="18">
        <v>10</v>
      </c>
      <c r="F1553" s="21">
        <v>3</v>
      </c>
    </row>
    <row r="1554" spans="1:6" ht="30" customHeight="1">
      <c r="A1554" s="18" t="s">
        <v>381</v>
      </c>
      <c r="B1554" s="48" t="s">
        <v>530</v>
      </c>
      <c r="C1554" s="33" t="e">
        <f t="shared" si="70"/>
        <v>#REF!</v>
      </c>
      <c r="D1554" s="21" t="e">
        <f>F1554*#REF!</f>
        <v>#REF!</v>
      </c>
      <c r="E1554" s="18">
        <v>9</v>
      </c>
      <c r="F1554" s="21">
        <v>1.5</v>
      </c>
    </row>
    <row r="1555" spans="1:6" ht="30" customHeight="1">
      <c r="A1555" s="18" t="s">
        <v>381</v>
      </c>
      <c r="B1555" s="48" t="s">
        <v>824</v>
      </c>
      <c r="C1555" s="33" t="e">
        <f t="shared" si="70"/>
        <v>#REF!</v>
      </c>
      <c r="D1555" s="21" t="e">
        <f>F1555*(#REF!*10%)</f>
        <v>#REF!</v>
      </c>
      <c r="E1555" s="18">
        <v>8</v>
      </c>
      <c r="F1555" s="21">
        <v>5</v>
      </c>
    </row>
    <row r="1556" spans="1:6" ht="30" customHeight="1">
      <c r="A1556" s="18" t="s">
        <v>381</v>
      </c>
      <c r="B1556" s="48" t="s">
        <v>993</v>
      </c>
      <c r="C1556" s="33" t="e">
        <f t="shared" si="70"/>
        <v>#REF!</v>
      </c>
      <c r="D1556" s="21" t="e">
        <f>F1556*(#REF!*10%)</f>
        <v>#REF!</v>
      </c>
      <c r="E1556" s="18">
        <v>7</v>
      </c>
      <c r="F1556" s="21">
        <v>5</v>
      </c>
    </row>
    <row r="1557" spans="1:6" ht="30" customHeight="1">
      <c r="A1557" s="18" t="s">
        <v>381</v>
      </c>
      <c r="B1557" s="48" t="s">
        <v>818</v>
      </c>
      <c r="C1557" s="33" t="e">
        <f t="shared" si="70"/>
        <v>#REF!</v>
      </c>
      <c r="D1557" s="21" t="e">
        <f>F1557*(#REF!*10%)</f>
        <v>#REF!</v>
      </c>
      <c r="E1557" s="18">
        <v>9</v>
      </c>
      <c r="F1557" s="21">
        <v>8</v>
      </c>
    </row>
    <row r="1558" spans="1:6" ht="30" customHeight="1">
      <c r="A1558" s="18" t="s">
        <v>381</v>
      </c>
      <c r="B1558" s="48" t="s">
        <v>1063</v>
      </c>
      <c r="C1558" s="33" t="e">
        <f t="shared" si="70"/>
        <v>#REF!</v>
      </c>
      <c r="D1558" s="21" t="e">
        <f>F1558*(#REF!*10%)</f>
        <v>#REF!</v>
      </c>
      <c r="E1558" s="18">
        <v>10</v>
      </c>
      <c r="F1558" s="21">
        <v>3</v>
      </c>
    </row>
    <row r="1559" spans="1:6" ht="30" customHeight="1">
      <c r="A1559" s="18" t="s">
        <v>381</v>
      </c>
      <c r="B1559" s="48" t="s">
        <v>777</v>
      </c>
      <c r="C1559" s="33" t="e">
        <f t="shared" si="70"/>
        <v>#REF!</v>
      </c>
      <c r="D1559" s="21" t="e">
        <f>F1559*(#REF!*10%)</f>
        <v>#REF!</v>
      </c>
      <c r="E1559" s="18">
        <v>8</v>
      </c>
      <c r="F1559" s="21">
        <v>4</v>
      </c>
    </row>
    <row r="1560" spans="1:6" ht="30" customHeight="1">
      <c r="A1560" s="18" t="s">
        <v>381</v>
      </c>
      <c r="B1560" s="48" t="s">
        <v>1002</v>
      </c>
      <c r="C1560" s="33" t="e">
        <f t="shared" si="70"/>
        <v>#REF!</v>
      </c>
      <c r="D1560" s="21" t="e">
        <f>F1560*(#REF!*10%)</f>
        <v>#REF!</v>
      </c>
      <c r="E1560" s="18">
        <v>6</v>
      </c>
      <c r="F1560" s="21">
        <v>6</v>
      </c>
    </row>
    <row r="1561" spans="1:6" ht="30" customHeight="1">
      <c r="A1561" s="18" t="s">
        <v>381</v>
      </c>
      <c r="B1561" s="48" t="s">
        <v>1048</v>
      </c>
      <c r="C1561" s="33" t="e">
        <f t="shared" si="70"/>
        <v>#REF!</v>
      </c>
      <c r="D1561" s="21" t="e">
        <f>F1561*(#REF!*10%)</f>
        <v>#REF!</v>
      </c>
      <c r="E1561" s="18">
        <v>9</v>
      </c>
      <c r="F1561" s="21">
        <v>4</v>
      </c>
    </row>
    <row r="1562" spans="1:6" ht="30" customHeight="1">
      <c r="A1562" s="18" t="s">
        <v>381</v>
      </c>
      <c r="B1562" s="48" t="s">
        <v>990</v>
      </c>
      <c r="C1562" s="33" t="e">
        <f t="shared" si="70"/>
        <v>#REF!</v>
      </c>
      <c r="D1562" s="21" t="e">
        <f>F1562*(#REF!*10%)</f>
        <v>#REF!</v>
      </c>
      <c r="E1562" s="18">
        <v>7</v>
      </c>
      <c r="F1562" s="21">
        <v>7</v>
      </c>
    </row>
    <row r="1563" spans="1:6" ht="30" customHeight="1">
      <c r="A1563" s="18" t="s">
        <v>381</v>
      </c>
      <c r="B1563" s="48" t="s">
        <v>520</v>
      </c>
      <c r="C1563" s="33" t="e">
        <f t="shared" si="70"/>
        <v>#REF!</v>
      </c>
      <c r="D1563" s="21" t="e">
        <f>F1563*#REF!</f>
        <v>#REF!</v>
      </c>
      <c r="E1563" s="18">
        <v>7</v>
      </c>
      <c r="F1563" s="21">
        <v>1</v>
      </c>
    </row>
    <row r="1564" spans="1:6" ht="30" customHeight="1">
      <c r="A1564" s="18" t="s">
        <v>381</v>
      </c>
      <c r="B1564" s="48" t="s">
        <v>85</v>
      </c>
      <c r="C1564" s="33" t="e">
        <f t="shared" si="70"/>
        <v>#REF!</v>
      </c>
      <c r="D1564" s="21" t="e">
        <f>F1564*#REF!</f>
        <v>#REF!</v>
      </c>
      <c r="E1564" s="18">
        <v>5</v>
      </c>
      <c r="F1564" s="21">
        <v>3</v>
      </c>
    </row>
    <row r="1565" spans="1:6" ht="30" customHeight="1">
      <c r="A1565" s="18" t="s">
        <v>381</v>
      </c>
      <c r="B1565" s="48" t="s">
        <v>87</v>
      </c>
      <c r="C1565" s="33" t="e">
        <f t="shared" si="70"/>
        <v>#REF!</v>
      </c>
      <c r="D1565" s="21" t="e">
        <f>F1565*#REF!</f>
        <v>#REF!</v>
      </c>
      <c r="E1565" s="18">
        <v>5</v>
      </c>
      <c r="F1565" s="21">
        <v>3</v>
      </c>
    </row>
    <row r="1566" spans="1:6" ht="30" customHeight="1">
      <c r="A1566" s="18" t="s">
        <v>381</v>
      </c>
      <c r="B1566" s="48" t="s">
        <v>1061</v>
      </c>
      <c r="C1566" s="33" t="e">
        <f t="shared" si="70"/>
        <v>#REF!</v>
      </c>
      <c r="D1566" s="21" t="e">
        <f>F1566*(#REF!*10%)</f>
        <v>#REF!</v>
      </c>
      <c r="E1566" s="18">
        <v>10</v>
      </c>
      <c r="F1566" s="21">
        <v>4</v>
      </c>
    </row>
    <row r="1567" spans="1:6" ht="30" customHeight="1">
      <c r="A1567" s="18" t="s">
        <v>381</v>
      </c>
      <c r="B1567" s="69" t="s">
        <v>489</v>
      </c>
      <c r="C1567" s="33" t="e">
        <f t="shared" si="70"/>
        <v>#REF!</v>
      </c>
      <c r="D1567" s="21" t="e">
        <f>F1567*#REF!</f>
        <v>#REF!</v>
      </c>
      <c r="E1567" s="18">
        <v>5</v>
      </c>
      <c r="F1567" s="21">
        <v>3</v>
      </c>
    </row>
    <row r="1568" spans="1:6" ht="30" customHeight="1">
      <c r="A1568" s="18" t="s">
        <v>381</v>
      </c>
      <c r="B1568" s="48" t="s">
        <v>495</v>
      </c>
      <c r="C1568" s="33" t="e">
        <f t="shared" si="70"/>
        <v>#REF!</v>
      </c>
      <c r="D1568" s="21" t="e">
        <f>F1568*#REF!</f>
        <v>#REF!</v>
      </c>
      <c r="E1568" s="18">
        <v>5</v>
      </c>
      <c r="F1568" s="21">
        <v>3</v>
      </c>
    </row>
    <row r="1569" spans="1:7" ht="30" customHeight="1">
      <c r="A1569" s="18" t="s">
        <v>381</v>
      </c>
      <c r="B1569" s="48" t="s">
        <v>223</v>
      </c>
      <c r="C1569" s="33" t="e">
        <f t="shared" si="70"/>
        <v>#REF!</v>
      </c>
      <c r="D1569" s="21" t="e">
        <f>F1569*#REF!</f>
        <v>#REF!</v>
      </c>
      <c r="E1569" s="18">
        <v>5</v>
      </c>
      <c r="F1569" s="21">
        <v>3</v>
      </c>
    </row>
    <row r="1570" spans="1:7" ht="30" customHeight="1">
      <c r="A1570" s="18" t="s">
        <v>381</v>
      </c>
      <c r="B1570" s="48" t="s">
        <v>91</v>
      </c>
      <c r="C1570" s="33">
        <v>10</v>
      </c>
      <c r="D1570" s="21" t="e">
        <f>((#REF!*#REF!)+(#REF!*#REF!)+(#REF!*#REF!)+(#REF!*#REF!)+(#REF!*F1570))/10</f>
        <v>#REF!</v>
      </c>
      <c r="E1570" s="18">
        <v>10</v>
      </c>
      <c r="F1570" s="21">
        <v>50</v>
      </c>
    </row>
    <row r="1571" spans="1:7" ht="30" customHeight="1">
      <c r="A1571" s="18" t="s">
        <v>381</v>
      </c>
      <c r="B1571" s="48" t="s">
        <v>608</v>
      </c>
      <c r="C1571" s="33">
        <v>10</v>
      </c>
      <c r="D1571" s="21" t="e">
        <f>((#REF!*#REF!)+(#REF!*#REF!)+(#REF!*#REF!)+(#REF!*#REF!)+(#REF!*F1571))/10</f>
        <v>#REF!</v>
      </c>
      <c r="E1571" s="18">
        <v>10</v>
      </c>
      <c r="F1571" s="21">
        <v>50</v>
      </c>
    </row>
    <row r="1572" spans="1:7" ht="30" customHeight="1">
      <c r="A1572" s="18" t="s">
        <v>381</v>
      </c>
      <c r="B1572" s="48" t="s">
        <v>187</v>
      </c>
      <c r="C1572" s="33">
        <v>10</v>
      </c>
      <c r="D1572" s="21" t="e">
        <f>((#REF!*#REF!)+(#REF!*#REF!)+(#REF!*#REF!)+(#REF!*#REF!)+(#REF!*F1572))/10</f>
        <v>#REF!</v>
      </c>
      <c r="E1572" s="18">
        <v>10</v>
      </c>
      <c r="F1572" s="21">
        <v>50</v>
      </c>
    </row>
    <row r="1573" spans="1:7" ht="30" customHeight="1">
      <c r="A1573" s="18" t="s">
        <v>381</v>
      </c>
      <c r="B1573" s="48" t="s">
        <v>1069</v>
      </c>
      <c r="C1573" s="33">
        <f>(E1573*2+F1573)/3</f>
        <v>10</v>
      </c>
      <c r="D1573" s="21" t="e">
        <f>F1573*(110%-(#REF!*10%))</f>
        <v>#REF!</v>
      </c>
      <c r="E1573" s="18">
        <v>10</v>
      </c>
      <c r="F1573" s="21">
        <v>10</v>
      </c>
    </row>
    <row r="1574" spans="1:7" ht="30" customHeight="1">
      <c r="A1574" s="18" t="s">
        <v>381</v>
      </c>
      <c r="B1574" s="48" t="s">
        <v>1066</v>
      </c>
      <c r="C1574" s="33">
        <f>(E1574*2+F1574)/3</f>
        <v>10</v>
      </c>
      <c r="D1574" s="21" t="e">
        <f>F1574*(110%-(#REF!*10%))</f>
        <v>#REF!</v>
      </c>
      <c r="E1574" s="18">
        <v>10</v>
      </c>
      <c r="F1574" s="21">
        <v>10</v>
      </c>
    </row>
    <row r="1575" spans="1:7" ht="30" customHeight="1">
      <c r="A1575" s="18" t="s">
        <v>381</v>
      </c>
      <c r="B1575" s="48" t="s">
        <v>1158</v>
      </c>
      <c r="C1575" s="33">
        <f>(E1575*2+F1575)/3</f>
        <v>9.6666666666666661</v>
      </c>
      <c r="D1575" s="21">
        <f>(F1575+G1575)/2</f>
        <v>8.75</v>
      </c>
      <c r="E1575" s="18">
        <v>10</v>
      </c>
      <c r="F1575" s="21">
        <v>9</v>
      </c>
      <c r="G1575" s="21">
        <v>8.5</v>
      </c>
    </row>
    <row r="1576" spans="1:7" ht="30" customHeight="1">
      <c r="A1576" s="18" t="s">
        <v>381</v>
      </c>
      <c r="B1576" s="48" t="s">
        <v>86</v>
      </c>
      <c r="C1576" s="33">
        <v>9</v>
      </c>
      <c r="D1576" s="21" t="e">
        <f>((#REF!*#REF!)+(#REF!*#REF!)+(#REF!*#REF!)+(#REF!*#REF!)+(#REF!*F1576))/10</f>
        <v>#REF!</v>
      </c>
      <c r="E1576" s="18">
        <v>9</v>
      </c>
      <c r="F1576" s="21">
        <v>25</v>
      </c>
    </row>
    <row r="1577" spans="1:7" ht="30" customHeight="1">
      <c r="A1577" s="18" t="s">
        <v>381</v>
      </c>
      <c r="B1577" s="48" t="s">
        <v>83</v>
      </c>
      <c r="C1577" s="33">
        <v>9</v>
      </c>
      <c r="D1577" s="21" t="e">
        <f>((#REF!*#REF!)+(#REF!*#REF!)+(#REF!*#REF!)+(#REF!*#REF!)+(#REF!*F1577))/10</f>
        <v>#REF!</v>
      </c>
      <c r="E1577" s="18">
        <v>9</v>
      </c>
      <c r="F1577" s="21">
        <v>25</v>
      </c>
    </row>
    <row r="1578" spans="1:7" ht="30" customHeight="1">
      <c r="A1578" s="18" t="s">
        <v>381</v>
      </c>
      <c r="B1578" s="48" t="s">
        <v>84</v>
      </c>
      <c r="C1578" s="33">
        <v>9</v>
      </c>
      <c r="D1578" s="21" t="e">
        <f>((#REF!*#REF!)+(#REF!*#REF!)+(#REF!*#REF!)+(#REF!*#REF!)+(#REF!*F1578))/10</f>
        <v>#REF!</v>
      </c>
      <c r="E1578" s="18">
        <v>9</v>
      </c>
      <c r="F1578" s="21">
        <v>6</v>
      </c>
    </row>
    <row r="1579" spans="1:7" ht="30" customHeight="1">
      <c r="A1579" s="18" t="s">
        <v>381</v>
      </c>
      <c r="B1579" s="48" t="s">
        <v>90</v>
      </c>
      <c r="C1579" s="33">
        <v>9</v>
      </c>
      <c r="D1579" s="21" t="e">
        <f>((#REF!*#REF!)+(#REF!*#REF!)+(#REF!*#REF!)+(#REF!*#REF!)+(#REF!*F1579))/10</f>
        <v>#REF!</v>
      </c>
      <c r="E1579" s="18">
        <v>9</v>
      </c>
      <c r="F1579" s="21">
        <v>20</v>
      </c>
    </row>
    <row r="1580" spans="1:7" ht="30" customHeight="1">
      <c r="A1580" s="18" t="s">
        <v>381</v>
      </c>
      <c r="B1580" s="48" t="s">
        <v>1385</v>
      </c>
      <c r="C1580" s="33">
        <f>(E1580*2+F1580)/3</f>
        <v>8.6666666666666661</v>
      </c>
      <c r="D1580" s="21">
        <f>(F1580+G1580)/2</f>
        <v>4</v>
      </c>
      <c r="E1580" s="18">
        <v>9</v>
      </c>
      <c r="F1580" s="21">
        <v>8</v>
      </c>
      <c r="G1580" s="21">
        <v>0</v>
      </c>
    </row>
    <row r="1581" spans="1:7" ht="30" customHeight="1">
      <c r="A1581" s="18" t="s">
        <v>381</v>
      </c>
      <c r="B1581" s="48" t="s">
        <v>828</v>
      </c>
      <c r="C1581" s="33">
        <f>(E1581*2+F1581)/3</f>
        <v>8.3333333333333339</v>
      </c>
      <c r="D1581" s="21" t="e">
        <f>F1581*(110%-(#REF!*10%))</f>
        <v>#REF!</v>
      </c>
      <c r="E1581" s="18">
        <v>8</v>
      </c>
      <c r="F1581" s="21">
        <v>9</v>
      </c>
    </row>
    <row r="1582" spans="1:7" ht="30" customHeight="1">
      <c r="A1582" s="18" t="s">
        <v>381</v>
      </c>
      <c r="B1582" s="48" t="s">
        <v>1648</v>
      </c>
      <c r="C1582" s="33">
        <f>(E1582*2+F1582)/3</f>
        <v>8.3333333333333339</v>
      </c>
      <c r="D1582" s="21">
        <f>(F1582+G1582)/2</f>
        <v>5.5</v>
      </c>
      <c r="E1582" s="18">
        <v>8</v>
      </c>
      <c r="F1582" s="21">
        <v>9</v>
      </c>
      <c r="G1582" s="21">
        <v>2</v>
      </c>
    </row>
    <row r="1583" spans="1:7" ht="30" customHeight="1">
      <c r="A1583" s="18" t="s">
        <v>381</v>
      </c>
      <c r="B1583" s="48" t="s">
        <v>89</v>
      </c>
      <c r="C1583" s="33">
        <v>8</v>
      </c>
      <c r="D1583" s="21" t="e">
        <f>((#REF!*#REF!)+(#REF!*#REF!)+(#REF!*#REF!)+(#REF!*#REF!)+(#REF!*F1583))/10</f>
        <v>#REF!</v>
      </c>
      <c r="E1583" s="18">
        <v>8</v>
      </c>
      <c r="F1583" s="21">
        <v>36</v>
      </c>
    </row>
    <row r="1584" spans="1:7" ht="30" customHeight="1">
      <c r="A1584" s="18" t="s">
        <v>381</v>
      </c>
      <c r="B1584" s="48" t="s">
        <v>346</v>
      </c>
      <c r="C1584" s="33">
        <v>8</v>
      </c>
      <c r="D1584" s="21" t="e">
        <f>((#REF!*#REF!)+(#REF!*#REF!)+(#REF!*#REF!)+(#REF!*#REF!)+(#REF!*F1584))/10</f>
        <v>#REF!</v>
      </c>
      <c r="E1584" s="18">
        <v>8</v>
      </c>
      <c r="F1584" s="21">
        <v>45</v>
      </c>
    </row>
    <row r="1585" spans="1:7" ht="30" customHeight="1">
      <c r="A1585" s="18" t="s">
        <v>381</v>
      </c>
      <c r="B1585" s="48" t="s">
        <v>411</v>
      </c>
      <c r="C1585" s="33">
        <v>8</v>
      </c>
      <c r="D1585" s="21" t="e">
        <f>((#REF!*#REF!)+(#REF!*#REF!)+(#REF!*#REF!)+(#REF!*#REF!)+(#REF!*F1585))/10</f>
        <v>#REF!</v>
      </c>
      <c r="E1585" s="18">
        <v>8</v>
      </c>
      <c r="F1585" s="21">
        <v>25</v>
      </c>
    </row>
    <row r="1586" spans="1:7" ht="30" customHeight="1">
      <c r="A1586" s="18" t="s">
        <v>381</v>
      </c>
      <c r="B1586" s="48" t="s">
        <v>1390</v>
      </c>
      <c r="C1586" s="33">
        <f t="shared" ref="C1586:C1592" si="71">(E1586*2+F1586)/3</f>
        <v>8</v>
      </c>
      <c r="D1586" s="21">
        <f>(F1586+G1586)/2</f>
        <v>4</v>
      </c>
      <c r="E1586" s="18">
        <v>8</v>
      </c>
      <c r="F1586" s="21">
        <v>8</v>
      </c>
      <c r="G1586" s="21">
        <v>0</v>
      </c>
    </row>
    <row r="1587" spans="1:7" ht="30" customHeight="1">
      <c r="A1587" s="18" t="s">
        <v>381</v>
      </c>
      <c r="B1587" s="48" t="s">
        <v>989</v>
      </c>
      <c r="C1587" s="33">
        <f t="shared" si="71"/>
        <v>8</v>
      </c>
      <c r="D1587" s="21" t="e">
        <f>F1587*(110%-(#REF!*10%))</f>
        <v>#REF!</v>
      </c>
      <c r="E1587" s="18">
        <v>9</v>
      </c>
      <c r="F1587" s="21">
        <v>6</v>
      </c>
    </row>
    <row r="1588" spans="1:7" ht="30" customHeight="1">
      <c r="A1588" s="18" t="s">
        <v>381</v>
      </c>
      <c r="B1588" s="48" t="s">
        <v>1114</v>
      </c>
      <c r="C1588" s="33">
        <f t="shared" si="71"/>
        <v>8</v>
      </c>
      <c r="D1588" s="21" t="e">
        <f>F1588*(110%-(#REF!*10%))</f>
        <v>#REF!</v>
      </c>
      <c r="E1588" s="18">
        <v>9</v>
      </c>
      <c r="F1588" s="21">
        <v>6</v>
      </c>
    </row>
    <row r="1589" spans="1:7" ht="30" customHeight="1">
      <c r="A1589" s="18" t="s">
        <v>381</v>
      </c>
      <c r="B1589" s="48" t="s">
        <v>1257</v>
      </c>
      <c r="C1589" s="33">
        <f t="shared" si="71"/>
        <v>7.666666666666667</v>
      </c>
      <c r="D1589" s="21">
        <f>(F1589+G1589)/2</f>
        <v>6</v>
      </c>
      <c r="E1589" s="18">
        <v>8</v>
      </c>
      <c r="F1589" s="21">
        <v>7</v>
      </c>
      <c r="G1589" s="21">
        <v>5</v>
      </c>
    </row>
    <row r="1590" spans="1:7" ht="30" customHeight="1">
      <c r="A1590" s="18" t="s">
        <v>381</v>
      </c>
      <c r="B1590" s="48" t="s">
        <v>1378</v>
      </c>
      <c r="C1590" s="33">
        <f t="shared" si="71"/>
        <v>7.666666666666667</v>
      </c>
      <c r="D1590" s="21">
        <f>(F1590+G1590)/2</f>
        <v>3.5</v>
      </c>
      <c r="E1590" s="18">
        <v>8</v>
      </c>
      <c r="F1590" s="21">
        <v>7</v>
      </c>
      <c r="G1590" s="21">
        <v>0</v>
      </c>
    </row>
    <row r="1591" spans="1:7" ht="30" customHeight="1">
      <c r="A1591" s="18" t="s">
        <v>381</v>
      </c>
      <c r="B1591" s="48" t="s">
        <v>1051</v>
      </c>
      <c r="C1591" s="33">
        <f t="shared" si="71"/>
        <v>7.333333333333333</v>
      </c>
      <c r="D1591" s="21" t="e">
        <f>F1591*(110%-(#REF!*10%))</f>
        <v>#REF!</v>
      </c>
      <c r="E1591" s="18">
        <v>9</v>
      </c>
      <c r="F1591" s="21">
        <v>4</v>
      </c>
    </row>
    <row r="1592" spans="1:7" ht="30" customHeight="1">
      <c r="A1592" s="18" t="s">
        <v>381</v>
      </c>
      <c r="B1592" s="48" t="s">
        <v>1185</v>
      </c>
      <c r="C1592" s="33">
        <f t="shared" si="71"/>
        <v>7.333333333333333</v>
      </c>
      <c r="D1592" s="21">
        <f>(F1592+G1592)/2</f>
        <v>4</v>
      </c>
      <c r="E1592" s="18">
        <v>8</v>
      </c>
      <c r="F1592" s="21">
        <v>6</v>
      </c>
      <c r="G1592" s="21">
        <v>2</v>
      </c>
    </row>
    <row r="1593" spans="1:7" ht="30" customHeight="1">
      <c r="A1593" s="18" t="s">
        <v>381</v>
      </c>
      <c r="B1593" s="48" t="s">
        <v>436</v>
      </c>
      <c r="C1593" s="33">
        <v>7</v>
      </c>
      <c r="D1593" s="21" t="e">
        <f>((#REF!*#REF!)+(#REF!*#REF!)+(#REF!*#REF!)+(#REF!*#REF!)+(#REF!*F1593))/10</f>
        <v>#REF!</v>
      </c>
      <c r="E1593" s="18">
        <v>7</v>
      </c>
      <c r="F1593" s="21">
        <v>24</v>
      </c>
    </row>
    <row r="1594" spans="1:7" ht="30" customHeight="1">
      <c r="A1594" s="18" t="s">
        <v>381</v>
      </c>
      <c r="B1594" s="48" t="s">
        <v>1124</v>
      </c>
      <c r="C1594" s="33">
        <f t="shared" ref="C1594:C1609" si="72">(E1594*2+F1594)/3</f>
        <v>7</v>
      </c>
      <c r="D1594" s="21">
        <f>(F1594+G1594)/2</f>
        <v>5.5</v>
      </c>
      <c r="E1594" s="18">
        <v>7</v>
      </c>
      <c r="F1594" s="21">
        <v>7</v>
      </c>
      <c r="G1594" s="21">
        <v>4</v>
      </c>
    </row>
    <row r="1595" spans="1:7" ht="30" customHeight="1">
      <c r="A1595" s="18" t="s">
        <v>381</v>
      </c>
      <c r="B1595" s="48" t="s">
        <v>1216</v>
      </c>
      <c r="C1595" s="33">
        <f t="shared" si="72"/>
        <v>7</v>
      </c>
      <c r="D1595" s="21">
        <f>(F1595+G1595)/2</f>
        <v>5.5</v>
      </c>
      <c r="E1595" s="18">
        <v>8</v>
      </c>
      <c r="F1595" s="21">
        <v>5</v>
      </c>
      <c r="G1595" s="21">
        <v>6</v>
      </c>
    </row>
    <row r="1596" spans="1:7" ht="30" customHeight="1">
      <c r="A1596" s="18" t="s">
        <v>381</v>
      </c>
      <c r="B1596" s="48" t="s">
        <v>1113</v>
      </c>
      <c r="C1596" s="33">
        <f t="shared" si="72"/>
        <v>7</v>
      </c>
      <c r="D1596" s="21" t="e">
        <f>F1596*(110%-(#REF!*10%))</f>
        <v>#REF!</v>
      </c>
      <c r="E1596" s="18">
        <v>8</v>
      </c>
      <c r="F1596" s="21">
        <v>5</v>
      </c>
    </row>
    <row r="1597" spans="1:7" ht="30" customHeight="1">
      <c r="A1597" s="18" t="s">
        <v>381</v>
      </c>
      <c r="B1597" s="48" t="s">
        <v>1193</v>
      </c>
      <c r="C1597" s="33">
        <f t="shared" si="72"/>
        <v>6.666666666666667</v>
      </c>
      <c r="D1597" s="21">
        <f t="shared" ref="D1597:D1608" si="73">(F1597+G1597)/2</f>
        <v>7.5</v>
      </c>
      <c r="E1597" s="18">
        <v>7</v>
      </c>
      <c r="F1597" s="21">
        <v>6</v>
      </c>
      <c r="G1597" s="21">
        <v>9</v>
      </c>
    </row>
    <row r="1598" spans="1:7" ht="30" customHeight="1">
      <c r="A1598" s="18" t="s">
        <v>381</v>
      </c>
      <c r="B1598" s="48" t="s">
        <v>1152</v>
      </c>
      <c r="C1598" s="33">
        <f t="shared" si="72"/>
        <v>6.666666666666667</v>
      </c>
      <c r="D1598" s="21">
        <f t="shared" si="73"/>
        <v>4.5</v>
      </c>
      <c r="E1598" s="18">
        <v>7</v>
      </c>
      <c r="F1598" s="21">
        <v>6</v>
      </c>
      <c r="G1598" s="21">
        <v>3</v>
      </c>
    </row>
    <row r="1599" spans="1:7" ht="30" customHeight="1">
      <c r="A1599" s="18" t="s">
        <v>381</v>
      </c>
      <c r="B1599" s="48" t="s">
        <v>1225</v>
      </c>
      <c r="C1599" s="33">
        <f t="shared" si="72"/>
        <v>6.666666666666667</v>
      </c>
      <c r="D1599" s="21">
        <f t="shared" si="73"/>
        <v>4.5</v>
      </c>
      <c r="E1599" s="18">
        <v>7</v>
      </c>
      <c r="F1599" s="21">
        <v>6</v>
      </c>
      <c r="G1599" s="21">
        <v>3</v>
      </c>
    </row>
    <row r="1600" spans="1:7" ht="30" customHeight="1">
      <c r="A1600" s="18" t="s">
        <v>381</v>
      </c>
      <c r="B1600" s="48" t="s">
        <v>1209</v>
      </c>
      <c r="C1600" s="33">
        <f t="shared" si="72"/>
        <v>6.666666666666667</v>
      </c>
      <c r="D1600" s="21">
        <f t="shared" si="73"/>
        <v>3</v>
      </c>
      <c r="E1600" s="18">
        <v>8</v>
      </c>
      <c r="F1600" s="21">
        <v>4</v>
      </c>
      <c r="G1600" s="21">
        <v>2</v>
      </c>
    </row>
    <row r="1601" spans="1:7" ht="30" customHeight="1">
      <c r="A1601" s="18" t="s">
        <v>381</v>
      </c>
      <c r="B1601" s="48" t="s">
        <v>1364</v>
      </c>
      <c r="C1601" s="33">
        <f t="shared" si="72"/>
        <v>6.666666666666667</v>
      </c>
      <c r="D1601" s="21">
        <f t="shared" si="73"/>
        <v>3</v>
      </c>
      <c r="E1601" s="18">
        <v>7</v>
      </c>
      <c r="F1601" s="21">
        <v>6</v>
      </c>
      <c r="G1601" s="21">
        <v>0</v>
      </c>
    </row>
    <row r="1602" spans="1:7" ht="30" customHeight="1">
      <c r="A1602" s="18" t="s">
        <v>381</v>
      </c>
      <c r="B1602" s="48" t="s">
        <v>1361</v>
      </c>
      <c r="C1602" s="33">
        <f t="shared" si="72"/>
        <v>6.666666666666667</v>
      </c>
      <c r="D1602" s="21">
        <f t="shared" si="73"/>
        <v>3</v>
      </c>
      <c r="E1602" s="18">
        <v>7</v>
      </c>
      <c r="F1602" s="21">
        <v>6</v>
      </c>
      <c r="G1602" s="21">
        <v>0</v>
      </c>
    </row>
    <row r="1603" spans="1:7" ht="30" customHeight="1">
      <c r="A1603" s="18" t="s">
        <v>381</v>
      </c>
      <c r="B1603" s="48" t="s">
        <v>1203</v>
      </c>
      <c r="C1603" s="33">
        <f t="shared" si="72"/>
        <v>6.666666666666667</v>
      </c>
      <c r="D1603" s="21">
        <f t="shared" si="73"/>
        <v>4</v>
      </c>
      <c r="E1603" s="18">
        <v>7</v>
      </c>
      <c r="F1603" s="21">
        <v>6</v>
      </c>
      <c r="G1603" s="21">
        <v>2</v>
      </c>
    </row>
    <row r="1604" spans="1:7" ht="30" customHeight="1">
      <c r="A1604" s="18" t="s">
        <v>381</v>
      </c>
      <c r="B1604" s="48" t="s">
        <v>1785</v>
      </c>
      <c r="C1604" s="33">
        <f t="shared" si="72"/>
        <v>6.333333333333333</v>
      </c>
      <c r="D1604" s="21">
        <f t="shared" si="73"/>
        <v>4</v>
      </c>
      <c r="E1604" s="18">
        <v>7</v>
      </c>
      <c r="F1604" s="21">
        <v>5</v>
      </c>
      <c r="G1604" s="21">
        <v>3</v>
      </c>
    </row>
    <row r="1605" spans="1:7" ht="30" customHeight="1">
      <c r="A1605" s="18" t="s">
        <v>381</v>
      </c>
      <c r="B1605" s="48" t="s">
        <v>1358</v>
      </c>
      <c r="C1605" s="33">
        <f t="shared" si="72"/>
        <v>6.333333333333333</v>
      </c>
      <c r="D1605" s="21">
        <f t="shared" si="73"/>
        <v>3.5</v>
      </c>
      <c r="E1605" s="18">
        <v>6</v>
      </c>
      <c r="F1605" s="21">
        <v>7</v>
      </c>
      <c r="G1605" s="21">
        <v>0</v>
      </c>
    </row>
    <row r="1606" spans="1:7" ht="30" customHeight="1">
      <c r="A1606" s="18" t="s">
        <v>381</v>
      </c>
      <c r="B1606" s="48" t="s">
        <v>1208</v>
      </c>
      <c r="C1606" s="33">
        <f t="shared" si="72"/>
        <v>6.333333333333333</v>
      </c>
      <c r="D1606" s="21">
        <f t="shared" si="73"/>
        <v>2</v>
      </c>
      <c r="E1606" s="18">
        <v>8</v>
      </c>
      <c r="F1606" s="21">
        <v>3</v>
      </c>
      <c r="G1606" s="21">
        <v>1</v>
      </c>
    </row>
    <row r="1607" spans="1:7" ht="30" customHeight="1">
      <c r="A1607" s="18" t="s">
        <v>381</v>
      </c>
      <c r="B1607" s="48" t="s">
        <v>1396</v>
      </c>
      <c r="C1607" s="33">
        <f t="shared" si="72"/>
        <v>6.333333333333333</v>
      </c>
      <c r="D1607" s="21">
        <f t="shared" si="73"/>
        <v>2.5</v>
      </c>
      <c r="E1607" s="18">
        <v>7</v>
      </c>
      <c r="F1607" s="21">
        <v>5</v>
      </c>
      <c r="G1607" s="21">
        <v>0</v>
      </c>
    </row>
    <row r="1608" spans="1:7" ht="30" customHeight="1">
      <c r="A1608" s="18" t="s">
        <v>381</v>
      </c>
      <c r="B1608" s="48" t="s">
        <v>1272</v>
      </c>
      <c r="C1608" s="33">
        <f t="shared" si="72"/>
        <v>6</v>
      </c>
      <c r="D1608" s="21">
        <f t="shared" si="73"/>
        <v>4.5</v>
      </c>
      <c r="E1608" s="18">
        <v>6</v>
      </c>
      <c r="F1608" s="21">
        <v>6</v>
      </c>
      <c r="G1608" s="21">
        <v>3</v>
      </c>
    </row>
    <row r="1609" spans="1:7" ht="30" customHeight="1">
      <c r="A1609" s="18" t="s">
        <v>381</v>
      </c>
      <c r="B1609" s="48" t="s">
        <v>1112</v>
      </c>
      <c r="C1609" s="33">
        <f t="shared" si="72"/>
        <v>6</v>
      </c>
      <c r="D1609" s="21" t="e">
        <f>F1609*(110%-(#REF!*10%))</f>
        <v>#REF!</v>
      </c>
      <c r="E1609" s="18">
        <v>7</v>
      </c>
      <c r="F1609" s="21">
        <v>4</v>
      </c>
    </row>
    <row r="1610" spans="1:7" ht="30" customHeight="1">
      <c r="A1610" s="18" t="s">
        <v>381</v>
      </c>
      <c r="B1610" s="48" t="s">
        <v>239</v>
      </c>
      <c r="C1610" s="33">
        <v>6</v>
      </c>
      <c r="D1610" s="21" t="e">
        <f>((#REF!*#REF!)+(#REF!*#REF!)+(#REF!*#REF!)+(#REF!*#REF!)+(#REF!*F1610))/10</f>
        <v>#REF!</v>
      </c>
      <c r="E1610" s="18">
        <v>6</v>
      </c>
      <c r="F1610" s="21">
        <v>39</v>
      </c>
    </row>
    <row r="1611" spans="1:7" ht="30" customHeight="1">
      <c r="A1611" s="18" t="s">
        <v>381</v>
      </c>
      <c r="B1611" s="48" t="s">
        <v>1197</v>
      </c>
      <c r="C1611" s="33">
        <f t="shared" ref="C1611:C1642" si="74">(E1611*2+F1611)/3</f>
        <v>6</v>
      </c>
      <c r="D1611" s="21">
        <f>(F1611+G1611)/2</f>
        <v>5</v>
      </c>
      <c r="E1611" s="18">
        <v>6</v>
      </c>
      <c r="F1611" s="21">
        <v>6</v>
      </c>
      <c r="G1611" s="21">
        <v>4</v>
      </c>
    </row>
    <row r="1612" spans="1:7" ht="30" customHeight="1">
      <c r="A1612" s="18" t="s">
        <v>381</v>
      </c>
      <c r="B1612" s="48" t="s">
        <v>1376</v>
      </c>
      <c r="C1612" s="33">
        <f t="shared" si="74"/>
        <v>6</v>
      </c>
      <c r="D1612" s="21">
        <f>(F1612+G1612)/2</f>
        <v>3</v>
      </c>
      <c r="E1612" s="18">
        <v>6</v>
      </c>
      <c r="F1612" s="21">
        <v>6</v>
      </c>
      <c r="G1612" s="21">
        <v>0</v>
      </c>
    </row>
    <row r="1613" spans="1:7" ht="30" customHeight="1">
      <c r="A1613" s="18" t="s">
        <v>381</v>
      </c>
      <c r="B1613" s="48" t="s">
        <v>1176</v>
      </c>
      <c r="C1613" s="33">
        <f t="shared" si="74"/>
        <v>5.666666666666667</v>
      </c>
      <c r="D1613" s="21">
        <f>(F1613+G1613)/2</f>
        <v>3</v>
      </c>
      <c r="E1613" s="18">
        <v>6</v>
      </c>
      <c r="F1613" s="21">
        <v>5</v>
      </c>
      <c r="G1613" s="21">
        <v>1</v>
      </c>
    </row>
    <row r="1614" spans="1:7" ht="30" customHeight="1">
      <c r="A1614" s="18" t="s">
        <v>381</v>
      </c>
      <c r="B1614" s="48" t="s">
        <v>1262</v>
      </c>
      <c r="C1614" s="33">
        <f t="shared" si="74"/>
        <v>5.666666666666667</v>
      </c>
      <c r="D1614" s="21">
        <f>(F1614+G1614)/2</f>
        <v>6</v>
      </c>
      <c r="E1614" s="18">
        <v>4</v>
      </c>
      <c r="F1614" s="21">
        <v>9</v>
      </c>
      <c r="G1614" s="21">
        <v>3</v>
      </c>
    </row>
    <row r="1615" spans="1:7" ht="30" customHeight="1">
      <c r="A1615" s="18" t="s">
        <v>381</v>
      </c>
      <c r="B1615" s="48" t="s">
        <v>1111</v>
      </c>
      <c r="C1615" s="33">
        <f t="shared" si="74"/>
        <v>5.666666666666667</v>
      </c>
      <c r="D1615" s="21" t="e">
        <f>F1615*(110%-(#REF!*10%))</f>
        <v>#REF!</v>
      </c>
      <c r="E1615" s="18">
        <v>7</v>
      </c>
      <c r="F1615" s="21">
        <v>3</v>
      </c>
    </row>
    <row r="1616" spans="1:7" ht="30" customHeight="1">
      <c r="A1616" s="18" t="s">
        <v>381</v>
      </c>
      <c r="B1616" s="48" t="s">
        <v>1233</v>
      </c>
      <c r="C1616" s="33">
        <f t="shared" si="74"/>
        <v>5.666666666666667</v>
      </c>
      <c r="D1616" s="21">
        <f t="shared" ref="D1616:D1627" si="75">(F1616+G1616)/2</f>
        <v>5.5</v>
      </c>
      <c r="E1616" s="18">
        <v>7</v>
      </c>
      <c r="F1616" s="21">
        <v>3</v>
      </c>
      <c r="G1616" s="21">
        <v>8</v>
      </c>
    </row>
    <row r="1617" spans="1:7" ht="30" customHeight="1">
      <c r="A1617" s="18" t="s">
        <v>381</v>
      </c>
      <c r="B1617" s="48" t="s">
        <v>1192</v>
      </c>
      <c r="C1617" s="33">
        <f t="shared" si="74"/>
        <v>5.333333333333333</v>
      </c>
      <c r="D1617" s="21">
        <f t="shared" si="75"/>
        <v>3.5</v>
      </c>
      <c r="E1617" s="18">
        <v>6</v>
      </c>
      <c r="F1617" s="21">
        <v>4</v>
      </c>
      <c r="G1617" s="21">
        <v>3</v>
      </c>
    </row>
    <row r="1618" spans="1:7" ht="30" customHeight="1">
      <c r="A1618" s="18" t="s">
        <v>381</v>
      </c>
      <c r="B1618" s="48" t="s">
        <v>1642</v>
      </c>
      <c r="C1618" s="33">
        <f t="shared" si="74"/>
        <v>5.333333333333333</v>
      </c>
      <c r="D1618" s="21">
        <f t="shared" si="75"/>
        <v>3.5</v>
      </c>
      <c r="E1618" s="18">
        <v>6</v>
      </c>
      <c r="F1618" s="21">
        <v>4</v>
      </c>
      <c r="G1618" s="21">
        <v>3</v>
      </c>
    </row>
    <row r="1619" spans="1:7" ht="30" customHeight="1">
      <c r="A1619" s="18" t="s">
        <v>381</v>
      </c>
      <c r="B1619" s="48" t="s">
        <v>1616</v>
      </c>
      <c r="C1619" s="33">
        <f t="shared" si="74"/>
        <v>5</v>
      </c>
      <c r="D1619" s="21">
        <f t="shared" si="75"/>
        <v>5</v>
      </c>
      <c r="E1619" s="18">
        <v>5</v>
      </c>
      <c r="F1619" s="21">
        <v>5</v>
      </c>
      <c r="G1619" s="21">
        <v>5</v>
      </c>
    </row>
    <row r="1620" spans="1:7" ht="30" customHeight="1">
      <c r="A1620" s="18" t="s">
        <v>381</v>
      </c>
      <c r="B1620" s="48" t="s">
        <v>1666</v>
      </c>
      <c r="C1620" s="33">
        <f t="shared" si="74"/>
        <v>5</v>
      </c>
      <c r="D1620" s="21">
        <f t="shared" si="75"/>
        <v>5</v>
      </c>
      <c r="E1620" s="18">
        <v>5</v>
      </c>
      <c r="F1620" s="21">
        <v>5</v>
      </c>
      <c r="G1620" s="21">
        <v>5</v>
      </c>
    </row>
    <row r="1621" spans="1:7" ht="30" customHeight="1">
      <c r="A1621" s="18" t="s">
        <v>381</v>
      </c>
      <c r="B1621" s="48" t="s">
        <v>1701</v>
      </c>
      <c r="C1621" s="33">
        <f t="shared" si="74"/>
        <v>5</v>
      </c>
      <c r="D1621" s="21">
        <f t="shared" si="75"/>
        <v>5</v>
      </c>
      <c r="E1621" s="18">
        <v>5</v>
      </c>
      <c r="F1621" s="21">
        <v>5</v>
      </c>
      <c r="G1621" s="21">
        <v>5</v>
      </c>
    </row>
    <row r="1622" spans="1:7" ht="30" customHeight="1">
      <c r="A1622" s="18" t="s">
        <v>381</v>
      </c>
      <c r="B1622" s="48" t="s">
        <v>1613</v>
      </c>
      <c r="C1622" s="33">
        <f t="shared" si="74"/>
        <v>5</v>
      </c>
      <c r="D1622" s="21">
        <f t="shared" si="75"/>
        <v>5</v>
      </c>
      <c r="E1622" s="18">
        <v>5</v>
      </c>
      <c r="F1622" s="21">
        <v>5</v>
      </c>
      <c r="G1622" s="21">
        <v>5</v>
      </c>
    </row>
    <row r="1623" spans="1:7" ht="30" customHeight="1">
      <c r="A1623" s="18" t="s">
        <v>381</v>
      </c>
      <c r="B1623" s="48" t="s">
        <v>1573</v>
      </c>
      <c r="C1623" s="33">
        <f t="shared" si="74"/>
        <v>5</v>
      </c>
      <c r="D1623" s="21">
        <f t="shared" si="75"/>
        <v>5</v>
      </c>
      <c r="E1623" s="18">
        <v>5</v>
      </c>
      <c r="F1623" s="21">
        <v>5</v>
      </c>
      <c r="G1623" s="21">
        <v>5</v>
      </c>
    </row>
    <row r="1624" spans="1:7" ht="30" customHeight="1">
      <c r="A1624" s="18" t="s">
        <v>381</v>
      </c>
      <c r="B1624" s="48" t="s">
        <v>1615</v>
      </c>
      <c r="C1624" s="33">
        <f t="shared" si="74"/>
        <v>5</v>
      </c>
      <c r="D1624" s="21">
        <f t="shared" si="75"/>
        <v>5</v>
      </c>
      <c r="E1624" s="18">
        <v>5</v>
      </c>
      <c r="F1624" s="21">
        <v>5</v>
      </c>
      <c r="G1624" s="21">
        <v>5</v>
      </c>
    </row>
    <row r="1625" spans="1:7" ht="30" customHeight="1">
      <c r="A1625" s="18" t="s">
        <v>381</v>
      </c>
      <c r="B1625" s="48" t="s">
        <v>1547</v>
      </c>
      <c r="C1625" s="33">
        <f t="shared" si="74"/>
        <v>5</v>
      </c>
      <c r="D1625" s="21">
        <f t="shared" si="75"/>
        <v>5</v>
      </c>
      <c r="E1625" s="18">
        <v>5</v>
      </c>
      <c r="F1625" s="21">
        <v>5</v>
      </c>
      <c r="G1625" s="21">
        <v>5</v>
      </c>
    </row>
    <row r="1626" spans="1:7" ht="30" customHeight="1">
      <c r="A1626" s="18" t="s">
        <v>381</v>
      </c>
      <c r="B1626" s="48" t="s">
        <v>1609</v>
      </c>
      <c r="C1626" s="33">
        <f t="shared" si="74"/>
        <v>5</v>
      </c>
      <c r="D1626" s="21">
        <f t="shared" si="75"/>
        <v>5</v>
      </c>
      <c r="E1626" s="18">
        <v>5</v>
      </c>
      <c r="F1626" s="21">
        <v>5</v>
      </c>
      <c r="G1626" s="21">
        <v>5</v>
      </c>
    </row>
    <row r="1627" spans="1:7" ht="30" customHeight="1">
      <c r="A1627" s="18" t="s">
        <v>381</v>
      </c>
      <c r="B1627" s="48" t="s">
        <v>1663</v>
      </c>
      <c r="C1627" s="33">
        <f t="shared" si="74"/>
        <v>5</v>
      </c>
      <c r="D1627" s="21">
        <f t="shared" si="75"/>
        <v>5</v>
      </c>
      <c r="E1627" s="18">
        <v>5</v>
      </c>
      <c r="F1627" s="21">
        <v>5</v>
      </c>
      <c r="G1627" s="21">
        <v>5</v>
      </c>
    </row>
    <row r="1628" spans="1:7" ht="30" customHeight="1">
      <c r="A1628" s="18" t="s">
        <v>381</v>
      </c>
      <c r="B1628" s="48" t="s">
        <v>1096</v>
      </c>
      <c r="C1628" s="33">
        <f t="shared" si="74"/>
        <v>5</v>
      </c>
      <c r="D1628" s="21" t="e">
        <f>F1628*(110%-(#REF!*10%))</f>
        <v>#REF!</v>
      </c>
      <c r="E1628" s="18">
        <v>5</v>
      </c>
      <c r="F1628" s="21">
        <v>5</v>
      </c>
    </row>
    <row r="1629" spans="1:7" ht="30" customHeight="1">
      <c r="A1629" s="18" t="s">
        <v>381</v>
      </c>
      <c r="B1629" s="48" t="s">
        <v>1598</v>
      </c>
      <c r="C1629" s="33">
        <f t="shared" si="74"/>
        <v>5</v>
      </c>
      <c r="D1629" s="21">
        <f>(F1629+G1629)/2</f>
        <v>5</v>
      </c>
      <c r="E1629" s="18">
        <v>5</v>
      </c>
      <c r="F1629" s="21">
        <v>5</v>
      </c>
      <c r="G1629" s="21">
        <v>5</v>
      </c>
    </row>
    <row r="1630" spans="1:7" ht="30" customHeight="1">
      <c r="A1630" s="18" t="s">
        <v>381</v>
      </c>
      <c r="B1630" s="48" t="s">
        <v>2149</v>
      </c>
      <c r="C1630" s="33">
        <f t="shared" si="74"/>
        <v>5</v>
      </c>
      <c r="D1630" s="21">
        <f>((F1630*4)-G1630)/5</f>
        <v>3</v>
      </c>
      <c r="E1630" s="18">
        <v>5</v>
      </c>
      <c r="F1630" s="21">
        <v>5</v>
      </c>
      <c r="G1630" s="21">
        <v>5</v>
      </c>
    </row>
    <row r="1631" spans="1:7" ht="30" customHeight="1">
      <c r="A1631" s="18" t="s">
        <v>381</v>
      </c>
      <c r="B1631" s="48" t="s">
        <v>1465</v>
      </c>
      <c r="C1631" s="33">
        <f t="shared" si="74"/>
        <v>5</v>
      </c>
      <c r="D1631" s="21">
        <f t="shared" ref="D1631:D1638" si="76">(F1631+G1631)/2</f>
        <v>5</v>
      </c>
      <c r="E1631" s="18">
        <v>5</v>
      </c>
      <c r="F1631" s="21">
        <v>5</v>
      </c>
      <c r="G1631" s="21">
        <v>5</v>
      </c>
    </row>
    <row r="1632" spans="1:7" ht="30" customHeight="1">
      <c r="A1632" s="18" t="s">
        <v>381</v>
      </c>
      <c r="B1632" s="48" t="s">
        <v>2178</v>
      </c>
      <c r="C1632" s="33">
        <f t="shared" si="74"/>
        <v>5</v>
      </c>
      <c r="D1632" s="21">
        <f t="shared" si="76"/>
        <v>5</v>
      </c>
      <c r="E1632" s="18">
        <v>5</v>
      </c>
      <c r="F1632" s="21">
        <v>5</v>
      </c>
      <c r="G1632" s="21">
        <v>5</v>
      </c>
    </row>
    <row r="1633" spans="1:7" ht="30" customHeight="1">
      <c r="A1633" s="18" t="s">
        <v>381</v>
      </c>
      <c r="B1633" s="48" t="s">
        <v>1631</v>
      </c>
      <c r="C1633" s="33">
        <f t="shared" si="74"/>
        <v>5</v>
      </c>
      <c r="D1633" s="21">
        <f t="shared" si="76"/>
        <v>5</v>
      </c>
      <c r="E1633" s="18">
        <v>5</v>
      </c>
      <c r="F1633" s="21">
        <v>5</v>
      </c>
      <c r="G1633" s="21">
        <v>5</v>
      </c>
    </row>
    <row r="1634" spans="1:7" ht="30" customHeight="1">
      <c r="A1634" s="18" t="s">
        <v>381</v>
      </c>
      <c r="B1634" s="48" t="s">
        <v>1578</v>
      </c>
      <c r="C1634" s="33">
        <f t="shared" si="74"/>
        <v>5</v>
      </c>
      <c r="D1634" s="21">
        <f t="shared" si="76"/>
        <v>5</v>
      </c>
      <c r="E1634" s="18">
        <v>5</v>
      </c>
      <c r="F1634" s="21">
        <v>5</v>
      </c>
      <c r="G1634" s="21">
        <v>5</v>
      </c>
    </row>
    <row r="1635" spans="1:7" ht="30" customHeight="1">
      <c r="A1635" s="18" t="s">
        <v>381</v>
      </c>
      <c r="B1635" s="48" t="s">
        <v>1527</v>
      </c>
      <c r="C1635" s="33">
        <f t="shared" si="74"/>
        <v>5</v>
      </c>
      <c r="D1635" s="21">
        <f t="shared" si="76"/>
        <v>5</v>
      </c>
      <c r="E1635" s="18">
        <v>5</v>
      </c>
      <c r="F1635" s="21">
        <v>5</v>
      </c>
      <c r="G1635" s="21">
        <v>5</v>
      </c>
    </row>
    <row r="1636" spans="1:7" ht="30" customHeight="1">
      <c r="A1636" s="18" t="s">
        <v>381</v>
      </c>
      <c r="B1636" s="48" t="s">
        <v>1526</v>
      </c>
      <c r="C1636" s="33">
        <f t="shared" si="74"/>
        <v>5</v>
      </c>
      <c r="D1636" s="21">
        <f t="shared" si="76"/>
        <v>5</v>
      </c>
      <c r="E1636" s="18">
        <v>5</v>
      </c>
      <c r="F1636" s="21">
        <v>5</v>
      </c>
      <c r="G1636" s="21">
        <v>5</v>
      </c>
    </row>
    <row r="1637" spans="1:7" ht="30" customHeight="1">
      <c r="A1637" s="18" t="s">
        <v>381</v>
      </c>
      <c r="B1637" s="48" t="s">
        <v>1591</v>
      </c>
      <c r="C1637" s="33">
        <f t="shared" si="74"/>
        <v>5</v>
      </c>
      <c r="D1637" s="21">
        <f t="shared" si="76"/>
        <v>5</v>
      </c>
      <c r="E1637" s="18">
        <v>5</v>
      </c>
      <c r="F1637" s="21">
        <v>5</v>
      </c>
      <c r="G1637" s="21">
        <v>5</v>
      </c>
    </row>
    <row r="1638" spans="1:7" ht="30" customHeight="1">
      <c r="A1638" s="73" t="s">
        <v>381</v>
      </c>
      <c r="B1638" s="48" t="s">
        <v>1542</v>
      </c>
      <c r="C1638" s="33">
        <f t="shared" si="74"/>
        <v>5</v>
      </c>
      <c r="D1638" s="21">
        <f t="shared" si="76"/>
        <v>5</v>
      </c>
      <c r="E1638" s="18">
        <v>5</v>
      </c>
      <c r="F1638" s="21">
        <v>5</v>
      </c>
      <c r="G1638" s="21">
        <v>5</v>
      </c>
    </row>
    <row r="1639" spans="1:7" ht="30" customHeight="1">
      <c r="A1639" s="18" t="s">
        <v>381</v>
      </c>
      <c r="B1639" s="48" t="s">
        <v>2243</v>
      </c>
      <c r="C1639" s="33">
        <f t="shared" si="74"/>
        <v>5</v>
      </c>
      <c r="D1639" s="21">
        <f>((F1639*4)-G1639)/5</f>
        <v>3</v>
      </c>
      <c r="E1639" s="18">
        <v>5</v>
      </c>
      <c r="F1639" s="21">
        <v>5</v>
      </c>
      <c r="G1639" s="21">
        <v>5</v>
      </c>
    </row>
    <row r="1640" spans="1:7" ht="30" customHeight="1">
      <c r="A1640" s="18" t="s">
        <v>381</v>
      </c>
      <c r="B1640" s="48" t="s">
        <v>1646</v>
      </c>
      <c r="C1640" s="33">
        <f t="shared" si="74"/>
        <v>5</v>
      </c>
      <c r="D1640" s="21">
        <f>(F1640+G1640)/2</f>
        <v>5</v>
      </c>
      <c r="E1640" s="18">
        <v>5</v>
      </c>
      <c r="F1640" s="21">
        <v>5</v>
      </c>
      <c r="G1640" s="21">
        <v>5</v>
      </c>
    </row>
    <row r="1641" spans="1:7" ht="30" customHeight="1">
      <c r="A1641" s="18" t="s">
        <v>381</v>
      </c>
      <c r="B1641" s="48" t="s">
        <v>1227</v>
      </c>
      <c r="C1641" s="33">
        <f t="shared" si="74"/>
        <v>5</v>
      </c>
      <c r="D1641" s="21">
        <f>(F1641+G1641)/2</f>
        <v>5.5</v>
      </c>
      <c r="E1641" s="18">
        <v>5</v>
      </c>
      <c r="F1641" s="21">
        <v>5</v>
      </c>
      <c r="G1641" s="21">
        <v>6</v>
      </c>
    </row>
    <row r="1642" spans="1:7" ht="30" customHeight="1">
      <c r="A1642" s="18" t="s">
        <v>381</v>
      </c>
      <c r="B1642" s="48" t="s">
        <v>1614</v>
      </c>
      <c r="C1642" s="33">
        <f t="shared" si="74"/>
        <v>5</v>
      </c>
      <c r="D1642" s="21">
        <f>(F1642+G1642)/2</f>
        <v>5</v>
      </c>
      <c r="E1642" s="18">
        <v>5</v>
      </c>
      <c r="F1642" s="21">
        <v>5</v>
      </c>
      <c r="G1642" s="21">
        <v>5</v>
      </c>
    </row>
    <row r="1643" spans="1:7" ht="30" customHeight="1">
      <c r="A1643" s="18" t="s">
        <v>381</v>
      </c>
      <c r="B1643" s="48" t="s">
        <v>2120</v>
      </c>
      <c r="C1643" s="33">
        <f t="shared" ref="C1643:C1660" si="77">(E1643*2+F1643)/3</f>
        <v>5</v>
      </c>
      <c r="D1643" s="21">
        <f>(F1643+G1643)/2</f>
        <v>5</v>
      </c>
      <c r="E1643" s="18">
        <v>5</v>
      </c>
      <c r="F1643" s="21">
        <v>5</v>
      </c>
      <c r="G1643" s="21">
        <v>5</v>
      </c>
    </row>
    <row r="1644" spans="1:7" ht="30" customHeight="1">
      <c r="A1644" s="18" t="s">
        <v>381</v>
      </c>
      <c r="B1644" s="48" t="s">
        <v>2246</v>
      </c>
      <c r="C1644" s="33">
        <f t="shared" si="77"/>
        <v>5</v>
      </c>
      <c r="D1644" s="21">
        <f>((F1644*4)-G1644)/5</f>
        <v>3</v>
      </c>
      <c r="E1644" s="18">
        <v>5</v>
      </c>
      <c r="F1644" s="21">
        <v>5</v>
      </c>
      <c r="G1644" s="21">
        <v>5</v>
      </c>
    </row>
    <row r="1645" spans="1:7" ht="30" customHeight="1">
      <c r="A1645" s="18" t="s">
        <v>381</v>
      </c>
      <c r="B1645" s="48" t="s">
        <v>2176</v>
      </c>
      <c r="C1645" s="33">
        <f t="shared" si="77"/>
        <v>5</v>
      </c>
      <c r="D1645" s="21">
        <f>(F1645+G1645)/2</f>
        <v>5</v>
      </c>
      <c r="E1645" s="18">
        <v>5</v>
      </c>
      <c r="F1645" s="21">
        <v>5</v>
      </c>
      <c r="G1645" s="21">
        <v>5</v>
      </c>
    </row>
    <row r="1646" spans="1:7" ht="30" customHeight="1">
      <c r="A1646" s="18" t="s">
        <v>381</v>
      </c>
      <c r="B1646" s="48" t="s">
        <v>1729</v>
      </c>
      <c r="C1646" s="33">
        <f t="shared" si="77"/>
        <v>5</v>
      </c>
      <c r="D1646" s="21">
        <f>(F1646+G1646)/2</f>
        <v>5</v>
      </c>
      <c r="E1646" s="18">
        <v>5</v>
      </c>
      <c r="F1646" s="21">
        <v>5</v>
      </c>
      <c r="G1646" s="21">
        <v>5</v>
      </c>
    </row>
    <row r="1647" spans="1:7" ht="30" customHeight="1">
      <c r="A1647" s="18" t="s">
        <v>381</v>
      </c>
      <c r="B1647" s="48" t="s">
        <v>1454</v>
      </c>
      <c r="C1647" s="33">
        <f t="shared" si="77"/>
        <v>5</v>
      </c>
      <c r="D1647" s="21">
        <f>(F1647+G1647)/2</f>
        <v>5</v>
      </c>
      <c r="E1647" s="18">
        <v>5</v>
      </c>
      <c r="F1647" s="21">
        <v>5</v>
      </c>
      <c r="G1647" s="21">
        <v>5</v>
      </c>
    </row>
    <row r="1648" spans="1:7" ht="30" customHeight="1">
      <c r="A1648" s="18" t="s">
        <v>381</v>
      </c>
      <c r="B1648" s="48" t="s">
        <v>1485</v>
      </c>
      <c r="C1648" s="33">
        <f t="shared" si="77"/>
        <v>5</v>
      </c>
      <c r="D1648" s="21">
        <f>(F1648+G1648)/2</f>
        <v>5</v>
      </c>
      <c r="E1648" s="18">
        <v>5</v>
      </c>
      <c r="F1648" s="21">
        <v>5</v>
      </c>
      <c r="G1648" s="21">
        <v>5</v>
      </c>
    </row>
    <row r="1649" spans="1:7" ht="30" customHeight="1">
      <c r="A1649" s="18" t="s">
        <v>381</v>
      </c>
      <c r="B1649" s="48" t="s">
        <v>2245</v>
      </c>
      <c r="C1649" s="33">
        <f t="shared" si="77"/>
        <v>5</v>
      </c>
      <c r="D1649" s="21">
        <f>((F1649*4)-G1649)/5</f>
        <v>3</v>
      </c>
      <c r="E1649" s="18">
        <v>5</v>
      </c>
      <c r="F1649" s="21">
        <v>5</v>
      </c>
      <c r="G1649" s="21">
        <v>5</v>
      </c>
    </row>
    <row r="1650" spans="1:7" ht="30" customHeight="1">
      <c r="A1650" s="18" t="s">
        <v>381</v>
      </c>
      <c r="B1650" s="48" t="s">
        <v>1537</v>
      </c>
      <c r="C1650" s="33">
        <f t="shared" si="77"/>
        <v>5</v>
      </c>
      <c r="D1650" s="21">
        <f t="shared" ref="D1650:D1660" si="78">(F1650+G1650)/2</f>
        <v>5</v>
      </c>
      <c r="E1650" s="18">
        <v>5</v>
      </c>
      <c r="F1650" s="21">
        <v>5</v>
      </c>
      <c r="G1650" s="21">
        <v>5</v>
      </c>
    </row>
    <row r="1651" spans="1:7" ht="30" customHeight="1">
      <c r="A1651" s="18" t="s">
        <v>381</v>
      </c>
      <c r="B1651" s="48" t="s">
        <v>1632</v>
      </c>
      <c r="C1651" s="33">
        <f t="shared" si="77"/>
        <v>5</v>
      </c>
      <c r="D1651" s="21">
        <f t="shared" si="78"/>
        <v>5</v>
      </c>
      <c r="E1651" s="18">
        <v>5</v>
      </c>
      <c r="F1651" s="21">
        <v>5</v>
      </c>
      <c r="G1651" s="21">
        <v>5</v>
      </c>
    </row>
    <row r="1652" spans="1:7" ht="30" customHeight="1">
      <c r="A1652" s="18" t="s">
        <v>381</v>
      </c>
      <c r="B1652" s="48" t="s">
        <v>1691</v>
      </c>
      <c r="C1652" s="33">
        <f t="shared" si="77"/>
        <v>5</v>
      </c>
      <c r="D1652" s="21">
        <f t="shared" si="78"/>
        <v>5</v>
      </c>
      <c r="E1652" s="18">
        <v>5</v>
      </c>
      <c r="F1652" s="21">
        <v>5</v>
      </c>
      <c r="G1652" s="21">
        <v>5</v>
      </c>
    </row>
    <row r="1653" spans="1:7" ht="30" customHeight="1">
      <c r="A1653" s="18" t="s">
        <v>381</v>
      </c>
      <c r="B1653" s="48" t="s">
        <v>1556</v>
      </c>
      <c r="C1653" s="33">
        <f t="shared" si="77"/>
        <v>5</v>
      </c>
      <c r="D1653" s="21">
        <f t="shared" si="78"/>
        <v>5</v>
      </c>
      <c r="E1653" s="18">
        <v>5</v>
      </c>
      <c r="F1653" s="21">
        <v>5</v>
      </c>
      <c r="G1653" s="21">
        <v>5</v>
      </c>
    </row>
    <row r="1654" spans="1:7" ht="30" customHeight="1">
      <c r="A1654" s="18" t="s">
        <v>381</v>
      </c>
      <c r="B1654" s="48" t="s">
        <v>1682</v>
      </c>
      <c r="C1654" s="33">
        <f t="shared" si="77"/>
        <v>5</v>
      </c>
      <c r="D1654" s="21">
        <f t="shared" si="78"/>
        <v>5</v>
      </c>
      <c r="E1654" s="18">
        <v>5</v>
      </c>
      <c r="F1654" s="21">
        <v>5</v>
      </c>
      <c r="G1654" s="21">
        <v>5</v>
      </c>
    </row>
    <row r="1655" spans="1:7" ht="30" customHeight="1">
      <c r="A1655" s="18" t="s">
        <v>381</v>
      </c>
      <c r="B1655" s="48" t="s">
        <v>1637</v>
      </c>
      <c r="C1655" s="33">
        <f t="shared" si="77"/>
        <v>5</v>
      </c>
      <c r="D1655" s="21">
        <f t="shared" si="78"/>
        <v>5</v>
      </c>
      <c r="E1655" s="18">
        <v>5</v>
      </c>
      <c r="F1655" s="21">
        <v>5</v>
      </c>
      <c r="G1655" s="21">
        <v>5</v>
      </c>
    </row>
    <row r="1656" spans="1:7" ht="30" customHeight="1">
      <c r="A1656" s="18" t="s">
        <v>381</v>
      </c>
      <c r="B1656" s="48" t="s">
        <v>1592</v>
      </c>
      <c r="C1656" s="33">
        <f t="shared" si="77"/>
        <v>5</v>
      </c>
      <c r="D1656" s="21">
        <f t="shared" si="78"/>
        <v>5</v>
      </c>
      <c r="E1656" s="18">
        <v>5</v>
      </c>
      <c r="F1656" s="21">
        <v>5</v>
      </c>
      <c r="G1656" s="21">
        <v>5</v>
      </c>
    </row>
    <row r="1657" spans="1:7" ht="30" customHeight="1">
      <c r="A1657" s="18" t="s">
        <v>381</v>
      </c>
      <c r="B1657" s="48" t="s">
        <v>1448</v>
      </c>
      <c r="C1657" s="33">
        <f t="shared" si="77"/>
        <v>5</v>
      </c>
      <c r="D1657" s="21">
        <f t="shared" si="78"/>
        <v>5</v>
      </c>
      <c r="E1657" s="18">
        <v>5</v>
      </c>
      <c r="F1657" s="21">
        <v>5</v>
      </c>
      <c r="G1657" s="21">
        <v>5</v>
      </c>
    </row>
    <row r="1658" spans="1:7" ht="30" customHeight="1">
      <c r="A1658" s="18" t="s">
        <v>381</v>
      </c>
      <c r="B1658" s="48" t="s">
        <v>1536</v>
      </c>
      <c r="C1658" s="33">
        <f t="shared" si="77"/>
        <v>5</v>
      </c>
      <c r="D1658" s="21">
        <f t="shared" si="78"/>
        <v>5</v>
      </c>
      <c r="E1658" s="18">
        <v>5</v>
      </c>
      <c r="F1658" s="21">
        <v>5</v>
      </c>
      <c r="G1658" s="21">
        <v>5</v>
      </c>
    </row>
    <row r="1659" spans="1:7" ht="30" customHeight="1">
      <c r="A1659" s="18" t="s">
        <v>381</v>
      </c>
      <c r="B1659" s="48" t="s">
        <v>2156</v>
      </c>
      <c r="C1659" s="33">
        <f t="shared" si="77"/>
        <v>5</v>
      </c>
      <c r="D1659" s="21">
        <f t="shared" si="78"/>
        <v>5</v>
      </c>
      <c r="E1659" s="18">
        <v>5</v>
      </c>
      <c r="F1659" s="21">
        <v>5</v>
      </c>
      <c r="G1659" s="21">
        <v>5</v>
      </c>
    </row>
    <row r="1660" spans="1:7" ht="30" customHeight="1">
      <c r="A1660" s="18" t="s">
        <v>381</v>
      </c>
      <c r="B1660" s="48" t="s">
        <v>1610</v>
      </c>
      <c r="C1660" s="33">
        <f t="shared" si="77"/>
        <v>5</v>
      </c>
      <c r="D1660" s="21">
        <f t="shared" si="78"/>
        <v>5</v>
      </c>
      <c r="E1660" s="18">
        <v>5</v>
      </c>
      <c r="F1660" s="21">
        <v>5</v>
      </c>
      <c r="G1660" s="21">
        <v>5</v>
      </c>
    </row>
    <row r="1661" spans="1:7" ht="30" customHeight="1">
      <c r="A1661" s="18" t="s">
        <v>381</v>
      </c>
      <c r="B1661" s="48" t="s">
        <v>494</v>
      </c>
      <c r="C1661" s="33">
        <v>5</v>
      </c>
      <c r="D1661" s="21" t="e">
        <f>((#REF!*#REF!)+(#REF!*#REF!)+(#REF!*#REF!)+(#REF!*#REF!)+(#REF!*F1661))/10</f>
        <v>#REF!</v>
      </c>
      <c r="E1661" s="18">
        <v>5</v>
      </c>
      <c r="F1661" s="21">
        <v>40</v>
      </c>
    </row>
    <row r="1662" spans="1:7" ht="30" customHeight="1">
      <c r="A1662" s="18" t="s">
        <v>381</v>
      </c>
      <c r="B1662" s="48" t="s">
        <v>681</v>
      </c>
      <c r="C1662" s="33">
        <v>5</v>
      </c>
      <c r="D1662" s="21" t="e">
        <f>((#REF!*#REF!)+(#REF!*#REF!)+(#REF!*#REF!)+(#REF!*#REF!)+(#REF!*F1662))/10</f>
        <v>#REF!</v>
      </c>
      <c r="E1662" s="18">
        <v>5</v>
      </c>
      <c r="F1662" s="21">
        <v>35</v>
      </c>
    </row>
    <row r="1663" spans="1:7" ht="30" customHeight="1">
      <c r="A1663" s="18" t="s">
        <v>381</v>
      </c>
      <c r="B1663" s="48" t="s">
        <v>1463</v>
      </c>
      <c r="C1663" s="33">
        <f>(E1663*2+F1663)/3</f>
        <v>5</v>
      </c>
      <c r="D1663" s="21">
        <f>(F1663+G1663)/2</f>
        <v>5</v>
      </c>
      <c r="E1663" s="18">
        <v>5</v>
      </c>
      <c r="F1663" s="21">
        <v>5</v>
      </c>
      <c r="G1663" s="21">
        <v>5</v>
      </c>
    </row>
    <row r="1664" spans="1:7" ht="30" customHeight="1">
      <c r="A1664" s="18" t="s">
        <v>381</v>
      </c>
      <c r="B1664" s="48" t="s">
        <v>128</v>
      </c>
      <c r="C1664" s="33">
        <v>5</v>
      </c>
      <c r="D1664" s="21" t="e">
        <f>((#REF!*#REF!)+(#REF!*#REF!)+(#REF!*#REF!)+(#REF!*#REF!)+(#REF!*F1664))/10</f>
        <v>#REF!</v>
      </c>
      <c r="E1664" s="18">
        <v>5</v>
      </c>
      <c r="F1664" s="21">
        <v>35</v>
      </c>
    </row>
    <row r="1665" spans="1:7" ht="30" customHeight="1">
      <c r="A1665" s="18" t="s">
        <v>381</v>
      </c>
      <c r="B1665" s="48" t="s">
        <v>1716</v>
      </c>
      <c r="C1665" s="33">
        <f t="shared" ref="C1665:C1677" si="79">(E1665*2+F1665)/3</f>
        <v>5</v>
      </c>
      <c r="D1665" s="21">
        <f t="shared" ref="D1665:D1674" si="80">(F1665+G1665)/2</f>
        <v>5</v>
      </c>
      <c r="E1665" s="18">
        <v>5</v>
      </c>
      <c r="F1665" s="21">
        <v>5</v>
      </c>
      <c r="G1665" s="21">
        <v>5</v>
      </c>
    </row>
    <row r="1666" spans="1:7" ht="30" customHeight="1">
      <c r="A1666" s="18" t="s">
        <v>381</v>
      </c>
      <c r="B1666" s="48" t="s">
        <v>1506</v>
      </c>
      <c r="C1666" s="33">
        <f t="shared" si="79"/>
        <v>5</v>
      </c>
      <c r="D1666" s="21">
        <f t="shared" si="80"/>
        <v>5</v>
      </c>
      <c r="E1666" s="18">
        <v>5</v>
      </c>
      <c r="F1666" s="21">
        <v>5</v>
      </c>
      <c r="G1666" s="21">
        <v>5</v>
      </c>
    </row>
    <row r="1667" spans="1:7" ht="30" customHeight="1">
      <c r="A1667" s="18" t="s">
        <v>381</v>
      </c>
      <c r="B1667" s="48" t="s">
        <v>1725</v>
      </c>
      <c r="C1667" s="33">
        <f t="shared" si="79"/>
        <v>5</v>
      </c>
      <c r="D1667" s="21">
        <f t="shared" si="80"/>
        <v>5</v>
      </c>
      <c r="E1667" s="18">
        <v>5</v>
      </c>
      <c r="F1667" s="21">
        <v>5</v>
      </c>
      <c r="G1667" s="21">
        <v>5</v>
      </c>
    </row>
    <row r="1668" spans="1:7" ht="30" customHeight="1">
      <c r="A1668" s="18" t="s">
        <v>381</v>
      </c>
      <c r="B1668" s="48" t="s">
        <v>1594</v>
      </c>
      <c r="C1668" s="33">
        <f t="shared" si="79"/>
        <v>5</v>
      </c>
      <c r="D1668" s="21">
        <f t="shared" si="80"/>
        <v>5</v>
      </c>
      <c r="E1668" s="18">
        <v>5</v>
      </c>
      <c r="F1668" s="21">
        <v>5</v>
      </c>
      <c r="G1668" s="21">
        <v>5</v>
      </c>
    </row>
    <row r="1669" spans="1:7" ht="30" customHeight="1">
      <c r="A1669" s="18" t="s">
        <v>381</v>
      </c>
      <c r="B1669" s="48" t="s">
        <v>1659</v>
      </c>
      <c r="C1669" s="33">
        <f t="shared" si="79"/>
        <v>5</v>
      </c>
      <c r="D1669" s="21">
        <f t="shared" si="80"/>
        <v>5</v>
      </c>
      <c r="E1669" s="18">
        <v>5</v>
      </c>
      <c r="F1669" s="21">
        <v>5</v>
      </c>
      <c r="G1669" s="21">
        <v>5</v>
      </c>
    </row>
    <row r="1670" spans="1:7" ht="30" customHeight="1">
      <c r="A1670" s="18" t="s">
        <v>381</v>
      </c>
      <c r="B1670" s="48" t="s">
        <v>1665</v>
      </c>
      <c r="C1670" s="33">
        <f t="shared" si="79"/>
        <v>5</v>
      </c>
      <c r="D1670" s="21">
        <f t="shared" si="80"/>
        <v>5</v>
      </c>
      <c r="E1670" s="18">
        <v>5</v>
      </c>
      <c r="F1670" s="21">
        <v>5</v>
      </c>
      <c r="G1670" s="21">
        <v>5</v>
      </c>
    </row>
    <row r="1671" spans="1:7" ht="30" customHeight="1">
      <c r="A1671" s="18" t="s">
        <v>381</v>
      </c>
      <c r="B1671" s="48" t="s">
        <v>1612</v>
      </c>
      <c r="C1671" s="33">
        <f t="shared" si="79"/>
        <v>5</v>
      </c>
      <c r="D1671" s="21">
        <f t="shared" si="80"/>
        <v>5</v>
      </c>
      <c r="E1671" s="18">
        <v>5</v>
      </c>
      <c r="F1671" s="21">
        <v>5</v>
      </c>
      <c r="G1671" s="21">
        <v>5</v>
      </c>
    </row>
    <row r="1672" spans="1:7" ht="30" customHeight="1">
      <c r="A1672" s="18" t="s">
        <v>381</v>
      </c>
      <c r="B1672" s="48" t="s">
        <v>1555</v>
      </c>
      <c r="C1672" s="33">
        <f t="shared" si="79"/>
        <v>5</v>
      </c>
      <c r="D1672" s="21">
        <f t="shared" si="80"/>
        <v>5</v>
      </c>
      <c r="E1672" s="18">
        <v>5</v>
      </c>
      <c r="F1672" s="21">
        <v>5</v>
      </c>
      <c r="G1672" s="21">
        <v>5</v>
      </c>
    </row>
    <row r="1673" spans="1:7" ht="30" customHeight="1">
      <c r="A1673" s="18" t="s">
        <v>381</v>
      </c>
      <c r="B1673" s="48" t="s">
        <v>1708</v>
      </c>
      <c r="C1673" s="33">
        <f t="shared" si="79"/>
        <v>5</v>
      </c>
      <c r="D1673" s="21">
        <f t="shared" si="80"/>
        <v>5</v>
      </c>
      <c r="E1673" s="18">
        <v>5</v>
      </c>
      <c r="F1673" s="21">
        <v>5</v>
      </c>
      <c r="G1673" s="21">
        <v>5</v>
      </c>
    </row>
    <row r="1674" spans="1:7" ht="30" customHeight="1">
      <c r="A1674" s="18" t="s">
        <v>381</v>
      </c>
      <c r="B1674" s="48" t="s">
        <v>1680</v>
      </c>
      <c r="C1674" s="33">
        <f t="shared" si="79"/>
        <v>5</v>
      </c>
      <c r="D1674" s="21">
        <f t="shared" si="80"/>
        <v>5</v>
      </c>
      <c r="E1674" s="18">
        <v>5</v>
      </c>
      <c r="F1674" s="21">
        <v>5</v>
      </c>
      <c r="G1674" s="21">
        <v>5</v>
      </c>
    </row>
    <row r="1675" spans="1:7" ht="30" customHeight="1">
      <c r="A1675" s="18" t="s">
        <v>381</v>
      </c>
      <c r="B1675" s="48" t="s">
        <v>1097</v>
      </c>
      <c r="C1675" s="33">
        <f t="shared" si="79"/>
        <v>4.5</v>
      </c>
      <c r="D1675" s="21" t="e">
        <f>F1675*(110%-(#REF!*10%))</f>
        <v>#REF!</v>
      </c>
      <c r="E1675" s="18">
        <v>5</v>
      </c>
      <c r="F1675" s="21">
        <v>3.5</v>
      </c>
    </row>
    <row r="1676" spans="1:7" ht="30" customHeight="1">
      <c r="A1676" s="18" t="s">
        <v>381</v>
      </c>
      <c r="B1676" s="48" t="s">
        <v>763</v>
      </c>
      <c r="C1676" s="33">
        <f t="shared" si="79"/>
        <v>4.333333333333333</v>
      </c>
      <c r="D1676" s="21" t="e">
        <f>F1676*(110%-(#REF!*10%))</f>
        <v>#REF!</v>
      </c>
      <c r="E1676" s="18">
        <v>5</v>
      </c>
      <c r="F1676" s="21">
        <v>3</v>
      </c>
    </row>
    <row r="1677" spans="1:7" ht="30" customHeight="1">
      <c r="A1677" s="18" t="s">
        <v>381</v>
      </c>
      <c r="B1677" s="48" t="s">
        <v>795</v>
      </c>
      <c r="C1677" s="33">
        <f t="shared" si="79"/>
        <v>4.333333333333333</v>
      </c>
      <c r="D1677" s="21" t="e">
        <f>F1677*(110%-(#REF!*10%))</f>
        <v>#REF!</v>
      </c>
      <c r="E1677" s="18">
        <v>5</v>
      </c>
      <c r="F1677" s="21">
        <v>3</v>
      </c>
    </row>
    <row r="1678" spans="1:7" ht="30" customHeight="1">
      <c r="A1678" s="18" t="s">
        <v>381</v>
      </c>
      <c r="B1678" s="48" t="s">
        <v>88</v>
      </c>
      <c r="C1678" s="33">
        <v>4</v>
      </c>
      <c r="D1678" s="21" t="e">
        <f>((#REF!*#REF!)+(#REF!*#REF!)+(#REF!*#REF!)+(#REF!*#REF!)+(#REF!*F1678))/10</f>
        <v>#REF!</v>
      </c>
      <c r="E1678" s="18">
        <v>4</v>
      </c>
      <c r="F1678" s="21">
        <v>14</v>
      </c>
    </row>
    <row r="1679" spans="1:7" ht="30" customHeight="1">
      <c r="A1679" s="18" t="s">
        <v>381</v>
      </c>
      <c r="B1679" s="48" t="s">
        <v>804</v>
      </c>
      <c r="C1679" s="33">
        <f>AVERAGE(E1679,F1679)</f>
        <v>4</v>
      </c>
      <c r="D1679" s="21" t="e">
        <f>F1679*(110%-(#REF!*10%))</f>
        <v>#REF!</v>
      </c>
      <c r="E1679" s="18">
        <v>5</v>
      </c>
      <c r="F1679" s="21">
        <v>3</v>
      </c>
    </row>
    <row r="1680" spans="1:7" ht="30" customHeight="1">
      <c r="A1680" s="18" t="s">
        <v>381</v>
      </c>
      <c r="B1680" s="48" t="s">
        <v>1339</v>
      </c>
      <c r="C1680" s="33">
        <f>(E1680*2+F1680)/3</f>
        <v>3.6666666666666665</v>
      </c>
      <c r="D1680" s="21">
        <f>(F1680+G1680)/2</f>
        <v>1.5</v>
      </c>
      <c r="E1680" s="18">
        <v>4</v>
      </c>
      <c r="F1680" s="21">
        <v>3</v>
      </c>
      <c r="G1680" s="21">
        <v>0</v>
      </c>
    </row>
    <row r="1681" spans="1:7" ht="30" customHeight="1">
      <c r="A1681" s="18" t="s">
        <v>381</v>
      </c>
      <c r="B1681" s="48" t="s">
        <v>1354</v>
      </c>
      <c r="C1681" s="33">
        <f>(E1681*2+F1681)/3</f>
        <v>3.6666666666666665</v>
      </c>
      <c r="D1681" s="21">
        <f>(F1681+G1681)/2</f>
        <v>3</v>
      </c>
      <c r="E1681" s="18">
        <v>4</v>
      </c>
      <c r="F1681" s="21">
        <v>3</v>
      </c>
      <c r="G1681" s="21">
        <v>3</v>
      </c>
    </row>
    <row r="1682" spans="1:7" ht="30" customHeight="1">
      <c r="A1682" s="18" t="s">
        <v>381</v>
      </c>
      <c r="B1682" s="48" t="s">
        <v>1295</v>
      </c>
      <c r="C1682" s="33">
        <f>(E1682*2+F1682)/3</f>
        <v>3.3333333333333335</v>
      </c>
      <c r="D1682" s="21">
        <f>(F1682+G1682)/2</f>
        <v>2.5</v>
      </c>
      <c r="E1682" s="18">
        <v>4</v>
      </c>
      <c r="F1682" s="21">
        <v>2</v>
      </c>
      <c r="G1682" s="21">
        <v>3</v>
      </c>
    </row>
    <row r="1683" spans="1:7" ht="30" customHeight="1">
      <c r="A1683" s="18" t="s">
        <v>381</v>
      </c>
      <c r="B1683" s="48" t="s">
        <v>82</v>
      </c>
      <c r="C1683" s="33">
        <v>3</v>
      </c>
      <c r="D1683" s="21" t="e">
        <f>((#REF!*#REF!)+(#REF!*#REF!)+(#REF!*#REF!)+(#REF!*#REF!)+(#REF!*F1683))/10</f>
        <v>#REF!</v>
      </c>
      <c r="E1683" s="18">
        <v>3</v>
      </c>
      <c r="F1683" s="21">
        <v>36</v>
      </c>
    </row>
    <row r="1684" spans="1:7" ht="30" customHeight="1">
      <c r="A1684" s="18" t="s">
        <v>381</v>
      </c>
      <c r="B1684" s="48" t="s">
        <v>1403</v>
      </c>
      <c r="C1684" s="33">
        <f>(E1684*2+F1684)/3</f>
        <v>2.6666666666666665</v>
      </c>
      <c r="D1684" s="21">
        <f>(F1684+G1684)/2</f>
        <v>1</v>
      </c>
      <c r="E1684" s="18">
        <v>3</v>
      </c>
      <c r="F1684" s="21">
        <v>2</v>
      </c>
      <c r="G1684" s="21">
        <v>0</v>
      </c>
    </row>
    <row r="1685" spans="1:7" ht="30" customHeight="1">
      <c r="A1685" s="18" t="s">
        <v>381</v>
      </c>
      <c r="B1685" s="48" t="s">
        <v>1289</v>
      </c>
      <c r="C1685" s="33">
        <f>(E1685*2+F1685)/3</f>
        <v>2.3333333333333335</v>
      </c>
      <c r="D1685" s="21">
        <f>(F1685+G1685)/2</f>
        <v>2.5</v>
      </c>
      <c r="E1685" s="18">
        <v>2</v>
      </c>
      <c r="F1685" s="21">
        <v>3</v>
      </c>
      <c r="G1685" s="21">
        <v>2</v>
      </c>
    </row>
    <row r="1686" spans="1:7" ht="30" customHeight="1">
      <c r="A1686" s="18" t="s">
        <v>381</v>
      </c>
      <c r="B1686" s="48" t="s">
        <v>775</v>
      </c>
      <c r="C1686" s="33">
        <v>2</v>
      </c>
      <c r="D1686" s="21" t="e">
        <f>((#REF!*#REF!)+(#REF!*#REF!)+(#REF!*#REF!)+(#REF!*#REF!)+(#REF!*F1686))/10</f>
        <v>#REF!</v>
      </c>
      <c r="E1686" s="18">
        <v>2</v>
      </c>
      <c r="F1686" s="21">
        <v>24</v>
      </c>
    </row>
    <row r="1687" spans="1:7" ht="30" customHeight="1">
      <c r="A1687" s="18" t="s">
        <v>381</v>
      </c>
      <c r="B1687" s="48" t="s">
        <v>189</v>
      </c>
      <c r="C1687" s="33">
        <v>2</v>
      </c>
      <c r="D1687" s="21" t="e">
        <f>((#REF!*#REF!)+(#REF!*#REF!)+(#REF!*#REF!)+(#REF!*#REF!)+(#REF!*F1687))/10</f>
        <v>#REF!</v>
      </c>
      <c r="E1687" s="18">
        <v>2</v>
      </c>
      <c r="F1687" s="21">
        <v>15</v>
      </c>
    </row>
    <row r="1688" spans="1:7" ht="30" customHeight="1">
      <c r="A1688" s="18" t="s">
        <v>381</v>
      </c>
      <c r="B1688" s="48" t="s">
        <v>391</v>
      </c>
      <c r="C1688" s="33">
        <v>2</v>
      </c>
      <c r="D1688" s="21" t="e">
        <f>((#REF!*#REF!)+(#REF!*#REF!)+(#REF!*#REF!)+(#REF!*#REF!)+(#REF!*F1688))/10</f>
        <v>#REF!</v>
      </c>
      <c r="E1688" s="18">
        <v>2</v>
      </c>
      <c r="F1688" s="21">
        <v>25</v>
      </c>
    </row>
    <row r="1689" spans="1:7" ht="30" customHeight="1">
      <c r="A1689" s="18" t="s">
        <v>381</v>
      </c>
      <c r="B1689" s="48" t="s">
        <v>736</v>
      </c>
      <c r="C1689" s="33">
        <v>1</v>
      </c>
      <c r="D1689" s="21" t="e">
        <f>((#REF!*#REF!)+(#REF!*#REF!)+(#REF!*#REF!)+(#REF!*#REF!)+(#REF!*F1689))/10</f>
        <v>#REF!</v>
      </c>
      <c r="E1689" s="18">
        <v>1</v>
      </c>
      <c r="F1689" s="21">
        <v>25</v>
      </c>
    </row>
    <row r="1690" spans="1:7" ht="30" customHeight="1">
      <c r="A1690" s="18" t="s">
        <v>381</v>
      </c>
      <c r="B1690" s="48" t="s">
        <v>772</v>
      </c>
      <c r="C1690" s="33">
        <v>1</v>
      </c>
      <c r="D1690" s="21" t="e">
        <f>((#REF!*#REF!)+(#REF!*#REF!)+(#REF!*#REF!)+(#REF!*#REF!)+(#REF!*F1690))/10</f>
        <v>#REF!</v>
      </c>
      <c r="E1690" s="18">
        <v>1</v>
      </c>
      <c r="F1690" s="21">
        <v>4</v>
      </c>
    </row>
    <row r="1691" spans="1:7" ht="30" customHeight="1">
      <c r="A1691" s="18" t="s">
        <v>381</v>
      </c>
      <c r="B1691" s="48" t="s">
        <v>750</v>
      </c>
      <c r="C1691" s="33">
        <v>1</v>
      </c>
      <c r="D1691" s="21" t="e">
        <f>((#REF!*#REF!)+(#REF!*#REF!)+(#REF!*#REF!)+(#REF!*#REF!)+(#REF!*F1691))/10</f>
        <v>#REF!</v>
      </c>
      <c r="E1691" s="18">
        <v>1</v>
      </c>
      <c r="F1691" s="21">
        <v>25</v>
      </c>
    </row>
    <row r="1692" spans="1:7" ht="30" customHeight="1">
      <c r="A1692" s="18" t="s">
        <v>381</v>
      </c>
      <c r="B1692" s="102" t="s">
        <v>801</v>
      </c>
      <c r="C1692" s="33">
        <f>(E1692*2+F1692)/3</f>
        <v>1</v>
      </c>
      <c r="D1692" s="21">
        <f>(F1692+G1692)/2</f>
        <v>5.75</v>
      </c>
      <c r="E1692" s="18">
        <v>0</v>
      </c>
      <c r="F1692" s="21">
        <v>3</v>
      </c>
      <c r="G1692" s="21">
        <v>8.5</v>
      </c>
    </row>
    <row r="1693" spans="1:7" ht="30" customHeight="1">
      <c r="A1693" s="18" t="s">
        <v>381</v>
      </c>
      <c r="B1693" s="48" t="s">
        <v>2061</v>
      </c>
      <c r="C1693" s="33">
        <f>(E1693*2+F1693)/3</f>
        <v>0</v>
      </c>
      <c r="D1693" s="21">
        <f>(F1693+G1693)/2</f>
        <v>0</v>
      </c>
    </row>
    <row r="1694" spans="1:7" ht="30" customHeight="1">
      <c r="A1694" s="18" t="s">
        <v>381</v>
      </c>
      <c r="B1694" s="48" t="s">
        <v>2056</v>
      </c>
      <c r="C1694" s="33">
        <f>(E1694*2+F1694)/3</f>
        <v>0</v>
      </c>
      <c r="D1694" s="21">
        <f>(F1694+G1694)/2</f>
        <v>0</v>
      </c>
    </row>
    <row r="1695" spans="1:7" ht="30" customHeight="1">
      <c r="A1695" s="18" t="s">
        <v>381</v>
      </c>
      <c r="B1695" s="48" t="s">
        <v>1813</v>
      </c>
      <c r="C1695" s="33">
        <f>(E1695*2+F1695)/3</f>
        <v>0</v>
      </c>
      <c r="D1695" s="21">
        <f>(F1695+G1695)/2</f>
        <v>0</v>
      </c>
      <c r="E1695" s="18">
        <v>0</v>
      </c>
      <c r="F1695" s="21">
        <v>0</v>
      </c>
      <c r="G1695" s="21">
        <v>0</v>
      </c>
    </row>
    <row r="1696" spans="1:7" ht="30" customHeight="1">
      <c r="A1696" s="18" t="s">
        <v>381</v>
      </c>
      <c r="B1696" s="48" t="s">
        <v>1755</v>
      </c>
      <c r="C1696" s="33">
        <f>(E1696*2+F1696)/3</f>
        <v>0</v>
      </c>
      <c r="D1696" s="21">
        <f>(F1696+G1696)/2</f>
        <v>0</v>
      </c>
      <c r="E1696" s="18">
        <v>0</v>
      </c>
      <c r="F1696" s="21">
        <v>0</v>
      </c>
      <c r="G1696" s="21">
        <v>0</v>
      </c>
    </row>
    <row r="1697" spans="1:7" ht="30" customHeight="1">
      <c r="A1697" s="18" t="s">
        <v>381</v>
      </c>
      <c r="B1697" s="48" t="s">
        <v>509</v>
      </c>
      <c r="C1697" s="33">
        <v>0</v>
      </c>
      <c r="D1697" s="21" t="e">
        <f>((#REF!*#REF!)+(#REF!*#REF!)+(#REF!*#REF!)+(#REF!*#REF!)+(#REF!*F1697))/10</f>
        <v>#REF!</v>
      </c>
      <c r="E1697" s="18">
        <v>0</v>
      </c>
      <c r="F1697" s="21">
        <v>33</v>
      </c>
    </row>
    <row r="1698" spans="1:7" ht="30" customHeight="1">
      <c r="A1698" s="18" t="s">
        <v>381</v>
      </c>
      <c r="B1698" s="48" t="s">
        <v>1809</v>
      </c>
      <c r="C1698" s="33">
        <f t="shared" ref="C1698:C1715" si="81">(E1698*2+F1698)/3</f>
        <v>0</v>
      </c>
      <c r="D1698" s="21">
        <f t="shared" ref="D1698:D1715" si="82">(F1698+G1698)/2</f>
        <v>0</v>
      </c>
      <c r="E1698" s="18">
        <v>0</v>
      </c>
      <c r="F1698" s="21">
        <v>0</v>
      </c>
      <c r="G1698" s="21">
        <v>0</v>
      </c>
    </row>
    <row r="1699" spans="1:7" ht="30" customHeight="1">
      <c r="A1699" s="18" t="s">
        <v>381</v>
      </c>
      <c r="B1699" s="48" t="s">
        <v>1834</v>
      </c>
      <c r="C1699" s="33">
        <f t="shared" si="81"/>
        <v>0</v>
      </c>
      <c r="D1699" s="21">
        <f t="shared" si="82"/>
        <v>0</v>
      </c>
      <c r="E1699" s="18">
        <v>0</v>
      </c>
      <c r="F1699" s="21">
        <v>0</v>
      </c>
      <c r="G1699" s="21">
        <v>0</v>
      </c>
    </row>
    <row r="1700" spans="1:7" ht="30" customHeight="1">
      <c r="A1700" s="18" t="s">
        <v>381</v>
      </c>
      <c r="B1700" s="48" t="s">
        <v>1736</v>
      </c>
      <c r="C1700" s="33">
        <f t="shared" si="81"/>
        <v>0</v>
      </c>
      <c r="D1700" s="21">
        <f t="shared" si="82"/>
        <v>0</v>
      </c>
      <c r="E1700" s="18">
        <v>0</v>
      </c>
      <c r="F1700" s="21">
        <v>0</v>
      </c>
      <c r="G1700" s="21">
        <v>0</v>
      </c>
    </row>
    <row r="1701" spans="1:7" ht="30" customHeight="1">
      <c r="A1701" s="18" t="s">
        <v>381</v>
      </c>
      <c r="B1701" s="48" t="s">
        <v>1801</v>
      </c>
      <c r="C1701" s="33">
        <f t="shared" si="81"/>
        <v>0</v>
      </c>
      <c r="D1701" s="21">
        <f t="shared" si="82"/>
        <v>0</v>
      </c>
      <c r="E1701" s="18">
        <v>0</v>
      </c>
      <c r="F1701" s="21">
        <v>0</v>
      </c>
      <c r="G1701" s="21">
        <v>0</v>
      </c>
    </row>
    <row r="1702" spans="1:7" ht="30" customHeight="1">
      <c r="A1702" s="18" t="s">
        <v>381</v>
      </c>
      <c r="B1702" s="48" t="s">
        <v>1807</v>
      </c>
      <c r="C1702" s="33">
        <f t="shared" si="81"/>
        <v>0</v>
      </c>
      <c r="D1702" s="21">
        <f t="shared" si="82"/>
        <v>0</v>
      </c>
      <c r="E1702" s="18">
        <v>0</v>
      </c>
      <c r="F1702" s="21">
        <v>0</v>
      </c>
      <c r="G1702" s="21">
        <v>0</v>
      </c>
    </row>
    <row r="1703" spans="1:7" ht="30" customHeight="1">
      <c r="A1703" s="18" t="s">
        <v>381</v>
      </c>
      <c r="B1703" s="48" t="s">
        <v>1804</v>
      </c>
      <c r="C1703" s="33">
        <f t="shared" si="81"/>
        <v>0</v>
      </c>
      <c r="D1703" s="21">
        <f t="shared" si="82"/>
        <v>0</v>
      </c>
      <c r="E1703" s="18">
        <v>0</v>
      </c>
      <c r="F1703" s="21">
        <v>0</v>
      </c>
      <c r="G1703" s="21">
        <v>0</v>
      </c>
    </row>
    <row r="1704" spans="1:7" ht="30" customHeight="1">
      <c r="A1704" s="18" t="s">
        <v>381</v>
      </c>
      <c r="B1704" s="48" t="s">
        <v>1818</v>
      </c>
      <c r="C1704" s="33">
        <f t="shared" si="81"/>
        <v>0</v>
      </c>
      <c r="D1704" s="21">
        <f t="shared" si="82"/>
        <v>0</v>
      </c>
      <c r="E1704" s="18">
        <v>0</v>
      </c>
      <c r="F1704" s="21">
        <v>0</v>
      </c>
      <c r="G1704" s="21">
        <v>0</v>
      </c>
    </row>
    <row r="1705" spans="1:7" ht="30" customHeight="1">
      <c r="A1705" s="18" t="s">
        <v>381</v>
      </c>
      <c r="B1705" s="48" t="s">
        <v>1791</v>
      </c>
      <c r="C1705" s="33">
        <f t="shared" si="81"/>
        <v>0</v>
      </c>
      <c r="D1705" s="21">
        <f t="shared" si="82"/>
        <v>0</v>
      </c>
      <c r="E1705" s="18">
        <v>0</v>
      </c>
      <c r="F1705" s="21">
        <v>0</v>
      </c>
      <c r="G1705" s="21">
        <v>0</v>
      </c>
    </row>
    <row r="1706" spans="1:7" ht="30" customHeight="1">
      <c r="A1706" s="18" t="s">
        <v>381</v>
      </c>
      <c r="B1706" s="48" t="s">
        <v>1918</v>
      </c>
      <c r="C1706" s="33">
        <f t="shared" si="81"/>
        <v>0</v>
      </c>
      <c r="D1706" s="21">
        <f t="shared" si="82"/>
        <v>0</v>
      </c>
    </row>
    <row r="1707" spans="1:7" ht="30" customHeight="1">
      <c r="A1707" s="18" t="s">
        <v>381</v>
      </c>
      <c r="B1707" s="48" t="s">
        <v>1764</v>
      </c>
      <c r="C1707" s="33">
        <f t="shared" si="81"/>
        <v>0</v>
      </c>
      <c r="D1707" s="21">
        <f t="shared" si="82"/>
        <v>0</v>
      </c>
      <c r="E1707" s="18">
        <v>0</v>
      </c>
      <c r="F1707" s="21">
        <v>0</v>
      </c>
      <c r="G1707" s="21">
        <v>0</v>
      </c>
    </row>
    <row r="1708" spans="1:7" ht="30" customHeight="1">
      <c r="A1708" s="18" t="s">
        <v>381</v>
      </c>
      <c r="B1708" s="48" t="s">
        <v>1814</v>
      </c>
      <c r="C1708" s="33">
        <f t="shared" si="81"/>
        <v>0</v>
      </c>
      <c r="D1708" s="21">
        <f t="shared" si="82"/>
        <v>0</v>
      </c>
      <c r="E1708" s="18">
        <v>0</v>
      </c>
      <c r="F1708" s="21">
        <v>0</v>
      </c>
      <c r="G1708" s="21">
        <v>0</v>
      </c>
    </row>
    <row r="1709" spans="1:7" ht="30" customHeight="1">
      <c r="A1709" s="18" t="s">
        <v>381</v>
      </c>
      <c r="B1709" s="48" t="s">
        <v>1761</v>
      </c>
      <c r="C1709" s="33">
        <f t="shared" si="81"/>
        <v>0</v>
      </c>
      <c r="D1709" s="21">
        <f t="shared" si="82"/>
        <v>0</v>
      </c>
      <c r="E1709" s="18">
        <v>0</v>
      </c>
      <c r="F1709" s="21">
        <v>0</v>
      </c>
      <c r="G1709" s="21">
        <v>0</v>
      </c>
    </row>
    <row r="1710" spans="1:7" ht="30" customHeight="1">
      <c r="A1710" s="18" t="s">
        <v>381</v>
      </c>
      <c r="B1710" s="48" t="s">
        <v>1828</v>
      </c>
      <c r="C1710" s="33">
        <f t="shared" si="81"/>
        <v>0</v>
      </c>
      <c r="D1710" s="21">
        <f t="shared" si="82"/>
        <v>0</v>
      </c>
      <c r="E1710" s="18">
        <v>0</v>
      </c>
      <c r="F1710" s="21">
        <v>0</v>
      </c>
      <c r="G1710" s="21">
        <v>0</v>
      </c>
    </row>
    <row r="1711" spans="1:7" ht="30" customHeight="1">
      <c r="A1711" s="18" t="s">
        <v>381</v>
      </c>
      <c r="B1711" s="48" t="s">
        <v>1810</v>
      </c>
      <c r="C1711" s="33">
        <f t="shared" si="81"/>
        <v>0</v>
      </c>
      <c r="D1711" s="21">
        <f t="shared" si="82"/>
        <v>0</v>
      </c>
      <c r="E1711" s="18">
        <v>0</v>
      </c>
      <c r="F1711" s="21">
        <v>0</v>
      </c>
      <c r="G1711" s="21">
        <v>0</v>
      </c>
    </row>
    <row r="1712" spans="1:7" ht="30" customHeight="1">
      <c r="A1712" s="18" t="s">
        <v>381</v>
      </c>
      <c r="B1712" s="48" t="s">
        <v>1792</v>
      </c>
      <c r="C1712" s="33">
        <f t="shared" si="81"/>
        <v>0</v>
      </c>
      <c r="D1712" s="21">
        <f t="shared" si="82"/>
        <v>0</v>
      </c>
      <c r="E1712" s="18">
        <v>0</v>
      </c>
      <c r="F1712" s="21">
        <v>0</v>
      </c>
      <c r="G1712" s="21">
        <v>0</v>
      </c>
    </row>
    <row r="1713" spans="1:7" ht="30" customHeight="1">
      <c r="A1713" s="18" t="s">
        <v>381</v>
      </c>
      <c r="B1713" s="48" t="s">
        <v>1802</v>
      </c>
      <c r="C1713" s="33">
        <f t="shared" si="81"/>
        <v>0</v>
      </c>
      <c r="D1713" s="21">
        <f t="shared" si="82"/>
        <v>0</v>
      </c>
      <c r="E1713" s="18">
        <v>0</v>
      </c>
      <c r="F1713" s="21">
        <v>0</v>
      </c>
      <c r="G1713" s="21">
        <v>0</v>
      </c>
    </row>
    <row r="1714" spans="1:7" ht="30" customHeight="1">
      <c r="A1714" s="18" t="s">
        <v>381</v>
      </c>
      <c r="B1714" s="48" t="s">
        <v>1762</v>
      </c>
      <c r="C1714" s="33">
        <f t="shared" si="81"/>
        <v>0</v>
      </c>
      <c r="D1714" s="21">
        <f t="shared" si="82"/>
        <v>0</v>
      </c>
      <c r="E1714" s="18">
        <v>0</v>
      </c>
      <c r="F1714" s="21">
        <v>0</v>
      </c>
      <c r="G1714" s="21">
        <v>0</v>
      </c>
    </row>
    <row r="1715" spans="1:7" ht="30" customHeight="1">
      <c r="A1715" s="18" t="s">
        <v>381</v>
      </c>
      <c r="B1715" s="48" t="s">
        <v>1820</v>
      </c>
      <c r="C1715" s="33">
        <f t="shared" si="81"/>
        <v>0</v>
      </c>
      <c r="D1715" s="21">
        <f t="shared" si="82"/>
        <v>0</v>
      </c>
      <c r="E1715" s="18">
        <v>0</v>
      </c>
      <c r="F1715" s="21">
        <v>0</v>
      </c>
      <c r="G1715" s="21">
        <v>0</v>
      </c>
    </row>
    <row r="1716" spans="1:7" ht="30" customHeight="1">
      <c r="A1716" s="18" t="s">
        <v>381</v>
      </c>
      <c r="B1716" s="48" t="s">
        <v>696</v>
      </c>
      <c r="D1716" s="21" t="e">
        <f>((#REF!*#REF!)+(#REF!*#REF!)+(#REF!*#REF!)+(#REF!*#REF!)+(#REF!*F1716))/10</f>
        <v>#REF!</v>
      </c>
      <c r="F1716" s="21">
        <v>24</v>
      </c>
    </row>
    <row r="1717" spans="1:7" ht="30" customHeight="1">
      <c r="A1717" s="18" t="s">
        <v>381</v>
      </c>
      <c r="B1717" s="48" t="s">
        <v>150</v>
      </c>
      <c r="D1717" s="21" t="e">
        <f>(#REF!*#REF!)+(#REF!*#REF!)+(#REF!*#REF!)+(#REF!*#REF!)+(#REF!*F1717)</f>
        <v>#REF!</v>
      </c>
    </row>
    <row r="1718" spans="1:7" ht="30" customHeight="1">
      <c r="A1718" s="18" t="s">
        <v>381</v>
      </c>
      <c r="B1718" s="48" t="s">
        <v>479</v>
      </c>
      <c r="D1718" s="21" t="e">
        <f>(#REF!*#REF!)+(#REF!*#REF!)+(#REF!*#REF!)+(#REF!*#REF!)+(#REF!*F1718)</f>
        <v>#REF!</v>
      </c>
    </row>
    <row r="1719" spans="1:7" ht="30" customHeight="1">
      <c r="A1719" s="18" t="s">
        <v>381</v>
      </c>
      <c r="B1719" s="48" t="s">
        <v>620</v>
      </c>
      <c r="D1719" s="21" t="e">
        <f>(#REF!*#REF!)+(#REF!*#REF!)+(#REF!*#REF!)+(#REF!*#REF!)+(#REF!*F1719)</f>
        <v>#REF!</v>
      </c>
    </row>
    <row r="1720" spans="1:7" ht="30" customHeight="1">
      <c r="A1720" s="18" t="s">
        <v>381</v>
      </c>
      <c r="B1720" s="48" t="s">
        <v>17</v>
      </c>
      <c r="D1720" s="21" t="e">
        <f>(#REF!*#REF!)+(#REF!*#REF!)+(#REF!*#REF!)+(#REF!*#REF!)+(#REF!*F1720)</f>
        <v>#REF!</v>
      </c>
    </row>
    <row r="1721" spans="1:7" ht="30" customHeight="1">
      <c r="A1721" s="18" t="s">
        <v>381</v>
      </c>
      <c r="B1721" s="48" t="s">
        <v>633</v>
      </c>
      <c r="D1721" s="21" t="e">
        <f>(#REF!*#REF!)+(#REF!*#REF!)+(#REF!*#REF!)+(#REF!*#REF!)+(#REF!*F1721)</f>
        <v>#REF!</v>
      </c>
    </row>
    <row r="1722" spans="1:7" ht="30" customHeight="1">
      <c r="A1722" s="18" t="s">
        <v>381</v>
      </c>
      <c r="B1722" s="48" t="s">
        <v>631</v>
      </c>
      <c r="D1722" s="21" t="e">
        <f>((#REF!*#REF!)+(#REF!*#REF!)+(#REF!*#REF!)+(#REF!*#REF!)+(#REF!*F1722))/10</f>
        <v>#REF!</v>
      </c>
      <c r="F1722" s="21">
        <v>17</v>
      </c>
    </row>
    <row r="1723" spans="1:7" ht="30" customHeight="1">
      <c r="A1723" s="18" t="s">
        <v>381</v>
      </c>
      <c r="B1723" s="48" t="s">
        <v>710</v>
      </c>
      <c r="D1723" s="21" t="e">
        <f>(#REF!*#REF!)+(#REF!*#REF!)+(#REF!*#REF!)+(#REF!*#REF!)+(#REF!*F1723)</f>
        <v>#REF!</v>
      </c>
    </row>
    <row r="1724" spans="1:7" ht="30" customHeight="1">
      <c r="A1724" s="18" t="s">
        <v>381</v>
      </c>
      <c r="B1724" s="48" t="s">
        <v>2348</v>
      </c>
    </row>
    <row r="1725" spans="1:7" ht="30" customHeight="1">
      <c r="A1725" s="18" t="s">
        <v>381</v>
      </c>
      <c r="B1725" s="48" t="s">
        <v>465</v>
      </c>
      <c r="D1725" s="21" t="e">
        <f>(#REF!*#REF!)+(#REF!*#REF!)+(#REF!*#REF!)+(#REF!*#REF!)+(#REF!*F1725)</f>
        <v>#REF!</v>
      </c>
    </row>
    <row r="1726" spans="1:7" ht="30" customHeight="1">
      <c r="A1726" s="18" t="s">
        <v>381</v>
      </c>
      <c r="B1726" s="48" t="s">
        <v>499</v>
      </c>
      <c r="D1726" s="21" t="e">
        <f>(#REF!*#REF!)+(#REF!*#REF!)+(#REF!*#REF!)+(#REF!*#REF!)+(#REF!*F1726)</f>
        <v>#REF!</v>
      </c>
    </row>
    <row r="1727" spans="1:7" ht="30" customHeight="1">
      <c r="A1727" s="18" t="s">
        <v>381</v>
      </c>
      <c r="B1727" s="48" t="s">
        <v>287</v>
      </c>
      <c r="D1727" s="21" t="e">
        <f>(#REF!*#REF!)+(#REF!*#REF!)+(#REF!*#REF!)+(#REF!*#REF!)+(#REF!*F1727)</f>
        <v>#REF!</v>
      </c>
      <c r="F1727" s="21">
        <v>0</v>
      </c>
    </row>
    <row r="1728" spans="1:7" ht="30" customHeight="1">
      <c r="A1728" s="18" t="s">
        <v>381</v>
      </c>
      <c r="B1728" s="48" t="s">
        <v>701</v>
      </c>
      <c r="D1728" s="21" t="e">
        <f>(#REF!*#REF!)+(#REF!*#REF!)+(#REF!*#REF!)+(#REF!*#REF!)+(#REF!*F1728)</f>
        <v>#REF!</v>
      </c>
    </row>
    <row r="1729" spans="1:6" ht="30" customHeight="1">
      <c r="A1729" s="18" t="s">
        <v>381</v>
      </c>
      <c r="B1729" s="48" t="s">
        <v>121</v>
      </c>
      <c r="D1729" s="21" t="e">
        <f>(#REF!*#REF!)+(#REF!*#REF!)+(#REF!*#REF!)+(#REF!*#REF!)+(#REF!*F1729)</f>
        <v>#REF!</v>
      </c>
      <c r="F1729" s="21">
        <v>0</v>
      </c>
    </row>
    <row r="1730" spans="1:6" ht="30" customHeight="1">
      <c r="A1730" s="18" t="s">
        <v>381</v>
      </c>
      <c r="B1730" s="48" t="s">
        <v>12</v>
      </c>
      <c r="D1730" s="21" t="e">
        <f>(#REF!*#REF!)+(#REF!*#REF!)+(#REF!*#REF!)+(#REF!*#REF!)+(#REF!*F1730)</f>
        <v>#REF!</v>
      </c>
      <c r="F1730" s="21">
        <v>0</v>
      </c>
    </row>
    <row r="1731" spans="1:6" ht="30" customHeight="1">
      <c r="A1731" s="18" t="s">
        <v>381</v>
      </c>
      <c r="B1731" s="48" t="s">
        <v>380</v>
      </c>
      <c r="D1731" s="21" t="e">
        <f>(#REF!*#REF!)+(#REF!*#REF!)+(#REF!*#REF!)+(#REF!*#REF!)+(#REF!*F1731)</f>
        <v>#REF!</v>
      </c>
    </row>
    <row r="1732" spans="1:6" ht="30" customHeight="1">
      <c r="A1732" s="18" t="s">
        <v>381</v>
      </c>
      <c r="B1732" s="48" t="s">
        <v>426</v>
      </c>
      <c r="D1732" s="21" t="e">
        <f>((#REF!*#REF!)+(#REF!*#REF!)+(#REF!*#REF!)+(#REF!*#REF!)+(#REF!*F1732))/10</f>
        <v>#REF!</v>
      </c>
      <c r="F1732" s="21">
        <v>-1</v>
      </c>
    </row>
    <row r="1733" spans="1:6" ht="30" customHeight="1">
      <c r="A1733" s="18" t="s">
        <v>381</v>
      </c>
      <c r="B1733" s="48" t="s">
        <v>586</v>
      </c>
      <c r="D1733" s="21" t="e">
        <f>(#REF!*#REF!)+(#REF!*#REF!)+(#REF!*#REF!)+(#REF!*#REF!)+(#REF!*F1733)</f>
        <v>#REF!</v>
      </c>
    </row>
    <row r="1734" spans="1:6" ht="30" customHeight="1">
      <c r="A1734" s="18" t="s">
        <v>381</v>
      </c>
      <c r="B1734" s="48" t="s">
        <v>493</v>
      </c>
      <c r="D1734" s="21" t="e">
        <f>((#REF!*#REF!)+(#REF!*#REF!)+(#REF!*#REF!)+(#REF!*#REF!)+(#REF!*F1734))/10</f>
        <v>#REF!</v>
      </c>
      <c r="F1734" s="21">
        <v>5</v>
      </c>
    </row>
    <row r="1735" spans="1:6" ht="30" customHeight="1">
      <c r="A1735" s="18" t="s">
        <v>381</v>
      </c>
      <c r="B1735" s="48" t="s">
        <v>665</v>
      </c>
      <c r="D1735" s="21" t="e">
        <f>(#REF!*#REF!)+(#REF!*#REF!)+(#REF!*#REF!)+(#REF!*#REF!)+(#REF!*F1735)</f>
        <v>#REF!</v>
      </c>
      <c r="F1735" s="21">
        <v>0</v>
      </c>
    </row>
    <row r="1736" spans="1:6" ht="30" customHeight="1">
      <c r="A1736" s="18" t="s">
        <v>381</v>
      </c>
      <c r="B1736" s="48" t="s">
        <v>335</v>
      </c>
      <c r="D1736" s="21" t="e">
        <f>(#REF!*#REF!)+(#REF!*#REF!)+(#REF!*#REF!)+(#REF!*#REF!)+(#REF!*F1736)</f>
        <v>#REF!</v>
      </c>
    </row>
    <row r="1737" spans="1:6" ht="30" customHeight="1">
      <c r="A1737" s="18" t="s">
        <v>381</v>
      </c>
      <c r="B1737" s="48" t="s">
        <v>112</v>
      </c>
      <c r="D1737" s="21" t="e">
        <f>(#REF!*#REF!)+(#REF!*#REF!)+(#REF!*#REF!)+(#REF!*#REF!)+(#REF!*F1737)</f>
        <v>#REF!</v>
      </c>
    </row>
    <row r="1738" spans="1:6" ht="30" customHeight="1">
      <c r="A1738" s="18" t="s">
        <v>381</v>
      </c>
      <c r="B1738" s="48" t="s">
        <v>765</v>
      </c>
      <c r="D1738" s="21" t="e">
        <f>((#REF!*#REF!)+(#REF!*#REF!)+(#REF!*#REF!)+(#REF!*#REF!)+(#REF!*F1738))/10</f>
        <v>#REF!</v>
      </c>
      <c r="F1738" s="21">
        <v>26</v>
      </c>
    </row>
    <row r="1739" spans="1:6" ht="30" customHeight="1">
      <c r="A1739" s="18" t="s">
        <v>381</v>
      </c>
      <c r="B1739" s="48" t="s">
        <v>286</v>
      </c>
      <c r="D1739" s="21" t="e">
        <f>(#REF!*#REF!)+(#REF!*#REF!)+(#REF!*#REF!)+(#REF!*#REF!)+(#REF!*F1739)</f>
        <v>#REF!</v>
      </c>
      <c r="F1739" s="21">
        <v>0</v>
      </c>
    </row>
    <row r="1740" spans="1:6" ht="30" customHeight="1">
      <c r="A1740" s="18" t="s">
        <v>381</v>
      </c>
      <c r="B1740" s="48" t="s">
        <v>127</v>
      </c>
      <c r="D1740" s="21" t="e">
        <f>(#REF!*#REF!)+(#REF!*#REF!)+(#REF!*#REF!)+(#REF!*#REF!)+(#REF!*F1740)</f>
        <v>#REF!</v>
      </c>
    </row>
    <row r="1741" spans="1:6" ht="30" customHeight="1">
      <c r="A1741" s="18" t="s">
        <v>381</v>
      </c>
      <c r="B1741" s="48" t="s">
        <v>452</v>
      </c>
      <c r="D1741" s="21" t="e">
        <f>(#REF!*#REF!)+(#REF!*#REF!)+(#REF!*#REF!)+(#REF!*#REF!)+(#REF!*F1741)</f>
        <v>#REF!</v>
      </c>
    </row>
    <row r="1742" spans="1:6" ht="30" customHeight="1">
      <c r="A1742" s="18" t="s">
        <v>381</v>
      </c>
      <c r="B1742" s="48" t="s">
        <v>487</v>
      </c>
      <c r="D1742" s="21" t="e">
        <f>(#REF!*#REF!)+(#REF!*#REF!)+(#REF!*#REF!)+(#REF!*#REF!)+(#REF!*F1742)</f>
        <v>#REF!</v>
      </c>
    </row>
    <row r="1743" spans="1:6" ht="30" customHeight="1">
      <c r="A1743" s="18" t="s">
        <v>381</v>
      </c>
      <c r="B1743" s="48" t="s">
        <v>807</v>
      </c>
      <c r="D1743" s="21" t="e">
        <f>(#REF!*#REF!)+(#REF!*#REF!)+(#REF!*#REF!)+(#REF!*#REF!)+(#REF!*F1743)</f>
        <v>#REF!</v>
      </c>
      <c r="F1743" s="21">
        <v>0</v>
      </c>
    </row>
    <row r="1744" spans="1:6" ht="30" customHeight="1">
      <c r="A1744" s="18" t="s">
        <v>381</v>
      </c>
      <c r="B1744" s="48" t="s">
        <v>2083</v>
      </c>
    </row>
    <row r="1745" spans="1:6" ht="30" customHeight="1">
      <c r="A1745" s="18" t="s">
        <v>381</v>
      </c>
      <c r="B1745" s="48" t="s">
        <v>649</v>
      </c>
      <c r="D1745" s="21" t="e">
        <f>(#REF!*#REF!)+(#REF!*#REF!)+(#REF!*#REF!)+(#REF!*#REF!)+(#REF!*F1745)</f>
        <v>#REF!</v>
      </c>
    </row>
    <row r="1746" spans="1:6" ht="30" customHeight="1">
      <c r="A1746" s="18" t="s">
        <v>381</v>
      </c>
      <c r="B1746" s="48" t="s">
        <v>353</v>
      </c>
      <c r="D1746" s="21" t="e">
        <f>(#REF!*#REF!)+(#REF!*#REF!)+(#REF!*#REF!)+(#REF!*#REF!)+(#REF!*F1746)</f>
        <v>#REF!</v>
      </c>
    </row>
    <row r="1747" spans="1:6" ht="30" customHeight="1">
      <c r="A1747" s="18" t="s">
        <v>381</v>
      </c>
      <c r="B1747" s="48" t="s">
        <v>125</v>
      </c>
      <c r="D1747" s="21" t="e">
        <f>((#REF!*#REF!)+(#REF!*#REF!)+(#REF!*#REF!)+(#REF!*#REF!)+(#REF!*F1747))/10</f>
        <v>#REF!</v>
      </c>
      <c r="F1747" s="21">
        <v>5</v>
      </c>
    </row>
    <row r="1748" spans="1:6" ht="30" customHeight="1">
      <c r="A1748" s="18" t="s">
        <v>381</v>
      </c>
      <c r="B1748" s="48" t="s">
        <v>597</v>
      </c>
      <c r="D1748" s="21" t="e">
        <f>((#REF!*#REF!)+(#REF!*#REF!)+(#REF!*#REF!)+(#REF!*#REF!)+(#REF!*F1748))/10</f>
        <v>#REF!</v>
      </c>
      <c r="F1748" s="21">
        <v>40</v>
      </c>
    </row>
    <row r="1749" spans="1:6" ht="30" customHeight="1">
      <c r="A1749" s="18" t="s">
        <v>381</v>
      </c>
      <c r="B1749" s="48" t="s">
        <v>371</v>
      </c>
      <c r="D1749" s="21" t="e">
        <f>(#REF!*#REF!)+(#REF!*#REF!)+(#REF!*#REF!)+(#REF!*#REF!)+(#REF!*F1749)</f>
        <v>#REF!</v>
      </c>
    </row>
    <row r="1750" spans="1:6" ht="30" customHeight="1">
      <c r="A1750" s="18" t="s">
        <v>381</v>
      </c>
      <c r="B1750" s="48" t="s">
        <v>429</v>
      </c>
      <c r="D1750" s="21" t="e">
        <f>(#REF!*#REF!)+(#REF!*#REF!)+(#REF!*#REF!)+(#REF!*#REF!)+(#REF!*F1750)</f>
        <v>#REF!</v>
      </c>
    </row>
    <row r="1751" spans="1:6" ht="30" customHeight="1">
      <c r="A1751" s="18" t="s">
        <v>381</v>
      </c>
      <c r="B1751" s="48" t="s">
        <v>742</v>
      </c>
      <c r="D1751" s="21" t="e">
        <f>((#REF!*#REF!)+(#REF!*#REF!)+(#REF!*#REF!)+(#REF!*#REF!)+(#REF!*F1751))/10</f>
        <v>#REF!</v>
      </c>
      <c r="F1751" s="21">
        <v>8</v>
      </c>
    </row>
    <row r="1752" spans="1:6" ht="30" customHeight="1">
      <c r="A1752" s="18" t="s">
        <v>381</v>
      </c>
      <c r="B1752" s="48" t="s">
        <v>167</v>
      </c>
      <c r="D1752" s="21" t="e">
        <f>((#REF!*#REF!)+(#REF!*#REF!)+(#REF!*#REF!)+(#REF!*#REF!)+(#REF!*F1752))/10</f>
        <v>#REF!</v>
      </c>
      <c r="F1752" s="21">
        <v>23</v>
      </c>
    </row>
    <row r="1753" spans="1:6" ht="30" customHeight="1">
      <c r="A1753" s="18" t="s">
        <v>381</v>
      </c>
      <c r="B1753" s="48" t="s">
        <v>420</v>
      </c>
      <c r="D1753" s="21" t="e">
        <f>((#REF!*#REF!)+(#REF!*#REF!)+(#REF!*#REF!)+(#REF!*#REF!)+(#REF!*F1753))/10</f>
        <v>#REF!</v>
      </c>
      <c r="F1753" s="21">
        <v>23</v>
      </c>
    </row>
    <row r="1754" spans="1:6" ht="30" customHeight="1">
      <c r="A1754" s="18" t="s">
        <v>381</v>
      </c>
      <c r="B1754" s="48" t="s">
        <v>547</v>
      </c>
      <c r="D1754" s="21" t="e">
        <f>((#REF!*#REF!)+(#REF!*#REF!)+(#REF!*#REF!)+(#REF!*#REF!)+(#REF!*F1754))/10</f>
        <v>#REF!</v>
      </c>
      <c r="F1754" s="21">
        <v>50</v>
      </c>
    </row>
    <row r="1755" spans="1:6" ht="30" customHeight="1">
      <c r="A1755" s="18" t="s">
        <v>381</v>
      </c>
      <c r="B1755" s="48" t="s">
        <v>48</v>
      </c>
      <c r="D1755" s="21" t="e">
        <f>(#REF!*#REF!)+(#REF!*#REF!)+(#REF!*#REF!)+(#REF!*#REF!)+(#REF!*F1755)</f>
        <v>#REF!</v>
      </c>
    </row>
    <row r="1756" spans="1:6" ht="30" customHeight="1">
      <c r="A1756" s="18" t="s">
        <v>381</v>
      </c>
      <c r="B1756" s="48" t="s">
        <v>2086</v>
      </c>
    </row>
    <row r="1757" spans="1:6" ht="30" customHeight="1">
      <c r="A1757" s="18" t="s">
        <v>381</v>
      </c>
      <c r="B1757" s="48" t="s">
        <v>573</v>
      </c>
      <c r="D1757" s="21" t="e">
        <f>((#REF!*#REF!)+(#REF!*#REF!)+(#REF!*#REF!)+(#REF!*#REF!)+(#REF!*F1757))/10</f>
        <v>#REF!</v>
      </c>
      <c r="F1757" s="21">
        <v>17</v>
      </c>
    </row>
    <row r="1758" spans="1:6" ht="30" customHeight="1">
      <c r="A1758" s="18" t="s">
        <v>381</v>
      </c>
      <c r="B1758" s="48" t="s">
        <v>543</v>
      </c>
      <c r="D1758" s="21" t="e">
        <f>(#REF!*#REF!)+(#REF!*#REF!)+(#REF!*#REF!)+(#REF!*#REF!)+(#REF!*F1758)</f>
        <v>#REF!</v>
      </c>
      <c r="F1758" s="21">
        <v>0</v>
      </c>
    </row>
    <row r="1759" spans="1:6" ht="30" customHeight="1">
      <c r="A1759" s="18" t="s">
        <v>381</v>
      </c>
      <c r="B1759" s="48" t="s">
        <v>546</v>
      </c>
      <c r="D1759" s="21" t="e">
        <f>(#REF!*#REF!)+(#REF!*#REF!)+(#REF!*#REF!)+(#REF!*#REF!)+(#REF!*F1759)</f>
        <v>#REF!</v>
      </c>
      <c r="F1759" s="21">
        <v>0</v>
      </c>
    </row>
    <row r="1760" spans="1:6" ht="30" customHeight="1">
      <c r="A1760" s="18" t="s">
        <v>381</v>
      </c>
      <c r="B1760" s="48" t="s">
        <v>365</v>
      </c>
      <c r="D1760" s="21" t="e">
        <f>((#REF!*#REF!)+(#REF!*#REF!)+(#REF!*#REF!)+(#REF!*#REF!)+(#REF!*F1760))/10</f>
        <v>#REF!</v>
      </c>
      <c r="F1760" s="21">
        <v>38</v>
      </c>
    </row>
    <row r="1761" spans="1:6" ht="30" customHeight="1">
      <c r="A1761" s="18" t="s">
        <v>381</v>
      </c>
      <c r="B1761" s="48" t="s">
        <v>602</v>
      </c>
      <c r="D1761" s="21" t="e">
        <f>(#REF!*#REF!)+(#REF!*#REF!)+(#REF!*#REF!)+(#REF!*#REF!)+(#REF!*F1761)</f>
        <v>#REF!</v>
      </c>
      <c r="F1761" s="21">
        <v>0</v>
      </c>
    </row>
    <row r="1762" spans="1:6" ht="30" customHeight="1">
      <c r="A1762" s="18" t="s">
        <v>381</v>
      </c>
      <c r="B1762" s="48" t="s">
        <v>280</v>
      </c>
      <c r="D1762" s="21" t="e">
        <f>((#REF!*#REF!)+(#REF!*#REF!)+(#REF!*#REF!)+(#REF!*#REF!)+(#REF!*F1762))/10</f>
        <v>#REF!</v>
      </c>
      <c r="F1762" s="21">
        <v>37</v>
      </c>
    </row>
    <row r="1763" spans="1:6" ht="30" customHeight="1">
      <c r="A1763" s="18" t="s">
        <v>381</v>
      </c>
      <c r="B1763" s="48" t="s">
        <v>428</v>
      </c>
      <c r="D1763" s="21" t="e">
        <f>(#REF!*#REF!)+(#REF!*#REF!)+(#REF!*#REF!)+(#REF!*#REF!)+(#REF!*F1763)</f>
        <v>#REF!</v>
      </c>
    </row>
    <row r="1764" spans="1:6" ht="30" customHeight="1">
      <c r="A1764" s="18" t="s">
        <v>381</v>
      </c>
      <c r="B1764" s="48" t="s">
        <v>557</v>
      </c>
      <c r="D1764" s="21" t="e">
        <f>((#REF!*#REF!)+(#REF!*#REF!)+(#REF!*#REF!)+(#REF!*#REF!)+(#REF!*F1764))/10</f>
        <v>#REF!</v>
      </c>
      <c r="F1764" s="21">
        <v>40</v>
      </c>
    </row>
    <row r="1765" spans="1:6" ht="30" customHeight="1">
      <c r="A1765" s="18" t="s">
        <v>381</v>
      </c>
      <c r="B1765" s="48" t="s">
        <v>538</v>
      </c>
      <c r="D1765" s="21" t="e">
        <f>(#REF!*#REF!)+(#REF!*#REF!)+(#REF!*#REF!)+(#REF!*#REF!)+(#REF!*F1765)</f>
        <v>#REF!</v>
      </c>
      <c r="F1765" s="21">
        <v>0</v>
      </c>
    </row>
    <row r="1766" spans="1:6" ht="30" customHeight="1">
      <c r="A1766" s="18" t="s">
        <v>381</v>
      </c>
      <c r="B1766" s="48" t="s">
        <v>151</v>
      </c>
      <c r="D1766" s="21" t="e">
        <f>(#REF!*#REF!)+(#REF!*#REF!)+(#REF!*#REF!)+(#REF!*#REF!)+(#REF!*F1766)</f>
        <v>#REF!</v>
      </c>
      <c r="F1766" s="21">
        <v>0</v>
      </c>
    </row>
    <row r="1767" spans="1:6" ht="30" customHeight="1">
      <c r="A1767" s="18" t="s">
        <v>381</v>
      </c>
      <c r="B1767" s="48" t="s">
        <v>126</v>
      </c>
      <c r="D1767" s="21" t="e">
        <f>((#REF!*#REF!)+(#REF!*#REF!)+(#REF!*#REF!)+(#REF!*#REF!)+(#REF!*F1767))/10</f>
        <v>#REF!</v>
      </c>
      <c r="F1767" s="21">
        <v>24</v>
      </c>
    </row>
    <row r="1768" spans="1:6" ht="30" customHeight="1">
      <c r="A1768" s="18" t="s">
        <v>381</v>
      </c>
      <c r="B1768" s="48" t="s">
        <v>42</v>
      </c>
      <c r="D1768" s="21" t="e">
        <f>((#REF!*#REF!)+(#REF!*#REF!)+(#REF!*#REF!)+(#REF!*#REF!)+(#REF!*F1768))/10</f>
        <v>#REF!</v>
      </c>
      <c r="F1768" s="21">
        <v>25</v>
      </c>
    </row>
    <row r="1769" spans="1:6" ht="30" customHeight="1">
      <c r="A1769" s="18" t="s">
        <v>381</v>
      </c>
      <c r="B1769" s="48" t="s">
        <v>555</v>
      </c>
      <c r="D1769" s="21" t="e">
        <f>((#REF!*#REF!)+(#REF!*#REF!)+(#REF!*#REF!)+(#REF!*#REF!)+(#REF!*F1769))/10</f>
        <v>#REF!</v>
      </c>
      <c r="F1769" s="21">
        <v>30</v>
      </c>
    </row>
    <row r="1770" spans="1:6" ht="30" customHeight="1">
      <c r="A1770" s="18" t="s">
        <v>381</v>
      </c>
      <c r="B1770" s="48" t="s">
        <v>756</v>
      </c>
      <c r="D1770" s="21" t="e">
        <f>((#REF!*#REF!)+(#REF!*#REF!)+(#REF!*#REF!)+(#REF!*#REF!)+(#REF!*F1770))/10</f>
        <v>#REF!</v>
      </c>
      <c r="F1770" s="21">
        <v>15</v>
      </c>
    </row>
    <row r="1771" spans="1:6" ht="30" customHeight="1">
      <c r="A1771" s="18" t="s">
        <v>381</v>
      </c>
      <c r="B1771" s="48" t="s">
        <v>337</v>
      </c>
      <c r="D1771" s="21" t="e">
        <f>((#REF!*#REF!)+(#REF!*#REF!)+(#REF!*#REF!)+(#REF!*#REF!)+(#REF!*F1771))/10</f>
        <v>#REF!</v>
      </c>
      <c r="F1771" s="21">
        <v>0</v>
      </c>
    </row>
    <row r="1772" spans="1:6" ht="30" customHeight="1">
      <c r="A1772" s="18" t="s">
        <v>381</v>
      </c>
      <c r="B1772" s="48" t="s">
        <v>510</v>
      </c>
      <c r="D1772" s="21" t="e">
        <f>(#REF!*#REF!)+(#REF!*#REF!)+(#REF!*#REF!)+(#REF!*#REF!)+(#REF!*F1772)</f>
        <v>#REF!</v>
      </c>
    </row>
    <row r="1773" spans="1:6" ht="30" customHeight="1">
      <c r="A1773" s="18" t="s">
        <v>381</v>
      </c>
      <c r="B1773" s="48" t="s">
        <v>343</v>
      </c>
      <c r="D1773" s="21" t="e">
        <f>((#REF!*#REF!)+(#REF!*#REF!)+(#REF!*#REF!)+(#REF!*#REF!)+(#REF!*F1773))/10</f>
        <v>#REF!</v>
      </c>
      <c r="F1773" s="21">
        <v>17</v>
      </c>
    </row>
    <row r="1774" spans="1:6" ht="30" customHeight="1">
      <c r="A1774" s="18" t="s">
        <v>381</v>
      </c>
      <c r="B1774" s="48" t="s">
        <v>531</v>
      </c>
      <c r="D1774" s="21" t="e">
        <f>((#REF!*#REF!)+(#REF!*#REF!)+(#REF!*#REF!)+(#REF!*#REF!)+(#REF!*F1774))/10</f>
        <v>#REF!</v>
      </c>
      <c r="F1774" s="21">
        <v>14</v>
      </c>
    </row>
    <row r="1775" spans="1:6" ht="30" customHeight="1">
      <c r="A1775" s="18" t="s">
        <v>381</v>
      </c>
      <c r="B1775" s="48" t="s">
        <v>521</v>
      </c>
      <c r="D1775" s="21" t="e">
        <f>(#REF!*#REF!)+(#REF!*#REF!)+(#REF!*#REF!)+(#REF!*#REF!)+(#REF!*F1775)</f>
        <v>#REF!</v>
      </c>
    </row>
    <row r="1776" spans="1:6" ht="30" customHeight="1">
      <c r="A1776" s="18" t="s">
        <v>381</v>
      </c>
      <c r="B1776" s="48" t="s">
        <v>172</v>
      </c>
      <c r="D1776" s="21" t="e">
        <f>(#REF!*#REF!)+(#REF!*#REF!)+(#REF!*#REF!)+(#REF!*#REF!)+(#REF!*F1776)</f>
        <v>#REF!</v>
      </c>
      <c r="F1776" s="21">
        <v>0</v>
      </c>
    </row>
    <row r="1777" spans="1:6" ht="30" customHeight="1">
      <c r="A1777" s="18" t="s">
        <v>381</v>
      </c>
      <c r="B1777" s="48" t="s">
        <v>699</v>
      </c>
      <c r="D1777" s="21" t="e">
        <f>(#REF!*#REF!)+(#REF!*#REF!)+(#REF!*#REF!)+(#REF!*#REF!)+(#REF!*F1777)</f>
        <v>#REF!</v>
      </c>
      <c r="F1777" s="21">
        <v>0</v>
      </c>
    </row>
    <row r="1778" spans="1:6" ht="30" customHeight="1">
      <c r="A1778" s="18" t="s">
        <v>381</v>
      </c>
      <c r="B1778" s="48" t="s">
        <v>735</v>
      </c>
      <c r="D1778" s="21" t="e">
        <f>((#REF!*#REF!)+(#REF!*#REF!)+(#REF!*#REF!)+(#REF!*#REF!)+(#REF!*F1778))/10</f>
        <v>#REF!</v>
      </c>
      <c r="F1778" s="21">
        <v>17</v>
      </c>
    </row>
    <row r="1779" spans="1:6" ht="30" customHeight="1">
      <c r="A1779" s="18" t="s">
        <v>381</v>
      </c>
      <c r="B1779" s="48" t="s">
        <v>686</v>
      </c>
      <c r="D1779" s="21" t="e">
        <f>(#REF!*#REF!)+(#REF!*#REF!)+(#REF!*#REF!)+(#REF!*#REF!)+(#REF!*F1779)</f>
        <v>#REF!</v>
      </c>
      <c r="F1779" s="21">
        <v>0</v>
      </c>
    </row>
    <row r="1780" spans="1:6" ht="30" customHeight="1">
      <c r="A1780" s="18" t="s">
        <v>381</v>
      </c>
      <c r="B1780" s="48" t="s">
        <v>407</v>
      </c>
      <c r="D1780" s="21" t="e">
        <f>((#REF!*#REF!)+(#REF!*#REF!)+(#REF!*#REF!)+(#REF!*#REF!)+(#REF!*F1780))/10</f>
        <v>#REF!</v>
      </c>
      <c r="F1780" s="21">
        <v>37</v>
      </c>
    </row>
    <row r="1781" spans="1:6" ht="30" customHeight="1">
      <c r="A1781" s="18" t="s">
        <v>381</v>
      </c>
      <c r="B1781" s="48" t="s">
        <v>639</v>
      </c>
      <c r="D1781" s="21" t="e">
        <f>(#REF!*#REF!)+(#REF!*#REF!)+(#REF!*#REF!)+(#REF!*#REF!)+(#REF!*F1781)</f>
        <v>#REF!</v>
      </c>
      <c r="F1781" s="21">
        <v>0</v>
      </c>
    </row>
    <row r="1782" spans="1:6" ht="30" customHeight="1">
      <c r="A1782" s="18" t="s">
        <v>381</v>
      </c>
      <c r="B1782" s="48" t="s">
        <v>1923</v>
      </c>
    </row>
    <row r="1783" spans="1:6" ht="30" customHeight="1">
      <c r="A1783" s="18" t="s">
        <v>381</v>
      </c>
      <c r="B1783" s="48" t="s">
        <v>173</v>
      </c>
      <c r="D1783" s="21" t="e">
        <f>((#REF!*#REF!)+(#REF!*#REF!)+(#REF!*#REF!)+(#REF!*#REF!)+(#REF!*F1783))/10</f>
        <v>#REF!</v>
      </c>
      <c r="F1783" s="21">
        <v>27</v>
      </c>
    </row>
    <row r="1784" spans="1:6" ht="30" customHeight="1">
      <c r="A1784" s="18" t="s">
        <v>381</v>
      </c>
      <c r="B1784" s="48" t="s">
        <v>369</v>
      </c>
      <c r="D1784" s="21" t="e">
        <f>(#REF!*#REF!)+(#REF!*#REF!)+(#REF!*#REF!)+(#REF!*#REF!)+(#REF!*F1784)</f>
        <v>#REF!</v>
      </c>
    </row>
    <row r="1785" spans="1:6" ht="30" customHeight="1">
      <c r="A1785" s="18" t="s">
        <v>381</v>
      </c>
      <c r="B1785" s="48" t="s">
        <v>695</v>
      </c>
      <c r="D1785" s="21" t="e">
        <f>(#REF!*#REF!)+(#REF!*#REF!)+(#REF!*#REF!)+(#REF!*#REF!)+(#REF!*F1785)</f>
        <v>#REF!</v>
      </c>
    </row>
    <row r="1786" spans="1:6" ht="30" customHeight="1">
      <c r="A1786" s="18" t="s">
        <v>381</v>
      </c>
      <c r="B1786" s="48" t="s">
        <v>542</v>
      </c>
      <c r="D1786" s="21" t="e">
        <f>(#REF!*#REF!)+(#REF!*#REF!)+(#REF!*#REF!)+(#REF!*#REF!)+(#REF!*F1786)</f>
        <v>#REF!</v>
      </c>
    </row>
    <row r="1787" spans="1:6" ht="30" customHeight="1">
      <c r="A1787" s="18" t="s">
        <v>381</v>
      </c>
      <c r="B1787" s="48" t="s">
        <v>617</v>
      </c>
      <c r="D1787" s="21" t="e">
        <f>(#REF!*#REF!)+(#REF!*#REF!)+(#REF!*#REF!)+(#REF!*#REF!)+(#REF!*F1787)</f>
        <v>#REF!</v>
      </c>
      <c r="F1787" s="21">
        <v>0</v>
      </c>
    </row>
    <row r="1788" spans="1:6" ht="30" customHeight="1">
      <c r="A1788" s="18" t="s">
        <v>381</v>
      </c>
      <c r="B1788" s="48" t="s">
        <v>143</v>
      </c>
      <c r="D1788" s="21" t="e">
        <f>(#REF!*#REF!)+(#REF!*#REF!)+(#REF!*#REF!)+(#REF!*#REF!)+(#REF!*F1788)</f>
        <v>#REF!</v>
      </c>
      <c r="F1788" s="21">
        <v>0</v>
      </c>
    </row>
    <row r="1789" spans="1:6" ht="30" customHeight="1">
      <c r="A1789" s="18" t="s">
        <v>381</v>
      </c>
      <c r="B1789" s="48" t="s">
        <v>203</v>
      </c>
      <c r="D1789" s="21" t="e">
        <f>(#REF!*#REF!)+(#REF!*#REF!)+(#REF!*#REF!)+(#REF!*#REF!)+(#REF!*F1789)</f>
        <v>#REF!</v>
      </c>
    </row>
    <row r="1790" spans="1:6" ht="30" customHeight="1">
      <c r="A1790" s="18" t="s">
        <v>381</v>
      </c>
      <c r="B1790" s="48" t="s">
        <v>129</v>
      </c>
      <c r="D1790" s="21" t="e">
        <f>(#REF!*#REF!)+(#REF!*#REF!)+(#REF!*#REF!)+(#REF!*#REF!)+(#REF!*F1790)</f>
        <v>#REF!</v>
      </c>
      <c r="F1790" s="21">
        <v>0</v>
      </c>
    </row>
    <row r="1791" spans="1:6" ht="30" customHeight="1">
      <c r="A1791" s="18" t="s">
        <v>381</v>
      </c>
      <c r="B1791" s="48" t="s">
        <v>667</v>
      </c>
      <c r="D1791" s="21" t="e">
        <f>((#REF!*#REF!)+(#REF!*#REF!)+(#REF!*#REF!)+(#REF!*#REF!)+(#REF!*F1791))/10</f>
        <v>#REF!</v>
      </c>
      <c r="F1791" s="21">
        <v>14</v>
      </c>
    </row>
    <row r="1792" spans="1:6" ht="30" customHeight="1">
      <c r="A1792" s="18" t="s">
        <v>381</v>
      </c>
      <c r="B1792" s="48" t="s">
        <v>303</v>
      </c>
      <c r="D1792" s="21" t="e">
        <f>((#REF!*#REF!)+(#REF!*#REF!)+(#REF!*#REF!)+(#REF!*#REF!)+(#REF!*F1792))/10</f>
        <v>#REF!</v>
      </c>
      <c r="F1792" s="21">
        <v>17</v>
      </c>
    </row>
    <row r="1793" spans="1:6" ht="30" customHeight="1">
      <c r="A1793" s="18" t="s">
        <v>381</v>
      </c>
      <c r="B1793" s="48" t="s">
        <v>186</v>
      </c>
      <c r="D1793" s="21" t="e">
        <f>(#REF!*#REF!)+(#REF!*#REF!)+(#REF!*#REF!)+(#REF!*#REF!)+(#REF!*F1793)</f>
        <v>#REF!</v>
      </c>
      <c r="F1793" s="21">
        <v>0</v>
      </c>
    </row>
    <row r="1794" spans="1:6" ht="30" customHeight="1">
      <c r="A1794" s="18" t="s">
        <v>381</v>
      </c>
      <c r="B1794" s="48" t="s">
        <v>31</v>
      </c>
      <c r="D1794" s="21" t="e">
        <f>((#REF!*#REF!)+(#REF!*#REF!)+(#REF!*#REF!)+(#REF!*#REF!)+(#REF!*F1794))/10</f>
        <v>#REF!</v>
      </c>
      <c r="F1794" s="21">
        <v>24</v>
      </c>
    </row>
    <row r="1795" spans="1:6" ht="30" customHeight="1">
      <c r="A1795" s="18" t="s">
        <v>381</v>
      </c>
      <c r="B1795" s="48" t="s">
        <v>307</v>
      </c>
      <c r="D1795" s="21" t="e">
        <f>(#REF!*#REF!)+(#REF!*#REF!)+(#REF!*#REF!)+(#REF!*#REF!)+(#REF!*F1795)</f>
        <v>#REF!</v>
      </c>
    </row>
    <row r="1796" spans="1:6" ht="30" customHeight="1">
      <c r="A1796" s="18" t="s">
        <v>381</v>
      </c>
      <c r="B1796" s="48" t="s">
        <v>694</v>
      </c>
      <c r="D1796" s="21" t="e">
        <f>(#REF!*#REF!)+(#REF!*#REF!)+(#REF!*#REF!)+(#REF!*#REF!)+(#REF!*F1796)</f>
        <v>#REF!</v>
      </c>
      <c r="F1796" s="21">
        <v>0</v>
      </c>
    </row>
    <row r="1797" spans="1:6" ht="30" customHeight="1">
      <c r="A1797" s="18" t="s">
        <v>381</v>
      </c>
      <c r="B1797" s="48" t="s">
        <v>219</v>
      </c>
      <c r="D1797" s="21" t="e">
        <f>((#REF!*#REF!)+(#REF!*#REF!)+(#REF!*#REF!)+(#REF!*#REF!)+(#REF!*F1797))/10</f>
        <v>#REF!</v>
      </c>
      <c r="F1797" s="21">
        <v>5</v>
      </c>
    </row>
    <row r="1798" spans="1:6" ht="30" customHeight="1">
      <c r="A1798" s="18" t="s">
        <v>381</v>
      </c>
      <c r="B1798" s="48" t="s">
        <v>195</v>
      </c>
      <c r="D1798" s="21" t="e">
        <f>(#REF!*#REF!)+(#REF!*#REF!)+(#REF!*#REF!)+(#REF!*#REF!)+(#REF!*F1798)</f>
        <v>#REF!</v>
      </c>
    </row>
    <row r="1799" spans="1:6" ht="30" customHeight="1">
      <c r="A1799" s="18" t="s">
        <v>381</v>
      </c>
      <c r="B1799" s="48" t="s">
        <v>2101</v>
      </c>
    </row>
    <row r="1800" spans="1:6" ht="30" customHeight="1">
      <c r="A1800" s="18" t="s">
        <v>381</v>
      </c>
      <c r="B1800" s="48" t="s">
        <v>164</v>
      </c>
      <c r="D1800" s="21" t="e">
        <f>(#REF!*#REF!)+(#REF!*#REF!)+(#REF!*#REF!)+(#REF!*#REF!)+(#REF!*F1800)</f>
        <v>#REF!</v>
      </c>
    </row>
    <row r="1801" spans="1:6" ht="30" customHeight="1">
      <c r="A1801" s="18" t="s">
        <v>381</v>
      </c>
      <c r="B1801" s="48" t="s">
        <v>475</v>
      </c>
      <c r="D1801" s="21" t="e">
        <f>((#REF!*#REF!)+(#REF!*#REF!)+(#REF!*#REF!)+(#REF!*#REF!)+(#REF!*F1801))/10</f>
        <v>#REF!</v>
      </c>
      <c r="F1801" s="21">
        <v>16</v>
      </c>
    </row>
    <row r="1802" spans="1:6" ht="30" customHeight="1">
      <c r="A1802" s="18" t="s">
        <v>381</v>
      </c>
      <c r="B1802" s="48" t="s">
        <v>575</v>
      </c>
      <c r="D1802" s="21" t="e">
        <f>((#REF!*#REF!)+(#REF!*#REF!)+(#REF!*#REF!)+(#REF!*#REF!)+(#REF!*F1802))/10</f>
        <v>#REF!</v>
      </c>
      <c r="F1802" s="21">
        <v>5</v>
      </c>
    </row>
    <row r="1803" spans="1:6" ht="30" customHeight="1">
      <c r="A1803" s="18" t="s">
        <v>381</v>
      </c>
      <c r="B1803" s="48" t="s">
        <v>604</v>
      </c>
      <c r="D1803" s="21" t="e">
        <f>(#REF!*#REF!)+(#REF!*#REF!)+(#REF!*#REF!)+(#REF!*#REF!)+(#REF!*F1803)</f>
        <v>#REF!</v>
      </c>
      <c r="F1803" s="21">
        <v>0</v>
      </c>
    </row>
    <row r="1804" spans="1:6" ht="30" customHeight="1">
      <c r="A1804" s="18" t="s">
        <v>381</v>
      </c>
      <c r="B1804" s="48" t="s">
        <v>386</v>
      </c>
      <c r="D1804" s="21" t="e">
        <f>(#REF!*#REF!)+(#REF!*#REF!)+(#REF!*#REF!)+(#REF!*#REF!)+(#REF!*F1804)</f>
        <v>#REF!</v>
      </c>
    </row>
    <row r="1805" spans="1:6" ht="30" customHeight="1">
      <c r="A1805" s="18" t="s">
        <v>381</v>
      </c>
      <c r="B1805" s="48" t="s">
        <v>477</v>
      </c>
      <c r="D1805" s="21" t="e">
        <f>(#REF!*#REF!)+(#REF!*#REF!)+(#REF!*#REF!)+(#REF!*#REF!)+(#REF!*F1805)</f>
        <v>#REF!</v>
      </c>
      <c r="F1805" s="21">
        <v>0</v>
      </c>
    </row>
    <row r="1806" spans="1:6" ht="30" customHeight="1">
      <c r="A1806" s="18" t="s">
        <v>381</v>
      </c>
      <c r="B1806" s="48" t="s">
        <v>515</v>
      </c>
      <c r="D1806" s="21" t="e">
        <f>((#REF!*#REF!)+(#REF!*#REF!)+(#REF!*#REF!)+(#REF!*#REF!)+(#REF!*F1806))/10</f>
        <v>#REF!</v>
      </c>
      <c r="F1806" s="21">
        <v>39</v>
      </c>
    </row>
    <row r="1807" spans="1:6" ht="30" customHeight="1">
      <c r="A1807" s="18" t="s">
        <v>381</v>
      </c>
      <c r="B1807" s="48" t="s">
        <v>312</v>
      </c>
      <c r="D1807" s="21" t="e">
        <f>((#REF!*#REF!)+(#REF!*#REF!)+(#REF!*#REF!)+(#REF!*#REF!)+(#REF!*F1807))/10</f>
        <v>#REF!</v>
      </c>
      <c r="F1807" s="21">
        <v>-2</v>
      </c>
    </row>
    <row r="1808" spans="1:6" ht="30" customHeight="1">
      <c r="A1808" s="18" t="s">
        <v>381</v>
      </c>
      <c r="B1808" s="48" t="s">
        <v>199</v>
      </c>
      <c r="D1808" s="21" t="e">
        <f>(#REF!*#REF!)+(#REF!*#REF!)+(#REF!*#REF!)+(#REF!*#REF!)+(#REF!*F1808)</f>
        <v>#REF!</v>
      </c>
    </row>
    <row r="1809" spans="1:6" ht="30" customHeight="1">
      <c r="A1809" s="18" t="s">
        <v>381</v>
      </c>
      <c r="B1809" s="48" t="s">
        <v>285</v>
      </c>
      <c r="D1809" s="21" t="e">
        <f>((#REF!*#REF!)+(#REF!*#REF!)+(#REF!*#REF!)+(#REF!*#REF!)+(#REF!*F1809))/10</f>
        <v>#REF!</v>
      </c>
      <c r="F1809" s="21">
        <v>24</v>
      </c>
    </row>
    <row r="1810" spans="1:6" ht="30" customHeight="1">
      <c r="A1810" s="18" t="s">
        <v>381</v>
      </c>
      <c r="B1810" s="48" t="s">
        <v>360</v>
      </c>
      <c r="D1810" s="21" t="e">
        <f>((#REF!*#REF!)+(#REF!*#REF!)+(#REF!*#REF!)+(#REF!*#REF!)+(#REF!*F1810))/10</f>
        <v>#REF!</v>
      </c>
      <c r="F1810" s="21">
        <v>0</v>
      </c>
    </row>
    <row r="1811" spans="1:6" ht="30" customHeight="1">
      <c r="A1811" s="18" t="s">
        <v>381</v>
      </c>
      <c r="B1811" s="48" t="s">
        <v>33</v>
      </c>
      <c r="D1811" s="21" t="e">
        <f>(#REF!*#REF!)+(#REF!*#REF!)+(#REF!*#REF!)+(#REF!*#REF!)+(#REF!*F1811)</f>
        <v>#REF!</v>
      </c>
      <c r="F1811" s="21">
        <v>0</v>
      </c>
    </row>
    <row r="1812" spans="1:6" ht="30" customHeight="1">
      <c r="A1812" s="18" t="s">
        <v>381</v>
      </c>
      <c r="B1812" s="48" t="s">
        <v>719</v>
      </c>
      <c r="D1812" s="21" t="e">
        <f>(#REF!*#REF!)+(#REF!*#REF!)+(#REF!*#REF!)+(#REF!*#REF!)+(#REF!*F1812)</f>
        <v>#REF!</v>
      </c>
    </row>
    <row r="1813" spans="1:6" ht="30" customHeight="1">
      <c r="A1813" s="18" t="s">
        <v>381</v>
      </c>
      <c r="B1813" s="48" t="s">
        <v>464</v>
      </c>
      <c r="D1813" s="21" t="e">
        <f>(#REF!*#REF!)+(#REF!*#REF!)+(#REF!*#REF!)+(#REF!*#REF!)+(#REF!*F1813)</f>
        <v>#REF!</v>
      </c>
    </row>
    <row r="1814" spans="1:6" ht="30" customHeight="1">
      <c r="A1814" s="18" t="s">
        <v>381</v>
      </c>
      <c r="B1814" s="48" t="s">
        <v>185</v>
      </c>
      <c r="D1814" s="21" t="e">
        <f>(#REF!*#REF!)+(#REF!*#REF!)+(#REF!*#REF!)+(#REF!*#REF!)+(#REF!*F1814)</f>
        <v>#REF!</v>
      </c>
      <c r="F1814" s="21">
        <v>0</v>
      </c>
    </row>
    <row r="1815" spans="1:6" ht="30" customHeight="1">
      <c r="A1815" s="18" t="s">
        <v>381</v>
      </c>
      <c r="B1815" s="48" t="s">
        <v>541</v>
      </c>
      <c r="D1815" s="21" t="e">
        <f>(#REF!*#REF!)+(#REF!*#REF!)+(#REF!*#REF!)+(#REF!*#REF!)+(#REF!*F1815)</f>
        <v>#REF!</v>
      </c>
      <c r="F1815" s="21">
        <v>0</v>
      </c>
    </row>
    <row r="1816" spans="1:6" ht="30" customHeight="1">
      <c r="A1816" s="18" t="s">
        <v>381</v>
      </c>
      <c r="B1816" s="48" t="s">
        <v>561</v>
      </c>
      <c r="D1816" s="21" t="e">
        <f>(#REF!*#REF!)+(#REF!*#REF!)+(#REF!*#REF!)+(#REF!*#REF!)+(#REF!*F1816)</f>
        <v>#REF!</v>
      </c>
    </row>
    <row r="1817" spans="1:6" ht="30" customHeight="1">
      <c r="A1817" s="18" t="s">
        <v>381</v>
      </c>
      <c r="B1817" s="48" t="s">
        <v>453</v>
      </c>
      <c r="D1817" s="21" t="e">
        <f>(#REF!*#REF!)+(#REF!*#REF!)+(#REF!*#REF!)+(#REF!*#REF!)+(#REF!*F1817)</f>
        <v>#REF!</v>
      </c>
      <c r="F1817" s="21">
        <v>0</v>
      </c>
    </row>
    <row r="1818" spans="1:6" ht="30" customHeight="1">
      <c r="A1818" s="18" t="s">
        <v>381</v>
      </c>
      <c r="B1818" s="48" t="s">
        <v>135</v>
      </c>
      <c r="D1818" s="21" t="e">
        <f>(#REF!*#REF!)+(#REF!*#REF!)+(#REF!*#REF!)+(#REF!*#REF!)+(#REF!*F1818)</f>
        <v>#REF!</v>
      </c>
      <c r="F1818" s="21">
        <v>0</v>
      </c>
    </row>
    <row r="1819" spans="1:6" ht="30" customHeight="1">
      <c r="A1819" s="18" t="s">
        <v>381</v>
      </c>
      <c r="B1819" s="48" t="s">
        <v>603</v>
      </c>
      <c r="D1819" s="21" t="e">
        <f>(#REF!*#REF!)+(#REF!*#REF!)+(#REF!*#REF!)+(#REF!*#REF!)+(#REF!*F1819)</f>
        <v>#REF!</v>
      </c>
      <c r="F1819" s="21">
        <v>0</v>
      </c>
    </row>
    <row r="1820" spans="1:6" ht="30" customHeight="1">
      <c r="A1820" s="18" t="s">
        <v>381</v>
      </c>
      <c r="B1820" s="48" t="s">
        <v>78</v>
      </c>
      <c r="D1820" s="21" t="e">
        <f>(#REF!*#REF!)+(#REF!*#REF!)+(#REF!*#REF!)+(#REF!*#REF!)+(#REF!*F1820)</f>
        <v>#REF!</v>
      </c>
      <c r="F1820" s="21">
        <v>0</v>
      </c>
    </row>
    <row r="1821" spans="1:6" ht="30" customHeight="1">
      <c r="A1821" s="18" t="s">
        <v>381</v>
      </c>
      <c r="B1821" s="48" t="s">
        <v>297</v>
      </c>
      <c r="D1821" s="21" t="e">
        <f>(#REF!*#REF!)+(#REF!*#REF!)+(#REF!*#REF!)+(#REF!*#REF!)+(#REF!*F1821)</f>
        <v>#REF!</v>
      </c>
      <c r="F1821" s="21">
        <v>0</v>
      </c>
    </row>
    <row r="1822" spans="1:6" ht="30" customHeight="1">
      <c r="A1822" s="18" t="s">
        <v>381</v>
      </c>
      <c r="B1822" s="48" t="s">
        <v>284</v>
      </c>
      <c r="D1822" s="21" t="e">
        <f>(#REF!*#REF!)+(#REF!*#REF!)+(#REF!*#REF!)+(#REF!*#REF!)+(#REF!*F1822)</f>
        <v>#REF!</v>
      </c>
    </row>
    <row r="1823" spans="1:6" ht="30" customHeight="1">
      <c r="A1823" s="18" t="s">
        <v>381</v>
      </c>
      <c r="B1823" s="48" t="s">
        <v>437</v>
      </c>
      <c r="D1823" s="21" t="e">
        <f>((#REF!*#REF!)+(#REF!*#REF!)+(#REF!*#REF!)+(#REF!*#REF!)+(#REF!*F1823))/10</f>
        <v>#REF!</v>
      </c>
      <c r="F1823" s="21">
        <v>0</v>
      </c>
    </row>
    <row r="1824" spans="1:6" ht="30" customHeight="1">
      <c r="A1824" s="18" t="s">
        <v>381</v>
      </c>
      <c r="B1824" s="48" t="s">
        <v>437</v>
      </c>
      <c r="D1824" s="21" t="e">
        <f>(#REF!*#REF!)+(#REF!*#REF!)+(#REF!*#REF!)+(#REF!*#REF!)+(#REF!*F1824)</f>
        <v>#REF!</v>
      </c>
    </row>
    <row r="1825" spans="1:6" ht="30" customHeight="1">
      <c r="A1825" s="18" t="s">
        <v>381</v>
      </c>
      <c r="B1825" s="48" t="s">
        <v>444</v>
      </c>
      <c r="D1825" s="21" t="e">
        <f>(#REF!*#REF!)+(#REF!*#REF!)+(#REF!*#REF!)+(#REF!*#REF!)+(#REF!*F1825)</f>
        <v>#REF!</v>
      </c>
      <c r="F1825" s="21">
        <v>0</v>
      </c>
    </row>
    <row r="1826" spans="1:6" ht="30" customHeight="1">
      <c r="A1826" s="18" t="s">
        <v>381</v>
      </c>
      <c r="B1826" s="48" t="s">
        <v>320</v>
      </c>
      <c r="D1826" s="21" t="e">
        <f>((#REF!*#REF!)+(#REF!*#REF!)+(#REF!*#REF!)+(#REF!*#REF!)+(#REF!*F1826))/10</f>
        <v>#REF!</v>
      </c>
      <c r="F1826" s="21">
        <v>38</v>
      </c>
    </row>
    <row r="1827" spans="1:6" ht="30" customHeight="1">
      <c r="A1827" s="18" t="s">
        <v>381</v>
      </c>
      <c r="B1827" s="48" t="s">
        <v>787</v>
      </c>
      <c r="D1827" s="21" t="e">
        <f>((#REF!*#REF!)+(#REF!*#REF!)+(#REF!*#REF!)+(#REF!*#REF!)+(#REF!*F1827))/10</f>
        <v>#REF!</v>
      </c>
      <c r="F1827" s="21">
        <v>17</v>
      </c>
    </row>
    <row r="1828" spans="1:6" ht="30" customHeight="1">
      <c r="A1828" s="18" t="s">
        <v>381</v>
      </c>
      <c r="B1828" s="48" t="s">
        <v>2094</v>
      </c>
    </row>
    <row r="1829" spans="1:6" ht="30" customHeight="1">
      <c r="A1829" s="18" t="s">
        <v>381</v>
      </c>
      <c r="B1829" s="48" t="s">
        <v>2079</v>
      </c>
    </row>
    <row r="1830" spans="1:6" ht="30" customHeight="1">
      <c r="A1830" s="18" t="s">
        <v>381</v>
      </c>
      <c r="B1830" s="48" t="s">
        <v>418</v>
      </c>
      <c r="D1830" s="21" t="e">
        <f>((#REF!*#REF!)+(#REF!*#REF!)+(#REF!*#REF!)+(#REF!*#REF!)+(#REF!*F1830))/10</f>
        <v>#REF!</v>
      </c>
      <c r="F1830" s="21">
        <v>17</v>
      </c>
    </row>
    <row r="1831" spans="1:6" ht="30" customHeight="1">
      <c r="A1831" s="18" t="s">
        <v>381</v>
      </c>
      <c r="B1831" s="48" t="s">
        <v>399</v>
      </c>
      <c r="D1831" s="21" t="e">
        <f>(#REF!*#REF!)+(#REF!*#REF!)+(#REF!*#REF!)+(#REF!*#REF!)+(#REF!*F1831)</f>
        <v>#REF!</v>
      </c>
      <c r="F1831" s="21">
        <v>0</v>
      </c>
    </row>
    <row r="1832" spans="1:6" ht="30" customHeight="1">
      <c r="A1832" s="18" t="s">
        <v>381</v>
      </c>
      <c r="B1832" s="48" t="s">
        <v>198</v>
      </c>
      <c r="D1832" s="21" t="e">
        <f>(#REF!*#REF!)+(#REF!*#REF!)+(#REF!*#REF!)+(#REF!*#REF!)+(#REF!*F1832)</f>
        <v>#REF!</v>
      </c>
    </row>
    <row r="1833" spans="1:6" ht="30" customHeight="1">
      <c r="A1833" s="18" t="s">
        <v>381</v>
      </c>
      <c r="B1833" s="48" t="s">
        <v>679</v>
      </c>
      <c r="D1833" s="21" t="e">
        <f>(#REF!*#REF!)+(#REF!*#REF!)+(#REF!*#REF!)+(#REF!*#REF!)+(#REF!*F1833)</f>
        <v>#REF!</v>
      </c>
      <c r="F1833" s="21">
        <v>0</v>
      </c>
    </row>
    <row r="1834" spans="1:6" ht="30" customHeight="1">
      <c r="A1834" s="18" t="s">
        <v>381</v>
      </c>
      <c r="B1834" s="48" t="s">
        <v>430</v>
      </c>
      <c r="D1834" s="21" t="e">
        <f>(#REF!*#REF!)+(#REF!*#REF!)+(#REF!*#REF!)+(#REF!*#REF!)+(#REF!*F1834)</f>
        <v>#REF!</v>
      </c>
    </row>
    <row r="1835" spans="1:6" ht="30" customHeight="1">
      <c r="A1835" s="18" t="s">
        <v>381</v>
      </c>
      <c r="B1835" s="48" t="s">
        <v>433</v>
      </c>
      <c r="D1835" s="21" t="e">
        <f>(#REF!*#REF!)+(#REF!*#REF!)+(#REF!*#REF!)+(#REF!*#REF!)+(#REF!*F1835)</f>
        <v>#REF!</v>
      </c>
    </row>
    <row r="1836" spans="1:6" ht="30" customHeight="1">
      <c r="A1836" s="18" t="s">
        <v>381</v>
      </c>
      <c r="B1836" s="48" t="s">
        <v>764</v>
      </c>
      <c r="D1836" s="21" t="e">
        <f>(#REF!*#REF!)+(#REF!*#REF!)+(#REF!*#REF!)+(#REF!*#REF!)+(#REF!*F1836)</f>
        <v>#REF!</v>
      </c>
    </row>
    <row r="1837" spans="1:6" ht="30" customHeight="1">
      <c r="A1837" s="18" t="s">
        <v>381</v>
      </c>
      <c r="B1837" s="48" t="s">
        <v>445</v>
      </c>
      <c r="D1837" s="21" t="e">
        <f>(#REF!*#REF!)+(#REF!*#REF!)+(#REF!*#REF!)+(#REF!*#REF!)+(#REF!*F1837)</f>
        <v>#REF!</v>
      </c>
    </row>
    <row r="1838" spans="1:6" ht="30" customHeight="1">
      <c r="A1838" s="18" t="s">
        <v>381</v>
      </c>
      <c r="B1838" s="48" t="s">
        <v>67</v>
      </c>
      <c r="D1838" s="21" t="e">
        <f>(#REF!*#REF!)+(#REF!*#REF!)+(#REF!*#REF!)+(#REF!*#REF!)+(#REF!*F1838)</f>
        <v>#REF!</v>
      </c>
    </row>
    <row r="1839" spans="1:6" ht="30" customHeight="1">
      <c r="A1839" s="18" t="s">
        <v>381</v>
      </c>
      <c r="B1839" s="48" t="s">
        <v>248</v>
      </c>
      <c r="D1839" s="21" t="e">
        <f>(#REF!*#REF!)+(#REF!*#REF!)+(#REF!*#REF!)+(#REF!*#REF!)+(#REF!*F1839)</f>
        <v>#REF!</v>
      </c>
      <c r="F1839" s="21">
        <v>0</v>
      </c>
    </row>
    <row r="1840" spans="1:6" ht="30" customHeight="1">
      <c r="A1840" s="18" t="s">
        <v>381</v>
      </c>
      <c r="B1840" s="48" t="s">
        <v>693</v>
      </c>
      <c r="D1840" s="21" t="e">
        <f>(#REF!*#REF!)+(#REF!*#REF!)+(#REF!*#REF!)+(#REF!*#REF!)+(#REF!*F1840)</f>
        <v>#REF!</v>
      </c>
    </row>
    <row r="1841" spans="1:6" ht="30" customHeight="1">
      <c r="A1841" s="18" t="s">
        <v>381</v>
      </c>
      <c r="B1841" s="48" t="s">
        <v>761</v>
      </c>
      <c r="D1841" s="21" t="e">
        <f>((#REF!*#REF!)+(#REF!*#REF!)+(#REF!*#REF!)+(#REF!*#REF!)+(#REF!*F1841))/10</f>
        <v>#REF!</v>
      </c>
      <c r="F1841" s="21">
        <v>36</v>
      </c>
    </row>
    <row r="1842" spans="1:6" ht="30" customHeight="1">
      <c r="A1842" s="18" t="s">
        <v>381</v>
      </c>
      <c r="B1842" s="48" t="s">
        <v>498</v>
      </c>
      <c r="D1842" s="21" t="e">
        <f>((#REF!*#REF!)+(#REF!*#REF!)+(#REF!*#REF!)+(#REF!*#REF!)+(#REF!*F1842))/10</f>
        <v>#REF!</v>
      </c>
      <c r="F1842" s="21">
        <v>40</v>
      </c>
    </row>
    <row r="1843" spans="1:6" ht="30" customHeight="1">
      <c r="A1843" s="18" t="s">
        <v>381</v>
      </c>
      <c r="B1843" s="48" t="s">
        <v>806</v>
      </c>
      <c r="D1843" s="21" t="e">
        <f>((#REF!*#REF!)+(#REF!*#REF!)+(#REF!*#REF!)+(#REF!*#REF!)+(#REF!*F1843))/10</f>
        <v>#REF!</v>
      </c>
      <c r="F1843" s="21">
        <v>30</v>
      </c>
    </row>
    <row r="1844" spans="1:6" ht="30" customHeight="1">
      <c r="A1844" s="18" t="s">
        <v>381</v>
      </c>
      <c r="B1844" s="48" t="s">
        <v>548</v>
      </c>
      <c r="D1844" s="21" t="e">
        <f>((#REF!*#REF!)+(#REF!*#REF!)+(#REF!*#REF!)+(#REF!*#REF!)+(#REF!*F1844))/10</f>
        <v>#REF!</v>
      </c>
      <c r="F1844" s="21">
        <v>0</v>
      </c>
    </row>
    <row r="1845" spans="1:6" ht="30" customHeight="1">
      <c r="A1845" s="18" t="s">
        <v>381</v>
      </c>
      <c r="B1845" s="48" t="s">
        <v>564</v>
      </c>
      <c r="D1845" s="21" t="e">
        <f>(#REF!*#REF!)+(#REF!*#REF!)+(#REF!*#REF!)+(#REF!*#REF!)+(#REF!*F1845)</f>
        <v>#REF!</v>
      </c>
      <c r="F1845" s="21">
        <v>0</v>
      </c>
    </row>
    <row r="1846" spans="1:6" ht="30" customHeight="1">
      <c r="A1846" s="18" t="s">
        <v>381</v>
      </c>
      <c r="B1846" s="48" t="s">
        <v>356</v>
      </c>
      <c r="D1846" s="21" t="e">
        <f>(#REF!*#REF!)+(#REF!*#REF!)+(#REF!*#REF!)+(#REF!*#REF!)+(#REF!*F1846)</f>
        <v>#REF!</v>
      </c>
      <c r="F1846" s="21">
        <v>0</v>
      </c>
    </row>
    <row r="1847" spans="1:6" ht="30" customHeight="1">
      <c r="A1847" s="18" t="s">
        <v>381</v>
      </c>
      <c r="B1847" s="48" t="s">
        <v>408</v>
      </c>
      <c r="D1847" s="21" t="e">
        <f>((#REF!*#REF!)+(#REF!*#REF!)+(#REF!*#REF!)+(#REF!*#REF!)+(#REF!*F1847))/10</f>
        <v>#REF!</v>
      </c>
      <c r="F1847" s="21">
        <v>36</v>
      </c>
    </row>
    <row r="1848" spans="1:6" ht="30" customHeight="1">
      <c r="A1848" s="18" t="s">
        <v>381</v>
      </c>
      <c r="B1848" s="48" t="s">
        <v>322</v>
      </c>
      <c r="D1848" s="21" t="e">
        <f>(#REF!*#REF!)+(#REF!*#REF!)+(#REF!*#REF!)+(#REF!*#REF!)+(#REF!*F1848)</f>
        <v>#REF!</v>
      </c>
      <c r="F1848" s="21">
        <v>0</v>
      </c>
    </row>
    <row r="1849" spans="1:6" ht="30" customHeight="1">
      <c r="A1849" s="18" t="s">
        <v>381</v>
      </c>
      <c r="B1849" s="48" t="s">
        <v>323</v>
      </c>
      <c r="D1849" s="21" t="e">
        <f>(#REF!*#REF!)+(#REF!*#REF!)+(#REF!*#REF!)+(#REF!*#REF!)+(#REF!*F1849)</f>
        <v>#REF!</v>
      </c>
      <c r="F1849" s="21">
        <v>0</v>
      </c>
    </row>
    <row r="1850" spans="1:6" ht="30" customHeight="1">
      <c r="A1850" s="18" t="s">
        <v>381</v>
      </c>
      <c r="B1850" s="48" t="s">
        <v>448</v>
      </c>
      <c r="D1850" s="21" t="e">
        <f>(#REF!*#REF!)+(#REF!*#REF!)+(#REF!*#REF!)+(#REF!*#REF!)+(#REF!*F1850)</f>
        <v>#REF!</v>
      </c>
      <c r="F1850" s="21">
        <v>26</v>
      </c>
    </row>
    <row r="1851" spans="1:6" ht="30" customHeight="1">
      <c r="A1851" s="18" t="s">
        <v>381</v>
      </c>
      <c r="B1851" s="48" t="s">
        <v>215</v>
      </c>
      <c r="D1851" s="21" t="e">
        <f>(#REF!*#REF!)+(#REF!*#REF!)+(#REF!*#REF!)+(#REF!*#REF!)+(#REF!*F1851)</f>
        <v>#REF!</v>
      </c>
    </row>
    <row r="1852" spans="1:6" ht="30" customHeight="1">
      <c r="A1852" s="18" t="s">
        <v>381</v>
      </c>
      <c r="B1852" s="48" t="s">
        <v>183</v>
      </c>
      <c r="D1852" s="21" t="e">
        <f>((#REF!*#REF!)+(#REF!*#REF!)+(#REF!*#REF!)+(#REF!*#REF!)+(#REF!*F1852))/10</f>
        <v>#REF!</v>
      </c>
      <c r="F1852" s="21">
        <v>35</v>
      </c>
    </row>
    <row r="1853" spans="1:6" ht="30" customHeight="1">
      <c r="A1853" s="18" t="s">
        <v>381</v>
      </c>
      <c r="B1853" s="48" t="s">
        <v>116</v>
      </c>
      <c r="D1853" s="21" t="e">
        <f>(#REF!*#REF!)+(#REF!*#REF!)+(#REF!*#REF!)+(#REF!*#REF!)+(#REF!*F1853)</f>
        <v>#REF!</v>
      </c>
      <c r="F1853" s="21">
        <v>0</v>
      </c>
    </row>
    <row r="1854" spans="1:6" ht="30" customHeight="1">
      <c r="A1854" s="18" t="s">
        <v>381</v>
      </c>
      <c r="B1854" s="48" t="s">
        <v>789</v>
      </c>
      <c r="D1854" s="21" t="e">
        <f>((#REF!*#REF!)+(#REF!*#REF!)+(#REF!*#REF!)+(#REF!*#REF!)+(#REF!*F1854))/10</f>
        <v>#REF!</v>
      </c>
      <c r="F1854" s="21">
        <v>14</v>
      </c>
    </row>
    <row r="1855" spans="1:6" ht="30" customHeight="1">
      <c r="A1855" s="18" t="s">
        <v>381</v>
      </c>
      <c r="B1855" s="48" t="s">
        <v>205</v>
      </c>
      <c r="D1855" s="21" t="e">
        <f>(#REF!*#REF!)+(#REF!*#REF!)+(#REF!*#REF!)+(#REF!*#REF!)+(#REF!*F1855)</f>
        <v>#REF!</v>
      </c>
    </row>
    <row r="1856" spans="1:6" ht="30" customHeight="1">
      <c r="A1856" s="18" t="s">
        <v>381</v>
      </c>
      <c r="B1856" s="48" t="s">
        <v>478</v>
      </c>
      <c r="D1856" s="21" t="e">
        <f>((#REF!*#REF!)+(#REF!*#REF!)+(#REF!*#REF!)+(#REF!*#REF!)+(#REF!*F1856))/10</f>
        <v>#REF!</v>
      </c>
      <c r="F1856" s="21">
        <v>41</v>
      </c>
    </row>
    <row r="1857" spans="1:7" ht="30" customHeight="1">
      <c r="A1857" s="18" t="s">
        <v>381</v>
      </c>
      <c r="B1857" s="48" t="s">
        <v>805</v>
      </c>
      <c r="D1857" s="21" t="e">
        <f>((#REF!*#REF!)+(#REF!*#REF!)+(#REF!*#REF!)+(#REF!*#REF!)+(#REF!*F1857))/10</f>
        <v>#REF!</v>
      </c>
      <c r="F1857" s="21">
        <v>46</v>
      </c>
    </row>
    <row r="1858" spans="1:7" ht="30" customHeight="1">
      <c r="A1858" s="18" t="s">
        <v>381</v>
      </c>
      <c r="B1858" s="48" t="s">
        <v>53</v>
      </c>
      <c r="D1858" s="21" t="e">
        <f>(#REF!*#REF!)+(#REF!*#REF!)+(#REF!*#REF!)+(#REF!*#REF!)+(#REF!*F1858)</f>
        <v>#REF!</v>
      </c>
    </row>
    <row r="1859" spans="1:7" ht="30" customHeight="1">
      <c r="A1859" s="18" t="s">
        <v>381</v>
      </c>
      <c r="B1859" s="48" t="s">
        <v>536</v>
      </c>
      <c r="D1859" s="21" t="e">
        <f>(#REF!*#REF!)+(#REF!*#REF!)+(#REF!*#REF!)+(#REF!*#REF!)+(#REF!*F1859)</f>
        <v>#REF!</v>
      </c>
    </row>
    <row r="1860" spans="1:7" ht="30" customHeight="1">
      <c r="A1860" s="18" t="s">
        <v>381</v>
      </c>
      <c r="B1860" s="48" t="s">
        <v>446</v>
      </c>
      <c r="D1860" s="21" t="e">
        <f>(#REF!*#REF!)+(#REF!*#REF!)+(#REF!*#REF!)+(#REF!*#REF!)+(#REF!*F1860)</f>
        <v>#REF!</v>
      </c>
      <c r="F1860" s="21">
        <v>0</v>
      </c>
    </row>
    <row r="1861" spans="1:7" ht="30" customHeight="1">
      <c r="A1861" s="18" t="s">
        <v>381</v>
      </c>
      <c r="B1861" s="48" t="s">
        <v>339</v>
      </c>
      <c r="D1861" s="21" t="e">
        <f>((#REF!*#REF!)+(#REF!*#REF!)+(#REF!*#REF!)+(#REF!*#REF!)+(#REF!*F1861))/10</f>
        <v>#REF!</v>
      </c>
      <c r="F1861" s="21">
        <v>0</v>
      </c>
    </row>
    <row r="1862" spans="1:7" ht="30" customHeight="1">
      <c r="A1862" s="18" t="s">
        <v>381</v>
      </c>
      <c r="B1862" s="48" t="s">
        <v>802</v>
      </c>
      <c r="D1862" s="21" t="e">
        <f>(#REF!*#REF!)+(#REF!*#REF!)+(#REF!*#REF!)+(#REF!*#REF!)+(#REF!*F1862)</f>
        <v>#REF!</v>
      </c>
      <c r="F1862" s="21">
        <v>0</v>
      </c>
    </row>
    <row r="1863" spans="1:7" ht="30" customHeight="1">
      <c r="A1863" s="18" t="s">
        <v>381</v>
      </c>
      <c r="B1863" s="48" t="s">
        <v>1920</v>
      </c>
    </row>
    <row r="1864" spans="1:7" ht="30" customHeight="1">
      <c r="A1864" s="18" t="s">
        <v>381</v>
      </c>
      <c r="B1864" s="48" t="s">
        <v>760</v>
      </c>
      <c r="D1864" s="21" t="e">
        <f>((#REF!*#REF!)+(#REF!*#REF!)+(#REF!*#REF!)+(#REF!*#REF!)+(#REF!*F1864))/10</f>
        <v>#REF!</v>
      </c>
      <c r="F1864" s="21">
        <v>20</v>
      </c>
    </row>
    <row r="1865" spans="1:7" ht="30" customHeight="1">
      <c r="A1865" s="18" t="s">
        <v>381</v>
      </c>
      <c r="B1865" s="48" t="s">
        <v>539</v>
      </c>
      <c r="D1865" s="21" t="e">
        <f>(#REF!*#REF!)+(#REF!*#REF!)+(#REF!*#REF!)+(#REF!*#REF!)+(#REF!*F1865)</f>
        <v>#REF!</v>
      </c>
    </row>
    <row r="1866" spans="1:7" ht="30" customHeight="1">
      <c r="A1866" s="18" t="s">
        <v>381</v>
      </c>
      <c r="B1866" s="48" t="s">
        <v>595</v>
      </c>
      <c r="D1866" s="21" t="e">
        <f>(#REF!*#REF!)+(#REF!*#REF!)+(#REF!*#REF!)+(#REF!*#REF!)+(#REF!*F1866)</f>
        <v>#REF!</v>
      </c>
    </row>
    <row r="1867" spans="1:7" ht="30" customHeight="1">
      <c r="A1867" s="18" t="s">
        <v>663</v>
      </c>
      <c r="B1867" s="48" t="s">
        <v>991</v>
      </c>
      <c r="C1867" s="33" t="e">
        <f>AVERAGE(E1867,D1867)</f>
        <v>#REF!</v>
      </c>
      <c r="D1867" s="21" t="e">
        <f>F1867*(#REF!*10%)</f>
        <v>#REF!</v>
      </c>
      <c r="E1867" s="18">
        <v>3</v>
      </c>
      <c r="F1867" s="21">
        <v>4</v>
      </c>
    </row>
    <row r="1868" spans="1:7" ht="30" customHeight="1">
      <c r="A1868" s="18" t="s">
        <v>663</v>
      </c>
      <c r="B1868" s="48" t="s">
        <v>1313</v>
      </c>
      <c r="C1868" s="33">
        <f>(E1868*2+F1868)/3</f>
        <v>10</v>
      </c>
      <c r="D1868" s="21">
        <f>(F1868+G1868)/2</f>
        <v>6</v>
      </c>
      <c r="E1868" s="18">
        <v>10</v>
      </c>
      <c r="F1868" s="21">
        <v>10</v>
      </c>
      <c r="G1868" s="21">
        <v>2</v>
      </c>
    </row>
    <row r="1869" spans="1:7" ht="30" customHeight="1">
      <c r="A1869" s="18" t="s">
        <v>663</v>
      </c>
      <c r="B1869" s="48" t="s">
        <v>124</v>
      </c>
      <c r="C1869" s="33">
        <v>10</v>
      </c>
      <c r="D1869" s="21" t="e">
        <f>((#REF!*#REF!)+(#REF!*#REF!)+(#REF!*#REF!)+(#REF!*#REF!)+(#REF!*F1869))/10</f>
        <v>#REF!</v>
      </c>
      <c r="E1869" s="18">
        <v>10</v>
      </c>
      <c r="F1869" s="21">
        <v>15</v>
      </c>
    </row>
    <row r="1870" spans="1:7" ht="30" customHeight="1">
      <c r="A1870" s="18" t="s">
        <v>663</v>
      </c>
      <c r="B1870" s="48" t="s">
        <v>651</v>
      </c>
      <c r="C1870" s="33">
        <v>10</v>
      </c>
      <c r="D1870" s="21" t="e">
        <f>((#REF!*#REF!)+(#REF!*#REF!)+(#REF!*#REF!)+(#REF!*#REF!)+(#REF!*F1870))/10</f>
        <v>#REF!</v>
      </c>
      <c r="E1870" s="18">
        <v>10</v>
      </c>
      <c r="F1870" s="21">
        <v>20</v>
      </c>
    </row>
    <row r="1871" spans="1:7" ht="30" customHeight="1">
      <c r="A1871" s="18" t="s">
        <v>663</v>
      </c>
      <c r="B1871" s="48" t="s">
        <v>158</v>
      </c>
      <c r="C1871" s="33">
        <v>10</v>
      </c>
      <c r="D1871" s="21" t="e">
        <f>((#REF!*#REF!)+(#REF!*#REF!)+(#REF!*#REF!)+(#REF!*#REF!)+(#REF!*F1871))/10</f>
        <v>#REF!</v>
      </c>
      <c r="E1871" s="18">
        <v>10</v>
      </c>
      <c r="F1871" s="21">
        <v>30</v>
      </c>
    </row>
    <row r="1872" spans="1:7" ht="30" customHeight="1">
      <c r="A1872" s="18" t="s">
        <v>663</v>
      </c>
      <c r="B1872" s="48" t="s">
        <v>216</v>
      </c>
      <c r="C1872" s="33">
        <v>10</v>
      </c>
      <c r="D1872" s="21" t="e">
        <f>((#REF!*#REF!)+(#REF!*#REF!)+(#REF!*#REF!)+(#REF!*#REF!)+(#REF!*F1872))/10</f>
        <v>#REF!</v>
      </c>
      <c r="E1872" s="18">
        <v>10</v>
      </c>
      <c r="F1872" s="21">
        <v>50</v>
      </c>
    </row>
    <row r="1873" spans="1:7" ht="30" customHeight="1">
      <c r="A1873" s="18" t="s">
        <v>663</v>
      </c>
      <c r="B1873" s="48" t="s">
        <v>605</v>
      </c>
      <c r="C1873" s="33">
        <v>10</v>
      </c>
      <c r="D1873" s="21" t="e">
        <f>((#REF!*#REF!)+(#REF!*#REF!)+(#REF!*#REF!)+(#REF!*#REF!)+(#REF!*F1873))/10</f>
        <v>#REF!</v>
      </c>
      <c r="E1873" s="18">
        <v>10</v>
      </c>
      <c r="F1873" s="21">
        <v>50</v>
      </c>
    </row>
    <row r="1874" spans="1:7" ht="30" customHeight="1">
      <c r="A1874" s="18" t="s">
        <v>663</v>
      </c>
      <c r="B1874" s="48" t="s">
        <v>1094</v>
      </c>
      <c r="C1874" s="33">
        <f t="shared" ref="C1874:C1883" si="83">(E1874*2+F1874)/3</f>
        <v>10</v>
      </c>
      <c r="D1874" s="21">
        <f t="shared" ref="D1874:D1883" si="84">(F1874+G1874)/2</f>
        <v>5</v>
      </c>
      <c r="E1874" s="18">
        <v>10</v>
      </c>
      <c r="F1874" s="21">
        <v>10</v>
      </c>
      <c r="G1874" s="21">
        <v>0</v>
      </c>
    </row>
    <row r="1875" spans="1:7" ht="30" customHeight="1">
      <c r="A1875" s="18" t="s">
        <v>663</v>
      </c>
      <c r="B1875" s="48" t="s">
        <v>1327</v>
      </c>
      <c r="C1875" s="33">
        <f t="shared" si="83"/>
        <v>9.6666666666666661</v>
      </c>
      <c r="D1875" s="21">
        <f t="shared" si="84"/>
        <v>5.5</v>
      </c>
      <c r="E1875" s="18">
        <v>10</v>
      </c>
      <c r="F1875" s="21">
        <v>9</v>
      </c>
      <c r="G1875" s="21">
        <v>2</v>
      </c>
    </row>
    <row r="1876" spans="1:7" ht="30" customHeight="1">
      <c r="A1876" s="18" t="s">
        <v>663</v>
      </c>
      <c r="B1876" s="48" t="s">
        <v>1341</v>
      </c>
      <c r="C1876" s="33">
        <f t="shared" si="83"/>
        <v>9</v>
      </c>
      <c r="D1876" s="21">
        <f t="shared" si="84"/>
        <v>4.5</v>
      </c>
      <c r="E1876" s="18">
        <v>9</v>
      </c>
      <c r="F1876" s="21">
        <v>9</v>
      </c>
      <c r="G1876" s="21">
        <v>0</v>
      </c>
    </row>
    <row r="1877" spans="1:7" ht="30" customHeight="1">
      <c r="A1877" s="18" t="s">
        <v>663</v>
      </c>
      <c r="B1877" s="48" t="s">
        <v>1229</v>
      </c>
      <c r="C1877" s="33">
        <f t="shared" si="83"/>
        <v>9</v>
      </c>
      <c r="D1877" s="21">
        <f t="shared" si="84"/>
        <v>9</v>
      </c>
      <c r="E1877" s="18">
        <v>9</v>
      </c>
      <c r="F1877" s="21">
        <v>9</v>
      </c>
      <c r="G1877" s="21">
        <v>9</v>
      </c>
    </row>
    <row r="1878" spans="1:7" ht="30" customHeight="1">
      <c r="A1878" s="18" t="s">
        <v>663</v>
      </c>
      <c r="B1878" s="48" t="s">
        <v>1221</v>
      </c>
      <c r="C1878" s="33">
        <f t="shared" si="83"/>
        <v>8.6666666666666661</v>
      </c>
      <c r="D1878" s="21">
        <f t="shared" si="84"/>
        <v>3.5</v>
      </c>
      <c r="E1878" s="18">
        <v>10</v>
      </c>
      <c r="F1878" s="21">
        <v>6</v>
      </c>
      <c r="G1878" s="21">
        <v>1</v>
      </c>
    </row>
    <row r="1879" spans="1:7" ht="30" customHeight="1">
      <c r="A1879" s="18" t="s">
        <v>663</v>
      </c>
      <c r="B1879" s="48" t="s">
        <v>1191</v>
      </c>
      <c r="C1879" s="33">
        <f t="shared" si="83"/>
        <v>8.6666666666666661</v>
      </c>
      <c r="D1879" s="21">
        <f t="shared" si="84"/>
        <v>10</v>
      </c>
      <c r="E1879" s="18">
        <v>8</v>
      </c>
      <c r="F1879" s="21">
        <v>10</v>
      </c>
      <c r="G1879" s="21">
        <v>10</v>
      </c>
    </row>
    <row r="1880" spans="1:7" ht="30" customHeight="1">
      <c r="A1880" s="18" t="s">
        <v>663</v>
      </c>
      <c r="B1880" s="48" t="s">
        <v>1382</v>
      </c>
      <c r="C1880" s="33">
        <f t="shared" si="83"/>
        <v>8</v>
      </c>
      <c r="D1880" s="21">
        <f t="shared" si="84"/>
        <v>3</v>
      </c>
      <c r="E1880" s="18">
        <v>9</v>
      </c>
      <c r="F1880" s="21">
        <v>6</v>
      </c>
      <c r="G1880" s="21">
        <v>0</v>
      </c>
    </row>
    <row r="1881" spans="1:7" ht="30" customHeight="1">
      <c r="A1881" s="18" t="s">
        <v>663</v>
      </c>
      <c r="B1881" s="48" t="s">
        <v>1261</v>
      </c>
      <c r="C1881" s="33">
        <f t="shared" si="83"/>
        <v>7.666666666666667</v>
      </c>
      <c r="D1881" s="21">
        <f t="shared" si="84"/>
        <v>9</v>
      </c>
      <c r="E1881" s="18">
        <v>7</v>
      </c>
      <c r="F1881" s="21">
        <v>9</v>
      </c>
      <c r="G1881" s="21">
        <v>9</v>
      </c>
    </row>
    <row r="1882" spans="1:7" ht="30" customHeight="1">
      <c r="A1882" s="18" t="s">
        <v>663</v>
      </c>
      <c r="B1882" s="48" t="s">
        <v>1140</v>
      </c>
      <c r="C1882" s="33">
        <f t="shared" si="83"/>
        <v>7</v>
      </c>
      <c r="D1882" s="21">
        <f t="shared" si="84"/>
        <v>2</v>
      </c>
      <c r="E1882" s="18">
        <v>9</v>
      </c>
      <c r="F1882" s="21">
        <v>3</v>
      </c>
      <c r="G1882" s="21">
        <v>1</v>
      </c>
    </row>
    <row r="1883" spans="1:7" ht="30" customHeight="1">
      <c r="A1883" s="18" t="s">
        <v>663</v>
      </c>
      <c r="B1883" s="48" t="s">
        <v>1420</v>
      </c>
      <c r="C1883" s="33">
        <f t="shared" si="83"/>
        <v>6.666666666666667</v>
      </c>
      <c r="D1883" s="21">
        <f t="shared" si="84"/>
        <v>1</v>
      </c>
      <c r="E1883" s="18">
        <v>9</v>
      </c>
      <c r="F1883" s="21">
        <v>2</v>
      </c>
      <c r="G1883" s="21">
        <v>0</v>
      </c>
    </row>
    <row r="1884" spans="1:7" ht="30" customHeight="1">
      <c r="A1884" s="18" t="s">
        <v>663</v>
      </c>
      <c r="B1884" s="48" t="s">
        <v>134</v>
      </c>
      <c r="C1884" s="33">
        <v>6</v>
      </c>
      <c r="D1884" s="21" t="e">
        <f>((#REF!*#REF!)+(#REF!*#REF!)+(#REF!*#REF!)+(#REF!*#REF!)+(#REF!*F1884))/10</f>
        <v>#REF!</v>
      </c>
      <c r="E1884" s="18">
        <v>6</v>
      </c>
      <c r="F1884" s="21">
        <v>50</v>
      </c>
    </row>
    <row r="1885" spans="1:7" ht="30" customHeight="1">
      <c r="A1885" s="18" t="s">
        <v>663</v>
      </c>
      <c r="B1885" s="48" t="s">
        <v>1028</v>
      </c>
      <c r="C1885" s="33">
        <f t="shared" ref="C1885:C1902" si="85">(E1885*2+F1885)/3</f>
        <v>5.8</v>
      </c>
      <c r="D1885" s="21">
        <f t="shared" ref="D1885:D1902" si="86">(F1885+G1885)/2</f>
        <v>2.7</v>
      </c>
      <c r="E1885" s="18">
        <v>8</v>
      </c>
      <c r="F1885" s="21">
        <v>1.4</v>
      </c>
      <c r="G1885" s="21">
        <v>4</v>
      </c>
    </row>
    <row r="1886" spans="1:7" ht="30" customHeight="1">
      <c r="A1886" s="18" t="s">
        <v>663</v>
      </c>
      <c r="B1886" s="48" t="s">
        <v>1115</v>
      </c>
      <c r="C1886" s="33">
        <f t="shared" si="85"/>
        <v>5.666666666666667</v>
      </c>
      <c r="D1886" s="21">
        <f t="shared" si="86"/>
        <v>6.5</v>
      </c>
      <c r="E1886" s="18">
        <v>4</v>
      </c>
      <c r="F1886" s="21">
        <v>9</v>
      </c>
      <c r="G1886" s="21">
        <v>4</v>
      </c>
    </row>
    <row r="1887" spans="1:7" ht="30" customHeight="1">
      <c r="A1887" s="18" t="s">
        <v>663</v>
      </c>
      <c r="B1887" s="48" t="s">
        <v>1306</v>
      </c>
      <c r="C1887" s="33">
        <f t="shared" si="85"/>
        <v>5.666666666666667</v>
      </c>
      <c r="D1887" s="21">
        <f t="shared" si="86"/>
        <v>3.5</v>
      </c>
      <c r="E1887" s="18">
        <v>6</v>
      </c>
      <c r="F1887" s="21">
        <v>5</v>
      </c>
      <c r="G1887" s="21">
        <v>2</v>
      </c>
    </row>
    <row r="1888" spans="1:7" ht="30" customHeight="1">
      <c r="A1888" s="18" t="s">
        <v>663</v>
      </c>
      <c r="B1888" s="48" t="s">
        <v>1695</v>
      </c>
      <c r="C1888" s="33">
        <f t="shared" si="85"/>
        <v>5</v>
      </c>
      <c r="D1888" s="21">
        <f t="shared" si="86"/>
        <v>5</v>
      </c>
      <c r="E1888" s="18">
        <v>5</v>
      </c>
      <c r="F1888" s="21">
        <v>5</v>
      </c>
      <c r="G1888" s="21">
        <v>5</v>
      </c>
    </row>
    <row r="1889" spans="1:7" ht="30" customHeight="1">
      <c r="A1889" s="18" t="s">
        <v>663</v>
      </c>
      <c r="B1889" s="48" t="s">
        <v>1520</v>
      </c>
      <c r="C1889" s="33">
        <f t="shared" si="85"/>
        <v>5</v>
      </c>
      <c r="D1889" s="21">
        <f t="shared" si="86"/>
        <v>5</v>
      </c>
      <c r="E1889" s="18">
        <v>5</v>
      </c>
      <c r="F1889" s="21">
        <v>5</v>
      </c>
      <c r="G1889" s="21">
        <v>5</v>
      </c>
    </row>
    <row r="1890" spans="1:7" ht="30" customHeight="1">
      <c r="A1890" s="18" t="s">
        <v>663</v>
      </c>
      <c r="B1890" s="48" t="s">
        <v>1647</v>
      </c>
      <c r="C1890" s="33">
        <f t="shared" si="85"/>
        <v>5</v>
      </c>
      <c r="D1890" s="21">
        <f t="shared" si="86"/>
        <v>5</v>
      </c>
      <c r="E1890" s="18">
        <v>5</v>
      </c>
      <c r="F1890" s="21">
        <v>5</v>
      </c>
      <c r="G1890" s="21">
        <v>5</v>
      </c>
    </row>
    <row r="1891" spans="1:7" ht="30" customHeight="1">
      <c r="A1891" s="74" t="s">
        <v>663</v>
      </c>
      <c r="B1891" s="48" t="s">
        <v>1496</v>
      </c>
      <c r="C1891" s="33">
        <f t="shared" si="85"/>
        <v>5</v>
      </c>
      <c r="D1891" s="21">
        <f t="shared" si="86"/>
        <v>5</v>
      </c>
      <c r="E1891" s="18">
        <v>5</v>
      </c>
      <c r="F1891" s="21">
        <v>5</v>
      </c>
      <c r="G1891" s="21">
        <v>5</v>
      </c>
    </row>
    <row r="1892" spans="1:7" ht="30" customHeight="1">
      <c r="A1892" s="18" t="s">
        <v>663</v>
      </c>
      <c r="B1892" s="48" t="s">
        <v>1516</v>
      </c>
      <c r="C1892" s="33">
        <f t="shared" si="85"/>
        <v>5</v>
      </c>
      <c r="D1892" s="21">
        <f t="shared" si="86"/>
        <v>5</v>
      </c>
      <c r="E1892" s="18">
        <v>5</v>
      </c>
      <c r="F1892" s="21">
        <v>5</v>
      </c>
      <c r="G1892" s="21">
        <v>5</v>
      </c>
    </row>
    <row r="1893" spans="1:7" ht="30" customHeight="1">
      <c r="A1893" s="18" t="s">
        <v>663</v>
      </c>
      <c r="B1893" s="48" t="s">
        <v>1696</v>
      </c>
      <c r="C1893" s="33">
        <f t="shared" si="85"/>
        <v>5</v>
      </c>
      <c r="D1893" s="21">
        <f t="shared" si="86"/>
        <v>5</v>
      </c>
      <c r="E1893" s="18">
        <v>5</v>
      </c>
      <c r="F1893" s="21">
        <v>5</v>
      </c>
      <c r="G1893" s="21">
        <v>5</v>
      </c>
    </row>
    <row r="1894" spans="1:7" ht="30" customHeight="1">
      <c r="A1894" s="98" t="s">
        <v>663</v>
      </c>
      <c r="B1894" s="48" t="s">
        <v>1498</v>
      </c>
      <c r="C1894" s="33">
        <f t="shared" si="85"/>
        <v>5</v>
      </c>
      <c r="D1894" s="21">
        <f t="shared" si="86"/>
        <v>5</v>
      </c>
      <c r="E1894" s="18">
        <v>5</v>
      </c>
      <c r="F1894" s="21">
        <v>5</v>
      </c>
      <c r="G1894" s="21">
        <v>5</v>
      </c>
    </row>
    <row r="1895" spans="1:7" ht="30" customHeight="1">
      <c r="A1895" s="18" t="s">
        <v>663</v>
      </c>
      <c r="B1895" s="48" t="s">
        <v>1436</v>
      </c>
      <c r="C1895" s="33">
        <f t="shared" si="85"/>
        <v>5</v>
      </c>
      <c r="D1895" s="21">
        <f t="shared" si="86"/>
        <v>5</v>
      </c>
      <c r="E1895" s="18">
        <v>5</v>
      </c>
      <c r="F1895" s="21">
        <v>5</v>
      </c>
      <c r="G1895" s="21">
        <v>5</v>
      </c>
    </row>
    <row r="1896" spans="1:7" ht="30" customHeight="1">
      <c r="A1896" s="18" t="s">
        <v>663</v>
      </c>
      <c r="B1896" s="48" t="s">
        <v>1194</v>
      </c>
      <c r="C1896" s="33">
        <f t="shared" si="85"/>
        <v>5</v>
      </c>
      <c r="D1896" s="21">
        <f t="shared" si="86"/>
        <v>5</v>
      </c>
      <c r="E1896" s="18">
        <v>5</v>
      </c>
      <c r="F1896" s="21">
        <v>5</v>
      </c>
      <c r="G1896" s="21">
        <v>5</v>
      </c>
    </row>
    <row r="1897" spans="1:7" ht="30" customHeight="1">
      <c r="A1897" s="18" t="s">
        <v>663</v>
      </c>
      <c r="B1897" s="48" t="s">
        <v>1530</v>
      </c>
      <c r="C1897" s="33">
        <f t="shared" si="85"/>
        <v>5</v>
      </c>
      <c r="D1897" s="21">
        <f t="shared" si="86"/>
        <v>5</v>
      </c>
      <c r="E1897" s="18">
        <v>5</v>
      </c>
      <c r="F1897" s="21">
        <v>5</v>
      </c>
      <c r="G1897" s="21">
        <v>5</v>
      </c>
    </row>
    <row r="1898" spans="1:7" ht="30" customHeight="1">
      <c r="A1898" s="18" t="s">
        <v>663</v>
      </c>
      <c r="B1898" s="48" t="s">
        <v>1437</v>
      </c>
      <c r="C1898" s="33">
        <f t="shared" si="85"/>
        <v>5</v>
      </c>
      <c r="D1898" s="21">
        <f t="shared" si="86"/>
        <v>5</v>
      </c>
      <c r="E1898" s="18">
        <v>5</v>
      </c>
      <c r="F1898" s="21">
        <v>5</v>
      </c>
      <c r="G1898" s="21">
        <v>5</v>
      </c>
    </row>
    <row r="1899" spans="1:7" ht="30" customHeight="1">
      <c r="A1899" s="18" t="s">
        <v>663</v>
      </c>
      <c r="B1899" s="48" t="s">
        <v>936</v>
      </c>
      <c r="C1899" s="33">
        <f t="shared" si="85"/>
        <v>4.666666666666667</v>
      </c>
      <c r="D1899" s="21">
        <f t="shared" si="86"/>
        <v>0</v>
      </c>
      <c r="E1899" s="18">
        <v>7</v>
      </c>
      <c r="F1899" s="21">
        <v>0</v>
      </c>
      <c r="G1899" s="21">
        <v>0</v>
      </c>
    </row>
    <row r="1900" spans="1:7" ht="30" customHeight="1">
      <c r="A1900" s="18" t="s">
        <v>663</v>
      </c>
      <c r="B1900" s="48" t="s">
        <v>1212</v>
      </c>
      <c r="C1900" s="33">
        <f t="shared" si="85"/>
        <v>4</v>
      </c>
      <c r="D1900" s="21">
        <f t="shared" si="86"/>
        <v>5.5</v>
      </c>
      <c r="E1900" s="18">
        <v>3</v>
      </c>
      <c r="F1900" s="21">
        <v>6</v>
      </c>
      <c r="G1900" s="21">
        <v>5</v>
      </c>
    </row>
    <row r="1901" spans="1:7" ht="30" customHeight="1">
      <c r="A1901" s="18" t="s">
        <v>663</v>
      </c>
      <c r="B1901" s="48" t="s">
        <v>1312</v>
      </c>
      <c r="C1901" s="33">
        <f t="shared" si="85"/>
        <v>4</v>
      </c>
      <c r="D1901" s="21">
        <f t="shared" si="86"/>
        <v>0</v>
      </c>
      <c r="E1901" s="18">
        <v>6</v>
      </c>
      <c r="F1901" s="21">
        <v>0</v>
      </c>
      <c r="G1901" s="21">
        <v>0</v>
      </c>
    </row>
    <row r="1902" spans="1:7" ht="30" customHeight="1">
      <c r="A1902" s="18" t="s">
        <v>663</v>
      </c>
      <c r="B1902" s="48" t="s">
        <v>224</v>
      </c>
      <c r="C1902" s="33">
        <f t="shared" si="85"/>
        <v>4</v>
      </c>
      <c r="D1902" s="21">
        <f t="shared" si="86"/>
        <v>3</v>
      </c>
      <c r="E1902" s="18">
        <v>5</v>
      </c>
      <c r="F1902" s="21">
        <v>2</v>
      </c>
      <c r="G1902" s="21">
        <v>4</v>
      </c>
    </row>
    <row r="1903" spans="1:7" ht="30" customHeight="1">
      <c r="A1903" s="18" t="s">
        <v>663</v>
      </c>
      <c r="B1903" s="48" t="s">
        <v>476</v>
      </c>
      <c r="C1903" s="33">
        <v>4</v>
      </c>
      <c r="D1903" s="21" t="e">
        <f>((#REF!*#REF!)+(#REF!*#REF!)+(#REF!*#REF!)+(#REF!*#REF!)+(#REF!*F1903))/10</f>
        <v>#REF!</v>
      </c>
      <c r="E1903" s="18">
        <v>4</v>
      </c>
      <c r="F1903" s="21">
        <v>17</v>
      </c>
    </row>
    <row r="1904" spans="1:7" ht="30" customHeight="1">
      <c r="A1904" s="18" t="s">
        <v>663</v>
      </c>
      <c r="B1904" s="48" t="s">
        <v>935</v>
      </c>
      <c r="C1904" s="33">
        <f>(E1904*2+F1904)/3</f>
        <v>3.3333333333333335</v>
      </c>
      <c r="D1904" s="21">
        <f>(F1904+G1904)/2</f>
        <v>0</v>
      </c>
      <c r="E1904" s="18">
        <v>5</v>
      </c>
      <c r="F1904" s="21">
        <v>0</v>
      </c>
      <c r="G1904" s="21">
        <v>0</v>
      </c>
    </row>
    <row r="1905" spans="1:7" ht="30" customHeight="1">
      <c r="A1905" s="18" t="s">
        <v>663</v>
      </c>
      <c r="B1905" s="48" t="s">
        <v>1182</v>
      </c>
      <c r="C1905" s="33">
        <f>(E1905*2+F1905)/3</f>
        <v>3.3333333333333335</v>
      </c>
      <c r="D1905" s="21">
        <f>(F1905+G1905)/2</f>
        <v>0</v>
      </c>
      <c r="E1905" s="18">
        <v>5</v>
      </c>
      <c r="F1905" s="21">
        <v>0</v>
      </c>
      <c r="G1905" s="21">
        <v>0</v>
      </c>
    </row>
    <row r="1906" spans="1:7" ht="30" customHeight="1">
      <c r="A1906" s="18" t="s">
        <v>663</v>
      </c>
      <c r="B1906" s="48" t="s">
        <v>574</v>
      </c>
      <c r="C1906" s="33">
        <f>(E1906*2+F1906)/3</f>
        <v>2.8333333333333335</v>
      </c>
      <c r="D1906" s="21">
        <f>((F1906*4)-G1906)/5</f>
        <v>2.8</v>
      </c>
      <c r="E1906" s="18">
        <v>2</v>
      </c>
      <c r="F1906" s="21">
        <v>4.5</v>
      </c>
      <c r="G1906" s="21">
        <v>4</v>
      </c>
    </row>
    <row r="1907" spans="1:7" ht="30" customHeight="1">
      <c r="A1907" s="18" t="s">
        <v>663</v>
      </c>
      <c r="B1907" s="48" t="s">
        <v>938</v>
      </c>
      <c r="C1907" s="33">
        <f>(E1907*2+F1907)/3</f>
        <v>2.6666666666666665</v>
      </c>
      <c r="D1907" s="21">
        <f>(F1907+G1907)/2</f>
        <v>0</v>
      </c>
      <c r="E1907" s="18">
        <v>4</v>
      </c>
      <c r="F1907" s="21">
        <v>0</v>
      </c>
      <c r="G1907" s="21">
        <v>0</v>
      </c>
    </row>
    <row r="1908" spans="1:7" ht="30" customHeight="1">
      <c r="A1908" s="18" t="s">
        <v>663</v>
      </c>
      <c r="B1908" s="48" t="s">
        <v>480</v>
      </c>
      <c r="C1908" s="33">
        <f>(E1908*2+F1908)/3</f>
        <v>2.6666666666666665</v>
      </c>
      <c r="D1908" s="21">
        <f>(F1908+G1908)/2</f>
        <v>4</v>
      </c>
      <c r="E1908" s="18">
        <v>2</v>
      </c>
      <c r="F1908" s="21">
        <v>4</v>
      </c>
      <c r="G1908" s="21">
        <v>4</v>
      </c>
    </row>
    <row r="1909" spans="1:7" ht="30" customHeight="1">
      <c r="A1909" s="18" t="s">
        <v>663</v>
      </c>
      <c r="B1909" s="48" t="s">
        <v>442</v>
      </c>
      <c r="C1909" s="33">
        <v>2</v>
      </c>
      <c r="D1909" s="21" t="e">
        <f>((#REF!*#REF!)+(#REF!*#REF!)+(#REF!*#REF!)+(#REF!*#REF!)+(#REF!*F1909))/10</f>
        <v>#REF!</v>
      </c>
      <c r="E1909" s="18">
        <v>2</v>
      </c>
      <c r="F1909" s="21">
        <v>35</v>
      </c>
    </row>
    <row r="1910" spans="1:7" ht="30" customHeight="1">
      <c r="A1910" s="18" t="s">
        <v>663</v>
      </c>
      <c r="B1910" s="48" t="s">
        <v>145</v>
      </c>
      <c r="C1910" s="33">
        <f t="shared" ref="C1910:C1921" si="87">(E1910*2+F1910)/3</f>
        <v>1.5</v>
      </c>
      <c r="D1910" s="21">
        <f>(F1910+G1910)/2</f>
        <v>3.75</v>
      </c>
      <c r="E1910" s="18">
        <v>1</v>
      </c>
      <c r="F1910" s="21">
        <v>2.5</v>
      </c>
      <c r="G1910" s="21">
        <v>5</v>
      </c>
    </row>
    <row r="1911" spans="1:7" ht="30" customHeight="1">
      <c r="A1911" s="18" t="s">
        <v>663</v>
      </c>
      <c r="B1911" s="48" t="s">
        <v>949</v>
      </c>
      <c r="C1911" s="33">
        <f t="shared" si="87"/>
        <v>1.3333333333333333</v>
      </c>
      <c r="D1911" s="21">
        <f>(F1911+G1911)/2</f>
        <v>0</v>
      </c>
      <c r="E1911" s="18">
        <v>2</v>
      </c>
      <c r="F1911" s="21">
        <v>0</v>
      </c>
      <c r="G1911" s="21">
        <v>0</v>
      </c>
    </row>
    <row r="1912" spans="1:7" ht="30" customHeight="1">
      <c r="A1912" s="18" t="s">
        <v>663</v>
      </c>
      <c r="B1912" s="48" t="s">
        <v>2490</v>
      </c>
      <c r="C1912" s="33">
        <f t="shared" si="87"/>
        <v>0</v>
      </c>
      <c r="D1912" s="21">
        <f>((F1912*4)-G1912)/5</f>
        <v>0</v>
      </c>
    </row>
    <row r="1913" spans="1:7" ht="30" customHeight="1">
      <c r="A1913" s="18" t="s">
        <v>663</v>
      </c>
      <c r="B1913" s="48" t="s">
        <v>2509</v>
      </c>
      <c r="C1913" s="33">
        <f t="shared" si="87"/>
        <v>0</v>
      </c>
      <c r="D1913" s="21">
        <f>((F1913*4)-G1913)/5</f>
        <v>0</v>
      </c>
    </row>
    <row r="1914" spans="1:7" ht="30" customHeight="1">
      <c r="A1914" s="18" t="s">
        <v>663</v>
      </c>
      <c r="B1914" s="48" t="s">
        <v>2505</v>
      </c>
      <c r="C1914" s="33">
        <f t="shared" si="87"/>
        <v>0</v>
      </c>
      <c r="D1914" s="21">
        <f>((F1914*4)-G1914)/5</f>
        <v>0</v>
      </c>
    </row>
    <row r="1915" spans="1:7" ht="30" customHeight="1">
      <c r="A1915" s="18" t="s">
        <v>663</v>
      </c>
      <c r="B1915" s="48" t="s">
        <v>2471</v>
      </c>
      <c r="C1915" s="33">
        <f t="shared" si="87"/>
        <v>0</v>
      </c>
      <c r="D1915" s="21">
        <f>((F1915*4)-G1915)/5</f>
        <v>0</v>
      </c>
    </row>
    <row r="1916" spans="1:7" ht="30" customHeight="1">
      <c r="A1916" s="18" t="s">
        <v>663</v>
      </c>
      <c r="B1916" s="48" t="s">
        <v>1765</v>
      </c>
      <c r="C1916" s="33">
        <f t="shared" si="87"/>
        <v>0</v>
      </c>
      <c r="D1916" s="21">
        <f>(F1916+G1916)/2</f>
        <v>0</v>
      </c>
      <c r="E1916" s="18">
        <v>0</v>
      </c>
      <c r="F1916" s="21">
        <v>0</v>
      </c>
      <c r="G1916" s="21">
        <v>0</v>
      </c>
    </row>
    <row r="1917" spans="1:7" ht="30" customHeight="1">
      <c r="A1917" s="18" t="s">
        <v>663</v>
      </c>
      <c r="B1917" s="48" t="s">
        <v>2269</v>
      </c>
      <c r="C1917" s="33">
        <f t="shared" si="87"/>
        <v>0</v>
      </c>
      <c r="D1917" s="21">
        <f>((F1917*4)-G1917)/5</f>
        <v>0</v>
      </c>
    </row>
    <row r="1918" spans="1:7" ht="30" customHeight="1">
      <c r="A1918" s="18" t="s">
        <v>663</v>
      </c>
      <c r="B1918" s="48" t="s">
        <v>1766</v>
      </c>
      <c r="C1918" s="33">
        <f t="shared" si="87"/>
        <v>0</v>
      </c>
      <c r="D1918" s="21">
        <f>(F1918+G1918)/2</f>
        <v>0</v>
      </c>
      <c r="E1918" s="18">
        <v>0</v>
      </c>
      <c r="F1918" s="21">
        <v>0</v>
      </c>
      <c r="G1918" s="21">
        <v>0</v>
      </c>
    </row>
    <row r="1919" spans="1:7" ht="30" customHeight="1">
      <c r="A1919" s="18" t="s">
        <v>663</v>
      </c>
      <c r="B1919" s="48" t="s">
        <v>1830</v>
      </c>
      <c r="C1919" s="33">
        <f t="shared" si="87"/>
        <v>0</v>
      </c>
      <c r="D1919" s="21">
        <f>(F1919+G1919)/2</f>
        <v>0</v>
      </c>
      <c r="E1919" s="18">
        <v>0</v>
      </c>
      <c r="F1919" s="21">
        <v>0</v>
      </c>
      <c r="G1919" s="21">
        <v>0</v>
      </c>
    </row>
    <row r="1920" spans="1:7" ht="30" customHeight="1">
      <c r="A1920" s="18" t="s">
        <v>663</v>
      </c>
      <c r="B1920" s="48" t="s">
        <v>1774</v>
      </c>
      <c r="C1920" s="33">
        <f t="shared" si="87"/>
        <v>0</v>
      </c>
      <c r="D1920" s="21">
        <f>(F1920+G1920)/2</f>
        <v>0</v>
      </c>
      <c r="E1920" s="18">
        <v>0</v>
      </c>
      <c r="F1920" s="21">
        <v>0</v>
      </c>
      <c r="G1920" s="21">
        <v>0</v>
      </c>
    </row>
    <row r="1921" spans="1:7" ht="30" customHeight="1">
      <c r="A1921" s="18" t="s">
        <v>663</v>
      </c>
      <c r="B1921" s="48" t="s">
        <v>2327</v>
      </c>
      <c r="C1921" s="33">
        <f t="shared" si="87"/>
        <v>0</v>
      </c>
      <c r="D1921" s="21">
        <f>((F1921*4)-G1921)/5</f>
        <v>0</v>
      </c>
    </row>
    <row r="1922" spans="1:7" ht="30" customHeight="1">
      <c r="A1922" s="18" t="s">
        <v>663</v>
      </c>
      <c r="B1922" s="48" t="s">
        <v>2337</v>
      </c>
    </row>
    <row r="1923" spans="1:7" ht="30" customHeight="1">
      <c r="A1923" s="18" t="s">
        <v>663</v>
      </c>
      <c r="B1923" s="48" t="s">
        <v>3139</v>
      </c>
    </row>
    <row r="1924" spans="1:7" ht="30" customHeight="1">
      <c r="A1924" s="18" t="s">
        <v>663</v>
      </c>
      <c r="B1924" s="48" t="s">
        <v>2345</v>
      </c>
    </row>
    <row r="1925" spans="1:7" ht="30" customHeight="1">
      <c r="A1925" s="18" t="s">
        <v>663</v>
      </c>
      <c r="B1925" s="48" t="s">
        <v>3142</v>
      </c>
    </row>
    <row r="1926" spans="1:7" ht="30" customHeight="1">
      <c r="A1926" s="18" t="s">
        <v>663</v>
      </c>
      <c r="B1926" s="48" t="s">
        <v>2096</v>
      </c>
    </row>
    <row r="1927" spans="1:7" ht="30" customHeight="1">
      <c r="A1927" s="18" t="s">
        <v>663</v>
      </c>
      <c r="B1927" s="48" t="s">
        <v>2610</v>
      </c>
    </row>
    <row r="1928" spans="1:7" ht="30" customHeight="1">
      <c r="A1928" s="18" t="s">
        <v>663</v>
      </c>
      <c r="B1928" s="48" t="s">
        <v>364</v>
      </c>
      <c r="D1928" s="21" t="e">
        <f>((#REF!*#REF!)+(#REF!*#REF!)+(#REF!*#REF!)+(#REF!*#REF!)+(#REF!*F1928))/10</f>
        <v>#REF!</v>
      </c>
      <c r="F1928" s="21">
        <v>50</v>
      </c>
    </row>
    <row r="1929" spans="1:7" ht="30" customHeight="1">
      <c r="A1929" s="18" t="s">
        <v>663</v>
      </c>
      <c r="B1929" s="48" t="s">
        <v>554</v>
      </c>
      <c r="D1929" s="21" t="e">
        <f>((#REF!*#REF!)+(#REF!*#REF!)+(#REF!*#REF!)+(#REF!*#REF!)+(#REF!*F1929))/10</f>
        <v>#REF!</v>
      </c>
      <c r="F1929" s="21">
        <v>50</v>
      </c>
    </row>
    <row r="1930" spans="1:7" ht="30" customHeight="1">
      <c r="A1930" s="18" t="s">
        <v>663</v>
      </c>
      <c r="B1930" s="48" t="s">
        <v>2344</v>
      </c>
    </row>
    <row r="1931" spans="1:7" ht="30" customHeight="1">
      <c r="A1931" s="18" t="s">
        <v>2220</v>
      </c>
      <c r="B1931" s="48" t="s">
        <v>2208</v>
      </c>
      <c r="C1931" s="33">
        <f t="shared" ref="C1931:C1940" si="88">(E1931*2+F1931)/3</f>
        <v>0</v>
      </c>
      <c r="D1931" s="21">
        <f>(F1931+G1931)/2</f>
        <v>0</v>
      </c>
      <c r="E1931" s="18">
        <v>0</v>
      </c>
      <c r="F1931" s="21">
        <v>0</v>
      </c>
      <c r="G1931" s="21">
        <v>0</v>
      </c>
    </row>
    <row r="1932" spans="1:7" ht="30" customHeight="1">
      <c r="A1932" s="74" t="s">
        <v>1308</v>
      </c>
      <c r="B1932" s="48" t="s">
        <v>2208</v>
      </c>
      <c r="C1932" s="33">
        <f t="shared" si="88"/>
        <v>5</v>
      </c>
      <c r="D1932" s="21">
        <f>(F1932+G1932)/2</f>
        <v>5</v>
      </c>
      <c r="E1932" s="18">
        <v>5</v>
      </c>
      <c r="F1932" s="21">
        <v>5</v>
      </c>
      <c r="G1932" s="21">
        <v>5</v>
      </c>
    </row>
    <row r="1933" spans="1:7" ht="30" customHeight="1">
      <c r="A1933" s="18" t="s">
        <v>217</v>
      </c>
      <c r="B1933" s="48" t="s">
        <v>2145</v>
      </c>
      <c r="C1933" s="33">
        <f t="shared" si="88"/>
        <v>5</v>
      </c>
      <c r="D1933" s="21">
        <f>(F1933+G1933)/2</f>
        <v>5</v>
      </c>
      <c r="E1933" s="18">
        <v>5</v>
      </c>
      <c r="F1933" s="21">
        <v>5</v>
      </c>
      <c r="G1933" s="21">
        <v>5</v>
      </c>
    </row>
    <row r="1934" spans="1:7" ht="30" customHeight="1">
      <c r="A1934" s="18" t="s">
        <v>217</v>
      </c>
      <c r="B1934" s="48" t="s">
        <v>2132</v>
      </c>
      <c r="C1934" s="33">
        <f t="shared" si="88"/>
        <v>5</v>
      </c>
      <c r="D1934" s="21">
        <f>(F1934+G1934)/2</f>
        <v>5</v>
      </c>
      <c r="E1934" s="18">
        <v>5</v>
      </c>
      <c r="F1934" s="21">
        <v>5</v>
      </c>
      <c r="G1934" s="21">
        <v>5</v>
      </c>
    </row>
    <row r="1935" spans="1:7" ht="30" customHeight="1">
      <c r="A1935" s="74" t="s">
        <v>217</v>
      </c>
      <c r="B1935" s="48" t="s">
        <v>2209</v>
      </c>
      <c r="C1935" s="33">
        <f t="shared" si="88"/>
        <v>5</v>
      </c>
      <c r="D1935" s="21">
        <f>(F1935+G1935)/2</f>
        <v>5</v>
      </c>
      <c r="E1935" s="18">
        <v>5</v>
      </c>
      <c r="F1935" s="21">
        <v>5</v>
      </c>
      <c r="G1935" s="21">
        <v>5</v>
      </c>
    </row>
    <row r="1936" spans="1:7" ht="30" customHeight="1">
      <c r="A1936" s="18" t="s">
        <v>217</v>
      </c>
      <c r="B1936" s="48" t="s">
        <v>2308</v>
      </c>
      <c r="C1936" s="33">
        <f t="shared" si="88"/>
        <v>0</v>
      </c>
      <c r="D1936" s="21">
        <f>((F1936*4)-G1936)/5</f>
        <v>0</v>
      </c>
    </row>
    <row r="1937" spans="1:7" ht="30" customHeight="1">
      <c r="A1937" s="18" t="s">
        <v>217</v>
      </c>
      <c r="B1937" s="48" t="s">
        <v>2312</v>
      </c>
      <c r="C1937" s="33">
        <f t="shared" si="88"/>
        <v>0</v>
      </c>
      <c r="D1937" s="21">
        <f>((F1937*4)-G1937)/5</f>
        <v>0</v>
      </c>
    </row>
    <row r="1938" spans="1:7" ht="30" customHeight="1">
      <c r="A1938" s="18" t="s">
        <v>217</v>
      </c>
      <c r="B1938" s="48" t="s">
        <v>2411</v>
      </c>
      <c r="C1938" s="33">
        <f t="shared" si="88"/>
        <v>0</v>
      </c>
      <c r="D1938" s="21">
        <f>((F1938*4)-G1938)/5</f>
        <v>0</v>
      </c>
    </row>
    <row r="1939" spans="1:7" ht="30" customHeight="1">
      <c r="A1939" s="18" t="s">
        <v>217</v>
      </c>
      <c r="B1939" s="48" t="s">
        <v>2218</v>
      </c>
      <c r="C1939" s="33">
        <f t="shared" si="88"/>
        <v>0</v>
      </c>
      <c r="D1939" s="21">
        <f>(F1939+G1939)/2</f>
        <v>0</v>
      </c>
      <c r="E1939" s="18">
        <v>0</v>
      </c>
      <c r="F1939" s="21">
        <v>0</v>
      </c>
      <c r="G1939" s="21">
        <v>0</v>
      </c>
    </row>
    <row r="1940" spans="1:7" ht="30" customHeight="1">
      <c r="A1940" s="18" t="s">
        <v>217</v>
      </c>
      <c r="B1940" s="48" t="s">
        <v>2209</v>
      </c>
      <c r="C1940" s="33">
        <f t="shared" si="88"/>
        <v>0</v>
      </c>
      <c r="D1940" s="21">
        <f>(F1940+G1940)/2</f>
        <v>0</v>
      </c>
      <c r="E1940" s="18">
        <v>0</v>
      </c>
      <c r="F1940" s="21">
        <v>0</v>
      </c>
      <c r="G1940" s="21">
        <v>0</v>
      </c>
    </row>
    <row r="1941" spans="1:7" ht="30" customHeight="1">
      <c r="A1941" s="18" t="s">
        <v>217</v>
      </c>
      <c r="B1941" s="48" t="s">
        <v>709</v>
      </c>
      <c r="D1941" s="21" t="e">
        <f>(#REF!*#REF!)+(#REF!*#REF!)+(#REF!*#REF!)+(#REF!*#REF!)+(#REF!*F1941)</f>
        <v>#REF!</v>
      </c>
    </row>
    <row r="1942" spans="1:7" ht="30" customHeight="1">
      <c r="A1942" s="18" t="s">
        <v>217</v>
      </c>
      <c r="B1942" s="48" t="s">
        <v>512</v>
      </c>
      <c r="D1942" s="21" t="e">
        <f>(#REF!*#REF!)+(#REF!*#REF!)+(#REF!*#REF!)+(#REF!*#REF!)+(#REF!*F1942)</f>
        <v>#REF!</v>
      </c>
    </row>
    <row r="1943" spans="1:7" ht="30" customHeight="1">
      <c r="A1943" s="18" t="s">
        <v>217</v>
      </c>
      <c r="B1943" s="48" t="s">
        <v>687</v>
      </c>
      <c r="D1943" s="21" t="e">
        <f>((#REF!*#REF!)+(#REF!*#REF!)+(#REF!*#REF!)+(#REF!*#REF!)+(#REF!*F1943))/10</f>
        <v>#REF!</v>
      </c>
    </row>
    <row r="1944" spans="1:7" ht="30" customHeight="1">
      <c r="A1944" s="18" t="s">
        <v>217</v>
      </c>
      <c r="B1944" s="48" t="s">
        <v>38</v>
      </c>
      <c r="D1944" s="21" t="e">
        <f>((#REF!*#REF!)+(#REF!*#REF!)+(#REF!*#REF!)+(#REF!*#REF!)+(#REF!*F1944))/10</f>
        <v>#REF!</v>
      </c>
    </row>
    <row r="1945" spans="1:7" ht="30" customHeight="1">
      <c r="A1945" s="18" t="s">
        <v>217</v>
      </c>
      <c r="B1945" s="48" t="s">
        <v>525</v>
      </c>
      <c r="D1945" s="21" t="e">
        <f>((#REF!*#REF!)+(#REF!*#REF!)+(#REF!*#REF!)+(#REF!*#REF!)+(#REF!*F1945))/10</f>
        <v>#REF!</v>
      </c>
    </row>
    <row r="1946" spans="1:7" ht="30" customHeight="1">
      <c r="A1946" s="18" t="s">
        <v>217</v>
      </c>
      <c r="B1946" s="48" t="s">
        <v>439</v>
      </c>
      <c r="D1946" s="21" t="e">
        <f>(#REF!*#REF!)+(#REF!*#REF!)+(#REF!*#REF!)+(#REF!*#REF!)+(#REF!*F1946)</f>
        <v>#REF!</v>
      </c>
    </row>
    <row r="1947" spans="1:7" ht="30" customHeight="1">
      <c r="A1947" s="18" t="s">
        <v>217</v>
      </c>
      <c r="B1947" s="48" t="s">
        <v>441</v>
      </c>
      <c r="D1947" s="21" t="e">
        <f>(#REF!*#REF!)+(#REF!*#REF!)+(#REF!*#REF!)+(#REF!*#REF!)+(#REF!*F1947)</f>
        <v>#REF!</v>
      </c>
    </row>
    <row r="1948" spans="1:7" ht="30" customHeight="1">
      <c r="A1948" s="18" t="s">
        <v>217</v>
      </c>
      <c r="B1948" s="48" t="s">
        <v>562</v>
      </c>
      <c r="D1948" s="21" t="e">
        <f>(#REF!*#REF!)+(#REF!*#REF!)+(#REF!*#REF!)+(#REF!*#REF!)+(#REF!*F1948)</f>
        <v>#REF!</v>
      </c>
    </row>
    <row r="1949" spans="1:7" ht="30" customHeight="1">
      <c r="A1949" s="18" t="s">
        <v>217</v>
      </c>
      <c r="B1949" s="48" t="s">
        <v>257</v>
      </c>
      <c r="D1949" s="21" t="e">
        <f>(#REF!*#REF!)+(#REF!*#REF!)+(#REF!*#REF!)+(#REF!*#REF!)+(#REF!*F1949)</f>
        <v>#REF!</v>
      </c>
    </row>
    <row r="1950" spans="1:7" ht="30" customHeight="1">
      <c r="A1950" s="18" t="s">
        <v>217</v>
      </c>
      <c r="B1950" s="48" t="s">
        <v>319</v>
      </c>
      <c r="D1950" s="21" t="e">
        <f>(#REF!*#REF!)+(#REF!*#REF!)+(#REF!*#REF!)+(#REF!*#REF!)+(#REF!*F1950)</f>
        <v>#REF!</v>
      </c>
    </row>
    <row r="1951" spans="1:7" ht="30" customHeight="1">
      <c r="A1951" s="18" t="s">
        <v>217</v>
      </c>
      <c r="B1951" s="48" t="s">
        <v>409</v>
      </c>
      <c r="D1951" s="21" t="e">
        <f>((#REF!*#REF!)+(#REF!*#REF!)+(#REF!*#REF!)+(#REF!*#REF!)+(#REF!*F1951))/10</f>
        <v>#REF!</v>
      </c>
    </row>
    <row r="1952" spans="1:7" ht="30" customHeight="1">
      <c r="A1952" s="18" t="s">
        <v>217</v>
      </c>
      <c r="B1952" s="48" t="s">
        <v>599</v>
      </c>
      <c r="D1952" s="21" t="e">
        <f>(#REF!*#REF!)+(#REF!*#REF!)+(#REF!*#REF!)+(#REF!*#REF!)+(#REF!*F1952)</f>
        <v>#REF!</v>
      </c>
    </row>
    <row r="1953" spans="1:7" ht="30" customHeight="1">
      <c r="A1953" s="18" t="s">
        <v>217</v>
      </c>
      <c r="B1953" s="48" t="s">
        <v>324</v>
      </c>
      <c r="D1953" s="21" t="e">
        <f>(#REF!*#REF!)+(#REF!*#REF!)+(#REF!*#REF!)+(#REF!*#REF!)+(#REF!*F1953)</f>
        <v>#REF!</v>
      </c>
    </row>
    <row r="1954" spans="1:7" ht="30" customHeight="1">
      <c r="A1954" s="18" t="s">
        <v>217</v>
      </c>
      <c r="B1954" s="48" t="s">
        <v>558</v>
      </c>
      <c r="D1954" s="21" t="e">
        <f>(#REF!*#REF!)+(#REF!*#REF!)+(#REF!*#REF!)+(#REF!*#REF!)+(#REF!*F1954)</f>
        <v>#REF!</v>
      </c>
    </row>
    <row r="1955" spans="1:7" ht="30" customHeight="1">
      <c r="A1955" s="18" t="s">
        <v>217</v>
      </c>
      <c r="B1955" s="48" t="s">
        <v>470</v>
      </c>
      <c r="D1955" s="21" t="e">
        <f>((#REF!*#REF!)+(#REF!*#REF!)+(#REF!*#REF!)+(#REF!*#REF!)+(#REF!*F1955))/10</f>
        <v>#REF!</v>
      </c>
    </row>
    <row r="1956" spans="1:7" ht="30" customHeight="1">
      <c r="A1956" s="18" t="s">
        <v>217</v>
      </c>
      <c r="B1956" s="48" t="s">
        <v>481</v>
      </c>
      <c r="D1956" s="21" t="e">
        <f>(#REF!*#REF!)+(#REF!*#REF!)+(#REF!*#REF!)+(#REF!*#REF!)+(#REF!*F1956)</f>
        <v>#REF!</v>
      </c>
    </row>
    <row r="1957" spans="1:7" ht="30" customHeight="1">
      <c r="A1957" s="18" t="s">
        <v>217</v>
      </c>
      <c r="B1957" s="48" t="s">
        <v>71</v>
      </c>
      <c r="D1957" s="21" t="e">
        <f>((#REF!*#REF!)+(#REF!*#REF!)+(#REF!*#REF!)+(#REF!*#REF!)+(#REF!*F1957))/10</f>
        <v>#REF!</v>
      </c>
    </row>
    <row r="1958" spans="1:7" ht="30" customHeight="1">
      <c r="A1958" s="18" t="s">
        <v>217</v>
      </c>
      <c r="B1958" s="48" t="s">
        <v>306</v>
      </c>
      <c r="D1958" s="21" t="e">
        <f>(#REF!*#REF!)+(#REF!*#REF!)+(#REF!*#REF!)+(#REF!*#REF!)+(#REF!*F1958)</f>
        <v>#REF!</v>
      </c>
    </row>
    <row r="1959" spans="1:7" ht="30" customHeight="1">
      <c r="A1959" s="18" t="s">
        <v>217</v>
      </c>
      <c r="B1959" s="48" t="s">
        <v>516</v>
      </c>
      <c r="D1959" s="21" t="e">
        <f>((#REF!*#REF!)+(#REF!*#REF!)+(#REF!*#REF!)+(#REF!*#REF!)+(#REF!*F1959))/10</f>
        <v>#REF!</v>
      </c>
    </row>
    <row r="1960" spans="1:7" ht="30" customHeight="1">
      <c r="A1960" s="18" t="s">
        <v>838</v>
      </c>
      <c r="B1960" s="48" t="s">
        <v>1040</v>
      </c>
      <c r="C1960" s="33" t="e">
        <f>AVERAGE(E1960,D1960)</f>
        <v>#REF!</v>
      </c>
      <c r="D1960" s="21" t="e">
        <f>F1960*(#REF!*10%)</f>
        <v>#REF!</v>
      </c>
      <c r="E1960" s="18">
        <v>6</v>
      </c>
      <c r="F1960" s="21">
        <v>7</v>
      </c>
    </row>
    <row r="1961" spans="1:7" ht="30" customHeight="1">
      <c r="A1961" s="18" t="s">
        <v>838</v>
      </c>
      <c r="B1961" s="48" t="s">
        <v>706</v>
      </c>
      <c r="C1961" s="33" t="e">
        <f>AVERAGE(E1961,D1961)</f>
        <v>#REF!</v>
      </c>
      <c r="D1961" s="21" t="e">
        <f>F1961*(#REF!*10%)</f>
        <v>#REF!</v>
      </c>
    </row>
    <row r="1962" spans="1:7" ht="30" customHeight="1">
      <c r="A1962" s="18" t="s">
        <v>838</v>
      </c>
      <c r="B1962" s="48" t="s">
        <v>855</v>
      </c>
      <c r="C1962" s="33">
        <f t="shared" ref="C1962:C1993" si="89">(E1962*2+F1962)/3</f>
        <v>6</v>
      </c>
      <c r="D1962" s="21" t="e">
        <f>F1962*(110%-(#REF!*10%))</f>
        <v>#REF!</v>
      </c>
      <c r="E1962" s="18">
        <v>9</v>
      </c>
      <c r="F1962" s="21">
        <v>0</v>
      </c>
    </row>
    <row r="1963" spans="1:7" ht="30" customHeight="1">
      <c r="A1963" s="18" t="s">
        <v>838</v>
      </c>
      <c r="B1963" s="48" t="s">
        <v>1023</v>
      </c>
      <c r="C1963" s="33">
        <f t="shared" si="89"/>
        <v>6</v>
      </c>
      <c r="D1963" s="21">
        <f t="shared" ref="D1963:D1994" si="90">(F1963+G1963)/2</f>
        <v>0</v>
      </c>
      <c r="E1963" s="18">
        <v>9</v>
      </c>
      <c r="F1963" s="21">
        <v>0</v>
      </c>
      <c r="G1963" s="21">
        <v>0</v>
      </c>
    </row>
    <row r="1964" spans="1:7" ht="30" customHeight="1">
      <c r="A1964" s="18" t="s">
        <v>838</v>
      </c>
      <c r="B1964" s="48" t="s">
        <v>1038</v>
      </c>
      <c r="C1964" s="33">
        <f t="shared" si="89"/>
        <v>6</v>
      </c>
      <c r="D1964" s="21">
        <f t="shared" si="90"/>
        <v>0</v>
      </c>
      <c r="E1964" s="18">
        <v>9</v>
      </c>
      <c r="F1964" s="21">
        <v>0</v>
      </c>
      <c r="G1964" s="21">
        <v>0</v>
      </c>
    </row>
    <row r="1965" spans="1:7" ht="30" customHeight="1">
      <c r="A1965" s="18" t="s">
        <v>838</v>
      </c>
      <c r="B1965" s="48" t="s">
        <v>1054</v>
      </c>
      <c r="C1965" s="33">
        <f t="shared" si="89"/>
        <v>6</v>
      </c>
      <c r="D1965" s="21">
        <f t="shared" si="90"/>
        <v>0</v>
      </c>
      <c r="E1965" s="18">
        <v>9</v>
      </c>
      <c r="F1965" s="21">
        <v>0</v>
      </c>
      <c r="G1965" s="21">
        <v>0</v>
      </c>
    </row>
    <row r="1966" spans="1:7" ht="30" customHeight="1">
      <c r="A1966" s="18" t="s">
        <v>838</v>
      </c>
      <c r="B1966" s="48" t="s">
        <v>1039</v>
      </c>
      <c r="C1966" s="33">
        <f t="shared" si="89"/>
        <v>6</v>
      </c>
      <c r="D1966" s="21">
        <f t="shared" si="90"/>
        <v>0</v>
      </c>
      <c r="E1966" s="18">
        <v>9</v>
      </c>
      <c r="F1966" s="21">
        <v>0</v>
      </c>
      <c r="G1966" s="21">
        <v>0</v>
      </c>
    </row>
    <row r="1967" spans="1:7" ht="30" customHeight="1">
      <c r="A1967" s="18" t="s">
        <v>838</v>
      </c>
      <c r="B1967" s="48" t="s">
        <v>1116</v>
      </c>
      <c r="C1967" s="33">
        <f t="shared" si="89"/>
        <v>5.666666666666667</v>
      </c>
      <c r="D1967" s="21">
        <f t="shared" si="90"/>
        <v>2.5</v>
      </c>
      <c r="E1967" s="18">
        <v>6</v>
      </c>
      <c r="F1967" s="21">
        <v>5</v>
      </c>
      <c r="G1967" s="21">
        <v>0</v>
      </c>
    </row>
    <row r="1968" spans="1:7" ht="30" customHeight="1">
      <c r="A1968" s="18" t="s">
        <v>838</v>
      </c>
      <c r="B1968" s="48" t="s">
        <v>1092</v>
      </c>
      <c r="C1968" s="33">
        <f t="shared" si="89"/>
        <v>5.333333333333333</v>
      </c>
      <c r="D1968" s="21">
        <f t="shared" si="90"/>
        <v>0</v>
      </c>
      <c r="E1968" s="18">
        <v>8</v>
      </c>
      <c r="F1968" s="21">
        <v>0</v>
      </c>
      <c r="G1968" s="21">
        <v>0</v>
      </c>
    </row>
    <row r="1969" spans="1:7" ht="30" customHeight="1">
      <c r="A1969" s="18" t="s">
        <v>838</v>
      </c>
      <c r="B1969" s="48" t="s">
        <v>847</v>
      </c>
      <c r="C1969" s="33">
        <f t="shared" si="89"/>
        <v>5.333333333333333</v>
      </c>
      <c r="D1969" s="21">
        <f t="shared" si="90"/>
        <v>0</v>
      </c>
      <c r="E1969" s="18">
        <v>8</v>
      </c>
      <c r="F1969" s="21">
        <v>0</v>
      </c>
      <c r="G1969" s="21">
        <v>0</v>
      </c>
    </row>
    <row r="1970" spans="1:7" ht="30" customHeight="1">
      <c r="A1970" s="18" t="s">
        <v>838</v>
      </c>
      <c r="B1970" s="48" t="s">
        <v>848</v>
      </c>
      <c r="C1970" s="33">
        <f t="shared" si="89"/>
        <v>5.333333333333333</v>
      </c>
      <c r="D1970" s="21">
        <f t="shared" si="90"/>
        <v>0</v>
      </c>
      <c r="E1970" s="18">
        <v>8</v>
      </c>
      <c r="F1970" s="21">
        <v>0</v>
      </c>
      <c r="G1970" s="21">
        <v>0</v>
      </c>
    </row>
    <row r="1971" spans="1:7" ht="30" customHeight="1">
      <c r="A1971" s="18" t="s">
        <v>838</v>
      </c>
      <c r="B1971" s="48" t="s">
        <v>845</v>
      </c>
      <c r="C1971" s="33">
        <f t="shared" si="89"/>
        <v>5.333333333333333</v>
      </c>
      <c r="D1971" s="21">
        <f t="shared" si="90"/>
        <v>0</v>
      </c>
      <c r="E1971" s="18">
        <v>8</v>
      </c>
      <c r="F1971" s="21">
        <v>0</v>
      </c>
      <c r="G1971" s="21">
        <v>0</v>
      </c>
    </row>
    <row r="1972" spans="1:7" ht="30" customHeight="1">
      <c r="A1972" s="18" t="s">
        <v>838</v>
      </c>
      <c r="B1972" s="48" t="s">
        <v>850</v>
      </c>
      <c r="C1972" s="33">
        <f t="shared" si="89"/>
        <v>5.333333333333333</v>
      </c>
      <c r="D1972" s="21">
        <f t="shared" si="90"/>
        <v>0</v>
      </c>
      <c r="E1972" s="18">
        <v>8</v>
      </c>
      <c r="F1972" s="21">
        <v>0</v>
      </c>
      <c r="G1972" s="21">
        <v>0</v>
      </c>
    </row>
    <row r="1973" spans="1:7" ht="30" customHeight="1">
      <c r="A1973" s="18" t="s">
        <v>838</v>
      </c>
      <c r="B1973" s="48" t="s">
        <v>837</v>
      </c>
      <c r="C1973" s="33">
        <f t="shared" si="89"/>
        <v>5.333333333333333</v>
      </c>
      <c r="D1973" s="21">
        <f t="shared" si="90"/>
        <v>0</v>
      </c>
      <c r="E1973" s="18">
        <v>8</v>
      </c>
      <c r="F1973" s="21">
        <v>0</v>
      </c>
      <c r="G1973" s="21">
        <v>0</v>
      </c>
    </row>
    <row r="1974" spans="1:7" ht="30" customHeight="1">
      <c r="A1974" s="18" t="s">
        <v>838</v>
      </c>
      <c r="B1974" s="48" t="s">
        <v>1457</v>
      </c>
      <c r="C1974" s="33">
        <f t="shared" si="89"/>
        <v>5</v>
      </c>
      <c r="D1974" s="21">
        <f t="shared" si="90"/>
        <v>5</v>
      </c>
      <c r="E1974" s="18">
        <v>5</v>
      </c>
      <c r="F1974" s="21">
        <v>5</v>
      </c>
      <c r="G1974" s="21">
        <v>5</v>
      </c>
    </row>
    <row r="1975" spans="1:7" ht="30" customHeight="1">
      <c r="A1975" s="18" t="s">
        <v>838</v>
      </c>
      <c r="B1975" s="48" t="s">
        <v>1596</v>
      </c>
      <c r="C1975" s="33">
        <f t="shared" si="89"/>
        <v>5</v>
      </c>
      <c r="D1975" s="21">
        <f t="shared" si="90"/>
        <v>5</v>
      </c>
      <c r="E1975" s="18">
        <v>5</v>
      </c>
      <c r="F1975" s="21">
        <v>5</v>
      </c>
      <c r="G1975" s="21">
        <v>5</v>
      </c>
    </row>
    <row r="1976" spans="1:7" ht="30" customHeight="1">
      <c r="A1976" s="18" t="s">
        <v>838</v>
      </c>
      <c r="B1976" s="48" t="s">
        <v>1576</v>
      </c>
      <c r="C1976" s="33">
        <f t="shared" si="89"/>
        <v>5</v>
      </c>
      <c r="D1976" s="21">
        <f t="shared" si="90"/>
        <v>5</v>
      </c>
      <c r="E1976" s="18">
        <v>5</v>
      </c>
      <c r="F1976" s="21">
        <v>5</v>
      </c>
      <c r="G1976" s="21">
        <v>5</v>
      </c>
    </row>
    <row r="1977" spans="1:7" ht="30" customHeight="1">
      <c r="A1977" s="18" t="s">
        <v>838</v>
      </c>
      <c r="B1977" s="48" t="s">
        <v>1582</v>
      </c>
      <c r="C1977" s="33">
        <f t="shared" si="89"/>
        <v>5</v>
      </c>
      <c r="D1977" s="21">
        <f t="shared" si="90"/>
        <v>5</v>
      </c>
      <c r="E1977" s="18">
        <v>5</v>
      </c>
      <c r="F1977" s="21">
        <v>5</v>
      </c>
      <c r="G1977" s="21">
        <v>5</v>
      </c>
    </row>
    <row r="1978" spans="1:7" ht="30" customHeight="1">
      <c r="A1978" s="18" t="s">
        <v>838</v>
      </c>
      <c r="B1978" s="48" t="s">
        <v>1582</v>
      </c>
      <c r="C1978" s="33">
        <f t="shared" si="89"/>
        <v>5</v>
      </c>
      <c r="D1978" s="21">
        <f t="shared" si="90"/>
        <v>5</v>
      </c>
      <c r="E1978" s="18">
        <v>5</v>
      </c>
      <c r="F1978" s="21">
        <v>5</v>
      </c>
      <c r="G1978" s="21">
        <v>5</v>
      </c>
    </row>
    <row r="1979" spans="1:7" ht="30" customHeight="1">
      <c r="A1979" s="18" t="s">
        <v>838</v>
      </c>
      <c r="B1979" s="48" t="s">
        <v>1512</v>
      </c>
      <c r="C1979" s="33">
        <f t="shared" si="89"/>
        <v>5</v>
      </c>
      <c r="D1979" s="21">
        <f t="shared" si="90"/>
        <v>5</v>
      </c>
      <c r="E1979" s="18">
        <v>5</v>
      </c>
      <c r="F1979" s="21">
        <v>5</v>
      </c>
      <c r="G1979" s="21">
        <v>5</v>
      </c>
    </row>
    <row r="1980" spans="1:7" ht="30" customHeight="1">
      <c r="A1980" s="18" t="s">
        <v>838</v>
      </c>
      <c r="B1980" s="48" t="s">
        <v>1718</v>
      </c>
      <c r="C1980" s="33">
        <f t="shared" si="89"/>
        <v>5</v>
      </c>
      <c r="D1980" s="21">
        <f t="shared" si="90"/>
        <v>5</v>
      </c>
      <c r="E1980" s="18">
        <v>5</v>
      </c>
      <c r="F1980" s="21">
        <v>5</v>
      </c>
      <c r="G1980" s="21">
        <v>5</v>
      </c>
    </row>
    <row r="1981" spans="1:7" ht="30" customHeight="1">
      <c r="A1981" s="18" t="s">
        <v>838</v>
      </c>
      <c r="B1981" s="48" t="s">
        <v>1581</v>
      </c>
      <c r="C1981" s="33">
        <f t="shared" si="89"/>
        <v>5</v>
      </c>
      <c r="D1981" s="21">
        <f t="shared" si="90"/>
        <v>5</v>
      </c>
      <c r="E1981" s="18">
        <v>5</v>
      </c>
      <c r="F1981" s="21">
        <v>5</v>
      </c>
      <c r="G1981" s="21">
        <v>5</v>
      </c>
    </row>
    <row r="1982" spans="1:7" ht="30" customHeight="1">
      <c r="A1982" s="18" t="s">
        <v>838</v>
      </c>
      <c r="B1982" s="48" t="s">
        <v>1501</v>
      </c>
      <c r="C1982" s="33">
        <f t="shared" si="89"/>
        <v>5</v>
      </c>
      <c r="D1982" s="21">
        <f t="shared" si="90"/>
        <v>5</v>
      </c>
      <c r="E1982" s="18">
        <v>5</v>
      </c>
      <c r="F1982" s="21">
        <v>5</v>
      </c>
      <c r="G1982" s="21">
        <v>5</v>
      </c>
    </row>
    <row r="1983" spans="1:7" ht="30" customHeight="1">
      <c r="A1983" s="18" t="s">
        <v>838</v>
      </c>
      <c r="B1983" s="48" t="s">
        <v>1502</v>
      </c>
      <c r="C1983" s="33">
        <f t="shared" si="89"/>
        <v>5</v>
      </c>
      <c r="D1983" s="21">
        <f t="shared" si="90"/>
        <v>5</v>
      </c>
      <c r="E1983" s="18">
        <v>5</v>
      </c>
      <c r="F1983" s="21">
        <v>5</v>
      </c>
      <c r="G1983" s="21">
        <v>5</v>
      </c>
    </row>
    <row r="1984" spans="1:7" ht="30" customHeight="1">
      <c r="A1984" s="18" t="s">
        <v>838</v>
      </c>
      <c r="B1984" s="48" t="s">
        <v>1724</v>
      </c>
      <c r="C1984" s="33">
        <f t="shared" si="89"/>
        <v>5</v>
      </c>
      <c r="D1984" s="21">
        <f t="shared" si="90"/>
        <v>5</v>
      </c>
      <c r="E1984" s="18">
        <v>5</v>
      </c>
      <c r="F1984" s="21">
        <v>5</v>
      </c>
      <c r="G1984" s="21">
        <v>5</v>
      </c>
    </row>
    <row r="1985" spans="1:7" ht="30" customHeight="1">
      <c r="A1985" s="18" t="s">
        <v>838</v>
      </c>
      <c r="B1985" s="48" t="s">
        <v>1670</v>
      </c>
      <c r="C1985" s="33">
        <f t="shared" si="89"/>
        <v>5</v>
      </c>
      <c r="D1985" s="21">
        <f t="shared" si="90"/>
        <v>5</v>
      </c>
      <c r="E1985" s="18">
        <v>5</v>
      </c>
      <c r="F1985" s="21">
        <v>5</v>
      </c>
      <c r="G1985" s="21">
        <v>5</v>
      </c>
    </row>
    <row r="1986" spans="1:7" ht="30" customHeight="1">
      <c r="A1986" s="18" t="s">
        <v>838</v>
      </c>
      <c r="B1986" s="48" t="s">
        <v>1727</v>
      </c>
      <c r="C1986" s="33">
        <f t="shared" si="89"/>
        <v>5</v>
      </c>
      <c r="D1986" s="21">
        <f t="shared" si="90"/>
        <v>5</v>
      </c>
      <c r="E1986" s="18">
        <v>5</v>
      </c>
      <c r="F1986" s="21">
        <v>5</v>
      </c>
      <c r="G1986" s="21">
        <v>5</v>
      </c>
    </row>
    <row r="1987" spans="1:7" ht="30" customHeight="1">
      <c r="A1987" s="18" t="s">
        <v>838</v>
      </c>
      <c r="B1987" s="48" t="s">
        <v>1683</v>
      </c>
      <c r="C1987" s="33">
        <f t="shared" si="89"/>
        <v>5</v>
      </c>
      <c r="D1987" s="21">
        <f t="shared" si="90"/>
        <v>5</v>
      </c>
      <c r="E1987" s="18">
        <v>5</v>
      </c>
      <c r="F1987" s="21">
        <v>5</v>
      </c>
      <c r="G1987" s="21">
        <v>5</v>
      </c>
    </row>
    <row r="1988" spans="1:7" ht="30" customHeight="1">
      <c r="A1988" s="18" t="s">
        <v>838</v>
      </c>
      <c r="B1988" s="48" t="s">
        <v>1440</v>
      </c>
      <c r="C1988" s="33">
        <f t="shared" si="89"/>
        <v>5</v>
      </c>
      <c r="D1988" s="21">
        <f t="shared" si="90"/>
        <v>5</v>
      </c>
      <c r="E1988" s="18">
        <v>5</v>
      </c>
      <c r="F1988" s="21">
        <v>5</v>
      </c>
      <c r="G1988" s="21">
        <v>5</v>
      </c>
    </row>
    <row r="1989" spans="1:7" ht="30" customHeight="1">
      <c r="A1989" s="18" t="s">
        <v>838</v>
      </c>
      <c r="B1989" s="48" t="s">
        <v>1700</v>
      </c>
      <c r="C1989" s="33">
        <f t="shared" si="89"/>
        <v>5</v>
      </c>
      <c r="D1989" s="21">
        <f t="shared" si="90"/>
        <v>5</v>
      </c>
      <c r="E1989" s="18">
        <v>5</v>
      </c>
      <c r="F1989" s="21">
        <v>5</v>
      </c>
      <c r="G1989" s="21">
        <v>5</v>
      </c>
    </row>
    <row r="1990" spans="1:7" ht="30" customHeight="1">
      <c r="A1990" s="18" t="s">
        <v>838</v>
      </c>
      <c r="B1990" s="48" t="s">
        <v>849</v>
      </c>
      <c r="C1990" s="33">
        <f t="shared" si="89"/>
        <v>4.666666666666667</v>
      </c>
      <c r="D1990" s="21">
        <f t="shared" si="90"/>
        <v>0</v>
      </c>
      <c r="E1990" s="18">
        <v>7</v>
      </c>
      <c r="F1990" s="21">
        <v>0</v>
      </c>
      <c r="G1990" s="21">
        <v>0</v>
      </c>
    </row>
    <row r="1991" spans="1:7" ht="30" customHeight="1">
      <c r="A1991" s="18" t="s">
        <v>838</v>
      </c>
      <c r="B1991" s="48" t="s">
        <v>891</v>
      </c>
      <c r="C1991" s="33">
        <f t="shared" si="89"/>
        <v>4.666666666666667</v>
      </c>
      <c r="D1991" s="21">
        <f t="shared" si="90"/>
        <v>0</v>
      </c>
      <c r="E1991" s="18">
        <v>7</v>
      </c>
      <c r="F1991" s="21">
        <v>0</v>
      </c>
      <c r="G1991" s="21">
        <v>0</v>
      </c>
    </row>
    <row r="1992" spans="1:7" ht="30" customHeight="1">
      <c r="A1992" s="18" t="s">
        <v>838</v>
      </c>
      <c r="B1992" s="48" t="s">
        <v>871</v>
      </c>
      <c r="C1992" s="33">
        <f t="shared" si="89"/>
        <v>4.666666666666667</v>
      </c>
      <c r="D1992" s="21">
        <f t="shared" si="90"/>
        <v>0</v>
      </c>
      <c r="E1992" s="18">
        <v>7</v>
      </c>
      <c r="F1992" s="21">
        <v>0</v>
      </c>
      <c r="G1992" s="21">
        <v>0</v>
      </c>
    </row>
    <row r="1993" spans="1:7" ht="30" customHeight="1">
      <c r="A1993" s="18" t="s">
        <v>838</v>
      </c>
      <c r="B1993" s="48" t="s">
        <v>863</v>
      </c>
      <c r="C1993" s="33">
        <f t="shared" si="89"/>
        <v>4.666666666666667</v>
      </c>
      <c r="D1993" s="21">
        <f t="shared" si="90"/>
        <v>0</v>
      </c>
      <c r="E1993" s="18">
        <v>7</v>
      </c>
      <c r="F1993" s="21">
        <v>0</v>
      </c>
      <c r="G1993" s="21">
        <v>0</v>
      </c>
    </row>
    <row r="1994" spans="1:7" ht="30" customHeight="1">
      <c r="A1994" s="18" t="s">
        <v>838</v>
      </c>
      <c r="B1994" s="48" t="s">
        <v>864</v>
      </c>
      <c r="C1994" s="33">
        <f t="shared" ref="C1994:C2025" si="91">(E1994*2+F1994)/3</f>
        <v>4.666666666666667</v>
      </c>
      <c r="D1994" s="21">
        <f t="shared" si="90"/>
        <v>0</v>
      </c>
      <c r="E1994" s="18">
        <v>7</v>
      </c>
      <c r="F1994" s="21">
        <v>0</v>
      </c>
      <c r="G1994" s="21">
        <v>0</v>
      </c>
    </row>
    <row r="1995" spans="1:7" ht="30" customHeight="1">
      <c r="A1995" s="18" t="s">
        <v>838</v>
      </c>
      <c r="B1995" s="48" t="s">
        <v>866</v>
      </c>
      <c r="C1995" s="33">
        <f t="shared" si="91"/>
        <v>4.666666666666667</v>
      </c>
      <c r="D1995" s="21">
        <f t="shared" ref="D1995:D2026" si="92">(F1995+G1995)/2</f>
        <v>0</v>
      </c>
      <c r="E1995" s="18">
        <v>7</v>
      </c>
      <c r="F1995" s="21">
        <v>0</v>
      </c>
      <c r="G1995" s="21">
        <v>0</v>
      </c>
    </row>
    <row r="1996" spans="1:7" ht="30" customHeight="1">
      <c r="A1996" s="18" t="s">
        <v>838</v>
      </c>
      <c r="B1996" s="48" t="s">
        <v>876</v>
      </c>
      <c r="C1996" s="33">
        <f t="shared" si="91"/>
        <v>4.666666666666667</v>
      </c>
      <c r="D1996" s="21">
        <f t="shared" si="92"/>
        <v>0</v>
      </c>
      <c r="E1996" s="18">
        <v>7</v>
      </c>
      <c r="F1996" s="21">
        <v>0</v>
      </c>
      <c r="G1996" s="21">
        <v>0</v>
      </c>
    </row>
    <row r="1997" spans="1:7" ht="30" customHeight="1">
      <c r="A1997" s="18" t="s">
        <v>838</v>
      </c>
      <c r="B1997" s="48" t="s">
        <v>1055</v>
      </c>
      <c r="C1997" s="33">
        <f t="shared" si="91"/>
        <v>4.666666666666667</v>
      </c>
      <c r="D1997" s="21">
        <f t="shared" si="92"/>
        <v>0</v>
      </c>
      <c r="E1997" s="18">
        <v>7</v>
      </c>
      <c r="F1997" s="21">
        <v>0</v>
      </c>
      <c r="G1997" s="21">
        <v>0</v>
      </c>
    </row>
    <row r="1998" spans="1:7" ht="30" customHeight="1">
      <c r="A1998" s="18" t="s">
        <v>838</v>
      </c>
      <c r="B1998" s="48" t="s">
        <v>1275</v>
      </c>
      <c r="C1998" s="33">
        <f t="shared" si="91"/>
        <v>4.666666666666667</v>
      </c>
      <c r="D1998" s="21">
        <f t="shared" si="92"/>
        <v>0</v>
      </c>
      <c r="E1998" s="18">
        <v>7</v>
      </c>
      <c r="F1998" s="21">
        <v>0</v>
      </c>
      <c r="G1998" s="21">
        <v>0</v>
      </c>
    </row>
    <row r="1999" spans="1:7" ht="30" customHeight="1">
      <c r="A1999" s="18" t="s">
        <v>838</v>
      </c>
      <c r="B1999" s="48" t="s">
        <v>1222</v>
      </c>
      <c r="C1999" s="33">
        <f t="shared" si="91"/>
        <v>4.666666666666667</v>
      </c>
      <c r="D1999" s="21">
        <f t="shared" si="92"/>
        <v>0</v>
      </c>
      <c r="E1999" s="18">
        <v>7</v>
      </c>
      <c r="F1999" s="21">
        <v>0</v>
      </c>
      <c r="G1999" s="21">
        <v>0</v>
      </c>
    </row>
    <row r="2000" spans="1:7" ht="30" customHeight="1">
      <c r="A2000" s="18" t="s">
        <v>838</v>
      </c>
      <c r="B2000" s="48" t="s">
        <v>1086</v>
      </c>
      <c r="C2000" s="33">
        <f t="shared" si="91"/>
        <v>4.666666666666667</v>
      </c>
      <c r="D2000" s="21">
        <f t="shared" si="92"/>
        <v>0</v>
      </c>
      <c r="E2000" s="18">
        <v>7</v>
      </c>
      <c r="F2000" s="21">
        <v>0</v>
      </c>
      <c r="G2000" s="21">
        <v>0</v>
      </c>
    </row>
    <row r="2001" spans="1:7" ht="30" customHeight="1">
      <c r="A2001" s="18" t="s">
        <v>838</v>
      </c>
      <c r="B2001" s="48" t="s">
        <v>846</v>
      </c>
      <c r="C2001" s="33">
        <f t="shared" si="91"/>
        <v>4.666666666666667</v>
      </c>
      <c r="D2001" s="21">
        <f t="shared" si="92"/>
        <v>0</v>
      </c>
      <c r="E2001" s="18">
        <v>7</v>
      </c>
      <c r="F2001" s="21">
        <v>0</v>
      </c>
      <c r="G2001" s="21">
        <v>0</v>
      </c>
    </row>
    <row r="2002" spans="1:7" ht="30" customHeight="1">
      <c r="A2002" s="18" t="s">
        <v>838</v>
      </c>
      <c r="B2002" s="48" t="s">
        <v>907</v>
      </c>
      <c r="C2002" s="33">
        <f t="shared" si="91"/>
        <v>4.666666666666667</v>
      </c>
      <c r="D2002" s="21">
        <f t="shared" si="92"/>
        <v>0</v>
      </c>
      <c r="E2002" s="18">
        <v>7</v>
      </c>
      <c r="F2002" s="21">
        <v>0</v>
      </c>
      <c r="G2002" s="21">
        <v>0</v>
      </c>
    </row>
    <row r="2003" spans="1:7" ht="30" customHeight="1">
      <c r="A2003" s="18" t="s">
        <v>838</v>
      </c>
      <c r="B2003" s="48" t="s">
        <v>877</v>
      </c>
      <c r="C2003" s="33">
        <f t="shared" si="91"/>
        <v>4.666666666666667</v>
      </c>
      <c r="D2003" s="21">
        <f t="shared" si="92"/>
        <v>0</v>
      </c>
      <c r="E2003" s="18">
        <v>7</v>
      </c>
      <c r="F2003" s="21">
        <v>0</v>
      </c>
      <c r="G2003" s="21">
        <v>0</v>
      </c>
    </row>
    <row r="2004" spans="1:7" ht="30" customHeight="1">
      <c r="A2004" s="18" t="s">
        <v>838</v>
      </c>
      <c r="B2004" s="48" t="s">
        <v>861</v>
      </c>
      <c r="C2004" s="33">
        <f t="shared" si="91"/>
        <v>4</v>
      </c>
      <c r="D2004" s="21">
        <f t="shared" si="92"/>
        <v>0</v>
      </c>
      <c r="E2004" s="18">
        <v>6</v>
      </c>
      <c r="F2004" s="21">
        <v>0</v>
      </c>
      <c r="G2004" s="21">
        <v>0</v>
      </c>
    </row>
    <row r="2005" spans="1:7" ht="30" customHeight="1">
      <c r="A2005" s="18" t="s">
        <v>838</v>
      </c>
      <c r="B2005" s="48" t="s">
        <v>904</v>
      </c>
      <c r="C2005" s="33">
        <f t="shared" si="91"/>
        <v>4</v>
      </c>
      <c r="D2005" s="21">
        <f t="shared" si="92"/>
        <v>0</v>
      </c>
      <c r="E2005" s="18">
        <v>6</v>
      </c>
      <c r="F2005" s="21">
        <v>0</v>
      </c>
      <c r="G2005" s="21">
        <v>0</v>
      </c>
    </row>
    <row r="2006" spans="1:7" ht="30" customHeight="1">
      <c r="A2006" s="18" t="s">
        <v>838</v>
      </c>
      <c r="B2006" s="48" t="s">
        <v>898</v>
      </c>
      <c r="C2006" s="33">
        <f t="shared" si="91"/>
        <v>4</v>
      </c>
      <c r="D2006" s="21">
        <f t="shared" si="92"/>
        <v>0</v>
      </c>
      <c r="E2006" s="18">
        <v>6</v>
      </c>
      <c r="F2006" s="21">
        <v>0</v>
      </c>
      <c r="G2006" s="21">
        <v>0</v>
      </c>
    </row>
    <row r="2007" spans="1:7" ht="30" customHeight="1">
      <c r="A2007" s="18" t="s">
        <v>838</v>
      </c>
      <c r="B2007" s="48" t="s">
        <v>862</v>
      </c>
      <c r="C2007" s="33">
        <f t="shared" si="91"/>
        <v>4</v>
      </c>
      <c r="D2007" s="21">
        <f t="shared" si="92"/>
        <v>0</v>
      </c>
      <c r="E2007" s="18">
        <v>6</v>
      </c>
      <c r="F2007" s="21">
        <v>0</v>
      </c>
      <c r="G2007" s="21">
        <v>0</v>
      </c>
    </row>
    <row r="2008" spans="1:7" ht="30" customHeight="1">
      <c r="A2008" s="18" t="s">
        <v>838</v>
      </c>
      <c r="B2008" s="48" t="s">
        <v>858</v>
      </c>
      <c r="C2008" s="33">
        <f t="shared" si="91"/>
        <v>4</v>
      </c>
      <c r="D2008" s="21">
        <f t="shared" si="92"/>
        <v>0</v>
      </c>
      <c r="E2008" s="18">
        <v>6</v>
      </c>
      <c r="F2008" s="21">
        <v>0</v>
      </c>
      <c r="G2008" s="21">
        <v>0</v>
      </c>
    </row>
    <row r="2009" spans="1:7" ht="30" customHeight="1">
      <c r="A2009" s="18" t="s">
        <v>838</v>
      </c>
      <c r="B2009" s="48" t="s">
        <v>1231</v>
      </c>
      <c r="C2009" s="33">
        <f t="shared" si="91"/>
        <v>4</v>
      </c>
      <c r="D2009" s="21">
        <f t="shared" si="92"/>
        <v>0</v>
      </c>
      <c r="E2009" s="18">
        <v>6</v>
      </c>
      <c r="F2009" s="21">
        <v>0</v>
      </c>
      <c r="G2009" s="21">
        <v>0</v>
      </c>
    </row>
    <row r="2010" spans="1:7" ht="30" customHeight="1">
      <c r="A2010" s="18" t="s">
        <v>838</v>
      </c>
      <c r="B2010" s="48" t="s">
        <v>892</v>
      </c>
      <c r="C2010" s="33">
        <f t="shared" si="91"/>
        <v>4</v>
      </c>
      <c r="D2010" s="21">
        <f t="shared" si="92"/>
        <v>0</v>
      </c>
      <c r="E2010" s="18">
        <v>6</v>
      </c>
      <c r="F2010" s="21">
        <v>0</v>
      </c>
      <c r="G2010" s="21">
        <v>0</v>
      </c>
    </row>
    <row r="2011" spans="1:7" ht="30" customHeight="1">
      <c r="A2011" s="18" t="s">
        <v>838</v>
      </c>
      <c r="B2011" s="48" t="s">
        <v>1021</v>
      </c>
      <c r="C2011" s="33">
        <f t="shared" si="91"/>
        <v>4</v>
      </c>
      <c r="D2011" s="21">
        <f t="shared" si="92"/>
        <v>0</v>
      </c>
      <c r="E2011" s="18">
        <v>6</v>
      </c>
      <c r="F2011" s="21">
        <v>0</v>
      </c>
      <c r="G2011" s="21">
        <v>0</v>
      </c>
    </row>
    <row r="2012" spans="1:7" ht="30" customHeight="1">
      <c r="A2012" s="18" t="s">
        <v>838</v>
      </c>
      <c r="B2012" s="48" t="s">
        <v>790</v>
      </c>
      <c r="C2012" s="33">
        <f t="shared" si="91"/>
        <v>4</v>
      </c>
      <c r="D2012" s="21">
        <f t="shared" si="92"/>
        <v>0</v>
      </c>
      <c r="E2012" s="18">
        <v>6</v>
      </c>
      <c r="F2012" s="21">
        <v>0</v>
      </c>
      <c r="G2012" s="21">
        <v>0</v>
      </c>
    </row>
    <row r="2013" spans="1:7" ht="30" customHeight="1">
      <c r="A2013" s="18" t="s">
        <v>838</v>
      </c>
      <c r="B2013" s="48" t="s">
        <v>794</v>
      </c>
      <c r="C2013" s="33">
        <f t="shared" si="91"/>
        <v>4</v>
      </c>
      <c r="D2013" s="21">
        <f t="shared" si="92"/>
        <v>0</v>
      </c>
      <c r="E2013" s="18">
        <v>6</v>
      </c>
      <c r="F2013" s="21">
        <v>0</v>
      </c>
      <c r="G2013" s="21">
        <v>0</v>
      </c>
    </row>
    <row r="2014" spans="1:7" ht="30" customHeight="1">
      <c r="A2014" s="18" t="s">
        <v>838</v>
      </c>
      <c r="B2014" s="48" t="s">
        <v>1125</v>
      </c>
      <c r="C2014" s="33">
        <f t="shared" si="91"/>
        <v>4</v>
      </c>
      <c r="D2014" s="21">
        <f t="shared" si="92"/>
        <v>0</v>
      </c>
      <c r="E2014" s="18">
        <v>6</v>
      </c>
      <c r="F2014" s="21">
        <v>0</v>
      </c>
      <c r="G2014" s="21">
        <v>0</v>
      </c>
    </row>
    <row r="2015" spans="1:7" ht="30" customHeight="1">
      <c r="A2015" s="18" t="s">
        <v>838</v>
      </c>
      <c r="B2015" s="48" t="s">
        <v>885</v>
      </c>
      <c r="C2015" s="33">
        <f t="shared" si="91"/>
        <v>4</v>
      </c>
      <c r="D2015" s="21">
        <f t="shared" si="92"/>
        <v>0</v>
      </c>
      <c r="E2015" s="18">
        <v>6</v>
      </c>
      <c r="F2015" s="21">
        <v>0</v>
      </c>
      <c r="G2015" s="21">
        <v>0</v>
      </c>
    </row>
    <row r="2016" spans="1:7" ht="30" customHeight="1">
      <c r="A2016" s="18" t="s">
        <v>838</v>
      </c>
      <c r="B2016" s="48" t="s">
        <v>1151</v>
      </c>
      <c r="C2016" s="33">
        <f t="shared" si="91"/>
        <v>4</v>
      </c>
      <c r="D2016" s="21">
        <f t="shared" si="92"/>
        <v>0</v>
      </c>
      <c r="E2016" s="18">
        <v>6</v>
      </c>
      <c r="F2016" s="21">
        <v>0</v>
      </c>
      <c r="G2016" s="21">
        <v>0</v>
      </c>
    </row>
    <row r="2017" spans="1:7" ht="30" customHeight="1">
      <c r="A2017" s="18" t="s">
        <v>838</v>
      </c>
      <c r="B2017" s="48" t="s">
        <v>1150</v>
      </c>
      <c r="C2017" s="33">
        <f t="shared" si="91"/>
        <v>4</v>
      </c>
      <c r="D2017" s="21">
        <f t="shared" si="92"/>
        <v>0</v>
      </c>
      <c r="E2017" s="18">
        <v>6</v>
      </c>
      <c r="F2017" s="21">
        <v>0</v>
      </c>
      <c r="G2017" s="21">
        <v>0</v>
      </c>
    </row>
    <row r="2018" spans="1:7" ht="30" customHeight="1">
      <c r="A2018" s="18" t="s">
        <v>838</v>
      </c>
      <c r="B2018" s="48" t="s">
        <v>883</v>
      </c>
      <c r="C2018" s="33">
        <f t="shared" si="91"/>
        <v>4</v>
      </c>
      <c r="D2018" s="21">
        <f t="shared" si="92"/>
        <v>0</v>
      </c>
      <c r="E2018" s="18">
        <v>6</v>
      </c>
      <c r="F2018" s="21">
        <v>0</v>
      </c>
      <c r="G2018" s="21">
        <v>0</v>
      </c>
    </row>
    <row r="2019" spans="1:7" ht="30" customHeight="1">
      <c r="A2019" s="18" t="s">
        <v>838</v>
      </c>
      <c r="B2019" s="48" t="s">
        <v>880</v>
      </c>
      <c r="C2019" s="33">
        <f t="shared" si="91"/>
        <v>4</v>
      </c>
      <c r="D2019" s="21">
        <f t="shared" si="92"/>
        <v>0</v>
      </c>
      <c r="E2019" s="18">
        <v>6</v>
      </c>
      <c r="F2019" s="21">
        <v>0</v>
      </c>
      <c r="G2019" s="21">
        <v>0</v>
      </c>
    </row>
    <row r="2020" spans="1:7" ht="30" customHeight="1">
      <c r="A2020" s="18" t="s">
        <v>838</v>
      </c>
      <c r="B2020" s="48" t="s">
        <v>879</v>
      </c>
      <c r="C2020" s="33">
        <f t="shared" si="91"/>
        <v>4</v>
      </c>
      <c r="D2020" s="21">
        <f t="shared" si="92"/>
        <v>0</v>
      </c>
      <c r="E2020" s="18">
        <v>6</v>
      </c>
      <c r="F2020" s="21">
        <v>0</v>
      </c>
      <c r="G2020" s="21">
        <v>0</v>
      </c>
    </row>
    <row r="2021" spans="1:7" ht="30" customHeight="1">
      <c r="A2021" s="18" t="s">
        <v>838</v>
      </c>
      <c r="B2021" s="48" t="s">
        <v>894</v>
      </c>
      <c r="C2021" s="33">
        <f t="shared" si="91"/>
        <v>4</v>
      </c>
      <c r="D2021" s="21">
        <f t="shared" si="92"/>
        <v>0</v>
      </c>
      <c r="E2021" s="18">
        <v>6</v>
      </c>
      <c r="F2021" s="21">
        <v>0</v>
      </c>
      <c r="G2021" s="21">
        <v>0</v>
      </c>
    </row>
    <row r="2022" spans="1:7" ht="30" customHeight="1">
      <c r="A2022" s="18" t="s">
        <v>838</v>
      </c>
      <c r="B2022" s="48" t="s">
        <v>889</v>
      </c>
      <c r="C2022" s="33">
        <f t="shared" si="91"/>
        <v>4</v>
      </c>
      <c r="D2022" s="21">
        <f t="shared" si="92"/>
        <v>0</v>
      </c>
      <c r="E2022" s="18">
        <v>6</v>
      </c>
      <c r="F2022" s="21">
        <v>0</v>
      </c>
      <c r="G2022" s="21">
        <v>0</v>
      </c>
    </row>
    <row r="2023" spans="1:7" ht="30" customHeight="1">
      <c r="A2023" s="18" t="s">
        <v>838</v>
      </c>
      <c r="B2023" s="48" t="s">
        <v>896</v>
      </c>
      <c r="C2023" s="33">
        <f t="shared" si="91"/>
        <v>4</v>
      </c>
      <c r="D2023" s="21">
        <f t="shared" si="92"/>
        <v>0</v>
      </c>
      <c r="E2023" s="18">
        <v>6</v>
      </c>
      <c r="F2023" s="21">
        <v>0</v>
      </c>
      <c r="G2023" s="21">
        <v>0</v>
      </c>
    </row>
    <row r="2024" spans="1:7" ht="30" customHeight="1">
      <c r="A2024" s="18" t="s">
        <v>838</v>
      </c>
      <c r="B2024" s="48" t="s">
        <v>875</v>
      </c>
      <c r="C2024" s="33">
        <f t="shared" si="91"/>
        <v>4</v>
      </c>
      <c r="D2024" s="21">
        <f t="shared" si="92"/>
        <v>0</v>
      </c>
      <c r="E2024" s="18">
        <v>6</v>
      </c>
      <c r="F2024" s="21">
        <v>0</v>
      </c>
      <c r="G2024" s="21">
        <v>0</v>
      </c>
    </row>
    <row r="2025" spans="1:7" ht="30" customHeight="1">
      <c r="A2025" s="18" t="s">
        <v>838</v>
      </c>
      <c r="B2025" s="48" t="s">
        <v>852</v>
      </c>
      <c r="C2025" s="33">
        <f t="shared" si="91"/>
        <v>3.3333333333333335</v>
      </c>
      <c r="D2025" s="21">
        <f t="shared" si="92"/>
        <v>0</v>
      </c>
      <c r="E2025" s="18">
        <v>5</v>
      </c>
      <c r="F2025" s="21">
        <v>0</v>
      </c>
      <c r="G2025" s="21">
        <v>0</v>
      </c>
    </row>
    <row r="2026" spans="1:7" ht="30" customHeight="1">
      <c r="A2026" s="18" t="s">
        <v>838</v>
      </c>
      <c r="B2026" s="48" t="s">
        <v>865</v>
      </c>
      <c r="C2026" s="33">
        <f t="shared" ref="C2026:C2057" si="93">(E2026*2+F2026)/3</f>
        <v>3.3333333333333335</v>
      </c>
      <c r="D2026" s="21">
        <f t="shared" si="92"/>
        <v>0</v>
      </c>
      <c r="E2026" s="18">
        <v>5</v>
      </c>
      <c r="F2026" s="21">
        <v>0</v>
      </c>
      <c r="G2026" s="21">
        <v>0</v>
      </c>
    </row>
    <row r="2027" spans="1:7" ht="30" customHeight="1">
      <c r="A2027" s="18" t="s">
        <v>838</v>
      </c>
      <c r="B2027" s="48" t="s">
        <v>872</v>
      </c>
      <c r="C2027" s="33">
        <f t="shared" si="93"/>
        <v>3.3333333333333335</v>
      </c>
      <c r="D2027" s="21">
        <f t="shared" ref="D2027:D2058" si="94">(F2027+G2027)/2</f>
        <v>0</v>
      </c>
      <c r="E2027" s="18">
        <v>5</v>
      </c>
      <c r="F2027" s="21">
        <v>0</v>
      </c>
      <c r="G2027" s="21">
        <v>0</v>
      </c>
    </row>
    <row r="2028" spans="1:7" ht="30" customHeight="1">
      <c r="A2028" s="18" t="s">
        <v>838</v>
      </c>
      <c r="B2028" s="48" t="s">
        <v>1065</v>
      </c>
      <c r="C2028" s="33">
        <f t="shared" si="93"/>
        <v>3.3333333333333335</v>
      </c>
      <c r="D2028" s="21">
        <f t="shared" si="94"/>
        <v>0</v>
      </c>
      <c r="E2028" s="18">
        <v>5</v>
      </c>
      <c r="F2028" s="21">
        <v>0</v>
      </c>
      <c r="G2028" s="21">
        <v>0</v>
      </c>
    </row>
    <row r="2029" spans="1:7" ht="30" customHeight="1">
      <c r="A2029" s="18" t="s">
        <v>838</v>
      </c>
      <c r="B2029" s="48" t="s">
        <v>856</v>
      </c>
      <c r="C2029" s="33">
        <f t="shared" si="93"/>
        <v>3.3333333333333335</v>
      </c>
      <c r="D2029" s="21">
        <f t="shared" si="94"/>
        <v>0</v>
      </c>
      <c r="E2029" s="18">
        <v>5</v>
      </c>
      <c r="F2029" s="21">
        <v>0</v>
      </c>
      <c r="G2029" s="21">
        <v>0</v>
      </c>
    </row>
    <row r="2030" spans="1:7" ht="30" customHeight="1">
      <c r="A2030" s="18" t="s">
        <v>838</v>
      </c>
      <c r="B2030" s="48" t="s">
        <v>1031</v>
      </c>
      <c r="C2030" s="33">
        <f t="shared" si="93"/>
        <v>3.3333333333333335</v>
      </c>
      <c r="D2030" s="21">
        <f t="shared" si="94"/>
        <v>0</v>
      </c>
      <c r="E2030" s="18">
        <v>5</v>
      </c>
      <c r="F2030" s="21">
        <v>0</v>
      </c>
      <c r="G2030" s="21">
        <v>0</v>
      </c>
    </row>
    <row r="2031" spans="1:7" ht="30" customHeight="1">
      <c r="A2031" s="18" t="s">
        <v>838</v>
      </c>
      <c r="B2031" s="48" t="s">
        <v>1037</v>
      </c>
      <c r="C2031" s="33">
        <f t="shared" si="93"/>
        <v>3.3333333333333335</v>
      </c>
      <c r="D2031" s="21">
        <f t="shared" si="94"/>
        <v>0</v>
      </c>
      <c r="E2031" s="18">
        <v>5</v>
      </c>
      <c r="F2031" s="21">
        <v>0</v>
      </c>
      <c r="G2031" s="21">
        <v>0</v>
      </c>
    </row>
    <row r="2032" spans="1:7" ht="30" customHeight="1">
      <c r="A2032" s="18" t="s">
        <v>838</v>
      </c>
      <c r="B2032" s="48" t="s">
        <v>908</v>
      </c>
      <c r="C2032" s="33">
        <f t="shared" si="93"/>
        <v>3.3333333333333335</v>
      </c>
      <c r="D2032" s="21">
        <f t="shared" si="94"/>
        <v>0</v>
      </c>
      <c r="E2032" s="18">
        <v>5</v>
      </c>
      <c r="F2032" s="21">
        <v>0</v>
      </c>
      <c r="G2032" s="21">
        <v>0</v>
      </c>
    </row>
    <row r="2033" spans="1:7" ht="30" customHeight="1">
      <c r="A2033" s="18" t="s">
        <v>838</v>
      </c>
      <c r="B2033" s="48" t="s">
        <v>890</v>
      </c>
      <c r="C2033" s="33">
        <f t="shared" si="93"/>
        <v>3.3333333333333335</v>
      </c>
      <c r="D2033" s="21">
        <f t="shared" si="94"/>
        <v>0</v>
      </c>
      <c r="E2033" s="18">
        <v>5</v>
      </c>
      <c r="F2033" s="21">
        <v>0</v>
      </c>
      <c r="G2033" s="21">
        <v>0</v>
      </c>
    </row>
    <row r="2034" spans="1:7" ht="30" customHeight="1">
      <c r="A2034" s="18" t="s">
        <v>838</v>
      </c>
      <c r="B2034" s="48" t="s">
        <v>1405</v>
      </c>
      <c r="C2034" s="33">
        <f t="shared" si="93"/>
        <v>2.6666666666666665</v>
      </c>
      <c r="D2034" s="21">
        <f t="shared" si="94"/>
        <v>0</v>
      </c>
      <c r="E2034" s="18">
        <v>4</v>
      </c>
      <c r="F2034" s="21">
        <v>0</v>
      </c>
      <c r="G2034" s="21">
        <v>0</v>
      </c>
    </row>
    <row r="2035" spans="1:7" ht="30" customHeight="1">
      <c r="A2035" s="18" t="s">
        <v>838</v>
      </c>
      <c r="B2035" s="48" t="s">
        <v>897</v>
      </c>
      <c r="C2035" s="33">
        <f t="shared" si="93"/>
        <v>2.6666666666666665</v>
      </c>
      <c r="D2035" s="21">
        <f t="shared" si="94"/>
        <v>0</v>
      </c>
      <c r="E2035" s="18">
        <v>4</v>
      </c>
      <c r="F2035" s="21">
        <v>0</v>
      </c>
      <c r="G2035" s="21">
        <v>0</v>
      </c>
    </row>
    <row r="2036" spans="1:7" ht="30" customHeight="1">
      <c r="A2036" s="18" t="s">
        <v>838</v>
      </c>
      <c r="B2036" s="48" t="s">
        <v>857</v>
      </c>
      <c r="C2036" s="33">
        <f t="shared" si="93"/>
        <v>2.6666666666666665</v>
      </c>
      <c r="D2036" s="21">
        <f t="shared" si="94"/>
        <v>0</v>
      </c>
      <c r="E2036" s="18">
        <v>4</v>
      </c>
      <c r="F2036" s="21">
        <v>0</v>
      </c>
      <c r="G2036" s="21">
        <v>0</v>
      </c>
    </row>
    <row r="2037" spans="1:7" ht="30" customHeight="1">
      <c r="A2037" s="18" t="s">
        <v>838</v>
      </c>
      <c r="B2037" s="48" t="s">
        <v>905</v>
      </c>
      <c r="C2037" s="33">
        <f t="shared" si="93"/>
        <v>2.6666666666666665</v>
      </c>
      <c r="D2037" s="21">
        <f t="shared" si="94"/>
        <v>0</v>
      </c>
      <c r="E2037" s="18">
        <v>4</v>
      </c>
      <c r="F2037" s="21">
        <v>0</v>
      </c>
      <c r="G2037" s="21">
        <v>0</v>
      </c>
    </row>
    <row r="2038" spans="1:7" ht="30" customHeight="1">
      <c r="A2038" s="18" t="s">
        <v>838</v>
      </c>
      <c r="B2038" s="48" t="s">
        <v>899</v>
      </c>
      <c r="C2038" s="33">
        <f t="shared" si="93"/>
        <v>2.6666666666666665</v>
      </c>
      <c r="D2038" s="21">
        <f t="shared" si="94"/>
        <v>0</v>
      </c>
      <c r="E2038" s="18">
        <v>4</v>
      </c>
      <c r="F2038" s="21">
        <v>0</v>
      </c>
      <c r="G2038" s="21">
        <v>0</v>
      </c>
    </row>
    <row r="2039" spans="1:7" ht="30" customHeight="1">
      <c r="A2039" s="18" t="s">
        <v>838</v>
      </c>
      <c r="B2039" s="48" t="s">
        <v>1064</v>
      </c>
      <c r="C2039" s="33">
        <f t="shared" si="93"/>
        <v>2.6666666666666665</v>
      </c>
      <c r="D2039" s="21">
        <f t="shared" si="94"/>
        <v>0</v>
      </c>
      <c r="E2039" s="18">
        <v>4</v>
      </c>
      <c r="F2039" s="21">
        <v>0</v>
      </c>
      <c r="G2039" s="21">
        <v>0</v>
      </c>
    </row>
    <row r="2040" spans="1:7" ht="30" customHeight="1">
      <c r="A2040" s="18" t="s">
        <v>838</v>
      </c>
      <c r="B2040" s="48" t="s">
        <v>1322</v>
      </c>
      <c r="C2040" s="33">
        <f t="shared" si="93"/>
        <v>2.6666666666666665</v>
      </c>
      <c r="D2040" s="21">
        <f t="shared" si="94"/>
        <v>1</v>
      </c>
      <c r="E2040" s="18">
        <v>4</v>
      </c>
      <c r="F2040" s="21">
        <v>0</v>
      </c>
      <c r="G2040" s="21">
        <v>2</v>
      </c>
    </row>
    <row r="2041" spans="1:7" ht="30" customHeight="1">
      <c r="A2041" s="18" t="s">
        <v>838</v>
      </c>
      <c r="B2041" s="48" t="s">
        <v>832</v>
      </c>
      <c r="C2041" s="33">
        <f t="shared" si="93"/>
        <v>2.6666666666666665</v>
      </c>
      <c r="D2041" s="21">
        <f t="shared" si="94"/>
        <v>0</v>
      </c>
      <c r="E2041" s="18">
        <v>4</v>
      </c>
      <c r="F2041" s="21">
        <v>0</v>
      </c>
      <c r="G2041" s="21">
        <v>0</v>
      </c>
    </row>
    <row r="2042" spans="1:7" ht="30" customHeight="1">
      <c r="A2042" s="18" t="s">
        <v>838</v>
      </c>
      <c r="B2042" s="48" t="s">
        <v>867</v>
      </c>
      <c r="C2042" s="33">
        <f t="shared" si="93"/>
        <v>2.6666666666666665</v>
      </c>
      <c r="D2042" s="21">
        <f t="shared" si="94"/>
        <v>0</v>
      </c>
      <c r="E2042" s="18">
        <v>4</v>
      </c>
      <c r="F2042" s="21">
        <v>0</v>
      </c>
      <c r="G2042" s="21">
        <v>0</v>
      </c>
    </row>
    <row r="2043" spans="1:7" ht="30" customHeight="1">
      <c r="A2043" s="18" t="s">
        <v>838</v>
      </c>
      <c r="B2043" s="48" t="s">
        <v>906</v>
      </c>
      <c r="C2043" s="33">
        <f t="shared" si="93"/>
        <v>2.6666666666666665</v>
      </c>
      <c r="D2043" s="21">
        <f t="shared" si="94"/>
        <v>0</v>
      </c>
      <c r="E2043" s="18">
        <v>4</v>
      </c>
      <c r="F2043" s="21">
        <v>0</v>
      </c>
      <c r="G2043" s="21">
        <v>0</v>
      </c>
    </row>
    <row r="2044" spans="1:7" ht="30" customHeight="1">
      <c r="A2044" s="18" t="s">
        <v>838</v>
      </c>
      <c r="B2044" s="48" t="s">
        <v>1321</v>
      </c>
      <c r="C2044" s="33">
        <f t="shared" si="93"/>
        <v>2.6666666666666665</v>
      </c>
      <c r="D2044" s="21">
        <f t="shared" si="94"/>
        <v>1</v>
      </c>
      <c r="E2044" s="18">
        <v>4</v>
      </c>
      <c r="F2044" s="21">
        <v>0</v>
      </c>
      <c r="G2044" s="21">
        <v>2</v>
      </c>
    </row>
    <row r="2045" spans="1:7" ht="30" customHeight="1">
      <c r="A2045" s="18" t="s">
        <v>838</v>
      </c>
      <c r="B2045" s="48" t="s">
        <v>882</v>
      </c>
      <c r="C2045" s="33">
        <f t="shared" si="93"/>
        <v>2.6666666666666665</v>
      </c>
      <c r="D2045" s="21">
        <f t="shared" si="94"/>
        <v>0</v>
      </c>
      <c r="E2045" s="18">
        <v>4</v>
      </c>
      <c r="F2045" s="21">
        <v>0</v>
      </c>
      <c r="G2045" s="21">
        <v>0</v>
      </c>
    </row>
    <row r="2046" spans="1:7" ht="30" customHeight="1">
      <c r="A2046" s="18" t="s">
        <v>838</v>
      </c>
      <c r="B2046" s="48" t="s">
        <v>900</v>
      </c>
      <c r="C2046" s="33">
        <f t="shared" si="93"/>
        <v>2.6666666666666665</v>
      </c>
      <c r="D2046" s="21">
        <f t="shared" si="94"/>
        <v>0</v>
      </c>
      <c r="E2046" s="18">
        <v>4</v>
      </c>
      <c r="F2046" s="21">
        <v>0</v>
      </c>
      <c r="G2046" s="21">
        <v>0</v>
      </c>
    </row>
    <row r="2047" spans="1:7" ht="30" customHeight="1">
      <c r="A2047" s="18" t="s">
        <v>838</v>
      </c>
      <c r="B2047" s="48" t="s">
        <v>1279</v>
      </c>
      <c r="C2047" s="33">
        <f t="shared" si="93"/>
        <v>2.6666666666666665</v>
      </c>
      <c r="D2047" s="21">
        <f t="shared" si="94"/>
        <v>0</v>
      </c>
      <c r="E2047" s="18">
        <v>4</v>
      </c>
      <c r="F2047" s="21">
        <v>0</v>
      </c>
      <c r="G2047" s="21">
        <v>0</v>
      </c>
    </row>
    <row r="2048" spans="1:7" ht="30" customHeight="1">
      <c r="A2048" s="18" t="s">
        <v>838</v>
      </c>
      <c r="B2048" s="48" t="s">
        <v>888</v>
      </c>
      <c r="C2048" s="33">
        <f t="shared" si="93"/>
        <v>2.6666666666666665</v>
      </c>
      <c r="D2048" s="21">
        <f t="shared" si="94"/>
        <v>0</v>
      </c>
      <c r="E2048" s="18">
        <v>4</v>
      </c>
      <c r="F2048" s="21">
        <v>0</v>
      </c>
      <c r="G2048" s="21">
        <v>0</v>
      </c>
    </row>
    <row r="2049" spans="1:7" ht="30" customHeight="1">
      <c r="A2049" s="18" t="s">
        <v>838</v>
      </c>
      <c r="B2049" s="48" t="s">
        <v>1022</v>
      </c>
      <c r="C2049" s="33">
        <f t="shared" si="93"/>
        <v>2.6666666666666665</v>
      </c>
      <c r="D2049" s="21">
        <f t="shared" si="94"/>
        <v>0</v>
      </c>
      <c r="E2049" s="18">
        <v>4</v>
      </c>
      <c r="F2049" s="21">
        <v>0</v>
      </c>
      <c r="G2049" s="21">
        <v>0</v>
      </c>
    </row>
    <row r="2050" spans="1:7" ht="30" customHeight="1">
      <c r="A2050" s="18" t="s">
        <v>838</v>
      </c>
      <c r="B2050" s="48" t="s">
        <v>869</v>
      </c>
      <c r="C2050" s="33">
        <f t="shared" si="93"/>
        <v>2.6666666666666665</v>
      </c>
      <c r="D2050" s="21">
        <f t="shared" si="94"/>
        <v>0</v>
      </c>
      <c r="E2050" s="18">
        <v>4</v>
      </c>
      <c r="F2050" s="21">
        <v>0</v>
      </c>
      <c r="G2050" s="21">
        <v>0</v>
      </c>
    </row>
    <row r="2051" spans="1:7" ht="30" customHeight="1">
      <c r="A2051" s="18" t="s">
        <v>838</v>
      </c>
      <c r="B2051" s="48" t="s">
        <v>901</v>
      </c>
      <c r="C2051" s="33">
        <f t="shared" si="93"/>
        <v>2.6666666666666665</v>
      </c>
      <c r="D2051" s="21">
        <f t="shared" si="94"/>
        <v>0</v>
      </c>
      <c r="E2051" s="18">
        <v>4</v>
      </c>
      <c r="F2051" s="21">
        <v>0</v>
      </c>
      <c r="G2051" s="21">
        <v>0</v>
      </c>
    </row>
    <row r="2052" spans="1:7" ht="30" customHeight="1">
      <c r="A2052" s="18" t="s">
        <v>838</v>
      </c>
      <c r="B2052" s="48" t="s">
        <v>851</v>
      </c>
      <c r="C2052" s="33">
        <f t="shared" si="93"/>
        <v>2.6666666666666665</v>
      </c>
      <c r="D2052" s="21">
        <f t="shared" si="94"/>
        <v>0</v>
      </c>
      <c r="E2052" s="18">
        <v>4</v>
      </c>
      <c r="F2052" s="21">
        <v>0</v>
      </c>
      <c r="G2052" s="21">
        <v>0</v>
      </c>
    </row>
    <row r="2053" spans="1:7" ht="30" customHeight="1">
      <c r="A2053" s="18" t="s">
        <v>838</v>
      </c>
      <c r="B2053" s="48" t="s">
        <v>999</v>
      </c>
      <c r="C2053" s="33">
        <f t="shared" si="93"/>
        <v>2</v>
      </c>
      <c r="D2053" s="21">
        <f t="shared" si="94"/>
        <v>0</v>
      </c>
      <c r="E2053" s="18">
        <v>3</v>
      </c>
      <c r="F2053" s="21">
        <v>0</v>
      </c>
      <c r="G2053" s="21">
        <v>0</v>
      </c>
    </row>
    <row r="2054" spans="1:7" ht="30" customHeight="1">
      <c r="A2054" s="18" t="s">
        <v>838</v>
      </c>
      <c r="B2054" s="48" t="s">
        <v>853</v>
      </c>
      <c r="C2054" s="33">
        <f t="shared" si="93"/>
        <v>2</v>
      </c>
      <c r="D2054" s="21">
        <f t="shared" si="94"/>
        <v>0</v>
      </c>
      <c r="E2054" s="18">
        <v>3</v>
      </c>
      <c r="F2054" s="21">
        <v>0</v>
      </c>
      <c r="G2054" s="21">
        <v>0</v>
      </c>
    </row>
    <row r="2055" spans="1:7" ht="30" customHeight="1">
      <c r="A2055" s="18" t="s">
        <v>838</v>
      </c>
      <c r="B2055" s="48" t="s">
        <v>878</v>
      </c>
      <c r="C2055" s="33">
        <f t="shared" si="93"/>
        <v>2</v>
      </c>
      <c r="D2055" s="21">
        <f t="shared" si="94"/>
        <v>0</v>
      </c>
      <c r="E2055" s="18">
        <v>3</v>
      </c>
      <c r="F2055" s="21">
        <v>0</v>
      </c>
      <c r="G2055" s="21">
        <v>0</v>
      </c>
    </row>
    <row r="2056" spans="1:7" ht="30" customHeight="1">
      <c r="A2056" s="18" t="s">
        <v>838</v>
      </c>
      <c r="B2056" s="48" t="s">
        <v>859</v>
      </c>
      <c r="C2056" s="33">
        <f t="shared" si="93"/>
        <v>2</v>
      </c>
      <c r="D2056" s="21">
        <f t="shared" si="94"/>
        <v>0</v>
      </c>
      <c r="E2056" s="18">
        <v>3</v>
      </c>
      <c r="F2056" s="21">
        <v>0</v>
      </c>
      <c r="G2056" s="21">
        <v>0</v>
      </c>
    </row>
    <row r="2057" spans="1:7" ht="30" customHeight="1">
      <c r="A2057" s="18" t="s">
        <v>838</v>
      </c>
      <c r="B2057" s="48" t="s">
        <v>1056</v>
      </c>
      <c r="C2057" s="33">
        <f t="shared" si="93"/>
        <v>2</v>
      </c>
      <c r="D2057" s="21">
        <f t="shared" si="94"/>
        <v>0</v>
      </c>
      <c r="E2057" s="18">
        <v>3</v>
      </c>
      <c r="F2057" s="21">
        <v>0</v>
      </c>
      <c r="G2057" s="21">
        <v>0</v>
      </c>
    </row>
    <row r="2058" spans="1:7" ht="30" customHeight="1">
      <c r="A2058" s="18" t="s">
        <v>838</v>
      </c>
      <c r="B2058" s="48" t="s">
        <v>873</v>
      </c>
      <c r="C2058" s="33">
        <f t="shared" ref="C2058:C2075" si="95">(E2058*2+F2058)/3</f>
        <v>2</v>
      </c>
      <c r="D2058" s="21">
        <f t="shared" si="94"/>
        <v>0</v>
      </c>
      <c r="E2058" s="18">
        <v>3</v>
      </c>
      <c r="F2058" s="21">
        <v>0</v>
      </c>
      <c r="G2058" s="21">
        <v>0</v>
      </c>
    </row>
    <row r="2059" spans="1:7" ht="30" customHeight="1">
      <c r="A2059" s="18" t="s">
        <v>838</v>
      </c>
      <c r="B2059" s="48" t="s">
        <v>886</v>
      </c>
      <c r="C2059" s="33">
        <f t="shared" si="95"/>
        <v>2</v>
      </c>
      <c r="D2059" s="21">
        <f t="shared" ref="D2059:D2075" si="96">(F2059+G2059)/2</f>
        <v>0</v>
      </c>
      <c r="E2059" s="18">
        <v>3</v>
      </c>
      <c r="F2059" s="21">
        <v>0</v>
      </c>
      <c r="G2059" s="21">
        <v>0</v>
      </c>
    </row>
    <row r="2060" spans="1:7" ht="30" customHeight="1">
      <c r="A2060" s="18" t="s">
        <v>838</v>
      </c>
      <c r="B2060" s="48" t="s">
        <v>887</v>
      </c>
      <c r="C2060" s="33">
        <f t="shared" si="95"/>
        <v>2</v>
      </c>
      <c r="D2060" s="21">
        <f t="shared" si="96"/>
        <v>0</v>
      </c>
      <c r="E2060" s="18">
        <v>3</v>
      </c>
      <c r="F2060" s="21">
        <v>0</v>
      </c>
      <c r="G2060" s="21">
        <v>0</v>
      </c>
    </row>
    <row r="2061" spans="1:7" ht="30" customHeight="1">
      <c r="A2061" s="18" t="s">
        <v>838</v>
      </c>
      <c r="B2061" s="48" t="s">
        <v>909</v>
      </c>
      <c r="C2061" s="33">
        <f t="shared" si="95"/>
        <v>2</v>
      </c>
      <c r="D2061" s="21">
        <f t="shared" si="96"/>
        <v>0</v>
      </c>
      <c r="E2061" s="18">
        <v>3</v>
      </c>
      <c r="F2061" s="21">
        <v>0</v>
      </c>
      <c r="G2061" s="21">
        <v>0</v>
      </c>
    </row>
    <row r="2062" spans="1:7" ht="30" customHeight="1">
      <c r="A2062" s="18" t="s">
        <v>838</v>
      </c>
      <c r="B2062" s="48" t="s">
        <v>870</v>
      </c>
      <c r="C2062" s="33">
        <f t="shared" si="95"/>
        <v>2</v>
      </c>
      <c r="D2062" s="21">
        <f t="shared" si="96"/>
        <v>0</v>
      </c>
      <c r="E2062" s="18">
        <v>3</v>
      </c>
      <c r="F2062" s="21">
        <v>0</v>
      </c>
      <c r="G2062" s="21">
        <v>0</v>
      </c>
    </row>
    <row r="2063" spans="1:7" ht="30" customHeight="1">
      <c r="A2063" s="18" t="s">
        <v>838</v>
      </c>
      <c r="B2063" s="48" t="s">
        <v>881</v>
      </c>
      <c r="C2063" s="33">
        <f t="shared" si="95"/>
        <v>2</v>
      </c>
      <c r="D2063" s="21">
        <f t="shared" si="96"/>
        <v>0</v>
      </c>
      <c r="E2063" s="18">
        <v>3</v>
      </c>
      <c r="F2063" s="21">
        <v>0</v>
      </c>
      <c r="G2063" s="21">
        <v>0</v>
      </c>
    </row>
    <row r="2064" spans="1:7" ht="30" customHeight="1">
      <c r="A2064" s="18" t="s">
        <v>838</v>
      </c>
      <c r="B2064" s="48" t="s">
        <v>911</v>
      </c>
      <c r="C2064" s="33">
        <f t="shared" si="95"/>
        <v>1.3333333333333333</v>
      </c>
      <c r="D2064" s="21">
        <f t="shared" si="96"/>
        <v>0</v>
      </c>
      <c r="E2064" s="18">
        <v>2</v>
      </c>
      <c r="F2064" s="21">
        <v>0</v>
      </c>
      <c r="G2064" s="21">
        <v>0</v>
      </c>
    </row>
    <row r="2065" spans="1:7" ht="30" customHeight="1">
      <c r="A2065" s="18" t="s">
        <v>838</v>
      </c>
      <c r="B2065" s="48" t="s">
        <v>1036</v>
      </c>
      <c r="C2065" s="33">
        <f t="shared" si="95"/>
        <v>1.3333333333333333</v>
      </c>
      <c r="D2065" s="21">
        <f t="shared" si="96"/>
        <v>0</v>
      </c>
      <c r="E2065" s="18">
        <v>2</v>
      </c>
      <c r="F2065" s="21">
        <v>0</v>
      </c>
      <c r="G2065" s="21">
        <v>0</v>
      </c>
    </row>
    <row r="2066" spans="1:7" ht="30" customHeight="1">
      <c r="A2066" s="18" t="s">
        <v>838</v>
      </c>
      <c r="B2066" s="48" t="s">
        <v>912</v>
      </c>
      <c r="C2066" s="33">
        <f t="shared" si="95"/>
        <v>1.3333333333333333</v>
      </c>
      <c r="D2066" s="21">
        <f t="shared" si="96"/>
        <v>0</v>
      </c>
      <c r="E2066" s="18">
        <v>2</v>
      </c>
      <c r="F2066" s="21">
        <v>0</v>
      </c>
      <c r="G2066" s="21">
        <v>0</v>
      </c>
    </row>
    <row r="2067" spans="1:7" ht="30" customHeight="1">
      <c r="A2067" s="18" t="s">
        <v>838</v>
      </c>
      <c r="B2067" s="48" t="s">
        <v>884</v>
      </c>
      <c r="C2067" s="33">
        <f t="shared" si="95"/>
        <v>1.3333333333333333</v>
      </c>
      <c r="D2067" s="21">
        <f t="shared" si="96"/>
        <v>0</v>
      </c>
      <c r="E2067" s="18">
        <v>2</v>
      </c>
      <c r="F2067" s="21">
        <v>0</v>
      </c>
      <c r="G2067" s="21">
        <v>0</v>
      </c>
    </row>
    <row r="2068" spans="1:7" ht="30" customHeight="1">
      <c r="A2068" s="18" t="s">
        <v>838</v>
      </c>
      <c r="B2068" s="48" t="s">
        <v>910</v>
      </c>
      <c r="C2068" s="33">
        <f t="shared" si="95"/>
        <v>1.3333333333333333</v>
      </c>
      <c r="D2068" s="21">
        <f t="shared" si="96"/>
        <v>0</v>
      </c>
      <c r="E2068" s="18">
        <v>2</v>
      </c>
      <c r="F2068" s="21">
        <v>0</v>
      </c>
      <c r="G2068" s="21">
        <v>0</v>
      </c>
    </row>
    <row r="2069" spans="1:7" ht="30" customHeight="1">
      <c r="A2069" s="18" t="s">
        <v>838</v>
      </c>
      <c r="B2069" s="48" t="s">
        <v>903</v>
      </c>
      <c r="C2069" s="33">
        <f t="shared" si="95"/>
        <v>1.3333333333333333</v>
      </c>
      <c r="D2069" s="21">
        <f t="shared" si="96"/>
        <v>0</v>
      </c>
      <c r="E2069" s="18">
        <v>2</v>
      </c>
      <c r="F2069" s="21">
        <v>0</v>
      </c>
      <c r="G2069" s="21">
        <v>0</v>
      </c>
    </row>
    <row r="2070" spans="1:7" ht="30" customHeight="1">
      <c r="A2070" s="18" t="s">
        <v>838</v>
      </c>
      <c r="B2070" s="48" t="s">
        <v>860</v>
      </c>
      <c r="C2070" s="33">
        <f t="shared" si="95"/>
        <v>1.3333333333333333</v>
      </c>
      <c r="D2070" s="21">
        <f t="shared" si="96"/>
        <v>0</v>
      </c>
      <c r="E2070" s="18">
        <v>2</v>
      </c>
      <c r="F2070" s="21">
        <v>0</v>
      </c>
      <c r="G2070" s="21">
        <v>0</v>
      </c>
    </row>
    <row r="2071" spans="1:7" ht="30" customHeight="1">
      <c r="A2071" s="18" t="s">
        <v>838</v>
      </c>
      <c r="B2071" s="48" t="s">
        <v>895</v>
      </c>
      <c r="C2071" s="33">
        <f t="shared" si="95"/>
        <v>1.3333333333333333</v>
      </c>
      <c r="D2071" s="21">
        <f t="shared" si="96"/>
        <v>0</v>
      </c>
      <c r="E2071" s="18">
        <v>2</v>
      </c>
      <c r="F2071" s="21">
        <v>0</v>
      </c>
      <c r="G2071" s="21">
        <v>0</v>
      </c>
    </row>
    <row r="2072" spans="1:7" ht="30" customHeight="1">
      <c r="A2072" s="18" t="s">
        <v>838</v>
      </c>
      <c r="B2072" s="48" t="s">
        <v>874</v>
      </c>
      <c r="C2072" s="33">
        <f t="shared" si="95"/>
        <v>1.3333333333333333</v>
      </c>
      <c r="D2072" s="21">
        <f t="shared" si="96"/>
        <v>0</v>
      </c>
      <c r="E2072" s="18">
        <v>2</v>
      </c>
      <c r="F2072" s="21">
        <v>0</v>
      </c>
      <c r="G2072" s="21">
        <v>0</v>
      </c>
    </row>
    <row r="2073" spans="1:7" ht="30" customHeight="1">
      <c r="A2073" s="18" t="s">
        <v>838</v>
      </c>
      <c r="B2073" s="48" t="s">
        <v>893</v>
      </c>
      <c r="C2073" s="33">
        <f t="shared" si="95"/>
        <v>0.66666666666666663</v>
      </c>
      <c r="D2073" s="21">
        <f t="shared" si="96"/>
        <v>0</v>
      </c>
      <c r="E2073" s="18">
        <v>1</v>
      </c>
      <c r="F2073" s="21">
        <v>0</v>
      </c>
      <c r="G2073" s="21">
        <v>0</v>
      </c>
    </row>
    <row r="2074" spans="1:7" ht="30" customHeight="1">
      <c r="A2074" s="18" t="s">
        <v>838</v>
      </c>
      <c r="B2074" s="48" t="s">
        <v>1756</v>
      </c>
      <c r="C2074" s="33">
        <f t="shared" si="95"/>
        <v>0</v>
      </c>
      <c r="D2074" s="21">
        <f t="shared" si="96"/>
        <v>0</v>
      </c>
      <c r="E2074" s="18">
        <v>0</v>
      </c>
      <c r="F2074" s="21">
        <v>0</v>
      </c>
      <c r="G2074" s="21">
        <v>0</v>
      </c>
    </row>
    <row r="2075" spans="1:7" ht="30" customHeight="1">
      <c r="A2075" s="18" t="s">
        <v>838</v>
      </c>
      <c r="B2075" s="48" t="s">
        <v>1742</v>
      </c>
      <c r="C2075" s="33">
        <f t="shared" si="95"/>
        <v>0</v>
      </c>
      <c r="D2075" s="21">
        <f t="shared" si="96"/>
        <v>0</v>
      </c>
      <c r="E2075" s="18">
        <v>0</v>
      </c>
      <c r="F2075" s="21">
        <v>0</v>
      </c>
      <c r="G2075" s="21">
        <v>0</v>
      </c>
    </row>
    <row r="2076" spans="1:7" ht="30" customHeight="1">
      <c r="A2076" s="18" t="s">
        <v>2479</v>
      </c>
      <c r="B2076" s="48" t="s">
        <v>2594</v>
      </c>
    </row>
    <row r="2077" spans="1:7" ht="30" customHeight="1">
      <c r="A2077" s="18" t="s">
        <v>1345</v>
      </c>
      <c r="B2077" s="48" t="s">
        <v>1325</v>
      </c>
      <c r="C2077" s="33">
        <f t="shared" ref="C2077:C2109" si="97">(E2077*2+F2077)/3</f>
        <v>9</v>
      </c>
      <c r="D2077" s="21">
        <f t="shared" ref="D2077:D2101" si="98">(F2077+G2077)/2</f>
        <v>5.5</v>
      </c>
      <c r="E2077" s="18">
        <v>9</v>
      </c>
      <c r="F2077" s="21">
        <v>9</v>
      </c>
      <c r="G2077" s="21">
        <v>2</v>
      </c>
    </row>
    <row r="2078" spans="1:7" ht="30" customHeight="1">
      <c r="A2078" s="18" t="s">
        <v>1345</v>
      </c>
      <c r="B2078" s="48" t="s">
        <v>1377</v>
      </c>
      <c r="C2078" s="33">
        <f t="shared" si="97"/>
        <v>8.6666666666666661</v>
      </c>
      <c r="D2078" s="21">
        <f t="shared" si="98"/>
        <v>4</v>
      </c>
      <c r="E2078" s="18">
        <v>9</v>
      </c>
      <c r="F2078" s="21">
        <v>8</v>
      </c>
      <c r="G2078" s="21">
        <v>0</v>
      </c>
    </row>
    <row r="2079" spans="1:7" ht="30" customHeight="1">
      <c r="A2079" s="18" t="s">
        <v>1345</v>
      </c>
      <c r="B2079" s="48" t="s">
        <v>1337</v>
      </c>
      <c r="C2079" s="33">
        <f t="shared" si="97"/>
        <v>7.333333333333333</v>
      </c>
      <c r="D2079" s="21">
        <f t="shared" si="98"/>
        <v>3</v>
      </c>
      <c r="E2079" s="18">
        <v>8</v>
      </c>
      <c r="F2079" s="21">
        <v>6</v>
      </c>
      <c r="G2079" s="21">
        <v>0</v>
      </c>
    </row>
    <row r="2080" spans="1:7" ht="30" customHeight="1">
      <c r="A2080" s="18" t="s">
        <v>1345</v>
      </c>
      <c r="B2080" s="48" t="s">
        <v>1393</v>
      </c>
      <c r="C2080" s="33">
        <f t="shared" si="97"/>
        <v>5.666666666666667</v>
      </c>
      <c r="D2080" s="21">
        <f t="shared" si="98"/>
        <v>1.5</v>
      </c>
      <c r="E2080" s="18">
        <v>7</v>
      </c>
      <c r="F2080" s="21">
        <v>3</v>
      </c>
      <c r="G2080" s="21">
        <v>0</v>
      </c>
    </row>
    <row r="2081" spans="1:7" ht="30" customHeight="1">
      <c r="A2081" s="18" t="s">
        <v>1345</v>
      </c>
      <c r="B2081" s="48" t="s">
        <v>1413</v>
      </c>
      <c r="C2081" s="33">
        <f t="shared" si="97"/>
        <v>5.333333333333333</v>
      </c>
      <c r="D2081" s="21">
        <f t="shared" si="98"/>
        <v>2</v>
      </c>
      <c r="E2081" s="18">
        <v>6</v>
      </c>
      <c r="F2081" s="21">
        <v>4</v>
      </c>
      <c r="G2081" s="21">
        <v>0</v>
      </c>
    </row>
    <row r="2082" spans="1:7" ht="30" customHeight="1">
      <c r="A2082" s="18" t="s">
        <v>1345</v>
      </c>
      <c r="B2082" s="48" t="s">
        <v>1307</v>
      </c>
      <c r="C2082" s="33">
        <f t="shared" si="97"/>
        <v>5.333333333333333</v>
      </c>
      <c r="D2082" s="21">
        <f t="shared" si="98"/>
        <v>6</v>
      </c>
      <c r="E2082" s="18">
        <v>5</v>
      </c>
      <c r="F2082" s="21">
        <v>6</v>
      </c>
      <c r="G2082" s="21">
        <v>6</v>
      </c>
    </row>
    <row r="2083" spans="1:7" ht="30" customHeight="1">
      <c r="A2083" s="18" t="s">
        <v>1345</v>
      </c>
      <c r="B2083" s="48" t="s">
        <v>2111</v>
      </c>
      <c r="C2083" s="33">
        <f t="shared" si="97"/>
        <v>5</v>
      </c>
      <c r="D2083" s="21">
        <f t="shared" si="98"/>
        <v>5</v>
      </c>
      <c r="E2083" s="18">
        <v>5</v>
      </c>
      <c r="F2083" s="21">
        <v>5</v>
      </c>
      <c r="G2083" s="21">
        <v>5</v>
      </c>
    </row>
    <row r="2084" spans="1:7" ht="30" customHeight="1">
      <c r="A2084" s="18" t="s">
        <v>1345</v>
      </c>
      <c r="B2084" s="48" t="s">
        <v>1543</v>
      </c>
      <c r="C2084" s="33">
        <f t="shared" si="97"/>
        <v>5</v>
      </c>
      <c r="D2084" s="21">
        <f t="shared" si="98"/>
        <v>5</v>
      </c>
      <c r="E2084" s="18">
        <v>5</v>
      </c>
      <c r="F2084" s="21">
        <v>5</v>
      </c>
      <c r="G2084" s="21">
        <v>5</v>
      </c>
    </row>
    <row r="2085" spans="1:7" ht="30" customHeight="1">
      <c r="A2085" s="18" t="s">
        <v>1345</v>
      </c>
      <c r="B2085" s="48" t="s">
        <v>1699</v>
      </c>
      <c r="C2085" s="33">
        <f t="shared" si="97"/>
        <v>5</v>
      </c>
      <c r="D2085" s="21">
        <f t="shared" si="98"/>
        <v>5</v>
      </c>
      <c r="E2085" s="18">
        <v>5</v>
      </c>
      <c r="F2085" s="21">
        <v>5</v>
      </c>
      <c r="G2085" s="21">
        <v>5</v>
      </c>
    </row>
    <row r="2086" spans="1:7" ht="30" customHeight="1">
      <c r="A2086" s="18" t="s">
        <v>1345</v>
      </c>
      <c r="B2086" s="48" t="s">
        <v>1705</v>
      </c>
      <c r="C2086" s="33">
        <f t="shared" si="97"/>
        <v>5</v>
      </c>
      <c r="D2086" s="21">
        <f t="shared" si="98"/>
        <v>5</v>
      </c>
      <c r="E2086" s="18">
        <v>5</v>
      </c>
      <c r="F2086" s="21">
        <v>5</v>
      </c>
      <c r="G2086" s="21">
        <v>5</v>
      </c>
    </row>
    <row r="2087" spans="1:7" ht="30" customHeight="1">
      <c r="A2087" s="18" t="s">
        <v>1345</v>
      </c>
      <c r="B2087" s="48" t="s">
        <v>2109</v>
      </c>
      <c r="C2087" s="33">
        <f t="shared" si="97"/>
        <v>5</v>
      </c>
      <c r="D2087" s="21">
        <f t="shared" si="98"/>
        <v>5</v>
      </c>
      <c r="E2087" s="18">
        <v>5</v>
      </c>
      <c r="F2087" s="21">
        <v>5</v>
      </c>
      <c r="G2087" s="21">
        <v>5</v>
      </c>
    </row>
    <row r="2088" spans="1:7" ht="30" customHeight="1">
      <c r="A2088" s="18" t="s">
        <v>1345</v>
      </c>
      <c r="B2088" s="48" t="s">
        <v>2108</v>
      </c>
      <c r="C2088" s="33">
        <f t="shared" si="97"/>
        <v>5</v>
      </c>
      <c r="D2088" s="21">
        <f t="shared" si="98"/>
        <v>5</v>
      </c>
      <c r="E2088" s="18">
        <v>5</v>
      </c>
      <c r="F2088" s="21">
        <v>5</v>
      </c>
      <c r="G2088" s="21">
        <v>5</v>
      </c>
    </row>
    <row r="2089" spans="1:7" ht="30" customHeight="1">
      <c r="A2089" s="18" t="s">
        <v>1345</v>
      </c>
      <c r="B2089" s="48" t="s">
        <v>2110</v>
      </c>
      <c r="C2089" s="33">
        <f t="shared" si="97"/>
        <v>5</v>
      </c>
      <c r="D2089" s="21">
        <f t="shared" si="98"/>
        <v>5</v>
      </c>
      <c r="E2089" s="18">
        <v>5</v>
      </c>
      <c r="F2089" s="21">
        <v>5</v>
      </c>
      <c r="G2089" s="21">
        <v>5</v>
      </c>
    </row>
    <row r="2090" spans="1:7" ht="30" customHeight="1">
      <c r="A2090" s="18" t="s">
        <v>1345</v>
      </c>
      <c r="B2090" s="48" t="s">
        <v>1476</v>
      </c>
      <c r="C2090" s="33">
        <f t="shared" si="97"/>
        <v>5</v>
      </c>
      <c r="D2090" s="21">
        <f t="shared" si="98"/>
        <v>5</v>
      </c>
      <c r="E2090" s="18">
        <v>5</v>
      </c>
      <c r="F2090" s="21">
        <v>5</v>
      </c>
      <c r="G2090" s="21">
        <v>5</v>
      </c>
    </row>
    <row r="2091" spans="1:7" ht="30" customHeight="1">
      <c r="A2091" s="73" t="s">
        <v>1345</v>
      </c>
      <c r="B2091" s="48" t="s">
        <v>1531</v>
      </c>
      <c r="C2091" s="33">
        <f t="shared" si="97"/>
        <v>5</v>
      </c>
      <c r="D2091" s="21">
        <f t="shared" si="98"/>
        <v>5</v>
      </c>
      <c r="E2091" s="18">
        <v>5</v>
      </c>
      <c r="F2091" s="21">
        <v>5</v>
      </c>
      <c r="G2091" s="21">
        <v>5</v>
      </c>
    </row>
    <row r="2092" spans="1:7" ht="30" customHeight="1">
      <c r="A2092" s="18" t="s">
        <v>1345</v>
      </c>
      <c r="B2092" s="48" t="s">
        <v>1730</v>
      </c>
      <c r="C2092" s="33">
        <f t="shared" si="97"/>
        <v>5</v>
      </c>
      <c r="D2092" s="21">
        <f t="shared" si="98"/>
        <v>5</v>
      </c>
      <c r="E2092" s="18">
        <v>5</v>
      </c>
      <c r="F2092" s="21">
        <v>5</v>
      </c>
      <c r="G2092" s="21">
        <v>5</v>
      </c>
    </row>
    <row r="2093" spans="1:7" ht="30" customHeight="1">
      <c r="A2093" s="18" t="s">
        <v>1345</v>
      </c>
      <c r="B2093" s="48" t="s">
        <v>1444</v>
      </c>
      <c r="C2093" s="33">
        <f t="shared" si="97"/>
        <v>5</v>
      </c>
      <c r="D2093" s="21">
        <f t="shared" si="98"/>
        <v>5</v>
      </c>
      <c r="E2093" s="18">
        <v>5</v>
      </c>
      <c r="F2093" s="21">
        <v>5</v>
      </c>
      <c r="G2093" s="21">
        <v>5</v>
      </c>
    </row>
    <row r="2094" spans="1:7" ht="30" customHeight="1">
      <c r="A2094" s="18" t="s">
        <v>1345</v>
      </c>
      <c r="B2094" s="48" t="s">
        <v>1583</v>
      </c>
      <c r="C2094" s="33">
        <f t="shared" si="97"/>
        <v>5</v>
      </c>
      <c r="D2094" s="21">
        <f t="shared" si="98"/>
        <v>5</v>
      </c>
      <c r="E2094" s="18">
        <v>5</v>
      </c>
      <c r="F2094" s="21">
        <v>5</v>
      </c>
      <c r="G2094" s="21">
        <v>5</v>
      </c>
    </row>
    <row r="2095" spans="1:7" ht="30" customHeight="1">
      <c r="A2095" s="18" t="s">
        <v>1345</v>
      </c>
      <c r="B2095" s="48" t="s">
        <v>1551</v>
      </c>
      <c r="C2095" s="33">
        <f t="shared" si="97"/>
        <v>5</v>
      </c>
      <c r="D2095" s="21">
        <f t="shared" si="98"/>
        <v>5</v>
      </c>
      <c r="E2095" s="18">
        <v>5</v>
      </c>
      <c r="F2095" s="21">
        <v>5</v>
      </c>
      <c r="G2095" s="21">
        <v>5</v>
      </c>
    </row>
    <row r="2096" spans="1:7" ht="30" customHeight="1">
      <c r="A2096" s="18" t="s">
        <v>1345</v>
      </c>
      <c r="B2096" s="48" t="s">
        <v>1720</v>
      </c>
      <c r="C2096" s="33">
        <f t="shared" si="97"/>
        <v>5</v>
      </c>
      <c r="D2096" s="21">
        <f t="shared" si="98"/>
        <v>5</v>
      </c>
      <c r="E2096" s="18">
        <v>5</v>
      </c>
      <c r="F2096" s="21">
        <v>5</v>
      </c>
      <c r="G2096" s="21">
        <v>5</v>
      </c>
    </row>
    <row r="2097" spans="1:7" ht="30" customHeight="1">
      <c r="A2097" s="18" t="s">
        <v>1345</v>
      </c>
      <c r="B2097" s="48" t="s">
        <v>1719</v>
      </c>
      <c r="C2097" s="33">
        <f t="shared" si="97"/>
        <v>5</v>
      </c>
      <c r="D2097" s="21">
        <f t="shared" si="98"/>
        <v>5</v>
      </c>
      <c r="E2097" s="18">
        <v>5</v>
      </c>
      <c r="F2097" s="21">
        <v>5</v>
      </c>
      <c r="G2097" s="21">
        <v>5</v>
      </c>
    </row>
    <row r="2098" spans="1:7" ht="30" customHeight="1">
      <c r="A2098" s="18" t="s">
        <v>1345</v>
      </c>
      <c r="B2098" s="48" t="s">
        <v>1447</v>
      </c>
      <c r="C2098" s="33">
        <f t="shared" si="97"/>
        <v>5</v>
      </c>
      <c r="D2098" s="21">
        <f t="shared" si="98"/>
        <v>5</v>
      </c>
      <c r="E2098" s="18">
        <v>5</v>
      </c>
      <c r="F2098" s="21">
        <v>5</v>
      </c>
      <c r="G2098" s="21">
        <v>5</v>
      </c>
    </row>
    <row r="2099" spans="1:7" ht="30" customHeight="1">
      <c r="A2099" s="18" t="s">
        <v>1345</v>
      </c>
      <c r="B2099" s="48" t="s">
        <v>1662</v>
      </c>
      <c r="C2099" s="33">
        <f t="shared" si="97"/>
        <v>5</v>
      </c>
      <c r="D2099" s="21">
        <f t="shared" si="98"/>
        <v>5</v>
      </c>
      <c r="E2099" s="18">
        <v>5</v>
      </c>
      <c r="F2099" s="21">
        <v>5</v>
      </c>
      <c r="G2099" s="21">
        <v>5</v>
      </c>
    </row>
    <row r="2100" spans="1:7" ht="30" customHeight="1">
      <c r="A2100" s="18" t="s">
        <v>1345</v>
      </c>
      <c r="B2100" s="48" t="s">
        <v>1443</v>
      </c>
      <c r="C2100" s="33">
        <f t="shared" si="97"/>
        <v>5</v>
      </c>
      <c r="D2100" s="21">
        <f t="shared" si="98"/>
        <v>5</v>
      </c>
      <c r="E2100" s="18">
        <v>5</v>
      </c>
      <c r="F2100" s="21">
        <v>5</v>
      </c>
      <c r="G2100" s="21">
        <v>5</v>
      </c>
    </row>
    <row r="2101" spans="1:7" ht="30" customHeight="1">
      <c r="A2101" s="18" t="s">
        <v>1345</v>
      </c>
      <c r="B2101" s="48" t="s">
        <v>1300</v>
      </c>
      <c r="C2101" s="33">
        <f t="shared" si="97"/>
        <v>4</v>
      </c>
      <c r="D2101" s="21">
        <f t="shared" si="98"/>
        <v>3</v>
      </c>
      <c r="E2101" s="18">
        <v>4</v>
      </c>
      <c r="F2101" s="21">
        <v>4</v>
      </c>
      <c r="G2101" s="21">
        <v>2</v>
      </c>
    </row>
    <row r="2102" spans="1:7" ht="30" customHeight="1">
      <c r="A2102" s="18" t="s">
        <v>1345</v>
      </c>
      <c r="B2102" s="48" t="s">
        <v>2316</v>
      </c>
      <c r="C2102" s="33">
        <f t="shared" si="97"/>
        <v>0</v>
      </c>
      <c r="D2102" s="21">
        <f>((F2102*4)-G2102)/5</f>
        <v>0</v>
      </c>
    </row>
    <row r="2103" spans="1:7" ht="30" customHeight="1">
      <c r="A2103" s="18" t="s">
        <v>1345</v>
      </c>
      <c r="B2103" s="48" t="s">
        <v>1797</v>
      </c>
      <c r="C2103" s="33">
        <f t="shared" si="97"/>
        <v>0</v>
      </c>
      <c r="D2103" s="21">
        <f>(F2103+G2103)/2</f>
        <v>0</v>
      </c>
      <c r="E2103" s="18">
        <v>0</v>
      </c>
      <c r="F2103" s="21">
        <v>0</v>
      </c>
      <c r="G2103" s="21">
        <v>0</v>
      </c>
    </row>
    <row r="2104" spans="1:7" ht="30" customHeight="1">
      <c r="A2104" s="18" t="s">
        <v>1345</v>
      </c>
      <c r="B2104" s="48" t="s">
        <v>2315</v>
      </c>
      <c r="C2104" s="33">
        <f t="shared" si="97"/>
        <v>0</v>
      </c>
      <c r="D2104" s="21">
        <f>((F2104*4)-G2104)/5</f>
        <v>0</v>
      </c>
    </row>
    <row r="2105" spans="1:7" ht="30" customHeight="1">
      <c r="A2105" s="18" t="s">
        <v>1345</v>
      </c>
      <c r="B2105" s="48" t="s">
        <v>2095</v>
      </c>
      <c r="C2105" s="33">
        <f t="shared" si="97"/>
        <v>0</v>
      </c>
      <c r="D2105" s="21">
        <f>(F2105+G2105)/2</f>
        <v>0</v>
      </c>
    </row>
    <row r="2106" spans="1:7" ht="30" customHeight="1">
      <c r="A2106" s="18" t="s">
        <v>1345</v>
      </c>
      <c r="B2106" s="48" t="s">
        <v>2054</v>
      </c>
      <c r="C2106" s="33">
        <f t="shared" si="97"/>
        <v>0</v>
      </c>
      <c r="D2106" s="21">
        <f>(F2106+G2106)/2</f>
        <v>0</v>
      </c>
    </row>
    <row r="2107" spans="1:7" ht="30" customHeight="1">
      <c r="A2107" s="18" t="s">
        <v>1345</v>
      </c>
      <c r="B2107" s="48" t="s">
        <v>1779</v>
      </c>
      <c r="C2107" s="33">
        <f t="shared" si="97"/>
        <v>0</v>
      </c>
      <c r="D2107" s="21">
        <f>(F2107+G2107)/2</f>
        <v>0</v>
      </c>
      <c r="E2107" s="18">
        <v>0</v>
      </c>
      <c r="F2107" s="21">
        <v>0</v>
      </c>
      <c r="G2107" s="21">
        <v>0</v>
      </c>
    </row>
    <row r="2108" spans="1:7" ht="30" customHeight="1">
      <c r="A2108" s="18" t="s">
        <v>1345</v>
      </c>
      <c r="B2108" s="48" t="s">
        <v>2060</v>
      </c>
      <c r="C2108" s="33">
        <f t="shared" si="97"/>
        <v>0</v>
      </c>
      <c r="D2108" s="21">
        <f>(F2108+G2108)/2</f>
        <v>0</v>
      </c>
    </row>
    <row r="2109" spans="1:7" ht="30" customHeight="1">
      <c r="A2109" s="18" t="s">
        <v>1345</v>
      </c>
      <c r="B2109" s="48" t="s">
        <v>1772</v>
      </c>
      <c r="C2109" s="33">
        <f t="shared" si="97"/>
        <v>0</v>
      </c>
      <c r="D2109" s="21">
        <f>(F2109+G2109)/2</f>
        <v>0</v>
      </c>
      <c r="E2109" s="18">
        <v>0</v>
      </c>
      <c r="F2109" s="21">
        <v>0</v>
      </c>
      <c r="G2109" s="21">
        <v>0</v>
      </c>
    </row>
    <row r="2110" spans="1:7" ht="30" customHeight="1">
      <c r="A2110" s="18" t="s">
        <v>1345</v>
      </c>
      <c r="B2110" s="48" t="s">
        <v>3291</v>
      </c>
    </row>
    <row r="2111" spans="1:7" ht="30" customHeight="1">
      <c r="A2111" s="18" t="s">
        <v>1345</v>
      </c>
      <c r="B2111" s="48" t="s">
        <v>3167</v>
      </c>
    </row>
    <row r="2112" spans="1:7" ht="30" customHeight="1">
      <c r="A2112" s="18" t="s">
        <v>1345</v>
      </c>
      <c r="B2112" s="48" t="s">
        <v>2105</v>
      </c>
    </row>
    <row r="2113" spans="1:7" ht="30" customHeight="1">
      <c r="A2113" s="18" t="s">
        <v>94</v>
      </c>
      <c r="B2113" s="48" t="s">
        <v>1474</v>
      </c>
      <c r="C2113" s="33">
        <f t="shared" ref="C2113:C2123" si="99">(E2113*2+F2113)/3</f>
        <v>5</v>
      </c>
      <c r="D2113" s="21">
        <f>(F2113+G2113)/2</f>
        <v>5</v>
      </c>
      <c r="E2113" s="18">
        <v>5</v>
      </c>
      <c r="F2113" s="21">
        <v>5</v>
      </c>
      <c r="G2113" s="21">
        <v>5</v>
      </c>
    </row>
    <row r="2114" spans="1:7" ht="30" customHeight="1">
      <c r="A2114" s="18" t="s">
        <v>94</v>
      </c>
      <c r="B2114" s="48" t="s">
        <v>926</v>
      </c>
      <c r="C2114" s="33">
        <f t="shared" si="99"/>
        <v>0</v>
      </c>
      <c r="D2114" s="21">
        <f>(F2114+G2114)/2</f>
        <v>0</v>
      </c>
      <c r="F2114" s="21">
        <v>0</v>
      </c>
      <c r="G2114" s="21">
        <v>0</v>
      </c>
    </row>
    <row r="2115" spans="1:7" ht="30" customHeight="1">
      <c r="A2115" s="18" t="s">
        <v>94</v>
      </c>
      <c r="B2115" s="48" t="s">
        <v>928</v>
      </c>
      <c r="C2115" s="33">
        <f t="shared" si="99"/>
        <v>0</v>
      </c>
      <c r="D2115" s="21">
        <f>(F2115+G2115)/2</f>
        <v>0</v>
      </c>
      <c r="F2115" s="21">
        <v>0</v>
      </c>
      <c r="G2115" s="21">
        <v>0</v>
      </c>
    </row>
    <row r="2116" spans="1:7" ht="30" customHeight="1">
      <c r="A2116" s="18" t="s">
        <v>94</v>
      </c>
      <c r="B2116" s="48" t="s">
        <v>927</v>
      </c>
      <c r="C2116" s="33">
        <f t="shared" si="99"/>
        <v>0</v>
      </c>
      <c r="D2116" s="21">
        <f>(F2116+G2116)/2</f>
        <v>0</v>
      </c>
      <c r="F2116" s="21">
        <v>0</v>
      </c>
      <c r="G2116" s="21">
        <v>0</v>
      </c>
    </row>
    <row r="2117" spans="1:7" ht="30" customHeight="1">
      <c r="A2117" s="18" t="s">
        <v>94</v>
      </c>
      <c r="B2117" s="48" t="s">
        <v>929</v>
      </c>
      <c r="C2117" s="33">
        <f t="shared" si="99"/>
        <v>0</v>
      </c>
      <c r="D2117" s="21">
        <f>(F2117+G2117)/2</f>
        <v>0</v>
      </c>
      <c r="F2117" s="21">
        <v>0</v>
      </c>
      <c r="G2117" s="21">
        <v>0</v>
      </c>
    </row>
    <row r="2118" spans="1:7" ht="30" customHeight="1">
      <c r="A2118" s="18" t="s">
        <v>2321</v>
      </c>
      <c r="B2118" s="48" t="s">
        <v>2322</v>
      </c>
      <c r="C2118" s="33">
        <f t="shared" si="99"/>
        <v>0</v>
      </c>
      <c r="D2118" s="21">
        <f t="shared" ref="D2118:D2123" si="100">((F2118*4)-G2118)/5</f>
        <v>0</v>
      </c>
    </row>
    <row r="2119" spans="1:7" ht="30" customHeight="1">
      <c r="A2119" s="18" t="s">
        <v>2258</v>
      </c>
      <c r="B2119" s="48" t="s">
        <v>2240</v>
      </c>
      <c r="C2119" s="33">
        <f t="shared" si="99"/>
        <v>5</v>
      </c>
      <c r="D2119" s="21">
        <f t="shared" si="100"/>
        <v>3</v>
      </c>
      <c r="E2119" s="18">
        <v>5</v>
      </c>
      <c r="F2119" s="21">
        <v>5</v>
      </c>
      <c r="G2119" s="21">
        <v>5</v>
      </c>
    </row>
    <row r="2120" spans="1:7" ht="30" customHeight="1">
      <c r="A2120" s="18" t="s">
        <v>2258</v>
      </c>
      <c r="B2120" s="48" t="s">
        <v>2197</v>
      </c>
      <c r="C2120" s="33">
        <f t="shared" si="99"/>
        <v>5</v>
      </c>
      <c r="D2120" s="21">
        <f t="shared" si="100"/>
        <v>2.8</v>
      </c>
      <c r="E2120" s="18">
        <v>5</v>
      </c>
      <c r="F2120" s="21">
        <v>5</v>
      </c>
      <c r="G2120" s="21">
        <v>6</v>
      </c>
    </row>
    <row r="2121" spans="1:7" ht="30" customHeight="1">
      <c r="A2121" s="69" t="s">
        <v>2258</v>
      </c>
      <c r="B2121" s="48" t="s">
        <v>2299</v>
      </c>
      <c r="C2121" s="71">
        <f t="shared" si="99"/>
        <v>0</v>
      </c>
      <c r="D2121" s="72">
        <f t="shared" si="100"/>
        <v>0</v>
      </c>
      <c r="E2121" s="69"/>
      <c r="F2121" s="72"/>
      <c r="G2121" s="72"/>
    </row>
    <row r="2122" spans="1:7" ht="30" customHeight="1">
      <c r="A2122" s="18" t="s">
        <v>2258</v>
      </c>
      <c r="B2122" s="48" t="s">
        <v>2281</v>
      </c>
      <c r="C2122" s="33">
        <f t="shared" si="99"/>
        <v>0</v>
      </c>
      <c r="D2122" s="21">
        <f t="shared" si="100"/>
        <v>0</v>
      </c>
    </row>
    <row r="2123" spans="1:7" ht="30" customHeight="1">
      <c r="A2123" s="18" t="s">
        <v>2258</v>
      </c>
      <c r="B2123" s="48" t="s">
        <v>2330</v>
      </c>
      <c r="C2123" s="33">
        <f t="shared" si="99"/>
        <v>0</v>
      </c>
      <c r="D2123" s="21">
        <f t="shared" si="100"/>
        <v>0</v>
      </c>
    </row>
    <row r="2124" spans="1:7" ht="30" customHeight="1">
      <c r="A2124" s="18" t="s">
        <v>171</v>
      </c>
      <c r="B2124" s="48" t="s">
        <v>657</v>
      </c>
      <c r="D2124" s="21" t="e">
        <f>(#REF!*#REF!)+(#REF!*#REF!)+(#REF!*#REF!)+(#REF!*#REF!)+(#REF!*F2124)</f>
        <v>#REF!</v>
      </c>
    </row>
    <row r="2125" spans="1:7" ht="30" customHeight="1">
      <c r="A2125" s="18" t="s">
        <v>171</v>
      </c>
      <c r="B2125" s="48" t="s">
        <v>619</v>
      </c>
      <c r="D2125" s="21" t="e">
        <f>(#REF!*#REF!)+(#REF!*#REF!)+(#REF!*#REF!)+(#REF!*#REF!)+(#REF!*F2125)</f>
        <v>#REF!</v>
      </c>
    </row>
    <row r="2126" spans="1:7" ht="30" customHeight="1">
      <c r="A2126" s="18" t="s">
        <v>171</v>
      </c>
      <c r="B2126" s="48" t="s">
        <v>484</v>
      </c>
      <c r="D2126" s="21" t="e">
        <f>(#REF!*#REF!)+(#REF!*#REF!)+(#REF!*#REF!)+(#REF!*#REF!)+(#REF!*F2126)</f>
        <v>#REF!</v>
      </c>
    </row>
    <row r="2127" spans="1:7" ht="30" customHeight="1">
      <c r="A2127" s="18" t="s">
        <v>171</v>
      </c>
      <c r="B2127" s="48" t="s">
        <v>517</v>
      </c>
      <c r="D2127" s="21" t="e">
        <f>(#REF!*#REF!)+(#REF!*#REF!)+(#REF!*#REF!)+(#REF!*#REF!)+(#REF!*F2127)</f>
        <v>#REF!</v>
      </c>
    </row>
    <row r="2128" spans="1:7" ht="30" customHeight="1">
      <c r="A2128" s="18" t="s">
        <v>171</v>
      </c>
      <c r="B2128" s="48" t="s">
        <v>454</v>
      </c>
      <c r="D2128" s="21" t="e">
        <f>(#REF!*#REF!)+(#REF!*#REF!)+(#REF!*#REF!)+(#REF!*#REF!)+(#REF!*F2128)</f>
        <v>#REF!</v>
      </c>
    </row>
    <row r="2129" spans="1:7" ht="30" customHeight="1">
      <c r="A2129" s="18" t="s">
        <v>171</v>
      </c>
      <c r="B2129" s="48" t="s">
        <v>590</v>
      </c>
      <c r="D2129" s="21" t="e">
        <f>(#REF!*#REF!)+(#REF!*#REF!)+(#REF!*#REF!)+(#REF!*#REF!)+(#REF!*F2129)</f>
        <v>#REF!</v>
      </c>
    </row>
    <row r="2130" spans="1:7" ht="30" customHeight="1">
      <c r="A2130" s="18" t="s">
        <v>171</v>
      </c>
      <c r="B2130" s="48" t="s">
        <v>451</v>
      </c>
      <c r="D2130" s="21" t="e">
        <f>(#REF!*#REF!)+(#REF!*#REF!)+(#REF!*#REF!)+(#REF!*#REF!)+(#REF!*F2130)</f>
        <v>#REF!</v>
      </c>
    </row>
    <row r="2131" spans="1:7" ht="30" customHeight="1">
      <c r="A2131" s="18" t="s">
        <v>171</v>
      </c>
      <c r="B2131" s="48" t="s">
        <v>455</v>
      </c>
      <c r="D2131" s="21" t="e">
        <f>(#REF!*#REF!)+(#REF!*#REF!)+(#REF!*#REF!)+(#REF!*#REF!)+(#REF!*F2131)</f>
        <v>#REF!</v>
      </c>
    </row>
    <row r="2132" spans="1:7" ht="30" customHeight="1">
      <c r="A2132" s="18" t="s">
        <v>171</v>
      </c>
      <c r="B2132" s="48" t="s">
        <v>576</v>
      </c>
      <c r="D2132" s="21" t="e">
        <f>(#REF!*#REF!)+(#REF!*#REF!)+(#REF!*#REF!)+(#REF!*#REF!)+(#REF!*F2132)</f>
        <v>#REF!</v>
      </c>
    </row>
    <row r="2133" spans="1:7" ht="30" customHeight="1">
      <c r="A2133" s="18" t="s">
        <v>171</v>
      </c>
      <c r="B2133" s="48" t="s">
        <v>450</v>
      </c>
      <c r="D2133" s="21" t="e">
        <f>(#REF!*#REF!)+(#REF!*#REF!)+(#REF!*#REF!)+(#REF!*#REF!)+(#REF!*F2133)</f>
        <v>#REF!</v>
      </c>
    </row>
    <row r="2134" spans="1:7" ht="30" customHeight="1">
      <c r="A2134" s="18" t="s">
        <v>171</v>
      </c>
      <c r="B2134" s="48" t="s">
        <v>57</v>
      </c>
      <c r="D2134" s="21" t="e">
        <f>(#REF!*#REF!)+(#REF!*#REF!)+(#REF!*#REF!)+(#REF!*#REF!)+(#REF!*F2134)</f>
        <v>#REF!</v>
      </c>
    </row>
    <row r="2135" spans="1:7" ht="30" customHeight="1">
      <c r="A2135" s="18" t="s">
        <v>171</v>
      </c>
      <c r="B2135" s="48" t="s">
        <v>629</v>
      </c>
      <c r="D2135" s="21" t="e">
        <f>(#REF!*#REF!)+(#REF!*#REF!)+(#REF!*#REF!)+(#REF!*#REF!)+(#REF!*F2135)</f>
        <v>#REF!</v>
      </c>
    </row>
    <row r="2136" spans="1:7" ht="30" customHeight="1">
      <c r="A2136" s="18" t="s">
        <v>171</v>
      </c>
      <c r="B2136" s="48" t="s">
        <v>712</v>
      </c>
      <c r="D2136" s="21" t="e">
        <f>(#REF!*#REF!)+(#REF!*#REF!)+(#REF!*#REF!)+(#REF!*#REF!)+(#REF!*F2136)</f>
        <v>#REF!</v>
      </c>
    </row>
    <row r="2137" spans="1:7" ht="30" customHeight="1">
      <c r="A2137" s="18" t="s">
        <v>171</v>
      </c>
      <c r="B2137" s="48" t="s">
        <v>705</v>
      </c>
      <c r="D2137" s="21" t="e">
        <f>(#REF!*#REF!)+(#REF!*#REF!)+(#REF!*#REF!)+(#REF!*#REF!)+(#REF!*F2137)</f>
        <v>#REF!</v>
      </c>
    </row>
    <row r="2138" spans="1:7" ht="30" customHeight="1">
      <c r="A2138" s="18" t="s">
        <v>171</v>
      </c>
      <c r="B2138" s="48" t="s">
        <v>559</v>
      </c>
      <c r="D2138" s="21" t="e">
        <f>(#REF!*#REF!)+(#REF!*#REF!)+(#REF!*#REF!)+(#REF!*#REF!)+(#REF!*F2138)</f>
        <v>#REF!</v>
      </c>
    </row>
    <row r="2139" spans="1:7" ht="30" customHeight="1">
      <c r="A2139" s="18" t="s">
        <v>171</v>
      </c>
      <c r="B2139" s="48" t="s">
        <v>707</v>
      </c>
      <c r="D2139" s="21" t="e">
        <f>(#REF!*#REF!)+(#REF!*#REF!)+(#REF!*#REF!)+(#REF!*#REF!)+(#REF!*F2139)</f>
        <v>#REF!</v>
      </c>
    </row>
    <row r="2140" spans="1:7" ht="30" customHeight="1">
      <c r="A2140" s="18" t="s">
        <v>721</v>
      </c>
      <c r="B2140" s="48" t="s">
        <v>1342</v>
      </c>
      <c r="C2140" s="33">
        <f t="shared" ref="C2140:C2171" si="101">(E2140*2+F2140)/3</f>
        <v>9</v>
      </c>
      <c r="D2140" s="21">
        <f>(F2140+G2140)/2</f>
        <v>4.5</v>
      </c>
      <c r="E2140" s="18">
        <v>9</v>
      </c>
      <c r="F2140" s="21">
        <v>9</v>
      </c>
      <c r="G2140" s="21">
        <v>0</v>
      </c>
    </row>
    <row r="2141" spans="1:7" ht="30" customHeight="1">
      <c r="A2141" s="18" t="s">
        <v>721</v>
      </c>
      <c r="B2141" s="48" t="s">
        <v>974</v>
      </c>
      <c r="C2141" s="33">
        <f t="shared" si="101"/>
        <v>0</v>
      </c>
      <c r="D2141" s="21">
        <f>(F2141+G2141)/2</f>
        <v>0</v>
      </c>
      <c r="F2141" s="21">
        <v>0</v>
      </c>
      <c r="G2141" s="21">
        <v>0</v>
      </c>
    </row>
    <row r="2142" spans="1:7" ht="30" customHeight="1">
      <c r="A2142" s="18" t="s">
        <v>721</v>
      </c>
      <c r="B2142" s="48" t="s">
        <v>975</v>
      </c>
      <c r="C2142" s="33">
        <f t="shared" si="101"/>
        <v>0</v>
      </c>
      <c r="D2142" s="21">
        <f>(F2142+G2142)/2</f>
        <v>0</v>
      </c>
      <c r="F2142" s="21">
        <v>0</v>
      </c>
      <c r="G2142" s="21">
        <v>0</v>
      </c>
    </row>
    <row r="2143" spans="1:7" ht="30" customHeight="1">
      <c r="A2143" s="18" t="s">
        <v>915</v>
      </c>
      <c r="B2143" s="48" t="s">
        <v>1356</v>
      </c>
      <c r="C2143" s="33">
        <f t="shared" si="101"/>
        <v>9</v>
      </c>
      <c r="D2143" s="21">
        <f>(F2143+G2143)/2</f>
        <v>4.5</v>
      </c>
      <c r="E2143" s="18">
        <v>9</v>
      </c>
      <c r="F2143" s="21">
        <v>9</v>
      </c>
      <c r="G2143" s="21">
        <v>0</v>
      </c>
    </row>
    <row r="2144" spans="1:7" ht="30" customHeight="1">
      <c r="A2144" s="18" t="s">
        <v>915</v>
      </c>
      <c r="B2144" s="48" t="s">
        <v>2070</v>
      </c>
      <c r="C2144" s="33">
        <f t="shared" si="101"/>
        <v>9</v>
      </c>
      <c r="D2144" s="21">
        <f>((F2144*4)-G2144)/5</f>
        <v>7.2</v>
      </c>
      <c r="E2144" s="18">
        <v>9</v>
      </c>
      <c r="F2144" s="21">
        <v>9</v>
      </c>
      <c r="G2144" s="21">
        <v>0</v>
      </c>
    </row>
    <row r="2145" spans="1:7" ht="30" customHeight="1">
      <c r="A2145" s="18" t="s">
        <v>915</v>
      </c>
      <c r="B2145" s="48" t="s">
        <v>1395</v>
      </c>
      <c r="C2145" s="33">
        <f t="shared" si="101"/>
        <v>8.3333333333333339</v>
      </c>
      <c r="D2145" s="21">
        <f t="shared" ref="D2145:D2163" si="102">(F2145+G2145)/2</f>
        <v>3.5</v>
      </c>
      <c r="E2145" s="18">
        <v>9</v>
      </c>
      <c r="F2145" s="21">
        <v>7</v>
      </c>
      <c r="G2145" s="21">
        <v>0</v>
      </c>
    </row>
    <row r="2146" spans="1:7" ht="30" customHeight="1">
      <c r="A2146" s="18" t="s">
        <v>915</v>
      </c>
      <c r="B2146" s="48" t="s">
        <v>1365</v>
      </c>
      <c r="C2146" s="33">
        <f t="shared" si="101"/>
        <v>8</v>
      </c>
      <c r="D2146" s="21">
        <f t="shared" si="102"/>
        <v>3</v>
      </c>
      <c r="E2146" s="18">
        <v>9</v>
      </c>
      <c r="F2146" s="21">
        <v>6</v>
      </c>
      <c r="G2146" s="21">
        <v>0</v>
      </c>
    </row>
    <row r="2147" spans="1:7" ht="30" customHeight="1">
      <c r="A2147" s="18" t="s">
        <v>915</v>
      </c>
      <c r="B2147" s="48" t="s">
        <v>1362</v>
      </c>
      <c r="C2147" s="33">
        <f t="shared" si="101"/>
        <v>7.333333333333333</v>
      </c>
      <c r="D2147" s="21">
        <f t="shared" si="102"/>
        <v>3</v>
      </c>
      <c r="E2147" s="18">
        <v>8</v>
      </c>
      <c r="F2147" s="21">
        <v>6</v>
      </c>
      <c r="G2147" s="21">
        <v>0</v>
      </c>
    </row>
    <row r="2148" spans="1:7" ht="30" customHeight="1">
      <c r="A2148" s="18" t="s">
        <v>915</v>
      </c>
      <c r="B2148" s="48" t="s">
        <v>1299</v>
      </c>
      <c r="C2148" s="33">
        <f t="shared" si="101"/>
        <v>7</v>
      </c>
      <c r="D2148" s="21">
        <f t="shared" si="102"/>
        <v>6.5</v>
      </c>
      <c r="E2148" s="18">
        <v>7</v>
      </c>
      <c r="F2148" s="21">
        <v>7</v>
      </c>
      <c r="G2148" s="21">
        <v>6</v>
      </c>
    </row>
    <row r="2149" spans="1:7" ht="30" customHeight="1">
      <c r="A2149" s="18" t="s">
        <v>915</v>
      </c>
      <c r="B2149" s="48" t="s">
        <v>1423</v>
      </c>
      <c r="C2149" s="33">
        <f t="shared" si="101"/>
        <v>7</v>
      </c>
      <c r="D2149" s="21">
        <f t="shared" si="102"/>
        <v>4.5</v>
      </c>
      <c r="E2149" s="18">
        <v>6</v>
      </c>
      <c r="F2149" s="21">
        <v>9</v>
      </c>
      <c r="G2149" s="21">
        <v>0</v>
      </c>
    </row>
    <row r="2150" spans="1:7" ht="30" customHeight="1">
      <c r="A2150" s="18" t="s">
        <v>915</v>
      </c>
      <c r="B2150" s="48" t="s">
        <v>1207</v>
      </c>
      <c r="C2150" s="33">
        <f t="shared" si="101"/>
        <v>6.666666666666667</v>
      </c>
      <c r="D2150" s="21">
        <f t="shared" si="102"/>
        <v>6.5</v>
      </c>
      <c r="E2150" s="18">
        <v>7</v>
      </c>
      <c r="F2150" s="21">
        <v>6</v>
      </c>
      <c r="G2150" s="21">
        <v>7</v>
      </c>
    </row>
    <row r="2151" spans="1:7" ht="30" customHeight="1">
      <c r="A2151" s="18" t="s">
        <v>915</v>
      </c>
      <c r="B2151" s="48" t="s">
        <v>1363</v>
      </c>
      <c r="C2151" s="33">
        <f t="shared" si="101"/>
        <v>6.666666666666667</v>
      </c>
      <c r="D2151" s="21">
        <f t="shared" si="102"/>
        <v>3</v>
      </c>
      <c r="E2151" s="18">
        <v>7</v>
      </c>
      <c r="F2151" s="21">
        <v>6</v>
      </c>
      <c r="G2151" s="21">
        <v>0</v>
      </c>
    </row>
    <row r="2152" spans="1:7" ht="30" customHeight="1">
      <c r="A2152" s="18" t="s">
        <v>915</v>
      </c>
      <c r="B2152" s="48" t="s">
        <v>1367</v>
      </c>
      <c r="C2152" s="33">
        <f t="shared" si="101"/>
        <v>6.666666666666667</v>
      </c>
      <c r="D2152" s="21">
        <f t="shared" si="102"/>
        <v>3</v>
      </c>
      <c r="E2152" s="18">
        <v>7</v>
      </c>
      <c r="F2152" s="21">
        <v>6</v>
      </c>
      <c r="G2152" s="21">
        <v>0</v>
      </c>
    </row>
    <row r="2153" spans="1:7" ht="30" customHeight="1">
      <c r="A2153" s="18" t="s">
        <v>915</v>
      </c>
      <c r="B2153" s="48" t="s">
        <v>1384</v>
      </c>
      <c r="C2153" s="33">
        <f t="shared" si="101"/>
        <v>6.333333333333333</v>
      </c>
      <c r="D2153" s="21">
        <f t="shared" si="102"/>
        <v>2.5</v>
      </c>
      <c r="E2153" s="18">
        <v>7</v>
      </c>
      <c r="F2153" s="21">
        <v>5</v>
      </c>
      <c r="G2153" s="21">
        <v>0</v>
      </c>
    </row>
    <row r="2154" spans="1:7" ht="30" customHeight="1">
      <c r="A2154" s="18" t="s">
        <v>915</v>
      </c>
      <c r="B2154" s="48" t="s">
        <v>1357</v>
      </c>
      <c r="C2154" s="33">
        <f t="shared" si="101"/>
        <v>6.333333333333333</v>
      </c>
      <c r="D2154" s="21">
        <f t="shared" si="102"/>
        <v>3.5</v>
      </c>
      <c r="E2154" s="18">
        <v>6</v>
      </c>
      <c r="F2154" s="21">
        <v>7</v>
      </c>
      <c r="G2154" s="21">
        <v>0</v>
      </c>
    </row>
    <row r="2155" spans="1:7" ht="30" customHeight="1">
      <c r="A2155" s="69" t="s">
        <v>915</v>
      </c>
      <c r="B2155" s="48" t="s">
        <v>1360</v>
      </c>
      <c r="C2155" s="71">
        <f t="shared" si="101"/>
        <v>6</v>
      </c>
      <c r="D2155" s="72">
        <f t="shared" si="102"/>
        <v>3</v>
      </c>
      <c r="E2155" s="69">
        <v>6</v>
      </c>
      <c r="F2155" s="72">
        <v>6</v>
      </c>
      <c r="G2155" s="72">
        <v>0</v>
      </c>
    </row>
    <row r="2156" spans="1:7" ht="30" customHeight="1">
      <c r="A2156" s="18" t="s">
        <v>915</v>
      </c>
      <c r="B2156" s="48" t="s">
        <v>1366</v>
      </c>
      <c r="C2156" s="33">
        <f t="shared" si="101"/>
        <v>6</v>
      </c>
      <c r="D2156" s="21">
        <f t="shared" si="102"/>
        <v>3</v>
      </c>
      <c r="E2156" s="18">
        <v>6</v>
      </c>
      <c r="F2156" s="21">
        <v>6</v>
      </c>
      <c r="G2156" s="21">
        <v>0</v>
      </c>
    </row>
    <row r="2157" spans="1:7" ht="30" customHeight="1">
      <c r="A2157" s="18" t="s">
        <v>915</v>
      </c>
      <c r="B2157" s="48" t="s">
        <v>836</v>
      </c>
      <c r="C2157" s="33">
        <f t="shared" si="101"/>
        <v>6</v>
      </c>
      <c r="D2157" s="21">
        <f t="shared" si="102"/>
        <v>3</v>
      </c>
      <c r="E2157" s="18">
        <v>6</v>
      </c>
      <c r="F2157" s="21">
        <v>6</v>
      </c>
      <c r="G2157" s="21">
        <v>0</v>
      </c>
    </row>
    <row r="2158" spans="1:7" ht="30" customHeight="1">
      <c r="A2158" s="18" t="s">
        <v>915</v>
      </c>
      <c r="B2158" s="48" t="s">
        <v>1267</v>
      </c>
      <c r="C2158" s="33">
        <f t="shared" si="101"/>
        <v>5.666666666666667</v>
      </c>
      <c r="D2158" s="21">
        <f t="shared" si="102"/>
        <v>4.5</v>
      </c>
      <c r="E2158" s="18">
        <v>6</v>
      </c>
      <c r="F2158" s="21">
        <v>5</v>
      </c>
      <c r="G2158" s="21">
        <v>4</v>
      </c>
    </row>
    <row r="2159" spans="1:7" ht="30" customHeight="1">
      <c r="A2159" s="18" t="s">
        <v>915</v>
      </c>
      <c r="B2159" s="48" t="s">
        <v>1355</v>
      </c>
      <c r="C2159" s="33">
        <f t="shared" si="101"/>
        <v>5.666666666666667</v>
      </c>
      <c r="D2159" s="21">
        <f t="shared" si="102"/>
        <v>3.5</v>
      </c>
      <c r="E2159" s="18">
        <v>5</v>
      </c>
      <c r="F2159" s="21">
        <v>7</v>
      </c>
      <c r="G2159" s="21">
        <v>0</v>
      </c>
    </row>
    <row r="2160" spans="1:7" ht="30" customHeight="1">
      <c r="A2160" s="18" t="s">
        <v>915</v>
      </c>
      <c r="B2160" s="48" t="s">
        <v>1303</v>
      </c>
      <c r="C2160" s="33">
        <f t="shared" si="101"/>
        <v>5.333333333333333</v>
      </c>
      <c r="D2160" s="21">
        <f t="shared" si="102"/>
        <v>4.5</v>
      </c>
      <c r="E2160" s="18">
        <v>5</v>
      </c>
      <c r="F2160" s="21">
        <v>6</v>
      </c>
      <c r="G2160" s="21">
        <v>3</v>
      </c>
    </row>
    <row r="2161" spans="1:7" ht="30" customHeight="1">
      <c r="A2161" s="18" t="s">
        <v>915</v>
      </c>
      <c r="B2161" s="48" t="s">
        <v>1414</v>
      </c>
      <c r="C2161" s="33">
        <f t="shared" si="101"/>
        <v>5.333333333333333</v>
      </c>
      <c r="D2161" s="21">
        <f t="shared" si="102"/>
        <v>1</v>
      </c>
      <c r="E2161" s="18">
        <v>7</v>
      </c>
      <c r="F2161" s="21">
        <v>2</v>
      </c>
      <c r="G2161" s="21">
        <v>0</v>
      </c>
    </row>
    <row r="2162" spans="1:7" ht="30" customHeight="1">
      <c r="A2162" s="18" t="s">
        <v>915</v>
      </c>
      <c r="B2162" s="48" t="s">
        <v>1421</v>
      </c>
      <c r="C2162" s="33">
        <f t="shared" si="101"/>
        <v>5.333333333333333</v>
      </c>
      <c r="D2162" s="21">
        <f t="shared" si="102"/>
        <v>1</v>
      </c>
      <c r="E2162" s="18">
        <v>7</v>
      </c>
      <c r="F2162" s="21">
        <v>2</v>
      </c>
      <c r="G2162" s="21">
        <v>0</v>
      </c>
    </row>
    <row r="2163" spans="1:7" ht="30" customHeight="1">
      <c r="A2163" s="18" t="s">
        <v>915</v>
      </c>
      <c r="B2163" s="48" t="s">
        <v>2122</v>
      </c>
      <c r="C2163" s="33">
        <f t="shared" si="101"/>
        <v>5</v>
      </c>
      <c r="D2163" s="21">
        <f t="shared" si="102"/>
        <v>5</v>
      </c>
      <c r="E2163" s="18">
        <v>5</v>
      </c>
      <c r="F2163" s="21">
        <v>5</v>
      </c>
      <c r="G2163" s="21">
        <v>5</v>
      </c>
    </row>
    <row r="2164" spans="1:7" ht="30" customHeight="1">
      <c r="A2164" s="18" t="s">
        <v>915</v>
      </c>
      <c r="B2164" s="48" t="s">
        <v>2241</v>
      </c>
      <c r="C2164" s="33">
        <f t="shared" si="101"/>
        <v>5</v>
      </c>
      <c r="D2164" s="21">
        <f>((F2164*4)-G2164)/5</f>
        <v>3</v>
      </c>
      <c r="E2164" s="18">
        <v>5</v>
      </c>
      <c r="F2164" s="21">
        <v>5</v>
      </c>
      <c r="G2164" s="21">
        <v>5</v>
      </c>
    </row>
    <row r="2165" spans="1:7" ht="30" customHeight="1">
      <c r="A2165" s="18" t="s">
        <v>915</v>
      </c>
      <c r="B2165" s="48" t="s">
        <v>1459</v>
      </c>
      <c r="C2165" s="33">
        <f t="shared" si="101"/>
        <v>5</v>
      </c>
      <c r="D2165" s="21">
        <f>(F2165+G2165)/2</f>
        <v>5</v>
      </c>
      <c r="E2165" s="18">
        <v>5</v>
      </c>
      <c r="F2165" s="21">
        <v>5</v>
      </c>
      <c r="G2165" s="21">
        <v>5</v>
      </c>
    </row>
    <row r="2166" spans="1:7" ht="30" customHeight="1">
      <c r="A2166" s="18" t="s">
        <v>915</v>
      </c>
      <c r="B2166" s="48" t="s">
        <v>1550</v>
      </c>
      <c r="C2166" s="33">
        <f t="shared" si="101"/>
        <v>5</v>
      </c>
      <c r="D2166" s="21">
        <f>(F2166+G2166)/2</f>
        <v>5</v>
      </c>
      <c r="E2166" s="18">
        <v>5</v>
      </c>
      <c r="F2166" s="21">
        <v>5</v>
      </c>
      <c r="G2166" s="21">
        <v>5</v>
      </c>
    </row>
    <row r="2167" spans="1:7" ht="30" customHeight="1">
      <c r="A2167" s="18" t="s">
        <v>915</v>
      </c>
      <c r="B2167" s="48" t="s">
        <v>2231</v>
      </c>
      <c r="C2167" s="33">
        <f t="shared" si="101"/>
        <v>5</v>
      </c>
      <c r="D2167" s="21">
        <f>((F2167*4)-G2167)/5</f>
        <v>3</v>
      </c>
      <c r="E2167" s="18">
        <v>5</v>
      </c>
      <c r="F2167" s="21">
        <v>5</v>
      </c>
      <c r="G2167" s="21">
        <v>5</v>
      </c>
    </row>
    <row r="2168" spans="1:7" ht="30" customHeight="1">
      <c r="A2168" s="73" t="s">
        <v>915</v>
      </c>
      <c r="B2168" s="48" t="s">
        <v>1545</v>
      </c>
      <c r="C2168" s="33">
        <f t="shared" si="101"/>
        <v>5</v>
      </c>
      <c r="D2168" s="21">
        <f t="shared" ref="D2168:D2176" si="103">(F2168+G2168)/2</f>
        <v>5</v>
      </c>
      <c r="E2168" s="18">
        <v>5</v>
      </c>
      <c r="F2168" s="21">
        <v>5</v>
      </c>
      <c r="G2168" s="21">
        <v>5</v>
      </c>
    </row>
    <row r="2169" spans="1:7" ht="30" customHeight="1">
      <c r="A2169" s="18" t="s">
        <v>915</v>
      </c>
      <c r="B2169" s="48" t="s">
        <v>2163</v>
      </c>
      <c r="C2169" s="33">
        <f t="shared" si="101"/>
        <v>5</v>
      </c>
      <c r="D2169" s="21">
        <f t="shared" si="103"/>
        <v>5</v>
      </c>
      <c r="E2169" s="18">
        <v>5</v>
      </c>
      <c r="F2169" s="21">
        <v>5</v>
      </c>
      <c r="G2169" s="21">
        <v>5</v>
      </c>
    </row>
    <row r="2170" spans="1:7" ht="30" customHeight="1">
      <c r="A2170" s="74" t="s">
        <v>915</v>
      </c>
      <c r="B2170" s="48" t="s">
        <v>2214</v>
      </c>
      <c r="C2170" s="33">
        <f t="shared" si="101"/>
        <v>5</v>
      </c>
      <c r="D2170" s="21">
        <f t="shared" si="103"/>
        <v>5</v>
      </c>
      <c r="E2170" s="18">
        <v>5</v>
      </c>
      <c r="F2170" s="21">
        <v>5</v>
      </c>
      <c r="G2170" s="21">
        <v>5</v>
      </c>
    </row>
    <row r="2171" spans="1:7" ht="30" customHeight="1">
      <c r="A2171" s="18" t="s">
        <v>915</v>
      </c>
      <c r="B2171" s="48" t="s">
        <v>1523</v>
      </c>
      <c r="C2171" s="33">
        <f t="shared" si="101"/>
        <v>5</v>
      </c>
      <c r="D2171" s="21">
        <f t="shared" si="103"/>
        <v>5</v>
      </c>
      <c r="E2171" s="18">
        <v>5</v>
      </c>
      <c r="F2171" s="21">
        <v>5</v>
      </c>
      <c r="G2171" s="21">
        <v>5</v>
      </c>
    </row>
    <row r="2172" spans="1:7" ht="30" customHeight="1">
      <c r="A2172" s="18" t="s">
        <v>915</v>
      </c>
      <c r="B2172" s="48" t="s">
        <v>1383</v>
      </c>
      <c r="C2172" s="33">
        <f t="shared" ref="C2172:C2203" si="104">(E2172*2+F2172)/3</f>
        <v>5</v>
      </c>
      <c r="D2172" s="21">
        <f t="shared" si="103"/>
        <v>4.5</v>
      </c>
      <c r="E2172" s="18">
        <v>3</v>
      </c>
      <c r="F2172" s="21">
        <v>9</v>
      </c>
      <c r="G2172" s="21">
        <v>0</v>
      </c>
    </row>
    <row r="2173" spans="1:7" ht="30" customHeight="1">
      <c r="A2173" s="18" t="s">
        <v>915</v>
      </c>
      <c r="B2173" s="48" t="s">
        <v>1786</v>
      </c>
      <c r="C2173" s="33">
        <f t="shared" si="104"/>
        <v>5</v>
      </c>
      <c r="D2173" s="21">
        <f t="shared" si="103"/>
        <v>5</v>
      </c>
      <c r="E2173" s="18">
        <v>5</v>
      </c>
      <c r="F2173" s="21">
        <v>5</v>
      </c>
      <c r="G2173" s="21">
        <v>5</v>
      </c>
    </row>
    <row r="2174" spans="1:7" ht="30" customHeight="1">
      <c r="A2174" s="18" t="s">
        <v>915</v>
      </c>
      <c r="B2174" s="48" t="s">
        <v>2147</v>
      </c>
      <c r="C2174" s="33">
        <f t="shared" si="104"/>
        <v>5</v>
      </c>
      <c r="D2174" s="21">
        <f t="shared" si="103"/>
        <v>5</v>
      </c>
      <c r="E2174" s="18">
        <v>5</v>
      </c>
      <c r="F2174" s="21">
        <v>5</v>
      </c>
      <c r="G2174" s="21">
        <v>5</v>
      </c>
    </row>
    <row r="2175" spans="1:7" ht="30" customHeight="1">
      <c r="A2175" s="18" t="s">
        <v>915</v>
      </c>
      <c r="B2175" s="48" t="s">
        <v>1618</v>
      </c>
      <c r="C2175" s="33">
        <f t="shared" si="104"/>
        <v>5</v>
      </c>
      <c r="D2175" s="21">
        <f t="shared" si="103"/>
        <v>5</v>
      </c>
      <c r="E2175" s="18">
        <v>5</v>
      </c>
      <c r="F2175" s="21">
        <v>5</v>
      </c>
      <c r="G2175" s="21">
        <v>5</v>
      </c>
    </row>
    <row r="2176" spans="1:7" ht="30" customHeight="1">
      <c r="A2176" s="73" t="s">
        <v>915</v>
      </c>
      <c r="B2176" s="48" t="s">
        <v>1499</v>
      </c>
      <c r="C2176" s="33">
        <f t="shared" si="104"/>
        <v>5</v>
      </c>
      <c r="D2176" s="21">
        <f t="shared" si="103"/>
        <v>5</v>
      </c>
      <c r="E2176" s="18">
        <v>5</v>
      </c>
      <c r="F2176" s="21">
        <v>5</v>
      </c>
      <c r="G2176" s="21">
        <v>5</v>
      </c>
    </row>
    <row r="2177" spans="1:7" ht="30" customHeight="1">
      <c r="A2177" s="18" t="s">
        <v>915</v>
      </c>
      <c r="B2177" s="48" t="s">
        <v>2194</v>
      </c>
      <c r="C2177" s="33">
        <f t="shared" si="104"/>
        <v>5</v>
      </c>
      <c r="D2177" s="21">
        <f>((F2177*4)-G2177)/5</f>
        <v>2.8</v>
      </c>
      <c r="E2177" s="18">
        <v>5</v>
      </c>
      <c r="F2177" s="21">
        <v>5</v>
      </c>
      <c r="G2177" s="21">
        <v>6</v>
      </c>
    </row>
    <row r="2178" spans="1:7" ht="30" customHeight="1">
      <c r="A2178" s="18" t="s">
        <v>915</v>
      </c>
      <c r="B2178" s="48" t="s">
        <v>1430</v>
      </c>
      <c r="C2178" s="33">
        <f t="shared" si="104"/>
        <v>5</v>
      </c>
      <c r="D2178" s="21">
        <f t="shared" ref="D2178:D2184" si="105">(F2178+G2178)/2</f>
        <v>2.5</v>
      </c>
      <c r="E2178" s="18">
        <v>5</v>
      </c>
      <c r="F2178" s="21">
        <v>5</v>
      </c>
      <c r="G2178" s="21">
        <v>0</v>
      </c>
    </row>
    <row r="2179" spans="1:7" ht="30" customHeight="1">
      <c r="A2179" s="18" t="s">
        <v>915</v>
      </c>
      <c r="B2179" s="48" t="s">
        <v>1517</v>
      </c>
      <c r="C2179" s="33">
        <f t="shared" si="104"/>
        <v>5</v>
      </c>
      <c r="D2179" s="21">
        <f t="shared" si="105"/>
        <v>5</v>
      </c>
      <c r="E2179" s="18">
        <v>5</v>
      </c>
      <c r="F2179" s="21">
        <v>5</v>
      </c>
      <c r="G2179" s="21">
        <v>5</v>
      </c>
    </row>
    <row r="2180" spans="1:7" ht="30" customHeight="1">
      <c r="A2180" s="18" t="s">
        <v>915</v>
      </c>
      <c r="B2180" s="48" t="s">
        <v>2186</v>
      </c>
      <c r="C2180" s="33">
        <f t="shared" si="104"/>
        <v>5</v>
      </c>
      <c r="D2180" s="21">
        <f t="shared" si="105"/>
        <v>5.5</v>
      </c>
      <c r="E2180" s="18">
        <v>5</v>
      </c>
      <c r="F2180" s="21">
        <v>5</v>
      </c>
      <c r="G2180" s="21">
        <v>6</v>
      </c>
    </row>
    <row r="2181" spans="1:7" ht="30" customHeight="1">
      <c r="A2181" s="74" t="s">
        <v>915</v>
      </c>
      <c r="B2181" s="48" t="s">
        <v>2212</v>
      </c>
      <c r="C2181" s="33">
        <f t="shared" si="104"/>
        <v>5</v>
      </c>
      <c r="D2181" s="21">
        <f t="shared" si="105"/>
        <v>5</v>
      </c>
      <c r="E2181" s="18">
        <v>5</v>
      </c>
      <c r="F2181" s="21">
        <v>5</v>
      </c>
      <c r="G2181" s="21">
        <v>5</v>
      </c>
    </row>
    <row r="2182" spans="1:7" ht="30" customHeight="1">
      <c r="A2182" s="18" t="s">
        <v>915</v>
      </c>
      <c r="B2182" s="48" t="s">
        <v>1787</v>
      </c>
      <c r="C2182" s="33">
        <f t="shared" si="104"/>
        <v>5</v>
      </c>
      <c r="D2182" s="21">
        <f t="shared" si="105"/>
        <v>5</v>
      </c>
      <c r="E2182" s="18">
        <v>5</v>
      </c>
      <c r="F2182" s="21">
        <v>5</v>
      </c>
      <c r="G2182" s="21">
        <v>5</v>
      </c>
    </row>
    <row r="2183" spans="1:7" ht="30" customHeight="1">
      <c r="A2183" s="18" t="s">
        <v>915</v>
      </c>
      <c r="B2183" s="48" t="s">
        <v>1224</v>
      </c>
      <c r="C2183" s="33">
        <f t="shared" si="104"/>
        <v>5</v>
      </c>
      <c r="D2183" s="21">
        <f t="shared" si="105"/>
        <v>4</v>
      </c>
      <c r="E2183" s="18">
        <v>5</v>
      </c>
      <c r="F2183" s="21">
        <v>5</v>
      </c>
      <c r="G2183" s="21">
        <v>3</v>
      </c>
    </row>
    <row r="2184" spans="1:7" ht="30" customHeight="1">
      <c r="A2184" s="18" t="s">
        <v>915</v>
      </c>
      <c r="B2184" s="48" t="s">
        <v>2146</v>
      </c>
      <c r="C2184" s="33">
        <f t="shared" si="104"/>
        <v>5</v>
      </c>
      <c r="D2184" s="21">
        <f t="shared" si="105"/>
        <v>5</v>
      </c>
      <c r="E2184" s="18">
        <v>5</v>
      </c>
      <c r="F2184" s="21">
        <v>5</v>
      </c>
      <c r="G2184" s="21">
        <v>5</v>
      </c>
    </row>
    <row r="2185" spans="1:7" ht="30" customHeight="1">
      <c r="A2185" s="18" t="s">
        <v>915</v>
      </c>
      <c r="B2185" s="48" t="s">
        <v>2195</v>
      </c>
      <c r="C2185" s="33">
        <f t="shared" si="104"/>
        <v>5</v>
      </c>
      <c r="D2185" s="21">
        <f>((F2185*4)-G2185)/5</f>
        <v>2.8</v>
      </c>
      <c r="E2185" s="18">
        <v>5</v>
      </c>
      <c r="F2185" s="21">
        <v>5</v>
      </c>
      <c r="G2185" s="21">
        <v>6</v>
      </c>
    </row>
    <row r="2186" spans="1:7" ht="30" customHeight="1">
      <c r="A2186" s="18" t="s">
        <v>915</v>
      </c>
      <c r="B2186" s="48" t="s">
        <v>1788</v>
      </c>
      <c r="C2186" s="33">
        <f t="shared" si="104"/>
        <v>5</v>
      </c>
      <c r="D2186" s="21">
        <f>(F2186+G2186)/2</f>
        <v>5</v>
      </c>
      <c r="E2186" s="18">
        <v>5</v>
      </c>
      <c r="F2186" s="21">
        <v>5</v>
      </c>
      <c r="G2186" s="21">
        <v>5</v>
      </c>
    </row>
    <row r="2187" spans="1:7" ht="30" customHeight="1">
      <c r="A2187" s="18" t="s">
        <v>915</v>
      </c>
      <c r="B2187" s="48" t="s">
        <v>2161</v>
      </c>
      <c r="C2187" s="33">
        <f t="shared" si="104"/>
        <v>5</v>
      </c>
      <c r="D2187" s="21">
        <f>(F2187+G2187)/2</f>
        <v>5</v>
      </c>
      <c r="E2187" s="18">
        <v>5</v>
      </c>
      <c r="F2187" s="21">
        <v>5</v>
      </c>
      <c r="G2187" s="21">
        <v>5</v>
      </c>
    </row>
    <row r="2188" spans="1:7" ht="30" customHeight="1">
      <c r="A2188" s="18" t="s">
        <v>915</v>
      </c>
      <c r="B2188" s="48" t="s">
        <v>1510</v>
      </c>
      <c r="C2188" s="33">
        <f t="shared" si="104"/>
        <v>5</v>
      </c>
      <c r="D2188" s="21">
        <f>(F2188+G2188)/2</f>
        <v>5</v>
      </c>
      <c r="E2188" s="18">
        <v>5</v>
      </c>
      <c r="F2188" s="21">
        <v>5</v>
      </c>
      <c r="G2188" s="21">
        <v>5</v>
      </c>
    </row>
    <row r="2189" spans="1:7" ht="30" customHeight="1">
      <c r="A2189" s="18" t="s">
        <v>915</v>
      </c>
      <c r="B2189" s="48" t="s">
        <v>2130</v>
      </c>
      <c r="C2189" s="33">
        <f t="shared" si="104"/>
        <v>5</v>
      </c>
      <c r="D2189" s="21">
        <f>(F2189+G2189)/2</f>
        <v>5</v>
      </c>
      <c r="E2189" s="18">
        <v>5</v>
      </c>
      <c r="F2189" s="21">
        <v>5</v>
      </c>
      <c r="G2189" s="21">
        <v>5</v>
      </c>
    </row>
    <row r="2190" spans="1:7" ht="30" customHeight="1">
      <c r="A2190" s="18" t="s">
        <v>915</v>
      </c>
      <c r="B2190" s="48" t="s">
        <v>1678</v>
      </c>
      <c r="C2190" s="33">
        <f t="shared" si="104"/>
        <v>5</v>
      </c>
      <c r="D2190" s="21">
        <f>(F2190+G2190)/2</f>
        <v>5</v>
      </c>
      <c r="E2190" s="18">
        <v>5</v>
      </c>
      <c r="F2190" s="21">
        <v>5</v>
      </c>
      <c r="G2190" s="21">
        <v>5</v>
      </c>
    </row>
    <row r="2191" spans="1:7" ht="30" customHeight="1">
      <c r="A2191" s="18" t="s">
        <v>915</v>
      </c>
      <c r="B2191" s="48" t="s">
        <v>2196</v>
      </c>
      <c r="C2191" s="33">
        <f t="shared" si="104"/>
        <v>5</v>
      </c>
      <c r="D2191" s="21">
        <f>((F2191*4)-G2191)/5</f>
        <v>2.8</v>
      </c>
      <c r="E2191" s="18">
        <v>5</v>
      </c>
      <c r="F2191" s="21">
        <v>5</v>
      </c>
      <c r="G2191" s="21">
        <v>6</v>
      </c>
    </row>
    <row r="2192" spans="1:7" ht="30" customHeight="1">
      <c r="A2192" s="18" t="s">
        <v>915</v>
      </c>
      <c r="B2192" s="48" t="s">
        <v>1789</v>
      </c>
      <c r="C2192" s="33">
        <f t="shared" si="104"/>
        <v>5</v>
      </c>
      <c r="D2192" s="21">
        <f t="shared" ref="D2192:D2238" si="106">(F2192+G2192)/2</f>
        <v>5</v>
      </c>
      <c r="E2192" s="18">
        <v>5</v>
      </c>
      <c r="F2192" s="21">
        <v>5</v>
      </c>
      <c r="G2192" s="21">
        <v>5</v>
      </c>
    </row>
    <row r="2193" spans="1:7" ht="30" customHeight="1">
      <c r="A2193" s="18" t="s">
        <v>915</v>
      </c>
      <c r="B2193" s="48" t="s">
        <v>1790</v>
      </c>
      <c r="C2193" s="33">
        <f t="shared" si="104"/>
        <v>5</v>
      </c>
      <c r="D2193" s="21">
        <f t="shared" si="106"/>
        <v>5</v>
      </c>
      <c r="E2193" s="18">
        <v>5</v>
      </c>
      <c r="F2193" s="21">
        <v>5</v>
      </c>
      <c r="G2193" s="21">
        <v>5</v>
      </c>
    </row>
    <row r="2194" spans="1:7" ht="30" customHeight="1">
      <c r="A2194" s="18" t="s">
        <v>915</v>
      </c>
      <c r="B2194" s="48" t="s">
        <v>1431</v>
      </c>
      <c r="C2194" s="33">
        <f t="shared" si="104"/>
        <v>5</v>
      </c>
      <c r="D2194" s="21">
        <f t="shared" si="106"/>
        <v>2.5</v>
      </c>
      <c r="E2194" s="18">
        <v>5</v>
      </c>
      <c r="F2194" s="21">
        <v>5</v>
      </c>
      <c r="G2194" s="21">
        <v>0</v>
      </c>
    </row>
    <row r="2195" spans="1:7" ht="30" customHeight="1">
      <c r="A2195" s="18" t="s">
        <v>915</v>
      </c>
      <c r="B2195" s="48" t="s">
        <v>1509</v>
      </c>
      <c r="C2195" s="33">
        <f t="shared" si="104"/>
        <v>5</v>
      </c>
      <c r="D2195" s="21">
        <f t="shared" si="106"/>
        <v>5</v>
      </c>
      <c r="E2195" s="18">
        <v>5</v>
      </c>
      <c r="F2195" s="21">
        <v>5</v>
      </c>
      <c r="G2195" s="21">
        <v>5</v>
      </c>
    </row>
    <row r="2196" spans="1:7" ht="30" customHeight="1">
      <c r="A2196" s="18" t="s">
        <v>915</v>
      </c>
      <c r="B2196" s="48" t="s">
        <v>1539</v>
      </c>
      <c r="C2196" s="33">
        <f t="shared" si="104"/>
        <v>5</v>
      </c>
      <c r="D2196" s="21">
        <f t="shared" si="106"/>
        <v>5</v>
      </c>
      <c r="E2196" s="18">
        <v>5</v>
      </c>
      <c r="F2196" s="21">
        <v>5</v>
      </c>
      <c r="G2196" s="21">
        <v>5</v>
      </c>
    </row>
    <row r="2197" spans="1:7" ht="30" customHeight="1">
      <c r="A2197" s="18" t="s">
        <v>915</v>
      </c>
      <c r="B2197" s="48" t="s">
        <v>2215</v>
      </c>
      <c r="C2197" s="33">
        <f t="shared" si="104"/>
        <v>5</v>
      </c>
      <c r="D2197" s="21">
        <f t="shared" si="106"/>
        <v>5</v>
      </c>
      <c r="E2197" s="18">
        <v>5</v>
      </c>
      <c r="F2197" s="21">
        <v>5</v>
      </c>
      <c r="G2197" s="21">
        <v>5</v>
      </c>
    </row>
    <row r="2198" spans="1:7" ht="30" customHeight="1">
      <c r="A2198" s="18" t="s">
        <v>915</v>
      </c>
      <c r="B2198" s="48" t="s">
        <v>2127</v>
      </c>
      <c r="C2198" s="33">
        <f t="shared" si="104"/>
        <v>5</v>
      </c>
      <c r="D2198" s="21">
        <f t="shared" si="106"/>
        <v>5</v>
      </c>
      <c r="E2198" s="18">
        <v>5</v>
      </c>
      <c r="F2198" s="21">
        <v>5</v>
      </c>
      <c r="G2198" s="21">
        <v>5</v>
      </c>
    </row>
    <row r="2199" spans="1:7" ht="30" customHeight="1">
      <c r="A2199" s="18" t="s">
        <v>915</v>
      </c>
      <c r="B2199" s="48" t="s">
        <v>1671</v>
      </c>
      <c r="C2199" s="33">
        <f t="shared" si="104"/>
        <v>5</v>
      </c>
      <c r="D2199" s="21">
        <f t="shared" si="106"/>
        <v>5</v>
      </c>
      <c r="E2199" s="18">
        <v>5</v>
      </c>
      <c r="F2199" s="21">
        <v>5</v>
      </c>
      <c r="G2199" s="21">
        <v>5</v>
      </c>
    </row>
    <row r="2200" spans="1:7" ht="30" customHeight="1">
      <c r="A2200" s="18" t="s">
        <v>915</v>
      </c>
      <c r="B2200" s="48" t="s">
        <v>1566</v>
      </c>
      <c r="C2200" s="33">
        <f t="shared" si="104"/>
        <v>5</v>
      </c>
      <c r="D2200" s="21">
        <f t="shared" si="106"/>
        <v>5</v>
      </c>
      <c r="E2200" s="18">
        <v>5</v>
      </c>
      <c r="F2200" s="21">
        <v>5</v>
      </c>
      <c r="G2200" s="21">
        <v>5</v>
      </c>
    </row>
    <row r="2201" spans="1:7" ht="30" customHeight="1">
      <c r="A2201" s="18" t="s">
        <v>915</v>
      </c>
      <c r="B2201" s="48" t="s">
        <v>1541</v>
      </c>
      <c r="C2201" s="33">
        <f t="shared" si="104"/>
        <v>5</v>
      </c>
      <c r="D2201" s="21">
        <f t="shared" si="106"/>
        <v>5</v>
      </c>
      <c r="E2201" s="18">
        <v>5</v>
      </c>
      <c r="F2201" s="21">
        <v>5</v>
      </c>
      <c r="G2201" s="21">
        <v>5</v>
      </c>
    </row>
    <row r="2202" spans="1:7" ht="30" customHeight="1">
      <c r="A2202" s="18" t="s">
        <v>915</v>
      </c>
      <c r="B2202" s="48" t="s">
        <v>1441</v>
      </c>
      <c r="C2202" s="33">
        <f t="shared" si="104"/>
        <v>5</v>
      </c>
      <c r="D2202" s="21">
        <f t="shared" si="106"/>
        <v>5</v>
      </c>
      <c r="E2202" s="18">
        <v>5</v>
      </c>
      <c r="F2202" s="21">
        <v>5</v>
      </c>
      <c r="G2202" s="21">
        <v>5</v>
      </c>
    </row>
    <row r="2203" spans="1:7" ht="30" customHeight="1">
      <c r="A2203" s="18" t="s">
        <v>915</v>
      </c>
      <c r="B2203" s="48" t="s">
        <v>1471</v>
      </c>
      <c r="C2203" s="33">
        <f t="shared" si="104"/>
        <v>5</v>
      </c>
      <c r="D2203" s="21">
        <f t="shared" si="106"/>
        <v>5</v>
      </c>
      <c r="E2203" s="18">
        <v>5</v>
      </c>
      <c r="F2203" s="21">
        <v>5</v>
      </c>
      <c r="G2203" s="21">
        <v>5</v>
      </c>
    </row>
    <row r="2204" spans="1:7" ht="30" customHeight="1">
      <c r="A2204" s="18" t="s">
        <v>915</v>
      </c>
      <c r="B2204" s="48" t="s">
        <v>1108</v>
      </c>
      <c r="C2204" s="33">
        <f t="shared" ref="C2204:C2235" si="107">(E2204*2+F2204)/3</f>
        <v>5</v>
      </c>
      <c r="D2204" s="21">
        <f t="shared" si="106"/>
        <v>6.75</v>
      </c>
      <c r="E2204" s="18">
        <v>5</v>
      </c>
      <c r="F2204" s="21">
        <v>5</v>
      </c>
      <c r="G2204" s="21">
        <v>8.5</v>
      </c>
    </row>
    <row r="2205" spans="1:7" ht="30" customHeight="1">
      <c r="A2205" s="18" t="s">
        <v>915</v>
      </c>
      <c r="B2205" s="48" t="s">
        <v>1515</v>
      </c>
      <c r="C2205" s="33">
        <f t="shared" si="107"/>
        <v>5</v>
      </c>
      <c r="D2205" s="21">
        <f t="shared" si="106"/>
        <v>5</v>
      </c>
      <c r="E2205" s="18">
        <v>5</v>
      </c>
      <c r="F2205" s="21">
        <v>5</v>
      </c>
      <c r="G2205" s="21">
        <v>5</v>
      </c>
    </row>
    <row r="2206" spans="1:7" ht="30" customHeight="1">
      <c r="A2206" s="18" t="s">
        <v>915</v>
      </c>
      <c r="B2206" s="48" t="s">
        <v>1464</v>
      </c>
      <c r="C2206" s="33">
        <f t="shared" si="107"/>
        <v>5</v>
      </c>
      <c r="D2206" s="21">
        <f t="shared" si="106"/>
        <v>5</v>
      </c>
      <c r="E2206" s="18">
        <v>5</v>
      </c>
      <c r="F2206" s="21">
        <v>5</v>
      </c>
      <c r="G2206" s="21">
        <v>5</v>
      </c>
    </row>
    <row r="2207" spans="1:7" ht="30" customHeight="1">
      <c r="A2207" s="18" t="s">
        <v>915</v>
      </c>
      <c r="B2207" s="48" t="s">
        <v>2142</v>
      </c>
      <c r="C2207" s="33">
        <f t="shared" si="107"/>
        <v>5</v>
      </c>
      <c r="D2207" s="21">
        <f t="shared" si="106"/>
        <v>5</v>
      </c>
      <c r="E2207" s="18">
        <v>5</v>
      </c>
      <c r="F2207" s="21">
        <v>5</v>
      </c>
      <c r="G2207" s="21">
        <v>5</v>
      </c>
    </row>
    <row r="2208" spans="1:7" ht="30" customHeight="1">
      <c r="A2208" s="18" t="s">
        <v>915</v>
      </c>
      <c r="B2208" s="48" t="s">
        <v>2157</v>
      </c>
      <c r="C2208" s="33">
        <f t="shared" si="107"/>
        <v>5</v>
      </c>
      <c r="D2208" s="21">
        <f t="shared" si="106"/>
        <v>5</v>
      </c>
      <c r="E2208" s="18">
        <v>5</v>
      </c>
      <c r="F2208" s="21">
        <v>5</v>
      </c>
      <c r="G2208" s="21">
        <v>5</v>
      </c>
    </row>
    <row r="2209" spans="1:7" ht="30" customHeight="1">
      <c r="A2209" s="18" t="s">
        <v>915</v>
      </c>
      <c r="B2209" s="48" t="s">
        <v>1402</v>
      </c>
      <c r="C2209" s="33">
        <f t="shared" si="107"/>
        <v>5</v>
      </c>
      <c r="D2209" s="21">
        <f t="shared" si="106"/>
        <v>2.5</v>
      </c>
      <c r="E2209" s="18">
        <v>5</v>
      </c>
      <c r="F2209" s="21">
        <v>5</v>
      </c>
      <c r="G2209" s="21">
        <v>0</v>
      </c>
    </row>
    <row r="2210" spans="1:7" ht="30" customHeight="1">
      <c r="A2210" s="18" t="s">
        <v>915</v>
      </c>
      <c r="B2210" s="48" t="s">
        <v>1406</v>
      </c>
      <c r="C2210" s="33">
        <f t="shared" si="107"/>
        <v>5</v>
      </c>
      <c r="D2210" s="21">
        <f t="shared" si="106"/>
        <v>2.5</v>
      </c>
      <c r="E2210" s="18">
        <v>5</v>
      </c>
      <c r="F2210" s="21">
        <v>5</v>
      </c>
      <c r="G2210" s="21">
        <v>0</v>
      </c>
    </row>
    <row r="2211" spans="1:7" ht="30" customHeight="1">
      <c r="A2211" s="18" t="s">
        <v>915</v>
      </c>
      <c r="B2211" s="48" t="s">
        <v>1340</v>
      </c>
      <c r="C2211" s="33">
        <f t="shared" si="107"/>
        <v>5</v>
      </c>
      <c r="D2211" s="21">
        <f t="shared" si="106"/>
        <v>2.5</v>
      </c>
      <c r="E2211" s="18">
        <v>5</v>
      </c>
      <c r="F2211" s="21">
        <v>5</v>
      </c>
      <c r="G2211" s="21">
        <v>0</v>
      </c>
    </row>
    <row r="2212" spans="1:7" ht="30" customHeight="1">
      <c r="A2212" s="18" t="s">
        <v>915</v>
      </c>
      <c r="B2212" s="48" t="s">
        <v>1467</v>
      </c>
      <c r="C2212" s="33">
        <f t="shared" si="107"/>
        <v>5</v>
      </c>
      <c r="D2212" s="21">
        <f t="shared" si="106"/>
        <v>5</v>
      </c>
      <c r="E2212" s="18">
        <v>5</v>
      </c>
      <c r="F2212" s="21">
        <v>5</v>
      </c>
      <c r="G2212" s="21">
        <v>5</v>
      </c>
    </row>
    <row r="2213" spans="1:7" ht="30" customHeight="1">
      <c r="A2213" s="18" t="s">
        <v>915</v>
      </c>
      <c r="B2213" s="48" t="s">
        <v>1472</v>
      </c>
      <c r="C2213" s="33">
        <f t="shared" si="107"/>
        <v>5</v>
      </c>
      <c r="D2213" s="21">
        <f t="shared" si="106"/>
        <v>5</v>
      </c>
      <c r="E2213" s="18">
        <v>5</v>
      </c>
      <c r="F2213" s="21">
        <v>5</v>
      </c>
      <c r="G2213" s="21">
        <v>5</v>
      </c>
    </row>
    <row r="2214" spans="1:7" ht="30" customHeight="1">
      <c r="A2214" s="18" t="s">
        <v>915</v>
      </c>
      <c r="B2214" s="48" t="s">
        <v>1518</v>
      </c>
      <c r="C2214" s="33">
        <f t="shared" si="107"/>
        <v>5</v>
      </c>
      <c r="D2214" s="21">
        <f t="shared" si="106"/>
        <v>5</v>
      </c>
      <c r="E2214" s="18">
        <v>5</v>
      </c>
      <c r="F2214" s="21">
        <v>5</v>
      </c>
      <c r="G2214" s="21">
        <v>5</v>
      </c>
    </row>
    <row r="2215" spans="1:7" ht="30" customHeight="1">
      <c r="A2215" s="18" t="s">
        <v>915</v>
      </c>
      <c r="B2215" s="48" t="s">
        <v>1473</v>
      </c>
      <c r="C2215" s="33">
        <f t="shared" si="107"/>
        <v>5</v>
      </c>
      <c r="D2215" s="21">
        <f t="shared" si="106"/>
        <v>5</v>
      </c>
      <c r="E2215" s="18">
        <v>5</v>
      </c>
      <c r="F2215" s="21">
        <v>5</v>
      </c>
      <c r="G2215" s="21">
        <v>5</v>
      </c>
    </row>
    <row r="2216" spans="1:7" ht="30" customHeight="1">
      <c r="A2216" s="18" t="s">
        <v>915</v>
      </c>
      <c r="B2216" s="48" t="s">
        <v>1538</v>
      </c>
      <c r="C2216" s="33">
        <f t="shared" si="107"/>
        <v>5</v>
      </c>
      <c r="D2216" s="21">
        <f t="shared" si="106"/>
        <v>5</v>
      </c>
      <c r="E2216" s="18">
        <v>5</v>
      </c>
      <c r="F2216" s="21">
        <v>5</v>
      </c>
      <c r="G2216" s="21">
        <v>5</v>
      </c>
    </row>
    <row r="2217" spans="1:7" ht="30" customHeight="1">
      <c r="A2217" s="18" t="s">
        <v>915</v>
      </c>
      <c r="B2217" s="48" t="s">
        <v>1535</v>
      </c>
      <c r="C2217" s="33">
        <f t="shared" si="107"/>
        <v>5</v>
      </c>
      <c r="D2217" s="21">
        <f t="shared" si="106"/>
        <v>5</v>
      </c>
      <c r="E2217" s="18">
        <v>5</v>
      </c>
      <c r="F2217" s="21">
        <v>5</v>
      </c>
      <c r="G2217" s="21">
        <v>5</v>
      </c>
    </row>
    <row r="2218" spans="1:7" ht="30" customHeight="1">
      <c r="A2218" s="18" t="s">
        <v>915</v>
      </c>
      <c r="B2218" s="48" t="s">
        <v>2162</v>
      </c>
      <c r="C2218" s="33">
        <f t="shared" si="107"/>
        <v>5</v>
      </c>
      <c r="D2218" s="21">
        <f t="shared" si="106"/>
        <v>5</v>
      </c>
      <c r="E2218" s="18">
        <v>5</v>
      </c>
      <c r="F2218" s="21">
        <v>5</v>
      </c>
      <c r="G2218" s="21">
        <v>5</v>
      </c>
    </row>
    <row r="2219" spans="1:7" ht="30" customHeight="1">
      <c r="A2219" s="18" t="s">
        <v>915</v>
      </c>
      <c r="B2219" s="48" t="s">
        <v>1319</v>
      </c>
      <c r="C2219" s="33">
        <f t="shared" si="107"/>
        <v>4.666666666666667</v>
      </c>
      <c r="D2219" s="21">
        <f t="shared" si="106"/>
        <v>4</v>
      </c>
      <c r="E2219" s="18">
        <v>4</v>
      </c>
      <c r="F2219" s="21">
        <v>6</v>
      </c>
      <c r="G2219" s="21">
        <v>2</v>
      </c>
    </row>
    <row r="2220" spans="1:7" ht="30" customHeight="1">
      <c r="A2220" s="18" t="s">
        <v>915</v>
      </c>
      <c r="B2220" s="48" t="s">
        <v>1386</v>
      </c>
      <c r="C2220" s="33">
        <f t="shared" si="107"/>
        <v>4.666666666666667</v>
      </c>
      <c r="D2220" s="21">
        <f t="shared" si="106"/>
        <v>3</v>
      </c>
      <c r="E2220" s="18">
        <v>4</v>
      </c>
      <c r="F2220" s="21">
        <v>6</v>
      </c>
      <c r="G2220" s="21">
        <v>0</v>
      </c>
    </row>
    <row r="2221" spans="1:7" ht="30" customHeight="1">
      <c r="A2221" s="18" t="s">
        <v>915</v>
      </c>
      <c r="B2221" s="48" t="s">
        <v>1324</v>
      </c>
      <c r="C2221" s="33">
        <f t="shared" si="107"/>
        <v>4.666666666666667</v>
      </c>
      <c r="D2221" s="21">
        <f t="shared" si="106"/>
        <v>3</v>
      </c>
      <c r="E2221" s="18">
        <v>5</v>
      </c>
      <c r="F2221" s="21">
        <v>4</v>
      </c>
      <c r="G2221" s="21">
        <v>2</v>
      </c>
    </row>
    <row r="2222" spans="1:7" ht="30" customHeight="1">
      <c r="A2222" s="18" t="s">
        <v>915</v>
      </c>
      <c r="B2222" s="48" t="s">
        <v>1380</v>
      </c>
      <c r="C2222" s="33">
        <f t="shared" si="107"/>
        <v>4.666666666666667</v>
      </c>
      <c r="D2222" s="21">
        <f t="shared" si="106"/>
        <v>3</v>
      </c>
      <c r="E2222" s="18">
        <v>4</v>
      </c>
      <c r="F2222" s="21">
        <v>6</v>
      </c>
      <c r="G2222" s="21">
        <v>0</v>
      </c>
    </row>
    <row r="2223" spans="1:7" ht="30" customHeight="1">
      <c r="A2223" s="18" t="s">
        <v>915</v>
      </c>
      <c r="B2223" s="48" t="s">
        <v>1131</v>
      </c>
      <c r="C2223" s="33">
        <f t="shared" si="107"/>
        <v>4.333333333333333</v>
      </c>
      <c r="D2223" s="21">
        <f t="shared" si="106"/>
        <v>8</v>
      </c>
      <c r="E2223" s="18">
        <v>3</v>
      </c>
      <c r="F2223" s="21">
        <v>7</v>
      </c>
      <c r="G2223" s="21">
        <v>9</v>
      </c>
    </row>
    <row r="2224" spans="1:7" ht="30" customHeight="1">
      <c r="A2224" s="18" t="s">
        <v>915</v>
      </c>
      <c r="B2224" s="48" t="s">
        <v>1374</v>
      </c>
      <c r="C2224" s="33">
        <f t="shared" si="107"/>
        <v>4.333333333333333</v>
      </c>
      <c r="D2224" s="21">
        <f t="shared" si="106"/>
        <v>2.5</v>
      </c>
      <c r="E2224" s="18">
        <v>4</v>
      </c>
      <c r="F2224" s="21">
        <v>5</v>
      </c>
      <c r="G2224" s="21">
        <v>0</v>
      </c>
    </row>
    <row r="2225" spans="1:7" ht="30" customHeight="1">
      <c r="A2225" s="18" t="s">
        <v>915</v>
      </c>
      <c r="B2225" s="48" t="s">
        <v>1161</v>
      </c>
      <c r="C2225" s="33">
        <f t="shared" si="107"/>
        <v>4.333333333333333</v>
      </c>
      <c r="D2225" s="21">
        <f t="shared" si="106"/>
        <v>2</v>
      </c>
      <c r="E2225" s="18">
        <v>5</v>
      </c>
      <c r="F2225" s="21">
        <v>3</v>
      </c>
      <c r="G2225" s="21">
        <v>1</v>
      </c>
    </row>
    <row r="2226" spans="1:7" ht="30" customHeight="1">
      <c r="A2226" s="18" t="s">
        <v>915</v>
      </c>
      <c r="B2226" s="48" t="s">
        <v>1290</v>
      </c>
      <c r="C2226" s="33">
        <f t="shared" si="107"/>
        <v>4</v>
      </c>
      <c r="D2226" s="21">
        <f t="shared" si="106"/>
        <v>3.5</v>
      </c>
      <c r="E2226" s="18">
        <v>4</v>
      </c>
      <c r="F2226" s="21">
        <v>4</v>
      </c>
      <c r="G2226" s="21">
        <v>3</v>
      </c>
    </row>
    <row r="2227" spans="1:7" ht="30" customHeight="1">
      <c r="A2227" s="18" t="s">
        <v>915</v>
      </c>
      <c r="B2227" s="48" t="s">
        <v>1135</v>
      </c>
      <c r="C2227" s="33">
        <f t="shared" si="107"/>
        <v>3.6666666666666665</v>
      </c>
      <c r="D2227" s="21">
        <f t="shared" si="106"/>
        <v>5.5</v>
      </c>
      <c r="E2227" s="18">
        <v>3</v>
      </c>
      <c r="F2227" s="21">
        <v>5</v>
      </c>
      <c r="G2227" s="21">
        <v>6</v>
      </c>
    </row>
    <row r="2228" spans="1:7" ht="30" customHeight="1">
      <c r="A2228" s="18" t="s">
        <v>915</v>
      </c>
      <c r="B2228" s="48" t="s">
        <v>1148</v>
      </c>
      <c r="C2228" s="33">
        <f t="shared" si="107"/>
        <v>3.6666666666666665</v>
      </c>
      <c r="D2228" s="21">
        <f t="shared" si="106"/>
        <v>2</v>
      </c>
      <c r="E2228" s="18">
        <v>4</v>
      </c>
      <c r="F2228" s="21">
        <v>3</v>
      </c>
      <c r="G2228" s="21">
        <v>1</v>
      </c>
    </row>
    <row r="2229" spans="1:7" ht="30" customHeight="1">
      <c r="A2229" s="18" t="s">
        <v>915</v>
      </c>
      <c r="B2229" s="48" t="s">
        <v>1130</v>
      </c>
      <c r="C2229" s="33">
        <f t="shared" si="107"/>
        <v>3.3333333333333335</v>
      </c>
      <c r="D2229" s="21">
        <f t="shared" si="106"/>
        <v>5.5</v>
      </c>
      <c r="E2229" s="18">
        <v>2</v>
      </c>
      <c r="F2229" s="21">
        <v>6</v>
      </c>
      <c r="G2229" s="21">
        <v>5</v>
      </c>
    </row>
    <row r="2230" spans="1:7" ht="30" customHeight="1">
      <c r="A2230" s="74" t="s">
        <v>915</v>
      </c>
      <c r="B2230" s="48" t="s">
        <v>1136</v>
      </c>
      <c r="C2230" s="33">
        <f t="shared" si="107"/>
        <v>3.3333333333333335</v>
      </c>
      <c r="D2230" s="21">
        <f t="shared" si="106"/>
        <v>6</v>
      </c>
      <c r="E2230" s="18">
        <v>3</v>
      </c>
      <c r="F2230" s="21">
        <v>4</v>
      </c>
      <c r="G2230" s="21">
        <v>8</v>
      </c>
    </row>
    <row r="2231" spans="1:7" ht="30" customHeight="1">
      <c r="A2231" s="18" t="s">
        <v>915</v>
      </c>
      <c r="B2231" s="48" t="s">
        <v>1204</v>
      </c>
      <c r="C2231" s="33">
        <f t="shared" si="107"/>
        <v>3.3333333333333335</v>
      </c>
      <c r="D2231" s="21">
        <f t="shared" si="106"/>
        <v>6</v>
      </c>
      <c r="E2231" s="18">
        <v>3</v>
      </c>
      <c r="F2231" s="21">
        <v>4</v>
      </c>
      <c r="G2231" s="21">
        <v>8</v>
      </c>
    </row>
    <row r="2232" spans="1:7" ht="30" customHeight="1">
      <c r="A2232" s="18" t="s">
        <v>915</v>
      </c>
      <c r="B2232" s="48" t="s">
        <v>1316</v>
      </c>
      <c r="C2232" s="33">
        <f t="shared" si="107"/>
        <v>3</v>
      </c>
      <c r="D2232" s="21">
        <f t="shared" si="106"/>
        <v>2.5</v>
      </c>
      <c r="E2232" s="18">
        <v>3</v>
      </c>
      <c r="F2232" s="21">
        <v>3</v>
      </c>
      <c r="G2232" s="21">
        <v>2</v>
      </c>
    </row>
    <row r="2233" spans="1:7" ht="30" customHeight="1">
      <c r="A2233" s="18" t="s">
        <v>915</v>
      </c>
      <c r="B2233" s="48" t="s">
        <v>1392</v>
      </c>
      <c r="C2233" s="33">
        <f t="shared" si="107"/>
        <v>3</v>
      </c>
      <c r="D2233" s="21">
        <f t="shared" si="106"/>
        <v>2.5</v>
      </c>
      <c r="E2233" s="18">
        <v>2</v>
      </c>
      <c r="F2233" s="21">
        <v>5</v>
      </c>
      <c r="G2233" s="21">
        <v>0</v>
      </c>
    </row>
    <row r="2234" spans="1:7" ht="30" customHeight="1">
      <c r="A2234" s="18" t="s">
        <v>915</v>
      </c>
      <c r="B2234" s="48" t="s">
        <v>1387</v>
      </c>
      <c r="C2234" s="33">
        <f t="shared" si="107"/>
        <v>3</v>
      </c>
      <c r="D2234" s="21">
        <f t="shared" si="106"/>
        <v>2.5</v>
      </c>
      <c r="E2234" s="18">
        <v>2</v>
      </c>
      <c r="F2234" s="21">
        <v>5</v>
      </c>
      <c r="G2234" s="21">
        <v>0</v>
      </c>
    </row>
    <row r="2235" spans="1:7" ht="30" customHeight="1">
      <c r="A2235" s="18" t="s">
        <v>915</v>
      </c>
      <c r="B2235" s="48" t="s">
        <v>1349</v>
      </c>
      <c r="C2235" s="33">
        <f t="shared" si="107"/>
        <v>2.6666666666666665</v>
      </c>
      <c r="D2235" s="21">
        <f t="shared" si="106"/>
        <v>1</v>
      </c>
      <c r="E2235" s="18">
        <v>3</v>
      </c>
      <c r="F2235" s="21">
        <v>2</v>
      </c>
      <c r="G2235" s="21">
        <v>0</v>
      </c>
    </row>
    <row r="2236" spans="1:7" ht="30" customHeight="1">
      <c r="A2236" s="18" t="s">
        <v>915</v>
      </c>
      <c r="B2236" s="48" t="s">
        <v>1348</v>
      </c>
      <c r="C2236" s="33">
        <f t="shared" ref="C2236:C2263" si="108">(E2236*2+F2236)/3</f>
        <v>2.6666666666666665</v>
      </c>
      <c r="D2236" s="21">
        <f t="shared" si="106"/>
        <v>1</v>
      </c>
      <c r="E2236" s="18">
        <v>3</v>
      </c>
      <c r="F2236" s="21">
        <v>2</v>
      </c>
      <c r="G2236" s="21">
        <v>0</v>
      </c>
    </row>
    <row r="2237" spans="1:7" ht="30" customHeight="1">
      <c r="A2237" s="18" t="s">
        <v>915</v>
      </c>
      <c r="B2237" s="48" t="s">
        <v>1162</v>
      </c>
      <c r="C2237" s="33">
        <f t="shared" si="108"/>
        <v>2.6666666666666665</v>
      </c>
      <c r="D2237" s="21">
        <f t="shared" si="106"/>
        <v>3</v>
      </c>
      <c r="E2237" s="18">
        <v>3</v>
      </c>
      <c r="F2237" s="21">
        <v>2</v>
      </c>
      <c r="G2237" s="21">
        <v>4</v>
      </c>
    </row>
    <row r="2238" spans="1:7" ht="30" customHeight="1">
      <c r="A2238" s="18" t="s">
        <v>915</v>
      </c>
      <c r="B2238" s="48" t="s">
        <v>367</v>
      </c>
      <c r="C2238" s="33">
        <f t="shared" si="108"/>
        <v>2.4666666666666668</v>
      </c>
      <c r="D2238" s="21">
        <f t="shared" si="106"/>
        <v>2.7</v>
      </c>
      <c r="E2238" s="18">
        <v>3</v>
      </c>
      <c r="F2238" s="21">
        <v>1.4</v>
      </c>
      <c r="G2238" s="21">
        <v>4</v>
      </c>
    </row>
    <row r="2239" spans="1:7" ht="30" customHeight="1">
      <c r="A2239" s="18" t="s">
        <v>915</v>
      </c>
      <c r="B2239" s="48" t="s">
        <v>1027</v>
      </c>
      <c r="C2239" s="33">
        <f t="shared" si="108"/>
        <v>2.1999999999999997</v>
      </c>
      <c r="D2239" s="21">
        <f>((F2239*4)-G2239)/5</f>
        <v>1.28</v>
      </c>
      <c r="E2239" s="18">
        <v>2</v>
      </c>
      <c r="F2239" s="21">
        <v>2.6</v>
      </c>
      <c r="G2239" s="21">
        <v>4</v>
      </c>
    </row>
    <row r="2240" spans="1:7" ht="30" customHeight="1">
      <c r="A2240" s="18" t="s">
        <v>915</v>
      </c>
      <c r="B2240" s="48" t="s">
        <v>1336</v>
      </c>
      <c r="C2240" s="33">
        <f t="shared" si="108"/>
        <v>2</v>
      </c>
      <c r="D2240" s="21">
        <f t="shared" ref="D2240:D2246" si="109">(F2240+G2240)/2</f>
        <v>1</v>
      </c>
      <c r="E2240" s="18">
        <v>2</v>
      </c>
      <c r="F2240" s="21">
        <v>2</v>
      </c>
      <c r="G2240" s="21">
        <v>0</v>
      </c>
    </row>
    <row r="2241" spans="1:7" ht="30" customHeight="1">
      <c r="A2241" s="18" t="s">
        <v>915</v>
      </c>
      <c r="B2241" s="48" t="s">
        <v>1315</v>
      </c>
      <c r="C2241" s="33">
        <f t="shared" si="108"/>
        <v>1.6666666666666667</v>
      </c>
      <c r="D2241" s="21">
        <f t="shared" si="109"/>
        <v>1.5</v>
      </c>
      <c r="E2241" s="18">
        <v>2</v>
      </c>
      <c r="F2241" s="21">
        <v>1</v>
      </c>
      <c r="G2241" s="21">
        <v>2</v>
      </c>
    </row>
    <row r="2242" spans="1:7" ht="30" customHeight="1">
      <c r="A2242" s="18" t="s">
        <v>915</v>
      </c>
      <c r="B2242" s="48" t="s">
        <v>1180</v>
      </c>
      <c r="C2242" s="33">
        <f t="shared" si="108"/>
        <v>1.6666666666666667</v>
      </c>
      <c r="D2242" s="21">
        <f t="shared" si="109"/>
        <v>3.5</v>
      </c>
      <c r="E2242" s="18">
        <v>1</v>
      </c>
      <c r="F2242" s="21">
        <v>3</v>
      </c>
      <c r="G2242" s="21">
        <v>4</v>
      </c>
    </row>
    <row r="2243" spans="1:7" ht="30" customHeight="1">
      <c r="A2243" s="18" t="s">
        <v>915</v>
      </c>
      <c r="B2243" s="48" t="s">
        <v>77</v>
      </c>
      <c r="C2243" s="33">
        <f t="shared" si="108"/>
        <v>1.5</v>
      </c>
      <c r="D2243" s="21">
        <f t="shared" si="109"/>
        <v>3.75</v>
      </c>
      <c r="E2243" s="18">
        <v>1</v>
      </c>
      <c r="F2243" s="21">
        <v>2.5</v>
      </c>
      <c r="G2243" s="21">
        <v>5</v>
      </c>
    </row>
    <row r="2244" spans="1:7" ht="30" customHeight="1">
      <c r="A2244" s="18" t="s">
        <v>915</v>
      </c>
      <c r="B2244" s="48" t="s">
        <v>960</v>
      </c>
      <c r="C2244" s="33">
        <f t="shared" si="108"/>
        <v>1.3333333333333333</v>
      </c>
      <c r="D2244" s="21">
        <f t="shared" si="109"/>
        <v>0</v>
      </c>
      <c r="E2244" s="18">
        <v>2</v>
      </c>
      <c r="F2244" s="21">
        <v>0</v>
      </c>
      <c r="G2244" s="21">
        <v>0</v>
      </c>
    </row>
    <row r="2245" spans="1:7" ht="30" customHeight="1">
      <c r="A2245" s="18" t="s">
        <v>915</v>
      </c>
      <c r="B2245" s="48" t="s">
        <v>800</v>
      </c>
      <c r="C2245" s="33">
        <f t="shared" si="108"/>
        <v>1</v>
      </c>
      <c r="D2245" s="21">
        <f t="shared" si="109"/>
        <v>6.5</v>
      </c>
      <c r="E2245" s="18">
        <v>0</v>
      </c>
      <c r="F2245" s="21">
        <v>3</v>
      </c>
      <c r="G2245" s="21">
        <v>10</v>
      </c>
    </row>
    <row r="2246" spans="1:7" ht="30" customHeight="1">
      <c r="A2246" s="18" t="s">
        <v>915</v>
      </c>
      <c r="B2246" s="48" t="s">
        <v>2107</v>
      </c>
      <c r="C2246" s="33">
        <f t="shared" si="108"/>
        <v>0</v>
      </c>
      <c r="D2246" s="21">
        <f t="shared" si="109"/>
        <v>0</v>
      </c>
      <c r="E2246" s="18">
        <v>0</v>
      </c>
      <c r="F2246" s="21">
        <v>0</v>
      </c>
      <c r="G2246" s="21">
        <v>0</v>
      </c>
    </row>
    <row r="2247" spans="1:7" ht="30" customHeight="1">
      <c r="A2247" s="18" t="s">
        <v>915</v>
      </c>
      <c r="B2247" s="48" t="s">
        <v>2319</v>
      </c>
      <c r="C2247" s="33">
        <f t="shared" si="108"/>
        <v>0</v>
      </c>
      <c r="D2247" s="21">
        <f>((F2247*4)-G2247)/5</f>
        <v>0</v>
      </c>
    </row>
    <row r="2248" spans="1:7" ht="30" customHeight="1">
      <c r="A2248" s="18" t="s">
        <v>915</v>
      </c>
      <c r="B2248" s="48" t="s">
        <v>2262</v>
      </c>
      <c r="C2248" s="33">
        <f t="shared" si="108"/>
        <v>0</v>
      </c>
      <c r="D2248" s="21">
        <f>((F2248*4)-G2248)/5</f>
        <v>0</v>
      </c>
    </row>
    <row r="2249" spans="1:7" ht="30" customHeight="1">
      <c r="A2249" s="18" t="s">
        <v>915</v>
      </c>
      <c r="B2249" s="48" t="s">
        <v>2285</v>
      </c>
      <c r="C2249" s="33">
        <f t="shared" si="108"/>
        <v>0</v>
      </c>
      <c r="D2249" s="21">
        <f>((F2249*4)-G2249)/5</f>
        <v>0</v>
      </c>
    </row>
    <row r="2250" spans="1:7" ht="30" customHeight="1">
      <c r="A2250" s="18" t="s">
        <v>915</v>
      </c>
      <c r="B2250" s="48" t="s">
        <v>2305</v>
      </c>
      <c r="C2250" s="33">
        <f t="shared" si="108"/>
        <v>0</v>
      </c>
      <c r="D2250" s="21">
        <f>((F2250*4)-G2250)/5</f>
        <v>0</v>
      </c>
    </row>
    <row r="2251" spans="1:7" ht="30" customHeight="1">
      <c r="A2251" s="18" t="s">
        <v>915</v>
      </c>
      <c r="B2251" s="48" t="s">
        <v>1743</v>
      </c>
      <c r="C2251" s="33">
        <f t="shared" si="108"/>
        <v>0</v>
      </c>
      <c r="D2251" s="21">
        <f>(F2251+G2251)/2</f>
        <v>0</v>
      </c>
      <c r="E2251" s="18">
        <v>0</v>
      </c>
      <c r="F2251" s="21">
        <v>0</v>
      </c>
      <c r="G2251" s="21">
        <v>0</v>
      </c>
    </row>
    <row r="2252" spans="1:7" ht="30" customHeight="1">
      <c r="A2252" s="18" t="s">
        <v>915</v>
      </c>
      <c r="B2252" s="48" t="s">
        <v>1842</v>
      </c>
      <c r="C2252" s="33">
        <f t="shared" si="108"/>
        <v>0</v>
      </c>
      <c r="D2252" s="21">
        <f>(F2252+G2252)/2</f>
        <v>0</v>
      </c>
      <c r="E2252" s="18">
        <v>0</v>
      </c>
      <c r="F2252" s="21">
        <v>0</v>
      </c>
      <c r="G2252" s="21">
        <v>0</v>
      </c>
    </row>
    <row r="2253" spans="1:7" ht="30" customHeight="1">
      <c r="A2253" s="18" t="s">
        <v>915</v>
      </c>
      <c r="B2253" s="48" t="s">
        <v>2063</v>
      </c>
      <c r="C2253" s="33">
        <f t="shared" si="108"/>
        <v>0</v>
      </c>
      <c r="D2253" s="21">
        <f>(F2253+G2253)/2</f>
        <v>0</v>
      </c>
    </row>
    <row r="2254" spans="1:7" ht="30" customHeight="1">
      <c r="A2254" s="18" t="s">
        <v>915</v>
      </c>
      <c r="B2254" s="48" t="s">
        <v>2062</v>
      </c>
      <c r="C2254" s="33">
        <f t="shared" si="108"/>
        <v>0</v>
      </c>
      <c r="D2254" s="21">
        <f>(F2254+G2254)/2</f>
        <v>0</v>
      </c>
    </row>
    <row r="2255" spans="1:7" ht="30" customHeight="1">
      <c r="A2255" s="18" t="s">
        <v>915</v>
      </c>
      <c r="B2255" s="48" t="s">
        <v>2266</v>
      </c>
      <c r="C2255" s="33">
        <f t="shared" si="108"/>
        <v>0</v>
      </c>
      <c r="D2255" s="21">
        <f>((F2255*4)-G2255)/5</f>
        <v>0</v>
      </c>
    </row>
    <row r="2256" spans="1:7" ht="30" customHeight="1">
      <c r="A2256" s="18" t="s">
        <v>915</v>
      </c>
      <c r="B2256" s="48" t="s">
        <v>2506</v>
      </c>
      <c r="C2256" s="33">
        <f t="shared" si="108"/>
        <v>0</v>
      </c>
      <c r="D2256" s="21">
        <f>((F2256*4)-G2256)/5</f>
        <v>0</v>
      </c>
    </row>
    <row r="2257" spans="1:7" ht="30" customHeight="1">
      <c r="A2257" s="18" t="s">
        <v>915</v>
      </c>
      <c r="B2257" s="48" t="s">
        <v>2310</v>
      </c>
      <c r="C2257" s="33">
        <f t="shared" si="108"/>
        <v>0</v>
      </c>
      <c r="D2257" s="21">
        <f>((F2257*4)-G2257)/5</f>
        <v>0</v>
      </c>
    </row>
    <row r="2258" spans="1:7" ht="30" customHeight="1">
      <c r="A2258" s="18" t="s">
        <v>915</v>
      </c>
      <c r="B2258" s="48" t="s">
        <v>2264</v>
      </c>
      <c r="C2258" s="33">
        <f t="shared" si="108"/>
        <v>0</v>
      </c>
      <c r="D2258" s="21">
        <f>((F2258*4)-G2258)/5</f>
        <v>0</v>
      </c>
    </row>
    <row r="2259" spans="1:7" ht="30" customHeight="1">
      <c r="A2259" s="18" t="s">
        <v>915</v>
      </c>
      <c r="B2259" s="48" t="s">
        <v>2265</v>
      </c>
      <c r="C2259" s="33">
        <f t="shared" si="108"/>
        <v>0</v>
      </c>
      <c r="D2259" s="21">
        <f>((F2259*4)-G2259)/5</f>
        <v>0</v>
      </c>
    </row>
    <row r="2260" spans="1:7" ht="30" customHeight="1">
      <c r="A2260" s="18" t="s">
        <v>915</v>
      </c>
      <c r="B2260" s="48" t="s">
        <v>2207</v>
      </c>
      <c r="C2260" s="33">
        <f t="shared" si="108"/>
        <v>0</v>
      </c>
      <c r="D2260" s="21">
        <f>(F2260+G2260)/2</f>
        <v>0</v>
      </c>
      <c r="E2260" s="18">
        <v>0</v>
      </c>
      <c r="F2260" s="21">
        <v>0</v>
      </c>
      <c r="G2260" s="21">
        <v>0</v>
      </c>
    </row>
    <row r="2261" spans="1:7" ht="30" customHeight="1">
      <c r="A2261" s="18" t="s">
        <v>915</v>
      </c>
      <c r="B2261" s="48" t="s">
        <v>2367</v>
      </c>
      <c r="C2261" s="33">
        <f t="shared" si="108"/>
        <v>0</v>
      </c>
      <c r="D2261" s="21">
        <f>((F2261*4)-G2261)/5</f>
        <v>0</v>
      </c>
    </row>
    <row r="2262" spans="1:7" ht="30" customHeight="1">
      <c r="A2262" s="18" t="s">
        <v>915</v>
      </c>
      <c r="B2262" s="48" t="s">
        <v>2510</v>
      </c>
      <c r="C2262" s="33">
        <f t="shared" si="108"/>
        <v>0</v>
      </c>
      <c r="D2262" s="21">
        <f>((F2262*4)-G2262)/5</f>
        <v>0</v>
      </c>
    </row>
    <row r="2263" spans="1:7" ht="30" customHeight="1">
      <c r="A2263" s="18" t="s">
        <v>915</v>
      </c>
      <c r="B2263" s="48" t="s">
        <v>1829</v>
      </c>
      <c r="C2263" s="33">
        <f t="shared" si="108"/>
        <v>0</v>
      </c>
      <c r="D2263" s="21">
        <f>(F2263+G2263)/2</f>
        <v>0</v>
      </c>
      <c r="E2263" s="18">
        <v>0</v>
      </c>
      <c r="F2263" s="21">
        <v>0</v>
      </c>
      <c r="G2263" s="21">
        <v>0</v>
      </c>
    </row>
    <row r="2264" spans="1:7" ht="30" customHeight="1">
      <c r="A2264" s="18" t="s">
        <v>915</v>
      </c>
      <c r="B2264" s="48" t="s">
        <v>2078</v>
      </c>
    </row>
    <row r="2265" spans="1:7" ht="30" customHeight="1">
      <c r="A2265" s="18" t="s">
        <v>915</v>
      </c>
      <c r="B2265" s="48" t="s">
        <v>3164</v>
      </c>
    </row>
    <row r="2266" spans="1:7" ht="30" customHeight="1">
      <c r="A2266" s="18" t="s">
        <v>915</v>
      </c>
      <c r="B2266" s="48" t="s">
        <v>2667</v>
      </c>
    </row>
    <row r="2267" spans="1:7" ht="30" customHeight="1">
      <c r="A2267" s="18" t="s">
        <v>915</v>
      </c>
      <c r="B2267" s="48" t="s">
        <v>3289</v>
      </c>
    </row>
    <row r="2268" spans="1:7" ht="30" customHeight="1">
      <c r="A2268" s="18" t="s">
        <v>915</v>
      </c>
      <c r="B2268" s="48" t="s">
        <v>3172</v>
      </c>
    </row>
    <row r="2269" spans="1:7" ht="30" customHeight="1">
      <c r="A2269" s="18" t="s">
        <v>915</v>
      </c>
      <c r="B2269" s="48" t="s">
        <v>2717</v>
      </c>
    </row>
    <row r="2270" spans="1:7" ht="30" customHeight="1">
      <c r="A2270" s="18" t="s">
        <v>915</v>
      </c>
      <c r="B2270" s="48" t="s">
        <v>1743</v>
      </c>
    </row>
    <row r="2271" spans="1:7" ht="30" customHeight="1">
      <c r="A2271" s="18" t="s">
        <v>915</v>
      </c>
      <c r="B2271" s="48" t="s">
        <v>3160</v>
      </c>
    </row>
    <row r="2272" spans="1:7" ht="30" customHeight="1">
      <c r="A2272" s="18" t="s">
        <v>915</v>
      </c>
      <c r="B2272" s="48" t="s">
        <v>2805</v>
      </c>
    </row>
    <row r="2273" spans="1:7" ht="30" customHeight="1">
      <c r="A2273" s="18" t="s">
        <v>915</v>
      </c>
      <c r="B2273" s="48" t="s">
        <v>2722</v>
      </c>
    </row>
    <row r="2274" spans="1:7" ht="30" customHeight="1">
      <c r="A2274" s="18" t="s">
        <v>915</v>
      </c>
      <c r="B2274" s="48" t="s">
        <v>2666</v>
      </c>
    </row>
    <row r="2275" spans="1:7" ht="30" customHeight="1">
      <c r="A2275" s="18" t="s">
        <v>915</v>
      </c>
      <c r="B2275" s="48" t="s">
        <v>2604</v>
      </c>
    </row>
    <row r="2276" spans="1:7" ht="30" customHeight="1">
      <c r="A2276" s="18" t="s">
        <v>1599</v>
      </c>
      <c r="B2276" s="48" t="s">
        <v>1572</v>
      </c>
      <c r="C2276" s="33">
        <f t="shared" ref="C2276:C2284" si="110">(E2276*2+F2276)/3</f>
        <v>5</v>
      </c>
      <c r="D2276" s="21">
        <f>(F2276+G2276)/2</f>
        <v>5</v>
      </c>
      <c r="E2276" s="18">
        <v>5</v>
      </c>
      <c r="F2276" s="21">
        <v>5</v>
      </c>
      <c r="G2276" s="21">
        <v>5</v>
      </c>
    </row>
    <row r="2277" spans="1:7" ht="30" customHeight="1">
      <c r="A2277" s="18" t="s">
        <v>2179</v>
      </c>
      <c r="B2277" s="48" t="s">
        <v>2172</v>
      </c>
      <c r="C2277" s="33">
        <f t="shared" si="110"/>
        <v>5</v>
      </c>
      <c r="D2277" s="21">
        <f>((F2277*4)-G2277)/5</f>
        <v>3</v>
      </c>
      <c r="E2277" s="18">
        <v>5</v>
      </c>
      <c r="F2277" s="21">
        <v>5</v>
      </c>
      <c r="G2277" s="21">
        <v>5</v>
      </c>
    </row>
    <row r="2278" spans="1:7" ht="30" customHeight="1">
      <c r="A2278" s="18" t="s">
        <v>2179</v>
      </c>
      <c r="B2278" s="48" t="s">
        <v>2133</v>
      </c>
      <c r="C2278" s="33">
        <f t="shared" si="110"/>
        <v>5</v>
      </c>
      <c r="D2278" s="21">
        <f>((F2278*4)-G2278)/5</f>
        <v>3</v>
      </c>
      <c r="E2278" s="18">
        <v>5</v>
      </c>
      <c r="F2278" s="21">
        <v>5</v>
      </c>
      <c r="G2278" s="21">
        <v>5</v>
      </c>
    </row>
    <row r="2279" spans="1:7" ht="30" customHeight="1">
      <c r="A2279" s="18" t="s">
        <v>2179</v>
      </c>
      <c r="B2279" s="48" t="s">
        <v>1915</v>
      </c>
      <c r="C2279" s="33">
        <f t="shared" si="110"/>
        <v>2.3333333333333335</v>
      </c>
      <c r="D2279" s="21">
        <f>((F2279*4)-G2279)/5</f>
        <v>3</v>
      </c>
      <c r="E2279" s="18">
        <v>1</v>
      </c>
      <c r="F2279" s="21">
        <v>5</v>
      </c>
      <c r="G2279" s="21">
        <v>5</v>
      </c>
    </row>
    <row r="2280" spans="1:7" ht="30" customHeight="1">
      <c r="A2280" s="18" t="s">
        <v>2179</v>
      </c>
      <c r="B2280" s="48" t="s">
        <v>2260</v>
      </c>
      <c r="C2280" s="33">
        <f t="shared" si="110"/>
        <v>0</v>
      </c>
      <c r="D2280" s="21">
        <f>((F2280*4)-G2280)/5</f>
        <v>0</v>
      </c>
    </row>
    <row r="2281" spans="1:7" ht="30" customHeight="1">
      <c r="A2281" s="18" t="s">
        <v>2179</v>
      </c>
      <c r="B2281" s="48" t="s">
        <v>2219</v>
      </c>
      <c r="C2281" s="33">
        <f t="shared" si="110"/>
        <v>0</v>
      </c>
      <c r="D2281" s="21">
        <f>((F2281*4)-G2281)/5</f>
        <v>0</v>
      </c>
      <c r="E2281" s="18">
        <v>0</v>
      </c>
      <c r="F2281" s="21">
        <v>0</v>
      </c>
      <c r="G2281" s="21">
        <v>0</v>
      </c>
    </row>
    <row r="2282" spans="1:7" ht="30" customHeight="1">
      <c r="A2282" s="18" t="s">
        <v>2134</v>
      </c>
      <c r="B2282" s="48" t="s">
        <v>2135</v>
      </c>
      <c r="C2282" s="33">
        <f t="shared" si="110"/>
        <v>5</v>
      </c>
      <c r="D2282" s="21">
        <f>(F2282+G2282)/2</f>
        <v>5</v>
      </c>
      <c r="E2282" s="18">
        <v>5</v>
      </c>
      <c r="F2282" s="21">
        <v>5</v>
      </c>
      <c r="G2282" s="21">
        <v>5</v>
      </c>
    </row>
    <row r="2283" spans="1:7" ht="30" customHeight="1">
      <c r="A2283" s="18" t="s">
        <v>2134</v>
      </c>
      <c r="B2283" s="48" t="s">
        <v>2152</v>
      </c>
      <c r="C2283" s="33">
        <f t="shared" si="110"/>
        <v>5</v>
      </c>
      <c r="D2283" s="21">
        <f>(F2283+G2283)/2</f>
        <v>5</v>
      </c>
      <c r="E2283" s="18">
        <v>5</v>
      </c>
      <c r="F2283" s="21">
        <v>5</v>
      </c>
      <c r="G2283" s="21">
        <v>5</v>
      </c>
    </row>
    <row r="2284" spans="1:7" ht="30" customHeight="1">
      <c r="A2284" s="18" t="s">
        <v>2134</v>
      </c>
      <c r="B2284" s="48" t="s">
        <v>1914</v>
      </c>
      <c r="C2284" s="33">
        <f t="shared" si="110"/>
        <v>2.3333333333333335</v>
      </c>
      <c r="D2284" s="21">
        <f>(F2284+G2284)/2</f>
        <v>5</v>
      </c>
      <c r="E2284" s="18">
        <v>1</v>
      </c>
      <c r="F2284" s="21">
        <v>5</v>
      </c>
      <c r="G2284" s="21">
        <v>5</v>
      </c>
    </row>
    <row r="2285" spans="1:7" ht="30" customHeight="1">
      <c r="A2285" s="18" t="s">
        <v>2134</v>
      </c>
      <c r="B2285" s="48" t="s">
        <v>2104</v>
      </c>
    </row>
    <row r="2286" spans="1:7" ht="30" customHeight="1">
      <c r="A2286" s="18" t="s">
        <v>62</v>
      </c>
      <c r="B2286" s="48" t="s">
        <v>980</v>
      </c>
      <c r="C2286" s="33">
        <f>(E2286*2+F2286)/3</f>
        <v>0</v>
      </c>
      <c r="D2286" s="21">
        <f>(F2286+G2286)/2</f>
        <v>0</v>
      </c>
      <c r="F2286" s="21">
        <v>0</v>
      </c>
      <c r="G2286" s="21">
        <v>0</v>
      </c>
    </row>
    <row r="2287" spans="1:7" ht="30" customHeight="1">
      <c r="A2287" s="18" t="s">
        <v>62</v>
      </c>
      <c r="B2287" s="48" t="s">
        <v>979</v>
      </c>
      <c r="C2287" s="33">
        <f>(E2287*2+F2287)/3</f>
        <v>0</v>
      </c>
      <c r="D2287" s="21">
        <f>(F2287+G2287)/2</f>
        <v>0</v>
      </c>
      <c r="F2287" s="21">
        <v>0</v>
      </c>
      <c r="G2287" s="21">
        <v>0</v>
      </c>
    </row>
    <row r="2288" spans="1:7" ht="30" customHeight="1">
      <c r="A2288" s="18" t="s">
        <v>62</v>
      </c>
      <c r="B2288" s="48" t="s">
        <v>978</v>
      </c>
      <c r="C2288" s="33">
        <f>(E2288*2+F2288)/3</f>
        <v>0</v>
      </c>
      <c r="D2288" s="21">
        <f>(F2288+G2288)/2</f>
        <v>0</v>
      </c>
      <c r="F2288" s="21">
        <v>0</v>
      </c>
      <c r="G2288" s="21">
        <v>0</v>
      </c>
    </row>
    <row r="2289" spans="1:7" ht="30" customHeight="1">
      <c r="A2289" s="18" t="s">
        <v>2752</v>
      </c>
      <c r="B2289" s="48" t="s">
        <v>2753</v>
      </c>
    </row>
    <row r="2290" spans="1:7" ht="30" customHeight="1">
      <c r="A2290" s="112" t="s">
        <v>2346</v>
      </c>
      <c r="B2290" s="114" t="s">
        <v>2347</v>
      </c>
      <c r="C2290" s="115"/>
      <c r="D2290" s="116"/>
      <c r="E2290" s="112"/>
      <c r="F2290" s="116"/>
      <c r="G2290" s="116"/>
    </row>
    <row r="2291" spans="1:7" ht="30" customHeight="1">
      <c r="A2291" s="18" t="s">
        <v>2257</v>
      </c>
      <c r="B2291" s="48" t="s">
        <v>2300</v>
      </c>
      <c r="C2291" s="33">
        <f t="shared" ref="C2291:C2315" si="111">(E2291*2+F2291)/3</f>
        <v>0</v>
      </c>
      <c r="D2291" s="21">
        <f>((F2291*4)-G2291)/5</f>
        <v>0</v>
      </c>
    </row>
    <row r="2292" spans="1:7" ht="30" customHeight="1">
      <c r="A2292" s="18" t="s">
        <v>1118</v>
      </c>
      <c r="B2292" s="48" t="s">
        <v>1121</v>
      </c>
      <c r="C2292" s="33">
        <f t="shared" si="111"/>
        <v>0.66666666666666663</v>
      </c>
      <c r="D2292" s="21">
        <f t="shared" ref="D2292:D2315" si="112">(F2292+G2292)/2</f>
        <v>0</v>
      </c>
      <c r="E2292" s="18">
        <v>1</v>
      </c>
      <c r="F2292" s="21">
        <v>0</v>
      </c>
      <c r="G2292" s="21">
        <v>0</v>
      </c>
    </row>
    <row r="2293" spans="1:7" ht="30" customHeight="1">
      <c r="A2293" s="18" t="s">
        <v>1330</v>
      </c>
      <c r="B2293" s="48" t="s">
        <v>1323</v>
      </c>
      <c r="C2293" s="33">
        <f t="shared" si="111"/>
        <v>7.333333333333333</v>
      </c>
      <c r="D2293" s="21">
        <f t="shared" si="112"/>
        <v>5</v>
      </c>
      <c r="E2293" s="18">
        <v>7</v>
      </c>
      <c r="F2293" s="21">
        <v>8</v>
      </c>
      <c r="G2293" s="21">
        <v>2</v>
      </c>
    </row>
    <row r="2294" spans="1:7" ht="30" customHeight="1">
      <c r="A2294" s="18" t="s">
        <v>1330</v>
      </c>
      <c r="B2294" s="48" t="s">
        <v>1565</v>
      </c>
      <c r="C2294" s="33">
        <f t="shared" si="111"/>
        <v>5</v>
      </c>
      <c r="D2294" s="21">
        <f t="shared" si="112"/>
        <v>5</v>
      </c>
      <c r="E2294" s="18">
        <v>5</v>
      </c>
      <c r="F2294" s="21">
        <v>5</v>
      </c>
      <c r="G2294" s="21">
        <v>5</v>
      </c>
    </row>
    <row r="2295" spans="1:7" ht="30" customHeight="1">
      <c r="A2295" s="18" t="s">
        <v>1330</v>
      </c>
      <c r="B2295" s="48" t="s">
        <v>1487</v>
      </c>
      <c r="C2295" s="33">
        <f t="shared" si="111"/>
        <v>5</v>
      </c>
      <c r="D2295" s="21">
        <f t="shared" si="112"/>
        <v>5</v>
      </c>
      <c r="E2295" s="18">
        <v>5</v>
      </c>
      <c r="F2295" s="21">
        <v>5</v>
      </c>
      <c r="G2295" s="21">
        <v>5</v>
      </c>
    </row>
    <row r="2296" spans="1:7" ht="30" customHeight="1">
      <c r="A2296" s="18" t="s">
        <v>1330</v>
      </c>
      <c r="B2296" s="48" t="s">
        <v>1488</v>
      </c>
      <c r="C2296" s="33">
        <f t="shared" si="111"/>
        <v>5</v>
      </c>
      <c r="D2296" s="21">
        <f t="shared" si="112"/>
        <v>5</v>
      </c>
      <c r="E2296" s="18">
        <v>5</v>
      </c>
      <c r="F2296" s="21">
        <v>5</v>
      </c>
      <c r="G2296" s="21">
        <v>5</v>
      </c>
    </row>
    <row r="2297" spans="1:7" ht="30" customHeight="1">
      <c r="A2297" s="18" t="s">
        <v>1330</v>
      </c>
      <c r="B2297" s="48" t="s">
        <v>1564</v>
      </c>
      <c r="C2297" s="33">
        <f t="shared" si="111"/>
        <v>5</v>
      </c>
      <c r="D2297" s="21">
        <f t="shared" si="112"/>
        <v>5</v>
      </c>
      <c r="E2297" s="18">
        <v>5</v>
      </c>
      <c r="F2297" s="21">
        <v>5</v>
      </c>
      <c r="G2297" s="21">
        <v>5</v>
      </c>
    </row>
    <row r="2298" spans="1:7" ht="30" customHeight="1">
      <c r="A2298" s="18" t="s">
        <v>1330</v>
      </c>
      <c r="B2298" s="48" t="s">
        <v>1489</v>
      </c>
      <c r="C2298" s="33">
        <f t="shared" si="111"/>
        <v>0</v>
      </c>
      <c r="D2298" s="21">
        <f t="shared" si="112"/>
        <v>0</v>
      </c>
      <c r="E2298" s="18">
        <v>0</v>
      </c>
      <c r="F2298" s="21">
        <v>0</v>
      </c>
      <c r="G2298" s="21">
        <v>0</v>
      </c>
    </row>
    <row r="2299" spans="1:7" ht="30" customHeight="1">
      <c r="A2299" s="18" t="s">
        <v>1330</v>
      </c>
      <c r="B2299" s="48" t="s">
        <v>2075</v>
      </c>
      <c r="C2299" s="33">
        <f t="shared" si="111"/>
        <v>0</v>
      </c>
      <c r="D2299" s="21">
        <f t="shared" si="112"/>
        <v>0</v>
      </c>
      <c r="E2299" s="18">
        <v>0</v>
      </c>
      <c r="F2299" s="21">
        <v>0</v>
      </c>
      <c r="G2299" s="21">
        <v>0</v>
      </c>
    </row>
    <row r="2300" spans="1:7" ht="30" customHeight="1">
      <c r="A2300" s="18" t="s">
        <v>1330</v>
      </c>
      <c r="B2300" s="48" t="s">
        <v>2073</v>
      </c>
      <c r="C2300" s="33">
        <f t="shared" si="111"/>
        <v>0</v>
      </c>
      <c r="D2300" s="21">
        <f t="shared" si="112"/>
        <v>0</v>
      </c>
      <c r="E2300" s="18">
        <v>0</v>
      </c>
      <c r="F2300" s="21">
        <v>0</v>
      </c>
      <c r="G2300" s="21">
        <v>0</v>
      </c>
    </row>
    <row r="2301" spans="1:7" ht="30" customHeight="1">
      <c r="A2301" s="18" t="s">
        <v>1330</v>
      </c>
      <c r="B2301" s="48" t="s">
        <v>2076</v>
      </c>
      <c r="C2301" s="33">
        <f t="shared" si="111"/>
        <v>0</v>
      </c>
      <c r="D2301" s="21">
        <f t="shared" si="112"/>
        <v>0</v>
      </c>
      <c r="E2301" s="18">
        <v>0</v>
      </c>
      <c r="F2301" s="21">
        <v>0</v>
      </c>
      <c r="G2301" s="21">
        <v>0</v>
      </c>
    </row>
    <row r="2302" spans="1:7" ht="30" customHeight="1">
      <c r="A2302" s="18" t="s">
        <v>1330</v>
      </c>
      <c r="B2302" s="48" t="s">
        <v>2074</v>
      </c>
      <c r="C2302" s="33">
        <f t="shared" si="111"/>
        <v>0</v>
      </c>
      <c r="D2302" s="21">
        <f t="shared" si="112"/>
        <v>0</v>
      </c>
      <c r="E2302" s="18">
        <v>0</v>
      </c>
      <c r="F2302" s="21">
        <v>0</v>
      </c>
      <c r="G2302" s="21">
        <v>0</v>
      </c>
    </row>
    <row r="2303" spans="1:7" ht="30" customHeight="1">
      <c r="A2303" s="18" t="s">
        <v>1344</v>
      </c>
      <c r="B2303" s="48" t="s">
        <v>1005</v>
      </c>
      <c r="C2303" s="33">
        <f t="shared" si="111"/>
        <v>9.6666666666666661</v>
      </c>
      <c r="D2303" s="21">
        <f t="shared" si="112"/>
        <v>5.5</v>
      </c>
      <c r="E2303" s="18">
        <v>10</v>
      </c>
      <c r="F2303" s="21">
        <v>9</v>
      </c>
      <c r="G2303" s="21">
        <v>2</v>
      </c>
    </row>
    <row r="2304" spans="1:7" ht="30" customHeight="1">
      <c r="A2304" s="73" t="s">
        <v>1344</v>
      </c>
      <c r="B2304" s="48" t="s">
        <v>1408</v>
      </c>
      <c r="C2304" s="33">
        <f t="shared" si="111"/>
        <v>8.6666666666666661</v>
      </c>
      <c r="D2304" s="21">
        <f t="shared" si="112"/>
        <v>4</v>
      </c>
      <c r="E2304" s="18">
        <v>9</v>
      </c>
      <c r="F2304" s="21">
        <v>8</v>
      </c>
      <c r="G2304" s="21">
        <v>0</v>
      </c>
    </row>
    <row r="2305" spans="1:214" ht="30" customHeight="1">
      <c r="A2305" s="18" t="s">
        <v>1344</v>
      </c>
      <c r="B2305" s="48" t="s">
        <v>1123</v>
      </c>
      <c r="C2305" s="33">
        <f t="shared" si="111"/>
        <v>8.3333333333333339</v>
      </c>
      <c r="D2305" s="21">
        <f t="shared" si="112"/>
        <v>4.5</v>
      </c>
      <c r="E2305" s="18">
        <v>9</v>
      </c>
      <c r="F2305" s="21">
        <v>7</v>
      </c>
      <c r="G2305" s="21">
        <v>2</v>
      </c>
    </row>
    <row r="2306" spans="1:214" ht="30" customHeight="1">
      <c r="A2306" s="73" t="s">
        <v>1344</v>
      </c>
      <c r="B2306" s="48" t="s">
        <v>1411</v>
      </c>
      <c r="C2306" s="33">
        <f t="shared" si="111"/>
        <v>8</v>
      </c>
      <c r="D2306" s="21">
        <f t="shared" si="112"/>
        <v>3</v>
      </c>
      <c r="E2306" s="18">
        <v>9</v>
      </c>
      <c r="F2306" s="21">
        <v>6</v>
      </c>
      <c r="G2306" s="21">
        <v>0</v>
      </c>
    </row>
    <row r="2307" spans="1:214" ht="30" customHeight="1">
      <c r="A2307" s="73" t="s">
        <v>1344</v>
      </c>
      <c r="B2307" s="48" t="s">
        <v>1410</v>
      </c>
      <c r="C2307" s="33">
        <f t="shared" si="111"/>
        <v>8</v>
      </c>
      <c r="D2307" s="21">
        <f t="shared" si="112"/>
        <v>3</v>
      </c>
      <c r="E2307" s="18">
        <v>9</v>
      </c>
      <c r="F2307" s="21">
        <v>6</v>
      </c>
      <c r="G2307" s="21">
        <v>0</v>
      </c>
    </row>
    <row r="2308" spans="1:214" ht="30" customHeight="1">
      <c r="A2308" s="73" t="s">
        <v>1344</v>
      </c>
      <c r="B2308" s="48" t="s">
        <v>1409</v>
      </c>
      <c r="C2308" s="33">
        <f t="shared" si="111"/>
        <v>8</v>
      </c>
      <c r="D2308" s="21">
        <f t="shared" si="112"/>
        <v>3</v>
      </c>
      <c r="E2308" s="18">
        <v>9</v>
      </c>
      <c r="F2308" s="21">
        <v>6</v>
      </c>
      <c r="G2308" s="21">
        <v>0</v>
      </c>
    </row>
    <row r="2309" spans="1:214" ht="30" customHeight="1">
      <c r="A2309" s="69" t="s">
        <v>1344</v>
      </c>
      <c r="B2309" s="48" t="s">
        <v>1407</v>
      </c>
      <c r="C2309" s="71">
        <f t="shared" si="111"/>
        <v>6.666666666666667</v>
      </c>
      <c r="D2309" s="72">
        <f t="shared" si="112"/>
        <v>10</v>
      </c>
      <c r="E2309" s="69">
        <v>5</v>
      </c>
      <c r="F2309" s="72">
        <v>10</v>
      </c>
      <c r="G2309" s="72">
        <v>10</v>
      </c>
    </row>
    <row r="2310" spans="1:214" ht="30" customHeight="1">
      <c r="A2310" s="18" t="s">
        <v>1344</v>
      </c>
      <c r="B2310" s="48" t="s">
        <v>1228</v>
      </c>
      <c r="C2310" s="33">
        <f t="shared" si="111"/>
        <v>6.333333333333333</v>
      </c>
      <c r="D2310" s="21">
        <f t="shared" si="112"/>
        <v>3</v>
      </c>
      <c r="E2310" s="18">
        <v>8</v>
      </c>
      <c r="F2310" s="21">
        <v>3</v>
      </c>
      <c r="G2310" s="21">
        <v>3</v>
      </c>
    </row>
    <row r="2311" spans="1:214" ht="30" customHeight="1">
      <c r="A2311" s="69" t="s">
        <v>1344</v>
      </c>
      <c r="B2311" s="48" t="s">
        <v>1418</v>
      </c>
      <c r="C2311" s="71">
        <f t="shared" si="111"/>
        <v>6</v>
      </c>
      <c r="D2311" s="72">
        <f t="shared" si="112"/>
        <v>2</v>
      </c>
      <c r="E2311" s="69">
        <v>8</v>
      </c>
      <c r="F2311" s="72">
        <v>2</v>
      </c>
      <c r="G2311" s="72">
        <v>2</v>
      </c>
    </row>
    <row r="2312" spans="1:214" ht="30" customHeight="1">
      <c r="A2312" s="18" t="s">
        <v>1344</v>
      </c>
      <c r="B2312" s="48" t="s">
        <v>1486</v>
      </c>
      <c r="C2312" s="33">
        <f t="shared" si="111"/>
        <v>5</v>
      </c>
      <c r="D2312" s="21">
        <f t="shared" si="112"/>
        <v>5</v>
      </c>
      <c r="E2312" s="18">
        <v>5</v>
      </c>
      <c r="F2312" s="21">
        <v>5</v>
      </c>
      <c r="G2312" s="21">
        <v>5</v>
      </c>
    </row>
    <row r="2313" spans="1:214" ht="30" customHeight="1">
      <c r="A2313" s="18" t="s">
        <v>1344</v>
      </c>
      <c r="B2313" s="48" t="s">
        <v>1500</v>
      </c>
      <c r="C2313" s="33">
        <f t="shared" si="111"/>
        <v>5</v>
      </c>
      <c r="D2313" s="21">
        <f t="shared" si="112"/>
        <v>5</v>
      </c>
      <c r="E2313" s="18">
        <v>5</v>
      </c>
      <c r="F2313" s="21">
        <v>5</v>
      </c>
      <c r="G2313" s="21">
        <v>5</v>
      </c>
      <c r="H2313" s="112"/>
      <c r="I2313" s="112"/>
      <c r="J2313" s="112"/>
      <c r="K2313" s="112"/>
      <c r="L2313" s="112"/>
      <c r="M2313" s="112"/>
      <c r="N2313" s="112"/>
      <c r="O2313" s="113"/>
      <c r="P2313" s="113"/>
      <c r="Q2313" s="113"/>
      <c r="R2313" s="113"/>
      <c r="S2313" s="113"/>
      <c r="T2313" s="113"/>
      <c r="U2313" s="113"/>
      <c r="V2313" s="113"/>
      <c r="W2313" s="113"/>
      <c r="X2313" s="113"/>
      <c r="Y2313" s="113"/>
      <c r="Z2313" s="113"/>
      <c r="AA2313" s="113"/>
      <c r="AB2313" s="113"/>
      <c r="AC2313" s="113"/>
      <c r="AD2313" s="113"/>
      <c r="AE2313" s="113"/>
      <c r="AF2313" s="113"/>
      <c r="AG2313" s="113"/>
      <c r="AH2313" s="113"/>
      <c r="AI2313" s="113"/>
      <c r="AJ2313" s="113"/>
      <c r="AK2313" s="113"/>
      <c r="AL2313" s="113"/>
      <c r="AM2313" s="113"/>
      <c r="AN2313" s="113"/>
      <c r="AO2313" s="113"/>
      <c r="AP2313" s="113"/>
      <c r="AQ2313" s="113"/>
      <c r="AR2313" s="113"/>
      <c r="AS2313" s="113"/>
      <c r="AT2313" s="113"/>
      <c r="AU2313" s="113"/>
      <c r="AV2313" s="113"/>
      <c r="AW2313" s="113"/>
      <c r="AX2313" s="113"/>
      <c r="AY2313" s="113"/>
      <c r="AZ2313" s="113"/>
      <c r="BA2313" s="113"/>
      <c r="BB2313" s="113"/>
      <c r="BC2313" s="113"/>
      <c r="BD2313" s="113"/>
      <c r="BE2313" s="113"/>
      <c r="BF2313" s="113"/>
      <c r="BG2313" s="113"/>
      <c r="BH2313" s="113"/>
      <c r="BI2313" s="113"/>
      <c r="BJ2313" s="113"/>
      <c r="BK2313" s="113"/>
      <c r="BL2313" s="113"/>
      <c r="BM2313" s="113"/>
      <c r="BN2313" s="113"/>
      <c r="BO2313" s="113"/>
      <c r="BP2313" s="113"/>
      <c r="BQ2313" s="113"/>
      <c r="BR2313" s="113"/>
      <c r="BS2313" s="113"/>
      <c r="BT2313" s="113"/>
      <c r="BU2313" s="113"/>
      <c r="BV2313" s="113"/>
      <c r="BW2313" s="113"/>
      <c r="BX2313" s="113"/>
      <c r="BY2313" s="113"/>
      <c r="BZ2313" s="113"/>
      <c r="CA2313" s="113"/>
      <c r="CB2313" s="113"/>
      <c r="CC2313" s="113"/>
      <c r="CD2313" s="113"/>
      <c r="CE2313" s="113"/>
      <c r="CF2313" s="113"/>
      <c r="CG2313" s="113"/>
      <c r="CH2313" s="113"/>
      <c r="CI2313" s="113"/>
      <c r="CJ2313" s="113"/>
      <c r="CK2313" s="113"/>
      <c r="CL2313" s="113"/>
      <c r="CM2313" s="113"/>
      <c r="CN2313" s="113"/>
      <c r="CO2313" s="113"/>
      <c r="CP2313" s="113"/>
      <c r="CQ2313" s="113"/>
      <c r="CR2313" s="113"/>
      <c r="CS2313" s="113"/>
      <c r="CT2313" s="113"/>
      <c r="CU2313" s="113"/>
      <c r="CV2313" s="113"/>
      <c r="CW2313" s="113"/>
      <c r="CX2313" s="113"/>
      <c r="CY2313" s="113"/>
      <c r="CZ2313" s="113"/>
      <c r="DA2313" s="113"/>
      <c r="DB2313" s="113"/>
      <c r="DC2313" s="113"/>
      <c r="DD2313" s="113"/>
      <c r="DE2313" s="113"/>
      <c r="DF2313" s="113"/>
      <c r="DG2313" s="113"/>
      <c r="DH2313" s="113"/>
      <c r="DI2313" s="113"/>
      <c r="DJ2313" s="113"/>
      <c r="DK2313" s="113"/>
      <c r="DL2313" s="113"/>
      <c r="DM2313" s="113"/>
      <c r="DN2313" s="113"/>
      <c r="DO2313" s="113"/>
      <c r="DP2313" s="113"/>
      <c r="DQ2313" s="113"/>
      <c r="DR2313" s="113"/>
      <c r="DS2313" s="113"/>
      <c r="DT2313" s="113"/>
      <c r="DU2313" s="113"/>
      <c r="DV2313" s="113"/>
      <c r="DW2313" s="113"/>
      <c r="DX2313" s="113"/>
      <c r="DY2313" s="113"/>
      <c r="DZ2313" s="113"/>
      <c r="EA2313" s="113"/>
      <c r="EB2313" s="113"/>
      <c r="EC2313" s="113"/>
      <c r="ED2313" s="113"/>
      <c r="EE2313" s="113"/>
      <c r="EF2313" s="113"/>
      <c r="EG2313" s="113"/>
      <c r="EH2313" s="113"/>
      <c r="EI2313" s="113"/>
      <c r="EJ2313" s="113"/>
      <c r="EK2313" s="113"/>
      <c r="EL2313" s="113"/>
      <c r="EM2313" s="113"/>
      <c r="EN2313" s="113"/>
      <c r="EO2313" s="113"/>
      <c r="EP2313" s="113"/>
      <c r="EQ2313" s="113"/>
      <c r="ER2313" s="113"/>
      <c r="ES2313" s="113"/>
      <c r="ET2313" s="113"/>
      <c r="EU2313" s="113"/>
      <c r="EV2313" s="113"/>
      <c r="EW2313" s="113"/>
      <c r="EX2313" s="113"/>
      <c r="EY2313" s="113"/>
      <c r="EZ2313" s="113"/>
      <c r="FA2313" s="113"/>
      <c r="FB2313" s="113"/>
      <c r="FC2313" s="113"/>
      <c r="FD2313" s="113"/>
      <c r="FE2313" s="113"/>
      <c r="FF2313" s="113"/>
      <c r="FG2313" s="113"/>
      <c r="FH2313" s="113"/>
      <c r="FI2313" s="113"/>
      <c r="FJ2313" s="113"/>
      <c r="FK2313" s="113"/>
      <c r="FL2313" s="113"/>
      <c r="FM2313" s="113"/>
      <c r="FN2313" s="113"/>
      <c r="FO2313" s="113"/>
      <c r="FP2313" s="113"/>
      <c r="FQ2313" s="113"/>
      <c r="FR2313" s="113"/>
      <c r="FS2313" s="113"/>
      <c r="FT2313" s="113"/>
      <c r="FU2313" s="113"/>
      <c r="FV2313" s="113"/>
      <c r="FW2313" s="113"/>
      <c r="FX2313" s="113"/>
      <c r="FY2313" s="113"/>
      <c r="FZ2313" s="113"/>
      <c r="GA2313" s="113"/>
      <c r="GB2313" s="113"/>
      <c r="GC2313" s="113"/>
      <c r="GD2313" s="113"/>
      <c r="GE2313" s="113"/>
      <c r="GF2313" s="113"/>
      <c r="GG2313" s="113"/>
      <c r="GH2313" s="113"/>
      <c r="GI2313" s="113"/>
      <c r="GJ2313" s="113"/>
      <c r="GK2313" s="113"/>
      <c r="GL2313" s="113"/>
      <c r="GM2313" s="113"/>
      <c r="GN2313" s="113"/>
      <c r="GO2313" s="113"/>
      <c r="GP2313" s="113"/>
      <c r="GQ2313" s="113"/>
      <c r="GR2313" s="113"/>
      <c r="GS2313" s="113"/>
      <c r="GT2313" s="113"/>
      <c r="GU2313" s="113"/>
      <c r="GV2313" s="113"/>
      <c r="GW2313" s="113"/>
      <c r="GX2313" s="113"/>
      <c r="GY2313" s="113"/>
      <c r="GZ2313" s="113"/>
      <c r="HA2313" s="113"/>
      <c r="HB2313" s="113"/>
      <c r="HC2313" s="113"/>
      <c r="HD2313" s="113"/>
      <c r="HE2313" s="113"/>
      <c r="HF2313" s="113"/>
    </row>
    <row r="2314" spans="1:214" ht="30" customHeight="1">
      <c r="A2314" s="18" t="s">
        <v>1344</v>
      </c>
      <c r="B2314" s="48" t="s">
        <v>1597</v>
      </c>
      <c r="C2314" s="33">
        <f t="shared" si="111"/>
        <v>5</v>
      </c>
      <c r="D2314" s="21">
        <f t="shared" si="112"/>
        <v>5</v>
      </c>
      <c r="E2314" s="18">
        <v>5</v>
      </c>
      <c r="F2314" s="21">
        <v>5</v>
      </c>
      <c r="G2314" s="21">
        <v>5</v>
      </c>
    </row>
    <row r="2315" spans="1:214" ht="30" customHeight="1">
      <c r="A2315" s="18" t="s">
        <v>1344</v>
      </c>
      <c r="B2315" s="48" t="s">
        <v>1446</v>
      </c>
      <c r="C2315" s="33">
        <f t="shared" si="111"/>
        <v>5</v>
      </c>
      <c r="D2315" s="21">
        <f t="shared" si="112"/>
        <v>5</v>
      </c>
      <c r="E2315" s="18">
        <v>5</v>
      </c>
      <c r="F2315" s="21">
        <v>5</v>
      </c>
      <c r="G2315" s="21">
        <v>5</v>
      </c>
    </row>
    <row r="2316" spans="1:214" ht="30" customHeight="1">
      <c r="A2316" s="18" t="s">
        <v>3348</v>
      </c>
      <c r="B2316" s="48" t="s">
        <v>3360</v>
      </c>
    </row>
    <row r="2317" spans="1:214" ht="30" customHeight="1">
      <c r="A2317" s="69" t="s">
        <v>1346</v>
      </c>
      <c r="B2317" s="48" t="s">
        <v>1394</v>
      </c>
      <c r="C2317" s="71">
        <f t="shared" ref="C2317:C2349" si="113">(E2317*2+F2317)/3</f>
        <v>8.6666666666666661</v>
      </c>
      <c r="D2317" s="72">
        <f>(F2317+G2317)/2</f>
        <v>4</v>
      </c>
      <c r="E2317" s="69">
        <v>9</v>
      </c>
      <c r="F2317" s="72">
        <v>8</v>
      </c>
      <c r="G2317" s="72">
        <v>0</v>
      </c>
    </row>
    <row r="2318" spans="1:214" ht="30" customHeight="1">
      <c r="A2318" s="18" t="s">
        <v>1346</v>
      </c>
      <c r="B2318" s="48" t="s">
        <v>1638</v>
      </c>
      <c r="C2318" s="33">
        <f t="shared" si="113"/>
        <v>8</v>
      </c>
      <c r="D2318" s="21">
        <f>(F2318+G2318)/2</f>
        <v>3.5</v>
      </c>
      <c r="E2318" s="18">
        <v>9</v>
      </c>
      <c r="F2318" s="21">
        <v>6</v>
      </c>
      <c r="G2318" s="21">
        <v>1</v>
      </c>
    </row>
    <row r="2319" spans="1:214" ht="30" customHeight="1">
      <c r="A2319" s="18" t="s">
        <v>1346</v>
      </c>
      <c r="B2319" s="48" t="s">
        <v>2117</v>
      </c>
      <c r="C2319" s="33">
        <f t="shared" si="113"/>
        <v>5</v>
      </c>
      <c r="D2319" s="21">
        <f>((F2319*4)-G2319)/5</f>
        <v>3</v>
      </c>
      <c r="E2319" s="18">
        <v>5</v>
      </c>
      <c r="F2319" s="21">
        <v>5</v>
      </c>
      <c r="G2319" s="21">
        <v>5</v>
      </c>
    </row>
    <row r="2320" spans="1:214" ht="30" customHeight="1">
      <c r="A2320" s="18" t="s">
        <v>1346</v>
      </c>
      <c r="B2320" s="48" t="s">
        <v>2115</v>
      </c>
      <c r="C2320" s="33">
        <f t="shared" si="113"/>
        <v>5</v>
      </c>
      <c r="D2320" s="21">
        <f>((F2320*4)-G2320)/5</f>
        <v>3</v>
      </c>
      <c r="E2320" s="18">
        <v>5</v>
      </c>
      <c r="F2320" s="21">
        <v>5</v>
      </c>
      <c r="G2320" s="21">
        <v>5</v>
      </c>
    </row>
    <row r="2321" spans="1:7" ht="30" customHeight="1">
      <c r="A2321" s="18" t="s">
        <v>1346</v>
      </c>
      <c r="B2321" s="48" t="s">
        <v>2118</v>
      </c>
      <c r="C2321" s="33">
        <f t="shared" si="113"/>
        <v>5</v>
      </c>
      <c r="D2321" s="21">
        <f>((F2321*4)-G2321)/5</f>
        <v>3</v>
      </c>
      <c r="E2321" s="18">
        <v>5</v>
      </c>
      <c r="F2321" s="21">
        <v>5</v>
      </c>
      <c r="G2321" s="21">
        <v>5</v>
      </c>
    </row>
    <row r="2322" spans="1:7" ht="30" customHeight="1">
      <c r="A2322" s="18" t="s">
        <v>1346</v>
      </c>
      <c r="B2322" s="48" t="s">
        <v>2116</v>
      </c>
      <c r="C2322" s="33">
        <f t="shared" si="113"/>
        <v>5</v>
      </c>
      <c r="D2322" s="21">
        <f>((F2322*4)-G2322)/5</f>
        <v>3</v>
      </c>
      <c r="E2322" s="18">
        <v>5</v>
      </c>
      <c r="F2322" s="21">
        <v>5</v>
      </c>
      <c r="G2322" s="21">
        <v>5</v>
      </c>
    </row>
    <row r="2323" spans="1:7" ht="30" customHeight="1">
      <c r="A2323" s="5" t="s">
        <v>1346</v>
      </c>
      <c r="B2323" s="48" t="s">
        <v>2251</v>
      </c>
      <c r="C2323" s="37">
        <f t="shared" si="113"/>
        <v>5</v>
      </c>
      <c r="D2323" s="17">
        <f>((F2323*4)-G2323)/5</f>
        <v>3</v>
      </c>
      <c r="E2323" s="5">
        <v>5</v>
      </c>
      <c r="F2323" s="17">
        <v>5</v>
      </c>
      <c r="G2323" s="17">
        <v>5</v>
      </c>
    </row>
    <row r="2324" spans="1:7" ht="30" customHeight="1">
      <c r="A2324" s="18" t="s">
        <v>1346</v>
      </c>
      <c r="B2324" s="48" t="s">
        <v>1480</v>
      </c>
      <c r="C2324" s="33">
        <f t="shared" si="113"/>
        <v>5</v>
      </c>
      <c r="D2324" s="21">
        <f>(F2324+G2324)/2</f>
        <v>5</v>
      </c>
      <c r="E2324" s="18">
        <v>5</v>
      </c>
      <c r="F2324" s="21">
        <v>5</v>
      </c>
      <c r="G2324" s="21">
        <v>5</v>
      </c>
    </row>
    <row r="2325" spans="1:7" ht="30" customHeight="1">
      <c r="A2325" s="74" t="s">
        <v>1346</v>
      </c>
      <c r="B2325" s="48" t="s">
        <v>2213</v>
      </c>
      <c r="C2325" s="33">
        <f t="shared" si="113"/>
        <v>5</v>
      </c>
      <c r="D2325" s="21">
        <f>((F2325*4)-G2325)/5</f>
        <v>3</v>
      </c>
      <c r="E2325" s="18">
        <v>5</v>
      </c>
      <c r="F2325" s="21">
        <v>5</v>
      </c>
      <c r="G2325" s="21">
        <v>5</v>
      </c>
    </row>
    <row r="2326" spans="1:7" ht="30" customHeight="1">
      <c r="A2326" s="18" t="s">
        <v>1346</v>
      </c>
      <c r="B2326" s="48" t="s">
        <v>2185</v>
      </c>
      <c r="C2326" s="33">
        <f t="shared" si="113"/>
        <v>5</v>
      </c>
      <c r="D2326" s="21">
        <f>(F2326+G2326)/2</f>
        <v>5.5</v>
      </c>
      <c r="E2326" s="18">
        <v>5</v>
      </c>
      <c r="F2326" s="21">
        <v>5</v>
      </c>
      <c r="G2326" s="21">
        <v>6</v>
      </c>
    </row>
    <row r="2327" spans="1:7" ht="30" customHeight="1">
      <c r="A2327" s="18" t="s">
        <v>1346</v>
      </c>
      <c r="B2327" s="48" t="s">
        <v>2225</v>
      </c>
      <c r="C2327" s="33">
        <f t="shared" si="113"/>
        <v>5</v>
      </c>
      <c r="D2327" s="21">
        <f>((F2327*4)-G2327)/5</f>
        <v>3</v>
      </c>
      <c r="E2327" s="18">
        <v>5</v>
      </c>
      <c r="F2327" s="21">
        <v>5</v>
      </c>
      <c r="G2327" s="21">
        <v>5</v>
      </c>
    </row>
    <row r="2328" spans="1:7" ht="30" customHeight="1">
      <c r="A2328" s="18" t="s">
        <v>1346</v>
      </c>
      <c r="B2328" s="48" t="s">
        <v>2223</v>
      </c>
      <c r="C2328" s="33">
        <f t="shared" si="113"/>
        <v>5</v>
      </c>
      <c r="D2328" s="21">
        <f>(F2328+G2328)/2</f>
        <v>5</v>
      </c>
      <c r="E2328" s="18">
        <v>5</v>
      </c>
      <c r="F2328" s="21">
        <v>5</v>
      </c>
      <c r="G2328" s="21">
        <v>5</v>
      </c>
    </row>
    <row r="2329" spans="1:7" ht="30" customHeight="1">
      <c r="A2329" s="18" t="s">
        <v>1346</v>
      </c>
      <c r="B2329" s="48" t="s">
        <v>1484</v>
      </c>
      <c r="C2329" s="33">
        <f t="shared" si="113"/>
        <v>5</v>
      </c>
      <c r="D2329" s="21">
        <f>(F2329+G2329)/2</f>
        <v>5</v>
      </c>
      <c r="E2329" s="18">
        <v>5</v>
      </c>
      <c r="F2329" s="21">
        <v>5</v>
      </c>
      <c r="G2329" s="21">
        <v>5</v>
      </c>
    </row>
    <row r="2330" spans="1:7" ht="30" customHeight="1">
      <c r="A2330" s="18" t="s">
        <v>1346</v>
      </c>
      <c r="B2330" s="48" t="s">
        <v>1435</v>
      </c>
      <c r="C2330" s="33">
        <f t="shared" si="113"/>
        <v>5</v>
      </c>
      <c r="D2330" s="21">
        <f>(F2330+G2330)/2</f>
        <v>2.5</v>
      </c>
      <c r="E2330" s="18">
        <v>5</v>
      </c>
      <c r="F2330" s="21">
        <v>5</v>
      </c>
      <c r="G2330" s="21">
        <v>0</v>
      </c>
    </row>
    <row r="2331" spans="1:7" ht="30" customHeight="1">
      <c r="A2331" s="18" t="s">
        <v>1346</v>
      </c>
      <c r="B2331" s="48" t="s">
        <v>1433</v>
      </c>
      <c r="C2331" s="33">
        <f t="shared" si="113"/>
        <v>5</v>
      </c>
      <c r="D2331" s="21">
        <f>(F2331+G2331)/2</f>
        <v>2.5</v>
      </c>
      <c r="E2331" s="18">
        <v>5</v>
      </c>
      <c r="F2331" s="21">
        <v>5</v>
      </c>
      <c r="G2331" s="21">
        <v>0</v>
      </c>
    </row>
    <row r="2332" spans="1:7" ht="30" customHeight="1">
      <c r="A2332" s="18" t="s">
        <v>1346</v>
      </c>
      <c r="B2332" s="48" t="s">
        <v>2198</v>
      </c>
      <c r="C2332" s="33">
        <f t="shared" si="113"/>
        <v>5</v>
      </c>
      <c r="D2332" s="21">
        <f>(F2332+G2332)/2</f>
        <v>5.5</v>
      </c>
      <c r="E2332" s="18">
        <v>5</v>
      </c>
      <c r="F2332" s="21">
        <v>5</v>
      </c>
      <c r="G2332" s="21">
        <v>6</v>
      </c>
    </row>
    <row r="2333" spans="1:7" ht="30" customHeight="1">
      <c r="A2333" s="18" t="s">
        <v>1346</v>
      </c>
      <c r="B2333" s="48" t="s">
        <v>2252</v>
      </c>
      <c r="C2333" s="33">
        <f t="shared" si="113"/>
        <v>5</v>
      </c>
      <c r="D2333" s="21">
        <f>((F2333*4)-G2333)/5</f>
        <v>3</v>
      </c>
      <c r="E2333" s="18">
        <v>5</v>
      </c>
      <c r="F2333" s="21">
        <v>5</v>
      </c>
      <c r="G2333" s="21">
        <v>5</v>
      </c>
    </row>
    <row r="2334" spans="1:7" ht="30" customHeight="1">
      <c r="A2334" s="18" t="s">
        <v>1346</v>
      </c>
      <c r="B2334" s="48" t="s">
        <v>270</v>
      </c>
      <c r="C2334" s="33">
        <f t="shared" si="113"/>
        <v>3.7666666666666671</v>
      </c>
      <c r="D2334" s="21">
        <f>((F2334*4)-G2334)/5</f>
        <v>2.6399999999999997</v>
      </c>
      <c r="E2334" s="18">
        <v>4</v>
      </c>
      <c r="F2334" s="21">
        <v>3.3</v>
      </c>
      <c r="G2334" s="21">
        <v>0</v>
      </c>
    </row>
    <row r="2335" spans="1:7" ht="30" customHeight="1">
      <c r="A2335" s="18" t="s">
        <v>1346</v>
      </c>
      <c r="B2335" s="48" t="s">
        <v>276</v>
      </c>
      <c r="C2335" s="33">
        <f t="shared" si="113"/>
        <v>3.5</v>
      </c>
      <c r="D2335" s="21">
        <f>(F2335+G2335)/2</f>
        <v>1.25</v>
      </c>
      <c r="E2335" s="18">
        <v>4</v>
      </c>
      <c r="F2335" s="21">
        <v>2.5</v>
      </c>
      <c r="G2335" s="21">
        <v>0</v>
      </c>
    </row>
    <row r="2336" spans="1:7" ht="30" customHeight="1">
      <c r="A2336" s="18" t="s">
        <v>1346</v>
      </c>
      <c r="B2336" s="48" t="s">
        <v>1273</v>
      </c>
      <c r="C2336" s="33">
        <f t="shared" si="113"/>
        <v>3.3333333333333335</v>
      </c>
      <c r="D2336" s="21">
        <f>(F2336+G2336)/2</f>
        <v>2</v>
      </c>
      <c r="E2336" s="18">
        <v>3</v>
      </c>
      <c r="F2336" s="21">
        <v>4</v>
      </c>
      <c r="G2336" s="21">
        <v>0</v>
      </c>
    </row>
    <row r="2337" spans="1:7" ht="30" customHeight="1">
      <c r="A2337" s="18" t="s">
        <v>1346</v>
      </c>
      <c r="B2337" s="48" t="s">
        <v>1294</v>
      </c>
      <c r="C2337" s="33">
        <f t="shared" si="113"/>
        <v>2.6666666666666665</v>
      </c>
      <c r="D2337" s="21">
        <f>(F2337+G2337)/2</f>
        <v>1</v>
      </c>
      <c r="E2337" s="18">
        <v>3</v>
      </c>
      <c r="F2337" s="21">
        <v>2</v>
      </c>
      <c r="G2337" s="21">
        <v>0</v>
      </c>
    </row>
    <row r="2338" spans="1:7" ht="30" customHeight="1">
      <c r="A2338" s="18" t="s">
        <v>1346</v>
      </c>
      <c r="B2338" s="48" t="s">
        <v>746</v>
      </c>
      <c r="C2338" s="33">
        <f t="shared" si="113"/>
        <v>2.3333333333333335</v>
      </c>
      <c r="D2338" s="21">
        <f>((F2338*4)-G2338)/5</f>
        <v>4</v>
      </c>
      <c r="E2338" s="18">
        <v>1</v>
      </c>
      <c r="F2338" s="21">
        <v>5</v>
      </c>
      <c r="G2338" s="21">
        <v>0</v>
      </c>
    </row>
    <row r="2339" spans="1:7" ht="30" customHeight="1">
      <c r="A2339" s="18" t="s">
        <v>1346</v>
      </c>
      <c r="B2339" s="48" t="s">
        <v>275</v>
      </c>
      <c r="C2339" s="33">
        <f t="shared" si="113"/>
        <v>2.1333333333333333</v>
      </c>
      <c r="D2339" s="21">
        <f>(F2339+G2339)/2</f>
        <v>0.2</v>
      </c>
      <c r="E2339" s="18">
        <v>3</v>
      </c>
      <c r="F2339" s="21">
        <v>0.4</v>
      </c>
      <c r="G2339" s="21">
        <v>0</v>
      </c>
    </row>
    <row r="2340" spans="1:7" ht="30" customHeight="1">
      <c r="A2340" s="18" t="s">
        <v>1346</v>
      </c>
      <c r="B2340" s="48" t="s">
        <v>1032</v>
      </c>
      <c r="C2340" s="33">
        <f t="shared" si="113"/>
        <v>2</v>
      </c>
      <c r="D2340" s="21">
        <f>((F2340*4)-G2340)/5</f>
        <v>1.6</v>
      </c>
      <c r="E2340" s="18">
        <v>2</v>
      </c>
      <c r="F2340" s="21">
        <v>2</v>
      </c>
      <c r="G2340" s="21">
        <v>0</v>
      </c>
    </row>
    <row r="2341" spans="1:7" ht="30" customHeight="1">
      <c r="A2341" s="94" t="s">
        <v>1346</v>
      </c>
      <c r="B2341" s="48" t="s">
        <v>655</v>
      </c>
      <c r="C2341" s="96">
        <f t="shared" si="113"/>
        <v>1.6666666666666667</v>
      </c>
      <c r="D2341" s="97">
        <f>(F2341+G2341)/2</f>
        <v>0.5</v>
      </c>
      <c r="E2341" s="94">
        <v>2</v>
      </c>
      <c r="F2341" s="97">
        <v>1</v>
      </c>
      <c r="G2341" s="97">
        <v>0</v>
      </c>
    </row>
    <row r="2342" spans="1:7" ht="30" customHeight="1">
      <c r="A2342" s="18" t="s">
        <v>1346</v>
      </c>
      <c r="B2342" s="48" t="s">
        <v>253</v>
      </c>
      <c r="C2342" s="33">
        <f t="shared" si="113"/>
        <v>1.5</v>
      </c>
      <c r="D2342" s="21">
        <f>(F2342+G2342)/2</f>
        <v>1.25</v>
      </c>
      <c r="E2342" s="18">
        <v>1</v>
      </c>
      <c r="F2342" s="21">
        <v>2.5</v>
      </c>
      <c r="G2342" s="21">
        <v>0</v>
      </c>
    </row>
    <row r="2343" spans="1:7" ht="30" customHeight="1">
      <c r="A2343" s="18" t="s">
        <v>1346</v>
      </c>
      <c r="B2343" s="48" t="s">
        <v>2355</v>
      </c>
      <c r="C2343" s="33">
        <f t="shared" si="113"/>
        <v>0</v>
      </c>
      <c r="D2343" s="21">
        <f>((F2343*4)-G2343)/5</f>
        <v>0</v>
      </c>
    </row>
    <row r="2344" spans="1:7" ht="30" customHeight="1">
      <c r="A2344" s="18" t="s">
        <v>1346</v>
      </c>
      <c r="B2344" s="48" t="s">
        <v>2053</v>
      </c>
      <c r="C2344" s="33">
        <f t="shared" si="113"/>
        <v>0</v>
      </c>
      <c r="D2344" s="21">
        <f>((F2344*4)-G2344)/5</f>
        <v>0</v>
      </c>
      <c r="E2344" s="18">
        <v>0</v>
      </c>
      <c r="F2344" s="21">
        <v>0</v>
      </c>
      <c r="G2344" s="21">
        <v>0</v>
      </c>
    </row>
    <row r="2345" spans="1:7" ht="30" customHeight="1">
      <c r="A2345" s="18" t="s">
        <v>1346</v>
      </c>
      <c r="B2345" s="48" t="s">
        <v>2213</v>
      </c>
      <c r="C2345" s="33">
        <f t="shared" si="113"/>
        <v>0</v>
      </c>
      <c r="D2345" s="21">
        <f>((F2345*4)-G2345)/5</f>
        <v>0</v>
      </c>
      <c r="E2345" s="18">
        <v>0</v>
      </c>
      <c r="F2345" s="21">
        <v>0</v>
      </c>
      <c r="G2345" s="21">
        <v>0</v>
      </c>
    </row>
    <row r="2346" spans="1:7" ht="30" customHeight="1">
      <c r="A2346" s="18" t="s">
        <v>1346</v>
      </c>
      <c r="B2346" s="48" t="s">
        <v>1831</v>
      </c>
      <c r="C2346" s="33">
        <f t="shared" si="113"/>
        <v>0</v>
      </c>
      <c r="D2346" s="21">
        <f>(F2346+G2346)/2</f>
        <v>0</v>
      </c>
      <c r="E2346" s="18">
        <v>0</v>
      </c>
      <c r="F2346" s="21">
        <v>0</v>
      </c>
      <c r="G2346" s="21">
        <v>0</v>
      </c>
    </row>
    <row r="2347" spans="1:7" ht="30" customHeight="1">
      <c r="A2347" s="18" t="s">
        <v>1346</v>
      </c>
      <c r="B2347" s="48" t="s">
        <v>1773</v>
      </c>
      <c r="C2347" s="33">
        <f t="shared" si="113"/>
        <v>0</v>
      </c>
      <c r="D2347" s="21">
        <f>(F2347+G2347)/2</f>
        <v>0</v>
      </c>
      <c r="E2347" s="18">
        <v>0</v>
      </c>
      <c r="F2347" s="21">
        <v>0</v>
      </c>
      <c r="G2347" s="21">
        <v>0</v>
      </c>
    </row>
    <row r="2348" spans="1:7" ht="30" customHeight="1">
      <c r="A2348" s="18" t="s">
        <v>1346</v>
      </c>
      <c r="B2348" s="48" t="s">
        <v>1752</v>
      </c>
      <c r="C2348" s="33">
        <f t="shared" si="113"/>
        <v>0</v>
      </c>
      <c r="D2348" s="21">
        <f>(F2348+G2348)/2</f>
        <v>0</v>
      </c>
      <c r="E2348" s="18">
        <v>0</v>
      </c>
      <c r="F2348" s="21">
        <v>0</v>
      </c>
      <c r="G2348" s="21">
        <v>0</v>
      </c>
    </row>
    <row r="2349" spans="1:7" ht="30" customHeight="1">
      <c r="A2349" s="18" t="s">
        <v>1346</v>
      </c>
      <c r="B2349" s="48" t="s">
        <v>2222</v>
      </c>
      <c r="C2349" s="33">
        <f t="shared" si="113"/>
        <v>0</v>
      </c>
      <c r="D2349" s="21">
        <f>((F2349*4)-G2349)/5</f>
        <v>0</v>
      </c>
      <c r="E2349" s="18">
        <v>0</v>
      </c>
      <c r="F2349" s="21">
        <v>0</v>
      </c>
      <c r="G2349" s="21">
        <v>0</v>
      </c>
    </row>
    <row r="2350" spans="1:7" ht="30" customHeight="1">
      <c r="A2350" s="18" t="s">
        <v>1346</v>
      </c>
      <c r="B2350" s="48" t="s">
        <v>2523</v>
      </c>
    </row>
    <row r="2351" spans="1:7" ht="30" customHeight="1">
      <c r="A2351" s="18" t="s">
        <v>1346</v>
      </c>
      <c r="B2351" s="48" t="s">
        <v>3152</v>
      </c>
    </row>
    <row r="2352" spans="1:7" ht="30" customHeight="1">
      <c r="A2352" s="18" t="s">
        <v>1346</v>
      </c>
      <c r="B2352" s="48" t="s">
        <v>3580</v>
      </c>
    </row>
    <row r="2353" spans="1:7" ht="30" customHeight="1">
      <c r="A2353" s="18" t="s">
        <v>1346</v>
      </c>
      <c r="B2353" s="48" t="s">
        <v>2720</v>
      </c>
    </row>
    <row r="2354" spans="1:7" ht="30" customHeight="1">
      <c r="A2354" s="18" t="s">
        <v>384</v>
      </c>
      <c r="B2354" s="48" t="s">
        <v>560</v>
      </c>
      <c r="D2354" s="21" t="e">
        <f>((#REF!*#REF!)+(#REF!*#REF!)+(#REF!*#REF!)+(#REF!*#REF!)+(#REF!*F2354))/10</f>
        <v>#REF!</v>
      </c>
      <c r="F2354" s="21">
        <v>45</v>
      </c>
    </row>
    <row r="2355" spans="1:7" ht="30" customHeight="1">
      <c r="A2355" s="18" t="s">
        <v>384</v>
      </c>
      <c r="B2355" s="48" t="s">
        <v>690</v>
      </c>
      <c r="D2355" s="21" t="e">
        <f>((#REF!*#REF!)+(#REF!*#REF!)+(#REF!*#REF!)+(#REF!*#REF!)+(#REF!*F2355))/10</f>
        <v>#REF!</v>
      </c>
      <c r="F2355" s="21">
        <v>33</v>
      </c>
    </row>
    <row r="2356" spans="1:7" ht="30" customHeight="1">
      <c r="A2356" s="18" t="s">
        <v>384</v>
      </c>
      <c r="B2356" s="48" t="s">
        <v>500</v>
      </c>
      <c r="D2356" s="21" t="e">
        <f>((#REF!*#REF!)+(#REF!*#REF!)+(#REF!*#REF!)+(#REF!*#REF!)+(#REF!*F2356))/10</f>
        <v>#REF!</v>
      </c>
      <c r="F2356" s="21">
        <v>46</v>
      </c>
    </row>
    <row r="2357" spans="1:7" ht="30" customHeight="1">
      <c r="A2357" s="18" t="s">
        <v>384</v>
      </c>
      <c r="B2357" s="48" t="s">
        <v>728</v>
      </c>
      <c r="D2357" s="21" t="e">
        <f>((#REF!*#REF!)+(#REF!*#REF!)+(#REF!*#REF!)+(#REF!*#REF!)+(#REF!*F2357))/10</f>
        <v>#REF!</v>
      </c>
      <c r="F2357" s="21">
        <v>40</v>
      </c>
    </row>
    <row r="2358" spans="1:7" ht="30" customHeight="1">
      <c r="A2358" s="18" t="s">
        <v>384</v>
      </c>
      <c r="B2358" s="48" t="s">
        <v>544</v>
      </c>
      <c r="D2358" s="21" t="e">
        <f>((#REF!*#REF!)+(#REF!*#REF!)+(#REF!*#REF!)+(#REF!*#REF!)+(#REF!*F2358))/10</f>
        <v>#REF!</v>
      </c>
      <c r="F2358" s="21">
        <v>14</v>
      </c>
    </row>
    <row r="2359" spans="1:7" ht="30" customHeight="1">
      <c r="A2359" s="18" t="s">
        <v>384</v>
      </c>
      <c r="B2359" s="48" t="s">
        <v>182</v>
      </c>
      <c r="D2359" s="21" t="e">
        <f>((#REF!*#REF!)+(#REF!*#REF!)+(#REF!*#REF!)+(#REF!*#REF!)+(#REF!*F2359))/10</f>
        <v>#REF!</v>
      </c>
      <c r="F2359" s="21">
        <v>50</v>
      </c>
    </row>
    <row r="2360" spans="1:7" ht="30" customHeight="1">
      <c r="A2360" s="18" t="s">
        <v>384</v>
      </c>
      <c r="B2360" s="48" t="s">
        <v>318</v>
      </c>
      <c r="D2360" s="21" t="e">
        <f>((#REF!*#REF!)+(#REF!*#REF!)+(#REF!*#REF!)+(#REF!*#REF!)+(#REF!*F2360))/10</f>
        <v>#REF!</v>
      </c>
      <c r="F2360" s="21">
        <v>24</v>
      </c>
    </row>
    <row r="2361" spans="1:7" ht="30" customHeight="1">
      <c r="A2361" s="18" t="s">
        <v>384</v>
      </c>
      <c r="B2361" s="48" t="s">
        <v>519</v>
      </c>
      <c r="D2361" s="21" t="e">
        <f>((#REF!*#REF!)+(#REF!*#REF!)+(#REF!*#REF!)+(#REF!*#REF!)+(#REF!*F2361))/10</f>
        <v>#REF!</v>
      </c>
      <c r="F2361" s="21">
        <v>34</v>
      </c>
    </row>
    <row r="2362" spans="1:7" ht="30" customHeight="1">
      <c r="A2362" s="18" t="s">
        <v>2764</v>
      </c>
      <c r="B2362" s="48" t="s">
        <v>2765</v>
      </c>
    </row>
    <row r="2363" spans="1:7" ht="30" customHeight="1">
      <c r="A2363" s="74" t="s">
        <v>2204</v>
      </c>
      <c r="B2363" s="48" t="s">
        <v>2206</v>
      </c>
      <c r="C2363" s="33">
        <f>(E2363*2+F2363)/3</f>
        <v>5</v>
      </c>
      <c r="D2363" s="21">
        <f>(F2363+G2363)/2</f>
        <v>5</v>
      </c>
      <c r="E2363" s="18">
        <v>5</v>
      </c>
      <c r="F2363" s="21">
        <v>5</v>
      </c>
      <c r="G2363" s="21">
        <v>5</v>
      </c>
    </row>
    <row r="2364" spans="1:7" ht="30" customHeight="1">
      <c r="A2364" s="74" t="s">
        <v>2204</v>
      </c>
      <c r="B2364" s="48" t="s">
        <v>2205</v>
      </c>
      <c r="C2364" s="33">
        <f>(E2364*2+F2364)/3</f>
        <v>5</v>
      </c>
      <c r="D2364" s="21">
        <f>(F2364+G2364)/2</f>
        <v>5</v>
      </c>
      <c r="E2364" s="18">
        <v>5</v>
      </c>
      <c r="F2364" s="21">
        <v>5</v>
      </c>
      <c r="G2364" s="21">
        <v>5</v>
      </c>
    </row>
    <row r="2365" spans="1:7" ht="30" customHeight="1">
      <c r="A2365" s="18" t="s">
        <v>2204</v>
      </c>
      <c r="B2365" s="48" t="s">
        <v>2206</v>
      </c>
      <c r="C2365" s="33">
        <f>(E2365*2+F2365)/3</f>
        <v>0</v>
      </c>
      <c r="D2365" s="21">
        <f>(F2365+G2365)/2</f>
        <v>0</v>
      </c>
      <c r="E2365" s="18">
        <v>0</v>
      </c>
      <c r="F2365" s="21">
        <v>0</v>
      </c>
      <c r="G2365" s="21">
        <v>0</v>
      </c>
    </row>
    <row r="2366" spans="1:7" ht="30" customHeight="1">
      <c r="A2366" s="18" t="s">
        <v>2204</v>
      </c>
      <c r="B2366" s="48" t="s">
        <v>2205</v>
      </c>
      <c r="C2366" s="33">
        <f>(E2366*2+F2366)/3</f>
        <v>0</v>
      </c>
      <c r="D2366" s="21">
        <f>(F2366+G2366)/2</f>
        <v>0</v>
      </c>
      <c r="E2366" s="18">
        <v>0</v>
      </c>
      <c r="F2366" s="21">
        <v>0</v>
      </c>
      <c r="G2366" s="21">
        <v>0</v>
      </c>
    </row>
    <row r="2367" spans="1:7" ht="30" customHeight="1">
      <c r="A2367" s="18" t="s">
        <v>133</v>
      </c>
      <c r="B2367" s="48" t="s">
        <v>2167</v>
      </c>
      <c r="C2367" s="33">
        <f>(E2367*2+F2367)/3</f>
        <v>5</v>
      </c>
      <c r="D2367" s="21">
        <f>(F2367+G2367)/2</f>
        <v>5</v>
      </c>
      <c r="E2367" s="18">
        <v>5</v>
      </c>
      <c r="F2367" s="21">
        <v>5</v>
      </c>
      <c r="G2367" s="21">
        <v>5</v>
      </c>
    </row>
    <row r="2368" spans="1:7" ht="30" customHeight="1">
      <c r="A2368" s="18" t="s">
        <v>350</v>
      </c>
      <c r="B2368" s="48" t="s">
        <v>628</v>
      </c>
      <c r="C2368" s="33" t="e">
        <f>AVERAGE(E2368,D2368)</f>
        <v>#REF!</v>
      </c>
      <c r="D2368" s="21" t="e">
        <f>F2368*(#REF!*10%)</f>
        <v>#REF!</v>
      </c>
    </row>
    <row r="2369" spans="1:7" ht="30" customHeight="1">
      <c r="A2369" s="18" t="s">
        <v>350</v>
      </c>
      <c r="B2369" s="48" t="s">
        <v>762</v>
      </c>
      <c r="C2369" s="33">
        <f t="shared" ref="C2369:C2399" si="114">(E2369*2+F2369)/3</f>
        <v>9.3333333333333339</v>
      </c>
      <c r="D2369" s="21">
        <f>(F2369+G2369)/2</f>
        <v>5.5</v>
      </c>
      <c r="E2369" s="18">
        <v>9</v>
      </c>
      <c r="F2369" s="21">
        <v>10</v>
      </c>
      <c r="G2369" s="21">
        <v>1</v>
      </c>
    </row>
    <row r="2370" spans="1:7" ht="30" customHeight="1">
      <c r="A2370" s="18" t="s">
        <v>350</v>
      </c>
      <c r="B2370" s="48" t="s">
        <v>572</v>
      </c>
      <c r="C2370" s="33">
        <f t="shared" si="114"/>
        <v>9.3333333333333339</v>
      </c>
      <c r="D2370" s="21">
        <f>(F2370+G2370)/2</f>
        <v>9.5</v>
      </c>
      <c r="E2370" s="18">
        <v>9</v>
      </c>
      <c r="F2370" s="21">
        <v>10</v>
      </c>
      <c r="G2370" s="21">
        <v>9</v>
      </c>
    </row>
    <row r="2371" spans="1:7" ht="30" customHeight="1">
      <c r="A2371" s="18" t="s">
        <v>350</v>
      </c>
      <c r="B2371" s="48" t="s">
        <v>674</v>
      </c>
      <c r="C2371" s="33">
        <f t="shared" si="114"/>
        <v>8.6666666666666661</v>
      </c>
      <c r="D2371" s="21">
        <f>(F2371+G2371)/2</f>
        <v>5.5</v>
      </c>
      <c r="E2371" s="18">
        <v>8</v>
      </c>
      <c r="F2371" s="21">
        <v>10</v>
      </c>
      <c r="G2371" s="21">
        <v>1</v>
      </c>
    </row>
    <row r="2372" spans="1:7" ht="30" customHeight="1">
      <c r="A2372" s="18" t="s">
        <v>350</v>
      </c>
      <c r="B2372" s="48" t="s">
        <v>988</v>
      </c>
      <c r="C2372" s="33">
        <f t="shared" si="114"/>
        <v>8.3333333333333339</v>
      </c>
      <c r="D2372" s="21">
        <f>(F2372+G2372)/2</f>
        <v>8.25</v>
      </c>
      <c r="E2372" s="18">
        <v>8</v>
      </c>
      <c r="F2372" s="21">
        <v>9</v>
      </c>
      <c r="G2372" s="21">
        <v>7.5</v>
      </c>
    </row>
    <row r="2373" spans="1:7" ht="30" customHeight="1">
      <c r="A2373" s="18" t="s">
        <v>350</v>
      </c>
      <c r="B2373" s="48" t="s">
        <v>769</v>
      </c>
      <c r="C2373" s="33">
        <f t="shared" si="114"/>
        <v>8.3333333333333339</v>
      </c>
      <c r="D2373" s="21">
        <f>((F2373*4)-G2373)/5</f>
        <v>6.8</v>
      </c>
      <c r="E2373" s="18">
        <v>8</v>
      </c>
      <c r="F2373" s="21">
        <v>9</v>
      </c>
      <c r="G2373" s="21">
        <v>2</v>
      </c>
    </row>
    <row r="2374" spans="1:7" ht="30" customHeight="1">
      <c r="A2374" s="18" t="s">
        <v>350</v>
      </c>
      <c r="B2374" s="48" t="s">
        <v>773</v>
      </c>
      <c r="C2374" s="33">
        <f t="shared" si="114"/>
        <v>7.666666666666667</v>
      </c>
      <c r="D2374" s="21">
        <f>((F2374*4)-G2374)/5</f>
        <v>4.5</v>
      </c>
      <c r="E2374" s="18">
        <v>8</v>
      </c>
      <c r="F2374" s="21">
        <v>7</v>
      </c>
      <c r="G2374" s="21">
        <v>5.5</v>
      </c>
    </row>
    <row r="2375" spans="1:7" ht="30" customHeight="1">
      <c r="A2375" s="18" t="s">
        <v>350</v>
      </c>
      <c r="B2375" s="48" t="s">
        <v>672</v>
      </c>
      <c r="C2375" s="33">
        <f t="shared" si="114"/>
        <v>7.333333333333333</v>
      </c>
      <c r="D2375" s="21">
        <f>(F2375+G2375)/2</f>
        <v>6</v>
      </c>
      <c r="E2375" s="18">
        <v>6</v>
      </c>
      <c r="F2375" s="21">
        <v>10</v>
      </c>
      <c r="G2375" s="21">
        <v>2</v>
      </c>
    </row>
    <row r="2376" spans="1:7" ht="30" customHeight="1">
      <c r="A2376" s="18" t="s">
        <v>350</v>
      </c>
      <c r="B2376" s="48" t="s">
        <v>449</v>
      </c>
      <c r="C2376" s="33">
        <f t="shared" si="114"/>
        <v>7.333333333333333</v>
      </c>
      <c r="D2376" s="21">
        <f>(F2376+G2376)/2</f>
        <v>5.5</v>
      </c>
      <c r="E2376" s="18">
        <v>8</v>
      </c>
      <c r="F2376" s="21">
        <v>6</v>
      </c>
      <c r="G2376" s="21">
        <v>5</v>
      </c>
    </row>
    <row r="2377" spans="1:7" ht="30" customHeight="1">
      <c r="A2377" s="18" t="s">
        <v>350</v>
      </c>
      <c r="B2377" s="48" t="s">
        <v>1030</v>
      </c>
      <c r="C2377" s="33">
        <f t="shared" si="114"/>
        <v>7</v>
      </c>
      <c r="D2377" s="21">
        <f>(F2377+G2377)/2</f>
        <v>7</v>
      </c>
      <c r="E2377" s="18">
        <v>6</v>
      </c>
      <c r="F2377" s="21">
        <v>9</v>
      </c>
      <c r="G2377" s="21">
        <v>5</v>
      </c>
    </row>
    <row r="2378" spans="1:7" ht="30" customHeight="1">
      <c r="A2378" s="18" t="s">
        <v>350</v>
      </c>
      <c r="B2378" s="48" t="s">
        <v>1186</v>
      </c>
      <c r="C2378" s="33">
        <f t="shared" si="114"/>
        <v>7</v>
      </c>
      <c r="D2378" s="21">
        <f>(F2378+G2378)/2</f>
        <v>6</v>
      </c>
      <c r="E2378" s="18">
        <v>6</v>
      </c>
      <c r="F2378" s="21">
        <v>9</v>
      </c>
      <c r="G2378" s="21">
        <v>3</v>
      </c>
    </row>
    <row r="2379" spans="1:7" ht="30" customHeight="1">
      <c r="A2379" s="18" t="s">
        <v>350</v>
      </c>
      <c r="B2379" s="48" t="s">
        <v>310</v>
      </c>
      <c r="C2379" s="33">
        <f t="shared" si="114"/>
        <v>6.666666666666667</v>
      </c>
      <c r="D2379" s="21">
        <f>((F2379*4)-G2379)/5</f>
        <v>6.2</v>
      </c>
      <c r="E2379" s="18">
        <v>6</v>
      </c>
      <c r="F2379" s="21">
        <v>8</v>
      </c>
      <c r="G2379" s="21">
        <v>1</v>
      </c>
    </row>
    <row r="2380" spans="1:7" ht="30" customHeight="1">
      <c r="A2380" s="18" t="s">
        <v>350</v>
      </c>
      <c r="B2380" s="48" t="s">
        <v>107</v>
      </c>
      <c r="C2380" s="33">
        <f t="shared" si="114"/>
        <v>6.333333333333333</v>
      </c>
      <c r="D2380" s="21">
        <f>((F2380*4)-G2380)/5</f>
        <v>4.5999999999999996</v>
      </c>
      <c r="E2380" s="18">
        <v>6</v>
      </c>
      <c r="F2380" s="21">
        <v>7</v>
      </c>
      <c r="G2380" s="21">
        <v>5</v>
      </c>
    </row>
    <row r="2381" spans="1:7" ht="30" customHeight="1">
      <c r="A2381" s="18" t="s">
        <v>350</v>
      </c>
      <c r="B2381" s="48" t="s">
        <v>32</v>
      </c>
      <c r="C2381" s="33">
        <f t="shared" si="114"/>
        <v>6</v>
      </c>
      <c r="D2381" s="21">
        <f>(F2381+G2381)/2</f>
        <v>8</v>
      </c>
      <c r="E2381" s="18">
        <v>5</v>
      </c>
      <c r="F2381" s="21">
        <v>8</v>
      </c>
      <c r="G2381" s="21">
        <v>8</v>
      </c>
    </row>
    <row r="2382" spans="1:7" ht="30" customHeight="1">
      <c r="A2382" s="18" t="s">
        <v>350</v>
      </c>
      <c r="B2382" s="48" t="s">
        <v>636</v>
      </c>
      <c r="C2382" s="33">
        <f t="shared" si="114"/>
        <v>6</v>
      </c>
      <c r="D2382" s="21">
        <f>(F2382+G2382)/2</f>
        <v>8</v>
      </c>
      <c r="E2382" s="18">
        <v>4</v>
      </c>
      <c r="F2382" s="21">
        <v>10</v>
      </c>
      <c r="G2382" s="21">
        <v>6</v>
      </c>
    </row>
    <row r="2383" spans="1:7" ht="30" customHeight="1">
      <c r="A2383" s="18" t="s">
        <v>350</v>
      </c>
      <c r="B2383" s="48" t="s">
        <v>751</v>
      </c>
      <c r="C2383" s="33">
        <f t="shared" si="114"/>
        <v>6</v>
      </c>
      <c r="D2383" s="21">
        <f>(F2383+G2383)/2</f>
        <v>5</v>
      </c>
      <c r="E2383" s="18">
        <v>5</v>
      </c>
      <c r="F2383" s="21">
        <v>8</v>
      </c>
      <c r="G2383" s="21">
        <v>2</v>
      </c>
    </row>
    <row r="2384" spans="1:7" ht="30" customHeight="1">
      <c r="A2384" s="18" t="s">
        <v>350</v>
      </c>
      <c r="B2384" s="48" t="s">
        <v>202</v>
      </c>
      <c r="C2384" s="33">
        <f t="shared" si="114"/>
        <v>5.666666666666667</v>
      </c>
      <c r="D2384" s="21">
        <f>((F2384*4)-G2384)/5</f>
        <v>4.2</v>
      </c>
      <c r="E2384" s="18">
        <v>5</v>
      </c>
      <c r="F2384" s="21">
        <v>7</v>
      </c>
      <c r="G2384" s="21">
        <v>7</v>
      </c>
    </row>
    <row r="2385" spans="1:7" ht="30" customHeight="1">
      <c r="A2385" s="18" t="s">
        <v>350</v>
      </c>
      <c r="B2385" s="48" t="s">
        <v>13</v>
      </c>
      <c r="C2385" s="33">
        <f t="shared" si="114"/>
        <v>5.666666666666667</v>
      </c>
      <c r="D2385" s="21">
        <f>(F2385+G2385)/2</f>
        <v>5.5</v>
      </c>
      <c r="E2385" s="18">
        <v>5</v>
      </c>
      <c r="F2385" s="21">
        <v>7</v>
      </c>
      <c r="G2385" s="21">
        <v>4</v>
      </c>
    </row>
    <row r="2386" spans="1:7" ht="30" customHeight="1">
      <c r="A2386" s="18" t="s">
        <v>350</v>
      </c>
      <c r="B2386" s="48" t="s">
        <v>1334</v>
      </c>
      <c r="C2386" s="33">
        <f t="shared" si="114"/>
        <v>5.666666666666667</v>
      </c>
      <c r="D2386" s="21">
        <f>((F2386*4)-G2386)/5</f>
        <v>5.6</v>
      </c>
      <c r="E2386" s="18">
        <v>5</v>
      </c>
      <c r="F2386" s="21">
        <v>7</v>
      </c>
      <c r="G2386" s="21">
        <v>0</v>
      </c>
    </row>
    <row r="2387" spans="1:7" ht="30" customHeight="1">
      <c r="A2387" s="18" t="s">
        <v>350</v>
      </c>
      <c r="B2387" s="48" t="s">
        <v>113</v>
      </c>
      <c r="C2387" s="33">
        <f t="shared" si="114"/>
        <v>5.333333333333333</v>
      </c>
      <c r="D2387" s="21">
        <f>((F2387*4)-G2387)/5</f>
        <v>5.8</v>
      </c>
      <c r="E2387" s="18">
        <v>4</v>
      </c>
      <c r="F2387" s="21">
        <v>8</v>
      </c>
      <c r="G2387" s="21">
        <v>3</v>
      </c>
    </row>
    <row r="2388" spans="1:7" ht="30" customHeight="1">
      <c r="A2388" s="18" t="s">
        <v>350</v>
      </c>
      <c r="B2388" s="48" t="s">
        <v>402</v>
      </c>
      <c r="C2388" s="33">
        <f t="shared" si="114"/>
        <v>5.333333333333333</v>
      </c>
      <c r="D2388" s="21">
        <f>(F2388+G2388)/2</f>
        <v>4</v>
      </c>
      <c r="E2388" s="18">
        <v>5</v>
      </c>
      <c r="F2388" s="21">
        <v>6</v>
      </c>
      <c r="G2388" s="21">
        <v>2</v>
      </c>
    </row>
    <row r="2389" spans="1:7" ht="30" customHeight="1">
      <c r="A2389" s="18" t="s">
        <v>350</v>
      </c>
      <c r="B2389" s="48" t="s">
        <v>422</v>
      </c>
      <c r="C2389" s="33">
        <f t="shared" si="114"/>
        <v>5.333333333333333</v>
      </c>
      <c r="D2389" s="21">
        <f>((F2389*4)-G2389)/5</f>
        <v>4.8</v>
      </c>
      <c r="E2389" s="18">
        <v>5</v>
      </c>
      <c r="F2389" s="21">
        <v>6</v>
      </c>
      <c r="G2389" s="21">
        <v>0</v>
      </c>
    </row>
    <row r="2390" spans="1:7" ht="30" customHeight="1">
      <c r="A2390" s="18" t="s">
        <v>350</v>
      </c>
      <c r="B2390" s="48" t="s">
        <v>1703</v>
      </c>
      <c r="C2390" s="33">
        <f t="shared" si="114"/>
        <v>5</v>
      </c>
      <c r="D2390" s="21">
        <f>((F2390*4)-G2390)/5</f>
        <v>3</v>
      </c>
      <c r="E2390" s="18">
        <v>5</v>
      </c>
      <c r="F2390" s="21">
        <v>5</v>
      </c>
      <c r="G2390" s="21">
        <v>5</v>
      </c>
    </row>
    <row r="2391" spans="1:7" ht="30" customHeight="1">
      <c r="A2391" s="18" t="s">
        <v>350</v>
      </c>
      <c r="B2391" s="48" t="s">
        <v>1462</v>
      </c>
      <c r="C2391" s="33">
        <f t="shared" si="114"/>
        <v>5</v>
      </c>
      <c r="D2391" s="21">
        <f>(F2391+G2391)/2</f>
        <v>5</v>
      </c>
      <c r="E2391" s="18">
        <v>5</v>
      </c>
      <c r="F2391" s="21">
        <v>5</v>
      </c>
      <c r="G2391" s="21">
        <v>5</v>
      </c>
    </row>
    <row r="2392" spans="1:7" ht="30" customHeight="1">
      <c r="A2392" s="18" t="s">
        <v>350</v>
      </c>
      <c r="B2392" s="48" t="s">
        <v>1546</v>
      </c>
      <c r="C2392" s="33">
        <f t="shared" si="114"/>
        <v>5</v>
      </c>
      <c r="D2392" s="21">
        <f>((F2392*4)-G2392)/5</f>
        <v>3</v>
      </c>
      <c r="E2392" s="18">
        <v>5</v>
      </c>
      <c r="F2392" s="21">
        <v>5</v>
      </c>
      <c r="G2392" s="21">
        <v>5</v>
      </c>
    </row>
    <row r="2393" spans="1:7" ht="30" customHeight="1">
      <c r="A2393" s="18" t="s">
        <v>350</v>
      </c>
      <c r="B2393" s="48" t="s">
        <v>1529</v>
      </c>
      <c r="C2393" s="33">
        <f t="shared" si="114"/>
        <v>5</v>
      </c>
      <c r="D2393" s="21">
        <f>(F2393+G2393)/2</f>
        <v>5</v>
      </c>
      <c r="E2393" s="18">
        <v>5</v>
      </c>
      <c r="F2393" s="21">
        <v>5</v>
      </c>
      <c r="G2393" s="21">
        <v>5</v>
      </c>
    </row>
    <row r="2394" spans="1:7" ht="30" customHeight="1">
      <c r="A2394" s="18" t="s">
        <v>350</v>
      </c>
      <c r="B2394" s="48" t="s">
        <v>1503</v>
      </c>
      <c r="C2394" s="33">
        <f t="shared" si="114"/>
        <v>5</v>
      </c>
      <c r="D2394" s="21">
        <f>(F2394+G2394)/2</f>
        <v>5</v>
      </c>
      <c r="E2394" s="18">
        <v>5</v>
      </c>
      <c r="F2394" s="21">
        <v>5</v>
      </c>
      <c r="G2394" s="21">
        <v>5</v>
      </c>
    </row>
    <row r="2395" spans="1:7" ht="30" customHeight="1">
      <c r="A2395" s="18" t="s">
        <v>350</v>
      </c>
      <c r="B2395" s="48" t="s">
        <v>798</v>
      </c>
      <c r="C2395" s="33">
        <f t="shared" si="114"/>
        <v>4.333333333333333</v>
      </c>
      <c r="D2395" s="21">
        <f>((F2395*4)-G2395)/5</f>
        <v>0.7</v>
      </c>
      <c r="E2395" s="18">
        <v>5</v>
      </c>
      <c r="F2395" s="21">
        <v>3</v>
      </c>
      <c r="G2395" s="21">
        <v>8.5</v>
      </c>
    </row>
    <row r="2396" spans="1:7" ht="30" customHeight="1">
      <c r="A2396" s="18" t="s">
        <v>350</v>
      </c>
      <c r="B2396" s="48" t="s">
        <v>148</v>
      </c>
      <c r="C2396" s="33">
        <f t="shared" si="114"/>
        <v>4.333333333333333</v>
      </c>
      <c r="D2396" s="21">
        <f>(F2396+G2396)/2</f>
        <v>3.5</v>
      </c>
      <c r="E2396" s="18">
        <v>4</v>
      </c>
      <c r="F2396" s="21">
        <v>5</v>
      </c>
      <c r="G2396" s="21">
        <v>2</v>
      </c>
    </row>
    <row r="2397" spans="1:7" ht="30" customHeight="1">
      <c r="A2397" s="18" t="s">
        <v>350</v>
      </c>
      <c r="B2397" s="48" t="s">
        <v>783</v>
      </c>
      <c r="C2397" s="33">
        <f t="shared" si="114"/>
        <v>4.333333333333333</v>
      </c>
      <c r="D2397" s="21">
        <f>(F2397+G2397)/2</f>
        <v>3.5</v>
      </c>
      <c r="E2397" s="18">
        <v>5</v>
      </c>
      <c r="F2397" s="21">
        <v>3</v>
      </c>
      <c r="G2397" s="21">
        <v>4</v>
      </c>
    </row>
    <row r="2398" spans="1:7" ht="30" customHeight="1">
      <c r="A2398" s="18" t="s">
        <v>350</v>
      </c>
      <c r="B2398" s="48" t="s">
        <v>10</v>
      </c>
      <c r="C2398" s="33">
        <f t="shared" si="114"/>
        <v>2.6666666666666665</v>
      </c>
      <c r="D2398" s="21">
        <f>((F2398*4)-G2398)/5</f>
        <v>1.4</v>
      </c>
      <c r="E2398" s="18">
        <v>2</v>
      </c>
      <c r="F2398" s="21">
        <v>4</v>
      </c>
      <c r="G2398" s="21">
        <v>9</v>
      </c>
    </row>
    <row r="2399" spans="1:7" ht="30" customHeight="1">
      <c r="A2399" s="18" t="s">
        <v>350</v>
      </c>
      <c r="B2399" s="48" t="s">
        <v>754</v>
      </c>
      <c r="C2399" s="33">
        <f t="shared" si="114"/>
        <v>1.8</v>
      </c>
      <c r="D2399" s="21">
        <f>((F2399*4)-G2399)/5</f>
        <v>0.31999999999999995</v>
      </c>
      <c r="E2399" s="18">
        <v>2</v>
      </c>
      <c r="F2399" s="21">
        <v>1.4</v>
      </c>
      <c r="G2399" s="21">
        <v>4</v>
      </c>
    </row>
    <row r="2400" spans="1:7" ht="30" customHeight="1">
      <c r="A2400" s="18" t="s">
        <v>350</v>
      </c>
      <c r="B2400" s="48" t="s">
        <v>334</v>
      </c>
      <c r="D2400" s="21" t="e">
        <f>((#REF!*#REF!)+(#REF!*#REF!)+(#REF!*#REF!)+(#REF!*#REF!)+(#REF!*F2400))/10</f>
        <v>#REF!</v>
      </c>
      <c r="F2400" s="21">
        <v>50</v>
      </c>
    </row>
    <row r="2401" spans="1:214" ht="30" customHeight="1">
      <c r="A2401" s="18" t="s">
        <v>350</v>
      </c>
      <c r="B2401" s="48" t="s">
        <v>168</v>
      </c>
      <c r="D2401" s="21" t="e">
        <f>((#REF!*#REF!)+(#REF!*#REF!)+(#REF!*#REF!)+(#REF!*#REF!)+(#REF!*F2401))/10</f>
        <v>#REF!</v>
      </c>
      <c r="F2401" s="21">
        <v>50</v>
      </c>
    </row>
    <row r="2402" spans="1:214" ht="30" customHeight="1">
      <c r="A2402" s="18" t="s">
        <v>350</v>
      </c>
      <c r="B2402" s="48" t="s">
        <v>169</v>
      </c>
      <c r="D2402" s="21" t="e">
        <f>((#REF!*#REF!)+(#REF!*#REF!)+(#REF!*#REF!)+(#REF!*#REF!)+(#REF!*F2402))/10</f>
        <v>#REF!</v>
      </c>
      <c r="F2402" s="21">
        <v>34</v>
      </c>
    </row>
    <row r="2403" spans="1:214" ht="30" customHeight="1">
      <c r="A2403" s="18" t="s">
        <v>350</v>
      </c>
      <c r="B2403" s="48" t="s">
        <v>3141</v>
      </c>
    </row>
    <row r="2404" spans="1:214" ht="30" customHeight="1">
      <c r="A2404" s="18" t="s">
        <v>350</v>
      </c>
      <c r="B2404" s="48" t="s">
        <v>162</v>
      </c>
      <c r="D2404" s="21" t="e">
        <f>((#REF!*#REF!)+(#REF!*#REF!)+(#REF!*#REF!)+(#REF!*#REF!)+(#REF!*F2404))/10</f>
        <v>#REF!</v>
      </c>
      <c r="F2404" s="21">
        <v>50</v>
      </c>
    </row>
    <row r="2405" spans="1:214" ht="30" customHeight="1">
      <c r="A2405" s="18" t="s">
        <v>350</v>
      </c>
      <c r="B2405" s="48" t="s">
        <v>622</v>
      </c>
      <c r="D2405" s="21" t="e">
        <f>((#REF!*#REF!)+(#REF!*#REF!)+(#REF!*#REF!)+(#REF!*#REF!)+(#REF!*F2405))/10</f>
        <v>#REF!</v>
      </c>
      <c r="F2405" s="21">
        <v>50</v>
      </c>
    </row>
    <row r="2406" spans="1:214" ht="30" customHeight="1">
      <c r="A2406" s="18" t="s">
        <v>350</v>
      </c>
      <c r="B2406" s="48" t="s">
        <v>288</v>
      </c>
      <c r="D2406" s="21" t="e">
        <f>((#REF!*#REF!)+(#REF!*#REF!)+(#REF!*#REF!)+(#REF!*#REF!)+(#REF!*F2406))/10</f>
        <v>#REF!</v>
      </c>
      <c r="F2406" s="21">
        <v>50</v>
      </c>
    </row>
    <row r="2407" spans="1:214" ht="30" customHeight="1">
      <c r="A2407" s="18" t="s">
        <v>350</v>
      </c>
      <c r="B2407" s="48" t="s">
        <v>854</v>
      </c>
      <c r="D2407" s="21" t="e">
        <f>((#REF!*#REF!)+(#REF!*#REF!)+(#REF!*#REF!)+(#REF!*#REF!)+(#REF!*F2407))/10</f>
        <v>#REF!</v>
      </c>
      <c r="F2407" s="21">
        <v>50</v>
      </c>
    </row>
    <row r="2408" spans="1:214" ht="30" customHeight="1">
      <c r="A2408" s="18" t="s">
        <v>350</v>
      </c>
      <c r="B2408" s="48" t="s">
        <v>2513</v>
      </c>
    </row>
    <row r="2409" spans="1:214" ht="30" customHeight="1">
      <c r="A2409" s="18" t="s">
        <v>350</v>
      </c>
      <c r="B2409" s="48" t="s">
        <v>2458</v>
      </c>
    </row>
    <row r="2410" spans="1:214" ht="30" customHeight="1">
      <c r="A2410" s="18" t="s">
        <v>2423</v>
      </c>
      <c r="B2410" s="48" t="s">
        <v>2508</v>
      </c>
      <c r="C2410" s="33">
        <f>(E2410*2+F2410)/3</f>
        <v>0</v>
      </c>
      <c r="D2410" s="21">
        <f>((F2410*4)-G2410)/5</f>
        <v>0</v>
      </c>
    </row>
    <row r="2411" spans="1:214" ht="30" customHeight="1">
      <c r="A2411" s="158" t="s">
        <v>2712</v>
      </c>
      <c r="B2411" s="48" t="s">
        <v>2713</v>
      </c>
      <c r="C2411" s="160"/>
      <c r="D2411" s="161"/>
      <c r="E2411" s="158"/>
      <c r="F2411" s="161"/>
      <c r="G2411" s="161"/>
    </row>
    <row r="2412" spans="1:214" ht="30" customHeight="1">
      <c r="A2412" s="18" t="s">
        <v>1119</v>
      </c>
      <c r="B2412" s="48" t="s">
        <v>971</v>
      </c>
      <c r="C2412" s="33">
        <f t="shared" ref="C2412:C2421" si="115">(E2412*2+F2412)/3</f>
        <v>5.333333333333333</v>
      </c>
      <c r="D2412" s="21">
        <f>(F2412+G2412)/2</f>
        <v>3</v>
      </c>
      <c r="E2412" s="18">
        <v>6</v>
      </c>
      <c r="F2412" s="21">
        <v>4</v>
      </c>
      <c r="G2412" s="21">
        <v>2</v>
      </c>
    </row>
    <row r="2413" spans="1:214" ht="30" customHeight="1">
      <c r="A2413" s="18" t="s">
        <v>1778</v>
      </c>
      <c r="B2413" s="48" t="s">
        <v>2177</v>
      </c>
      <c r="C2413" s="33">
        <f t="shared" si="115"/>
        <v>5</v>
      </c>
      <c r="D2413" s="21">
        <f>(F2413+G2413)/2</f>
        <v>5</v>
      </c>
      <c r="E2413" s="18">
        <v>5</v>
      </c>
      <c r="F2413" s="21">
        <v>5</v>
      </c>
      <c r="G2413" s="21">
        <v>5</v>
      </c>
    </row>
    <row r="2414" spans="1:214" ht="30" customHeight="1">
      <c r="A2414" s="18" t="s">
        <v>1778</v>
      </c>
      <c r="B2414" s="48" t="s">
        <v>2286</v>
      </c>
      <c r="C2414" s="33">
        <f t="shared" si="115"/>
        <v>0</v>
      </c>
      <c r="D2414" s="21">
        <f>((F2414*4)-G2414)/5</f>
        <v>0</v>
      </c>
      <c r="H2414" s="158"/>
      <c r="I2414" s="158"/>
      <c r="J2414" s="158"/>
      <c r="K2414" s="158"/>
      <c r="L2414" s="158"/>
      <c r="M2414" s="158"/>
      <c r="N2414" s="158"/>
      <c r="O2414" s="159"/>
      <c r="P2414" s="159"/>
      <c r="Q2414" s="159"/>
      <c r="R2414" s="159"/>
      <c r="S2414" s="159"/>
      <c r="T2414" s="159"/>
      <c r="U2414" s="159"/>
      <c r="V2414" s="159"/>
      <c r="W2414" s="159"/>
      <c r="X2414" s="159"/>
      <c r="Y2414" s="159"/>
      <c r="Z2414" s="159"/>
      <c r="AA2414" s="159"/>
      <c r="AB2414" s="159"/>
      <c r="AC2414" s="159"/>
      <c r="AD2414" s="159"/>
      <c r="AE2414" s="159"/>
      <c r="AF2414" s="159"/>
      <c r="AG2414" s="159"/>
      <c r="AH2414" s="159"/>
      <c r="AI2414" s="159"/>
      <c r="AJ2414" s="159"/>
      <c r="AK2414" s="159"/>
      <c r="AL2414" s="159"/>
      <c r="AM2414" s="159"/>
      <c r="AN2414" s="159"/>
      <c r="AO2414" s="159"/>
      <c r="AP2414" s="159"/>
      <c r="AQ2414" s="159"/>
      <c r="AR2414" s="159"/>
      <c r="AS2414" s="159"/>
      <c r="AT2414" s="159"/>
      <c r="AU2414" s="159"/>
      <c r="AV2414" s="159"/>
      <c r="AW2414" s="159"/>
      <c r="AX2414" s="159"/>
      <c r="AY2414" s="159"/>
      <c r="AZ2414" s="159"/>
      <c r="BA2414" s="159"/>
      <c r="BB2414" s="159"/>
      <c r="BC2414" s="159"/>
      <c r="BD2414" s="159"/>
      <c r="BE2414" s="159"/>
      <c r="BF2414" s="159"/>
      <c r="BG2414" s="159"/>
      <c r="BH2414" s="159"/>
      <c r="BI2414" s="159"/>
      <c r="BJ2414" s="159"/>
      <c r="BK2414" s="159"/>
      <c r="BL2414" s="159"/>
      <c r="BM2414" s="159"/>
      <c r="BN2414" s="159"/>
      <c r="BO2414" s="159"/>
      <c r="BP2414" s="159"/>
      <c r="BQ2414" s="159"/>
      <c r="BR2414" s="159"/>
      <c r="BS2414" s="159"/>
      <c r="BT2414" s="159"/>
      <c r="BU2414" s="159"/>
      <c r="BV2414" s="159"/>
      <c r="BW2414" s="159"/>
      <c r="BX2414" s="159"/>
      <c r="BY2414" s="159"/>
      <c r="BZ2414" s="159"/>
      <c r="CA2414" s="159"/>
      <c r="CB2414" s="159"/>
      <c r="CC2414" s="159"/>
      <c r="CD2414" s="159"/>
      <c r="CE2414" s="159"/>
      <c r="CF2414" s="159"/>
      <c r="CG2414" s="159"/>
      <c r="CH2414" s="159"/>
      <c r="CI2414" s="159"/>
      <c r="CJ2414" s="159"/>
      <c r="CK2414" s="159"/>
      <c r="CL2414" s="159"/>
      <c r="CM2414" s="159"/>
      <c r="CN2414" s="159"/>
      <c r="CO2414" s="159"/>
      <c r="CP2414" s="159"/>
      <c r="CQ2414" s="159"/>
      <c r="CR2414" s="159"/>
      <c r="CS2414" s="159"/>
      <c r="CT2414" s="159"/>
      <c r="CU2414" s="159"/>
      <c r="CV2414" s="159"/>
      <c r="CW2414" s="159"/>
      <c r="CX2414" s="159"/>
      <c r="CY2414" s="159"/>
      <c r="CZ2414" s="159"/>
      <c r="DA2414" s="159"/>
      <c r="DB2414" s="159"/>
      <c r="DC2414" s="159"/>
      <c r="DD2414" s="159"/>
      <c r="DE2414" s="159"/>
      <c r="DF2414" s="159"/>
      <c r="DG2414" s="159"/>
      <c r="DH2414" s="159"/>
      <c r="DI2414" s="159"/>
      <c r="DJ2414" s="159"/>
      <c r="DK2414" s="159"/>
      <c r="DL2414" s="159"/>
      <c r="DM2414" s="159"/>
      <c r="DN2414" s="159"/>
      <c r="DO2414" s="159"/>
      <c r="DP2414" s="159"/>
      <c r="DQ2414" s="159"/>
      <c r="DR2414" s="159"/>
      <c r="DS2414" s="159"/>
      <c r="DT2414" s="159"/>
      <c r="DU2414" s="159"/>
      <c r="DV2414" s="159"/>
      <c r="DW2414" s="159"/>
      <c r="DX2414" s="159"/>
      <c r="DY2414" s="159"/>
      <c r="DZ2414" s="159"/>
      <c r="EA2414" s="159"/>
      <c r="EB2414" s="159"/>
      <c r="EC2414" s="159"/>
      <c r="ED2414" s="159"/>
      <c r="EE2414" s="159"/>
      <c r="EF2414" s="159"/>
      <c r="EG2414" s="159"/>
      <c r="EH2414" s="159"/>
      <c r="EI2414" s="159"/>
      <c r="EJ2414" s="159"/>
      <c r="EK2414" s="159"/>
      <c r="EL2414" s="159"/>
      <c r="EM2414" s="159"/>
      <c r="EN2414" s="159"/>
      <c r="EO2414" s="159"/>
      <c r="EP2414" s="159"/>
      <c r="EQ2414" s="159"/>
      <c r="ER2414" s="159"/>
      <c r="ES2414" s="159"/>
      <c r="ET2414" s="159"/>
      <c r="EU2414" s="159"/>
      <c r="EV2414" s="159"/>
      <c r="EW2414" s="159"/>
      <c r="EX2414" s="159"/>
      <c r="EY2414" s="159"/>
      <c r="EZ2414" s="159"/>
      <c r="FA2414" s="159"/>
      <c r="FB2414" s="159"/>
      <c r="FC2414" s="159"/>
      <c r="FD2414" s="159"/>
      <c r="FE2414" s="159"/>
      <c r="FF2414" s="159"/>
      <c r="FG2414" s="159"/>
      <c r="FH2414" s="159"/>
      <c r="FI2414" s="159"/>
      <c r="FJ2414" s="159"/>
      <c r="FK2414" s="159"/>
      <c r="FL2414" s="159"/>
      <c r="FM2414" s="159"/>
      <c r="FN2414" s="159"/>
      <c r="FO2414" s="159"/>
      <c r="FP2414" s="159"/>
      <c r="FQ2414" s="159"/>
      <c r="FR2414" s="159"/>
      <c r="FS2414" s="159"/>
      <c r="FT2414" s="159"/>
      <c r="FU2414" s="159"/>
      <c r="FV2414" s="159"/>
      <c r="FW2414" s="159"/>
      <c r="FX2414" s="159"/>
      <c r="FY2414" s="159"/>
      <c r="FZ2414" s="159"/>
      <c r="GA2414" s="159"/>
      <c r="GB2414" s="159"/>
      <c r="GC2414" s="159"/>
      <c r="GD2414" s="159"/>
      <c r="GE2414" s="159"/>
      <c r="GF2414" s="159"/>
      <c r="GG2414" s="159"/>
      <c r="GH2414" s="159"/>
      <c r="GI2414" s="159"/>
      <c r="GJ2414" s="159"/>
      <c r="GK2414" s="159"/>
      <c r="GL2414" s="159"/>
      <c r="GM2414" s="159"/>
      <c r="GN2414" s="159"/>
      <c r="GO2414" s="159"/>
      <c r="GP2414" s="159"/>
      <c r="GQ2414" s="159"/>
      <c r="GR2414" s="159"/>
      <c r="GS2414" s="159"/>
      <c r="GT2414" s="159"/>
      <c r="GU2414" s="159"/>
      <c r="GV2414" s="159"/>
      <c r="GW2414" s="159"/>
      <c r="GX2414" s="159"/>
      <c r="GY2414" s="159"/>
      <c r="GZ2414" s="159"/>
      <c r="HA2414" s="159"/>
      <c r="HB2414" s="159"/>
      <c r="HC2414" s="159"/>
      <c r="HD2414" s="159"/>
      <c r="HE2414" s="159"/>
      <c r="HF2414" s="159"/>
    </row>
    <row r="2415" spans="1:214" ht="30" customHeight="1">
      <c r="A2415" s="18" t="s">
        <v>1778</v>
      </c>
      <c r="B2415" s="48" t="s">
        <v>1845</v>
      </c>
      <c r="C2415" s="33">
        <f t="shared" si="115"/>
        <v>0</v>
      </c>
      <c r="D2415" s="21">
        <f t="shared" ref="D2415:D2421" si="116">(F2415+G2415)/2</f>
        <v>0</v>
      </c>
      <c r="E2415" s="18">
        <v>0</v>
      </c>
      <c r="F2415" s="21">
        <v>0</v>
      </c>
      <c r="G2415" s="21">
        <v>0</v>
      </c>
    </row>
    <row r="2416" spans="1:214" ht="30" customHeight="1">
      <c r="A2416" s="18" t="s">
        <v>1778</v>
      </c>
      <c r="B2416" s="48" t="s">
        <v>1808</v>
      </c>
      <c r="C2416" s="33">
        <f t="shared" si="115"/>
        <v>0</v>
      </c>
      <c r="D2416" s="21">
        <f t="shared" si="116"/>
        <v>0</v>
      </c>
      <c r="E2416" s="18">
        <v>0</v>
      </c>
      <c r="F2416" s="21">
        <v>0</v>
      </c>
      <c r="G2416" s="21">
        <v>0</v>
      </c>
    </row>
    <row r="2417" spans="1:7" ht="30" customHeight="1">
      <c r="A2417" s="18" t="s">
        <v>1778</v>
      </c>
      <c r="B2417" s="48" t="s">
        <v>1780</v>
      </c>
      <c r="C2417" s="33">
        <f t="shared" si="115"/>
        <v>0</v>
      </c>
      <c r="D2417" s="21">
        <f t="shared" si="116"/>
        <v>0</v>
      </c>
      <c r="E2417" s="18">
        <v>0</v>
      </c>
      <c r="F2417" s="21">
        <v>0</v>
      </c>
      <c r="G2417" s="21">
        <v>0</v>
      </c>
    </row>
    <row r="2418" spans="1:7" ht="30" customHeight="1">
      <c r="A2418" s="18" t="s">
        <v>1778</v>
      </c>
      <c r="B2418" s="48" t="s">
        <v>1758</v>
      </c>
      <c r="C2418" s="33">
        <f t="shared" si="115"/>
        <v>0</v>
      </c>
      <c r="D2418" s="21">
        <f t="shared" si="116"/>
        <v>0</v>
      </c>
      <c r="E2418" s="18">
        <v>0</v>
      </c>
      <c r="F2418" s="21">
        <v>0</v>
      </c>
      <c r="G2418" s="21">
        <v>0</v>
      </c>
    </row>
    <row r="2419" spans="1:7" ht="30" customHeight="1">
      <c r="A2419" s="18" t="s">
        <v>1778</v>
      </c>
      <c r="B2419" s="48" t="s">
        <v>1748</v>
      </c>
      <c r="C2419" s="33">
        <f t="shared" si="115"/>
        <v>0</v>
      </c>
      <c r="D2419" s="21">
        <f t="shared" si="116"/>
        <v>0</v>
      </c>
      <c r="E2419" s="18">
        <v>0</v>
      </c>
      <c r="F2419" s="21">
        <v>0</v>
      </c>
      <c r="G2419" s="21">
        <v>0</v>
      </c>
    </row>
    <row r="2420" spans="1:7" ht="30" customHeight="1">
      <c r="A2420" s="18" t="s">
        <v>1778</v>
      </c>
      <c r="B2420" s="48" t="s">
        <v>1767</v>
      </c>
      <c r="C2420" s="33">
        <f t="shared" si="115"/>
        <v>0</v>
      </c>
      <c r="D2420" s="21">
        <f t="shared" si="116"/>
        <v>0</v>
      </c>
      <c r="E2420" s="18">
        <v>0</v>
      </c>
      <c r="F2420" s="21">
        <v>0</v>
      </c>
      <c r="G2420" s="21">
        <v>0</v>
      </c>
    </row>
    <row r="2421" spans="1:7" ht="30" customHeight="1">
      <c r="A2421" s="18" t="s">
        <v>1778</v>
      </c>
      <c r="B2421" s="48" t="s">
        <v>1799</v>
      </c>
      <c r="C2421" s="33">
        <f t="shared" si="115"/>
        <v>0</v>
      </c>
      <c r="D2421" s="21">
        <f t="shared" si="116"/>
        <v>0</v>
      </c>
      <c r="E2421" s="18">
        <v>0</v>
      </c>
      <c r="F2421" s="21">
        <v>0</v>
      </c>
      <c r="G2421" s="21">
        <v>0</v>
      </c>
    </row>
    <row r="2422" spans="1:7" ht="30" customHeight="1">
      <c r="A2422" s="18" t="s">
        <v>1778</v>
      </c>
      <c r="B2422" s="48" t="s">
        <v>1924</v>
      </c>
    </row>
    <row r="2423" spans="1:7" ht="30" customHeight="1">
      <c r="A2423" s="18" t="s">
        <v>1778</v>
      </c>
      <c r="B2423" s="48" t="s">
        <v>2097</v>
      </c>
    </row>
    <row r="2424" spans="1:7" ht="30" customHeight="1">
      <c r="A2424" s="18" t="s">
        <v>1120</v>
      </c>
      <c r="B2424" s="48" t="s">
        <v>1020</v>
      </c>
      <c r="C2424" s="33">
        <f>(E2424*2+F2424)/3</f>
        <v>4</v>
      </c>
      <c r="D2424" s="21">
        <f>(F2424+G2424)/2</f>
        <v>0</v>
      </c>
      <c r="E2424" s="18">
        <v>6</v>
      </c>
      <c r="F2424" s="21">
        <v>0</v>
      </c>
      <c r="G2424" s="21">
        <v>0</v>
      </c>
    </row>
    <row r="2425" spans="1:7" ht="30" customHeight="1">
      <c r="A2425" s="18" t="s">
        <v>95</v>
      </c>
      <c r="B2425" s="48" t="s">
        <v>925</v>
      </c>
      <c r="C2425" s="33">
        <f>(E2425*2+F2425)/3</f>
        <v>0</v>
      </c>
      <c r="D2425" s="21">
        <f>(F2425+G2425)/2</f>
        <v>0</v>
      </c>
      <c r="F2425" s="21">
        <v>0</v>
      </c>
      <c r="G2425" s="21">
        <v>0</v>
      </c>
    </row>
    <row r="2426" spans="1:7" ht="30" customHeight="1">
      <c r="A2426" s="18" t="s">
        <v>984</v>
      </c>
      <c r="B2426" s="48" t="s">
        <v>2221</v>
      </c>
      <c r="C2426" s="33">
        <f>(E2426*2+F2426)/3</f>
        <v>0</v>
      </c>
      <c r="D2426" s="21">
        <f>(F2426+G2426)/2</f>
        <v>0</v>
      </c>
      <c r="E2426" s="18">
        <v>0</v>
      </c>
      <c r="F2426" s="21">
        <v>0</v>
      </c>
      <c r="G2426" s="21">
        <v>0</v>
      </c>
    </row>
    <row r="2427" spans="1:7" ht="30" customHeight="1">
      <c r="A2427" s="18" t="s">
        <v>2723</v>
      </c>
      <c r="B2427" s="48" t="s">
        <v>2724</v>
      </c>
    </row>
    <row r="2428" spans="1:7" ht="30" customHeight="1">
      <c r="A2428" s="18" t="s">
        <v>1102</v>
      </c>
      <c r="B2428" s="48" t="s">
        <v>2272</v>
      </c>
      <c r="C2428" s="33">
        <f t="shared" ref="C2428:C2448" si="117">(E2428*2+F2428)/3</f>
        <v>0</v>
      </c>
      <c r="D2428" s="21">
        <f>((F2428*4)-G2428)/5</f>
        <v>0</v>
      </c>
    </row>
    <row r="2429" spans="1:7" ht="30" customHeight="1">
      <c r="A2429" s="18" t="s">
        <v>977</v>
      </c>
      <c r="B2429" s="48">
        <v>1923</v>
      </c>
      <c r="C2429" s="33">
        <f t="shared" si="117"/>
        <v>0</v>
      </c>
      <c r="D2429" s="21">
        <f t="shared" ref="D2429:D2436" si="118">(F2429+G2429)/2</f>
        <v>0</v>
      </c>
      <c r="F2429" s="21">
        <v>0</v>
      </c>
      <c r="G2429" s="21">
        <v>0</v>
      </c>
    </row>
    <row r="2430" spans="1:7" ht="30" customHeight="1">
      <c r="A2430" s="18" t="s">
        <v>977</v>
      </c>
      <c r="B2430" s="48" t="s">
        <v>976</v>
      </c>
      <c r="C2430" s="33">
        <f t="shared" si="117"/>
        <v>0</v>
      </c>
      <c r="D2430" s="21">
        <f t="shared" si="118"/>
        <v>0</v>
      </c>
      <c r="F2430" s="21">
        <v>0</v>
      </c>
      <c r="G2430" s="21">
        <v>0</v>
      </c>
    </row>
    <row r="2431" spans="1:7" ht="30" customHeight="1">
      <c r="A2431" s="18" t="s">
        <v>685</v>
      </c>
      <c r="B2431" s="48" t="s">
        <v>161</v>
      </c>
      <c r="C2431" s="33">
        <f t="shared" si="117"/>
        <v>10</v>
      </c>
      <c r="D2431" s="21">
        <f t="shared" si="118"/>
        <v>6</v>
      </c>
      <c r="E2431" s="18">
        <v>10</v>
      </c>
      <c r="F2431" s="21">
        <v>10</v>
      </c>
      <c r="G2431" s="21">
        <v>2</v>
      </c>
    </row>
    <row r="2432" spans="1:7" ht="30" customHeight="1">
      <c r="A2432" s="18" t="s">
        <v>685</v>
      </c>
      <c r="B2432" s="48" t="s">
        <v>829</v>
      </c>
      <c r="C2432" s="33">
        <f t="shared" si="117"/>
        <v>8.6666666666666661</v>
      </c>
      <c r="D2432" s="21">
        <f t="shared" si="118"/>
        <v>8.5</v>
      </c>
      <c r="E2432" s="18">
        <v>8</v>
      </c>
      <c r="F2432" s="21">
        <v>10</v>
      </c>
      <c r="G2432" s="21">
        <v>7</v>
      </c>
    </row>
    <row r="2433" spans="1:7" ht="30" customHeight="1">
      <c r="A2433" s="18" t="s">
        <v>685</v>
      </c>
      <c r="B2433" s="48" t="s">
        <v>987</v>
      </c>
      <c r="C2433" s="33">
        <f t="shared" si="117"/>
        <v>8.3333333333333339</v>
      </c>
      <c r="D2433" s="21">
        <f t="shared" si="118"/>
        <v>8.25</v>
      </c>
      <c r="E2433" s="18">
        <v>8</v>
      </c>
      <c r="F2433" s="21">
        <v>9</v>
      </c>
      <c r="G2433" s="21">
        <v>7.5</v>
      </c>
    </row>
    <row r="2434" spans="1:7" ht="30" customHeight="1">
      <c r="A2434" s="18" t="s">
        <v>685</v>
      </c>
      <c r="B2434" s="48" t="s">
        <v>811</v>
      </c>
      <c r="C2434" s="33">
        <f t="shared" si="117"/>
        <v>8.3333333333333339</v>
      </c>
      <c r="D2434" s="21">
        <f t="shared" si="118"/>
        <v>8.25</v>
      </c>
      <c r="E2434" s="18">
        <v>8</v>
      </c>
      <c r="F2434" s="21">
        <v>9</v>
      </c>
      <c r="G2434" s="21">
        <v>7.5</v>
      </c>
    </row>
    <row r="2435" spans="1:7" ht="30" customHeight="1">
      <c r="A2435" s="18" t="s">
        <v>685</v>
      </c>
      <c r="B2435" s="48" t="s">
        <v>204</v>
      </c>
      <c r="C2435" s="33">
        <f t="shared" si="117"/>
        <v>8.3333333333333339</v>
      </c>
      <c r="D2435" s="21">
        <f t="shared" si="118"/>
        <v>4.5</v>
      </c>
      <c r="E2435" s="18">
        <v>8</v>
      </c>
      <c r="F2435" s="21">
        <v>9</v>
      </c>
      <c r="G2435" s="21">
        <v>0</v>
      </c>
    </row>
    <row r="2436" spans="1:7" ht="30" customHeight="1">
      <c r="A2436" s="18" t="s">
        <v>685</v>
      </c>
      <c r="B2436" s="48" t="s">
        <v>831</v>
      </c>
      <c r="C2436" s="33">
        <f t="shared" si="117"/>
        <v>7.666666666666667</v>
      </c>
      <c r="D2436" s="21">
        <f t="shared" si="118"/>
        <v>7</v>
      </c>
      <c r="E2436" s="18">
        <v>7</v>
      </c>
      <c r="F2436" s="21">
        <v>9</v>
      </c>
      <c r="G2436" s="21">
        <v>5</v>
      </c>
    </row>
    <row r="2437" spans="1:7" ht="30" customHeight="1">
      <c r="A2437" s="18" t="s">
        <v>685</v>
      </c>
      <c r="B2437" s="48" t="s">
        <v>645</v>
      </c>
      <c r="C2437" s="33">
        <f t="shared" si="117"/>
        <v>6.666666666666667</v>
      </c>
      <c r="D2437" s="21">
        <f>((F2437*4)-G2437)/5</f>
        <v>2.8</v>
      </c>
      <c r="E2437" s="18">
        <v>8</v>
      </c>
      <c r="F2437" s="21">
        <v>4</v>
      </c>
      <c r="G2437" s="21">
        <v>2</v>
      </c>
    </row>
    <row r="2438" spans="1:7" ht="30" customHeight="1">
      <c r="A2438" s="18" t="s">
        <v>685</v>
      </c>
      <c r="B2438" s="48" t="s">
        <v>613</v>
      </c>
      <c r="C2438" s="33">
        <f t="shared" si="117"/>
        <v>6.333333333333333</v>
      </c>
      <c r="D2438" s="21">
        <f>(F2438+G2438)/2</f>
        <v>3.5</v>
      </c>
      <c r="E2438" s="18">
        <v>6</v>
      </c>
      <c r="F2438" s="21">
        <v>7</v>
      </c>
      <c r="G2438" s="21">
        <v>0</v>
      </c>
    </row>
    <row r="2439" spans="1:7" ht="30" customHeight="1">
      <c r="A2439" s="18" t="s">
        <v>685</v>
      </c>
      <c r="B2439" s="48" t="s">
        <v>593</v>
      </c>
      <c r="C2439" s="33">
        <f t="shared" si="117"/>
        <v>6</v>
      </c>
      <c r="D2439" s="21">
        <f t="shared" ref="D2439:D2446" si="119">((F2439*4)-G2439)/5</f>
        <v>5.8</v>
      </c>
      <c r="E2439" s="18">
        <v>5</v>
      </c>
      <c r="F2439" s="21">
        <v>8</v>
      </c>
      <c r="G2439" s="21">
        <v>3</v>
      </c>
    </row>
    <row r="2440" spans="1:7" ht="30" customHeight="1">
      <c r="A2440" s="18" t="s">
        <v>685</v>
      </c>
      <c r="B2440" s="48" t="s">
        <v>518</v>
      </c>
      <c r="C2440" s="33">
        <f t="shared" si="117"/>
        <v>5.666666666666667</v>
      </c>
      <c r="D2440" s="21">
        <f t="shared" si="119"/>
        <v>3.4</v>
      </c>
      <c r="E2440" s="18">
        <v>6</v>
      </c>
      <c r="F2440" s="21">
        <v>5</v>
      </c>
      <c r="G2440" s="21">
        <v>3</v>
      </c>
    </row>
    <row r="2441" spans="1:7" ht="30" customHeight="1">
      <c r="A2441" s="18" t="s">
        <v>685</v>
      </c>
      <c r="B2441" s="48" t="s">
        <v>1019</v>
      </c>
      <c r="C2441" s="33">
        <f t="shared" si="117"/>
        <v>5.666666666666667</v>
      </c>
      <c r="D2441" s="21">
        <f t="shared" si="119"/>
        <v>3.4</v>
      </c>
      <c r="E2441" s="18">
        <v>6</v>
      </c>
      <c r="F2441" s="21">
        <v>5</v>
      </c>
      <c r="G2441" s="21">
        <v>3</v>
      </c>
    </row>
    <row r="2442" spans="1:7" ht="30" customHeight="1">
      <c r="A2442" s="18" t="s">
        <v>685</v>
      </c>
      <c r="B2442" s="48" t="s">
        <v>290</v>
      </c>
      <c r="C2442" s="33">
        <f t="shared" si="117"/>
        <v>5.666666666666667</v>
      </c>
      <c r="D2442" s="21">
        <f t="shared" si="119"/>
        <v>5.2</v>
      </c>
      <c r="E2442" s="18">
        <v>5</v>
      </c>
      <c r="F2442" s="21">
        <v>7</v>
      </c>
      <c r="G2442" s="21">
        <v>2</v>
      </c>
    </row>
    <row r="2443" spans="1:7" ht="30" customHeight="1">
      <c r="A2443" s="18" t="s">
        <v>685</v>
      </c>
      <c r="B2443" s="48" t="s">
        <v>1141</v>
      </c>
      <c r="C2443" s="33">
        <f t="shared" si="117"/>
        <v>5.333333333333333</v>
      </c>
      <c r="D2443" s="21">
        <f t="shared" si="119"/>
        <v>3.2</v>
      </c>
      <c r="E2443" s="18">
        <v>5</v>
      </c>
      <c r="F2443" s="21">
        <v>6</v>
      </c>
      <c r="G2443" s="21">
        <v>8</v>
      </c>
    </row>
    <row r="2444" spans="1:7" ht="30" customHeight="1">
      <c r="A2444" s="18" t="s">
        <v>685</v>
      </c>
      <c r="B2444" s="48" t="s">
        <v>1001</v>
      </c>
      <c r="C2444" s="33">
        <f t="shared" si="117"/>
        <v>5.333333333333333</v>
      </c>
      <c r="D2444" s="21">
        <f t="shared" si="119"/>
        <v>2.9</v>
      </c>
      <c r="E2444" s="18">
        <v>5</v>
      </c>
      <c r="F2444" s="21">
        <v>6</v>
      </c>
      <c r="G2444" s="21">
        <v>9.5</v>
      </c>
    </row>
    <row r="2445" spans="1:7" ht="30" customHeight="1">
      <c r="A2445" s="18" t="s">
        <v>685</v>
      </c>
      <c r="B2445" s="48" t="s">
        <v>471</v>
      </c>
      <c r="C2445" s="33">
        <f t="shared" si="117"/>
        <v>5</v>
      </c>
      <c r="D2445" s="21">
        <f t="shared" si="119"/>
        <v>5.2</v>
      </c>
      <c r="E2445" s="18">
        <v>4</v>
      </c>
      <c r="F2445" s="21">
        <v>7</v>
      </c>
      <c r="G2445" s="21">
        <v>2</v>
      </c>
    </row>
    <row r="2446" spans="1:7" ht="30" customHeight="1">
      <c r="A2446" s="18" t="s">
        <v>685</v>
      </c>
      <c r="B2446" s="48" t="s">
        <v>1593</v>
      </c>
      <c r="C2446" s="33">
        <f t="shared" si="117"/>
        <v>5</v>
      </c>
      <c r="D2446" s="21">
        <f t="shared" si="119"/>
        <v>3</v>
      </c>
      <c r="E2446" s="18">
        <v>5</v>
      </c>
      <c r="F2446" s="21">
        <v>5</v>
      </c>
      <c r="G2446" s="21">
        <v>5</v>
      </c>
    </row>
    <row r="2447" spans="1:7" ht="30" customHeight="1">
      <c r="A2447" s="18" t="s">
        <v>685</v>
      </c>
      <c r="B2447" s="48" t="s">
        <v>1381</v>
      </c>
      <c r="C2447" s="33">
        <f t="shared" si="117"/>
        <v>4.666666666666667</v>
      </c>
      <c r="D2447" s="21">
        <f>(F2447+G2447)/2</f>
        <v>2</v>
      </c>
      <c r="E2447" s="18">
        <v>5</v>
      </c>
      <c r="F2447" s="21">
        <v>4</v>
      </c>
      <c r="G2447" s="21">
        <v>0</v>
      </c>
    </row>
    <row r="2448" spans="1:7" ht="30" customHeight="1">
      <c r="A2448" s="18" t="s">
        <v>685</v>
      </c>
      <c r="B2448" s="48" t="s">
        <v>677</v>
      </c>
      <c r="C2448" s="33">
        <f t="shared" si="117"/>
        <v>4.666666666666667</v>
      </c>
      <c r="D2448" s="21">
        <f>(F2448+G2448)/2</f>
        <v>3</v>
      </c>
      <c r="E2448" s="18">
        <v>5</v>
      </c>
      <c r="F2448" s="21">
        <v>4</v>
      </c>
      <c r="G2448" s="21">
        <v>2</v>
      </c>
    </row>
    <row r="2449" spans="1:6" ht="30" customHeight="1">
      <c r="A2449" s="18" t="s">
        <v>685</v>
      </c>
      <c r="B2449" s="48" t="s">
        <v>2746</v>
      </c>
    </row>
    <row r="2450" spans="1:6" ht="30" customHeight="1">
      <c r="A2450" s="18" t="s">
        <v>685</v>
      </c>
      <c r="B2450" s="48" t="s">
        <v>191</v>
      </c>
      <c r="D2450" s="21" t="e">
        <f>((#REF!*#REF!)+(#REF!*#REF!)+(#REF!*#REF!)+(#REF!*#REF!)+(#REF!*F2450))/10</f>
        <v>#REF!</v>
      </c>
      <c r="F2450" s="21">
        <v>35</v>
      </c>
    </row>
    <row r="2451" spans="1:6" ht="30" customHeight="1">
      <c r="A2451" s="18" t="s">
        <v>685</v>
      </c>
      <c r="B2451" s="48" t="s">
        <v>332</v>
      </c>
      <c r="D2451" s="21" t="e">
        <f>((#REF!*#REF!)+(#REF!*#REF!)+(#REF!*#REF!)+(#REF!*#REF!)+(#REF!*F2451))/10</f>
        <v>#REF!</v>
      </c>
      <c r="F2451" s="21">
        <v>35</v>
      </c>
    </row>
    <row r="2452" spans="1:6" ht="30" customHeight="1">
      <c r="A2452" s="18" t="s">
        <v>685</v>
      </c>
      <c r="B2452" s="48" t="s">
        <v>347</v>
      </c>
      <c r="D2452" s="21" t="e">
        <f>((#REF!*#REF!)+(#REF!*#REF!)+(#REF!*#REF!)+(#REF!*#REF!)+(#REF!*F2452))/10</f>
        <v>#REF!</v>
      </c>
      <c r="F2452" s="21">
        <v>35</v>
      </c>
    </row>
    <row r="2453" spans="1:6" ht="30" customHeight="1">
      <c r="A2453" s="18" t="s">
        <v>2482</v>
      </c>
      <c r="B2453" s="48" t="s">
        <v>2483</v>
      </c>
      <c r="C2453" s="33">
        <f>(E2453*2+F2453)/3</f>
        <v>0</v>
      </c>
      <c r="D2453" s="21">
        <f>((F2453*4)-G2453)/5</f>
        <v>0</v>
      </c>
    </row>
    <row r="2454" spans="1:6" ht="30" customHeight="1">
      <c r="B2454" s="48" t="s">
        <v>372</v>
      </c>
      <c r="C2454" s="33">
        <v>2</v>
      </c>
      <c r="D2454" s="21" t="e">
        <f>((#REF!*#REF!)+(#REF!*#REF!)+(#REF!*#REF!)+(#REF!*#REF!)+(#REF!*F2454))/10</f>
        <v>#REF!</v>
      </c>
      <c r="E2454" s="18">
        <v>2</v>
      </c>
      <c r="F2454" s="21">
        <v>20</v>
      </c>
    </row>
    <row r="2455" spans="1:6" ht="30" customHeight="1">
      <c r="B2455" s="48" t="s">
        <v>2494</v>
      </c>
      <c r="C2455" s="33">
        <f>(E2455*2+F2455)/3</f>
        <v>0</v>
      </c>
      <c r="D2455" s="21">
        <f>((F2455*4)-G2455)/5</f>
        <v>0</v>
      </c>
    </row>
    <row r="2456" spans="1:6" ht="30" customHeight="1">
      <c r="B2456" s="48" t="s">
        <v>1297</v>
      </c>
      <c r="C2456" s="33">
        <f>(E2456*2+F2456)/3</f>
        <v>0</v>
      </c>
      <c r="D2456" s="21">
        <f>(F2456+G2456)/2</f>
        <v>0</v>
      </c>
    </row>
    <row r="2457" spans="1:6" ht="30" customHeight="1">
      <c r="B2457" s="48" t="s">
        <v>100</v>
      </c>
    </row>
    <row r="2458" spans="1:6" ht="30" customHeight="1">
      <c r="B2458" s="48" t="s">
        <v>160</v>
      </c>
    </row>
    <row r="2459" spans="1:6" ht="30" customHeight="1">
      <c r="B2459" s="48" t="s">
        <v>119</v>
      </c>
    </row>
    <row r="2460" spans="1:6" ht="30" customHeight="1">
      <c r="B2460" s="48" t="s">
        <v>459</v>
      </c>
    </row>
    <row r="2461" spans="1:6" ht="30" customHeight="1">
      <c r="B2461" s="48" t="s">
        <v>370</v>
      </c>
    </row>
    <row r="2462" spans="1:6" ht="30" customHeight="1">
      <c r="B2462" s="48" t="s">
        <v>650</v>
      </c>
    </row>
    <row r="2463" spans="1:6" ht="30" customHeight="1">
      <c r="B2463" s="48" t="s">
        <v>675</v>
      </c>
    </row>
    <row r="2464" spans="1:6" ht="30" customHeight="1">
      <c r="B2464" s="48" t="s">
        <v>656</v>
      </c>
    </row>
    <row r="2465" spans="2:4" ht="30" customHeight="1">
      <c r="B2465" s="48" t="s">
        <v>415</v>
      </c>
    </row>
    <row r="2466" spans="2:4" ht="30" customHeight="1">
      <c r="B2466" s="48" t="s">
        <v>354</v>
      </c>
    </row>
    <row r="2467" spans="2:4" ht="30" customHeight="1">
      <c r="B2467" s="48" t="s">
        <v>15</v>
      </c>
    </row>
    <row r="2468" spans="2:4" ht="30" customHeight="1">
      <c r="B2468" s="48" t="s">
        <v>309</v>
      </c>
    </row>
    <row r="2469" spans="2:4" ht="30" customHeight="1">
      <c r="B2469" s="48" t="s">
        <v>97</v>
      </c>
    </row>
    <row r="2470" spans="2:4" ht="30" customHeight="1">
      <c r="B2470" s="48" t="s">
        <v>461</v>
      </c>
    </row>
    <row r="2471" spans="2:4" ht="30" customHeight="1">
      <c r="B2471" s="48" t="s">
        <v>623</v>
      </c>
      <c r="D2471" s="21" t="e">
        <f>(#REF!*#REF!)+(#REF!*#REF!)+(#REF!*#REF!)+(#REF!*#REF!)+(#REF!*F2471)</f>
        <v>#REF!</v>
      </c>
    </row>
    <row r="2472" spans="2:4" ht="30" customHeight="1">
      <c r="B2472" s="48" t="s">
        <v>154</v>
      </c>
    </row>
    <row r="2473" spans="2:4" ht="30" customHeight="1">
      <c r="B2473" s="48" t="s">
        <v>108</v>
      </c>
    </row>
    <row r="2474" spans="2:4" ht="30" customHeight="1">
      <c r="B2474" s="48" t="s">
        <v>222</v>
      </c>
    </row>
    <row r="2475" spans="2:4" ht="30" customHeight="1">
      <c r="B2475" s="48" t="s">
        <v>163</v>
      </c>
    </row>
    <row r="2476" spans="2:4" ht="30" customHeight="1">
      <c r="B2476" s="48" t="s">
        <v>741</v>
      </c>
    </row>
    <row r="2477" spans="2:4" ht="30" customHeight="1">
      <c r="B2477" s="48" t="s">
        <v>596</v>
      </c>
    </row>
    <row r="2478" spans="2:4" ht="30" customHeight="1">
      <c r="B2478" s="48" t="s">
        <v>611</v>
      </c>
    </row>
    <row r="2479" spans="2:4" ht="30" customHeight="1">
      <c r="B2479" s="48" t="s">
        <v>460</v>
      </c>
    </row>
    <row r="2480" spans="2:4" ht="30" customHeight="1">
      <c r="B2480" s="48" t="s">
        <v>45</v>
      </c>
    </row>
    <row r="2481" spans="2:2" ht="30" customHeight="1">
      <c r="B2481" s="48" t="s">
        <v>355</v>
      </c>
    </row>
    <row r="2482" spans="2:2" ht="30" customHeight="1">
      <c r="B2482" s="48" t="s">
        <v>458</v>
      </c>
    </row>
    <row r="2483" spans="2:2" ht="30" customHeight="1">
      <c r="B2483" s="48" t="s">
        <v>383</v>
      </c>
    </row>
  </sheetData>
  <sortState xmlns:xlrd2="http://schemas.microsoft.com/office/spreadsheetml/2017/richdata2" ref="A2:G2483">
    <sortCondition descending="1" sortBy="cellColor" ref="B2:B2483" dxfId="2"/>
    <sortCondition sortBy="fontColor" ref="B2:B2483" dxfId="1"/>
    <sortCondition descending="1" sortBy="fontColor" ref="B2:B2483" dxfId="0"/>
    <sortCondition ref="A2:A2483"/>
    <sortCondition descending="1" ref="C2:C2483"/>
    <sortCondition ref="B2:B2483"/>
  </sortState>
  <phoneticPr fontId="4" type="noConversion"/>
  <hyperlinks>
    <hyperlink ref="B438" r:id="rId1" xr:uid="{D21F8AFD-C7A4-4378-858A-A52DC63ACAE9}"/>
    <hyperlink ref="B439" r:id="rId2" location="Intr" xr:uid="{11680FD1-13CF-49C2-955C-80052F916879}"/>
  </hyperlinks>
  <pageMargins left="0.75" right="0.75" top="1" bottom="1" header="0.5" footer="0.5"/>
  <pageSetup orientation="portrait" horizontalDpi="4294967292" verticalDpi="4294967292"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43536-1F7D-4780-9DB4-600A8E609EA6}">
  <sheetPr>
    <tabColor rgb="FFFFFFCC"/>
  </sheetPr>
  <dimension ref="A1:KT88"/>
  <sheetViews>
    <sheetView tabSelected="1" topLeftCell="N1" zoomScale="70" zoomScaleNormal="70" workbookViewId="0">
      <pane ySplit="1" topLeftCell="A2" activePane="bottomLeft" state="frozen"/>
      <selection activeCell="D37" sqref="D37:G37"/>
      <selection pane="bottomLeft" activeCell="T13" sqref="T13:Z13"/>
    </sheetView>
  </sheetViews>
  <sheetFormatPr defaultColWidth="12.625" defaultRowHeight="15.75"/>
  <cols>
    <col min="1" max="13" width="12.625" style="1" hidden="1" customWidth="1"/>
    <col min="14" max="14" width="6.875" style="80" customWidth="1"/>
    <col min="15" max="15" width="54.75" style="179" customWidth="1"/>
    <col min="16" max="16" width="12.625" style="77" hidden="1" customWidth="1"/>
    <col min="17" max="18" width="12.625" style="3" hidden="1" customWidth="1"/>
    <col min="19" max="19" width="12.625" style="143" hidden="1" customWidth="1"/>
    <col min="20" max="20" width="8.625" style="155" customWidth="1"/>
    <col min="21" max="21" width="8.625" style="47" customWidth="1"/>
    <col min="22" max="25" width="8.625" style="4" customWidth="1"/>
    <col min="26" max="26" width="8.625" style="132" customWidth="1"/>
    <col min="27" max="28" width="8.625" style="4" customWidth="1"/>
    <col min="29" max="29" width="8.625" style="192" customWidth="1"/>
    <col min="30" max="32" width="8.625" style="4" customWidth="1"/>
    <col min="33" max="33" width="8.625" style="132" customWidth="1"/>
    <col min="34" max="34" width="12.625" style="153"/>
    <col min="35" max="35" width="12.625" style="1"/>
    <col min="36" max="36" width="12.625" style="2"/>
    <col min="37" max="39" width="12.625" style="1"/>
    <col min="40" max="40" width="12.625" style="130"/>
    <col min="41" max="41" width="12.625" style="153"/>
    <col min="42" max="42" width="12.625" style="1"/>
    <col min="43" max="43" width="12.625" style="2"/>
    <col min="44" max="46" width="12.625" style="1"/>
    <col min="47" max="47" width="12.625" style="130"/>
    <col min="48" max="48" width="12.625" style="153"/>
    <col min="49" max="49" width="12.625" style="1"/>
    <col min="50" max="50" width="12.625" style="2"/>
    <col min="51" max="53" width="12.625" style="1"/>
    <col min="54" max="54" width="12.625" style="130"/>
    <col min="55" max="60" width="12.625" style="1"/>
    <col min="61" max="61" width="12.625" style="2"/>
    <col min="62" max="67" width="12.625" style="1"/>
    <col min="68" max="68" width="12.625" style="2"/>
    <col min="69" max="74" width="12.625" style="1"/>
    <col min="75" max="75" width="12.625" style="2"/>
    <col min="76" max="81" width="12.625" style="1"/>
    <col min="82" max="82" width="12.625" style="2"/>
    <col min="83" max="88" width="12.625" style="1"/>
    <col min="89" max="89" width="12.625" style="2"/>
    <col min="90" max="95" width="12.625" style="1"/>
    <col min="96" max="96" width="12.625" style="2"/>
    <col min="97" max="102" width="12.625" style="1"/>
    <col min="103" max="103" width="12.625" style="2"/>
    <col min="104" max="109" width="12.625" style="1"/>
    <col min="110" max="110" width="12.625" style="2"/>
    <col min="111" max="116" width="12.625" style="1"/>
    <col min="117" max="117" width="12.625" style="2"/>
    <col min="118" max="123" width="12.625" style="1"/>
    <col min="124" max="124" width="12.625" style="2"/>
    <col min="125" max="130" width="12.625" style="1"/>
    <col min="131" max="131" width="12.625" style="2"/>
    <col min="132" max="137" width="12.625" style="1"/>
    <col min="138" max="138" width="12.625" style="2"/>
    <col min="139" max="144" width="12.625" style="1"/>
    <col min="145" max="145" width="12.625" style="2"/>
    <col min="146" max="151" width="12.625" style="1"/>
    <col min="152" max="152" width="12.625" style="2"/>
    <col min="153" max="158" width="12.625" style="1"/>
    <col min="159" max="159" width="12.625" style="2"/>
    <col min="160" max="165" width="12.625" style="1"/>
    <col min="166" max="166" width="12.625" style="2"/>
    <col min="167" max="172" width="12.625" style="1"/>
    <col min="173" max="173" width="12.625" style="2"/>
    <col min="174" max="179" width="12.625" style="1"/>
    <col min="180" max="180" width="12.625" style="2"/>
    <col min="181" max="186" width="12.625" style="1"/>
    <col min="187" max="187" width="12.625" style="2"/>
    <col min="188" max="193" width="12.625" style="1"/>
    <col min="194" max="194" width="12.625" style="2"/>
    <col min="195" max="200" width="12.625" style="1"/>
    <col min="201" max="201" width="12.625" style="2"/>
    <col min="202" max="207" width="12.625" style="1"/>
    <col min="208" max="208" width="12.625" style="2"/>
    <col min="209" max="214" width="12.625" style="1"/>
    <col min="215" max="215" width="12.625" style="2"/>
    <col min="216" max="221" width="12.625" style="1"/>
    <col min="222" max="222" width="12.625" style="2"/>
    <col min="223" max="228" width="12.625" style="1"/>
    <col min="229" max="229" width="12.625" style="2"/>
    <col min="230" max="235" width="12.625" style="1"/>
    <col min="236" max="236" width="12.625" style="2"/>
    <col min="237" max="239" width="12.625" style="1" customWidth="1"/>
    <col min="240" max="242" width="12.625" style="1"/>
    <col min="243" max="243" width="12.625" style="2"/>
    <col min="244" max="246" width="12.625" style="1" customWidth="1"/>
    <col min="247" max="249" width="12.625" style="1"/>
    <col min="250" max="250" width="12.625" style="2"/>
    <col min="251" max="253" width="12.625" style="1" customWidth="1"/>
    <col min="254" max="256" width="12.625" style="1"/>
    <col min="257" max="257" width="12.625" style="2"/>
    <col min="258" max="260" width="12.625" style="1" customWidth="1"/>
    <col min="261" max="263" width="12.625" style="1"/>
    <col min="264" max="264" width="12.625" style="2"/>
    <col min="265" max="267" width="12.625" style="1" customWidth="1"/>
    <col min="268" max="270" width="12.625" style="1"/>
    <col min="271" max="271" width="12.625" style="2"/>
    <col min="272" max="274" width="12.625" style="1" customWidth="1"/>
    <col min="275" max="277" width="12.625" style="1"/>
    <col min="278" max="278" width="12.625" style="2"/>
    <col min="279" max="281" width="12.625" style="1" customWidth="1"/>
    <col min="282" max="284" width="12.625" style="1"/>
    <col min="285" max="285" width="12.625" style="2"/>
    <col min="286" max="299" width="12.625" style="1"/>
    <col min="300" max="300" width="12.625" style="14"/>
    <col min="301" max="305" width="12.625" style="1"/>
    <col min="306" max="306" width="12.625" style="2"/>
    <col min="307" max="16384" width="12.625" style="1"/>
  </cols>
  <sheetData>
    <row r="1" spans="4:306" s="7" customFormat="1">
      <c r="N1" s="85" t="s">
        <v>64</v>
      </c>
      <c r="O1" s="171" t="s">
        <v>63</v>
      </c>
      <c r="P1" s="164" t="s">
        <v>1795</v>
      </c>
      <c r="Q1" s="6" t="s">
        <v>1794</v>
      </c>
      <c r="R1" s="6" t="s">
        <v>1793</v>
      </c>
      <c r="S1" s="135" t="s">
        <v>1796</v>
      </c>
      <c r="T1" s="193" t="s">
        <v>176</v>
      </c>
      <c r="U1" s="242" t="s">
        <v>177</v>
      </c>
      <c r="V1" s="194" t="s">
        <v>178</v>
      </c>
      <c r="W1" s="194" t="s">
        <v>179</v>
      </c>
      <c r="X1" s="195" t="s">
        <v>180</v>
      </c>
      <c r="Y1" s="194" t="s">
        <v>175</v>
      </c>
      <c r="Z1" s="196" t="s">
        <v>174</v>
      </c>
      <c r="AA1" s="194" t="s">
        <v>176</v>
      </c>
      <c r="AB1" s="194" t="s">
        <v>177</v>
      </c>
      <c r="AC1" s="219" t="s">
        <v>178</v>
      </c>
      <c r="AD1" s="194" t="s">
        <v>179</v>
      </c>
      <c r="AE1" s="195" t="s">
        <v>180</v>
      </c>
      <c r="AF1" s="194" t="s">
        <v>175</v>
      </c>
      <c r="AG1" s="196" t="s">
        <v>174</v>
      </c>
      <c r="AH1" s="146" t="s">
        <v>176</v>
      </c>
      <c r="AI1" s="7" t="s">
        <v>177</v>
      </c>
      <c r="AJ1" s="8" t="s">
        <v>178</v>
      </c>
      <c r="AK1" s="7" t="s">
        <v>179</v>
      </c>
      <c r="AL1" s="9" t="s">
        <v>180</v>
      </c>
      <c r="AM1" s="7" t="s">
        <v>175</v>
      </c>
      <c r="AN1" s="123" t="s">
        <v>174</v>
      </c>
      <c r="AO1" s="146" t="s">
        <v>176</v>
      </c>
      <c r="AP1" s="7" t="s">
        <v>177</v>
      </c>
      <c r="AQ1" s="8" t="s">
        <v>178</v>
      </c>
      <c r="AR1" s="7" t="s">
        <v>179</v>
      </c>
      <c r="AS1" s="9" t="s">
        <v>180</v>
      </c>
      <c r="AT1" s="7" t="s">
        <v>175</v>
      </c>
      <c r="AU1" s="123" t="s">
        <v>174</v>
      </c>
      <c r="AV1" s="146" t="s">
        <v>176</v>
      </c>
      <c r="AW1" s="7" t="s">
        <v>177</v>
      </c>
      <c r="AX1" s="8" t="s">
        <v>178</v>
      </c>
      <c r="AY1" s="7" t="s">
        <v>179</v>
      </c>
      <c r="AZ1" s="9" t="s">
        <v>180</v>
      </c>
      <c r="BA1" s="7" t="s">
        <v>175</v>
      </c>
      <c r="BB1" s="123" t="s">
        <v>174</v>
      </c>
      <c r="BC1" s="7" t="s">
        <v>176</v>
      </c>
      <c r="BD1" s="7" t="s">
        <v>177</v>
      </c>
      <c r="BE1" s="7" t="s">
        <v>178</v>
      </c>
      <c r="BF1" s="7" t="s">
        <v>179</v>
      </c>
      <c r="BG1" s="9" t="s">
        <v>180</v>
      </c>
      <c r="BH1" s="7" t="s">
        <v>175</v>
      </c>
      <c r="BI1" s="8" t="s">
        <v>174</v>
      </c>
      <c r="BJ1" s="7" t="s">
        <v>176</v>
      </c>
      <c r="BK1" s="7" t="s">
        <v>177</v>
      </c>
      <c r="BL1" s="7" t="s">
        <v>178</v>
      </c>
      <c r="BM1" s="7" t="s">
        <v>179</v>
      </c>
      <c r="BN1" s="9" t="s">
        <v>180</v>
      </c>
      <c r="BO1" s="7" t="s">
        <v>175</v>
      </c>
      <c r="BP1" s="8" t="s">
        <v>174</v>
      </c>
      <c r="BQ1" s="7" t="s">
        <v>176</v>
      </c>
      <c r="BR1" s="7" t="s">
        <v>177</v>
      </c>
      <c r="BS1" s="7" t="s">
        <v>178</v>
      </c>
      <c r="BT1" s="7" t="s">
        <v>179</v>
      </c>
      <c r="BU1" s="9" t="s">
        <v>180</v>
      </c>
      <c r="BV1" s="7" t="s">
        <v>175</v>
      </c>
      <c r="BW1" s="8" t="s">
        <v>174</v>
      </c>
      <c r="BX1" s="7" t="s">
        <v>176</v>
      </c>
      <c r="BY1" s="7" t="s">
        <v>177</v>
      </c>
      <c r="BZ1" s="7" t="s">
        <v>178</v>
      </c>
      <c r="CA1" s="7" t="s">
        <v>179</v>
      </c>
      <c r="CB1" s="9" t="s">
        <v>180</v>
      </c>
      <c r="CC1" s="7" t="s">
        <v>175</v>
      </c>
      <c r="CD1" s="8" t="s">
        <v>174</v>
      </c>
      <c r="CE1" s="7" t="s">
        <v>176</v>
      </c>
      <c r="CF1" s="7" t="s">
        <v>177</v>
      </c>
      <c r="CG1" s="7" t="s">
        <v>178</v>
      </c>
      <c r="CH1" s="7" t="s">
        <v>179</v>
      </c>
      <c r="CI1" s="9" t="s">
        <v>180</v>
      </c>
      <c r="CJ1" s="7" t="s">
        <v>175</v>
      </c>
      <c r="CK1" s="8" t="s">
        <v>174</v>
      </c>
      <c r="CL1" s="7" t="s">
        <v>176</v>
      </c>
      <c r="CM1" s="7" t="s">
        <v>177</v>
      </c>
      <c r="CN1" s="7" t="s">
        <v>178</v>
      </c>
      <c r="CO1" s="7" t="s">
        <v>179</v>
      </c>
      <c r="CP1" s="9" t="s">
        <v>180</v>
      </c>
      <c r="CQ1" s="7" t="s">
        <v>175</v>
      </c>
      <c r="CR1" s="8" t="s">
        <v>174</v>
      </c>
      <c r="CS1" s="7" t="s">
        <v>176</v>
      </c>
      <c r="CT1" s="7" t="s">
        <v>177</v>
      </c>
      <c r="CU1" s="7" t="s">
        <v>178</v>
      </c>
      <c r="CV1" s="7" t="s">
        <v>179</v>
      </c>
      <c r="CW1" s="9" t="s">
        <v>180</v>
      </c>
      <c r="CX1" s="7" t="s">
        <v>175</v>
      </c>
      <c r="CY1" s="8" t="s">
        <v>174</v>
      </c>
      <c r="CZ1" s="7" t="s">
        <v>176</v>
      </c>
      <c r="DA1" s="7" t="s">
        <v>177</v>
      </c>
      <c r="DB1" s="7" t="s">
        <v>178</v>
      </c>
      <c r="DC1" s="7" t="s">
        <v>179</v>
      </c>
      <c r="DD1" s="9" t="s">
        <v>180</v>
      </c>
      <c r="DE1" s="7" t="s">
        <v>175</v>
      </c>
      <c r="DF1" s="8" t="s">
        <v>174</v>
      </c>
      <c r="DG1" s="7" t="s">
        <v>176</v>
      </c>
      <c r="DH1" s="7" t="s">
        <v>177</v>
      </c>
      <c r="DI1" s="7" t="s">
        <v>178</v>
      </c>
      <c r="DJ1" s="7" t="s">
        <v>179</v>
      </c>
      <c r="DK1" s="9" t="s">
        <v>180</v>
      </c>
      <c r="DL1" s="7" t="s">
        <v>175</v>
      </c>
      <c r="DM1" s="8" t="s">
        <v>174</v>
      </c>
      <c r="DN1" s="7" t="s">
        <v>176</v>
      </c>
      <c r="DO1" s="7" t="s">
        <v>177</v>
      </c>
      <c r="DP1" s="7" t="s">
        <v>178</v>
      </c>
      <c r="DQ1" s="7" t="s">
        <v>179</v>
      </c>
      <c r="DR1" s="9" t="s">
        <v>180</v>
      </c>
      <c r="DS1" s="7" t="s">
        <v>175</v>
      </c>
      <c r="DT1" s="8" t="s">
        <v>174</v>
      </c>
      <c r="DU1" s="7" t="s">
        <v>176</v>
      </c>
      <c r="DV1" s="7" t="s">
        <v>177</v>
      </c>
      <c r="DW1" s="7" t="s">
        <v>178</v>
      </c>
      <c r="DX1" s="7" t="s">
        <v>179</v>
      </c>
      <c r="DY1" s="9" t="s">
        <v>180</v>
      </c>
      <c r="DZ1" s="7" t="s">
        <v>175</v>
      </c>
      <c r="EA1" s="8" t="s">
        <v>174</v>
      </c>
      <c r="EB1" s="7" t="s">
        <v>176</v>
      </c>
      <c r="EC1" s="7" t="s">
        <v>177</v>
      </c>
      <c r="ED1" s="7" t="s">
        <v>178</v>
      </c>
      <c r="EE1" s="7" t="s">
        <v>179</v>
      </c>
      <c r="EF1" s="9" t="s">
        <v>180</v>
      </c>
      <c r="EG1" s="7" t="s">
        <v>175</v>
      </c>
      <c r="EH1" s="8" t="s">
        <v>174</v>
      </c>
      <c r="EI1" s="7" t="s">
        <v>176</v>
      </c>
      <c r="EJ1" s="7" t="s">
        <v>177</v>
      </c>
      <c r="EK1" s="7" t="s">
        <v>178</v>
      </c>
      <c r="EL1" s="7" t="s">
        <v>179</v>
      </c>
      <c r="EM1" s="9" t="s">
        <v>180</v>
      </c>
      <c r="EN1" s="7" t="s">
        <v>175</v>
      </c>
      <c r="EO1" s="8" t="s">
        <v>174</v>
      </c>
      <c r="EP1" s="7" t="s">
        <v>176</v>
      </c>
      <c r="EQ1" s="7" t="s">
        <v>177</v>
      </c>
      <c r="ER1" s="7" t="s">
        <v>178</v>
      </c>
      <c r="ES1" s="7" t="s">
        <v>179</v>
      </c>
      <c r="ET1" s="9" t="s">
        <v>180</v>
      </c>
      <c r="EU1" s="7" t="s">
        <v>175</v>
      </c>
      <c r="EV1" s="8" t="s">
        <v>174</v>
      </c>
      <c r="EW1" s="7" t="s">
        <v>176</v>
      </c>
      <c r="EX1" s="7" t="s">
        <v>177</v>
      </c>
      <c r="EY1" s="7" t="s">
        <v>178</v>
      </c>
      <c r="EZ1" s="7" t="s">
        <v>179</v>
      </c>
      <c r="FA1" s="9" t="s">
        <v>180</v>
      </c>
      <c r="FB1" s="7" t="s">
        <v>175</v>
      </c>
      <c r="FC1" s="8" t="s">
        <v>174</v>
      </c>
      <c r="FD1" s="7" t="s">
        <v>176</v>
      </c>
      <c r="FE1" s="7" t="s">
        <v>177</v>
      </c>
      <c r="FF1" s="7" t="s">
        <v>178</v>
      </c>
      <c r="FG1" s="7" t="s">
        <v>179</v>
      </c>
      <c r="FH1" s="9" t="s">
        <v>180</v>
      </c>
      <c r="FI1" s="7" t="s">
        <v>175</v>
      </c>
      <c r="FJ1" s="8" t="s">
        <v>174</v>
      </c>
      <c r="FK1" s="7" t="s">
        <v>176</v>
      </c>
      <c r="FL1" s="7" t="s">
        <v>177</v>
      </c>
      <c r="FM1" s="7" t="s">
        <v>178</v>
      </c>
      <c r="FN1" s="7" t="s">
        <v>179</v>
      </c>
      <c r="FO1" s="9" t="s">
        <v>180</v>
      </c>
      <c r="FP1" s="7" t="s">
        <v>175</v>
      </c>
      <c r="FQ1" s="8" t="s">
        <v>174</v>
      </c>
      <c r="FR1" s="7" t="s">
        <v>176</v>
      </c>
      <c r="FS1" s="7" t="s">
        <v>177</v>
      </c>
      <c r="FT1" s="7" t="s">
        <v>178</v>
      </c>
      <c r="FU1" s="7" t="s">
        <v>179</v>
      </c>
      <c r="FV1" s="9" t="s">
        <v>180</v>
      </c>
      <c r="FW1" s="7" t="s">
        <v>175</v>
      </c>
      <c r="FX1" s="8" t="s">
        <v>174</v>
      </c>
      <c r="FY1" s="7" t="s">
        <v>176</v>
      </c>
      <c r="FZ1" s="7" t="s">
        <v>177</v>
      </c>
      <c r="GA1" s="7" t="s">
        <v>178</v>
      </c>
      <c r="GB1" s="7" t="s">
        <v>179</v>
      </c>
      <c r="GC1" s="9" t="s">
        <v>180</v>
      </c>
      <c r="GD1" s="7" t="s">
        <v>175</v>
      </c>
      <c r="GE1" s="8" t="s">
        <v>174</v>
      </c>
      <c r="GF1" s="7" t="s">
        <v>176</v>
      </c>
      <c r="GG1" s="7" t="s">
        <v>177</v>
      </c>
      <c r="GH1" s="7" t="s">
        <v>178</v>
      </c>
      <c r="GI1" s="7" t="s">
        <v>179</v>
      </c>
      <c r="GJ1" s="9" t="s">
        <v>180</v>
      </c>
      <c r="GK1" s="7" t="s">
        <v>175</v>
      </c>
      <c r="GL1" s="8" t="s">
        <v>174</v>
      </c>
      <c r="GM1" s="7" t="s">
        <v>176</v>
      </c>
      <c r="GN1" s="7" t="s">
        <v>177</v>
      </c>
      <c r="GO1" s="7" t="s">
        <v>178</v>
      </c>
      <c r="GP1" s="7" t="s">
        <v>179</v>
      </c>
      <c r="GQ1" s="9" t="s">
        <v>180</v>
      </c>
      <c r="GR1" s="7" t="s">
        <v>175</v>
      </c>
      <c r="GS1" s="8" t="s">
        <v>174</v>
      </c>
      <c r="GT1" s="7" t="s">
        <v>176</v>
      </c>
      <c r="GU1" s="7" t="s">
        <v>177</v>
      </c>
      <c r="GV1" s="7" t="s">
        <v>178</v>
      </c>
      <c r="GW1" s="7" t="s">
        <v>179</v>
      </c>
      <c r="GX1" s="9" t="s">
        <v>180</v>
      </c>
      <c r="GY1" s="7" t="s">
        <v>175</v>
      </c>
      <c r="GZ1" s="8" t="s">
        <v>174</v>
      </c>
      <c r="HA1" s="7" t="s">
        <v>176</v>
      </c>
      <c r="HB1" s="7" t="s">
        <v>177</v>
      </c>
      <c r="HC1" s="7" t="s">
        <v>178</v>
      </c>
      <c r="HD1" s="7" t="s">
        <v>179</v>
      </c>
      <c r="HE1" s="9" t="s">
        <v>180</v>
      </c>
      <c r="HF1" s="7" t="s">
        <v>175</v>
      </c>
      <c r="HG1" s="8" t="s">
        <v>174</v>
      </c>
      <c r="HH1" s="15">
        <v>45039</v>
      </c>
      <c r="HI1" s="15">
        <v>45038</v>
      </c>
      <c r="HJ1" s="15">
        <v>45037</v>
      </c>
      <c r="HK1" s="15">
        <v>45036</v>
      </c>
      <c r="HL1" s="15">
        <v>45035</v>
      </c>
      <c r="HM1" s="15">
        <v>45034</v>
      </c>
      <c r="HN1" s="15">
        <v>45033</v>
      </c>
      <c r="HO1" s="15">
        <v>45032</v>
      </c>
      <c r="HP1" s="15">
        <v>45031</v>
      </c>
      <c r="HQ1" s="15">
        <v>45030</v>
      </c>
      <c r="HR1" s="15">
        <v>45029</v>
      </c>
      <c r="HS1" s="15">
        <v>45028</v>
      </c>
      <c r="HT1" s="15">
        <v>45027</v>
      </c>
      <c r="HU1" s="15">
        <v>45026</v>
      </c>
      <c r="HV1" s="15">
        <v>45025</v>
      </c>
      <c r="HW1" s="15">
        <v>45024</v>
      </c>
      <c r="HX1" s="15">
        <v>45023</v>
      </c>
      <c r="HY1" s="15">
        <v>45022</v>
      </c>
      <c r="HZ1" s="15">
        <v>45021</v>
      </c>
      <c r="IA1" s="15">
        <v>45020</v>
      </c>
      <c r="IB1" s="15">
        <v>45019</v>
      </c>
      <c r="IC1" s="15">
        <v>45018</v>
      </c>
      <c r="ID1" s="15">
        <v>45017</v>
      </c>
      <c r="IE1" s="15">
        <v>45016</v>
      </c>
      <c r="IF1" s="15">
        <v>45015</v>
      </c>
      <c r="IG1" s="15">
        <v>45014</v>
      </c>
      <c r="IH1" s="15">
        <v>45013</v>
      </c>
      <c r="II1" s="15">
        <v>45012</v>
      </c>
      <c r="IJ1" s="15">
        <v>45011</v>
      </c>
      <c r="IK1" s="15">
        <v>45010</v>
      </c>
      <c r="IL1" s="15">
        <v>45009</v>
      </c>
      <c r="IM1" s="15">
        <v>45008</v>
      </c>
      <c r="IN1" s="15">
        <v>45007</v>
      </c>
      <c r="IO1" s="15">
        <v>45006</v>
      </c>
      <c r="IP1" s="15">
        <v>45005</v>
      </c>
      <c r="IQ1" s="15">
        <v>45004</v>
      </c>
      <c r="IR1" s="15">
        <v>45003</v>
      </c>
      <c r="IS1" s="15">
        <v>45002</v>
      </c>
      <c r="IT1" s="15">
        <v>45001</v>
      </c>
      <c r="IU1" s="15">
        <v>45000</v>
      </c>
      <c r="IV1" s="15">
        <v>44999</v>
      </c>
      <c r="IW1" s="15">
        <v>44998</v>
      </c>
      <c r="IX1" s="15">
        <v>44997</v>
      </c>
      <c r="IY1" s="15">
        <v>44996</v>
      </c>
      <c r="IZ1" s="15">
        <v>44995</v>
      </c>
      <c r="JA1" s="15">
        <v>44994</v>
      </c>
      <c r="JB1" s="15">
        <v>44993</v>
      </c>
      <c r="JC1" s="15">
        <v>44992</v>
      </c>
      <c r="JD1" s="15">
        <v>44991</v>
      </c>
      <c r="JE1" s="15">
        <v>44990</v>
      </c>
      <c r="JF1" s="15">
        <v>44989</v>
      </c>
      <c r="JG1" s="15">
        <v>44988</v>
      </c>
      <c r="JH1" s="15">
        <v>44987</v>
      </c>
      <c r="JI1" s="15">
        <v>44986</v>
      </c>
      <c r="JJ1" s="15">
        <v>44985</v>
      </c>
      <c r="JK1" s="15">
        <v>44984</v>
      </c>
      <c r="JL1" s="15">
        <v>44983</v>
      </c>
      <c r="JM1" s="15">
        <v>44982</v>
      </c>
      <c r="JN1" s="15">
        <v>44981</v>
      </c>
      <c r="JO1" s="15">
        <v>44980</v>
      </c>
      <c r="JP1" s="15">
        <v>44979</v>
      </c>
      <c r="JQ1" s="15">
        <v>44978</v>
      </c>
      <c r="JR1" s="15">
        <v>44977</v>
      </c>
      <c r="JS1" s="15">
        <v>44976</v>
      </c>
      <c r="JT1" s="15">
        <v>44975</v>
      </c>
      <c r="JU1" s="15">
        <v>44974</v>
      </c>
      <c r="JV1" s="15">
        <v>44973</v>
      </c>
      <c r="JW1" s="15">
        <v>44972</v>
      </c>
      <c r="JX1" s="15">
        <v>44971</v>
      </c>
      <c r="JY1" s="15">
        <v>44970</v>
      </c>
      <c r="JZ1" s="15">
        <v>44969</v>
      </c>
      <c r="KA1" s="15">
        <v>44968</v>
      </c>
      <c r="KB1" s="15">
        <v>44967</v>
      </c>
      <c r="KC1" s="15">
        <v>44966</v>
      </c>
      <c r="KD1" s="15">
        <v>44965</v>
      </c>
      <c r="KE1" s="7" t="s">
        <v>396</v>
      </c>
      <c r="KF1" s="15">
        <v>44963</v>
      </c>
      <c r="KG1" s="10">
        <v>44962</v>
      </c>
      <c r="KH1" s="12">
        <v>44961</v>
      </c>
      <c r="KI1" s="10">
        <v>44960</v>
      </c>
      <c r="KJ1" s="12">
        <v>44959</v>
      </c>
      <c r="KK1" s="10">
        <v>44958</v>
      </c>
      <c r="KL1" s="12">
        <v>44957</v>
      </c>
      <c r="KM1" s="10">
        <v>44956</v>
      </c>
      <c r="KN1" s="13">
        <v>44955</v>
      </c>
      <c r="KO1" s="10">
        <v>44954</v>
      </c>
      <c r="KP1" s="11">
        <v>44953</v>
      </c>
      <c r="KQ1" s="10">
        <v>44952</v>
      </c>
      <c r="KR1" s="11">
        <v>44951</v>
      </c>
      <c r="KS1" s="10">
        <v>44950</v>
      </c>
      <c r="KT1" s="11">
        <v>44949</v>
      </c>
    </row>
    <row r="2" spans="4:306" s="28" customFormat="1" ht="16.5" thickBot="1">
      <c r="N2" s="86"/>
      <c r="O2" s="172" t="s">
        <v>349</v>
      </c>
      <c r="P2" s="86"/>
      <c r="Q2" s="22"/>
      <c r="R2" s="22"/>
      <c r="S2" s="136"/>
      <c r="T2" s="197">
        <f>AVERAGE(T3:Z3)</f>
        <v>24.085714285714289</v>
      </c>
      <c r="U2" s="243">
        <f>AVERAGE(U3:Z3)</f>
        <v>28.100000000000005</v>
      </c>
      <c r="V2" s="198">
        <f>AVERAGE(V3:Z3)</f>
        <v>33.720000000000006</v>
      </c>
      <c r="W2" s="198">
        <f>AVERAGE(W3:Z3)</f>
        <v>42.150000000000006</v>
      </c>
      <c r="X2" s="198">
        <f>AVERAGE(X3:Z3)</f>
        <v>56.20000000000001</v>
      </c>
      <c r="Y2" s="198">
        <f>AVERAGE(Y3:Z3)</f>
        <v>84.300000000000011</v>
      </c>
      <c r="Z2" s="199">
        <f>Z3</f>
        <v>80.150000000000006</v>
      </c>
      <c r="AA2" s="256">
        <v>64.756071428571431</v>
      </c>
      <c r="AB2" s="198">
        <v>70.21541666666667</v>
      </c>
      <c r="AC2" s="220">
        <v>70.814499999999995</v>
      </c>
      <c r="AD2" s="198">
        <v>71.158124999999998</v>
      </c>
      <c r="AE2" s="198">
        <v>69.722500000000011</v>
      </c>
      <c r="AF2" s="198">
        <v>81.873750000000001</v>
      </c>
      <c r="AG2" s="199">
        <v>104.32500000000002</v>
      </c>
      <c r="AH2" s="147">
        <v>90.212499999999991</v>
      </c>
      <c r="AI2" s="24">
        <v>95.801250000000024</v>
      </c>
      <c r="AJ2" s="25">
        <v>101.66150000000002</v>
      </c>
      <c r="AK2" s="24">
        <v>108.284375</v>
      </c>
      <c r="AL2" s="24">
        <v>107.85416666666667</v>
      </c>
      <c r="AM2" s="24">
        <v>112.35625</v>
      </c>
      <c r="AN2" s="124">
        <v>84.237500000000011</v>
      </c>
      <c r="AO2" s="147">
        <v>82.832142857142841</v>
      </c>
      <c r="AP2" s="24">
        <v>93.382499999999993</v>
      </c>
      <c r="AQ2" s="25">
        <v>88.748999999999995</v>
      </c>
      <c r="AR2" s="24">
        <v>100.65624999999999</v>
      </c>
      <c r="AS2" s="24">
        <v>106.14666666666665</v>
      </c>
      <c r="AT2" s="24">
        <v>101.17249999999999</v>
      </c>
      <c r="AU2" s="124">
        <v>79.394999999999982</v>
      </c>
      <c r="AV2" s="147">
        <v>78.296428571428578</v>
      </c>
      <c r="AW2" s="24">
        <v>86.025833333333324</v>
      </c>
      <c r="AX2" s="25">
        <v>98.156999999999996</v>
      </c>
      <c r="AY2" s="24">
        <v>96.478749999999991</v>
      </c>
      <c r="AZ2" s="24">
        <v>96.21</v>
      </c>
      <c r="BA2" s="24">
        <v>102.45249999999999</v>
      </c>
      <c r="BB2" s="124">
        <v>116.28</v>
      </c>
      <c r="BC2" s="23">
        <v>67.530714285714296</v>
      </c>
      <c r="BD2" s="24">
        <v>71.19583333333334</v>
      </c>
      <c r="BE2" s="24">
        <v>79.222999999999999</v>
      </c>
      <c r="BF2" s="24">
        <v>81.803750000000008</v>
      </c>
      <c r="BG2" s="24">
        <v>96.475000000000009</v>
      </c>
      <c r="BH2" s="24">
        <v>107.1375</v>
      </c>
      <c r="BI2" s="25">
        <v>107.245</v>
      </c>
      <c r="BJ2" s="23">
        <v>76.243571428571428</v>
      </c>
      <c r="BK2" s="24">
        <v>73.263333333333335</v>
      </c>
      <c r="BL2" s="24">
        <v>81.62</v>
      </c>
      <c r="BM2" s="24">
        <v>90.222500000000011</v>
      </c>
      <c r="BN2" s="24">
        <v>94.753333333333345</v>
      </c>
      <c r="BO2" s="24">
        <v>107.71000000000001</v>
      </c>
      <c r="BP2" s="25">
        <v>105.62500000000001</v>
      </c>
      <c r="BQ2" s="23">
        <v>71.439285714285703</v>
      </c>
      <c r="BR2" s="24">
        <v>65.6875</v>
      </c>
      <c r="BS2" s="24">
        <v>69.611999999999995</v>
      </c>
      <c r="BT2" s="24">
        <v>73.509999999999991</v>
      </c>
      <c r="BU2" s="24">
        <v>80.941666666666663</v>
      </c>
      <c r="BV2" s="24">
        <v>93.754999999999995</v>
      </c>
      <c r="BW2" s="25">
        <v>92.139999999999986</v>
      </c>
      <c r="BX2" s="23">
        <v>55.345714285714287</v>
      </c>
      <c r="BY2" s="24">
        <v>56.07</v>
      </c>
      <c r="BZ2" s="24">
        <v>57.284000000000006</v>
      </c>
      <c r="CA2" s="24">
        <v>54.105000000000004</v>
      </c>
      <c r="CB2" s="24">
        <v>53.806666666666672</v>
      </c>
      <c r="CC2" s="24">
        <v>50</v>
      </c>
      <c r="CD2" s="25">
        <v>50</v>
      </c>
      <c r="CE2" s="23">
        <v>70.871428571428567</v>
      </c>
      <c r="CF2" s="24">
        <v>80.349999999999994</v>
      </c>
      <c r="CG2" s="24">
        <v>81.419999999999987</v>
      </c>
      <c r="CH2" s="24">
        <v>84.15</v>
      </c>
      <c r="CI2" s="24">
        <v>81.066666666666663</v>
      </c>
      <c r="CJ2" s="24">
        <v>72.599999999999994</v>
      </c>
      <c r="CK2" s="25">
        <v>53</v>
      </c>
      <c r="CL2" s="23">
        <v>70.528571428571425</v>
      </c>
      <c r="CM2" s="24">
        <v>73.283333333333331</v>
      </c>
      <c r="CN2" s="24">
        <v>74.94</v>
      </c>
      <c r="CO2" s="24">
        <v>72.650000000000006</v>
      </c>
      <c r="CP2" s="24">
        <v>60.5</v>
      </c>
      <c r="CQ2" s="24">
        <v>62</v>
      </c>
      <c r="CR2" s="25">
        <v>50</v>
      </c>
      <c r="CS2" s="23">
        <v>73.677142857142854</v>
      </c>
      <c r="CT2" s="24">
        <v>77.373333333333321</v>
      </c>
      <c r="CU2" s="24">
        <v>83.527999999999992</v>
      </c>
      <c r="CV2" s="24">
        <v>82.534999999999997</v>
      </c>
      <c r="CW2" s="24">
        <v>74.899999999999991</v>
      </c>
      <c r="CX2" s="24">
        <v>63.85</v>
      </c>
      <c r="CY2" s="25">
        <v>61</v>
      </c>
      <c r="CZ2" s="23">
        <v>71.857142857142861</v>
      </c>
      <c r="DA2" s="24">
        <v>75</v>
      </c>
      <c r="DB2" s="24">
        <v>73.260000000000005</v>
      </c>
      <c r="DC2" s="24">
        <v>69.125</v>
      </c>
      <c r="DD2" s="24">
        <v>78.166666666666671</v>
      </c>
      <c r="DE2" s="24">
        <v>71.5</v>
      </c>
      <c r="DF2" s="25">
        <v>83.5</v>
      </c>
      <c r="DG2" s="23">
        <v>50.634285714285724</v>
      </c>
      <c r="DH2" s="24">
        <v>59.073333333333345</v>
      </c>
      <c r="DI2" s="24">
        <v>70.888000000000005</v>
      </c>
      <c r="DJ2" s="24">
        <v>88.610000000000014</v>
      </c>
      <c r="DK2" s="24">
        <v>92.780000000000015</v>
      </c>
      <c r="DL2" s="24">
        <v>90.67</v>
      </c>
      <c r="DM2" s="25">
        <v>97.34</v>
      </c>
      <c r="DN2" s="23">
        <v>71.19285714285715</v>
      </c>
      <c r="DO2" s="24">
        <v>74.558333333333337</v>
      </c>
      <c r="DP2" s="24">
        <v>79.070000000000007</v>
      </c>
      <c r="DQ2" s="24">
        <v>83.587500000000006</v>
      </c>
      <c r="DR2" s="24">
        <v>82.783333333333331</v>
      </c>
      <c r="DS2" s="24">
        <v>79</v>
      </c>
      <c r="DT2" s="25">
        <v>88</v>
      </c>
      <c r="DU2" s="23">
        <v>69.650000000000006</v>
      </c>
      <c r="DV2" s="24">
        <v>72.50833333333334</v>
      </c>
      <c r="DW2" s="24">
        <v>70.460000000000008</v>
      </c>
      <c r="DX2" s="24">
        <v>67</v>
      </c>
      <c r="DY2" s="24">
        <v>69.966666666666669</v>
      </c>
      <c r="DZ2" s="24">
        <v>85.6</v>
      </c>
      <c r="EA2" s="25">
        <v>91.95</v>
      </c>
      <c r="EB2" s="23">
        <v>57.745714285714293</v>
      </c>
      <c r="EC2" s="24">
        <v>65.928333333333342</v>
      </c>
      <c r="ED2" s="24">
        <v>73.214000000000013</v>
      </c>
      <c r="EE2" s="24">
        <v>76.580000000000013</v>
      </c>
      <c r="EF2" s="24">
        <v>83.59</v>
      </c>
      <c r="EG2" s="24">
        <v>85.17</v>
      </c>
      <c r="EH2" s="25">
        <v>92.09</v>
      </c>
      <c r="EI2" s="23">
        <v>69.171428571428578</v>
      </c>
      <c r="EJ2" s="24">
        <v>72.075000000000003</v>
      </c>
      <c r="EK2" s="24">
        <v>72.34</v>
      </c>
      <c r="EL2" s="24">
        <v>74.137500000000003</v>
      </c>
      <c r="EM2" s="24">
        <v>81.63333333333334</v>
      </c>
      <c r="EN2" s="24">
        <v>70.25</v>
      </c>
      <c r="EO2" s="25">
        <v>76</v>
      </c>
      <c r="EP2" s="23">
        <v>67.060714285714297</v>
      </c>
      <c r="EQ2" s="24">
        <v>72.939722222222244</v>
      </c>
      <c r="ER2" s="24">
        <v>78.188333333333347</v>
      </c>
      <c r="ES2" s="24">
        <v>88.257083333333355</v>
      </c>
      <c r="ET2" s="24">
        <v>98.631666666666675</v>
      </c>
      <c r="EU2" s="24">
        <v>97.680833333333354</v>
      </c>
      <c r="EV2" s="25">
        <v>104.85333333333335</v>
      </c>
      <c r="EW2" s="23">
        <v>69.843095238095231</v>
      </c>
      <c r="EX2" s="24">
        <v>68.579444444444448</v>
      </c>
      <c r="EY2" s="24">
        <v>68.978333333333325</v>
      </c>
      <c r="EZ2" s="24">
        <v>73.314583333333331</v>
      </c>
      <c r="FA2" s="24">
        <v>89.375</v>
      </c>
      <c r="FB2" s="24">
        <v>97.995833333333337</v>
      </c>
      <c r="FC2" s="25">
        <v>115.65833333333333</v>
      </c>
      <c r="FD2" s="23">
        <v>65</v>
      </c>
      <c r="FE2" s="24">
        <v>61.390555555555558</v>
      </c>
      <c r="FF2" s="24">
        <v>68.796000000000006</v>
      </c>
      <c r="FG2" s="24">
        <v>75.225416666666661</v>
      </c>
      <c r="FH2" s="24">
        <v>71.634444444444441</v>
      </c>
      <c r="FI2" s="24">
        <v>75</v>
      </c>
      <c r="FJ2" s="25">
        <v>100</v>
      </c>
      <c r="FK2" s="23">
        <v>72.219285714285689</v>
      </c>
      <c r="FL2" s="24">
        <v>67.255833333333328</v>
      </c>
      <c r="FM2" s="24">
        <v>65.306999999999988</v>
      </c>
      <c r="FN2" s="24">
        <v>67.396249999999981</v>
      </c>
      <c r="FO2" s="24">
        <v>67.74222222222221</v>
      </c>
      <c r="FP2" s="24">
        <v>90.034166666666664</v>
      </c>
      <c r="FQ2" s="25">
        <v>114.10999999999999</v>
      </c>
      <c r="FR2" s="23">
        <v>65.262857142857143</v>
      </c>
      <c r="FS2" s="24">
        <v>68.584444444444443</v>
      </c>
      <c r="FT2" s="24">
        <v>86.705333333333328</v>
      </c>
      <c r="FU2" s="24">
        <v>87.831666666666663</v>
      </c>
      <c r="FV2" s="24">
        <v>93.008888888888904</v>
      </c>
      <c r="FW2" s="24">
        <v>78.185000000000002</v>
      </c>
      <c r="FX2" s="25">
        <v>2.8000000000000003</v>
      </c>
      <c r="FY2" s="23">
        <v>63</v>
      </c>
      <c r="FZ2" s="24">
        <v>61.626666666666665</v>
      </c>
      <c r="GA2" s="24">
        <v>64.591999999999999</v>
      </c>
      <c r="GB2" s="24">
        <v>84.22</v>
      </c>
      <c r="GC2" s="24">
        <v>87.766666666666652</v>
      </c>
      <c r="GD2" s="24">
        <v>104.64999999999999</v>
      </c>
      <c r="GE2" s="25">
        <v>120.19999999999999</v>
      </c>
      <c r="GF2" s="23">
        <v>62.870952380952374</v>
      </c>
      <c r="GG2" s="24">
        <v>65.016111111111101</v>
      </c>
      <c r="GH2" s="24">
        <v>67.819333333333333</v>
      </c>
      <c r="GI2" s="24">
        <v>64.049166666666665</v>
      </c>
      <c r="GJ2" s="24">
        <v>81.854444444444439</v>
      </c>
      <c r="GK2" s="24">
        <v>102.94</v>
      </c>
      <c r="GL2" s="25">
        <v>122.19</v>
      </c>
      <c r="GM2" s="23">
        <v>69.476666666666659</v>
      </c>
      <c r="GN2" s="24">
        <v>79.150555555555556</v>
      </c>
      <c r="GO2" s="24">
        <v>81.848666666666674</v>
      </c>
      <c r="GP2" s="24">
        <v>76.957499999999996</v>
      </c>
      <c r="GQ2" s="24">
        <v>76.316666666666663</v>
      </c>
      <c r="GR2" s="24">
        <v>92.034999999999997</v>
      </c>
      <c r="GS2" s="25">
        <v>102.75000000000001</v>
      </c>
      <c r="GT2" s="23">
        <v>77.28619047619047</v>
      </c>
      <c r="GU2" s="24">
        <v>83.513888888888886</v>
      </c>
      <c r="GV2" s="24">
        <v>94.580666666666659</v>
      </c>
      <c r="GW2" s="24">
        <v>110.0925</v>
      </c>
      <c r="GX2" s="24">
        <v>112.08333333333333</v>
      </c>
      <c r="GY2" s="24">
        <v>100.43</v>
      </c>
      <c r="GZ2" s="25">
        <v>68.44</v>
      </c>
      <c r="HA2" s="23">
        <v>75.329523809523806</v>
      </c>
      <c r="HB2" s="24">
        <v>76.667777777777772</v>
      </c>
      <c r="HC2" s="24">
        <v>83.050666666666658</v>
      </c>
      <c r="HD2" s="24">
        <v>97.463333333333324</v>
      </c>
      <c r="HE2" s="24">
        <v>109.91777777777776</v>
      </c>
      <c r="HF2" s="24">
        <v>122.97666666666665</v>
      </c>
      <c r="HG2" s="25">
        <v>134.3533333333333</v>
      </c>
      <c r="HH2" s="23">
        <v>63.646428571428579</v>
      </c>
      <c r="HI2" s="24">
        <v>65.920833333333334</v>
      </c>
      <c r="HJ2" s="24">
        <v>69.10499999999999</v>
      </c>
      <c r="HK2" s="24">
        <v>72.881250000000009</v>
      </c>
      <c r="HL2" s="24">
        <v>74.975000000000009</v>
      </c>
      <c r="HM2" s="24">
        <v>91.755833333333342</v>
      </c>
      <c r="HN2" s="25">
        <v>112.17833333333334</v>
      </c>
      <c r="HO2" s="23">
        <v>65.17190476190477</v>
      </c>
      <c r="HP2" s="24">
        <v>70.443333333333342</v>
      </c>
      <c r="HQ2" s="24">
        <v>74.679333333333332</v>
      </c>
      <c r="HR2" s="24">
        <v>80.879166666666677</v>
      </c>
      <c r="HS2" s="24">
        <v>79.605555555555554</v>
      </c>
      <c r="HT2" s="24">
        <v>80.108333333333348</v>
      </c>
      <c r="HU2" s="25">
        <v>89.38333333333334</v>
      </c>
      <c r="HV2" s="23">
        <v>69</v>
      </c>
      <c r="HW2" s="24">
        <v>66.685555555555553</v>
      </c>
      <c r="HX2" s="24">
        <v>69.822666666666663</v>
      </c>
      <c r="HY2" s="24">
        <v>77.293333333333337</v>
      </c>
      <c r="HZ2" s="24">
        <v>81.364444444444459</v>
      </c>
      <c r="IA2" s="24">
        <v>81.460833333333341</v>
      </c>
      <c r="IB2" s="25">
        <v>81.516666666666666</v>
      </c>
      <c r="IC2" s="23">
        <v>65.36</v>
      </c>
      <c r="ID2" s="24">
        <v>67.92</v>
      </c>
      <c r="IE2" s="24">
        <v>71.504000000000005</v>
      </c>
      <c r="IF2" s="24">
        <v>76.88</v>
      </c>
      <c r="IG2" s="24">
        <v>85.839999999999989</v>
      </c>
      <c r="IH2" s="24">
        <v>91.259999999999991</v>
      </c>
      <c r="II2" s="25">
        <v>99.303333333333327</v>
      </c>
      <c r="IJ2" s="23">
        <v>59.267380952380961</v>
      </c>
      <c r="IK2" s="24">
        <v>67.197500000000005</v>
      </c>
      <c r="IL2" s="24">
        <v>79.568333333333342</v>
      </c>
      <c r="IM2" s="24">
        <v>89.700416666666669</v>
      </c>
      <c r="IN2" s="24">
        <v>93.717222222222233</v>
      </c>
      <c r="IO2" s="24">
        <v>92.899166666666673</v>
      </c>
      <c r="IP2" s="25">
        <v>96.071666666666673</v>
      </c>
      <c r="IQ2" s="23">
        <v>64.288809523809519</v>
      </c>
      <c r="IR2" s="24">
        <v>69.691944444444445</v>
      </c>
      <c r="IS2" s="24">
        <v>70.780333333333331</v>
      </c>
      <c r="IT2" s="24">
        <v>71.112916666666663</v>
      </c>
      <c r="IU2" s="24">
        <v>82.948333333333323</v>
      </c>
      <c r="IV2" s="24">
        <v>87.509166666666658</v>
      </c>
      <c r="IW2" s="25">
        <v>104.82333333333334</v>
      </c>
      <c r="IX2" s="23">
        <v>69.924999999999997</v>
      </c>
      <c r="IY2" s="24">
        <v>76.75333333333333</v>
      </c>
      <c r="IZ2" s="24">
        <v>83.756</v>
      </c>
      <c r="JA2" s="24">
        <v>79.226249999999993</v>
      </c>
      <c r="JB2" s="24">
        <v>73.226111111111109</v>
      </c>
      <c r="JC2" s="24">
        <v>70.124166666666667</v>
      </c>
      <c r="JD2" s="25">
        <v>86.168333333333351</v>
      </c>
      <c r="JE2" s="23">
        <v>74.488928571428573</v>
      </c>
      <c r="JF2" s="24">
        <v>79.539305555555558</v>
      </c>
      <c r="JG2" s="24">
        <v>90.486166666666662</v>
      </c>
      <c r="JH2" s="24">
        <v>89.677291666666676</v>
      </c>
      <c r="JI2" s="24">
        <v>86.699722222222235</v>
      </c>
      <c r="JJ2" s="24">
        <v>86.272500000000008</v>
      </c>
      <c r="JK2" s="25">
        <v>90.094999999999985</v>
      </c>
      <c r="JL2" s="23">
        <v>55.570238095238096</v>
      </c>
      <c r="JM2" s="24">
        <v>69.643055555555563</v>
      </c>
      <c r="JN2" s="24">
        <v>75.915333333333336</v>
      </c>
      <c r="JO2" s="24">
        <v>80.660833333333329</v>
      </c>
      <c r="JP2" s="24">
        <v>85.743333333333339</v>
      </c>
      <c r="JQ2" s="24">
        <v>79.678333333333327</v>
      </c>
      <c r="JR2" s="25">
        <v>91.25</v>
      </c>
      <c r="JS2" s="23">
        <v>65.279047619047631</v>
      </c>
      <c r="JT2" s="24">
        <v>63.384166666666658</v>
      </c>
      <c r="JU2" s="24">
        <v>62.344333333333338</v>
      </c>
      <c r="JV2" s="24">
        <v>70.572916666666671</v>
      </c>
      <c r="JW2" s="24">
        <v>83.231666666666669</v>
      </c>
      <c r="JX2" s="24">
        <v>80.350833333333341</v>
      </c>
      <c r="JY2" s="25">
        <v>41.123333333333342</v>
      </c>
      <c r="JZ2" s="23">
        <v>73.420952380952372</v>
      </c>
      <c r="KA2" s="25">
        <v>75.981111111111105</v>
      </c>
      <c r="KB2" s="25">
        <v>79.587333333333319</v>
      </c>
      <c r="KC2" s="25">
        <v>79.784166666666664</v>
      </c>
      <c r="KD2" s="25">
        <v>74.63</v>
      </c>
      <c r="KE2" s="25">
        <v>74.73833333333333</v>
      </c>
      <c r="KF2" s="25">
        <v>80.516666666666666</v>
      </c>
      <c r="KG2" s="26">
        <v>73.945714285714274</v>
      </c>
      <c r="KH2" s="27"/>
      <c r="KI2" s="27"/>
      <c r="KJ2" s="27"/>
      <c r="KK2" s="27"/>
      <c r="KL2" s="27"/>
      <c r="KM2" s="27"/>
      <c r="KN2" s="26">
        <v>67.079841269841268</v>
      </c>
      <c r="KO2" s="27"/>
      <c r="KP2" s="27"/>
      <c r="KQ2" s="27"/>
      <c r="KR2" s="27"/>
      <c r="KS2" s="27"/>
      <c r="KT2" s="27"/>
    </row>
    <row r="3" spans="4:306" s="32" customFormat="1" ht="17.25" thickTop="1" thickBot="1">
      <c r="N3" s="87"/>
      <c r="O3" s="173" t="s">
        <v>220</v>
      </c>
      <c r="P3" s="49">
        <f>(SUM(P70:P88))/7</f>
        <v>34.057142857142857</v>
      </c>
      <c r="Q3" s="30"/>
      <c r="R3" s="29"/>
      <c r="S3" s="137"/>
      <c r="T3" s="259">
        <f t="shared" ref="T3:Z3" si="0">(T69*H69)+(T70*H70)+(T71*H71)+(T82*H82)+(T75*H75)+(T77*H77)+(T83*H83)+(T84*H84)+(T85*H85)+(T86*H86)+(T87*H87)+(T88*H88)+(T73*H73)+(T76*H76)+(T74*H74)+(T81*H81)</f>
        <v>0</v>
      </c>
      <c r="U3" s="259">
        <f t="shared" si="0"/>
        <v>0</v>
      </c>
      <c r="V3" s="259">
        <f t="shared" si="0"/>
        <v>0</v>
      </c>
      <c r="W3" s="259">
        <f t="shared" si="0"/>
        <v>0</v>
      </c>
      <c r="X3" s="259">
        <f t="shared" si="0"/>
        <v>0</v>
      </c>
      <c r="Y3" s="259">
        <f t="shared" si="0"/>
        <v>88.45</v>
      </c>
      <c r="Z3" s="259">
        <f t="shared" si="0"/>
        <v>80.150000000000006</v>
      </c>
      <c r="AA3" s="200">
        <v>32</v>
      </c>
      <c r="AB3" s="200">
        <v>67.219999999999985</v>
      </c>
      <c r="AC3" s="200">
        <v>69.44</v>
      </c>
      <c r="AD3" s="200">
        <v>75.464999999999989</v>
      </c>
      <c r="AE3" s="200">
        <v>45.419999999999995</v>
      </c>
      <c r="AF3" s="200">
        <v>59.422499999999992</v>
      </c>
      <c r="AG3" s="200">
        <v>104.32500000000002</v>
      </c>
      <c r="AH3" s="30">
        <v>56.68</v>
      </c>
      <c r="AI3" s="30">
        <v>66.5</v>
      </c>
      <c r="AJ3" s="30">
        <v>75.169999999999987</v>
      </c>
      <c r="AK3" s="30">
        <v>109.575</v>
      </c>
      <c r="AL3" s="30">
        <v>98.850000000000009</v>
      </c>
      <c r="AM3" s="30">
        <v>140.47499999999999</v>
      </c>
      <c r="AN3" s="30">
        <v>84.237500000000011</v>
      </c>
      <c r="AO3" s="30">
        <v>19.53</v>
      </c>
      <c r="AP3" s="30">
        <v>116.55000000000001</v>
      </c>
      <c r="AQ3" s="30">
        <v>41.120000000000005</v>
      </c>
      <c r="AR3" s="30">
        <v>84.185000000000002</v>
      </c>
      <c r="AS3" s="30">
        <v>116.09499999999998</v>
      </c>
      <c r="AT3" s="30">
        <v>122.94999999999999</v>
      </c>
      <c r="AU3" s="30">
        <v>79.394999999999982</v>
      </c>
      <c r="AV3" s="30">
        <v>31.920000000000005</v>
      </c>
      <c r="AW3" s="30">
        <v>25.37</v>
      </c>
      <c r="AX3" s="30">
        <v>104.87000000000002</v>
      </c>
      <c r="AY3" s="30">
        <v>97.284999999999997</v>
      </c>
      <c r="AZ3" s="30">
        <v>83.72499999999998</v>
      </c>
      <c r="BA3" s="30">
        <v>88.624999999999986</v>
      </c>
      <c r="BB3" s="30">
        <v>116.28</v>
      </c>
      <c r="BC3" s="30">
        <v>45.54</v>
      </c>
      <c r="BD3" s="30">
        <v>31.060000000000002</v>
      </c>
      <c r="BE3" s="30">
        <v>68.900000000000006</v>
      </c>
      <c r="BF3" s="30">
        <v>37.790000000000006</v>
      </c>
      <c r="BG3" s="30">
        <v>75.15000000000002</v>
      </c>
      <c r="BH3" s="30">
        <v>107.03</v>
      </c>
      <c r="BI3" s="30">
        <v>107.245</v>
      </c>
      <c r="BJ3" s="30">
        <v>94.125</v>
      </c>
      <c r="BK3" s="30">
        <v>31.48</v>
      </c>
      <c r="BL3" s="30">
        <v>47.21</v>
      </c>
      <c r="BM3" s="30">
        <v>76.63</v>
      </c>
      <c r="BN3" s="30">
        <v>68.84</v>
      </c>
      <c r="BO3" s="30">
        <v>109.79500000000002</v>
      </c>
      <c r="BP3" s="29">
        <v>105.62500000000001</v>
      </c>
      <c r="BQ3" s="30">
        <v>105.94999999999999</v>
      </c>
      <c r="BR3" s="30">
        <v>46.064999999999998</v>
      </c>
      <c r="BS3" s="30">
        <v>54.019999999999996</v>
      </c>
      <c r="BT3" s="30">
        <v>51.214999999999996</v>
      </c>
      <c r="BU3" s="30">
        <v>55.314999999999998</v>
      </c>
      <c r="BV3" s="30">
        <v>95.37</v>
      </c>
      <c r="BW3" s="29">
        <v>92.139999999999986</v>
      </c>
      <c r="BX3" s="30">
        <v>51</v>
      </c>
      <c r="BY3" s="30">
        <v>50</v>
      </c>
      <c r="BZ3" s="30">
        <v>70</v>
      </c>
      <c r="CA3" s="30">
        <v>55</v>
      </c>
      <c r="CB3" s="30">
        <v>61.42</v>
      </c>
      <c r="CC3" s="30">
        <v>50</v>
      </c>
      <c r="CD3" s="30">
        <v>50</v>
      </c>
      <c r="CE3" s="30">
        <v>14</v>
      </c>
      <c r="CF3" s="30">
        <v>75</v>
      </c>
      <c r="CG3" s="30">
        <v>70.5</v>
      </c>
      <c r="CH3" s="30">
        <v>93.4</v>
      </c>
      <c r="CI3" s="30">
        <v>98</v>
      </c>
      <c r="CJ3" s="30">
        <v>92.2</v>
      </c>
      <c r="CK3" s="30">
        <v>53</v>
      </c>
      <c r="CL3" s="30">
        <v>54</v>
      </c>
      <c r="CM3" s="30">
        <v>65</v>
      </c>
      <c r="CN3" s="30">
        <v>84.1</v>
      </c>
      <c r="CO3" s="30">
        <v>109.1</v>
      </c>
      <c r="CP3" s="30">
        <v>57.5</v>
      </c>
      <c r="CQ3" s="30">
        <v>74</v>
      </c>
      <c r="CR3" s="30">
        <v>50</v>
      </c>
      <c r="CS3" s="30">
        <v>51.5</v>
      </c>
      <c r="CT3" s="30">
        <v>46.6</v>
      </c>
      <c r="CU3" s="30">
        <v>87.5</v>
      </c>
      <c r="CV3" s="30">
        <v>105.44</v>
      </c>
      <c r="CW3" s="30">
        <v>97</v>
      </c>
      <c r="CX3" s="30">
        <v>66.7</v>
      </c>
      <c r="CY3" s="30">
        <v>61</v>
      </c>
      <c r="CZ3" s="30">
        <v>53</v>
      </c>
      <c r="DA3" s="30">
        <v>83.7</v>
      </c>
      <c r="DB3" s="30">
        <v>89.8</v>
      </c>
      <c r="DC3" s="30">
        <v>42</v>
      </c>
      <c r="DD3" s="30">
        <v>91.5</v>
      </c>
      <c r="DE3" s="30">
        <v>59.5</v>
      </c>
      <c r="DF3" s="30">
        <v>83.5</v>
      </c>
      <c r="DG3" s="30">
        <v>0</v>
      </c>
      <c r="DH3" s="30">
        <v>0</v>
      </c>
      <c r="DI3" s="30">
        <v>0</v>
      </c>
      <c r="DJ3" s="30">
        <v>76.099999999999994</v>
      </c>
      <c r="DK3" s="30">
        <v>97</v>
      </c>
      <c r="DL3" s="30">
        <v>84</v>
      </c>
      <c r="DM3" s="30">
        <v>97.34</v>
      </c>
      <c r="DN3" s="30">
        <v>51</v>
      </c>
      <c r="DO3" s="30">
        <v>52</v>
      </c>
      <c r="DP3" s="30">
        <v>61</v>
      </c>
      <c r="DQ3" s="30">
        <v>86</v>
      </c>
      <c r="DR3" s="30">
        <v>90.35</v>
      </c>
      <c r="DS3" s="30">
        <v>70</v>
      </c>
      <c r="DT3" s="30">
        <v>88</v>
      </c>
      <c r="DU3" s="30">
        <v>52.5</v>
      </c>
      <c r="DV3" s="30">
        <v>82.75</v>
      </c>
      <c r="DW3" s="30">
        <v>84.300000000000011</v>
      </c>
      <c r="DX3" s="30">
        <v>58.1</v>
      </c>
      <c r="DY3" s="30">
        <v>38.700000000000003</v>
      </c>
      <c r="DZ3" s="30">
        <v>79.25</v>
      </c>
      <c r="EA3" s="30">
        <v>91.95</v>
      </c>
      <c r="EB3" s="30">
        <v>8.6499999999999986</v>
      </c>
      <c r="EC3" s="30">
        <v>29.5</v>
      </c>
      <c r="ED3" s="30">
        <v>59.75</v>
      </c>
      <c r="EE3" s="30">
        <v>55.55</v>
      </c>
      <c r="EF3" s="30">
        <v>80.430000000000007</v>
      </c>
      <c r="EG3" s="30">
        <v>78.25</v>
      </c>
      <c r="EH3" s="30">
        <v>92.09</v>
      </c>
      <c r="EI3" s="30">
        <v>51.75</v>
      </c>
      <c r="EJ3" s="30">
        <v>70.75</v>
      </c>
      <c r="EK3" s="30">
        <v>65.150000000000006</v>
      </c>
      <c r="EL3" s="30">
        <v>51.65</v>
      </c>
      <c r="EM3" s="30">
        <v>104.4</v>
      </c>
      <c r="EN3" s="30">
        <v>64.5</v>
      </c>
      <c r="EO3" s="30">
        <v>76</v>
      </c>
      <c r="EP3" s="30">
        <v>31.786666666666669</v>
      </c>
      <c r="EQ3" s="30">
        <v>46.696666666666673</v>
      </c>
      <c r="ER3" s="30">
        <v>37.913333333333341</v>
      </c>
      <c r="ES3" s="30">
        <v>57.133333333333333</v>
      </c>
      <c r="ET3" s="30">
        <v>100.53333333333335</v>
      </c>
      <c r="EU3" s="30">
        <v>90.508333333333354</v>
      </c>
      <c r="EV3" s="30">
        <v>104.85333333333335</v>
      </c>
      <c r="EW3" s="30">
        <v>77.425000000000011</v>
      </c>
      <c r="EX3" s="30">
        <v>66.584999999999994</v>
      </c>
      <c r="EY3" s="30">
        <v>51.633333333333326</v>
      </c>
      <c r="EZ3" s="30">
        <v>25.133333333333333</v>
      </c>
      <c r="FA3" s="30">
        <v>72.133333333333326</v>
      </c>
      <c r="FB3" s="30">
        <v>80.333333333333329</v>
      </c>
      <c r="FC3" s="30">
        <v>115.65833333333333</v>
      </c>
      <c r="FD3" s="30">
        <v>36.284999999999997</v>
      </c>
      <c r="FE3" s="30">
        <v>24.363333333333333</v>
      </c>
      <c r="FF3" s="30">
        <v>43.078333333333333</v>
      </c>
      <c r="FG3" s="30">
        <v>85.998333333333335</v>
      </c>
      <c r="FH3" s="30">
        <v>64.903333333333336</v>
      </c>
      <c r="FI3" s="30">
        <v>50</v>
      </c>
      <c r="FJ3" s="29">
        <v>100</v>
      </c>
      <c r="FK3" s="30">
        <v>102</v>
      </c>
      <c r="FL3" s="30">
        <v>77</v>
      </c>
      <c r="FM3" s="30">
        <v>56.95</v>
      </c>
      <c r="FN3" s="30">
        <v>66.35833333333332</v>
      </c>
      <c r="FO3" s="30">
        <v>23.158333333333331</v>
      </c>
      <c r="FP3" s="30">
        <v>65.958333333333329</v>
      </c>
      <c r="FQ3" s="29">
        <v>114.10999999999999</v>
      </c>
      <c r="FR3" s="30">
        <v>45.333333333333336</v>
      </c>
      <c r="FS3" s="30">
        <v>-22.020000000000003</v>
      </c>
      <c r="FT3" s="30">
        <v>82.2</v>
      </c>
      <c r="FU3" s="30">
        <v>72.3</v>
      </c>
      <c r="FV3" s="30">
        <v>122.65666666666667</v>
      </c>
      <c r="FW3" s="30">
        <v>153.57</v>
      </c>
      <c r="FX3" s="29">
        <v>2.8000000000000003</v>
      </c>
      <c r="FY3" s="30">
        <v>52.78</v>
      </c>
      <c r="FZ3" s="30">
        <v>46.79999999999999</v>
      </c>
      <c r="GA3" s="30">
        <v>-13.919999999999998</v>
      </c>
      <c r="GB3" s="30">
        <v>73.58</v>
      </c>
      <c r="GC3" s="30">
        <v>54</v>
      </c>
      <c r="GD3" s="30">
        <v>89.1</v>
      </c>
      <c r="GE3" s="29">
        <v>120.19999999999999</v>
      </c>
      <c r="GF3" s="30">
        <v>50</v>
      </c>
      <c r="GG3" s="30">
        <v>51</v>
      </c>
      <c r="GH3" s="30">
        <v>82.9</v>
      </c>
      <c r="GI3" s="30">
        <v>10.633333333333333</v>
      </c>
      <c r="GJ3" s="30">
        <v>39.683333333333337</v>
      </c>
      <c r="GK3" s="30">
        <v>83.69</v>
      </c>
      <c r="GL3" s="29">
        <v>122.19</v>
      </c>
      <c r="GM3" s="30">
        <v>11.43333333333333</v>
      </c>
      <c r="GN3" s="30">
        <v>65.66</v>
      </c>
      <c r="GO3" s="30">
        <v>101.41333333333333</v>
      </c>
      <c r="GP3" s="30">
        <v>78.88</v>
      </c>
      <c r="GQ3" s="30">
        <v>44.88</v>
      </c>
      <c r="GR3" s="30">
        <v>81.319999999999993</v>
      </c>
      <c r="GS3" s="29">
        <v>102.75000000000001</v>
      </c>
      <c r="GT3" s="30">
        <v>39.92</v>
      </c>
      <c r="GU3" s="30">
        <v>28.18</v>
      </c>
      <c r="GV3" s="30">
        <v>32.533333333333331</v>
      </c>
      <c r="GW3" s="30">
        <v>104.11999999999999</v>
      </c>
      <c r="GX3" s="30">
        <v>135.38999999999999</v>
      </c>
      <c r="GY3" s="30">
        <v>132.42000000000002</v>
      </c>
      <c r="GZ3" s="29">
        <v>68.44</v>
      </c>
      <c r="HA3" s="30">
        <v>67.300000000000011</v>
      </c>
      <c r="HB3" s="30">
        <v>44.753333333333337</v>
      </c>
      <c r="HC3" s="30">
        <v>25.4</v>
      </c>
      <c r="HD3" s="30">
        <v>60.1</v>
      </c>
      <c r="HE3" s="30">
        <v>83.8</v>
      </c>
      <c r="HF3" s="30">
        <v>111.6</v>
      </c>
      <c r="HG3" s="29">
        <v>134.3533333333333</v>
      </c>
      <c r="HH3" s="30">
        <v>50</v>
      </c>
      <c r="HI3" s="30">
        <v>50</v>
      </c>
      <c r="HJ3" s="30">
        <v>54</v>
      </c>
      <c r="HK3" s="30">
        <v>66.599999999999994</v>
      </c>
      <c r="HL3" s="30">
        <v>41.413333333333341</v>
      </c>
      <c r="HM3" s="30">
        <v>71.333333333333343</v>
      </c>
      <c r="HN3" s="29">
        <v>112.17833333333334</v>
      </c>
      <c r="HO3" s="30">
        <v>33.543333333333337</v>
      </c>
      <c r="HP3" s="30">
        <v>49.263333333333335</v>
      </c>
      <c r="HQ3" s="30">
        <v>49.88000000000001</v>
      </c>
      <c r="HR3" s="30">
        <v>84.7</v>
      </c>
      <c r="HS3" s="30">
        <v>78.600000000000009</v>
      </c>
      <c r="HT3" s="30">
        <v>70.833333333333343</v>
      </c>
      <c r="HU3" s="29">
        <v>89.38333333333334</v>
      </c>
      <c r="HV3" s="30">
        <v>50</v>
      </c>
      <c r="HW3" s="30">
        <v>51</v>
      </c>
      <c r="HX3" s="30">
        <v>39.94</v>
      </c>
      <c r="HY3" s="30">
        <v>65.08</v>
      </c>
      <c r="HZ3" s="30">
        <v>81.171666666666681</v>
      </c>
      <c r="IA3" s="30">
        <v>81.405000000000001</v>
      </c>
      <c r="IB3" s="29">
        <v>81.516666666666666</v>
      </c>
      <c r="IC3" s="30">
        <v>50</v>
      </c>
      <c r="ID3" s="30">
        <v>50</v>
      </c>
      <c r="IE3" s="30">
        <v>50</v>
      </c>
      <c r="IF3" s="30">
        <v>50</v>
      </c>
      <c r="IG3" s="30">
        <v>75</v>
      </c>
      <c r="IH3" s="30">
        <v>83.216666666666669</v>
      </c>
      <c r="II3" s="30">
        <v>99.303333333333327</v>
      </c>
      <c r="IJ3" s="30">
        <v>11.686666666666666</v>
      </c>
      <c r="IK3" s="30">
        <v>5.3433333333333293</v>
      </c>
      <c r="IL3" s="30">
        <v>39.040000000000006</v>
      </c>
      <c r="IM3" s="30">
        <v>77.650000000000006</v>
      </c>
      <c r="IN3" s="30">
        <v>95.353333333333353</v>
      </c>
      <c r="IO3" s="30">
        <v>89.726666666666688</v>
      </c>
      <c r="IP3" s="30">
        <v>96.071666666666673</v>
      </c>
      <c r="IQ3" s="30">
        <v>31.869999999999997</v>
      </c>
      <c r="IR3" s="30">
        <v>64.25</v>
      </c>
      <c r="IS3" s="30">
        <v>69.449999999999989</v>
      </c>
      <c r="IT3" s="30">
        <v>35.606666666666669</v>
      </c>
      <c r="IU3" s="30">
        <v>73.826666666666668</v>
      </c>
      <c r="IV3" s="30">
        <v>70.194999999999993</v>
      </c>
      <c r="IW3" s="30">
        <v>104.82333333333334</v>
      </c>
      <c r="IX3" s="30">
        <v>28.954999999999998</v>
      </c>
      <c r="IY3" s="30">
        <v>41.739999999999995</v>
      </c>
      <c r="IZ3" s="30">
        <v>101.875</v>
      </c>
      <c r="JA3" s="30">
        <v>97.226666666666659</v>
      </c>
      <c r="JB3" s="30">
        <v>79.429999999999993</v>
      </c>
      <c r="JC3" s="30">
        <v>54.08</v>
      </c>
      <c r="JD3" s="30">
        <v>86.168333333333351</v>
      </c>
      <c r="JE3" s="30">
        <v>44.186666666666667</v>
      </c>
      <c r="JF3" s="30">
        <v>24.805000000000003</v>
      </c>
      <c r="JG3" s="30">
        <v>93.721666666666664</v>
      </c>
      <c r="JH3" s="30">
        <v>98.609999999999985</v>
      </c>
      <c r="JI3" s="30">
        <v>87.554166666666688</v>
      </c>
      <c r="JJ3" s="30">
        <v>82.450000000000017</v>
      </c>
      <c r="JK3" s="30">
        <v>90.094999999999985</v>
      </c>
      <c r="JL3" s="30">
        <v>-28.866666666666667</v>
      </c>
      <c r="JM3" s="30">
        <v>38.281666666666666</v>
      </c>
      <c r="JN3" s="30">
        <v>56.93333333333333</v>
      </c>
      <c r="JO3" s="30">
        <v>65.413333333333327</v>
      </c>
      <c r="JP3" s="30">
        <v>97.873333333333335</v>
      </c>
      <c r="JQ3" s="30">
        <v>68.106666666666655</v>
      </c>
      <c r="JR3" s="30">
        <v>91.25</v>
      </c>
      <c r="JS3" s="30">
        <v>76.648333333333341</v>
      </c>
      <c r="JT3" s="30">
        <v>68.583333333333329</v>
      </c>
      <c r="JU3" s="30">
        <v>29.430000000000007</v>
      </c>
      <c r="JV3" s="30">
        <v>32.596666666666657</v>
      </c>
      <c r="JW3" s="30">
        <v>88.993333333333311</v>
      </c>
      <c r="JX3" s="30">
        <v>119.57833333333335</v>
      </c>
      <c r="JY3" s="30">
        <v>41.123333333333342</v>
      </c>
      <c r="JZ3" s="30">
        <v>58.06</v>
      </c>
      <c r="KA3" s="30">
        <v>57.949999999999996</v>
      </c>
      <c r="KB3" s="30">
        <v>78.799999999999983</v>
      </c>
      <c r="KC3" s="30">
        <v>95.246666666666655</v>
      </c>
      <c r="KD3" s="30">
        <v>74.413333333333341</v>
      </c>
      <c r="KE3" s="30">
        <v>68.959999999999994</v>
      </c>
      <c r="KF3" s="30">
        <v>80.516666666666666</v>
      </c>
      <c r="KG3" s="30">
        <v>47.306666666666672</v>
      </c>
      <c r="KH3" s="30">
        <v>67.413333333333341</v>
      </c>
      <c r="KI3" s="30">
        <v>73.36666666666666</v>
      </c>
      <c r="KJ3" s="30">
        <v>65.199999999999989</v>
      </c>
      <c r="KK3" s="30">
        <v>88.633333333333326</v>
      </c>
      <c r="KL3" s="30">
        <v>90.88</v>
      </c>
      <c r="KM3" s="30">
        <v>84.819999999999979</v>
      </c>
      <c r="KN3" s="31">
        <v>74.38000000000001</v>
      </c>
      <c r="KO3" s="30">
        <v>88.604444444444454</v>
      </c>
      <c r="KP3" s="30">
        <v>42.519999999999996</v>
      </c>
      <c r="KQ3" s="30">
        <v>52.263333333333335</v>
      </c>
      <c r="KR3" s="30">
        <v>50.716666666666661</v>
      </c>
      <c r="KS3" s="30">
        <v>83.756666666666661</v>
      </c>
      <c r="KT3" s="30">
        <v>77.317777777777778</v>
      </c>
    </row>
    <row r="4" spans="4:306" s="54" customFormat="1" ht="17.25" hidden="1" thickTop="1" thickBot="1">
      <c r="N4" s="88"/>
      <c r="O4" s="174" t="s">
        <v>1425</v>
      </c>
      <c r="P4" s="51"/>
      <c r="Q4" s="52"/>
      <c r="R4" s="50"/>
      <c r="S4" s="138"/>
      <c r="T4" s="201"/>
      <c r="U4" s="244"/>
      <c r="V4" s="202"/>
      <c r="W4" s="202"/>
      <c r="X4" s="202"/>
      <c r="Y4" s="202"/>
      <c r="Z4" s="203"/>
      <c r="AA4" s="202"/>
      <c r="AB4" s="202"/>
      <c r="AC4" s="221"/>
      <c r="AD4" s="202"/>
      <c r="AE4" s="202"/>
      <c r="AF4" s="202"/>
      <c r="AG4" s="203"/>
      <c r="AH4" s="148"/>
      <c r="AI4" s="52"/>
      <c r="AJ4" s="50"/>
      <c r="AK4" s="52"/>
      <c r="AL4" s="52"/>
      <c r="AM4" s="52"/>
      <c r="AN4" s="125"/>
      <c r="AO4" s="148"/>
      <c r="AP4" s="52"/>
      <c r="AQ4" s="50"/>
      <c r="AR4" s="52"/>
      <c r="AS4" s="52"/>
      <c r="AT4" s="52"/>
      <c r="AU4" s="125"/>
      <c r="AV4" s="148"/>
      <c r="AW4" s="52"/>
      <c r="AX4" s="50"/>
      <c r="AY4" s="52"/>
      <c r="AZ4" s="52"/>
      <c r="BA4" s="52"/>
      <c r="BB4" s="125"/>
      <c r="BC4" s="52"/>
      <c r="BD4" s="52"/>
      <c r="BE4" s="52"/>
      <c r="BF4" s="52"/>
      <c r="BG4" s="52"/>
      <c r="BH4" s="52"/>
      <c r="BI4" s="50"/>
      <c r="BJ4" s="52"/>
      <c r="BK4" s="52"/>
      <c r="BL4" s="52"/>
      <c r="BM4" s="52"/>
      <c r="BN4" s="52"/>
      <c r="BO4" s="52"/>
      <c r="BP4" s="50"/>
      <c r="BQ4" s="52"/>
      <c r="BR4" s="52"/>
      <c r="BS4" s="52"/>
      <c r="BT4" s="52"/>
      <c r="BU4" s="52"/>
      <c r="BV4" s="52"/>
      <c r="BW4" s="50"/>
      <c r="BX4" s="52"/>
      <c r="BY4" s="52"/>
      <c r="BZ4" s="52"/>
      <c r="CA4" s="52"/>
      <c r="CB4" s="52"/>
      <c r="CC4" s="52"/>
      <c r="CD4" s="50"/>
      <c r="CE4" s="52"/>
      <c r="CF4" s="52"/>
      <c r="CG4" s="52"/>
      <c r="CH4" s="52"/>
      <c r="CI4" s="52"/>
      <c r="CJ4" s="52"/>
      <c r="CK4" s="50"/>
      <c r="CL4" s="52"/>
      <c r="CM4" s="52"/>
      <c r="CN4" s="52"/>
      <c r="CO4" s="52"/>
      <c r="CP4" s="52"/>
      <c r="CQ4" s="52"/>
      <c r="CR4" s="50"/>
      <c r="CS4" s="52"/>
      <c r="CT4" s="52"/>
      <c r="CU4" s="52"/>
      <c r="CV4" s="52"/>
      <c r="CW4" s="52"/>
      <c r="CX4" s="52"/>
      <c r="CY4" s="50"/>
      <c r="CZ4" s="52"/>
      <c r="DA4" s="52"/>
      <c r="DB4" s="52"/>
      <c r="DC4" s="52"/>
      <c r="DD4" s="52"/>
      <c r="DE4" s="52"/>
      <c r="DF4" s="50"/>
      <c r="DG4" s="52"/>
      <c r="DH4" s="52"/>
      <c r="DI4" s="52"/>
      <c r="DJ4" s="52"/>
      <c r="DK4" s="52"/>
      <c r="DL4" s="52"/>
      <c r="DM4" s="50"/>
      <c r="DN4" s="52"/>
      <c r="DO4" s="52"/>
      <c r="DP4" s="52"/>
      <c r="DQ4" s="52"/>
      <c r="DR4" s="52"/>
      <c r="DS4" s="52"/>
      <c r="DT4" s="50"/>
      <c r="DU4" s="52"/>
      <c r="DV4" s="52"/>
      <c r="DW4" s="52"/>
      <c r="DX4" s="52"/>
      <c r="DY4" s="52"/>
      <c r="DZ4" s="52"/>
      <c r="EA4" s="50"/>
      <c r="EB4" s="52"/>
      <c r="EC4" s="52"/>
      <c r="ED4" s="52"/>
      <c r="EE4" s="52"/>
      <c r="EF4" s="52"/>
      <c r="EG4" s="52"/>
      <c r="EH4" s="50"/>
      <c r="EI4" s="52"/>
      <c r="EJ4" s="52"/>
      <c r="EK4" s="52"/>
      <c r="EL4" s="52"/>
      <c r="EM4" s="52"/>
      <c r="EN4" s="52"/>
      <c r="EO4" s="50"/>
      <c r="EP4" s="52"/>
      <c r="EQ4" s="52"/>
      <c r="ER4" s="52"/>
      <c r="ES4" s="52"/>
      <c r="ET4" s="52"/>
      <c r="EU4" s="52"/>
      <c r="EV4" s="50"/>
      <c r="EW4" s="52"/>
      <c r="EX4" s="52"/>
      <c r="EY4" s="52"/>
      <c r="EZ4" s="52"/>
      <c r="FA4" s="52"/>
      <c r="FB4" s="52"/>
      <c r="FC4" s="50"/>
      <c r="FD4" s="52"/>
      <c r="FE4" s="52"/>
      <c r="FF4" s="52"/>
      <c r="FG4" s="52"/>
      <c r="FH4" s="52"/>
      <c r="FI4" s="52"/>
      <c r="FJ4" s="50"/>
      <c r="FK4" s="52"/>
      <c r="FL4" s="52"/>
      <c r="FM4" s="52"/>
      <c r="FN4" s="52"/>
      <c r="FO4" s="52"/>
      <c r="FP4" s="52"/>
      <c r="FQ4" s="50"/>
      <c r="FR4" s="52"/>
      <c r="FS4" s="52"/>
      <c r="FT4" s="52"/>
      <c r="FU4" s="52"/>
      <c r="FV4" s="52"/>
      <c r="FW4" s="52"/>
      <c r="FX4" s="50"/>
      <c r="FY4" s="52"/>
      <c r="FZ4" s="52"/>
      <c r="GA4" s="52"/>
      <c r="GB4" s="52"/>
      <c r="GC4" s="52"/>
      <c r="GD4" s="52"/>
      <c r="GE4" s="50"/>
      <c r="GF4" s="52"/>
      <c r="GG4" s="52"/>
      <c r="GH4" s="52"/>
      <c r="GI4" s="52"/>
      <c r="GJ4" s="52"/>
      <c r="GK4" s="52"/>
      <c r="GL4" s="50"/>
      <c r="GM4" s="52"/>
      <c r="GN4" s="52"/>
      <c r="GO4" s="52"/>
      <c r="GP4" s="52"/>
      <c r="GQ4" s="52"/>
      <c r="GR4" s="52"/>
      <c r="GS4" s="50"/>
      <c r="GT4" s="52"/>
      <c r="GU4" s="52"/>
      <c r="GV4" s="52"/>
      <c r="GW4" s="52"/>
      <c r="GX4" s="52"/>
      <c r="GY4" s="52"/>
      <c r="GZ4" s="50"/>
      <c r="HA4" s="52"/>
      <c r="HB4" s="52"/>
      <c r="HC4" s="52"/>
      <c r="HD4" s="52"/>
      <c r="HE4" s="52"/>
      <c r="HF4" s="52"/>
      <c r="HG4" s="50"/>
      <c r="HH4" s="52"/>
      <c r="HI4" s="52"/>
      <c r="HJ4" s="52"/>
      <c r="HK4" s="52"/>
      <c r="HL4" s="52"/>
      <c r="HM4" s="52"/>
      <c r="HN4" s="50"/>
      <c r="HO4" s="52"/>
      <c r="HP4" s="52"/>
      <c r="HQ4" s="52"/>
      <c r="HR4" s="52"/>
      <c r="HS4" s="52"/>
      <c r="HT4" s="52"/>
      <c r="HU4" s="50"/>
      <c r="HV4" s="52"/>
      <c r="HW4" s="52"/>
      <c r="HX4" s="52"/>
      <c r="HY4" s="52"/>
      <c r="HZ4" s="52"/>
      <c r="IA4" s="52"/>
      <c r="IB4" s="50"/>
      <c r="IC4" s="52"/>
      <c r="ID4" s="52"/>
      <c r="IE4" s="52"/>
      <c r="IF4" s="52"/>
      <c r="IG4" s="52"/>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52"/>
      <c r="KB4" s="52"/>
      <c r="KC4" s="52"/>
      <c r="KD4" s="52"/>
      <c r="KE4" s="52"/>
      <c r="KF4" s="52"/>
      <c r="KG4" s="52"/>
      <c r="KH4" s="52"/>
      <c r="KI4" s="52"/>
      <c r="KJ4" s="52"/>
      <c r="KK4" s="52"/>
      <c r="KL4" s="52"/>
      <c r="KM4" s="52"/>
      <c r="KN4" s="53"/>
      <c r="KO4" s="52"/>
      <c r="KP4" s="52"/>
      <c r="KQ4" s="52"/>
      <c r="KR4" s="52"/>
      <c r="KS4" s="52"/>
      <c r="KT4" s="52"/>
    </row>
    <row r="5" spans="4:306" s="57" customFormat="1" ht="17.25" hidden="1" thickTop="1" thickBot="1">
      <c r="N5" s="55"/>
      <c r="O5" s="175" t="s">
        <v>1426</v>
      </c>
      <c r="P5" s="165"/>
      <c r="Q5" s="56"/>
      <c r="R5" s="56"/>
      <c r="S5" s="139"/>
      <c r="T5" s="204"/>
      <c r="U5" s="245"/>
      <c r="V5" s="205"/>
      <c r="W5" s="205"/>
      <c r="X5" s="205"/>
      <c r="Y5" s="205"/>
      <c r="Z5" s="206"/>
      <c r="AA5" s="205"/>
      <c r="AB5" s="205"/>
      <c r="AC5" s="222"/>
      <c r="AD5" s="205"/>
      <c r="AE5" s="205"/>
      <c r="AF5" s="205"/>
      <c r="AG5" s="206"/>
      <c r="AH5" s="149"/>
      <c r="AJ5" s="58"/>
      <c r="AN5" s="126"/>
      <c r="AO5" s="149"/>
      <c r="AQ5" s="58"/>
      <c r="AU5" s="126"/>
      <c r="AV5" s="149"/>
      <c r="AX5" s="58"/>
      <c r="BB5" s="126"/>
      <c r="BI5" s="58"/>
      <c r="BP5" s="58"/>
      <c r="BW5" s="58"/>
      <c r="CD5" s="58"/>
      <c r="CK5" s="58"/>
      <c r="CR5" s="58"/>
      <c r="CY5" s="58"/>
      <c r="DF5" s="58"/>
      <c r="DM5" s="58"/>
      <c r="DT5" s="58"/>
      <c r="EA5" s="58"/>
      <c r="EH5" s="58"/>
      <c r="EO5" s="58"/>
      <c r="EV5" s="58"/>
      <c r="FC5" s="58"/>
      <c r="FJ5" s="58"/>
      <c r="FQ5" s="58"/>
      <c r="FX5" s="58"/>
      <c r="GE5" s="58"/>
      <c r="GL5" s="58"/>
      <c r="GS5" s="58"/>
      <c r="GZ5" s="58"/>
      <c r="HG5" s="58"/>
      <c r="HN5" s="58"/>
      <c r="HU5" s="58"/>
      <c r="IB5" s="58"/>
      <c r="II5" s="58"/>
      <c r="IP5" s="58"/>
      <c r="IW5" s="58"/>
      <c r="JD5" s="58"/>
      <c r="JK5" s="58"/>
      <c r="JR5" s="58"/>
      <c r="JY5" s="58"/>
      <c r="KN5" s="59"/>
      <c r="KT5" s="58"/>
    </row>
    <row r="6" spans="4:306" s="61" customFormat="1" ht="17.25" hidden="1" thickTop="1" thickBot="1">
      <c r="N6" s="89"/>
      <c r="O6" s="176" t="s">
        <v>1429</v>
      </c>
      <c r="P6" s="166"/>
      <c r="Q6" s="60"/>
      <c r="R6" s="60"/>
      <c r="S6" s="140"/>
      <c r="T6" s="207"/>
      <c r="U6" s="246"/>
      <c r="V6" s="208"/>
      <c r="W6" s="208"/>
      <c r="X6" s="208"/>
      <c r="Y6" s="208"/>
      <c r="Z6" s="209"/>
      <c r="AA6" s="208"/>
      <c r="AB6" s="208"/>
      <c r="AC6" s="223"/>
      <c r="AD6" s="208"/>
      <c r="AE6" s="208"/>
      <c r="AF6" s="208"/>
      <c r="AG6" s="209"/>
      <c r="AH6" s="150"/>
      <c r="AJ6" s="62"/>
      <c r="AN6" s="127"/>
      <c r="AO6" s="150"/>
      <c r="AQ6" s="62"/>
      <c r="AU6" s="127"/>
      <c r="AV6" s="150"/>
      <c r="AX6" s="62"/>
      <c r="BB6" s="127"/>
      <c r="BI6" s="62"/>
      <c r="BP6" s="62"/>
      <c r="BW6" s="62"/>
      <c r="CD6" s="62"/>
      <c r="CK6" s="62"/>
      <c r="CR6" s="62"/>
      <c r="CY6" s="62"/>
      <c r="DF6" s="62"/>
      <c r="DM6" s="62"/>
      <c r="DT6" s="62"/>
      <c r="EA6" s="62"/>
      <c r="EH6" s="62"/>
      <c r="EO6" s="62"/>
      <c r="EV6" s="62"/>
      <c r="FC6" s="62"/>
      <c r="FJ6" s="62"/>
      <c r="FQ6" s="62"/>
      <c r="FX6" s="62"/>
      <c r="GE6" s="62"/>
      <c r="GL6" s="62"/>
      <c r="GS6" s="62"/>
      <c r="GZ6" s="62"/>
      <c r="HG6" s="62"/>
      <c r="HN6" s="62"/>
      <c r="HU6" s="62"/>
      <c r="IB6" s="62"/>
      <c r="II6" s="62"/>
      <c r="IP6" s="62"/>
      <c r="IW6" s="62"/>
      <c r="JD6" s="62"/>
      <c r="JK6" s="62"/>
      <c r="JR6" s="62"/>
      <c r="JY6" s="62"/>
      <c r="KN6" s="63"/>
      <c r="KT6" s="62"/>
    </row>
    <row r="7" spans="4:306" s="66" customFormat="1" ht="17.25" hidden="1" thickTop="1" thickBot="1">
      <c r="N7" s="64"/>
      <c r="O7" s="177" t="s">
        <v>1427</v>
      </c>
      <c r="P7" s="167"/>
      <c r="Q7" s="65"/>
      <c r="R7" s="65"/>
      <c r="S7" s="141"/>
      <c r="T7" s="210"/>
      <c r="U7" s="247"/>
      <c r="V7" s="211"/>
      <c r="W7" s="211"/>
      <c r="X7" s="211"/>
      <c r="Y7" s="211"/>
      <c r="Z7" s="212"/>
      <c r="AA7" s="211"/>
      <c r="AB7" s="211"/>
      <c r="AC7" s="224"/>
      <c r="AD7" s="211"/>
      <c r="AE7" s="211"/>
      <c r="AF7" s="211"/>
      <c r="AG7" s="212"/>
      <c r="AH7" s="151"/>
      <c r="AJ7" s="67"/>
      <c r="AN7" s="128"/>
      <c r="AO7" s="151"/>
      <c r="AQ7" s="67"/>
      <c r="AU7" s="128"/>
      <c r="AV7" s="151"/>
      <c r="AX7" s="67"/>
      <c r="BB7" s="128"/>
      <c r="BI7" s="67"/>
      <c r="BP7" s="67"/>
      <c r="BW7" s="67"/>
      <c r="CD7" s="67"/>
      <c r="CK7" s="67"/>
      <c r="CR7" s="67"/>
      <c r="CY7" s="67"/>
      <c r="DF7" s="67"/>
      <c r="DM7" s="67"/>
      <c r="DT7" s="67"/>
      <c r="EA7" s="67"/>
      <c r="EH7" s="67"/>
      <c r="EO7" s="67"/>
      <c r="EV7" s="67"/>
      <c r="FC7" s="67"/>
      <c r="FJ7" s="67"/>
      <c r="FQ7" s="67"/>
      <c r="FX7" s="67"/>
      <c r="GE7" s="67"/>
      <c r="GL7" s="67"/>
      <c r="GS7" s="67"/>
      <c r="GZ7" s="67"/>
      <c r="HG7" s="67"/>
      <c r="HN7" s="67"/>
      <c r="HU7" s="67"/>
      <c r="IB7" s="67"/>
      <c r="II7" s="67"/>
      <c r="IP7" s="67"/>
      <c r="IW7" s="67"/>
      <c r="JD7" s="67"/>
      <c r="JK7" s="67"/>
      <c r="JR7" s="67"/>
      <c r="JY7" s="67"/>
      <c r="KN7" s="68"/>
      <c r="KT7" s="67"/>
    </row>
    <row r="8" spans="4:306" s="106" customFormat="1" ht="16.5" hidden="1" thickTop="1">
      <c r="N8" s="107"/>
      <c r="O8" s="178" t="s">
        <v>1428</v>
      </c>
      <c r="P8" s="168"/>
      <c r="Q8" s="108"/>
      <c r="R8" s="108"/>
      <c r="S8" s="142"/>
      <c r="T8" s="213"/>
      <c r="U8" s="248"/>
      <c r="V8" s="214"/>
      <c r="W8" s="214"/>
      <c r="X8" s="214"/>
      <c r="Y8" s="214"/>
      <c r="Z8" s="215"/>
      <c r="AA8" s="214"/>
      <c r="AB8" s="214"/>
      <c r="AC8" s="225"/>
      <c r="AD8" s="214"/>
      <c r="AE8" s="214"/>
      <c r="AF8" s="214"/>
      <c r="AG8" s="215"/>
      <c r="AH8" s="152"/>
      <c r="AJ8" s="109"/>
      <c r="AN8" s="129"/>
      <c r="AO8" s="152"/>
      <c r="AQ8" s="109"/>
      <c r="AU8" s="129"/>
      <c r="AV8" s="152"/>
      <c r="AX8" s="109"/>
      <c r="BB8" s="129"/>
      <c r="BI8" s="109"/>
      <c r="BP8" s="109"/>
      <c r="BW8" s="109"/>
      <c r="CD8" s="109"/>
      <c r="CK8" s="109"/>
      <c r="CR8" s="109"/>
      <c r="CY8" s="109"/>
      <c r="DF8" s="109"/>
      <c r="DM8" s="109"/>
      <c r="DT8" s="109"/>
      <c r="EA8" s="109"/>
      <c r="EH8" s="109"/>
      <c r="EO8" s="109"/>
      <c r="EV8" s="109"/>
      <c r="FC8" s="109"/>
      <c r="FJ8" s="109"/>
      <c r="FQ8" s="109"/>
      <c r="FX8" s="109"/>
      <c r="GE8" s="109"/>
      <c r="GL8" s="109"/>
      <c r="GS8" s="109"/>
      <c r="GZ8" s="109"/>
      <c r="HG8" s="109"/>
      <c r="HN8" s="109"/>
      <c r="HU8" s="109"/>
      <c r="IB8" s="109"/>
      <c r="II8" s="109"/>
      <c r="IP8" s="109"/>
      <c r="IW8" s="109"/>
      <c r="JD8" s="109"/>
      <c r="JK8" s="109"/>
      <c r="JR8" s="109"/>
      <c r="JY8" s="109"/>
      <c r="KN8" s="110"/>
      <c r="KT8" s="109"/>
    </row>
    <row r="9" spans="4:306" s="84" customFormat="1" ht="16.5" thickTop="1">
      <c r="D9" s="84" t="e">
        <f>W9*N9</f>
        <v>#VALUE!</v>
      </c>
      <c r="F9" s="84" t="e">
        <f>Y9*N9</f>
        <v>#VALUE!</v>
      </c>
      <c r="G9" s="84" t="e">
        <f>Z9*N9</f>
        <v>#VALUE!</v>
      </c>
      <c r="H9" s="117"/>
      <c r="I9" s="117"/>
      <c r="J9" s="117"/>
      <c r="K9" s="117"/>
      <c r="L9" s="117"/>
      <c r="M9" s="117"/>
      <c r="N9" s="117" t="s">
        <v>55</v>
      </c>
      <c r="O9" s="181" t="s">
        <v>2569</v>
      </c>
      <c r="P9" s="170" t="e">
        <f>(SUM(T9:Z9))*N9</f>
        <v>#VALUE!</v>
      </c>
      <c r="Q9" s="118"/>
      <c r="R9" s="118"/>
      <c r="S9" s="145"/>
      <c r="T9" s="233"/>
      <c r="U9" s="252"/>
      <c r="V9" s="234"/>
      <c r="W9" s="234"/>
      <c r="X9" s="234" t="s">
        <v>15479</v>
      </c>
      <c r="Y9" s="240" t="s">
        <v>6501</v>
      </c>
      <c r="Z9" s="241" t="s">
        <v>3635</v>
      </c>
      <c r="AA9" s="234" t="s">
        <v>221</v>
      </c>
      <c r="AB9" s="234" t="s">
        <v>221</v>
      </c>
      <c r="AC9" s="235" t="s">
        <v>221</v>
      </c>
      <c r="AD9" s="240" t="s">
        <v>3520</v>
      </c>
      <c r="AE9" s="240" t="s">
        <v>3466</v>
      </c>
      <c r="AF9" s="234" t="s">
        <v>221</v>
      </c>
      <c r="AG9" s="241" t="s">
        <v>3449</v>
      </c>
      <c r="AH9" s="157" t="s">
        <v>8</v>
      </c>
      <c r="AI9" s="84" t="s">
        <v>8</v>
      </c>
      <c r="AJ9" s="120" t="s">
        <v>8</v>
      </c>
      <c r="AK9" s="119" t="s">
        <v>3206</v>
      </c>
      <c r="AL9" s="119" t="s">
        <v>3205</v>
      </c>
      <c r="AM9" s="84" t="s">
        <v>8</v>
      </c>
      <c r="AN9" s="134" t="s">
        <v>3190</v>
      </c>
      <c r="AO9" s="156" t="s">
        <v>3079</v>
      </c>
      <c r="AP9" s="84" t="s">
        <v>8</v>
      </c>
      <c r="AQ9" s="120" t="s">
        <v>8</v>
      </c>
      <c r="AR9" s="84" t="s">
        <v>8</v>
      </c>
      <c r="AS9" s="84" t="s">
        <v>3080</v>
      </c>
      <c r="AT9" s="84" t="s">
        <v>8</v>
      </c>
      <c r="AU9" s="133" t="s">
        <v>8</v>
      </c>
      <c r="AV9" s="156" t="s">
        <v>221</v>
      </c>
      <c r="AW9" s="84" t="s">
        <v>8</v>
      </c>
      <c r="AX9" s="120" t="s">
        <v>8</v>
      </c>
      <c r="AY9" s="84" t="s">
        <v>8</v>
      </c>
      <c r="AZ9" s="84" t="s">
        <v>8</v>
      </c>
      <c r="BA9" s="84" t="s">
        <v>8</v>
      </c>
      <c r="BB9" s="133" t="s">
        <v>8</v>
      </c>
      <c r="BC9" s="119" t="s">
        <v>2608</v>
      </c>
      <c r="BD9" s="84" t="s">
        <v>8</v>
      </c>
      <c r="BE9" s="84" t="s">
        <v>8</v>
      </c>
      <c r="BF9" s="84" t="s">
        <v>8</v>
      </c>
      <c r="BG9" s="84" t="s">
        <v>8</v>
      </c>
      <c r="BH9" s="84" t="s">
        <v>8</v>
      </c>
      <c r="BI9" s="120" t="s">
        <v>8</v>
      </c>
      <c r="BP9" s="120"/>
      <c r="BW9" s="120"/>
      <c r="CD9" s="120"/>
      <c r="CK9" s="120"/>
      <c r="CR9" s="120"/>
      <c r="CY9" s="120"/>
      <c r="DF9" s="120"/>
      <c r="DM9" s="120"/>
      <c r="DT9" s="120"/>
      <c r="EA9" s="120"/>
      <c r="EH9" s="120"/>
      <c r="EO9" s="120"/>
      <c r="EV9" s="120"/>
      <c r="FC9" s="120"/>
      <c r="FJ9" s="120"/>
      <c r="FQ9" s="120"/>
      <c r="FX9" s="120"/>
      <c r="GE9" s="120"/>
      <c r="GL9" s="120"/>
      <c r="GS9" s="120"/>
      <c r="GZ9" s="120"/>
      <c r="HG9" s="120"/>
      <c r="HN9" s="120"/>
      <c r="HU9" s="120"/>
      <c r="IB9" s="120"/>
      <c r="II9" s="120"/>
      <c r="IP9" s="120"/>
      <c r="IW9" s="120"/>
      <c r="JD9" s="120"/>
      <c r="JK9" s="120"/>
      <c r="JR9" s="120"/>
      <c r="JY9" s="120"/>
      <c r="KN9" s="121"/>
      <c r="KT9" s="120"/>
    </row>
    <row r="10" spans="4:306">
      <c r="D10" s="1" t="e">
        <f>W10*N10</f>
        <v>#VALUE!</v>
      </c>
      <c r="F10" s="1" t="e">
        <f>Y10*N10</f>
        <v>#VALUE!</v>
      </c>
      <c r="G10" s="1" t="e">
        <f>Z10*N10</f>
        <v>#VALUE!</v>
      </c>
      <c r="H10" s="80"/>
      <c r="I10" s="80"/>
      <c r="J10" s="80"/>
      <c r="K10" s="80"/>
      <c r="L10" s="80"/>
      <c r="M10" s="80"/>
      <c r="N10" s="80" t="s">
        <v>55</v>
      </c>
      <c r="O10" s="179" t="s">
        <v>2570</v>
      </c>
      <c r="P10" s="77" t="e">
        <f>(SUM(T10:Z10))*N10</f>
        <v>#VALUE!</v>
      </c>
      <c r="T10" s="226"/>
      <c r="U10" s="186"/>
      <c r="V10" s="186"/>
      <c r="W10" s="186"/>
      <c r="X10" s="186" t="s">
        <v>221</v>
      </c>
      <c r="Y10" s="239" t="s">
        <v>221</v>
      </c>
      <c r="Z10" s="238" t="s">
        <v>3636</v>
      </c>
      <c r="AA10" s="186" t="s">
        <v>221</v>
      </c>
      <c r="AB10" s="186" t="s">
        <v>221</v>
      </c>
      <c r="AC10" s="227" t="s">
        <v>221</v>
      </c>
      <c r="AD10" s="186" t="s">
        <v>221</v>
      </c>
      <c r="AE10" s="186" t="s">
        <v>221</v>
      </c>
      <c r="AF10" s="186" t="s">
        <v>221</v>
      </c>
      <c r="AG10" s="187" t="s">
        <v>221</v>
      </c>
      <c r="AH10" s="153" t="s">
        <v>8</v>
      </c>
      <c r="AI10" s="1" t="s">
        <v>8</v>
      </c>
      <c r="AJ10" s="2" t="s">
        <v>8</v>
      </c>
      <c r="AK10" s="4" t="s">
        <v>3207</v>
      </c>
      <c r="AL10" s="1" t="s">
        <v>8</v>
      </c>
      <c r="AM10" s="1" t="s">
        <v>8</v>
      </c>
      <c r="AN10" s="130" t="s">
        <v>8</v>
      </c>
      <c r="AO10" s="155" t="s">
        <v>221</v>
      </c>
      <c r="AP10" s="1" t="s">
        <v>8</v>
      </c>
      <c r="AQ10" s="2" t="s">
        <v>8</v>
      </c>
      <c r="AR10" s="1" t="s">
        <v>8</v>
      </c>
      <c r="AS10" s="1" t="s">
        <v>8</v>
      </c>
      <c r="AT10" s="1" t="s">
        <v>8</v>
      </c>
      <c r="AU10" s="130" t="s">
        <v>8</v>
      </c>
      <c r="AV10" s="155" t="s">
        <v>221</v>
      </c>
      <c r="AW10" s="1" t="s">
        <v>8</v>
      </c>
      <c r="AX10" s="2" t="s">
        <v>8</v>
      </c>
      <c r="AY10" s="1" t="s">
        <v>8</v>
      </c>
      <c r="AZ10" s="1" t="s">
        <v>8</v>
      </c>
      <c r="BA10" s="1" t="s">
        <v>8</v>
      </c>
      <c r="BB10" s="130" t="s">
        <v>8</v>
      </c>
      <c r="BC10" s="4" t="s">
        <v>221</v>
      </c>
      <c r="BD10" s="1" t="s">
        <v>8</v>
      </c>
      <c r="BE10" s="1" t="s">
        <v>8</v>
      </c>
      <c r="BF10" s="1" t="s">
        <v>8</v>
      </c>
      <c r="BG10" s="1" t="s">
        <v>8</v>
      </c>
      <c r="BH10" s="1" t="s">
        <v>8</v>
      </c>
      <c r="BI10" s="2" t="s">
        <v>8</v>
      </c>
    </row>
    <row r="11" spans="4:306">
      <c r="H11" s="80"/>
      <c r="I11" s="80"/>
      <c r="J11" s="80"/>
      <c r="K11" s="80"/>
      <c r="L11" s="80"/>
      <c r="M11" s="80"/>
      <c r="N11" s="80" t="s">
        <v>55</v>
      </c>
      <c r="O11" s="179" t="s">
        <v>2571</v>
      </c>
      <c r="T11" s="431" t="s">
        <v>3637</v>
      </c>
      <c r="U11" s="432"/>
      <c r="V11" s="432"/>
      <c r="W11" s="432"/>
      <c r="X11" s="432"/>
      <c r="Y11" s="432"/>
      <c r="Z11" s="433"/>
      <c r="AA11" s="186" t="s">
        <v>3196</v>
      </c>
      <c r="AB11" s="186" t="s">
        <v>8</v>
      </c>
      <c r="AC11" s="227" t="s">
        <v>8</v>
      </c>
      <c r="AD11" s="186" t="s">
        <v>8</v>
      </c>
      <c r="AE11" s="186" t="s">
        <v>8</v>
      </c>
      <c r="AF11" s="186" t="s">
        <v>8</v>
      </c>
      <c r="AG11" s="187" t="s">
        <v>8</v>
      </c>
      <c r="AH11" s="155" t="s">
        <v>3196</v>
      </c>
      <c r="AI11" s="1" t="s">
        <v>8</v>
      </c>
      <c r="AJ11" s="2" t="s">
        <v>8</v>
      </c>
      <c r="AK11" s="1" t="s">
        <v>8</v>
      </c>
      <c r="AL11" s="1" t="s">
        <v>8</v>
      </c>
      <c r="AM11" s="1" t="s">
        <v>8</v>
      </c>
      <c r="AN11" s="130" t="s">
        <v>8</v>
      </c>
      <c r="AO11" s="155" t="s">
        <v>2860</v>
      </c>
      <c r="AP11" s="1" t="s">
        <v>8</v>
      </c>
      <c r="AQ11" s="2" t="s">
        <v>8</v>
      </c>
      <c r="AR11" s="1" t="s">
        <v>8</v>
      </c>
      <c r="AS11" s="1" t="s">
        <v>8</v>
      </c>
      <c r="AT11" s="1" t="s">
        <v>8</v>
      </c>
      <c r="AU11" s="130" t="s">
        <v>8</v>
      </c>
      <c r="AV11" s="155" t="s">
        <v>221</v>
      </c>
      <c r="AW11" s="1" t="s">
        <v>8</v>
      </c>
      <c r="AX11" s="2" t="s">
        <v>8</v>
      </c>
      <c r="AY11" s="1" t="s">
        <v>8</v>
      </c>
      <c r="AZ11" s="1" t="s">
        <v>8</v>
      </c>
      <c r="BA11" s="1" t="s">
        <v>8</v>
      </c>
      <c r="BB11" s="130" t="s">
        <v>8</v>
      </c>
      <c r="BC11" s="4" t="s">
        <v>221</v>
      </c>
      <c r="BD11" s="1" t="s">
        <v>8</v>
      </c>
      <c r="BE11" s="1" t="s">
        <v>8</v>
      </c>
      <c r="BF11" s="1" t="s">
        <v>8</v>
      </c>
      <c r="BG11" s="1" t="s">
        <v>8</v>
      </c>
      <c r="BH11" s="1" t="s">
        <v>8</v>
      </c>
      <c r="BI11" s="2" t="s">
        <v>8</v>
      </c>
    </row>
    <row r="12" spans="4:306">
      <c r="H12" s="80"/>
      <c r="I12" s="80"/>
      <c r="J12" s="80"/>
      <c r="K12" s="80"/>
      <c r="L12" s="80"/>
      <c r="M12" s="80"/>
      <c r="N12" s="80" t="s">
        <v>55</v>
      </c>
      <c r="O12" s="179" t="s">
        <v>3628</v>
      </c>
      <c r="T12" s="434"/>
      <c r="U12" s="435"/>
      <c r="V12" s="435"/>
      <c r="W12" s="435"/>
      <c r="X12" s="435"/>
      <c r="Y12" s="435"/>
      <c r="Z12" s="436"/>
      <c r="AA12" s="186" t="s">
        <v>3474</v>
      </c>
      <c r="AB12" s="186" t="s">
        <v>8</v>
      </c>
      <c r="AC12" s="227" t="s">
        <v>8</v>
      </c>
      <c r="AD12" s="186" t="s">
        <v>8</v>
      </c>
      <c r="AE12" s="186" t="s">
        <v>8</v>
      </c>
      <c r="AF12" s="186" t="s">
        <v>8</v>
      </c>
      <c r="AG12" s="187" t="s">
        <v>8</v>
      </c>
      <c r="AH12" s="155" t="s">
        <v>3209</v>
      </c>
      <c r="AI12" s="1" t="s">
        <v>8</v>
      </c>
      <c r="AJ12" s="2" t="s">
        <v>8</v>
      </c>
      <c r="AK12" s="1" t="s">
        <v>8</v>
      </c>
      <c r="AL12" s="1" t="s">
        <v>8</v>
      </c>
      <c r="AM12" s="1" t="s">
        <v>8</v>
      </c>
      <c r="AN12" s="130" t="s">
        <v>8</v>
      </c>
      <c r="AO12" s="155" t="s">
        <v>2970</v>
      </c>
      <c r="AQ12" s="2" t="s">
        <v>8</v>
      </c>
      <c r="AR12" s="1" t="s">
        <v>8</v>
      </c>
      <c r="AS12" s="1" t="s">
        <v>8</v>
      </c>
      <c r="AT12" s="1" t="s">
        <v>8</v>
      </c>
      <c r="AU12" s="130" t="s">
        <v>8</v>
      </c>
      <c r="AV12" s="155" t="s">
        <v>221</v>
      </c>
      <c r="AW12" s="1" t="s">
        <v>8</v>
      </c>
      <c r="AX12" s="2" t="s">
        <v>8</v>
      </c>
      <c r="AY12" s="1" t="s">
        <v>8</v>
      </c>
      <c r="AZ12" s="1" t="s">
        <v>8</v>
      </c>
      <c r="BA12" s="1" t="s">
        <v>8</v>
      </c>
      <c r="BB12" s="130" t="s">
        <v>8</v>
      </c>
      <c r="BC12" s="4" t="s">
        <v>221</v>
      </c>
      <c r="BD12" s="1" t="s">
        <v>8</v>
      </c>
      <c r="BE12" s="1" t="s">
        <v>8</v>
      </c>
      <c r="BF12" s="1" t="s">
        <v>8</v>
      </c>
      <c r="BG12" s="1" t="s">
        <v>8</v>
      </c>
      <c r="BH12" s="1" t="s">
        <v>8</v>
      </c>
      <c r="BI12" s="2" t="s">
        <v>8</v>
      </c>
    </row>
    <row r="13" spans="4:306">
      <c r="H13" s="80"/>
      <c r="I13" s="80"/>
      <c r="J13" s="80"/>
      <c r="K13" s="80"/>
      <c r="L13" s="80"/>
      <c r="M13" s="80"/>
      <c r="N13" s="80" t="s">
        <v>55</v>
      </c>
      <c r="O13" s="179" t="s">
        <v>3629</v>
      </c>
      <c r="T13" s="434"/>
      <c r="U13" s="435"/>
      <c r="V13" s="435"/>
      <c r="W13" s="435"/>
      <c r="X13" s="435"/>
      <c r="Y13" s="435"/>
      <c r="Z13" s="436"/>
      <c r="AA13" s="186" t="s">
        <v>221</v>
      </c>
      <c r="AB13" s="186" t="s">
        <v>221</v>
      </c>
      <c r="AC13" s="227" t="s">
        <v>221</v>
      </c>
      <c r="AD13" s="239" t="s">
        <v>3523</v>
      </c>
      <c r="AE13" s="186"/>
      <c r="AF13" s="186"/>
      <c r="AG13" s="187"/>
      <c r="AH13" s="155" t="s">
        <v>3258</v>
      </c>
      <c r="AI13" s="1" t="s">
        <v>8</v>
      </c>
      <c r="AJ13" s="2" t="s">
        <v>8</v>
      </c>
      <c r="AK13" s="1" t="s">
        <v>8</v>
      </c>
      <c r="AL13" s="1" t="s">
        <v>8</v>
      </c>
      <c r="AM13" s="1" t="s">
        <v>8</v>
      </c>
      <c r="AN13" s="130" t="s">
        <v>8</v>
      </c>
      <c r="AO13" s="155" t="s">
        <v>3097</v>
      </c>
      <c r="AP13" s="1" t="s">
        <v>8</v>
      </c>
      <c r="AQ13" s="2" t="s">
        <v>8</v>
      </c>
      <c r="AR13" s="1" t="s">
        <v>8</v>
      </c>
      <c r="AS13" s="1" t="s">
        <v>8</v>
      </c>
      <c r="AT13" s="1" t="s">
        <v>8</v>
      </c>
      <c r="AU13" s="130" t="s">
        <v>8</v>
      </c>
      <c r="AV13" s="155" t="s">
        <v>2687</v>
      </c>
      <c r="AW13" s="1" t="s">
        <v>8</v>
      </c>
      <c r="AX13" s="2" t="s">
        <v>8</v>
      </c>
      <c r="AY13" s="1" t="s">
        <v>8</v>
      </c>
      <c r="AZ13" s="1" t="s">
        <v>8</v>
      </c>
      <c r="BA13" s="1" t="s">
        <v>8</v>
      </c>
      <c r="BB13" s="130" t="s">
        <v>8</v>
      </c>
      <c r="BC13" s="4" t="s">
        <v>221</v>
      </c>
      <c r="BD13" s="1" t="s">
        <v>8</v>
      </c>
      <c r="BE13" s="1" t="s">
        <v>8</v>
      </c>
      <c r="BF13" s="1" t="s">
        <v>8</v>
      </c>
      <c r="BG13" s="1" t="s">
        <v>8</v>
      </c>
      <c r="BH13" s="1" t="s">
        <v>8</v>
      </c>
      <c r="BI13" s="2" t="s">
        <v>8</v>
      </c>
    </row>
    <row r="14" spans="4:306">
      <c r="H14" s="80"/>
      <c r="I14" s="80"/>
      <c r="J14" s="80"/>
      <c r="K14" s="80"/>
      <c r="L14" s="80"/>
      <c r="M14" s="80"/>
      <c r="N14" s="80" t="s">
        <v>55</v>
      </c>
      <c r="O14" s="179" t="s">
        <v>3625</v>
      </c>
      <c r="T14" s="434"/>
      <c r="U14" s="435"/>
      <c r="V14" s="435"/>
      <c r="W14" s="435"/>
      <c r="X14" s="435"/>
      <c r="Y14" s="435"/>
      <c r="Z14" s="436"/>
      <c r="AA14" s="186" t="s">
        <v>221</v>
      </c>
      <c r="AB14" s="186" t="s">
        <v>221</v>
      </c>
      <c r="AC14" s="227" t="s">
        <v>221</v>
      </c>
      <c r="AD14" s="186" t="s">
        <v>221</v>
      </c>
      <c r="AE14" s="186" t="s">
        <v>221</v>
      </c>
      <c r="AF14" s="239" t="s">
        <v>3473</v>
      </c>
      <c r="AG14" s="187"/>
      <c r="AH14" s="155" t="s">
        <v>3262</v>
      </c>
      <c r="AI14" s="1" t="s">
        <v>8</v>
      </c>
      <c r="AJ14" s="2" t="s">
        <v>8</v>
      </c>
      <c r="AK14" s="1" t="s">
        <v>8</v>
      </c>
      <c r="AL14" s="1" t="s">
        <v>8</v>
      </c>
      <c r="AM14" s="1" t="s">
        <v>8</v>
      </c>
      <c r="AN14" s="130" t="s">
        <v>8</v>
      </c>
      <c r="AO14" s="155" t="s">
        <v>3104</v>
      </c>
      <c r="AQ14" s="2" t="s">
        <v>8</v>
      </c>
      <c r="AR14" s="1" t="s">
        <v>8</v>
      </c>
      <c r="AS14" s="1" t="s">
        <v>8</v>
      </c>
      <c r="AT14" s="1" t="s">
        <v>8</v>
      </c>
      <c r="AU14" s="130" t="s">
        <v>8</v>
      </c>
      <c r="AV14" s="155" t="s">
        <v>2699</v>
      </c>
      <c r="AW14" s="1" t="s">
        <v>8</v>
      </c>
      <c r="AX14" s="2" t="s">
        <v>8</v>
      </c>
      <c r="AY14" s="1" t="s">
        <v>8</v>
      </c>
      <c r="AZ14" s="1" t="s">
        <v>8</v>
      </c>
      <c r="BA14" s="1" t="s">
        <v>8</v>
      </c>
      <c r="BB14" s="130" t="s">
        <v>8</v>
      </c>
      <c r="BC14" s="4" t="s">
        <v>2641</v>
      </c>
      <c r="BD14" s="1" t="s">
        <v>8</v>
      </c>
      <c r="BE14" s="1" t="s">
        <v>8</v>
      </c>
      <c r="BF14" s="1" t="s">
        <v>8</v>
      </c>
      <c r="BG14" s="1" t="s">
        <v>8</v>
      </c>
      <c r="BH14" s="1" t="s">
        <v>8</v>
      </c>
      <c r="BI14" s="2" t="s">
        <v>8</v>
      </c>
    </row>
    <row r="15" spans="4:306">
      <c r="H15" s="80"/>
      <c r="I15" s="80"/>
      <c r="J15" s="80"/>
      <c r="K15" s="80"/>
      <c r="L15" s="80"/>
      <c r="M15" s="80"/>
      <c r="N15" s="80" t="s">
        <v>55</v>
      </c>
      <c r="O15" s="179" t="s">
        <v>3705</v>
      </c>
      <c r="T15" s="434" t="s">
        <v>3641</v>
      </c>
      <c r="U15" s="435"/>
      <c r="V15" s="435"/>
      <c r="W15" s="435"/>
      <c r="X15" s="435"/>
      <c r="Y15" s="435"/>
      <c r="Z15" s="436"/>
      <c r="AA15" s="186" t="s">
        <v>221</v>
      </c>
      <c r="AB15" s="186" t="s">
        <v>8</v>
      </c>
      <c r="AC15" s="227" t="s">
        <v>8</v>
      </c>
      <c r="AD15" s="186" t="s">
        <v>8</v>
      </c>
      <c r="AE15" s="186" t="s">
        <v>8</v>
      </c>
      <c r="AF15" s="186" t="s">
        <v>8</v>
      </c>
      <c r="AG15" s="187" t="s">
        <v>8</v>
      </c>
      <c r="AH15" s="153" t="s">
        <v>8</v>
      </c>
      <c r="AI15" s="1" t="s">
        <v>8</v>
      </c>
      <c r="AJ15" s="2" t="s">
        <v>8</v>
      </c>
      <c r="AK15" s="4" t="s">
        <v>221</v>
      </c>
      <c r="AL15" s="4" t="s">
        <v>221</v>
      </c>
      <c r="AM15" s="4" t="s">
        <v>221</v>
      </c>
      <c r="AN15" s="132" t="s">
        <v>221</v>
      </c>
      <c r="AO15" s="155" t="s">
        <v>2006</v>
      </c>
      <c r="AP15" s="1" t="s">
        <v>8</v>
      </c>
      <c r="AQ15" s="2" t="s">
        <v>8</v>
      </c>
      <c r="AR15" s="1" t="s">
        <v>8</v>
      </c>
      <c r="AS15" s="1" t="s">
        <v>8</v>
      </c>
      <c r="AT15" s="1" t="s">
        <v>8</v>
      </c>
      <c r="AU15" s="130" t="s">
        <v>8</v>
      </c>
      <c r="AV15" s="155" t="s">
        <v>221</v>
      </c>
      <c r="AW15" s="1" t="s">
        <v>8</v>
      </c>
      <c r="AX15" s="2" t="s">
        <v>8</v>
      </c>
      <c r="AY15" s="1" t="s">
        <v>8</v>
      </c>
      <c r="AZ15" s="1" t="s">
        <v>8</v>
      </c>
      <c r="BA15" s="1" t="s">
        <v>8</v>
      </c>
      <c r="BB15" s="130" t="s">
        <v>8</v>
      </c>
      <c r="BC15" s="4" t="s">
        <v>221</v>
      </c>
      <c r="BD15" s="1" t="s">
        <v>8</v>
      </c>
      <c r="BE15" s="1" t="s">
        <v>8</v>
      </c>
      <c r="BF15" s="1" t="s">
        <v>8</v>
      </c>
      <c r="BG15" s="1" t="s">
        <v>8</v>
      </c>
      <c r="BH15" s="1" t="s">
        <v>8</v>
      </c>
      <c r="BI15" s="2" t="s">
        <v>8</v>
      </c>
    </row>
    <row r="16" spans="4:306">
      <c r="H16" s="80"/>
      <c r="I16" s="80"/>
      <c r="J16" s="80"/>
      <c r="K16" s="80"/>
      <c r="L16" s="80"/>
      <c r="M16" s="80"/>
      <c r="N16" s="80" t="s">
        <v>55</v>
      </c>
      <c r="O16" s="179" t="s">
        <v>3626</v>
      </c>
      <c r="T16" s="434" t="s">
        <v>3639</v>
      </c>
      <c r="U16" s="435"/>
      <c r="V16" s="435"/>
      <c r="W16" s="435"/>
      <c r="X16" s="435"/>
      <c r="Y16" s="435"/>
      <c r="Z16" s="436"/>
      <c r="AA16" s="186" t="s">
        <v>221</v>
      </c>
      <c r="AB16" s="186" t="s">
        <v>8</v>
      </c>
      <c r="AC16" s="227" t="s">
        <v>8</v>
      </c>
      <c r="AD16" s="186" t="s">
        <v>8</v>
      </c>
      <c r="AE16" s="186" t="s">
        <v>8</v>
      </c>
      <c r="AF16" s="186" t="s">
        <v>8</v>
      </c>
      <c r="AG16" s="187" t="s">
        <v>8</v>
      </c>
      <c r="AH16" s="155" t="s">
        <v>221</v>
      </c>
      <c r="AI16" s="1" t="s">
        <v>8</v>
      </c>
      <c r="AJ16" s="2" t="s">
        <v>8</v>
      </c>
      <c r="AK16" s="1" t="s">
        <v>8</v>
      </c>
      <c r="AL16" s="1" t="s">
        <v>8</v>
      </c>
      <c r="AM16" s="1" t="s">
        <v>8</v>
      </c>
      <c r="AN16" s="130" t="s">
        <v>8</v>
      </c>
      <c r="AO16" s="155" t="s">
        <v>3098</v>
      </c>
      <c r="AQ16" s="2" t="s">
        <v>8</v>
      </c>
      <c r="AR16" s="1" t="s">
        <v>8</v>
      </c>
      <c r="AS16" s="1" t="s">
        <v>8</v>
      </c>
      <c r="AT16" s="1" t="s">
        <v>8</v>
      </c>
      <c r="AU16" s="130" t="s">
        <v>8</v>
      </c>
      <c r="AV16" s="155" t="s">
        <v>221</v>
      </c>
      <c r="AW16" s="1" t="s">
        <v>8</v>
      </c>
      <c r="AX16" s="2" t="s">
        <v>8</v>
      </c>
      <c r="AY16" s="1" t="s">
        <v>8</v>
      </c>
      <c r="AZ16" s="1" t="s">
        <v>8</v>
      </c>
      <c r="BA16" s="1" t="s">
        <v>8</v>
      </c>
      <c r="BB16" s="130" t="s">
        <v>8</v>
      </c>
      <c r="BC16" s="4" t="s">
        <v>221</v>
      </c>
      <c r="BD16" s="1" t="s">
        <v>8</v>
      </c>
      <c r="BE16" s="1" t="s">
        <v>8</v>
      </c>
      <c r="BF16" s="1" t="s">
        <v>8</v>
      </c>
      <c r="BG16" s="1" t="s">
        <v>8</v>
      </c>
      <c r="BH16" s="1" t="s">
        <v>8</v>
      </c>
      <c r="BI16" s="2" t="s">
        <v>8</v>
      </c>
    </row>
    <row r="17" spans="4:61">
      <c r="H17" s="80"/>
      <c r="I17" s="80"/>
      <c r="J17" s="80"/>
      <c r="K17" s="80"/>
      <c r="L17" s="80"/>
      <c r="M17" s="80"/>
      <c r="N17" s="80" t="s">
        <v>55</v>
      </c>
      <c r="O17" s="179" t="s">
        <v>3627</v>
      </c>
      <c r="T17" s="434" t="s">
        <v>3640</v>
      </c>
      <c r="U17" s="435"/>
      <c r="V17" s="435"/>
      <c r="W17" s="435"/>
      <c r="X17" s="435"/>
      <c r="Y17" s="435"/>
      <c r="Z17" s="436"/>
      <c r="AA17" s="186" t="s">
        <v>221</v>
      </c>
      <c r="AB17" s="186" t="s">
        <v>8</v>
      </c>
      <c r="AC17" s="227" t="s">
        <v>8</v>
      </c>
      <c r="AD17" s="186" t="s">
        <v>8</v>
      </c>
      <c r="AE17" s="186" t="s">
        <v>8</v>
      </c>
      <c r="AF17" s="186" t="s">
        <v>8</v>
      </c>
      <c r="AG17" s="187" t="s">
        <v>8</v>
      </c>
      <c r="AH17" s="155" t="s">
        <v>3251</v>
      </c>
      <c r="AI17" s="1" t="s">
        <v>8</v>
      </c>
      <c r="AJ17" s="2" t="s">
        <v>8</v>
      </c>
      <c r="AK17" s="1" t="s">
        <v>8</v>
      </c>
      <c r="AL17" s="1" t="s">
        <v>8</v>
      </c>
      <c r="AM17" s="1" t="s">
        <v>8</v>
      </c>
      <c r="AN17" s="130" t="s">
        <v>8</v>
      </c>
      <c r="AO17" s="155" t="s">
        <v>3074</v>
      </c>
      <c r="AP17" s="1" t="s">
        <v>8</v>
      </c>
      <c r="AQ17" s="2" t="s">
        <v>8</v>
      </c>
      <c r="AR17" s="1" t="s">
        <v>8</v>
      </c>
      <c r="AS17" s="1" t="s">
        <v>8</v>
      </c>
      <c r="AT17" s="1" t="s">
        <v>8</v>
      </c>
      <c r="AU17" s="130" t="s">
        <v>8</v>
      </c>
      <c r="AV17" s="155" t="s">
        <v>2771</v>
      </c>
      <c r="AW17" s="1" t="s">
        <v>8</v>
      </c>
      <c r="AX17" s="2" t="s">
        <v>8</v>
      </c>
      <c r="AY17" s="1" t="s">
        <v>8</v>
      </c>
      <c r="AZ17" s="1" t="s">
        <v>8</v>
      </c>
      <c r="BA17" s="1" t="s">
        <v>8</v>
      </c>
      <c r="BB17" s="130" t="s">
        <v>8</v>
      </c>
      <c r="BC17" s="4" t="s">
        <v>221</v>
      </c>
      <c r="BD17" s="1" t="s">
        <v>8</v>
      </c>
      <c r="BE17" s="1" t="s">
        <v>8</v>
      </c>
      <c r="BF17" s="1" t="s">
        <v>8</v>
      </c>
      <c r="BG17" s="1" t="s">
        <v>8</v>
      </c>
      <c r="BH17" s="1" t="s">
        <v>8</v>
      </c>
      <c r="BI17" s="2" t="s">
        <v>8</v>
      </c>
    </row>
    <row r="18" spans="4:61">
      <c r="H18" s="80"/>
      <c r="I18" s="80"/>
      <c r="J18" s="80"/>
      <c r="K18" s="80"/>
      <c r="L18" s="80"/>
      <c r="M18" s="80"/>
      <c r="N18" s="80" t="s">
        <v>55</v>
      </c>
      <c r="O18" s="179" t="s">
        <v>3603</v>
      </c>
      <c r="T18" s="431" t="s">
        <v>3735</v>
      </c>
      <c r="U18" s="432"/>
      <c r="V18" s="432"/>
      <c r="W18" s="432"/>
      <c r="X18" s="432"/>
      <c r="Y18" s="432"/>
      <c r="Z18" s="433"/>
      <c r="AA18" s="186" t="s">
        <v>221</v>
      </c>
      <c r="AB18" s="186" t="s">
        <v>8</v>
      </c>
      <c r="AC18" s="227" t="s">
        <v>8</v>
      </c>
      <c r="AD18" s="186" t="s">
        <v>8</v>
      </c>
      <c r="AE18" s="186" t="s">
        <v>8</v>
      </c>
      <c r="AF18" s="186" t="s">
        <v>8</v>
      </c>
      <c r="AG18" s="187" t="s">
        <v>8</v>
      </c>
      <c r="AH18" s="155" t="s">
        <v>221</v>
      </c>
      <c r="AI18" s="1" t="s">
        <v>8</v>
      </c>
      <c r="AJ18" s="2" t="s">
        <v>8</v>
      </c>
      <c r="AK18" s="1" t="s">
        <v>8</v>
      </c>
      <c r="AL18" s="1" t="s">
        <v>8</v>
      </c>
      <c r="AM18" s="1" t="s">
        <v>8</v>
      </c>
      <c r="AN18" s="130" t="s">
        <v>8</v>
      </c>
      <c r="AO18" s="155" t="s">
        <v>3127</v>
      </c>
      <c r="AP18" s="1" t="s">
        <v>8</v>
      </c>
      <c r="AQ18" s="2" t="s">
        <v>8</v>
      </c>
      <c r="AR18" s="1" t="s">
        <v>8</v>
      </c>
      <c r="AS18" s="1" t="s">
        <v>8</v>
      </c>
      <c r="AT18" s="1" t="s">
        <v>8</v>
      </c>
      <c r="AU18" s="130" t="s">
        <v>8</v>
      </c>
      <c r="AV18" s="155" t="s">
        <v>2779</v>
      </c>
      <c r="AW18" s="1" t="s">
        <v>8</v>
      </c>
      <c r="AX18" s="2" t="s">
        <v>8</v>
      </c>
      <c r="AY18" s="1" t="s">
        <v>8</v>
      </c>
      <c r="AZ18" s="1" t="s">
        <v>8</v>
      </c>
      <c r="BA18" s="1" t="s">
        <v>8</v>
      </c>
      <c r="BB18" s="130" t="s">
        <v>8</v>
      </c>
      <c r="BC18" s="47" t="s">
        <v>2609</v>
      </c>
      <c r="BD18" s="1" t="s">
        <v>8</v>
      </c>
      <c r="BE18" s="1" t="s">
        <v>8</v>
      </c>
      <c r="BF18" s="1" t="s">
        <v>8</v>
      </c>
      <c r="BG18" s="1" t="s">
        <v>8</v>
      </c>
      <c r="BH18" s="1" t="s">
        <v>8</v>
      </c>
      <c r="BI18" s="2" t="s">
        <v>8</v>
      </c>
    </row>
    <row r="19" spans="4:61">
      <c r="H19" s="80"/>
      <c r="I19" s="80"/>
      <c r="J19" s="80"/>
      <c r="K19" s="80"/>
      <c r="L19" s="80"/>
      <c r="M19" s="80"/>
      <c r="N19" s="80" t="s">
        <v>55</v>
      </c>
      <c r="O19" s="179" t="s">
        <v>3599</v>
      </c>
      <c r="T19" s="434" t="s">
        <v>3646</v>
      </c>
      <c r="U19" s="435"/>
      <c r="V19" s="435"/>
      <c r="W19" s="435"/>
      <c r="X19" s="435"/>
      <c r="Y19" s="435"/>
      <c r="Z19" s="436"/>
      <c r="AA19" s="186" t="s">
        <v>221</v>
      </c>
      <c r="AB19" s="186" t="s">
        <v>8</v>
      </c>
      <c r="AC19" s="227" t="s">
        <v>8</v>
      </c>
      <c r="AD19" s="186" t="s">
        <v>8</v>
      </c>
      <c r="AE19" s="186" t="s">
        <v>8</v>
      </c>
      <c r="AF19" s="186" t="s">
        <v>8</v>
      </c>
      <c r="AG19" s="187" t="s">
        <v>8</v>
      </c>
      <c r="AH19" s="155" t="s">
        <v>3250</v>
      </c>
      <c r="AI19" s="1" t="s">
        <v>8</v>
      </c>
      <c r="AJ19" s="2" t="s">
        <v>8</v>
      </c>
      <c r="AK19" s="1" t="s">
        <v>8</v>
      </c>
      <c r="AL19" s="1" t="s">
        <v>8</v>
      </c>
      <c r="AM19" s="1" t="s">
        <v>8</v>
      </c>
      <c r="AN19" s="130" t="s">
        <v>8</v>
      </c>
      <c r="AO19" s="155" t="s">
        <v>3103</v>
      </c>
      <c r="AQ19" s="2" t="s">
        <v>8</v>
      </c>
      <c r="AR19" s="1" t="s">
        <v>8</v>
      </c>
      <c r="AS19" s="1" t="s">
        <v>8</v>
      </c>
      <c r="AT19" s="1" t="s">
        <v>8</v>
      </c>
      <c r="AU19" s="130" t="s">
        <v>8</v>
      </c>
      <c r="AV19" s="155" t="s">
        <v>221</v>
      </c>
      <c r="AW19" s="1" t="s">
        <v>8</v>
      </c>
      <c r="AX19" s="2" t="s">
        <v>8</v>
      </c>
      <c r="AY19" s="1" t="s">
        <v>8</v>
      </c>
      <c r="AZ19" s="1" t="s">
        <v>8</v>
      </c>
      <c r="BA19" s="1" t="s">
        <v>8</v>
      </c>
      <c r="BB19" s="130" t="s">
        <v>8</v>
      </c>
      <c r="BC19" s="4"/>
    </row>
    <row r="20" spans="4:61">
      <c r="D20" s="1" t="e">
        <f>W20*N20</f>
        <v>#VALUE!</v>
      </c>
      <c r="F20" s="1" t="e">
        <f>Y20*N20</f>
        <v>#VALUE!</v>
      </c>
      <c r="G20" s="1" t="e">
        <f>Z20*N20</f>
        <v>#VALUE!</v>
      </c>
      <c r="H20" s="80"/>
      <c r="I20" s="80"/>
      <c r="J20" s="80"/>
      <c r="K20" s="80"/>
      <c r="L20" s="80"/>
      <c r="M20" s="80"/>
      <c r="N20" s="80" t="s">
        <v>55</v>
      </c>
      <c r="O20" s="179" t="s">
        <v>3620</v>
      </c>
      <c r="T20" s="434" t="s">
        <v>3642</v>
      </c>
      <c r="U20" s="435"/>
      <c r="V20" s="435"/>
      <c r="W20" s="435"/>
      <c r="X20" s="435"/>
      <c r="Y20" s="435"/>
      <c r="Z20" s="436"/>
      <c r="AA20" s="186" t="s">
        <v>221</v>
      </c>
      <c r="AB20" s="186" t="s">
        <v>221</v>
      </c>
      <c r="AC20" s="227" t="s">
        <v>221</v>
      </c>
      <c r="AD20" s="239" t="s">
        <v>3516</v>
      </c>
      <c r="AE20" s="186"/>
      <c r="AF20" s="186"/>
      <c r="AG20" s="187"/>
      <c r="AH20" s="153" t="s">
        <v>8</v>
      </c>
      <c r="AI20" s="1" t="s">
        <v>8</v>
      </c>
      <c r="AJ20" s="2" t="s">
        <v>8</v>
      </c>
      <c r="AK20" s="4" t="s">
        <v>221</v>
      </c>
      <c r="AL20" s="4" t="s">
        <v>221</v>
      </c>
      <c r="AM20" s="4" t="s">
        <v>221</v>
      </c>
      <c r="AN20" s="132" t="s">
        <v>221</v>
      </c>
      <c r="AO20" s="155" t="s">
        <v>3099</v>
      </c>
      <c r="AQ20" s="2" t="s">
        <v>8</v>
      </c>
      <c r="AR20" s="1" t="s">
        <v>8</v>
      </c>
      <c r="AS20" s="1" t="s">
        <v>8</v>
      </c>
      <c r="AT20" s="1" t="s">
        <v>8</v>
      </c>
      <c r="AU20" s="130" t="s">
        <v>8</v>
      </c>
      <c r="AV20" s="155" t="s">
        <v>2777</v>
      </c>
      <c r="AW20" s="1" t="s">
        <v>8</v>
      </c>
      <c r="AX20" s="2" t="s">
        <v>8</v>
      </c>
      <c r="AY20" s="1" t="s">
        <v>8</v>
      </c>
      <c r="AZ20" s="1" t="s">
        <v>8</v>
      </c>
      <c r="BA20" s="1" t="s">
        <v>8</v>
      </c>
      <c r="BB20" s="130" t="s">
        <v>8</v>
      </c>
      <c r="BC20" s="4" t="s">
        <v>221</v>
      </c>
      <c r="BD20" s="1" t="s">
        <v>8</v>
      </c>
      <c r="BE20" s="1" t="s">
        <v>8</v>
      </c>
      <c r="BF20" s="1" t="s">
        <v>8</v>
      </c>
      <c r="BG20" s="1" t="s">
        <v>8</v>
      </c>
      <c r="BH20" s="1" t="s">
        <v>8</v>
      </c>
      <c r="BI20" s="2" t="s">
        <v>8</v>
      </c>
    </row>
    <row r="21" spans="4:61">
      <c r="H21" s="80"/>
      <c r="I21" s="80"/>
      <c r="J21" s="80"/>
      <c r="K21" s="80"/>
      <c r="L21" s="80"/>
      <c r="M21" s="80"/>
      <c r="N21" s="80" t="s">
        <v>55</v>
      </c>
      <c r="O21" s="179" t="s">
        <v>3621</v>
      </c>
      <c r="T21" s="431" t="s">
        <v>3711</v>
      </c>
      <c r="U21" s="432"/>
      <c r="V21" s="432"/>
      <c r="W21" s="432"/>
      <c r="X21" s="432"/>
      <c r="Y21" s="432"/>
      <c r="Z21" s="433"/>
      <c r="AA21" s="186" t="s">
        <v>221</v>
      </c>
      <c r="AB21" s="186" t="s">
        <v>221</v>
      </c>
      <c r="AC21" s="227" t="s">
        <v>221</v>
      </c>
      <c r="AD21" s="186" t="s">
        <v>221</v>
      </c>
      <c r="AE21" s="186" t="s">
        <v>221</v>
      </c>
      <c r="AF21" s="239" t="s">
        <v>3497</v>
      </c>
      <c r="AG21" s="187"/>
      <c r="AH21" s="153" t="s">
        <v>8</v>
      </c>
      <c r="AI21" s="1" t="s">
        <v>8</v>
      </c>
      <c r="AJ21" s="2" t="s">
        <v>8</v>
      </c>
      <c r="AK21" s="4" t="s">
        <v>221</v>
      </c>
      <c r="AL21" s="4" t="s">
        <v>221</v>
      </c>
      <c r="AM21" s="4" t="s">
        <v>221</v>
      </c>
      <c r="AN21" s="132" t="s">
        <v>221</v>
      </c>
      <c r="AO21" s="155" t="s">
        <v>3100</v>
      </c>
      <c r="AQ21" s="2" t="s">
        <v>8</v>
      </c>
      <c r="AR21" s="1" t="s">
        <v>8</v>
      </c>
      <c r="AS21" s="1" t="s">
        <v>8</v>
      </c>
      <c r="AT21" s="1" t="s">
        <v>8</v>
      </c>
      <c r="AU21" s="130" t="s">
        <v>8</v>
      </c>
      <c r="AV21" s="155" t="s">
        <v>2988</v>
      </c>
      <c r="AW21" s="1" t="s">
        <v>8</v>
      </c>
      <c r="AX21" s="2" t="s">
        <v>8</v>
      </c>
      <c r="AY21" s="1" t="s">
        <v>8</v>
      </c>
      <c r="AZ21" s="1" t="s">
        <v>8</v>
      </c>
      <c r="BA21" s="1" t="s">
        <v>8</v>
      </c>
      <c r="BB21" s="130" t="s">
        <v>8</v>
      </c>
      <c r="BC21" s="4" t="s">
        <v>221</v>
      </c>
      <c r="BD21" s="1" t="s">
        <v>8</v>
      </c>
      <c r="BE21" s="1" t="s">
        <v>8</v>
      </c>
      <c r="BF21" s="1" t="s">
        <v>8</v>
      </c>
      <c r="BG21" s="1" t="s">
        <v>8</v>
      </c>
      <c r="BH21" s="1" t="s">
        <v>8</v>
      </c>
      <c r="BI21" s="2" t="s">
        <v>8</v>
      </c>
    </row>
    <row r="22" spans="4:61">
      <c r="H22" s="80"/>
      <c r="I22" s="80"/>
      <c r="J22" s="80"/>
      <c r="K22" s="80"/>
      <c r="L22" s="80"/>
      <c r="M22" s="80"/>
      <c r="N22" s="80" t="s">
        <v>55</v>
      </c>
      <c r="O22" s="179" t="s">
        <v>3622</v>
      </c>
      <c r="T22" s="434"/>
      <c r="U22" s="435"/>
      <c r="V22" s="435"/>
      <c r="W22" s="435"/>
      <c r="X22" s="435"/>
      <c r="Y22" s="435"/>
      <c r="Z22" s="436"/>
      <c r="AA22" s="186" t="s">
        <v>221</v>
      </c>
      <c r="AB22" s="186" t="s">
        <v>221</v>
      </c>
      <c r="AC22" s="227" t="s">
        <v>221</v>
      </c>
      <c r="AD22" s="186" t="s">
        <v>221</v>
      </c>
      <c r="AE22" s="186" t="s">
        <v>221</v>
      </c>
      <c r="AF22" s="186" t="s">
        <v>221</v>
      </c>
      <c r="AG22" s="187" t="s">
        <v>221</v>
      </c>
      <c r="AH22" s="153" t="s">
        <v>8</v>
      </c>
      <c r="AI22" s="1" t="s">
        <v>8</v>
      </c>
      <c r="AJ22" s="2" t="s">
        <v>8</v>
      </c>
      <c r="AK22" s="4" t="s">
        <v>221</v>
      </c>
      <c r="AL22" s="4" t="s">
        <v>221</v>
      </c>
      <c r="AM22" s="4" t="s">
        <v>221</v>
      </c>
      <c r="AN22" s="132" t="s">
        <v>221</v>
      </c>
      <c r="AO22" s="155" t="s">
        <v>2474</v>
      </c>
      <c r="AQ22" s="2" t="s">
        <v>8</v>
      </c>
      <c r="AR22" s="1" t="s">
        <v>8</v>
      </c>
      <c r="AS22" s="1" t="s">
        <v>8</v>
      </c>
      <c r="AT22" s="1" t="s">
        <v>8</v>
      </c>
      <c r="AU22" s="130" t="s">
        <v>8</v>
      </c>
      <c r="AV22" s="155" t="s">
        <v>221</v>
      </c>
      <c r="AW22" s="1" t="s">
        <v>8</v>
      </c>
      <c r="AX22" s="2" t="s">
        <v>8</v>
      </c>
      <c r="AY22" s="1" t="s">
        <v>8</v>
      </c>
      <c r="AZ22" s="1" t="s">
        <v>8</v>
      </c>
      <c r="BA22" s="1" t="s">
        <v>8</v>
      </c>
      <c r="BB22" s="130" t="s">
        <v>8</v>
      </c>
      <c r="BC22" s="4" t="s">
        <v>221</v>
      </c>
      <c r="BD22" s="1" t="s">
        <v>8</v>
      </c>
      <c r="BE22" s="1" t="s">
        <v>8</v>
      </c>
      <c r="BF22" s="1" t="s">
        <v>8</v>
      </c>
      <c r="BG22" s="1" t="s">
        <v>8</v>
      </c>
      <c r="BH22" s="1" t="s">
        <v>8</v>
      </c>
      <c r="BI22" s="2" t="s">
        <v>8</v>
      </c>
    </row>
    <row r="23" spans="4:61">
      <c r="H23" s="80"/>
      <c r="I23" s="80"/>
      <c r="J23" s="80"/>
      <c r="K23" s="80"/>
      <c r="L23" s="80"/>
      <c r="M23" s="80"/>
      <c r="N23" s="80" t="s">
        <v>55</v>
      </c>
      <c r="O23" s="179" t="s">
        <v>3623</v>
      </c>
      <c r="T23" s="434"/>
      <c r="U23" s="435"/>
      <c r="V23" s="435"/>
      <c r="W23" s="435"/>
      <c r="X23" s="435"/>
      <c r="Y23" s="435"/>
      <c r="Z23" s="436"/>
      <c r="AA23" s="186" t="s">
        <v>221</v>
      </c>
      <c r="AB23" s="186" t="s">
        <v>221</v>
      </c>
      <c r="AC23" s="227" t="s">
        <v>221</v>
      </c>
      <c r="AD23" s="186" t="s">
        <v>221</v>
      </c>
      <c r="AE23" s="239" t="s">
        <v>3475</v>
      </c>
      <c r="AF23" s="239" t="s">
        <v>3476</v>
      </c>
      <c r="AG23" s="238" t="s">
        <v>3454</v>
      </c>
      <c r="AH23" s="153" t="s">
        <v>8</v>
      </c>
      <c r="AI23" s="1" t="s">
        <v>8</v>
      </c>
      <c r="AJ23" s="2" t="s">
        <v>8</v>
      </c>
      <c r="AK23" s="4" t="s">
        <v>3243</v>
      </c>
      <c r="AL23" s="4" t="s">
        <v>3226</v>
      </c>
      <c r="AM23" s="4" t="s">
        <v>3225</v>
      </c>
      <c r="AN23" s="132" t="s">
        <v>3224</v>
      </c>
      <c r="AO23" s="155" t="s">
        <v>3071</v>
      </c>
      <c r="AP23" s="1" t="s">
        <v>8</v>
      </c>
      <c r="AQ23" s="2" t="s">
        <v>8</v>
      </c>
      <c r="AR23" s="1" t="s">
        <v>8</v>
      </c>
      <c r="AS23" s="1" t="s">
        <v>8</v>
      </c>
      <c r="AT23" s="1" t="s">
        <v>8</v>
      </c>
      <c r="AU23" s="130" t="s">
        <v>8</v>
      </c>
      <c r="AV23" s="155" t="s">
        <v>2689</v>
      </c>
      <c r="AW23" s="1" t="s">
        <v>8</v>
      </c>
      <c r="AX23" s="2" t="s">
        <v>8</v>
      </c>
      <c r="AY23" s="1" t="s">
        <v>8</v>
      </c>
      <c r="AZ23" s="1" t="s">
        <v>8</v>
      </c>
      <c r="BA23" s="1" t="s">
        <v>8</v>
      </c>
      <c r="BB23" s="130" t="s">
        <v>8</v>
      </c>
      <c r="BC23" s="4" t="s">
        <v>221</v>
      </c>
      <c r="BD23" s="1" t="s">
        <v>8</v>
      </c>
      <c r="BE23" s="1" t="s">
        <v>8</v>
      </c>
      <c r="BF23" s="1" t="s">
        <v>8</v>
      </c>
      <c r="BG23" s="1" t="s">
        <v>8</v>
      </c>
      <c r="BH23" s="1" t="s">
        <v>8</v>
      </c>
      <c r="BI23" s="2" t="s">
        <v>8</v>
      </c>
    </row>
    <row r="24" spans="4:61">
      <c r="H24" s="80"/>
      <c r="I24" s="80"/>
      <c r="J24" s="80"/>
      <c r="K24" s="80"/>
      <c r="L24" s="80"/>
      <c r="M24" s="80"/>
      <c r="N24" s="80" t="s">
        <v>55</v>
      </c>
      <c r="O24" s="179" t="s">
        <v>3624</v>
      </c>
      <c r="T24" s="431" t="s">
        <v>3733</v>
      </c>
      <c r="U24" s="432"/>
      <c r="V24" s="432"/>
      <c r="W24" s="432"/>
      <c r="X24" s="432"/>
      <c r="Y24" s="432"/>
      <c r="Z24" s="433"/>
      <c r="AA24" s="186" t="s">
        <v>221</v>
      </c>
      <c r="AB24" s="186" t="s">
        <v>221</v>
      </c>
      <c r="AC24" s="227" t="s">
        <v>221</v>
      </c>
      <c r="AD24" s="186" t="s">
        <v>221</v>
      </c>
      <c r="AE24" s="186" t="s">
        <v>221</v>
      </c>
      <c r="AF24" s="186" t="s">
        <v>221</v>
      </c>
      <c r="AG24" s="187" t="s">
        <v>221</v>
      </c>
      <c r="AH24" s="153" t="s">
        <v>8</v>
      </c>
      <c r="AI24" s="1" t="s">
        <v>8</v>
      </c>
      <c r="AJ24" s="2" t="s">
        <v>8</v>
      </c>
      <c r="AK24" s="4" t="s">
        <v>221</v>
      </c>
      <c r="AL24" s="4" t="s">
        <v>221</v>
      </c>
      <c r="AM24" s="4" t="s">
        <v>221</v>
      </c>
      <c r="AN24" s="132" t="s">
        <v>221</v>
      </c>
      <c r="AO24" s="155" t="s">
        <v>3073</v>
      </c>
      <c r="AP24" s="1" t="s">
        <v>8</v>
      </c>
      <c r="AQ24" s="2" t="s">
        <v>8</v>
      </c>
      <c r="AR24" s="1" t="s">
        <v>8</v>
      </c>
      <c r="AS24" s="1" t="s">
        <v>8</v>
      </c>
      <c r="AT24" s="1" t="s">
        <v>8</v>
      </c>
      <c r="AU24" s="130" t="s">
        <v>8</v>
      </c>
      <c r="AV24" s="155" t="s">
        <v>221</v>
      </c>
      <c r="AW24" s="1" t="s">
        <v>8</v>
      </c>
      <c r="AX24" s="2" t="s">
        <v>8</v>
      </c>
      <c r="AY24" s="1" t="s">
        <v>8</v>
      </c>
      <c r="AZ24" s="1" t="s">
        <v>8</v>
      </c>
      <c r="BA24" s="1" t="s">
        <v>8</v>
      </c>
      <c r="BB24" s="130" t="s">
        <v>8</v>
      </c>
      <c r="BC24" s="4" t="s">
        <v>221</v>
      </c>
      <c r="BD24" s="1" t="s">
        <v>8</v>
      </c>
      <c r="BE24" s="1" t="s">
        <v>8</v>
      </c>
      <c r="BF24" s="1" t="s">
        <v>8</v>
      </c>
      <c r="BG24" s="1" t="s">
        <v>8</v>
      </c>
      <c r="BH24" s="1" t="s">
        <v>8</v>
      </c>
      <c r="BI24" s="2" t="s">
        <v>8</v>
      </c>
    </row>
    <row r="25" spans="4:61">
      <c r="H25" s="80"/>
      <c r="I25" s="80"/>
      <c r="J25" s="80"/>
      <c r="K25" s="80"/>
      <c r="L25" s="80"/>
      <c r="M25" s="80"/>
      <c r="N25" s="80" t="s">
        <v>55</v>
      </c>
      <c r="O25" s="179" t="s">
        <v>3600</v>
      </c>
      <c r="T25" s="434"/>
      <c r="U25" s="435"/>
      <c r="V25" s="435"/>
      <c r="W25" s="435"/>
      <c r="X25" s="435"/>
      <c r="Y25" s="435"/>
      <c r="Z25" s="436"/>
      <c r="AA25" s="186" t="s">
        <v>3511</v>
      </c>
      <c r="AB25" s="186"/>
      <c r="AC25" s="227"/>
      <c r="AD25" s="239" t="s">
        <v>3512</v>
      </c>
      <c r="AE25" s="186" t="s">
        <v>221</v>
      </c>
      <c r="AF25" s="186" t="s">
        <v>221</v>
      </c>
      <c r="AG25" s="187" t="s">
        <v>221</v>
      </c>
      <c r="AH25" s="155" t="s">
        <v>3244</v>
      </c>
      <c r="AI25" s="1" t="s">
        <v>8</v>
      </c>
      <c r="AJ25" s="2" t="s">
        <v>8</v>
      </c>
      <c r="AK25" s="1" t="s">
        <v>8</v>
      </c>
      <c r="AL25" s="1" t="s">
        <v>8</v>
      </c>
      <c r="AM25" s="1" t="s">
        <v>8</v>
      </c>
      <c r="AN25" s="130" t="s">
        <v>8</v>
      </c>
      <c r="AO25" s="155" t="s">
        <v>3085</v>
      </c>
      <c r="AP25" s="1" t="s">
        <v>8</v>
      </c>
      <c r="AQ25" s="2" t="s">
        <v>8</v>
      </c>
      <c r="AR25" s="1" t="s">
        <v>8</v>
      </c>
      <c r="AS25" s="1" t="s">
        <v>8</v>
      </c>
      <c r="AT25" s="1" t="s">
        <v>8</v>
      </c>
      <c r="AU25" s="130" t="s">
        <v>8</v>
      </c>
      <c r="AV25" s="155" t="s">
        <v>221</v>
      </c>
      <c r="AW25" s="1" t="s">
        <v>8</v>
      </c>
      <c r="AX25" s="2" t="s">
        <v>8</v>
      </c>
      <c r="AY25" s="1" t="s">
        <v>8</v>
      </c>
      <c r="AZ25" s="1" t="s">
        <v>8</v>
      </c>
      <c r="BA25" s="1" t="s">
        <v>8</v>
      </c>
      <c r="BB25" s="130" t="s">
        <v>8</v>
      </c>
      <c r="BC25" s="4" t="s">
        <v>2620</v>
      </c>
      <c r="BD25" s="1" t="s">
        <v>8</v>
      </c>
      <c r="BE25" s="1" t="s">
        <v>8</v>
      </c>
      <c r="BF25" s="1" t="s">
        <v>8</v>
      </c>
      <c r="BG25" s="1" t="s">
        <v>8</v>
      </c>
      <c r="BH25" s="1" t="s">
        <v>8</v>
      </c>
      <c r="BI25" s="2" t="s">
        <v>8</v>
      </c>
    </row>
    <row r="26" spans="4:61">
      <c r="H26" s="80"/>
      <c r="I26" s="80"/>
      <c r="J26" s="80"/>
      <c r="K26" s="80"/>
      <c r="L26" s="80"/>
      <c r="M26" s="80"/>
      <c r="N26" s="80" t="s">
        <v>55</v>
      </c>
      <c r="O26" s="179" t="s">
        <v>2257</v>
      </c>
      <c r="T26" s="434"/>
      <c r="U26" s="435"/>
      <c r="V26" s="435"/>
      <c r="W26" s="435"/>
      <c r="X26" s="435"/>
      <c r="Y26" s="435"/>
      <c r="Z26" s="436"/>
      <c r="AA26" s="186" t="s">
        <v>3521</v>
      </c>
      <c r="AB26" s="186"/>
      <c r="AC26" s="227"/>
      <c r="AD26" s="239" t="s">
        <v>3522</v>
      </c>
      <c r="AE26" s="186"/>
      <c r="AF26" s="186"/>
      <c r="AG26" s="238" t="s">
        <v>3455</v>
      </c>
      <c r="AH26" s="155" t="s">
        <v>3208</v>
      </c>
      <c r="AI26" s="1" t="s">
        <v>8</v>
      </c>
      <c r="AJ26" s="2" t="s">
        <v>8</v>
      </c>
      <c r="AK26" s="1" t="s">
        <v>8</v>
      </c>
      <c r="AL26" s="1" t="s">
        <v>8</v>
      </c>
      <c r="AM26" s="1" t="s">
        <v>8</v>
      </c>
      <c r="AN26" s="130" t="s">
        <v>8</v>
      </c>
      <c r="AO26" s="155" t="s">
        <v>3081</v>
      </c>
      <c r="AP26" s="1" t="s">
        <v>8</v>
      </c>
      <c r="AQ26" s="2" t="s">
        <v>8</v>
      </c>
      <c r="AR26" s="1" t="s">
        <v>8</v>
      </c>
      <c r="AS26" s="1" t="s">
        <v>8</v>
      </c>
      <c r="AT26" s="1" t="s">
        <v>8</v>
      </c>
      <c r="AU26" s="130" t="s">
        <v>8</v>
      </c>
      <c r="AV26" s="155" t="s">
        <v>221</v>
      </c>
      <c r="AW26" s="1" t="s">
        <v>8</v>
      </c>
      <c r="AX26" s="2" t="s">
        <v>8</v>
      </c>
      <c r="AY26" s="1" t="s">
        <v>8</v>
      </c>
      <c r="AZ26" s="1" t="s">
        <v>8</v>
      </c>
      <c r="BA26" s="1" t="s">
        <v>8</v>
      </c>
      <c r="BB26" s="130" t="s">
        <v>8</v>
      </c>
      <c r="BC26" s="4" t="s">
        <v>2648</v>
      </c>
      <c r="BD26" s="1" t="s">
        <v>8</v>
      </c>
      <c r="BE26" s="1" t="s">
        <v>8</v>
      </c>
      <c r="BF26" s="1" t="s">
        <v>8</v>
      </c>
      <c r="BG26" s="1" t="s">
        <v>8</v>
      </c>
      <c r="BH26" s="1" t="s">
        <v>8</v>
      </c>
      <c r="BI26" s="2" t="s">
        <v>8</v>
      </c>
    </row>
    <row r="27" spans="4:61">
      <c r="H27" s="80"/>
      <c r="I27" s="80"/>
      <c r="J27" s="80"/>
      <c r="K27" s="80"/>
      <c r="L27" s="80"/>
      <c r="M27" s="80"/>
      <c r="N27" s="80" t="s">
        <v>55</v>
      </c>
      <c r="O27" s="179" t="s">
        <v>2258</v>
      </c>
      <c r="T27" s="431" t="s">
        <v>15480</v>
      </c>
      <c r="U27" s="432"/>
      <c r="V27" s="432"/>
      <c r="W27" s="432"/>
      <c r="X27" s="432"/>
      <c r="Y27" s="432"/>
      <c r="Z27" s="433"/>
      <c r="AA27" s="186"/>
      <c r="AB27" s="186"/>
      <c r="AC27" s="227"/>
      <c r="AD27" s="186"/>
      <c r="AE27" s="186"/>
      <c r="AF27" s="186"/>
      <c r="AG27" s="187"/>
      <c r="AH27" s="155" t="s">
        <v>221</v>
      </c>
      <c r="AI27" s="1" t="s">
        <v>8</v>
      </c>
      <c r="AJ27" s="2" t="s">
        <v>8</v>
      </c>
      <c r="AK27" s="1" t="s">
        <v>8</v>
      </c>
      <c r="AL27" s="1" t="s">
        <v>8</v>
      </c>
      <c r="AM27" s="1" t="s">
        <v>8</v>
      </c>
      <c r="AN27" s="130" t="s">
        <v>8</v>
      </c>
      <c r="AO27" s="155" t="s">
        <v>3102</v>
      </c>
      <c r="AQ27" s="2" t="s">
        <v>8</v>
      </c>
      <c r="AR27" s="1" t="s">
        <v>8</v>
      </c>
      <c r="AS27" s="1" t="s">
        <v>8</v>
      </c>
      <c r="AT27" s="1" t="s">
        <v>8</v>
      </c>
      <c r="AU27" s="130" t="s">
        <v>8</v>
      </c>
      <c r="AV27" s="155" t="s">
        <v>221</v>
      </c>
      <c r="AW27" s="1" t="s">
        <v>8</v>
      </c>
      <c r="AX27" s="2" t="s">
        <v>8</v>
      </c>
      <c r="AY27" s="1" t="s">
        <v>8</v>
      </c>
      <c r="AZ27" s="1" t="s">
        <v>8</v>
      </c>
      <c r="BA27" s="1" t="s">
        <v>8</v>
      </c>
      <c r="BB27" s="130" t="s">
        <v>8</v>
      </c>
      <c r="BC27" s="4" t="s">
        <v>221</v>
      </c>
      <c r="BD27" s="1" t="s">
        <v>8</v>
      </c>
      <c r="BE27" s="1" t="s">
        <v>8</v>
      </c>
      <c r="BF27" s="1" t="s">
        <v>8</v>
      </c>
      <c r="BG27" s="1" t="s">
        <v>8</v>
      </c>
      <c r="BH27" s="1" t="s">
        <v>8</v>
      </c>
      <c r="BI27" s="2" t="s">
        <v>8</v>
      </c>
    </row>
    <row r="28" spans="4:61">
      <c r="H28" s="80"/>
      <c r="I28" s="80"/>
      <c r="J28" s="80"/>
      <c r="K28" s="80"/>
      <c r="L28" s="80"/>
      <c r="M28" s="80"/>
      <c r="N28" s="80" t="s">
        <v>55</v>
      </c>
      <c r="O28" s="179" t="s">
        <v>3598</v>
      </c>
      <c r="T28" s="434"/>
      <c r="U28" s="435"/>
      <c r="V28" s="435"/>
      <c r="W28" s="435"/>
      <c r="X28" s="435"/>
      <c r="Y28" s="435"/>
      <c r="Z28" s="436"/>
      <c r="AA28" s="186" t="s">
        <v>221</v>
      </c>
      <c r="AB28" s="186" t="s">
        <v>221</v>
      </c>
      <c r="AC28" s="227" t="s">
        <v>3509</v>
      </c>
      <c r="AD28" s="186" t="s">
        <v>221</v>
      </c>
      <c r="AE28" s="239" t="s">
        <v>3508</v>
      </c>
      <c r="AF28" s="186" t="s">
        <v>221</v>
      </c>
      <c r="AG28" s="187" t="s">
        <v>221</v>
      </c>
      <c r="AH28" s="155" t="s">
        <v>3246</v>
      </c>
      <c r="AI28" s="1" t="s">
        <v>8</v>
      </c>
      <c r="AJ28" s="2" t="s">
        <v>8</v>
      </c>
      <c r="AK28" s="1" t="s">
        <v>8</v>
      </c>
      <c r="AL28" s="1" t="s">
        <v>8</v>
      </c>
      <c r="AM28" s="1" t="s">
        <v>8</v>
      </c>
      <c r="AN28" s="130" t="s">
        <v>8</v>
      </c>
      <c r="AO28" s="155" t="s">
        <v>3072</v>
      </c>
      <c r="AQ28" s="2" t="s">
        <v>8</v>
      </c>
      <c r="AR28" s="1" t="s">
        <v>8</v>
      </c>
      <c r="AS28" s="1" t="s">
        <v>8</v>
      </c>
      <c r="AT28" s="1" t="s">
        <v>8</v>
      </c>
      <c r="AU28" s="130" t="s">
        <v>8</v>
      </c>
      <c r="AV28" s="155" t="s">
        <v>2692</v>
      </c>
      <c r="AW28" s="1" t="s">
        <v>8</v>
      </c>
      <c r="AX28" s="2" t="s">
        <v>8</v>
      </c>
      <c r="AY28" s="1" t="s">
        <v>8</v>
      </c>
      <c r="AZ28" s="1" t="s">
        <v>8</v>
      </c>
      <c r="BA28" s="1" t="s">
        <v>8</v>
      </c>
      <c r="BB28" s="130" t="s">
        <v>8</v>
      </c>
      <c r="BC28" s="4" t="s">
        <v>221</v>
      </c>
      <c r="BD28" s="1" t="s">
        <v>8</v>
      </c>
      <c r="BE28" s="1" t="s">
        <v>8</v>
      </c>
      <c r="BF28" s="1" t="s">
        <v>8</v>
      </c>
      <c r="BG28" s="1" t="s">
        <v>8</v>
      </c>
      <c r="BH28" s="1" t="s">
        <v>8</v>
      </c>
      <c r="BI28" s="2" t="s">
        <v>8</v>
      </c>
    </row>
    <row r="29" spans="4:61">
      <c r="H29" s="80"/>
      <c r="I29" s="80"/>
      <c r="J29" s="80"/>
      <c r="K29" s="80"/>
      <c r="L29" s="80"/>
      <c r="M29" s="80"/>
      <c r="N29" s="80" t="s">
        <v>55</v>
      </c>
      <c r="O29" s="179" t="s">
        <v>3601</v>
      </c>
      <c r="T29" s="434" t="s">
        <v>3644</v>
      </c>
      <c r="U29" s="435"/>
      <c r="V29" s="435"/>
      <c r="W29" s="435"/>
      <c r="X29" s="435"/>
      <c r="Y29" s="435"/>
      <c r="Z29" s="436"/>
      <c r="AA29" s="186" t="s">
        <v>3502</v>
      </c>
      <c r="AB29" s="186"/>
      <c r="AC29" s="227"/>
      <c r="AD29" s="239" t="s">
        <v>3526</v>
      </c>
      <c r="AE29" s="239" t="s">
        <v>3503</v>
      </c>
      <c r="AF29" s="239" t="s">
        <v>3504</v>
      </c>
      <c r="AG29" s="187"/>
      <c r="AH29" s="155" t="s">
        <v>3100</v>
      </c>
      <c r="AI29" s="1" t="s">
        <v>8</v>
      </c>
      <c r="AJ29" s="2" t="s">
        <v>8</v>
      </c>
      <c r="AK29" s="1" t="s">
        <v>8</v>
      </c>
      <c r="AL29" s="1" t="s">
        <v>8</v>
      </c>
      <c r="AM29" s="1" t="s">
        <v>8</v>
      </c>
      <c r="AN29" s="130" t="s">
        <v>8</v>
      </c>
      <c r="AO29" s="155" t="s">
        <v>3101</v>
      </c>
      <c r="AQ29" s="2" t="s">
        <v>8</v>
      </c>
      <c r="AR29" s="1" t="s">
        <v>8</v>
      </c>
      <c r="AS29" s="1" t="s">
        <v>8</v>
      </c>
      <c r="AT29" s="1" t="s">
        <v>8</v>
      </c>
      <c r="AU29" s="130" t="s">
        <v>8</v>
      </c>
      <c r="AV29" s="155" t="s">
        <v>221</v>
      </c>
      <c r="AW29" s="1" t="s">
        <v>8</v>
      </c>
      <c r="AX29" s="2" t="s">
        <v>8</v>
      </c>
      <c r="AY29" s="1" t="s">
        <v>8</v>
      </c>
      <c r="AZ29" s="1" t="s">
        <v>8</v>
      </c>
      <c r="BA29" s="1" t="s">
        <v>8</v>
      </c>
      <c r="BB29" s="130" t="s">
        <v>8</v>
      </c>
      <c r="BC29" s="4"/>
    </row>
    <row r="30" spans="4:61">
      <c r="H30" s="80"/>
      <c r="I30" s="80"/>
      <c r="J30" s="80"/>
      <c r="K30" s="80"/>
      <c r="L30" s="80"/>
      <c r="M30" s="80"/>
      <c r="N30" s="80" t="s">
        <v>55</v>
      </c>
      <c r="O30" s="179" t="s">
        <v>3602</v>
      </c>
      <c r="T30" s="434"/>
      <c r="U30" s="435"/>
      <c r="V30" s="435"/>
      <c r="W30" s="435"/>
      <c r="X30" s="435"/>
      <c r="Y30" s="435"/>
      <c r="Z30" s="436"/>
      <c r="AA30" s="186" t="s">
        <v>3452</v>
      </c>
      <c r="AB30" s="186"/>
      <c r="AC30" s="227"/>
      <c r="AD30" s="186"/>
      <c r="AE30" s="239" t="s">
        <v>3507</v>
      </c>
      <c r="AF30" s="239" t="s">
        <v>3505</v>
      </c>
      <c r="AG30" s="238" t="s">
        <v>3453</v>
      </c>
      <c r="AH30" s="155" t="s">
        <v>3252</v>
      </c>
      <c r="AI30" s="1" t="s">
        <v>8</v>
      </c>
      <c r="AJ30" s="2" t="s">
        <v>8</v>
      </c>
      <c r="AK30" s="1" t="s">
        <v>8</v>
      </c>
      <c r="AL30" s="1" t="s">
        <v>8</v>
      </c>
      <c r="AM30" s="1" t="s">
        <v>8</v>
      </c>
      <c r="AN30" s="130" t="s">
        <v>8</v>
      </c>
      <c r="AO30" s="155" t="s">
        <v>3082</v>
      </c>
      <c r="AP30" s="1" t="s">
        <v>8</v>
      </c>
      <c r="AQ30" s="2" t="s">
        <v>8</v>
      </c>
      <c r="AR30" s="1" t="s">
        <v>8</v>
      </c>
      <c r="AS30" s="1" t="s">
        <v>8</v>
      </c>
      <c r="AT30" s="1" t="s">
        <v>8</v>
      </c>
      <c r="AU30" s="130" t="s">
        <v>8</v>
      </c>
      <c r="AV30" s="155" t="s">
        <v>3032</v>
      </c>
      <c r="AW30" s="1" t="s">
        <v>8</v>
      </c>
      <c r="AX30" s="2" t="s">
        <v>8</v>
      </c>
      <c r="AY30" s="1" t="s">
        <v>8</v>
      </c>
      <c r="AZ30" s="1" t="s">
        <v>8</v>
      </c>
      <c r="BA30" s="1" t="s">
        <v>8</v>
      </c>
      <c r="BB30" s="130" t="s">
        <v>8</v>
      </c>
      <c r="BC30" s="4"/>
    </row>
    <row r="31" spans="4:61">
      <c r="H31" s="80"/>
      <c r="I31" s="80"/>
      <c r="J31" s="80"/>
      <c r="K31" s="80"/>
      <c r="L31" s="80"/>
      <c r="M31" s="80"/>
      <c r="N31" s="80" t="s">
        <v>55</v>
      </c>
      <c r="O31" s="179" t="s">
        <v>3633</v>
      </c>
      <c r="T31" s="434" t="s">
        <v>3737</v>
      </c>
      <c r="U31" s="435"/>
      <c r="V31" s="435"/>
      <c r="W31" s="435"/>
      <c r="X31" s="435"/>
      <c r="Y31" s="435"/>
      <c r="Z31" s="436"/>
      <c r="AA31" s="186" t="s">
        <v>221</v>
      </c>
      <c r="AB31" s="186" t="s">
        <v>221</v>
      </c>
      <c r="AC31" s="227" t="s">
        <v>221</v>
      </c>
      <c r="AD31" s="186" t="s">
        <v>221</v>
      </c>
      <c r="AE31" s="186" t="s">
        <v>221</v>
      </c>
      <c r="AF31" s="186" t="s">
        <v>221</v>
      </c>
      <c r="AG31" s="187" t="s">
        <v>221</v>
      </c>
      <c r="AH31" s="155" t="s">
        <v>3268</v>
      </c>
      <c r="AI31" s="1" t="s">
        <v>8</v>
      </c>
      <c r="AJ31" s="2" t="s">
        <v>8</v>
      </c>
      <c r="AK31" s="1" t="s">
        <v>8</v>
      </c>
      <c r="AL31" s="1" t="s">
        <v>8</v>
      </c>
      <c r="AM31" s="1" t="s">
        <v>8</v>
      </c>
      <c r="AN31" s="130" t="s">
        <v>8</v>
      </c>
      <c r="AO31" s="155" t="s">
        <v>2627</v>
      </c>
      <c r="AP31" s="1" t="s">
        <v>8</v>
      </c>
      <c r="AQ31" s="2" t="s">
        <v>8</v>
      </c>
      <c r="AR31" s="1" t="s">
        <v>8</v>
      </c>
      <c r="AS31" s="1" t="s">
        <v>8</v>
      </c>
      <c r="AT31" s="1" t="s">
        <v>8</v>
      </c>
      <c r="AU31" s="130" t="s">
        <v>8</v>
      </c>
      <c r="AV31" s="155" t="s">
        <v>2627</v>
      </c>
      <c r="AW31" s="1" t="s">
        <v>8</v>
      </c>
      <c r="AX31" s="2" t="s">
        <v>8</v>
      </c>
      <c r="AY31" s="1" t="s">
        <v>8</v>
      </c>
      <c r="AZ31" s="1" t="s">
        <v>8</v>
      </c>
      <c r="BA31" s="1" t="s">
        <v>8</v>
      </c>
      <c r="BB31" s="130" t="s">
        <v>8</v>
      </c>
      <c r="BC31" s="4" t="s">
        <v>2627</v>
      </c>
      <c r="BD31" s="1" t="s">
        <v>8</v>
      </c>
      <c r="BE31" s="1" t="s">
        <v>8</v>
      </c>
      <c r="BF31" s="1" t="s">
        <v>8</v>
      </c>
      <c r="BG31" s="1" t="s">
        <v>8</v>
      </c>
      <c r="BH31" s="1" t="s">
        <v>8</v>
      </c>
      <c r="BI31" s="2" t="s">
        <v>8</v>
      </c>
    </row>
    <row r="32" spans="4:61">
      <c r="H32" s="80"/>
      <c r="I32" s="80"/>
      <c r="J32" s="80"/>
      <c r="K32" s="80"/>
      <c r="L32" s="80"/>
      <c r="M32" s="80"/>
      <c r="N32" s="80" t="s">
        <v>55</v>
      </c>
      <c r="O32" s="179" t="s">
        <v>2535</v>
      </c>
      <c r="T32" s="437" t="s">
        <v>3734</v>
      </c>
      <c r="U32" s="438"/>
      <c r="V32" s="438"/>
      <c r="W32" s="438"/>
      <c r="X32" s="438"/>
      <c r="Y32" s="438"/>
      <c r="Z32" s="439"/>
      <c r="AA32" s="186" t="s">
        <v>8</v>
      </c>
      <c r="AB32" s="186" t="s">
        <v>8</v>
      </c>
      <c r="AC32" s="227" t="s">
        <v>8</v>
      </c>
      <c r="AD32" s="186" t="s">
        <v>8</v>
      </c>
      <c r="AE32" s="186" t="s">
        <v>8</v>
      </c>
      <c r="AF32" s="186" t="s">
        <v>8</v>
      </c>
      <c r="AG32" s="187" t="s">
        <v>8</v>
      </c>
      <c r="AH32" s="155" t="s">
        <v>3264</v>
      </c>
      <c r="AI32" s="1" t="s">
        <v>8</v>
      </c>
      <c r="AJ32" s="2" t="s">
        <v>8</v>
      </c>
      <c r="AK32" s="1" t="s">
        <v>8</v>
      </c>
      <c r="AL32" s="1" t="s">
        <v>8</v>
      </c>
      <c r="AM32" s="1" t="s">
        <v>8</v>
      </c>
      <c r="AN32" s="130" t="s">
        <v>8</v>
      </c>
      <c r="AO32" s="153" t="s">
        <v>8</v>
      </c>
      <c r="AP32" s="1" t="s">
        <v>3125</v>
      </c>
      <c r="AQ32" s="2" t="s">
        <v>8</v>
      </c>
      <c r="AR32" s="1" t="s">
        <v>8</v>
      </c>
      <c r="AS32" s="1" t="s">
        <v>8</v>
      </c>
      <c r="AT32" s="1" t="s">
        <v>8</v>
      </c>
      <c r="AU32" s="130" t="s">
        <v>8</v>
      </c>
      <c r="AV32" s="153" t="s">
        <v>8</v>
      </c>
      <c r="AW32" s="1" t="s">
        <v>8</v>
      </c>
      <c r="AX32" s="2" t="s">
        <v>8</v>
      </c>
      <c r="AY32" s="1" t="s">
        <v>8</v>
      </c>
      <c r="AZ32" s="1" t="s">
        <v>8</v>
      </c>
      <c r="BA32" s="1" t="s">
        <v>8</v>
      </c>
      <c r="BB32" s="130" t="s">
        <v>8</v>
      </c>
      <c r="BC32" s="4" t="s">
        <v>221</v>
      </c>
      <c r="BD32" s="1" t="s">
        <v>8</v>
      </c>
      <c r="BE32" s="1" t="s">
        <v>8</v>
      </c>
      <c r="BF32" s="1" t="s">
        <v>8</v>
      </c>
      <c r="BG32" s="1" t="s">
        <v>8</v>
      </c>
      <c r="BH32" s="1" t="s">
        <v>8</v>
      </c>
      <c r="BI32" s="2" t="s">
        <v>8</v>
      </c>
    </row>
    <row r="33" spans="1:306">
      <c r="H33" s="80"/>
      <c r="I33" s="80"/>
      <c r="J33" s="80"/>
      <c r="K33" s="80"/>
      <c r="L33" s="80"/>
      <c r="M33" s="80"/>
      <c r="N33" s="80" t="s">
        <v>55</v>
      </c>
      <c r="O33" s="179" t="s">
        <v>3634</v>
      </c>
      <c r="T33" s="437" t="s">
        <v>3736</v>
      </c>
      <c r="U33" s="438"/>
      <c r="V33" s="438"/>
      <c r="W33" s="438"/>
      <c r="X33" s="438"/>
      <c r="Y33" s="438"/>
      <c r="Z33" s="439"/>
      <c r="AA33" s="257" t="s">
        <v>8</v>
      </c>
      <c r="AB33" s="186" t="s">
        <v>8</v>
      </c>
      <c r="AC33" s="227" t="s">
        <v>8</v>
      </c>
      <c r="AD33" s="186" t="s">
        <v>8</v>
      </c>
      <c r="AE33" s="186" t="s">
        <v>8</v>
      </c>
      <c r="AF33" s="186" t="s">
        <v>8</v>
      </c>
      <c r="AG33" s="187" t="s">
        <v>8</v>
      </c>
      <c r="AH33" s="255" t="s">
        <v>221</v>
      </c>
      <c r="AI33" s="1" t="s">
        <v>8</v>
      </c>
      <c r="AJ33" s="2" t="s">
        <v>8</v>
      </c>
      <c r="AK33" s="1" t="s">
        <v>8</v>
      </c>
      <c r="AL33" s="1" t="s">
        <v>8</v>
      </c>
      <c r="AM33" s="1" t="s">
        <v>8</v>
      </c>
      <c r="AN33" s="130" t="s">
        <v>8</v>
      </c>
      <c r="AO33" s="153" t="s">
        <v>8</v>
      </c>
      <c r="AP33" s="1" t="s">
        <v>221</v>
      </c>
      <c r="AQ33" s="2" t="s">
        <v>8</v>
      </c>
      <c r="AR33" s="1" t="s">
        <v>8</v>
      </c>
      <c r="AS33" s="1" t="s">
        <v>8</v>
      </c>
      <c r="AT33" s="1" t="s">
        <v>8</v>
      </c>
      <c r="AU33" s="130" t="s">
        <v>8</v>
      </c>
      <c r="AV33" s="153" t="s">
        <v>8</v>
      </c>
      <c r="AW33" s="1" t="s">
        <v>8</v>
      </c>
      <c r="AX33" s="2" t="s">
        <v>8</v>
      </c>
      <c r="AY33" s="1" t="s">
        <v>8</v>
      </c>
      <c r="AZ33" s="1" t="s">
        <v>8</v>
      </c>
      <c r="BA33" s="1" t="s">
        <v>8</v>
      </c>
      <c r="BB33" s="130" t="s">
        <v>8</v>
      </c>
      <c r="BC33" s="4" t="s">
        <v>2657</v>
      </c>
      <c r="BD33" s="1" t="s">
        <v>8</v>
      </c>
      <c r="BE33" s="1" t="s">
        <v>8</v>
      </c>
      <c r="BF33" s="1" t="s">
        <v>8</v>
      </c>
      <c r="BG33" s="1" t="s">
        <v>8</v>
      </c>
      <c r="BH33" s="1" t="s">
        <v>8</v>
      </c>
      <c r="BI33" s="2" t="s">
        <v>8</v>
      </c>
    </row>
    <row r="34" spans="1:306">
      <c r="H34" s="80"/>
      <c r="I34" s="80"/>
      <c r="J34" s="80"/>
      <c r="K34" s="80"/>
      <c r="L34" s="80"/>
      <c r="M34" s="80"/>
      <c r="N34" s="80" t="s">
        <v>55</v>
      </c>
      <c r="O34" s="179" t="s">
        <v>94</v>
      </c>
      <c r="T34" s="437"/>
      <c r="U34" s="438"/>
      <c r="V34" s="438"/>
      <c r="W34" s="438"/>
      <c r="X34" s="438"/>
      <c r="Y34" s="438"/>
      <c r="Z34" s="439"/>
      <c r="AA34" s="257"/>
      <c r="AB34" s="186"/>
      <c r="AC34" s="227"/>
      <c r="AD34" s="186"/>
      <c r="AE34" s="186"/>
      <c r="AF34" s="186"/>
      <c r="AG34" s="186"/>
      <c r="AH34" s="255"/>
      <c r="BC34" s="4"/>
    </row>
    <row r="35" spans="1:306">
      <c r="H35" s="80"/>
      <c r="I35" s="80"/>
      <c r="J35" s="80"/>
      <c r="K35" s="80"/>
      <c r="L35" s="80"/>
      <c r="M35" s="80"/>
      <c r="N35" s="80" t="s">
        <v>55</v>
      </c>
      <c r="O35" s="179" t="s">
        <v>3725</v>
      </c>
      <c r="T35" s="437"/>
      <c r="U35" s="438"/>
      <c r="V35" s="438"/>
      <c r="W35" s="438"/>
      <c r="X35" s="438"/>
      <c r="Y35" s="438"/>
      <c r="Z35" s="439"/>
      <c r="AA35" s="257"/>
      <c r="AB35" s="186"/>
      <c r="AC35" s="227"/>
      <c r="AD35" s="186"/>
      <c r="AE35" s="186"/>
      <c r="AF35" s="186"/>
      <c r="AG35" s="186"/>
      <c r="AH35" s="255"/>
      <c r="BC35" s="4"/>
    </row>
    <row r="36" spans="1:306">
      <c r="H36" s="80"/>
      <c r="I36" s="80"/>
      <c r="J36" s="80"/>
      <c r="K36" s="80"/>
      <c r="L36" s="80"/>
      <c r="M36" s="80"/>
      <c r="N36" s="80" t="s">
        <v>55</v>
      </c>
      <c r="O36" s="179" t="s">
        <v>65</v>
      </c>
      <c r="T36" s="437"/>
      <c r="U36" s="438"/>
      <c r="V36" s="438"/>
      <c r="W36" s="438"/>
      <c r="X36" s="438"/>
      <c r="Y36" s="438"/>
      <c r="Z36" s="439"/>
      <c r="AA36" s="257"/>
      <c r="AB36" s="186"/>
      <c r="AC36" s="227"/>
      <c r="AD36" s="186"/>
      <c r="AE36" s="186"/>
      <c r="AF36" s="186"/>
      <c r="AG36" s="186"/>
      <c r="AH36" s="255"/>
      <c r="BC36" s="4"/>
    </row>
    <row r="37" spans="1:306" s="79" customFormat="1" ht="16.5" thickBot="1">
      <c r="H37" s="81"/>
      <c r="I37" s="81"/>
      <c r="J37" s="81"/>
      <c r="K37" s="81"/>
      <c r="L37" s="81"/>
      <c r="M37" s="81"/>
      <c r="N37" s="81" t="s">
        <v>55</v>
      </c>
      <c r="O37" s="180" t="s">
        <v>3645</v>
      </c>
      <c r="P37" s="169"/>
      <c r="Q37" s="82"/>
      <c r="R37" s="82"/>
      <c r="S37" s="144"/>
      <c r="T37" s="443"/>
      <c r="U37" s="444"/>
      <c r="V37" s="444"/>
      <c r="W37" s="444"/>
      <c r="X37" s="444"/>
      <c r="Y37" s="444"/>
      <c r="Z37" s="445"/>
      <c r="AA37" s="258" t="s">
        <v>8</v>
      </c>
      <c r="AB37" s="229" t="s">
        <v>8</v>
      </c>
      <c r="AC37" s="230" t="s">
        <v>8</v>
      </c>
      <c r="AD37" s="229" t="s">
        <v>8</v>
      </c>
      <c r="AE37" s="229" t="s">
        <v>8</v>
      </c>
      <c r="AF37" s="229" t="s">
        <v>8</v>
      </c>
      <c r="AG37" s="229" t="s">
        <v>8</v>
      </c>
      <c r="AH37" s="253" t="s">
        <v>8</v>
      </c>
      <c r="AI37" s="79" t="s">
        <v>8</v>
      </c>
      <c r="AJ37" s="78" t="s">
        <v>8</v>
      </c>
      <c r="AK37" s="79" t="s">
        <v>8</v>
      </c>
      <c r="AL37" s="79" t="s">
        <v>8</v>
      </c>
      <c r="AM37" s="79" t="s">
        <v>8</v>
      </c>
      <c r="AN37" s="131" t="s">
        <v>8</v>
      </c>
      <c r="AO37" s="154"/>
      <c r="AQ37" s="78"/>
      <c r="AU37" s="131"/>
      <c r="AV37" s="154"/>
      <c r="AX37" s="78"/>
      <c r="BB37" s="131"/>
      <c r="BC37" s="217"/>
      <c r="BI37" s="78"/>
      <c r="BP37" s="78"/>
      <c r="BW37" s="78"/>
      <c r="CD37" s="78"/>
      <c r="CK37" s="78"/>
      <c r="CR37" s="78"/>
      <c r="CY37" s="78"/>
      <c r="DF37" s="78"/>
      <c r="DM37" s="78"/>
      <c r="DT37" s="78"/>
      <c r="EA37" s="78"/>
      <c r="EH37" s="78"/>
      <c r="EO37" s="78"/>
      <c r="EV37" s="78"/>
      <c r="FC37" s="78"/>
      <c r="FJ37" s="78"/>
      <c r="FQ37" s="78"/>
      <c r="FX37" s="78"/>
      <c r="GE37" s="78"/>
      <c r="GL37" s="78"/>
      <c r="GS37" s="78"/>
      <c r="GZ37" s="78"/>
      <c r="HG37" s="78"/>
      <c r="HN37" s="78"/>
      <c r="HU37" s="78"/>
      <c r="IB37" s="78"/>
      <c r="II37" s="78"/>
      <c r="IP37" s="78"/>
      <c r="IW37" s="78"/>
      <c r="JD37" s="78"/>
      <c r="JK37" s="78"/>
      <c r="JR37" s="78"/>
      <c r="JY37" s="78"/>
      <c r="KN37" s="83"/>
      <c r="KT37" s="78"/>
    </row>
    <row r="38" spans="1:306">
      <c r="H38" s="80"/>
      <c r="I38" s="80"/>
      <c r="J38" s="80"/>
      <c r="K38" s="80"/>
      <c r="L38" s="80"/>
      <c r="M38" s="80"/>
      <c r="N38" s="80" t="s">
        <v>55</v>
      </c>
      <c r="O38" s="179" t="s">
        <v>3712</v>
      </c>
      <c r="T38" s="434"/>
      <c r="U38" s="435"/>
      <c r="V38" s="435"/>
      <c r="W38" s="435"/>
      <c r="X38" s="435"/>
      <c r="Y38" s="435"/>
      <c r="Z38" s="436"/>
      <c r="AA38" s="186" t="s">
        <v>221</v>
      </c>
      <c r="AB38" s="186" t="s">
        <v>221</v>
      </c>
      <c r="AC38" s="227" t="s">
        <v>221</v>
      </c>
      <c r="AD38" s="186" t="s">
        <v>221</v>
      </c>
      <c r="AE38" s="186" t="s">
        <v>221</v>
      </c>
      <c r="AF38" s="186" t="s">
        <v>3480</v>
      </c>
      <c r="AG38" s="186" t="s">
        <v>3456</v>
      </c>
      <c r="AH38" s="155" t="s">
        <v>3267</v>
      </c>
      <c r="AI38" s="4" t="s">
        <v>3255</v>
      </c>
      <c r="AJ38" s="2" t="s">
        <v>8</v>
      </c>
      <c r="AK38" s="1" t="s">
        <v>3253</v>
      </c>
      <c r="AL38" s="1" t="s">
        <v>8</v>
      </c>
      <c r="AM38" s="4" t="s">
        <v>3202</v>
      </c>
      <c r="AN38" s="132" t="s">
        <v>3193</v>
      </c>
      <c r="AO38" s="155" t="s">
        <v>3043</v>
      </c>
      <c r="AP38" s="1" t="s">
        <v>8</v>
      </c>
      <c r="AQ38" s="2" t="s">
        <v>8</v>
      </c>
      <c r="AR38" s="1" t="s">
        <v>8</v>
      </c>
      <c r="AS38" s="1" t="s">
        <v>8</v>
      </c>
      <c r="AT38" s="1" t="s">
        <v>8</v>
      </c>
      <c r="AU38" s="130" t="s">
        <v>8</v>
      </c>
      <c r="AV38" s="155" t="s">
        <v>2808</v>
      </c>
      <c r="AW38" s="1" t="s">
        <v>8</v>
      </c>
      <c r="AX38" s="2" t="s">
        <v>8</v>
      </c>
      <c r="AY38" s="1" t="s">
        <v>8</v>
      </c>
      <c r="AZ38" s="1" t="s">
        <v>8</v>
      </c>
      <c r="BA38" s="1" t="s">
        <v>8</v>
      </c>
      <c r="BB38" s="130" t="s">
        <v>8</v>
      </c>
      <c r="BC38" s="4" t="s">
        <v>221</v>
      </c>
      <c r="BD38" s="1" t="s">
        <v>8</v>
      </c>
      <c r="BE38" s="1" t="s">
        <v>8</v>
      </c>
      <c r="BF38" s="1" t="s">
        <v>8</v>
      </c>
      <c r="BG38" s="1" t="s">
        <v>8</v>
      </c>
      <c r="BH38" s="1" t="s">
        <v>8</v>
      </c>
      <c r="BI38" s="2" t="s">
        <v>8</v>
      </c>
    </row>
    <row r="39" spans="1:306">
      <c r="H39" s="80"/>
      <c r="I39" s="80"/>
      <c r="J39" s="80"/>
      <c r="K39" s="80"/>
      <c r="L39" s="80"/>
      <c r="M39" s="80"/>
      <c r="N39" s="80" t="s">
        <v>55</v>
      </c>
      <c r="O39" s="179" t="s">
        <v>3715</v>
      </c>
      <c r="T39" s="434"/>
      <c r="U39" s="435"/>
      <c r="V39" s="435"/>
      <c r="W39" s="435"/>
      <c r="X39" s="435"/>
      <c r="Y39" s="435"/>
      <c r="Z39" s="436"/>
      <c r="AA39" s="186" t="s">
        <v>221</v>
      </c>
      <c r="AB39" s="186" t="s">
        <v>221</v>
      </c>
      <c r="AC39" s="227" t="s">
        <v>221</v>
      </c>
      <c r="AD39" s="186" t="s">
        <v>221</v>
      </c>
      <c r="AE39" s="186" t="s">
        <v>221</v>
      </c>
      <c r="AF39" s="186" t="s">
        <v>3468</v>
      </c>
      <c r="AG39" s="187" t="s">
        <v>221</v>
      </c>
      <c r="AH39" s="155" t="s">
        <v>3256</v>
      </c>
      <c r="AI39" s="1" t="s">
        <v>8</v>
      </c>
      <c r="AJ39" s="2" t="s">
        <v>8</v>
      </c>
      <c r="AK39" s="1" t="s">
        <v>8</v>
      </c>
      <c r="AL39" s="1" t="s">
        <v>8</v>
      </c>
      <c r="AM39" s="1" t="s">
        <v>8</v>
      </c>
      <c r="AN39" s="132" t="s">
        <v>3194</v>
      </c>
      <c r="AO39" s="155" t="s">
        <v>221</v>
      </c>
      <c r="AP39" s="1" t="s">
        <v>8</v>
      </c>
      <c r="AQ39" s="2" t="s">
        <v>8</v>
      </c>
      <c r="AR39" s="1" t="s">
        <v>8</v>
      </c>
      <c r="AS39" s="1" t="s">
        <v>8</v>
      </c>
      <c r="AT39" s="1" t="s">
        <v>8</v>
      </c>
      <c r="AU39" s="130" t="s">
        <v>8</v>
      </c>
      <c r="AV39" s="155" t="s">
        <v>221</v>
      </c>
      <c r="AW39" s="1" t="s">
        <v>8</v>
      </c>
      <c r="AX39" s="2" t="s">
        <v>8</v>
      </c>
      <c r="AY39" s="1" t="s">
        <v>8</v>
      </c>
      <c r="AZ39" s="1" t="s">
        <v>8</v>
      </c>
      <c r="BA39" s="1" t="s">
        <v>8</v>
      </c>
      <c r="BB39" s="130" t="s">
        <v>8</v>
      </c>
      <c r="BC39" s="4" t="s">
        <v>221</v>
      </c>
      <c r="BD39" s="1" t="s">
        <v>8</v>
      </c>
      <c r="BE39" s="1" t="s">
        <v>8</v>
      </c>
      <c r="BF39" s="1" t="s">
        <v>8</v>
      </c>
      <c r="BG39" s="1" t="s">
        <v>8</v>
      </c>
      <c r="BH39" s="1" t="s">
        <v>8</v>
      </c>
      <c r="BI39" s="2" t="s">
        <v>8</v>
      </c>
    </row>
    <row r="40" spans="1:306">
      <c r="H40" s="80"/>
      <c r="I40" s="80"/>
      <c r="J40" s="80"/>
      <c r="K40" s="80"/>
      <c r="L40" s="80"/>
      <c r="M40" s="80"/>
      <c r="N40" s="80" t="s">
        <v>55</v>
      </c>
      <c r="O40" s="179" t="s">
        <v>3713</v>
      </c>
      <c r="T40" s="434"/>
      <c r="U40" s="435"/>
      <c r="V40" s="435"/>
      <c r="W40" s="435"/>
      <c r="X40" s="435"/>
      <c r="Y40" s="435"/>
      <c r="Z40" s="436"/>
      <c r="AA40" s="186" t="s">
        <v>221</v>
      </c>
      <c r="AB40" s="186" t="s">
        <v>221</v>
      </c>
      <c r="AC40" s="227" t="s">
        <v>221</v>
      </c>
      <c r="AD40" s="186" t="s">
        <v>221</v>
      </c>
      <c r="AE40" s="186" t="s">
        <v>221</v>
      </c>
      <c r="AF40" s="186" t="s">
        <v>221</v>
      </c>
      <c r="AG40" s="187" t="s">
        <v>3458</v>
      </c>
      <c r="AH40" s="155" t="s">
        <v>221</v>
      </c>
      <c r="AI40" s="1" t="s">
        <v>8</v>
      </c>
      <c r="AJ40" s="2" t="s">
        <v>8</v>
      </c>
      <c r="AK40" s="1" t="s">
        <v>8</v>
      </c>
      <c r="AL40" s="1" t="s">
        <v>8</v>
      </c>
      <c r="AM40" s="1" t="s">
        <v>8</v>
      </c>
      <c r="AN40" s="130" t="s">
        <v>8</v>
      </c>
      <c r="AO40" s="155" t="s">
        <v>221</v>
      </c>
      <c r="AP40" s="1" t="s">
        <v>8</v>
      </c>
      <c r="AQ40" s="2" t="s">
        <v>8</v>
      </c>
      <c r="AR40" s="1" t="s">
        <v>8</v>
      </c>
      <c r="AS40" s="1" t="s">
        <v>8</v>
      </c>
      <c r="AT40" s="1" t="s">
        <v>8</v>
      </c>
      <c r="AU40" s="130" t="s">
        <v>8</v>
      </c>
      <c r="AV40" s="155" t="s">
        <v>221</v>
      </c>
      <c r="AW40" s="1" t="s">
        <v>8</v>
      </c>
      <c r="AX40" s="2" t="s">
        <v>8</v>
      </c>
      <c r="AY40" s="1" t="s">
        <v>8</v>
      </c>
      <c r="AZ40" s="1" t="s">
        <v>8</v>
      </c>
      <c r="BA40" s="1" t="s">
        <v>8</v>
      </c>
      <c r="BB40" s="130" t="s">
        <v>8</v>
      </c>
      <c r="BC40" s="4" t="s">
        <v>221</v>
      </c>
      <c r="BD40" s="1" t="s">
        <v>8</v>
      </c>
      <c r="BE40" s="1" t="s">
        <v>8</v>
      </c>
      <c r="BF40" s="1" t="s">
        <v>8</v>
      </c>
      <c r="BG40" s="1" t="s">
        <v>8</v>
      </c>
      <c r="BH40" s="1" t="s">
        <v>8</v>
      </c>
      <c r="BI40" s="2" t="s">
        <v>8</v>
      </c>
    </row>
    <row r="41" spans="1:306">
      <c r="H41" s="80"/>
      <c r="I41" s="80"/>
      <c r="J41" s="80"/>
      <c r="K41" s="80"/>
      <c r="L41" s="80"/>
      <c r="M41" s="80"/>
      <c r="N41" s="80" t="s">
        <v>55</v>
      </c>
      <c r="O41" s="179" t="s">
        <v>3732</v>
      </c>
      <c r="T41" s="434"/>
      <c r="U41" s="435"/>
      <c r="V41" s="435"/>
      <c r="W41" s="435"/>
      <c r="X41" s="435"/>
      <c r="Y41" s="435"/>
      <c r="Z41" s="436"/>
      <c r="AA41" s="186" t="s">
        <v>221</v>
      </c>
      <c r="AB41" s="186" t="s">
        <v>221</v>
      </c>
      <c r="AC41" s="227" t="s">
        <v>221</v>
      </c>
      <c r="AD41" s="186" t="s">
        <v>221</v>
      </c>
      <c r="AE41" s="186" t="s">
        <v>221</v>
      </c>
      <c r="AF41" s="186" t="s">
        <v>3482</v>
      </c>
      <c r="AG41" s="187" t="s">
        <v>3481</v>
      </c>
      <c r="AH41" s="155" t="s">
        <v>3257</v>
      </c>
      <c r="AI41" s="1" t="s">
        <v>8</v>
      </c>
      <c r="AJ41" s="2" t="s">
        <v>8</v>
      </c>
      <c r="AK41" s="1" t="s">
        <v>8</v>
      </c>
      <c r="AL41" s="1" t="s">
        <v>8</v>
      </c>
      <c r="AM41" s="1" t="s">
        <v>8</v>
      </c>
      <c r="AN41" s="130" t="s">
        <v>8</v>
      </c>
      <c r="AO41" s="155" t="s">
        <v>221</v>
      </c>
      <c r="AP41" s="1" t="s">
        <v>8</v>
      </c>
      <c r="AQ41" s="2" t="s">
        <v>8</v>
      </c>
      <c r="AR41" s="1" t="s">
        <v>8</v>
      </c>
      <c r="AS41" s="1" t="s">
        <v>8</v>
      </c>
      <c r="AT41" s="1" t="s">
        <v>8</v>
      </c>
      <c r="AU41" s="130" t="s">
        <v>8</v>
      </c>
      <c r="AV41" s="155" t="s">
        <v>221</v>
      </c>
      <c r="AW41" s="1" t="s">
        <v>8</v>
      </c>
      <c r="AX41" s="2" t="s">
        <v>8</v>
      </c>
      <c r="AY41" s="1" t="s">
        <v>8</v>
      </c>
      <c r="AZ41" s="1" t="s">
        <v>8</v>
      </c>
      <c r="BA41" s="1" t="s">
        <v>8</v>
      </c>
      <c r="BB41" s="130" t="s">
        <v>8</v>
      </c>
      <c r="BC41" s="4" t="s">
        <v>221</v>
      </c>
      <c r="BD41" s="1" t="s">
        <v>8</v>
      </c>
      <c r="BE41" s="1" t="s">
        <v>8</v>
      </c>
      <c r="BF41" s="1" t="s">
        <v>8</v>
      </c>
      <c r="BG41" s="1" t="s">
        <v>8</v>
      </c>
      <c r="BH41" s="1" t="s">
        <v>8</v>
      </c>
      <c r="BI41" s="2" t="s">
        <v>8</v>
      </c>
    </row>
    <row r="42" spans="1:306">
      <c r="H42" s="80"/>
      <c r="I42" s="80"/>
      <c r="J42" s="80"/>
      <c r="K42" s="80"/>
      <c r="L42" s="80"/>
      <c r="M42" s="80"/>
      <c r="N42" s="80" t="s">
        <v>55</v>
      </c>
      <c r="O42" s="179" t="s">
        <v>3714</v>
      </c>
      <c r="T42" s="434"/>
      <c r="U42" s="435"/>
      <c r="V42" s="435"/>
      <c r="W42" s="435"/>
      <c r="X42" s="435"/>
      <c r="Y42" s="435"/>
      <c r="Z42" s="436"/>
      <c r="AA42" s="186" t="s">
        <v>221</v>
      </c>
      <c r="AB42" s="186" t="s">
        <v>221</v>
      </c>
      <c r="AC42" s="227" t="s">
        <v>221</v>
      </c>
      <c r="AD42" s="186" t="s">
        <v>221</v>
      </c>
      <c r="AE42" s="186" t="s">
        <v>221</v>
      </c>
      <c r="AF42" s="186" t="s">
        <v>221</v>
      </c>
      <c r="AG42" s="186" t="s">
        <v>221</v>
      </c>
      <c r="AH42" s="155" t="s">
        <v>221</v>
      </c>
      <c r="AI42" s="1" t="s">
        <v>8</v>
      </c>
      <c r="AJ42" s="2" t="s">
        <v>8</v>
      </c>
      <c r="AK42" s="1" t="s">
        <v>8</v>
      </c>
      <c r="AL42" s="1" t="s">
        <v>8</v>
      </c>
      <c r="AM42" s="1" t="s">
        <v>8</v>
      </c>
      <c r="AN42" s="130" t="s">
        <v>8</v>
      </c>
      <c r="AO42" s="155" t="s">
        <v>221</v>
      </c>
      <c r="AP42" s="1" t="s">
        <v>8</v>
      </c>
      <c r="AQ42" s="2" t="s">
        <v>8</v>
      </c>
      <c r="AR42" s="1" t="s">
        <v>8</v>
      </c>
      <c r="AS42" s="1" t="s">
        <v>8</v>
      </c>
      <c r="AT42" s="1" t="s">
        <v>8</v>
      </c>
      <c r="AU42" s="130" t="s">
        <v>8</v>
      </c>
      <c r="AV42" s="155" t="s">
        <v>221</v>
      </c>
      <c r="AW42" s="1" t="s">
        <v>8</v>
      </c>
      <c r="AX42" s="2" t="s">
        <v>8</v>
      </c>
      <c r="AY42" s="1" t="s">
        <v>8</v>
      </c>
      <c r="AZ42" s="1" t="s">
        <v>8</v>
      </c>
      <c r="BA42" s="1" t="s">
        <v>8</v>
      </c>
      <c r="BB42" s="130" t="s">
        <v>8</v>
      </c>
      <c r="BC42" s="4" t="s">
        <v>221</v>
      </c>
      <c r="BD42" s="1" t="s">
        <v>8</v>
      </c>
      <c r="BE42" s="1" t="s">
        <v>8</v>
      </c>
      <c r="BF42" s="1" t="s">
        <v>8</v>
      </c>
      <c r="BG42" s="1" t="s">
        <v>8</v>
      </c>
      <c r="BH42" s="1" t="s">
        <v>8</v>
      </c>
      <c r="BI42" s="2" t="s">
        <v>8</v>
      </c>
    </row>
    <row r="43" spans="1:306">
      <c r="H43" s="80"/>
      <c r="I43" s="80"/>
      <c r="J43" s="80"/>
      <c r="K43" s="80"/>
      <c r="L43" s="80"/>
      <c r="M43" s="80"/>
      <c r="N43" s="80" t="s">
        <v>55</v>
      </c>
      <c r="O43" s="179" t="s">
        <v>3716</v>
      </c>
      <c r="T43" s="434"/>
      <c r="U43" s="435"/>
      <c r="V43" s="435"/>
      <c r="W43" s="435"/>
      <c r="X43" s="435"/>
      <c r="Y43" s="435"/>
      <c r="Z43" s="436"/>
      <c r="AA43" s="186" t="s">
        <v>221</v>
      </c>
      <c r="AB43" s="186" t="s">
        <v>221</v>
      </c>
      <c r="AC43" s="227" t="s">
        <v>221</v>
      </c>
      <c r="AD43" s="186" t="s">
        <v>221</v>
      </c>
      <c r="AE43" s="186" t="s">
        <v>221</v>
      </c>
      <c r="AF43" s="186" t="s">
        <v>221</v>
      </c>
      <c r="AG43" s="187" t="s">
        <v>221</v>
      </c>
      <c r="AH43" s="155" t="s">
        <v>221</v>
      </c>
      <c r="AI43" s="1" t="s">
        <v>8</v>
      </c>
      <c r="AJ43" s="2" t="s">
        <v>8</v>
      </c>
      <c r="AK43" s="1" t="s">
        <v>8</v>
      </c>
      <c r="AL43" s="1" t="s">
        <v>8</v>
      </c>
      <c r="AM43" s="1" t="s">
        <v>8</v>
      </c>
      <c r="AN43" s="130" t="s">
        <v>8</v>
      </c>
      <c r="AO43" s="155" t="s">
        <v>221</v>
      </c>
      <c r="AP43" s="1" t="s">
        <v>8</v>
      </c>
      <c r="AQ43" s="2" t="s">
        <v>8</v>
      </c>
      <c r="AR43" s="1" t="s">
        <v>8</v>
      </c>
      <c r="AS43" s="1" t="s">
        <v>8</v>
      </c>
      <c r="AT43" s="1" t="s">
        <v>8</v>
      </c>
      <c r="AU43" s="130" t="s">
        <v>8</v>
      </c>
      <c r="AV43" s="155" t="s">
        <v>221</v>
      </c>
      <c r="AW43" s="1" t="s">
        <v>8</v>
      </c>
      <c r="AX43" s="2" t="s">
        <v>8</v>
      </c>
      <c r="AY43" s="1" t="s">
        <v>8</v>
      </c>
      <c r="AZ43" s="1" t="s">
        <v>8</v>
      </c>
      <c r="BA43" s="1" t="s">
        <v>8</v>
      </c>
      <c r="BB43" s="130" t="s">
        <v>8</v>
      </c>
      <c r="BC43" s="4" t="s">
        <v>221</v>
      </c>
      <c r="BD43" s="1" t="s">
        <v>8</v>
      </c>
      <c r="BE43" s="1" t="s">
        <v>8</v>
      </c>
      <c r="BF43" s="1" t="s">
        <v>8</v>
      </c>
      <c r="BG43" s="1" t="s">
        <v>8</v>
      </c>
      <c r="BH43" s="1" t="s">
        <v>8</v>
      </c>
      <c r="BI43" s="2" t="s">
        <v>8</v>
      </c>
    </row>
    <row r="44" spans="1:306">
      <c r="H44" s="80"/>
      <c r="I44" s="80"/>
      <c r="J44" s="80"/>
      <c r="K44" s="80"/>
      <c r="L44" s="80"/>
      <c r="M44" s="80"/>
      <c r="N44" s="80" t="s">
        <v>55</v>
      </c>
      <c r="O44" s="179" t="s">
        <v>3717</v>
      </c>
      <c r="T44" s="434"/>
      <c r="U44" s="435"/>
      <c r="V44" s="435"/>
      <c r="W44" s="435"/>
      <c r="X44" s="435"/>
      <c r="Y44" s="435"/>
      <c r="Z44" s="436"/>
      <c r="AA44" s="186" t="s">
        <v>221</v>
      </c>
      <c r="AB44" s="186" t="s">
        <v>221</v>
      </c>
      <c r="AC44" s="227" t="s">
        <v>221</v>
      </c>
      <c r="AD44" s="186" t="s">
        <v>221</v>
      </c>
      <c r="AE44" s="186" t="s">
        <v>221</v>
      </c>
      <c r="AF44" s="186" t="s">
        <v>3477</v>
      </c>
      <c r="AG44" s="187" t="s">
        <v>221</v>
      </c>
      <c r="AH44" s="155" t="s">
        <v>3192</v>
      </c>
      <c r="AI44" s="1" t="s">
        <v>8</v>
      </c>
      <c r="AJ44" s="2" t="s">
        <v>8</v>
      </c>
      <c r="AK44" s="1" t="s">
        <v>8</v>
      </c>
      <c r="AL44" s="1" t="s">
        <v>8</v>
      </c>
      <c r="AM44" s="1" t="s">
        <v>8</v>
      </c>
      <c r="AN44" s="130" t="s">
        <v>8</v>
      </c>
      <c r="AO44" s="155" t="s">
        <v>3066</v>
      </c>
      <c r="AP44" s="1" t="s">
        <v>8</v>
      </c>
      <c r="AQ44" s="2" t="s">
        <v>8</v>
      </c>
      <c r="AR44" s="1" t="s">
        <v>8</v>
      </c>
      <c r="AS44" s="1" t="s">
        <v>8</v>
      </c>
      <c r="AT44" s="1" t="s">
        <v>8</v>
      </c>
      <c r="AU44" s="130" t="s">
        <v>8</v>
      </c>
      <c r="AV44" s="155" t="s">
        <v>221</v>
      </c>
      <c r="AW44" s="1" t="s">
        <v>8</v>
      </c>
      <c r="AX44" s="2" t="s">
        <v>8</v>
      </c>
      <c r="AY44" s="1" t="s">
        <v>8</v>
      </c>
      <c r="AZ44" s="1" t="s">
        <v>8</v>
      </c>
      <c r="BA44" s="1" t="s">
        <v>8</v>
      </c>
      <c r="BB44" s="130" t="s">
        <v>8</v>
      </c>
      <c r="BC44" s="4" t="s">
        <v>221</v>
      </c>
      <c r="BD44" s="1" t="s">
        <v>8</v>
      </c>
      <c r="BE44" s="1" t="s">
        <v>8</v>
      </c>
      <c r="BF44" s="1" t="s">
        <v>8</v>
      </c>
      <c r="BG44" s="1" t="s">
        <v>8</v>
      </c>
      <c r="BH44" s="1" t="s">
        <v>8</v>
      </c>
      <c r="BI44" s="2" t="s">
        <v>8</v>
      </c>
    </row>
    <row r="45" spans="1:306">
      <c r="H45" s="80"/>
      <c r="I45" s="80"/>
      <c r="J45" s="80"/>
      <c r="K45" s="80"/>
      <c r="L45" s="80"/>
      <c r="M45" s="80"/>
      <c r="N45" s="80" t="s">
        <v>55</v>
      </c>
      <c r="O45" s="179" t="s">
        <v>3718</v>
      </c>
      <c r="T45" s="434"/>
      <c r="U45" s="435"/>
      <c r="V45" s="435"/>
      <c r="W45" s="435"/>
      <c r="X45" s="435"/>
      <c r="Y45" s="435"/>
      <c r="Z45" s="436"/>
      <c r="AA45" s="186" t="s">
        <v>221</v>
      </c>
      <c r="AB45" s="186" t="s">
        <v>221</v>
      </c>
      <c r="AC45" s="227" t="s">
        <v>221</v>
      </c>
      <c r="AD45" s="186" t="s">
        <v>3518</v>
      </c>
      <c r="AE45" s="186"/>
      <c r="AF45" s="186" t="s">
        <v>3479</v>
      </c>
      <c r="AG45" s="187" t="s">
        <v>3478</v>
      </c>
      <c r="AH45" s="155" t="s">
        <v>3260</v>
      </c>
      <c r="AI45" s="1" t="s">
        <v>8</v>
      </c>
      <c r="AJ45" s="2" t="s">
        <v>8</v>
      </c>
      <c r="AK45" s="1" t="s">
        <v>8</v>
      </c>
      <c r="AL45" s="1" t="s">
        <v>8</v>
      </c>
      <c r="AM45" s="1" t="s">
        <v>8</v>
      </c>
      <c r="AN45" s="130" t="s">
        <v>8</v>
      </c>
      <c r="AO45" s="155" t="s">
        <v>221</v>
      </c>
      <c r="AP45" s="1" t="s">
        <v>8</v>
      </c>
      <c r="AQ45" s="2" t="s">
        <v>8</v>
      </c>
      <c r="AR45" s="1" t="s">
        <v>8</v>
      </c>
      <c r="AS45" s="1" t="s">
        <v>8</v>
      </c>
      <c r="AT45" s="1" t="s">
        <v>8</v>
      </c>
      <c r="AU45" s="130" t="s">
        <v>8</v>
      </c>
      <c r="AV45" s="155" t="s">
        <v>2809</v>
      </c>
      <c r="AW45" s="1" t="s">
        <v>8</v>
      </c>
      <c r="AX45" s="2" t="s">
        <v>8</v>
      </c>
      <c r="AY45" s="1" t="s">
        <v>8</v>
      </c>
      <c r="AZ45" s="1" t="s">
        <v>8</v>
      </c>
      <c r="BA45" s="1" t="s">
        <v>8</v>
      </c>
      <c r="BB45" s="130" t="s">
        <v>8</v>
      </c>
      <c r="BC45" s="4" t="s">
        <v>221</v>
      </c>
      <c r="BD45" s="1" t="s">
        <v>8</v>
      </c>
      <c r="BE45" s="1" t="s">
        <v>8</v>
      </c>
      <c r="BF45" s="1" t="s">
        <v>8</v>
      </c>
      <c r="BG45" s="1" t="s">
        <v>8</v>
      </c>
      <c r="BH45" s="1" t="s">
        <v>8</v>
      </c>
      <c r="BI45" s="2" t="s">
        <v>8</v>
      </c>
    </row>
    <row r="46" spans="1:306">
      <c r="H46" s="80"/>
      <c r="I46" s="80"/>
      <c r="J46" s="80"/>
      <c r="K46" s="80"/>
      <c r="L46" s="80"/>
      <c r="M46" s="80"/>
      <c r="N46" s="80" t="s">
        <v>55</v>
      </c>
      <c r="O46" s="179" t="s">
        <v>3709</v>
      </c>
      <c r="T46" s="434"/>
      <c r="U46" s="435"/>
      <c r="V46" s="435"/>
      <c r="W46" s="435"/>
      <c r="X46" s="435"/>
      <c r="Y46" s="435"/>
      <c r="Z46" s="436"/>
      <c r="AA46" s="186" t="s">
        <v>221</v>
      </c>
      <c r="AB46" s="186" t="s">
        <v>221</v>
      </c>
      <c r="AC46" s="227" t="s">
        <v>221</v>
      </c>
      <c r="AD46" s="186" t="s">
        <v>3496</v>
      </c>
      <c r="AE46" s="186" t="s">
        <v>3489</v>
      </c>
      <c r="AF46" s="186" t="s">
        <v>3464</v>
      </c>
      <c r="AG46" s="187" t="s">
        <v>3447</v>
      </c>
      <c r="AH46" s="155" t="s">
        <v>221</v>
      </c>
      <c r="AI46" s="4" t="s">
        <v>221</v>
      </c>
      <c r="AJ46" s="47" t="s">
        <v>221</v>
      </c>
      <c r="AK46" s="4" t="s">
        <v>221</v>
      </c>
      <c r="AL46" s="4" t="s">
        <v>3219</v>
      </c>
      <c r="AM46" s="4" t="s">
        <v>3204</v>
      </c>
      <c r="AN46" s="132" t="s">
        <v>3189</v>
      </c>
      <c r="AO46" s="155" t="s">
        <v>3115</v>
      </c>
      <c r="AP46" s="4" t="s">
        <v>3116</v>
      </c>
      <c r="AQ46" s="47" t="s">
        <v>2619</v>
      </c>
      <c r="AR46" s="4" t="s">
        <v>3096</v>
      </c>
      <c r="AS46" s="4" t="s">
        <v>3088</v>
      </c>
      <c r="AT46" s="4" t="s">
        <v>3078</v>
      </c>
      <c r="AU46" s="132" t="s">
        <v>3045</v>
      </c>
      <c r="AV46" s="155" t="s">
        <v>2772</v>
      </c>
      <c r="AW46" s="4" t="s">
        <v>2773</v>
      </c>
      <c r="AX46" s="47" t="s">
        <v>2708</v>
      </c>
      <c r="AY46" s="4" t="s">
        <v>2707</v>
      </c>
      <c r="AZ46" s="4" t="s">
        <v>2695</v>
      </c>
      <c r="BA46" s="4" t="s">
        <v>2683</v>
      </c>
      <c r="BB46" s="132" t="s">
        <v>2674</v>
      </c>
      <c r="BC46" s="4" t="s">
        <v>221</v>
      </c>
      <c r="BD46" s="4" t="s">
        <v>221</v>
      </c>
      <c r="BE46" s="4" t="s">
        <v>221</v>
      </c>
      <c r="BF46" s="4" t="s">
        <v>2638</v>
      </c>
      <c r="BG46" s="4" t="s">
        <v>2629</v>
      </c>
      <c r="BH46" s="4" t="s">
        <v>2619</v>
      </c>
      <c r="BI46" s="47" t="s">
        <v>2592</v>
      </c>
      <c r="BJ46" s="4" t="s">
        <v>2560</v>
      </c>
      <c r="BK46" s="4" t="s">
        <v>2559</v>
      </c>
      <c r="BL46" s="4" t="s">
        <v>221</v>
      </c>
      <c r="BM46" s="4" t="s">
        <v>221</v>
      </c>
      <c r="BN46" s="4" t="s">
        <v>2538</v>
      </c>
      <c r="BO46" s="4" t="s">
        <v>2529</v>
      </c>
      <c r="BP46" s="47" t="s">
        <v>2459</v>
      </c>
      <c r="BQ46" s="4" t="s">
        <v>221</v>
      </c>
      <c r="BR46" s="4" t="s">
        <v>221</v>
      </c>
      <c r="BS46" s="4" t="s">
        <v>221</v>
      </c>
      <c r="BT46" s="4" t="s">
        <v>221</v>
      </c>
      <c r="BU46" s="4" t="s">
        <v>221</v>
      </c>
      <c r="BV46" s="4" t="s">
        <v>2433</v>
      </c>
      <c r="BW46" s="47" t="s">
        <v>2431</v>
      </c>
    </row>
    <row r="47" spans="1:306">
      <c r="H47" s="80"/>
      <c r="I47" s="80"/>
      <c r="J47" s="80"/>
      <c r="K47" s="80"/>
      <c r="L47" s="80"/>
      <c r="M47" s="80"/>
      <c r="O47" s="179" t="s">
        <v>3632</v>
      </c>
      <c r="T47" s="434"/>
      <c r="U47" s="435"/>
      <c r="V47" s="435"/>
      <c r="W47" s="435"/>
      <c r="X47" s="435"/>
      <c r="Y47" s="435"/>
      <c r="Z47" s="436"/>
      <c r="AA47" s="186" t="s">
        <v>221</v>
      </c>
      <c r="AB47" s="186" t="s">
        <v>221</v>
      </c>
      <c r="AC47" s="227" t="s">
        <v>221</v>
      </c>
      <c r="AD47" s="186" t="s">
        <v>221</v>
      </c>
      <c r="AE47" s="186" t="s">
        <v>221</v>
      </c>
      <c r="AF47" s="186" t="s">
        <v>3486</v>
      </c>
      <c r="AG47" s="187" t="s">
        <v>3485</v>
      </c>
      <c r="AH47" s="155" t="s">
        <v>3216</v>
      </c>
      <c r="AI47" s="1" t="s">
        <v>8</v>
      </c>
      <c r="AJ47" s="2" t="s">
        <v>8</v>
      </c>
      <c r="AK47" s="1" t="s">
        <v>8</v>
      </c>
      <c r="AL47" s="1" t="s">
        <v>8</v>
      </c>
      <c r="AM47" s="1" t="s">
        <v>8</v>
      </c>
      <c r="AN47" s="130" t="s">
        <v>8</v>
      </c>
      <c r="AO47" s="155" t="s">
        <v>3076</v>
      </c>
      <c r="AP47" s="1" t="s">
        <v>8</v>
      </c>
      <c r="AQ47" s="2" t="s">
        <v>8</v>
      </c>
      <c r="AR47" s="1" t="s">
        <v>8</v>
      </c>
      <c r="AS47" s="1" t="s">
        <v>8</v>
      </c>
      <c r="AT47" s="1" t="s">
        <v>8</v>
      </c>
      <c r="AU47" s="130" t="s">
        <v>8</v>
      </c>
      <c r="AV47" s="155" t="s">
        <v>2684</v>
      </c>
      <c r="AW47" s="1" t="s">
        <v>8</v>
      </c>
      <c r="AX47" s="2" t="s">
        <v>8</v>
      </c>
      <c r="AY47" s="1" t="s">
        <v>8</v>
      </c>
      <c r="AZ47" s="1" t="s">
        <v>8</v>
      </c>
      <c r="BA47" s="1" t="s">
        <v>8</v>
      </c>
      <c r="BB47" s="130" t="s">
        <v>8</v>
      </c>
      <c r="BC47" s="4" t="s">
        <v>2568</v>
      </c>
      <c r="BD47" s="1" t="s">
        <v>8</v>
      </c>
      <c r="BE47" s="1" t="s">
        <v>8</v>
      </c>
      <c r="BF47" s="1" t="s">
        <v>8</v>
      </c>
      <c r="BG47" s="1" t="s">
        <v>8</v>
      </c>
      <c r="BH47" s="1" t="s">
        <v>8</v>
      </c>
      <c r="BI47" s="2" t="s">
        <v>8</v>
      </c>
    </row>
    <row r="48" spans="1:306">
      <c r="A48" s="1" t="e">
        <f>T48*N48</f>
        <v>#VALUE!</v>
      </c>
      <c r="B48" s="1" t="e">
        <f>U48*N48</f>
        <v>#VALUE!</v>
      </c>
      <c r="C48" s="1" t="e">
        <f>V48*N48</f>
        <v>#VALUE!</v>
      </c>
      <c r="D48" s="1" t="e">
        <f>W48*N48</f>
        <v>#VALUE!</v>
      </c>
      <c r="E48" s="1" t="e">
        <f>X48*N48</f>
        <v>#VALUE!</v>
      </c>
      <c r="G48" s="1" t="e">
        <f>Z48*N48</f>
        <v>#VALUE!</v>
      </c>
      <c r="H48" s="80"/>
      <c r="I48" s="80"/>
      <c r="J48" s="80"/>
      <c r="K48" s="80"/>
      <c r="L48" s="80"/>
      <c r="M48" s="80"/>
      <c r="N48" s="80" t="s">
        <v>55</v>
      </c>
      <c r="O48" s="179" t="s">
        <v>3704</v>
      </c>
      <c r="P48" s="77" t="e">
        <f>(SUM(T48:Z48))*N48</f>
        <v>#VALUE!</v>
      </c>
      <c r="T48" s="435"/>
      <c r="U48" s="435"/>
      <c r="V48" s="435"/>
      <c r="W48" s="435"/>
      <c r="X48" s="435"/>
      <c r="Y48" s="435"/>
      <c r="Z48" s="436"/>
      <c r="AA48" s="186" t="s">
        <v>3533</v>
      </c>
      <c r="AB48" s="186" t="s">
        <v>3532</v>
      </c>
      <c r="AC48" s="186" t="s">
        <v>3519</v>
      </c>
      <c r="AD48" s="186" t="s">
        <v>3495</v>
      </c>
      <c r="AE48" s="186" t="s">
        <v>3488</v>
      </c>
      <c r="AF48" s="186" t="s">
        <v>3472</v>
      </c>
      <c r="AG48" s="187" t="s">
        <v>3445</v>
      </c>
      <c r="AH48" s="4" t="s">
        <v>3261</v>
      </c>
      <c r="AI48" s="4" t="s">
        <v>3231</v>
      </c>
      <c r="AJ48" s="47" t="s">
        <v>3230</v>
      </c>
      <c r="AK48" s="4" t="s">
        <v>3229</v>
      </c>
      <c r="AL48" s="4" t="s">
        <v>3218</v>
      </c>
      <c r="AM48" s="4" t="s">
        <v>3203</v>
      </c>
      <c r="AN48" s="132" t="s">
        <v>3195</v>
      </c>
      <c r="AO48" s="155" t="s">
        <v>3117</v>
      </c>
      <c r="AP48" s="4" t="s">
        <v>3114</v>
      </c>
      <c r="AQ48" s="47" t="s">
        <v>3109</v>
      </c>
      <c r="AR48" s="4" t="s">
        <v>3095</v>
      </c>
      <c r="AS48" s="4" t="s">
        <v>3089</v>
      </c>
      <c r="AT48" s="4" t="s">
        <v>3077</v>
      </c>
      <c r="AU48" s="132" t="s">
        <v>3044</v>
      </c>
      <c r="AV48" s="155" t="s">
        <v>2776</v>
      </c>
      <c r="AW48" s="4" t="s">
        <v>2775</v>
      </c>
      <c r="AX48" s="47" t="s">
        <v>2774</v>
      </c>
      <c r="AY48" s="4" t="s">
        <v>2706</v>
      </c>
      <c r="AZ48" s="4" t="s">
        <v>2700</v>
      </c>
      <c r="BA48" s="4" t="s">
        <v>2685</v>
      </c>
      <c r="BB48" s="132" t="s">
        <v>2673</v>
      </c>
      <c r="BC48" s="4" t="s">
        <v>221</v>
      </c>
      <c r="BD48" s="4" t="s">
        <v>221</v>
      </c>
      <c r="BE48" s="4" t="s">
        <v>221</v>
      </c>
      <c r="BF48" s="4" t="s">
        <v>221</v>
      </c>
      <c r="BG48" s="4" t="s">
        <v>2628</v>
      </c>
      <c r="BH48" s="4" t="s">
        <v>2618</v>
      </c>
      <c r="BI48" s="47" t="s">
        <v>2596</v>
      </c>
      <c r="BJ48" s="4" t="s">
        <v>2595</v>
      </c>
      <c r="BK48" s="4" t="s">
        <v>2558</v>
      </c>
      <c r="BL48" s="4" t="s">
        <v>2565</v>
      </c>
      <c r="BM48" s="4" t="s">
        <v>2548</v>
      </c>
      <c r="BN48" s="4" t="s">
        <v>2537</v>
      </c>
      <c r="BO48" s="4" t="s">
        <v>2530</v>
      </c>
      <c r="BP48" s="47" t="s">
        <v>2460</v>
      </c>
      <c r="BQ48" s="4" t="s">
        <v>221</v>
      </c>
      <c r="BR48" s="4"/>
      <c r="BS48" s="4"/>
      <c r="BT48" s="4"/>
      <c r="BU48" s="4"/>
      <c r="BV48" s="4"/>
      <c r="BW48" s="47"/>
    </row>
    <row r="49" spans="8:75">
      <c r="H49" s="80"/>
      <c r="I49" s="80"/>
      <c r="J49" s="80"/>
      <c r="K49" s="80"/>
      <c r="L49" s="80"/>
      <c r="M49" s="80"/>
      <c r="O49" s="179" t="s">
        <v>3708</v>
      </c>
      <c r="T49" s="434"/>
      <c r="U49" s="435"/>
      <c r="V49" s="435"/>
      <c r="W49" s="435"/>
      <c r="X49" s="435"/>
      <c r="Y49" s="435"/>
      <c r="Z49" s="436"/>
      <c r="AA49" s="186" t="s">
        <v>1879</v>
      </c>
      <c r="AB49" s="186" t="s">
        <v>8</v>
      </c>
      <c r="AC49" s="227" t="s">
        <v>8</v>
      </c>
      <c r="AD49" s="186" t="s">
        <v>8</v>
      </c>
      <c r="AE49" s="186" t="s">
        <v>8</v>
      </c>
      <c r="AF49" s="186" t="s">
        <v>8</v>
      </c>
      <c r="AG49" s="187" t="s">
        <v>8</v>
      </c>
      <c r="AH49" s="155" t="s">
        <v>1872</v>
      </c>
      <c r="AI49" s="1" t="s">
        <v>8</v>
      </c>
      <c r="AJ49" s="2" t="s">
        <v>8</v>
      </c>
      <c r="AK49" s="1" t="s">
        <v>8</v>
      </c>
      <c r="AL49" s="1" t="s">
        <v>8</v>
      </c>
      <c r="AM49" s="1" t="s">
        <v>8</v>
      </c>
      <c r="AN49" s="130" t="s">
        <v>8</v>
      </c>
      <c r="AO49" s="155" t="s">
        <v>1867</v>
      </c>
      <c r="AP49" s="1" t="s">
        <v>8</v>
      </c>
      <c r="AQ49" s="2" t="s">
        <v>8</v>
      </c>
      <c r="AR49" s="1" t="s">
        <v>8</v>
      </c>
      <c r="AS49" s="1" t="s">
        <v>8</v>
      </c>
      <c r="AT49" s="1" t="s">
        <v>8</v>
      </c>
      <c r="AU49" s="130" t="s">
        <v>8</v>
      </c>
      <c r="AV49" s="155" t="s">
        <v>1866</v>
      </c>
      <c r="AW49" s="1" t="s">
        <v>8</v>
      </c>
      <c r="AX49" s="2" t="s">
        <v>8</v>
      </c>
      <c r="AY49" s="1" t="s">
        <v>8</v>
      </c>
      <c r="AZ49" s="1" t="s">
        <v>8</v>
      </c>
      <c r="BA49" s="1" t="s">
        <v>8</v>
      </c>
      <c r="BB49" s="130" t="s">
        <v>8</v>
      </c>
      <c r="BC49" s="4" t="s">
        <v>221</v>
      </c>
      <c r="BD49" s="1" t="s">
        <v>8</v>
      </c>
      <c r="BE49" s="1" t="s">
        <v>8</v>
      </c>
      <c r="BF49" s="1" t="s">
        <v>8</v>
      </c>
      <c r="BG49" s="1" t="s">
        <v>8</v>
      </c>
      <c r="BH49" s="1" t="s">
        <v>8</v>
      </c>
      <c r="BI49" s="2" t="s">
        <v>8</v>
      </c>
    </row>
    <row r="50" spans="8:75">
      <c r="H50" s="80"/>
      <c r="I50" s="80"/>
      <c r="J50" s="80"/>
      <c r="K50" s="80"/>
      <c r="L50" s="80"/>
      <c r="M50" s="80"/>
      <c r="N50" s="80" t="s">
        <v>55</v>
      </c>
      <c r="O50" s="179" t="s">
        <v>3702</v>
      </c>
      <c r="T50" s="434"/>
      <c r="U50" s="435"/>
      <c r="V50" s="435"/>
      <c r="W50" s="435"/>
      <c r="X50" s="435"/>
      <c r="Y50" s="435"/>
      <c r="Z50" s="436"/>
      <c r="AA50" s="186" t="s">
        <v>221</v>
      </c>
      <c r="AB50" s="186" t="s">
        <v>221</v>
      </c>
      <c r="AC50" s="227" t="s">
        <v>221</v>
      </c>
      <c r="AD50" s="186" t="s">
        <v>221</v>
      </c>
      <c r="AE50" s="186" t="s">
        <v>221</v>
      </c>
      <c r="AF50" s="186" t="s">
        <v>221</v>
      </c>
      <c r="AG50" s="187" t="s">
        <v>3414</v>
      </c>
      <c r="AH50" s="155"/>
      <c r="AI50" s="4"/>
      <c r="AJ50" s="47"/>
      <c r="AK50" s="4"/>
      <c r="AL50" s="4"/>
      <c r="AM50" s="4"/>
      <c r="AN50" s="132"/>
      <c r="AO50" s="155"/>
      <c r="AV50" s="155"/>
      <c r="BC50" s="4"/>
    </row>
    <row r="51" spans="8:75">
      <c r="H51" s="80"/>
      <c r="I51" s="80"/>
      <c r="J51" s="80"/>
      <c r="K51" s="80"/>
      <c r="L51" s="80"/>
      <c r="M51" s="80"/>
      <c r="N51" s="80" t="s">
        <v>55</v>
      </c>
      <c r="O51" s="179" t="s">
        <v>3703</v>
      </c>
      <c r="T51" s="434"/>
      <c r="U51" s="435"/>
      <c r="V51" s="435"/>
      <c r="W51" s="435"/>
      <c r="X51" s="435"/>
      <c r="Y51" s="435"/>
      <c r="Z51" s="436"/>
      <c r="AA51" s="186" t="s">
        <v>221</v>
      </c>
      <c r="AB51" s="186" t="s">
        <v>221</v>
      </c>
      <c r="AC51" s="227" t="s">
        <v>221</v>
      </c>
      <c r="AD51" s="186" t="s">
        <v>221</v>
      </c>
      <c r="AE51" s="186" t="s">
        <v>221</v>
      </c>
      <c r="AF51" s="186" t="s">
        <v>221</v>
      </c>
      <c r="AG51" s="187" t="s">
        <v>221</v>
      </c>
      <c r="AH51" s="155"/>
      <c r="AO51" s="155"/>
      <c r="AV51" s="155"/>
      <c r="BC51" s="4"/>
    </row>
    <row r="52" spans="8:75">
      <c r="H52" s="80"/>
      <c r="I52" s="80"/>
      <c r="J52" s="80"/>
      <c r="K52" s="80"/>
      <c r="L52" s="80"/>
      <c r="M52" s="80"/>
      <c r="N52" s="80" t="s">
        <v>55</v>
      </c>
      <c r="O52" s="179" t="s">
        <v>3721</v>
      </c>
      <c r="T52" s="431" t="s">
        <v>6504</v>
      </c>
      <c r="U52" s="432"/>
      <c r="V52" s="432"/>
      <c r="W52" s="432"/>
      <c r="X52" s="432"/>
      <c r="Y52" s="432"/>
      <c r="Z52" s="433"/>
      <c r="AA52" s="186" t="s">
        <v>221</v>
      </c>
      <c r="AB52" s="186" t="s">
        <v>221</v>
      </c>
      <c r="AC52" s="227" t="s">
        <v>221</v>
      </c>
      <c r="AD52" s="186" t="s">
        <v>3514</v>
      </c>
      <c r="AE52" s="186" t="s">
        <v>3515</v>
      </c>
      <c r="AF52" s="186" t="s">
        <v>3451</v>
      </c>
      <c r="AG52" s="187" t="s">
        <v>3451</v>
      </c>
      <c r="AH52" s="155"/>
      <c r="AI52" s="4"/>
      <c r="AJ52" s="47"/>
      <c r="AK52" s="4"/>
      <c r="AL52" s="4"/>
      <c r="AM52" s="4"/>
      <c r="AN52" s="132"/>
      <c r="AO52" s="155"/>
      <c r="AP52" s="4"/>
      <c r="AQ52" s="47"/>
      <c r="AR52" s="4"/>
      <c r="AS52" s="4"/>
      <c r="AT52" s="4"/>
      <c r="AU52" s="132"/>
      <c r="AV52" s="155"/>
      <c r="AW52" s="4"/>
      <c r="AX52" s="47"/>
      <c r="AY52" s="4"/>
      <c r="AZ52" s="4"/>
      <c r="BA52" s="4"/>
      <c r="BB52" s="132"/>
      <c r="BC52" s="4"/>
      <c r="BD52" s="4"/>
      <c r="BE52" s="4"/>
      <c r="BF52" s="4"/>
      <c r="BG52" s="4"/>
      <c r="BH52" s="4"/>
      <c r="BI52" s="47"/>
      <c r="BJ52" s="4"/>
      <c r="BK52" s="4"/>
      <c r="BL52" s="4"/>
      <c r="BM52" s="4"/>
      <c r="BN52" s="4"/>
      <c r="BO52" s="4"/>
      <c r="BP52" s="47"/>
      <c r="BQ52" s="4"/>
      <c r="BR52" s="4"/>
      <c r="BS52" s="4"/>
      <c r="BT52" s="4"/>
      <c r="BU52" s="4"/>
      <c r="BV52" s="4"/>
      <c r="BW52" s="47"/>
    </row>
    <row r="53" spans="8:75">
      <c r="H53" s="80"/>
      <c r="I53" s="80"/>
      <c r="J53" s="80"/>
      <c r="K53" s="80"/>
      <c r="L53" s="80"/>
      <c r="M53" s="80"/>
      <c r="N53" s="80" t="s">
        <v>55</v>
      </c>
      <c r="O53" s="179" t="s">
        <v>3719</v>
      </c>
      <c r="T53" s="434" t="s">
        <v>6518</v>
      </c>
      <c r="U53" s="435"/>
      <c r="V53" s="435"/>
      <c r="W53" s="435"/>
      <c r="X53" s="435"/>
      <c r="Y53" s="435"/>
      <c r="Z53" s="436"/>
      <c r="AA53" s="186" t="s">
        <v>221</v>
      </c>
      <c r="AB53" s="186" t="s">
        <v>221</v>
      </c>
      <c r="AC53" s="227" t="s">
        <v>221</v>
      </c>
      <c r="AD53" s="186" t="s">
        <v>221</v>
      </c>
      <c r="AE53" s="186" t="s">
        <v>221</v>
      </c>
      <c r="AF53" s="186" t="s">
        <v>3463</v>
      </c>
      <c r="AG53" s="187" t="s">
        <v>221</v>
      </c>
    </row>
    <row r="54" spans="8:75">
      <c r="H54" s="80"/>
      <c r="I54" s="80"/>
      <c r="J54" s="80"/>
      <c r="K54" s="80"/>
      <c r="L54" s="80"/>
      <c r="M54" s="80"/>
      <c r="N54" s="80" t="s">
        <v>55</v>
      </c>
      <c r="O54" s="179" t="s">
        <v>3722</v>
      </c>
      <c r="T54" s="434" t="s">
        <v>12559</v>
      </c>
      <c r="U54" s="435"/>
      <c r="V54" s="435"/>
      <c r="W54" s="435"/>
      <c r="X54" s="435"/>
      <c r="Y54" s="435"/>
      <c r="Z54" s="436"/>
      <c r="AA54" s="186" t="s">
        <v>221</v>
      </c>
      <c r="AB54" s="186" t="s">
        <v>221</v>
      </c>
      <c r="AC54" s="227" t="s">
        <v>221</v>
      </c>
      <c r="AD54" s="186" t="s">
        <v>3517</v>
      </c>
      <c r="AE54" s="186" t="s">
        <v>3457</v>
      </c>
      <c r="AF54" s="186" t="s">
        <v>3450</v>
      </c>
      <c r="AG54" s="187" t="s">
        <v>3450</v>
      </c>
    </row>
    <row r="55" spans="8:75">
      <c r="H55" s="80"/>
      <c r="I55" s="80"/>
      <c r="J55" s="80"/>
      <c r="K55" s="80"/>
      <c r="L55" s="80"/>
      <c r="M55" s="80"/>
      <c r="N55" s="80" t="s">
        <v>55</v>
      </c>
      <c r="O55" s="179" t="s">
        <v>3720</v>
      </c>
      <c r="T55" s="434" t="s">
        <v>12557</v>
      </c>
      <c r="U55" s="435"/>
      <c r="V55" s="435"/>
      <c r="W55" s="435"/>
      <c r="X55" s="435"/>
      <c r="Y55" s="435"/>
      <c r="Z55" s="436"/>
      <c r="AA55" s="186"/>
      <c r="AB55" s="186"/>
      <c r="AC55" s="227"/>
      <c r="AD55" s="186"/>
      <c r="AE55" s="186"/>
      <c r="AF55" s="186"/>
      <c r="AG55" s="187"/>
      <c r="AH55" s="155"/>
      <c r="AO55" s="155"/>
      <c r="AV55" s="155"/>
      <c r="BC55" s="4"/>
    </row>
    <row r="56" spans="8:75">
      <c r="H56" s="80"/>
      <c r="I56" s="80"/>
      <c r="J56" s="80"/>
      <c r="K56" s="80"/>
      <c r="L56" s="80"/>
      <c r="M56" s="80"/>
      <c r="O56" s="179" t="s">
        <v>3723</v>
      </c>
      <c r="T56" s="434" t="s">
        <v>6505</v>
      </c>
      <c r="U56" s="435"/>
      <c r="V56" s="435"/>
      <c r="W56" s="435"/>
      <c r="X56" s="435"/>
      <c r="Y56" s="435"/>
      <c r="Z56" s="436"/>
      <c r="AA56" s="186" t="s">
        <v>221</v>
      </c>
      <c r="AB56" s="186" t="s">
        <v>221</v>
      </c>
      <c r="AC56" s="227" t="s">
        <v>221</v>
      </c>
      <c r="AD56" s="186" t="s">
        <v>221</v>
      </c>
      <c r="AE56" s="186" t="s">
        <v>221</v>
      </c>
      <c r="AF56" s="186" t="s">
        <v>3484</v>
      </c>
      <c r="AG56" s="187" t="s">
        <v>3446</v>
      </c>
    </row>
    <row r="57" spans="8:75">
      <c r="H57" s="80"/>
      <c r="I57" s="80"/>
      <c r="J57" s="80"/>
      <c r="K57" s="80"/>
      <c r="L57" s="80"/>
      <c r="M57" s="80"/>
      <c r="O57" s="179" t="s">
        <v>3724</v>
      </c>
      <c r="T57" s="434" t="s">
        <v>6503</v>
      </c>
      <c r="U57" s="435"/>
      <c r="V57" s="435"/>
      <c r="W57" s="435"/>
      <c r="X57" s="435"/>
      <c r="Y57" s="435"/>
      <c r="Z57" s="436"/>
      <c r="AA57" s="186" t="s">
        <v>221</v>
      </c>
      <c r="AB57" s="186" t="s">
        <v>221</v>
      </c>
      <c r="AC57" s="227" t="s">
        <v>221</v>
      </c>
      <c r="AD57" s="186" t="s">
        <v>221</v>
      </c>
      <c r="AE57" s="186" t="s">
        <v>221</v>
      </c>
      <c r="AF57" s="186" t="s">
        <v>3487</v>
      </c>
      <c r="AG57" s="187"/>
    </row>
    <row r="58" spans="8:75">
      <c r="H58" s="80"/>
      <c r="I58" s="80"/>
      <c r="J58" s="80"/>
      <c r="K58" s="80"/>
      <c r="L58" s="80"/>
      <c r="M58" s="80"/>
      <c r="N58" s="80" t="s">
        <v>55</v>
      </c>
      <c r="O58" s="179" t="s">
        <v>3710</v>
      </c>
      <c r="T58" s="434" t="s">
        <v>6502</v>
      </c>
      <c r="U58" s="435"/>
      <c r="V58" s="435"/>
      <c r="W58" s="435"/>
      <c r="X58" s="435"/>
      <c r="Y58" s="435"/>
      <c r="Z58" s="436"/>
      <c r="AA58" s="186" t="s">
        <v>221</v>
      </c>
      <c r="AB58" s="186" t="s">
        <v>221</v>
      </c>
      <c r="AC58" s="227" t="s">
        <v>221</v>
      </c>
      <c r="AD58" s="186" t="s">
        <v>3506</v>
      </c>
      <c r="AE58" s="186" t="s">
        <v>3490</v>
      </c>
      <c r="AF58" s="186" t="s">
        <v>3465</v>
      </c>
      <c r="AG58" s="187" t="s">
        <v>3448</v>
      </c>
      <c r="AH58" s="155"/>
      <c r="AI58" s="4"/>
      <c r="AJ58" s="47"/>
      <c r="AK58" s="4"/>
      <c r="AL58" s="4"/>
      <c r="AM58" s="4"/>
      <c r="AN58" s="132"/>
      <c r="AO58" s="155"/>
      <c r="AP58" s="4"/>
      <c r="AQ58" s="47"/>
      <c r="AR58" s="4"/>
      <c r="AS58" s="4"/>
      <c r="AT58" s="4"/>
      <c r="AU58" s="132"/>
      <c r="AV58" s="155"/>
      <c r="AW58" s="4"/>
      <c r="AX58" s="47"/>
      <c r="AY58" s="4"/>
      <c r="AZ58" s="4"/>
      <c r="BA58" s="4"/>
      <c r="BB58" s="132"/>
      <c r="BC58" s="4"/>
      <c r="BD58" s="4"/>
      <c r="BE58" s="4"/>
      <c r="BF58" s="4"/>
      <c r="BG58" s="4"/>
      <c r="BH58" s="4"/>
      <c r="BI58" s="47"/>
      <c r="BJ58" s="4"/>
      <c r="BK58" s="4"/>
      <c r="BL58" s="4"/>
      <c r="BM58" s="4"/>
      <c r="BN58" s="4"/>
      <c r="BO58" s="4"/>
      <c r="BP58" s="47"/>
      <c r="BQ58" s="4"/>
      <c r="BR58" s="4"/>
      <c r="BS58" s="4"/>
      <c r="BT58" s="4"/>
      <c r="BU58" s="4"/>
      <c r="BV58" s="4"/>
      <c r="BW58" s="47"/>
    </row>
    <row r="59" spans="8:75">
      <c r="H59" s="80"/>
      <c r="I59" s="80"/>
      <c r="J59" s="80"/>
      <c r="K59" s="80"/>
      <c r="L59" s="80"/>
      <c r="M59" s="80"/>
      <c r="N59" s="80" t="s">
        <v>55</v>
      </c>
      <c r="O59" s="179" t="s">
        <v>3697</v>
      </c>
      <c r="T59" s="434"/>
      <c r="U59" s="435"/>
      <c r="V59" s="435"/>
      <c r="W59" s="435"/>
      <c r="X59" s="435"/>
      <c r="Y59" s="435"/>
      <c r="Z59" s="436"/>
      <c r="AA59" s="186" t="s">
        <v>221</v>
      </c>
      <c r="AB59" s="237" t="s">
        <v>221</v>
      </c>
      <c r="AC59" s="227" t="s">
        <v>221</v>
      </c>
      <c r="AD59" s="186" t="s">
        <v>3492</v>
      </c>
      <c r="AE59" s="186" t="s">
        <v>3491</v>
      </c>
      <c r="AF59" s="186" t="s">
        <v>3467</v>
      </c>
      <c r="AG59" s="187" t="s">
        <v>3494</v>
      </c>
      <c r="AH59" s="155" t="s">
        <v>3191</v>
      </c>
      <c r="AI59" s="1" t="s">
        <v>8</v>
      </c>
      <c r="AJ59" s="2" t="s">
        <v>8</v>
      </c>
      <c r="AK59" s="1" t="s">
        <v>8</v>
      </c>
      <c r="AL59" s="1" t="s">
        <v>8</v>
      </c>
      <c r="AM59" s="1" t="s">
        <v>8</v>
      </c>
      <c r="AN59" s="130" t="s">
        <v>8</v>
      </c>
      <c r="AO59" s="155" t="s">
        <v>3067</v>
      </c>
      <c r="AP59" s="1" t="s">
        <v>8</v>
      </c>
      <c r="AQ59" s="2" t="s">
        <v>8</v>
      </c>
      <c r="AR59" s="1" t="s">
        <v>8</v>
      </c>
      <c r="AS59" s="1" t="s">
        <v>8</v>
      </c>
      <c r="AT59" s="1" t="s">
        <v>8</v>
      </c>
      <c r="AU59" s="130" t="s">
        <v>8</v>
      </c>
      <c r="AV59" s="155" t="s">
        <v>2686</v>
      </c>
      <c r="AW59" s="1" t="s">
        <v>8</v>
      </c>
      <c r="AX59" s="2" t="s">
        <v>8</v>
      </c>
      <c r="AY59" s="1" t="s">
        <v>8</v>
      </c>
      <c r="AZ59" s="1" t="s">
        <v>8</v>
      </c>
      <c r="BA59" s="1" t="s">
        <v>8</v>
      </c>
      <c r="BB59" s="130" t="s">
        <v>8</v>
      </c>
      <c r="BC59" s="4" t="s">
        <v>2611</v>
      </c>
      <c r="BD59" s="1" t="s">
        <v>8</v>
      </c>
      <c r="BE59" s="1" t="s">
        <v>8</v>
      </c>
      <c r="BF59" s="1" t="s">
        <v>8</v>
      </c>
      <c r="BG59" s="1" t="s">
        <v>8</v>
      </c>
      <c r="BH59" s="1" t="s">
        <v>8</v>
      </c>
      <c r="BI59" s="2" t="s">
        <v>8</v>
      </c>
    </row>
    <row r="60" spans="8:75">
      <c r="H60" s="80"/>
      <c r="I60" s="80"/>
      <c r="J60" s="80"/>
      <c r="K60" s="80"/>
      <c r="L60" s="80"/>
      <c r="M60" s="80"/>
      <c r="N60" s="80" t="s">
        <v>55</v>
      </c>
      <c r="O60" s="179" t="s">
        <v>3695</v>
      </c>
      <c r="T60" s="434"/>
      <c r="U60" s="435"/>
      <c r="V60" s="435"/>
      <c r="W60" s="435"/>
      <c r="X60" s="435"/>
      <c r="Y60" s="435"/>
      <c r="Z60" s="436"/>
      <c r="AA60" s="186" t="s">
        <v>221</v>
      </c>
      <c r="AB60" s="186" t="s">
        <v>221</v>
      </c>
      <c r="AC60" s="227" t="s">
        <v>221</v>
      </c>
      <c r="AD60" s="186" t="s">
        <v>221</v>
      </c>
      <c r="AE60" s="186" t="s">
        <v>221</v>
      </c>
      <c r="AF60" s="186" t="s">
        <v>3423</v>
      </c>
      <c r="AG60" s="187"/>
      <c r="AH60" s="155" t="s">
        <v>221</v>
      </c>
      <c r="AI60" s="1" t="s">
        <v>8</v>
      </c>
      <c r="AJ60" s="2" t="s">
        <v>8</v>
      </c>
      <c r="AK60" s="1" t="s">
        <v>8</v>
      </c>
      <c r="AL60" s="1" t="s">
        <v>8</v>
      </c>
      <c r="AM60" s="1" t="s">
        <v>8</v>
      </c>
      <c r="AN60" s="130" t="s">
        <v>8</v>
      </c>
      <c r="AO60" s="155" t="s">
        <v>3126</v>
      </c>
      <c r="AP60" s="1" t="s">
        <v>8</v>
      </c>
      <c r="AQ60" s="2" t="s">
        <v>8</v>
      </c>
      <c r="AR60" s="1" t="s">
        <v>8</v>
      </c>
      <c r="AS60" s="1" t="s">
        <v>8</v>
      </c>
      <c r="AT60" s="1" t="s">
        <v>8</v>
      </c>
      <c r="AU60" s="130" t="s">
        <v>8</v>
      </c>
      <c r="AV60" s="155" t="s">
        <v>2807</v>
      </c>
      <c r="AW60" s="1" t="s">
        <v>8</v>
      </c>
      <c r="AX60" s="2" t="s">
        <v>8</v>
      </c>
      <c r="AY60" s="1" t="s">
        <v>8</v>
      </c>
      <c r="AZ60" s="1" t="s">
        <v>8</v>
      </c>
      <c r="BA60" s="1" t="s">
        <v>8</v>
      </c>
      <c r="BB60" s="130" t="s">
        <v>8</v>
      </c>
      <c r="BC60" s="4" t="s">
        <v>2612</v>
      </c>
      <c r="BD60" s="1" t="s">
        <v>8</v>
      </c>
      <c r="BE60" s="1" t="s">
        <v>8</v>
      </c>
      <c r="BF60" s="1" t="s">
        <v>8</v>
      </c>
      <c r="BG60" s="1" t="s">
        <v>8</v>
      </c>
      <c r="BH60" s="1" t="s">
        <v>8</v>
      </c>
      <c r="BI60" s="2" t="s">
        <v>8</v>
      </c>
    </row>
    <row r="61" spans="8:75">
      <c r="H61" s="80"/>
      <c r="I61" s="80"/>
      <c r="J61" s="80"/>
      <c r="K61" s="80"/>
      <c r="L61" s="80"/>
      <c r="M61" s="80"/>
      <c r="N61" s="80" t="s">
        <v>55</v>
      </c>
      <c r="O61" s="179" t="s">
        <v>3696</v>
      </c>
      <c r="T61" s="434"/>
      <c r="U61" s="435"/>
      <c r="V61" s="435"/>
      <c r="W61" s="435"/>
      <c r="X61" s="435"/>
      <c r="Y61" s="435"/>
      <c r="Z61" s="436"/>
      <c r="AA61" s="186" t="s">
        <v>221</v>
      </c>
      <c r="AB61" s="186" t="s">
        <v>221</v>
      </c>
      <c r="AC61" s="227" t="s">
        <v>221</v>
      </c>
      <c r="AD61" s="186" t="s">
        <v>221</v>
      </c>
      <c r="AE61" s="186" t="s">
        <v>221</v>
      </c>
      <c r="AF61" s="186" t="s">
        <v>221</v>
      </c>
      <c r="AG61" s="187" t="s">
        <v>221</v>
      </c>
      <c r="AH61" s="155" t="s">
        <v>3259</v>
      </c>
      <c r="AI61" s="4" t="s">
        <v>3245</v>
      </c>
      <c r="AJ61" s="47" t="s">
        <v>221</v>
      </c>
      <c r="AK61" s="4" t="s">
        <v>221</v>
      </c>
      <c r="AL61" s="4" t="s">
        <v>3222</v>
      </c>
      <c r="AM61" s="1" t="s">
        <v>8</v>
      </c>
      <c r="AN61" s="132" t="s">
        <v>3223</v>
      </c>
      <c r="AO61" s="155" t="s">
        <v>3122</v>
      </c>
      <c r="AP61" s="1" t="s">
        <v>8</v>
      </c>
      <c r="AQ61" s="2" t="s">
        <v>8</v>
      </c>
      <c r="AR61" s="1" t="s">
        <v>8</v>
      </c>
      <c r="AS61" s="1" t="s">
        <v>8</v>
      </c>
      <c r="AT61" s="1" t="s">
        <v>8</v>
      </c>
      <c r="AU61" s="130" t="s">
        <v>8</v>
      </c>
      <c r="AV61" s="155" t="s">
        <v>2676</v>
      </c>
      <c r="AW61" s="1" t="s">
        <v>8</v>
      </c>
      <c r="AX61" s="2" t="s">
        <v>8</v>
      </c>
      <c r="AY61" s="1" t="s">
        <v>8</v>
      </c>
      <c r="AZ61" s="1" t="s">
        <v>8</v>
      </c>
      <c r="BA61" s="1" t="s">
        <v>8</v>
      </c>
      <c r="BB61" s="130" t="s">
        <v>8</v>
      </c>
      <c r="BC61" s="1" t="s">
        <v>2649</v>
      </c>
      <c r="BD61" s="1" t="s">
        <v>2649</v>
      </c>
      <c r="BE61" s="1" t="s">
        <v>2649</v>
      </c>
      <c r="BF61" s="1" t="s">
        <v>221</v>
      </c>
      <c r="BG61" s="1" t="s">
        <v>8</v>
      </c>
      <c r="BH61" s="1" t="s">
        <v>8</v>
      </c>
      <c r="BI61" s="2" t="s">
        <v>8</v>
      </c>
    </row>
    <row r="62" spans="8:75">
      <c r="H62" s="80"/>
      <c r="I62" s="80"/>
      <c r="J62" s="80"/>
      <c r="K62" s="80"/>
      <c r="L62" s="80"/>
      <c r="M62" s="80"/>
      <c r="N62" s="80" t="s">
        <v>55</v>
      </c>
      <c r="O62" s="179" t="s">
        <v>15478</v>
      </c>
      <c r="T62" s="431" t="s">
        <v>6517</v>
      </c>
      <c r="U62" s="432"/>
      <c r="V62" s="432"/>
      <c r="W62" s="432"/>
      <c r="X62" s="432"/>
      <c r="Y62" s="432"/>
      <c r="Z62" s="433"/>
      <c r="AA62" s="186" t="s">
        <v>221</v>
      </c>
      <c r="AB62" s="186" t="s">
        <v>221</v>
      </c>
      <c r="AC62" s="227" t="s">
        <v>221</v>
      </c>
      <c r="AD62" s="186" t="s">
        <v>221</v>
      </c>
      <c r="AE62" s="186" t="s">
        <v>221</v>
      </c>
      <c r="AF62" s="186" t="s">
        <v>221</v>
      </c>
      <c r="AG62" s="187" t="s">
        <v>221</v>
      </c>
      <c r="AH62" s="155" t="s">
        <v>3198</v>
      </c>
      <c r="AI62" s="1" t="s">
        <v>8</v>
      </c>
      <c r="AJ62" s="2" t="s">
        <v>8</v>
      </c>
      <c r="AK62" s="1" t="s">
        <v>8</v>
      </c>
      <c r="AL62" s="1" t="s">
        <v>8</v>
      </c>
      <c r="AM62" s="1" t="s">
        <v>8</v>
      </c>
      <c r="AN62" s="130" t="s">
        <v>8</v>
      </c>
      <c r="AO62" s="155" t="s">
        <v>2697</v>
      </c>
      <c r="AP62" s="1" t="s">
        <v>8</v>
      </c>
      <c r="AQ62" s="2" t="s">
        <v>8</v>
      </c>
      <c r="AR62" s="1" t="s">
        <v>8</v>
      </c>
      <c r="AS62" s="1" t="s">
        <v>8</v>
      </c>
      <c r="AT62" s="1" t="s">
        <v>8</v>
      </c>
      <c r="AU62" s="130" t="s">
        <v>8</v>
      </c>
      <c r="AV62" s="155" t="s">
        <v>2697</v>
      </c>
      <c r="AW62" s="1" t="s">
        <v>8</v>
      </c>
      <c r="AX62" s="2" t="s">
        <v>8</v>
      </c>
      <c r="AY62" s="1" t="s">
        <v>8</v>
      </c>
      <c r="AZ62" s="1" t="s">
        <v>8</v>
      </c>
      <c r="BA62" s="1" t="s">
        <v>8</v>
      </c>
      <c r="BB62" s="130" t="s">
        <v>8</v>
      </c>
      <c r="BC62" s="4" t="s">
        <v>2623</v>
      </c>
      <c r="BD62" s="1" t="s">
        <v>8</v>
      </c>
      <c r="BE62" s="1" t="s">
        <v>8</v>
      </c>
      <c r="BF62" s="1" t="s">
        <v>8</v>
      </c>
      <c r="BG62" s="1" t="s">
        <v>8</v>
      </c>
      <c r="BH62" s="1" t="s">
        <v>8</v>
      </c>
      <c r="BI62" s="2" t="s">
        <v>8</v>
      </c>
    </row>
    <row r="63" spans="8:75">
      <c r="H63" s="80"/>
      <c r="I63" s="80"/>
      <c r="J63" s="80"/>
      <c r="K63" s="80"/>
      <c r="L63" s="80"/>
      <c r="M63" s="80"/>
      <c r="N63" s="80" t="s">
        <v>55</v>
      </c>
      <c r="O63" s="179" t="s">
        <v>3698</v>
      </c>
      <c r="T63" s="431" t="s">
        <v>6513</v>
      </c>
      <c r="U63" s="432"/>
      <c r="V63" s="432"/>
      <c r="W63" s="432"/>
      <c r="X63" s="432"/>
      <c r="Y63" s="432"/>
      <c r="Z63" s="433"/>
      <c r="AA63" s="186" t="s">
        <v>221</v>
      </c>
      <c r="AB63" s="186" t="s">
        <v>221</v>
      </c>
      <c r="AC63" s="227" t="s">
        <v>221</v>
      </c>
      <c r="AD63" s="186" t="s">
        <v>221</v>
      </c>
      <c r="AE63" s="186" t="s">
        <v>221</v>
      </c>
      <c r="AF63" s="186" t="s">
        <v>2698</v>
      </c>
      <c r="AG63" s="187" t="s">
        <v>221</v>
      </c>
      <c r="AH63" s="155" t="s">
        <v>2698</v>
      </c>
      <c r="AI63" s="1" t="s">
        <v>8</v>
      </c>
      <c r="AJ63" s="2" t="s">
        <v>8</v>
      </c>
      <c r="AK63" s="1" t="s">
        <v>8</v>
      </c>
      <c r="AL63" s="1" t="s">
        <v>8</v>
      </c>
      <c r="AM63" s="1" t="s">
        <v>8</v>
      </c>
      <c r="AN63" s="130" t="s">
        <v>8</v>
      </c>
      <c r="AO63" s="155" t="s">
        <v>2698</v>
      </c>
      <c r="AP63" s="1" t="s">
        <v>8</v>
      </c>
      <c r="AQ63" s="2" t="s">
        <v>8</v>
      </c>
      <c r="AR63" s="1" t="s">
        <v>8</v>
      </c>
      <c r="AS63" s="1" t="s">
        <v>8</v>
      </c>
      <c r="AT63" s="1" t="s">
        <v>8</v>
      </c>
      <c r="AU63" s="130" t="s">
        <v>8</v>
      </c>
      <c r="AV63" s="155" t="s">
        <v>2698</v>
      </c>
      <c r="AW63" s="1" t="s">
        <v>8</v>
      </c>
      <c r="AX63" s="2" t="s">
        <v>8</v>
      </c>
      <c r="AY63" s="1" t="s">
        <v>8</v>
      </c>
      <c r="AZ63" s="1" t="s">
        <v>8</v>
      </c>
      <c r="BA63" s="1" t="s">
        <v>8</v>
      </c>
      <c r="BB63" s="130" t="s">
        <v>8</v>
      </c>
      <c r="BC63" s="4" t="s">
        <v>221</v>
      </c>
      <c r="BD63" s="1" t="s">
        <v>8</v>
      </c>
      <c r="BE63" s="1" t="s">
        <v>8</v>
      </c>
      <c r="BF63" s="1" t="s">
        <v>8</v>
      </c>
      <c r="BG63" s="1" t="s">
        <v>8</v>
      </c>
      <c r="BH63" s="1" t="s">
        <v>8</v>
      </c>
      <c r="BI63" s="2" t="s">
        <v>8</v>
      </c>
    </row>
    <row r="64" spans="8:75">
      <c r="H64" s="80"/>
      <c r="I64" s="80"/>
      <c r="J64" s="80"/>
      <c r="K64" s="80"/>
      <c r="L64" s="80"/>
      <c r="M64" s="80"/>
      <c r="N64" s="80" t="s">
        <v>55</v>
      </c>
      <c r="O64" s="179" t="s">
        <v>3699</v>
      </c>
      <c r="T64" s="434" t="s">
        <v>6516</v>
      </c>
      <c r="U64" s="435"/>
      <c r="V64" s="435"/>
      <c r="W64" s="435"/>
      <c r="X64" s="435"/>
      <c r="Y64" s="435"/>
      <c r="Z64" s="436"/>
      <c r="AA64" s="186" t="s">
        <v>221</v>
      </c>
      <c r="AB64" s="186" t="s">
        <v>221</v>
      </c>
      <c r="AC64" s="227" t="s">
        <v>221</v>
      </c>
      <c r="AD64" s="186" t="s">
        <v>221</v>
      </c>
      <c r="AE64" s="186" t="s">
        <v>221</v>
      </c>
      <c r="AF64" s="186" t="s">
        <v>221</v>
      </c>
      <c r="AG64" s="187" t="s">
        <v>221</v>
      </c>
      <c r="AH64" s="155" t="s">
        <v>2696</v>
      </c>
      <c r="AI64" s="1" t="s">
        <v>8</v>
      </c>
      <c r="AJ64" s="2" t="s">
        <v>8</v>
      </c>
      <c r="AK64" s="1" t="s">
        <v>8</v>
      </c>
      <c r="AL64" s="1" t="s">
        <v>8</v>
      </c>
      <c r="AM64" s="1" t="s">
        <v>8</v>
      </c>
      <c r="AN64" s="130" t="s">
        <v>8</v>
      </c>
      <c r="AO64" s="155" t="s">
        <v>221</v>
      </c>
      <c r="AP64" s="1" t="s">
        <v>8</v>
      </c>
      <c r="AQ64" s="2" t="s">
        <v>8</v>
      </c>
      <c r="AR64" s="1" t="s">
        <v>8</v>
      </c>
      <c r="AS64" s="1" t="s">
        <v>8</v>
      </c>
      <c r="AT64" s="1" t="s">
        <v>8</v>
      </c>
      <c r="AU64" s="130" t="s">
        <v>8</v>
      </c>
      <c r="AV64" s="155" t="s">
        <v>2696</v>
      </c>
      <c r="AW64" s="1" t="s">
        <v>8</v>
      </c>
      <c r="AX64" s="2" t="s">
        <v>8</v>
      </c>
      <c r="AY64" s="1" t="s">
        <v>8</v>
      </c>
      <c r="AZ64" s="1" t="s">
        <v>8</v>
      </c>
      <c r="BA64" s="1" t="s">
        <v>8</v>
      </c>
      <c r="BB64" s="130" t="s">
        <v>8</v>
      </c>
      <c r="BC64" s="4" t="s">
        <v>221</v>
      </c>
      <c r="BD64" s="1" t="s">
        <v>8</v>
      </c>
      <c r="BE64" s="1" t="s">
        <v>8</v>
      </c>
      <c r="BF64" s="1" t="s">
        <v>8</v>
      </c>
      <c r="BG64" s="1" t="s">
        <v>8</v>
      </c>
      <c r="BH64" s="1" t="s">
        <v>8</v>
      </c>
      <c r="BI64" s="2" t="s">
        <v>8</v>
      </c>
    </row>
    <row r="65" spans="1:306">
      <c r="H65" s="80"/>
      <c r="I65" s="80"/>
      <c r="J65" s="80"/>
      <c r="K65" s="80"/>
      <c r="L65" s="80"/>
      <c r="M65" s="80"/>
      <c r="N65" s="80" t="s">
        <v>55</v>
      </c>
      <c r="O65" s="179" t="s">
        <v>3700</v>
      </c>
      <c r="T65" s="434" t="s">
        <v>6519</v>
      </c>
      <c r="U65" s="435"/>
      <c r="V65" s="435"/>
      <c r="W65" s="435"/>
      <c r="X65" s="435"/>
      <c r="Y65" s="435"/>
      <c r="Z65" s="436"/>
      <c r="AA65" s="186" t="s">
        <v>221</v>
      </c>
      <c r="AB65" s="186" t="s">
        <v>221</v>
      </c>
      <c r="AC65" s="227" t="s">
        <v>221</v>
      </c>
      <c r="AD65" s="186" t="s">
        <v>221</v>
      </c>
      <c r="AE65" s="186" t="s">
        <v>221</v>
      </c>
      <c r="AF65" s="186" t="s">
        <v>3199</v>
      </c>
      <c r="AG65" s="187" t="s">
        <v>221</v>
      </c>
      <c r="AH65" s="155" t="s">
        <v>221</v>
      </c>
      <c r="AI65" s="1" t="s">
        <v>8</v>
      </c>
      <c r="AJ65" s="2" t="s">
        <v>8</v>
      </c>
      <c r="AK65" s="1" t="s">
        <v>8</v>
      </c>
      <c r="AL65" s="1" t="s">
        <v>8</v>
      </c>
      <c r="AM65" s="1" t="s">
        <v>8</v>
      </c>
      <c r="AN65" s="130" t="s">
        <v>8</v>
      </c>
      <c r="AO65" s="155" t="s">
        <v>3106</v>
      </c>
      <c r="AP65" s="1" t="s">
        <v>8</v>
      </c>
      <c r="AQ65" s="2" t="s">
        <v>8</v>
      </c>
      <c r="AR65" s="1" t="s">
        <v>8</v>
      </c>
      <c r="AS65" s="1" t="s">
        <v>8</v>
      </c>
      <c r="AT65" s="1" t="s">
        <v>8</v>
      </c>
      <c r="AU65" s="130" t="s">
        <v>8</v>
      </c>
      <c r="AV65" s="155" t="s">
        <v>2688</v>
      </c>
      <c r="AW65" s="1" t="s">
        <v>8</v>
      </c>
      <c r="AX65" s="2" t="s">
        <v>8</v>
      </c>
      <c r="AY65" s="1" t="s">
        <v>8</v>
      </c>
      <c r="AZ65" s="1" t="s">
        <v>8</v>
      </c>
      <c r="BA65" s="1" t="s">
        <v>8</v>
      </c>
      <c r="BB65" s="130" t="s">
        <v>8</v>
      </c>
      <c r="BC65" s="4" t="s">
        <v>221</v>
      </c>
      <c r="BD65" s="1" t="s">
        <v>8</v>
      </c>
      <c r="BE65" s="1" t="s">
        <v>8</v>
      </c>
      <c r="BF65" s="1" t="s">
        <v>8</v>
      </c>
      <c r="BG65" s="1" t="s">
        <v>8</v>
      </c>
      <c r="BH65" s="1" t="s">
        <v>8</v>
      </c>
      <c r="BI65" s="2" t="s">
        <v>8</v>
      </c>
    </row>
    <row r="66" spans="1:306">
      <c r="H66" s="80"/>
      <c r="I66" s="80"/>
      <c r="J66" s="80"/>
      <c r="K66" s="80"/>
      <c r="L66" s="80"/>
      <c r="M66" s="80"/>
      <c r="N66" s="80" t="s">
        <v>55</v>
      </c>
      <c r="O66" s="179" t="s">
        <v>721</v>
      </c>
      <c r="T66" s="431" t="s">
        <v>6515</v>
      </c>
      <c r="U66" s="432"/>
      <c r="V66" s="432"/>
      <c r="W66" s="432"/>
      <c r="X66" s="432"/>
      <c r="Y66" s="432"/>
      <c r="Z66" s="433"/>
      <c r="AA66" s="186" t="s">
        <v>221</v>
      </c>
      <c r="AB66" s="186" t="s">
        <v>221</v>
      </c>
      <c r="AC66" s="227" t="s">
        <v>3483</v>
      </c>
      <c r="AD66" s="186" t="s">
        <v>221</v>
      </c>
      <c r="AE66" s="186" t="s">
        <v>221</v>
      </c>
      <c r="AF66" s="186" t="s">
        <v>3483</v>
      </c>
      <c r="AG66" s="187" t="s">
        <v>221</v>
      </c>
      <c r="AH66" s="155" t="s">
        <v>221</v>
      </c>
      <c r="AI66" s="1" t="s">
        <v>8</v>
      </c>
      <c r="AJ66" s="2" t="s">
        <v>8</v>
      </c>
      <c r="AK66" s="1" t="s">
        <v>8</v>
      </c>
      <c r="AL66" s="1" t="s">
        <v>8</v>
      </c>
      <c r="AM66" s="1" t="s">
        <v>8</v>
      </c>
      <c r="AN66" s="130" t="s">
        <v>8</v>
      </c>
      <c r="AO66" s="155" t="s">
        <v>221</v>
      </c>
      <c r="AP66" s="1" t="s">
        <v>8</v>
      </c>
      <c r="AQ66" s="2" t="s">
        <v>8</v>
      </c>
      <c r="AR66" s="1" t="s">
        <v>8</v>
      </c>
      <c r="AS66" s="1" t="s">
        <v>8</v>
      </c>
      <c r="AT66" s="1" t="s">
        <v>8</v>
      </c>
      <c r="AU66" s="130" t="s">
        <v>8</v>
      </c>
      <c r="AV66" s="155" t="s">
        <v>3030</v>
      </c>
      <c r="AW66" s="1" t="s">
        <v>8</v>
      </c>
      <c r="AX66" s="2" t="s">
        <v>8</v>
      </c>
      <c r="AY66" s="1" t="s">
        <v>8</v>
      </c>
      <c r="AZ66" s="1" t="s">
        <v>8</v>
      </c>
      <c r="BA66" s="1" t="s">
        <v>8</v>
      </c>
      <c r="BB66" s="130" t="s">
        <v>8</v>
      </c>
      <c r="BC66" s="4" t="s">
        <v>221</v>
      </c>
      <c r="BD66" s="1" t="s">
        <v>8</v>
      </c>
      <c r="BE66" s="1" t="s">
        <v>8</v>
      </c>
      <c r="BF66" s="1" t="s">
        <v>8</v>
      </c>
      <c r="BG66" s="1" t="s">
        <v>8</v>
      </c>
      <c r="BH66" s="1" t="s">
        <v>8</v>
      </c>
      <c r="BI66" s="2" t="s">
        <v>8</v>
      </c>
    </row>
    <row r="67" spans="1:306">
      <c r="H67" s="80"/>
      <c r="I67" s="80"/>
      <c r="J67" s="80"/>
      <c r="K67" s="80"/>
      <c r="L67" s="80"/>
      <c r="M67" s="80"/>
      <c r="N67" s="80" t="s">
        <v>55</v>
      </c>
      <c r="O67" s="179" t="s">
        <v>3701</v>
      </c>
      <c r="T67" s="434"/>
      <c r="U67" s="435"/>
      <c r="V67" s="435"/>
      <c r="W67" s="435"/>
      <c r="X67" s="435"/>
      <c r="Y67" s="435"/>
      <c r="Z67" s="436"/>
      <c r="AA67" s="186" t="s">
        <v>221</v>
      </c>
      <c r="AB67" s="186" t="s">
        <v>221</v>
      </c>
      <c r="AC67" s="227" t="s">
        <v>221</v>
      </c>
      <c r="AD67" s="186" t="s">
        <v>221</v>
      </c>
      <c r="AE67" s="186" t="s">
        <v>221</v>
      </c>
      <c r="AF67" s="186" t="s">
        <v>221</v>
      </c>
      <c r="AG67" s="187" t="s">
        <v>221</v>
      </c>
      <c r="AH67" s="155" t="s">
        <v>3128</v>
      </c>
      <c r="AI67" s="1" t="s">
        <v>8</v>
      </c>
      <c r="AJ67" s="2" t="s">
        <v>8</v>
      </c>
      <c r="AK67" s="1" t="s">
        <v>8</v>
      </c>
      <c r="AL67" s="1" t="s">
        <v>8</v>
      </c>
      <c r="AM67" s="1" t="s">
        <v>8</v>
      </c>
      <c r="AN67" s="130" t="s">
        <v>8</v>
      </c>
      <c r="AO67" s="155" t="s">
        <v>3128</v>
      </c>
      <c r="AP67" s="1" t="s">
        <v>8</v>
      </c>
      <c r="AQ67" s="2" t="s">
        <v>8</v>
      </c>
      <c r="AR67" s="1" t="s">
        <v>8</v>
      </c>
      <c r="AS67" s="1" t="s">
        <v>8</v>
      </c>
      <c r="AT67" s="1" t="s">
        <v>8</v>
      </c>
      <c r="AU67" s="130" t="s">
        <v>8</v>
      </c>
      <c r="AV67" s="155" t="s">
        <v>221</v>
      </c>
      <c r="AW67" s="1" t="s">
        <v>8</v>
      </c>
      <c r="AX67" s="2" t="s">
        <v>8</v>
      </c>
      <c r="AY67" s="1" t="s">
        <v>8</v>
      </c>
      <c r="AZ67" s="1" t="s">
        <v>8</v>
      </c>
      <c r="BA67" s="1" t="s">
        <v>8</v>
      </c>
      <c r="BB67" s="130" t="s">
        <v>8</v>
      </c>
      <c r="BC67" s="4" t="s">
        <v>221</v>
      </c>
      <c r="BD67" s="1" t="s">
        <v>8</v>
      </c>
      <c r="BE67" s="1" t="s">
        <v>8</v>
      </c>
      <c r="BF67" s="1" t="s">
        <v>8</v>
      </c>
      <c r="BG67" s="1" t="s">
        <v>8</v>
      </c>
      <c r="BH67" s="1" t="s">
        <v>8</v>
      </c>
      <c r="BI67" s="2" t="s">
        <v>8</v>
      </c>
    </row>
    <row r="68" spans="1:306" s="79" customFormat="1" ht="16.5" thickBot="1">
      <c r="H68" s="81"/>
      <c r="I68" s="81"/>
      <c r="J68" s="81"/>
      <c r="K68" s="81"/>
      <c r="L68" s="81"/>
      <c r="M68" s="81"/>
      <c r="N68" s="81"/>
      <c r="O68" s="180" t="s">
        <v>768</v>
      </c>
      <c r="P68" s="169"/>
      <c r="Q68" s="82"/>
      <c r="R68" s="82"/>
      <c r="S68" s="144"/>
      <c r="T68" s="440" t="s">
        <v>3643</v>
      </c>
      <c r="U68" s="441"/>
      <c r="V68" s="441"/>
      <c r="W68" s="441"/>
      <c r="X68" s="441"/>
      <c r="Y68" s="441"/>
      <c r="Z68" s="442"/>
      <c r="AA68" s="229" t="s">
        <v>221</v>
      </c>
      <c r="AB68" s="229" t="s">
        <v>221</v>
      </c>
      <c r="AC68" s="230" t="s">
        <v>221</v>
      </c>
      <c r="AD68" s="229" t="s">
        <v>221</v>
      </c>
      <c r="AE68" s="229" t="s">
        <v>221</v>
      </c>
      <c r="AF68" s="229" t="s">
        <v>2682</v>
      </c>
      <c r="AG68" s="231" t="s">
        <v>2682</v>
      </c>
      <c r="AH68" s="216" t="s">
        <v>2682</v>
      </c>
      <c r="AI68" s="79" t="s">
        <v>8</v>
      </c>
      <c r="AJ68" s="78" t="s">
        <v>8</v>
      </c>
      <c r="AK68" s="79" t="s">
        <v>8</v>
      </c>
      <c r="AL68" s="79" t="s">
        <v>8</v>
      </c>
      <c r="AM68" s="79" t="s">
        <v>8</v>
      </c>
      <c r="AN68" s="131" t="s">
        <v>8</v>
      </c>
      <c r="AO68" s="216" t="s">
        <v>2682</v>
      </c>
      <c r="AP68" s="79" t="s">
        <v>8</v>
      </c>
      <c r="AQ68" s="78" t="s">
        <v>8</v>
      </c>
      <c r="AR68" s="79" t="s">
        <v>8</v>
      </c>
      <c r="AS68" s="79" t="s">
        <v>8</v>
      </c>
      <c r="AT68" s="79" t="s">
        <v>8</v>
      </c>
      <c r="AU68" s="131" t="s">
        <v>8</v>
      </c>
      <c r="AV68" s="216" t="s">
        <v>2682</v>
      </c>
      <c r="AW68" s="79" t="s">
        <v>8</v>
      </c>
      <c r="AX68" s="78" t="s">
        <v>8</v>
      </c>
      <c r="AY68" s="79" t="s">
        <v>8</v>
      </c>
      <c r="AZ68" s="79" t="s">
        <v>8</v>
      </c>
      <c r="BA68" s="79" t="s">
        <v>8</v>
      </c>
      <c r="BB68" s="131" t="s">
        <v>8</v>
      </c>
      <c r="BC68" s="217" t="s">
        <v>2658</v>
      </c>
      <c r="BD68" s="79" t="s">
        <v>8</v>
      </c>
      <c r="BE68" s="79" t="s">
        <v>8</v>
      </c>
      <c r="BF68" s="79" t="s">
        <v>8</v>
      </c>
      <c r="BG68" s="79" t="s">
        <v>8</v>
      </c>
      <c r="BH68" s="79" t="s">
        <v>8</v>
      </c>
      <c r="BI68" s="78" t="s">
        <v>8</v>
      </c>
      <c r="BP68" s="78"/>
      <c r="BW68" s="78"/>
      <c r="CD68" s="78"/>
      <c r="CK68" s="78"/>
      <c r="CR68" s="78"/>
      <c r="CY68" s="78"/>
      <c r="DF68" s="78"/>
      <c r="DM68" s="78"/>
      <c r="DT68" s="78"/>
      <c r="EA68" s="78"/>
      <c r="EH68" s="78"/>
      <c r="EO68" s="78"/>
      <c r="EV68" s="78"/>
      <c r="FC68" s="78"/>
      <c r="FJ68" s="78"/>
      <c r="FQ68" s="78"/>
      <c r="FX68" s="78"/>
      <c r="GE68" s="78"/>
      <c r="GL68" s="78"/>
      <c r="GS68" s="78"/>
      <c r="GZ68" s="78"/>
      <c r="HG68" s="78"/>
      <c r="HN68" s="78"/>
      <c r="HU68" s="78"/>
      <c r="IB68" s="78"/>
      <c r="II68" s="78"/>
      <c r="IP68" s="78"/>
      <c r="IW68" s="78"/>
      <c r="JD68" s="78"/>
      <c r="JK68" s="78"/>
      <c r="JR68" s="78"/>
      <c r="JY68" s="78"/>
      <c r="KN68" s="83"/>
      <c r="KT68" s="78"/>
    </row>
    <row r="69" spans="1:306">
      <c r="A69" s="1">
        <f t="shared" ref="A69:A72" si="1">T69*N69</f>
        <v>0</v>
      </c>
      <c r="B69" s="1">
        <f>U69*N69</f>
        <v>0</v>
      </c>
      <c r="C69" s="1">
        <f t="shared" ref="C69:C72" si="2">V69*N69</f>
        <v>0</v>
      </c>
      <c r="D69" s="1">
        <f t="shared" ref="D69:D72" si="3">W69*N69</f>
        <v>0</v>
      </c>
      <c r="E69" s="1">
        <f t="shared" ref="E69:E72" si="4">X69*N69</f>
        <v>0</v>
      </c>
      <c r="F69" s="1">
        <f t="shared" ref="F69:F72" si="5">Y69*N69</f>
        <v>0</v>
      </c>
      <c r="G69" s="1">
        <f t="shared" ref="G69:G72" si="6">Z69*N69</f>
        <v>0</v>
      </c>
      <c r="H69" s="80">
        <f t="shared" ref="H69:H72" si="7">N69</f>
        <v>-3</v>
      </c>
      <c r="I69" s="80">
        <f t="shared" ref="I69:I72" si="8">N69</f>
        <v>-3</v>
      </c>
      <c r="J69" s="80">
        <f t="shared" ref="J69:J72" si="9">N69</f>
        <v>-3</v>
      </c>
      <c r="K69" s="80">
        <f t="shared" ref="K69:K72" si="10">N69</f>
        <v>-3</v>
      </c>
      <c r="L69" s="80">
        <f t="shared" ref="L69:L72" si="11">N69</f>
        <v>-3</v>
      </c>
      <c r="M69" s="80">
        <f t="shared" ref="M69:M72" si="12">N69</f>
        <v>-3</v>
      </c>
      <c r="N69" s="80">
        <v>-3</v>
      </c>
      <c r="O69" s="179" t="s">
        <v>2356</v>
      </c>
      <c r="P69" s="77">
        <f>(SUM(T69:Z69))</f>
        <v>0</v>
      </c>
      <c r="Q69" s="3">
        <v>5</v>
      </c>
      <c r="R69" s="3">
        <v>1</v>
      </c>
      <c r="S69" s="143">
        <f t="shared" ref="S69:S72" si="13">P69-Q69</f>
        <v>-5</v>
      </c>
      <c r="T69" s="226"/>
      <c r="U69" s="249"/>
      <c r="V69" s="186"/>
      <c r="W69" s="186"/>
      <c r="X69" s="186"/>
      <c r="Y69" s="186">
        <v>0</v>
      </c>
      <c r="Z69" s="187">
        <v>0</v>
      </c>
      <c r="AA69" s="186">
        <v>0</v>
      </c>
      <c r="AB69" s="186">
        <v>0</v>
      </c>
      <c r="AC69" s="227">
        <v>0</v>
      </c>
      <c r="AD69" s="186">
        <v>0</v>
      </c>
      <c r="AE69" s="186">
        <v>0</v>
      </c>
      <c r="AF69" s="186">
        <v>0.6</v>
      </c>
      <c r="AG69" s="187">
        <v>0</v>
      </c>
      <c r="AH69" s="153">
        <v>0</v>
      </c>
      <c r="AI69" s="1">
        <v>0</v>
      </c>
      <c r="AJ69" s="2">
        <v>0</v>
      </c>
      <c r="AK69" s="1">
        <v>-1.6</v>
      </c>
      <c r="AL69" s="1">
        <v>-1.6</v>
      </c>
      <c r="AM69" s="1">
        <v>-2</v>
      </c>
      <c r="AN69" s="130">
        <v>2.4</v>
      </c>
      <c r="AO69" s="153">
        <v>2</v>
      </c>
      <c r="AP69" s="1">
        <v>0</v>
      </c>
      <c r="AQ69" s="2">
        <v>0</v>
      </c>
      <c r="AR69" s="1">
        <v>-1.6</v>
      </c>
      <c r="AS69" s="1">
        <v>1.6</v>
      </c>
      <c r="AT69" s="1">
        <v>-2</v>
      </c>
      <c r="AU69" s="130">
        <v>1</v>
      </c>
      <c r="AV69" s="153">
        <v>0</v>
      </c>
      <c r="AW69" s="1">
        <v>1.2</v>
      </c>
      <c r="AX69" s="2">
        <v>-1.6</v>
      </c>
      <c r="AY69" s="1">
        <v>-1.6</v>
      </c>
      <c r="AZ69" s="1">
        <v>1.2</v>
      </c>
      <c r="BA69" s="1">
        <v>-1.8</v>
      </c>
      <c r="BB69" s="130">
        <v>-0.6</v>
      </c>
      <c r="BC69" s="1">
        <v>1.6</v>
      </c>
      <c r="BD69" s="1">
        <v>0</v>
      </c>
      <c r="BE69" s="1">
        <v>0</v>
      </c>
      <c r="BF69" s="1">
        <v>0</v>
      </c>
      <c r="BG69" s="1">
        <v>1.4</v>
      </c>
      <c r="BH69" s="1">
        <v>-0.8</v>
      </c>
      <c r="BI69" s="2">
        <v>-1</v>
      </c>
      <c r="BJ69" s="1">
        <v>0</v>
      </c>
      <c r="BK69" s="1">
        <v>0</v>
      </c>
      <c r="BL69" s="1">
        <v>0.4</v>
      </c>
      <c r="BM69" s="1">
        <v>0</v>
      </c>
      <c r="BN69" s="1">
        <v>-0.2</v>
      </c>
      <c r="BO69" s="1">
        <v>-0.8</v>
      </c>
      <c r="BP69" s="2">
        <v>-0.4</v>
      </c>
      <c r="BQ69" s="1">
        <v>-2.2000000000000002</v>
      </c>
      <c r="BR69" s="1">
        <v>4</v>
      </c>
      <c r="BS69" s="1">
        <v>0</v>
      </c>
      <c r="BT69" s="1">
        <v>0.4</v>
      </c>
      <c r="BU69" s="1">
        <v>0.8</v>
      </c>
      <c r="BV69" s="1">
        <v>-1.2</v>
      </c>
      <c r="BW69" s="2">
        <v>0</v>
      </c>
      <c r="BX69" s="1">
        <v>1</v>
      </c>
      <c r="BY69" s="1">
        <v>0</v>
      </c>
      <c r="BZ69" s="1">
        <v>1</v>
      </c>
      <c r="CA69" s="1">
        <v>1</v>
      </c>
      <c r="CB69" s="1">
        <v>1</v>
      </c>
      <c r="CC69" s="1">
        <v>0</v>
      </c>
      <c r="CD69" s="2">
        <v>0</v>
      </c>
      <c r="CE69" s="1">
        <v>1</v>
      </c>
      <c r="CF69" s="1">
        <v>1</v>
      </c>
      <c r="CG69" s="1">
        <v>1</v>
      </c>
      <c r="CH69" s="1">
        <v>0</v>
      </c>
      <c r="CI69" s="1">
        <v>1</v>
      </c>
      <c r="CJ69" s="1">
        <v>1</v>
      </c>
      <c r="CK69" s="2">
        <v>0</v>
      </c>
      <c r="CL69" s="1">
        <v>1</v>
      </c>
      <c r="CM69" s="1">
        <v>1</v>
      </c>
      <c r="CN69" s="1">
        <v>1</v>
      </c>
      <c r="CO69" s="1">
        <v>1</v>
      </c>
      <c r="CP69" s="1">
        <v>1</v>
      </c>
      <c r="CQ69" s="1">
        <v>1</v>
      </c>
      <c r="CR69" s="2">
        <v>0</v>
      </c>
      <c r="CS69" s="1">
        <v>1</v>
      </c>
      <c r="CT69" s="1">
        <v>0</v>
      </c>
      <c r="CU69" s="1">
        <v>1</v>
      </c>
      <c r="CV69" s="1">
        <v>1</v>
      </c>
      <c r="CW69" s="1">
        <v>1</v>
      </c>
      <c r="CX69" s="1">
        <v>1</v>
      </c>
      <c r="CY69" s="2">
        <v>1</v>
      </c>
      <c r="EP69" s="1">
        <v>1</v>
      </c>
      <c r="EQ69" s="1">
        <v>1</v>
      </c>
      <c r="ER69" s="1">
        <v>1</v>
      </c>
      <c r="ES69" s="1">
        <v>0</v>
      </c>
      <c r="ET69" s="1">
        <v>2</v>
      </c>
      <c r="EU69" s="1">
        <v>2</v>
      </c>
      <c r="EV69" s="2">
        <v>2</v>
      </c>
      <c r="EW69" s="1">
        <v>2</v>
      </c>
      <c r="EX69" s="1">
        <v>2</v>
      </c>
      <c r="EY69" s="1">
        <v>2</v>
      </c>
      <c r="EZ69" s="1">
        <v>2</v>
      </c>
      <c r="FA69" s="1">
        <v>0</v>
      </c>
      <c r="FB69" s="1">
        <v>2</v>
      </c>
      <c r="FC69" s="2">
        <v>2</v>
      </c>
      <c r="FD69" s="1">
        <v>0</v>
      </c>
      <c r="FE69" s="1">
        <v>2</v>
      </c>
      <c r="FF69" s="1">
        <v>1</v>
      </c>
      <c r="FG69" s="1">
        <v>0</v>
      </c>
      <c r="FH69" s="1">
        <v>1</v>
      </c>
      <c r="FI69" s="1">
        <v>0</v>
      </c>
      <c r="FJ69" s="2">
        <v>0</v>
      </c>
      <c r="FK69" s="1">
        <v>0</v>
      </c>
      <c r="FL69" s="1">
        <v>0</v>
      </c>
      <c r="FM69" s="1">
        <v>1</v>
      </c>
      <c r="FN69" s="1">
        <v>0</v>
      </c>
      <c r="FO69" s="1">
        <v>1</v>
      </c>
      <c r="FP69" s="1">
        <v>0</v>
      </c>
      <c r="FQ69" s="2">
        <v>2</v>
      </c>
      <c r="FR69" s="1">
        <v>1</v>
      </c>
      <c r="FS69" s="1">
        <v>2</v>
      </c>
      <c r="FT69" s="1">
        <v>2</v>
      </c>
      <c r="FU69" s="1">
        <v>1</v>
      </c>
      <c r="FV69" s="1">
        <v>1</v>
      </c>
      <c r="FW69" s="1">
        <v>1</v>
      </c>
      <c r="FX69" s="2">
        <v>0</v>
      </c>
      <c r="FY69" s="1">
        <v>0</v>
      </c>
      <c r="FZ69" s="1">
        <v>1</v>
      </c>
      <c r="GA69" s="1">
        <v>1</v>
      </c>
      <c r="GB69" s="1">
        <v>2</v>
      </c>
      <c r="GC69" s="1">
        <v>1</v>
      </c>
      <c r="GD69" s="1">
        <v>2</v>
      </c>
      <c r="GE69" s="2">
        <v>2</v>
      </c>
      <c r="GF69" s="1">
        <v>0</v>
      </c>
      <c r="GG69" s="1">
        <v>0</v>
      </c>
      <c r="GH69" s="1">
        <v>1</v>
      </c>
      <c r="GI69" s="1">
        <v>1</v>
      </c>
      <c r="GJ69" s="1">
        <v>2</v>
      </c>
      <c r="GK69" s="1">
        <v>1</v>
      </c>
      <c r="GL69" s="2">
        <v>2</v>
      </c>
      <c r="GM69" s="1">
        <v>1</v>
      </c>
      <c r="GN69" s="1">
        <v>2</v>
      </c>
      <c r="GO69" s="1">
        <v>1</v>
      </c>
      <c r="GP69" s="1">
        <v>1</v>
      </c>
      <c r="GQ69" s="1">
        <v>1</v>
      </c>
      <c r="GR69" s="1">
        <v>2</v>
      </c>
      <c r="GS69" s="2">
        <v>2</v>
      </c>
      <c r="GT69" s="1">
        <v>0</v>
      </c>
      <c r="GU69" s="1">
        <v>0</v>
      </c>
      <c r="GV69" s="1">
        <v>2</v>
      </c>
      <c r="GW69" s="1">
        <v>2</v>
      </c>
      <c r="GX69" s="1">
        <v>1</v>
      </c>
      <c r="GY69" s="1">
        <v>1</v>
      </c>
      <c r="GZ69" s="2">
        <v>2</v>
      </c>
      <c r="HA69" s="1">
        <v>1</v>
      </c>
      <c r="HB69" s="1">
        <v>1</v>
      </c>
      <c r="HC69" s="1">
        <v>0</v>
      </c>
      <c r="HD69" s="1">
        <v>1</v>
      </c>
      <c r="HE69" s="1">
        <v>1</v>
      </c>
      <c r="HF69" s="1">
        <v>2</v>
      </c>
      <c r="HG69" s="2">
        <v>1</v>
      </c>
      <c r="HH69" s="1">
        <v>0</v>
      </c>
      <c r="HI69" s="1">
        <v>0</v>
      </c>
      <c r="HJ69" s="1">
        <v>1</v>
      </c>
      <c r="HK69" s="1">
        <v>1</v>
      </c>
      <c r="HL69" s="1">
        <v>0</v>
      </c>
      <c r="HM69" s="1">
        <v>1</v>
      </c>
      <c r="HN69" s="2">
        <v>1</v>
      </c>
      <c r="HO69" s="1">
        <v>0</v>
      </c>
      <c r="HP69" s="1">
        <v>1</v>
      </c>
      <c r="HQ69" s="1">
        <v>2</v>
      </c>
      <c r="HR69" s="1">
        <v>2</v>
      </c>
      <c r="HS69" s="1">
        <v>2</v>
      </c>
      <c r="HT69" s="1">
        <v>2</v>
      </c>
      <c r="HU69" s="2">
        <v>2</v>
      </c>
      <c r="HV69" s="1">
        <v>0</v>
      </c>
      <c r="HW69" s="1">
        <v>0</v>
      </c>
      <c r="HX69" s="1">
        <v>1</v>
      </c>
      <c r="HY69" s="1">
        <v>1</v>
      </c>
      <c r="HZ69" s="1">
        <v>2</v>
      </c>
      <c r="IA69" s="1">
        <v>2</v>
      </c>
      <c r="IB69" s="2">
        <v>1</v>
      </c>
      <c r="IC69" s="1">
        <v>0</v>
      </c>
      <c r="ID69" s="1">
        <v>0</v>
      </c>
      <c r="IE69" s="1">
        <v>0</v>
      </c>
      <c r="IF69" s="1">
        <v>0</v>
      </c>
      <c r="IG69" s="1">
        <v>0</v>
      </c>
      <c r="IH69" s="1">
        <v>2</v>
      </c>
      <c r="II69" s="2">
        <v>1</v>
      </c>
      <c r="IJ69" s="1">
        <v>1</v>
      </c>
      <c r="IK69" s="1">
        <v>1</v>
      </c>
      <c r="IL69" s="1">
        <v>1</v>
      </c>
      <c r="IM69" s="1">
        <v>2</v>
      </c>
      <c r="IN69" s="1">
        <v>2</v>
      </c>
      <c r="IO69" s="1">
        <v>2</v>
      </c>
      <c r="IP69" s="2">
        <v>2</v>
      </c>
      <c r="IQ69" s="1">
        <v>2</v>
      </c>
      <c r="IR69" s="1">
        <v>1</v>
      </c>
      <c r="IS69" s="1">
        <v>1</v>
      </c>
      <c r="IT69" s="1">
        <v>2</v>
      </c>
      <c r="IU69" s="1">
        <v>2</v>
      </c>
      <c r="IV69" s="1">
        <v>2</v>
      </c>
      <c r="IW69" s="2">
        <v>2</v>
      </c>
      <c r="IX69" s="1">
        <v>0</v>
      </c>
      <c r="IY69" s="1">
        <v>2</v>
      </c>
      <c r="IZ69" s="1">
        <v>2</v>
      </c>
      <c r="JA69" s="1">
        <v>2</v>
      </c>
      <c r="JB69" s="1">
        <v>2</v>
      </c>
      <c r="JC69" s="1">
        <v>2</v>
      </c>
      <c r="JD69" s="2">
        <v>2</v>
      </c>
      <c r="JE69" s="1">
        <v>0</v>
      </c>
      <c r="JF69" s="1">
        <v>1</v>
      </c>
      <c r="JG69" s="1">
        <v>1</v>
      </c>
      <c r="JH69" s="1">
        <v>2</v>
      </c>
      <c r="JI69" s="1">
        <v>1</v>
      </c>
      <c r="JJ69" s="1">
        <v>2</v>
      </c>
      <c r="JK69" s="2">
        <v>1</v>
      </c>
      <c r="JL69" s="1">
        <v>1</v>
      </c>
      <c r="JM69" s="1">
        <v>1</v>
      </c>
      <c r="JN69" s="1">
        <v>2</v>
      </c>
      <c r="JO69" s="1">
        <v>2</v>
      </c>
      <c r="JP69" s="1">
        <v>2</v>
      </c>
      <c r="JQ69" s="1">
        <v>2</v>
      </c>
      <c r="JR69" s="2">
        <v>2</v>
      </c>
      <c r="JS69" s="1">
        <v>2</v>
      </c>
      <c r="JT69" s="1">
        <v>1</v>
      </c>
      <c r="JU69" s="1">
        <v>2</v>
      </c>
      <c r="JV69" s="1">
        <v>2</v>
      </c>
      <c r="JW69" s="1">
        <v>2</v>
      </c>
      <c r="JX69" s="1">
        <v>3</v>
      </c>
      <c r="JY69" s="2">
        <v>3</v>
      </c>
      <c r="JZ69" s="1">
        <v>2</v>
      </c>
      <c r="KA69" s="1">
        <v>2</v>
      </c>
      <c r="KB69" s="1">
        <v>2</v>
      </c>
      <c r="KC69" s="1">
        <v>1</v>
      </c>
      <c r="KD69" s="1">
        <v>2</v>
      </c>
      <c r="KE69" s="1">
        <v>2</v>
      </c>
      <c r="KF69" s="1">
        <v>2</v>
      </c>
      <c r="KG69" s="1">
        <v>2</v>
      </c>
      <c r="KH69" s="1">
        <v>1</v>
      </c>
      <c r="KI69" s="1">
        <v>1</v>
      </c>
      <c r="KJ69" s="1">
        <v>2</v>
      </c>
      <c r="KK69" s="1">
        <v>2</v>
      </c>
      <c r="KL69" s="1">
        <v>3</v>
      </c>
      <c r="KM69" s="1">
        <v>3</v>
      </c>
      <c r="KN69" s="14">
        <v>3</v>
      </c>
      <c r="KO69" s="1">
        <v>2</v>
      </c>
      <c r="KP69" s="1">
        <v>2</v>
      </c>
      <c r="KQ69" s="1">
        <v>2</v>
      </c>
      <c r="KR69" s="1">
        <v>3</v>
      </c>
      <c r="KS69" s="1">
        <v>2</v>
      </c>
      <c r="KT69" s="2">
        <v>3</v>
      </c>
    </row>
    <row r="70" spans="1:306">
      <c r="A70" s="1">
        <f t="shared" si="1"/>
        <v>0</v>
      </c>
      <c r="B70" s="1">
        <f t="shared" ref="B70:B72" si="14">U70*N70</f>
        <v>0</v>
      </c>
      <c r="C70" s="1">
        <f t="shared" si="2"/>
        <v>0</v>
      </c>
      <c r="D70" s="1">
        <f t="shared" si="3"/>
        <v>0</v>
      </c>
      <c r="E70" s="1">
        <f t="shared" si="4"/>
        <v>0</v>
      </c>
      <c r="F70" s="1">
        <f t="shared" si="5"/>
        <v>3.6</v>
      </c>
      <c r="G70" s="1">
        <f t="shared" si="6"/>
        <v>3.2</v>
      </c>
      <c r="H70" s="80">
        <f t="shared" si="7"/>
        <v>2</v>
      </c>
      <c r="I70" s="80">
        <f t="shared" si="8"/>
        <v>2</v>
      </c>
      <c r="J70" s="80">
        <f t="shared" si="9"/>
        <v>2</v>
      </c>
      <c r="K70" s="80">
        <f t="shared" si="10"/>
        <v>2</v>
      </c>
      <c r="L70" s="80">
        <f t="shared" si="11"/>
        <v>2</v>
      </c>
      <c r="M70" s="80">
        <f t="shared" si="12"/>
        <v>2</v>
      </c>
      <c r="N70" s="80">
        <v>2</v>
      </c>
      <c r="O70" s="179" t="s">
        <v>2358</v>
      </c>
      <c r="P70" s="77">
        <f t="shared" ref="P70:P72" si="15">(SUM(T70:Z70))</f>
        <v>3.4000000000000004</v>
      </c>
      <c r="Q70" s="3">
        <v>5</v>
      </c>
      <c r="R70" s="3">
        <v>1</v>
      </c>
      <c r="S70" s="143">
        <f t="shared" si="13"/>
        <v>-1.5999999999999996</v>
      </c>
      <c r="T70" s="226"/>
      <c r="U70" s="249"/>
      <c r="V70" s="186"/>
      <c r="W70" s="186"/>
      <c r="X70" s="186"/>
      <c r="Y70" s="186">
        <v>1.8</v>
      </c>
      <c r="Z70" s="187">
        <v>1.6</v>
      </c>
      <c r="AA70" s="186">
        <v>1</v>
      </c>
      <c r="AB70" s="186">
        <v>0.8</v>
      </c>
      <c r="AC70" s="227">
        <v>0.2</v>
      </c>
      <c r="AD70" s="186">
        <v>1.2</v>
      </c>
      <c r="AE70" s="186">
        <v>0</v>
      </c>
      <c r="AF70" s="186">
        <v>0.8</v>
      </c>
      <c r="AG70" s="187">
        <v>1</v>
      </c>
      <c r="AH70" s="153">
        <v>2</v>
      </c>
      <c r="AI70" s="1">
        <v>1</v>
      </c>
      <c r="AJ70" s="2">
        <v>1</v>
      </c>
      <c r="AK70" s="1">
        <v>1</v>
      </c>
      <c r="AL70" s="1">
        <v>2</v>
      </c>
      <c r="AM70" s="1">
        <v>2</v>
      </c>
      <c r="AN70" s="130">
        <v>2</v>
      </c>
      <c r="AO70" s="153">
        <v>2</v>
      </c>
      <c r="AP70" s="1">
        <v>2</v>
      </c>
      <c r="AQ70" s="2">
        <v>0</v>
      </c>
      <c r="AR70" s="1">
        <v>1</v>
      </c>
      <c r="AS70" s="1">
        <v>2</v>
      </c>
      <c r="AT70" s="1">
        <v>2</v>
      </c>
      <c r="AU70" s="130">
        <v>1</v>
      </c>
      <c r="AV70" s="153">
        <v>1</v>
      </c>
      <c r="AW70" s="1">
        <v>2</v>
      </c>
      <c r="AX70" s="2">
        <v>1</v>
      </c>
      <c r="AY70" s="1">
        <v>1</v>
      </c>
      <c r="AZ70" s="1">
        <v>0</v>
      </c>
      <c r="BA70" s="1">
        <v>1</v>
      </c>
      <c r="BB70" s="130">
        <v>1</v>
      </c>
      <c r="BC70" s="1">
        <v>1</v>
      </c>
      <c r="BD70" s="1">
        <v>2</v>
      </c>
      <c r="BE70" s="1">
        <v>1</v>
      </c>
      <c r="BF70" s="1">
        <v>1</v>
      </c>
      <c r="BG70" s="1">
        <v>2</v>
      </c>
      <c r="BH70" s="1">
        <v>1</v>
      </c>
      <c r="BI70" s="2">
        <v>2</v>
      </c>
      <c r="BJ70" s="1">
        <v>2</v>
      </c>
      <c r="BK70" s="1">
        <v>2</v>
      </c>
      <c r="BL70" s="1">
        <v>1</v>
      </c>
      <c r="BM70" s="1">
        <v>1</v>
      </c>
      <c r="BN70" s="1">
        <v>2</v>
      </c>
      <c r="BO70" s="1">
        <v>1</v>
      </c>
      <c r="BP70" s="2">
        <v>2</v>
      </c>
      <c r="BQ70" s="1">
        <v>2</v>
      </c>
      <c r="BR70" s="1">
        <v>1</v>
      </c>
      <c r="BS70" s="1">
        <v>0</v>
      </c>
      <c r="BT70" s="1">
        <v>1</v>
      </c>
      <c r="BU70" s="1">
        <v>1</v>
      </c>
      <c r="BV70" s="1">
        <v>2</v>
      </c>
      <c r="BW70" s="2">
        <v>2</v>
      </c>
      <c r="BX70" s="1">
        <v>0</v>
      </c>
      <c r="BY70" s="1">
        <v>0</v>
      </c>
      <c r="BZ70" s="1">
        <v>0</v>
      </c>
      <c r="CA70" s="1">
        <v>0</v>
      </c>
      <c r="CB70" s="1">
        <v>1</v>
      </c>
      <c r="CC70" s="1">
        <v>0</v>
      </c>
      <c r="CD70" s="2">
        <v>0</v>
      </c>
      <c r="CE70" s="1">
        <v>0</v>
      </c>
      <c r="CF70" s="1">
        <v>1</v>
      </c>
      <c r="CG70" s="1">
        <v>0</v>
      </c>
      <c r="CH70" s="1">
        <v>0</v>
      </c>
      <c r="CI70" s="1">
        <v>2</v>
      </c>
      <c r="CJ70" s="1">
        <v>0</v>
      </c>
      <c r="CK70" s="2">
        <v>0</v>
      </c>
      <c r="CL70" s="1">
        <v>0</v>
      </c>
      <c r="CM70" s="1">
        <v>0</v>
      </c>
      <c r="CN70" s="1">
        <v>1</v>
      </c>
      <c r="CO70" s="1">
        <v>1</v>
      </c>
      <c r="CP70" s="1">
        <v>0</v>
      </c>
      <c r="CQ70" s="1">
        <v>0</v>
      </c>
      <c r="CR70" s="2">
        <v>0</v>
      </c>
      <c r="CS70" s="1">
        <v>0</v>
      </c>
      <c r="CT70" s="1">
        <v>0</v>
      </c>
      <c r="CU70" s="1">
        <v>1</v>
      </c>
      <c r="CV70" s="1">
        <v>1</v>
      </c>
      <c r="CW70" s="1">
        <v>3</v>
      </c>
      <c r="CX70" s="1">
        <v>0</v>
      </c>
      <c r="CY70" s="2">
        <v>0</v>
      </c>
      <c r="CZ70" s="1">
        <v>0</v>
      </c>
      <c r="DA70" s="1">
        <v>1</v>
      </c>
      <c r="DB70" s="1">
        <v>1</v>
      </c>
      <c r="DC70" s="1">
        <v>0</v>
      </c>
      <c r="DD70" s="1">
        <v>0</v>
      </c>
      <c r="DE70" s="1">
        <v>0</v>
      </c>
      <c r="DF70" s="2">
        <v>0</v>
      </c>
      <c r="DG70" s="1">
        <v>0</v>
      </c>
      <c r="DH70" s="1">
        <v>0</v>
      </c>
      <c r="DI70" s="1">
        <v>0</v>
      </c>
      <c r="DJ70" s="1">
        <v>4</v>
      </c>
      <c r="DK70" s="1">
        <v>0</v>
      </c>
      <c r="DL70" s="1">
        <v>0</v>
      </c>
      <c r="DM70" s="2">
        <v>0</v>
      </c>
      <c r="DN70" s="1">
        <v>0</v>
      </c>
      <c r="DO70" s="1">
        <v>0</v>
      </c>
      <c r="DP70" s="1">
        <v>0</v>
      </c>
      <c r="DQ70" s="1">
        <v>0</v>
      </c>
      <c r="DR70" s="1">
        <v>0</v>
      </c>
      <c r="DS70" s="1">
        <v>0</v>
      </c>
      <c r="DT70" s="2">
        <v>2</v>
      </c>
      <c r="DU70" s="1">
        <v>0</v>
      </c>
      <c r="DV70" s="1">
        <v>0</v>
      </c>
      <c r="DW70" s="1">
        <v>9</v>
      </c>
      <c r="DX70" s="1">
        <v>0</v>
      </c>
      <c r="DY70" s="1">
        <v>4</v>
      </c>
      <c r="DZ70" s="1">
        <v>0</v>
      </c>
      <c r="EA70" s="2">
        <v>0</v>
      </c>
      <c r="EB70" s="1">
        <v>0</v>
      </c>
      <c r="EC70" s="1">
        <v>0</v>
      </c>
      <c r="ED70" s="1">
        <v>0</v>
      </c>
      <c r="EE70" s="1">
        <v>0</v>
      </c>
      <c r="EF70" s="1">
        <v>0</v>
      </c>
      <c r="EG70" s="1">
        <v>0</v>
      </c>
      <c r="EH70" s="2">
        <v>1</v>
      </c>
      <c r="EI70" s="1">
        <v>0</v>
      </c>
      <c r="EJ70" s="1">
        <v>0</v>
      </c>
      <c r="EK70" s="1">
        <v>0</v>
      </c>
      <c r="EL70" s="1">
        <v>0</v>
      </c>
      <c r="EM70" s="1">
        <v>0</v>
      </c>
      <c r="EN70" s="1">
        <v>1</v>
      </c>
      <c r="EO70" s="2">
        <v>1.5</v>
      </c>
      <c r="EP70" s="1">
        <v>1</v>
      </c>
      <c r="EQ70" s="1">
        <v>1</v>
      </c>
      <c r="ER70" s="1">
        <v>4</v>
      </c>
      <c r="ES70" s="1">
        <v>0</v>
      </c>
      <c r="ET70" s="1">
        <v>7</v>
      </c>
      <c r="EU70" s="1">
        <v>0</v>
      </c>
      <c r="EV70" s="2">
        <v>0</v>
      </c>
      <c r="EW70" s="1">
        <v>0</v>
      </c>
      <c r="EX70" s="1">
        <v>0</v>
      </c>
      <c r="EY70" s="1">
        <v>0</v>
      </c>
      <c r="EZ70" s="1">
        <v>0</v>
      </c>
      <c r="FA70" s="1">
        <v>0</v>
      </c>
      <c r="FB70" s="1">
        <v>0</v>
      </c>
      <c r="FC70" s="2">
        <v>0</v>
      </c>
      <c r="FD70" s="1">
        <v>0</v>
      </c>
      <c r="FE70" s="1">
        <v>0</v>
      </c>
      <c r="FF70" s="1">
        <v>0</v>
      </c>
      <c r="FG70" s="1">
        <v>2</v>
      </c>
      <c r="FH70" s="1">
        <v>0</v>
      </c>
      <c r="FI70" s="1">
        <v>0</v>
      </c>
      <c r="FJ70" s="2">
        <v>0</v>
      </c>
      <c r="FK70" s="1">
        <v>0</v>
      </c>
      <c r="FL70" s="1">
        <v>0</v>
      </c>
      <c r="FM70" s="1">
        <v>0</v>
      </c>
      <c r="FN70" s="1">
        <v>0</v>
      </c>
      <c r="FO70" s="1">
        <v>0</v>
      </c>
      <c r="FP70" s="1">
        <v>0</v>
      </c>
      <c r="FQ70" s="2">
        <v>0</v>
      </c>
      <c r="FR70" s="1">
        <v>0</v>
      </c>
      <c r="FS70" s="1">
        <v>0</v>
      </c>
      <c r="FT70" s="1">
        <v>0</v>
      </c>
      <c r="FU70" s="1">
        <v>0</v>
      </c>
      <c r="FV70" s="1">
        <v>1</v>
      </c>
      <c r="FW70" s="1">
        <v>0</v>
      </c>
      <c r="FX70" s="2">
        <v>0</v>
      </c>
      <c r="FY70" s="1">
        <v>0</v>
      </c>
      <c r="FZ70" s="1">
        <v>0</v>
      </c>
      <c r="GA70" s="1">
        <v>0</v>
      </c>
      <c r="GB70" s="1">
        <v>0</v>
      </c>
      <c r="GC70" s="1">
        <v>0</v>
      </c>
      <c r="GD70" s="1">
        <v>1</v>
      </c>
      <c r="GE70" s="2">
        <v>0</v>
      </c>
      <c r="GF70" s="1">
        <v>0</v>
      </c>
      <c r="GG70" s="1">
        <v>0</v>
      </c>
      <c r="GH70" s="1">
        <v>0</v>
      </c>
      <c r="GI70" s="1">
        <v>0</v>
      </c>
      <c r="GJ70" s="1">
        <v>1</v>
      </c>
      <c r="GK70" s="1">
        <v>0</v>
      </c>
      <c r="GL70" s="2">
        <v>4</v>
      </c>
      <c r="GM70" s="1">
        <v>0</v>
      </c>
      <c r="GN70" s="1">
        <v>0</v>
      </c>
      <c r="GO70" s="1">
        <v>4</v>
      </c>
      <c r="GP70" s="1">
        <v>0</v>
      </c>
      <c r="GQ70" s="1">
        <v>4</v>
      </c>
      <c r="GR70" s="1">
        <v>1</v>
      </c>
      <c r="GS70" s="2">
        <v>4</v>
      </c>
      <c r="GT70" s="1">
        <v>0</v>
      </c>
      <c r="GU70" s="1">
        <v>0</v>
      </c>
      <c r="GV70" s="1">
        <v>0</v>
      </c>
      <c r="GW70" s="1">
        <v>1</v>
      </c>
      <c r="GX70" s="1">
        <v>4</v>
      </c>
      <c r="GY70" s="1">
        <v>18</v>
      </c>
      <c r="GZ70" s="2">
        <v>0</v>
      </c>
      <c r="HA70" s="1">
        <v>4</v>
      </c>
      <c r="HB70" s="1">
        <v>0</v>
      </c>
      <c r="HC70" s="1">
        <v>0</v>
      </c>
      <c r="HD70" s="1">
        <v>0</v>
      </c>
      <c r="HE70" s="1">
        <v>5</v>
      </c>
      <c r="HF70" s="1">
        <v>11</v>
      </c>
      <c r="HG70" s="2">
        <v>0</v>
      </c>
      <c r="HH70" s="1">
        <v>0</v>
      </c>
      <c r="HI70" s="1">
        <v>0</v>
      </c>
      <c r="HJ70" s="1">
        <v>0</v>
      </c>
      <c r="HK70" s="1">
        <v>0</v>
      </c>
      <c r="HL70" s="1">
        <v>0</v>
      </c>
      <c r="HM70" s="1">
        <v>8</v>
      </c>
      <c r="HN70" s="2">
        <v>2</v>
      </c>
      <c r="HO70" s="1">
        <v>0</v>
      </c>
      <c r="HP70" s="1">
        <v>0</v>
      </c>
      <c r="HQ70" s="1">
        <v>6</v>
      </c>
      <c r="HR70" s="1">
        <v>0</v>
      </c>
      <c r="HS70" s="1">
        <v>1</v>
      </c>
      <c r="HT70" s="1">
        <v>0</v>
      </c>
      <c r="HU70" s="2">
        <v>0</v>
      </c>
      <c r="HV70" s="1">
        <v>0</v>
      </c>
      <c r="HW70" s="1">
        <v>0</v>
      </c>
      <c r="HX70" s="1">
        <v>0</v>
      </c>
      <c r="HY70" s="1">
        <v>8</v>
      </c>
      <c r="HZ70" s="1">
        <v>2</v>
      </c>
      <c r="IA70" s="1">
        <v>8</v>
      </c>
      <c r="IB70" s="2">
        <v>1</v>
      </c>
      <c r="IC70" s="1">
        <v>0</v>
      </c>
      <c r="ID70" s="1">
        <v>0</v>
      </c>
      <c r="IE70" s="1">
        <v>0</v>
      </c>
      <c r="IF70" s="1">
        <v>0</v>
      </c>
      <c r="IG70" s="1">
        <v>0</v>
      </c>
      <c r="IH70" s="1">
        <v>2</v>
      </c>
      <c r="II70" s="2">
        <v>0</v>
      </c>
      <c r="IJ70" s="1">
        <v>0</v>
      </c>
      <c r="IK70" s="1">
        <v>0</v>
      </c>
      <c r="IL70" s="1">
        <v>0</v>
      </c>
      <c r="IM70" s="1">
        <v>4</v>
      </c>
      <c r="IN70" s="1">
        <v>10</v>
      </c>
      <c r="IO70" s="1">
        <v>0</v>
      </c>
      <c r="IP70" s="2">
        <v>0</v>
      </c>
      <c r="IQ70" s="1">
        <v>0</v>
      </c>
      <c r="IR70" s="1">
        <v>0</v>
      </c>
      <c r="IS70" s="1">
        <v>0</v>
      </c>
      <c r="IT70" s="1">
        <v>18</v>
      </c>
      <c r="IU70" s="1">
        <v>10</v>
      </c>
      <c r="IV70" s="1">
        <v>7</v>
      </c>
      <c r="IW70" s="2">
        <v>0</v>
      </c>
      <c r="IX70" s="1">
        <v>0</v>
      </c>
      <c r="IY70" s="1">
        <v>6</v>
      </c>
      <c r="IZ70" s="1">
        <v>6</v>
      </c>
      <c r="JA70" s="1">
        <v>9</v>
      </c>
      <c r="JB70" s="1">
        <v>2</v>
      </c>
      <c r="JC70" s="1">
        <v>6</v>
      </c>
      <c r="JD70" s="2">
        <v>2</v>
      </c>
      <c r="JE70" s="1">
        <v>0</v>
      </c>
      <c r="JF70" s="1">
        <v>0</v>
      </c>
      <c r="JG70" s="1">
        <v>0</v>
      </c>
      <c r="JH70" s="1">
        <v>13</v>
      </c>
      <c r="JI70" s="1">
        <v>5</v>
      </c>
      <c r="JJ70" s="1">
        <v>8</v>
      </c>
      <c r="JK70" s="2">
        <v>10</v>
      </c>
      <c r="JL70" s="1">
        <v>0</v>
      </c>
      <c r="JM70" s="1">
        <v>0</v>
      </c>
      <c r="JN70" s="1">
        <v>3</v>
      </c>
      <c r="JO70" s="1">
        <v>8</v>
      </c>
      <c r="JP70" s="1">
        <v>10</v>
      </c>
      <c r="JQ70" s="1">
        <v>8</v>
      </c>
      <c r="JR70" s="2">
        <v>2</v>
      </c>
      <c r="JS70" s="1">
        <v>10</v>
      </c>
      <c r="JT70" s="1">
        <v>0</v>
      </c>
      <c r="JU70" s="1">
        <v>10</v>
      </c>
      <c r="JV70" s="1">
        <v>0</v>
      </c>
      <c r="JW70" s="1">
        <v>10</v>
      </c>
      <c r="JX70" s="1">
        <v>7</v>
      </c>
      <c r="JY70" s="2">
        <v>0</v>
      </c>
      <c r="JZ70" s="1">
        <v>0</v>
      </c>
      <c r="KA70" s="1">
        <v>0</v>
      </c>
      <c r="KB70" s="1">
        <v>10</v>
      </c>
      <c r="KC70" s="1">
        <v>10</v>
      </c>
      <c r="KD70" s="1">
        <v>10</v>
      </c>
      <c r="KE70" s="1">
        <v>0</v>
      </c>
      <c r="KF70" s="1">
        <v>0</v>
      </c>
      <c r="KG70" s="1">
        <v>0</v>
      </c>
      <c r="KH70" s="1">
        <v>0</v>
      </c>
      <c r="KI70" s="1">
        <v>4</v>
      </c>
      <c r="KJ70" s="1">
        <v>7</v>
      </c>
      <c r="KK70" s="1">
        <v>0</v>
      </c>
      <c r="KL70" s="1">
        <v>8</v>
      </c>
      <c r="KM70" s="1">
        <v>0</v>
      </c>
      <c r="KN70" s="14">
        <v>0</v>
      </c>
      <c r="KO70" s="1">
        <v>0</v>
      </c>
      <c r="KP70" s="1">
        <v>0</v>
      </c>
      <c r="KQ70" s="1">
        <v>0</v>
      </c>
      <c r="KR70" s="1">
        <v>3</v>
      </c>
      <c r="KS70" s="1">
        <v>3</v>
      </c>
      <c r="KT70" s="2">
        <v>3</v>
      </c>
    </row>
    <row r="71" spans="1:306">
      <c r="A71" s="1">
        <f t="shared" si="1"/>
        <v>0</v>
      </c>
      <c r="B71" s="1">
        <f t="shared" si="14"/>
        <v>0</v>
      </c>
      <c r="C71" s="1">
        <f t="shared" si="2"/>
        <v>0</v>
      </c>
      <c r="D71" s="1">
        <f t="shared" si="3"/>
        <v>0</v>
      </c>
      <c r="E71" s="1">
        <f t="shared" si="4"/>
        <v>0</v>
      </c>
      <c r="F71" s="1">
        <f t="shared" si="5"/>
        <v>2.8</v>
      </c>
      <c r="G71" s="1">
        <f t="shared" si="6"/>
        <v>2.4</v>
      </c>
      <c r="H71" s="80">
        <f t="shared" si="7"/>
        <v>2</v>
      </c>
      <c r="I71" s="80">
        <f t="shared" si="8"/>
        <v>2</v>
      </c>
      <c r="J71" s="80">
        <f t="shared" si="9"/>
        <v>2</v>
      </c>
      <c r="K71" s="80">
        <f t="shared" si="10"/>
        <v>2</v>
      </c>
      <c r="L71" s="80">
        <f t="shared" si="11"/>
        <v>2</v>
      </c>
      <c r="M71" s="80">
        <f t="shared" si="12"/>
        <v>2</v>
      </c>
      <c r="N71" s="80">
        <v>2</v>
      </c>
      <c r="O71" s="179" t="s">
        <v>2359</v>
      </c>
      <c r="P71" s="77">
        <f t="shared" si="15"/>
        <v>2.5999999999999996</v>
      </c>
      <c r="Q71" s="3">
        <v>3</v>
      </c>
      <c r="R71" s="3">
        <v>1</v>
      </c>
      <c r="S71" s="143">
        <f t="shared" si="13"/>
        <v>-0.40000000000000036</v>
      </c>
      <c r="T71" s="226"/>
      <c r="U71" s="249"/>
      <c r="V71" s="186"/>
      <c r="W71" s="186"/>
      <c r="X71" s="186"/>
      <c r="Y71" s="186">
        <v>1.4</v>
      </c>
      <c r="Z71" s="187">
        <v>1.2</v>
      </c>
      <c r="AA71" s="186">
        <v>1.2</v>
      </c>
      <c r="AB71" s="186">
        <v>0.5</v>
      </c>
      <c r="AC71" s="227">
        <v>1</v>
      </c>
      <c r="AD71" s="186">
        <v>0.5</v>
      </c>
      <c r="AE71" s="186">
        <v>0.9</v>
      </c>
      <c r="AF71" s="186">
        <v>0.4</v>
      </c>
      <c r="AG71" s="187">
        <v>1</v>
      </c>
      <c r="AH71" s="153">
        <v>1</v>
      </c>
      <c r="AI71" s="1">
        <v>0</v>
      </c>
      <c r="AJ71" s="2">
        <v>1</v>
      </c>
      <c r="AK71" s="1">
        <v>1</v>
      </c>
      <c r="AL71" s="1">
        <v>2</v>
      </c>
      <c r="AM71" s="1">
        <v>2</v>
      </c>
      <c r="AN71" s="130">
        <v>2</v>
      </c>
      <c r="AO71" s="153">
        <v>2</v>
      </c>
      <c r="AP71" s="1">
        <v>1</v>
      </c>
      <c r="AQ71" s="2">
        <v>0</v>
      </c>
      <c r="AR71" s="1">
        <v>2</v>
      </c>
      <c r="AS71" s="1">
        <v>2</v>
      </c>
      <c r="AT71" s="1">
        <v>1</v>
      </c>
      <c r="AU71" s="130">
        <v>1</v>
      </c>
      <c r="AV71" s="153">
        <v>1</v>
      </c>
      <c r="AW71" s="1">
        <v>2</v>
      </c>
      <c r="AX71" s="2">
        <v>1</v>
      </c>
      <c r="AY71" s="1">
        <v>1</v>
      </c>
      <c r="AZ71" s="1">
        <v>0</v>
      </c>
      <c r="BA71" s="1">
        <v>1</v>
      </c>
      <c r="BB71" s="130">
        <v>1</v>
      </c>
      <c r="BC71" s="1">
        <v>1</v>
      </c>
      <c r="BD71" s="1">
        <v>1</v>
      </c>
      <c r="BE71" s="1">
        <v>1</v>
      </c>
      <c r="BF71" s="1">
        <v>2</v>
      </c>
      <c r="BG71" s="1">
        <v>2</v>
      </c>
      <c r="BH71" s="1">
        <v>2</v>
      </c>
      <c r="BI71" s="2">
        <v>1</v>
      </c>
      <c r="BJ71" s="1">
        <v>1</v>
      </c>
      <c r="BK71" s="1">
        <v>2</v>
      </c>
      <c r="BL71" s="1">
        <v>1</v>
      </c>
      <c r="BM71" s="1">
        <v>0</v>
      </c>
      <c r="BN71" s="1">
        <v>1</v>
      </c>
      <c r="BO71" s="1">
        <v>1</v>
      </c>
      <c r="BP71" s="2">
        <v>1</v>
      </c>
      <c r="BQ71" s="1">
        <v>1</v>
      </c>
      <c r="BR71" s="1">
        <v>1</v>
      </c>
      <c r="BS71" s="1">
        <v>2</v>
      </c>
      <c r="BT71" s="1">
        <v>0</v>
      </c>
      <c r="BU71" s="1">
        <v>0</v>
      </c>
      <c r="BV71" s="1">
        <v>2</v>
      </c>
      <c r="BW71" s="2">
        <v>0</v>
      </c>
      <c r="BX71" s="1">
        <v>0</v>
      </c>
      <c r="BY71" s="1">
        <v>0</v>
      </c>
      <c r="BZ71" s="1">
        <v>0</v>
      </c>
      <c r="CA71" s="1">
        <v>0</v>
      </c>
      <c r="CB71" s="1">
        <v>0</v>
      </c>
      <c r="CC71" s="1">
        <v>0</v>
      </c>
      <c r="CD71" s="2">
        <v>0</v>
      </c>
      <c r="CE71" s="1">
        <v>0</v>
      </c>
      <c r="CF71" s="1">
        <v>1</v>
      </c>
      <c r="CG71" s="1">
        <v>0</v>
      </c>
      <c r="CH71" s="1">
        <v>0</v>
      </c>
      <c r="CI71" s="1">
        <v>1</v>
      </c>
      <c r="CJ71" s="1">
        <v>0</v>
      </c>
      <c r="CK71" s="2">
        <v>0</v>
      </c>
      <c r="CL71" s="1">
        <v>0</v>
      </c>
      <c r="CM71" s="1">
        <v>0</v>
      </c>
      <c r="CN71" s="1">
        <v>1</v>
      </c>
      <c r="CO71" s="1">
        <v>1</v>
      </c>
      <c r="CP71" s="1">
        <v>0</v>
      </c>
      <c r="CQ71" s="1">
        <v>0</v>
      </c>
      <c r="CR71" s="2">
        <v>0</v>
      </c>
      <c r="CS71" s="1">
        <v>0</v>
      </c>
      <c r="CT71" s="1">
        <v>1</v>
      </c>
      <c r="CU71" s="1">
        <v>0</v>
      </c>
      <c r="CV71" s="1">
        <v>1</v>
      </c>
      <c r="CW71" s="1">
        <v>1</v>
      </c>
      <c r="CX71" s="1">
        <v>0</v>
      </c>
      <c r="CY71" s="2">
        <v>0</v>
      </c>
      <c r="CZ71" s="1">
        <v>0</v>
      </c>
      <c r="DA71" s="1">
        <v>2</v>
      </c>
      <c r="DB71" s="1">
        <v>1</v>
      </c>
      <c r="DC71" s="1">
        <v>0</v>
      </c>
      <c r="DD71" s="1">
        <v>0</v>
      </c>
      <c r="DE71" s="1">
        <v>0</v>
      </c>
      <c r="DF71" s="2">
        <v>0</v>
      </c>
      <c r="DG71" s="1">
        <v>0</v>
      </c>
      <c r="DH71" s="1">
        <v>0</v>
      </c>
      <c r="DI71" s="1">
        <v>0</v>
      </c>
      <c r="DJ71" s="1">
        <v>1</v>
      </c>
      <c r="DK71" s="1">
        <v>0</v>
      </c>
      <c r="DL71" s="1">
        <v>0</v>
      </c>
      <c r="DM71" s="2">
        <v>0</v>
      </c>
      <c r="DN71" s="1">
        <v>0</v>
      </c>
      <c r="DO71" s="1">
        <v>0</v>
      </c>
      <c r="DP71" s="1">
        <v>0</v>
      </c>
      <c r="DQ71" s="1">
        <v>0</v>
      </c>
      <c r="DR71" s="1">
        <v>1</v>
      </c>
      <c r="DS71" s="1">
        <v>1</v>
      </c>
      <c r="DT71" s="2">
        <v>0</v>
      </c>
      <c r="DU71" s="1">
        <v>0</v>
      </c>
      <c r="DV71" s="1">
        <v>0</v>
      </c>
      <c r="DW71" s="1">
        <v>0</v>
      </c>
      <c r="DX71" s="1">
        <v>2</v>
      </c>
      <c r="DY71" s="1">
        <v>0</v>
      </c>
      <c r="DZ71" s="1">
        <v>1</v>
      </c>
      <c r="EA71" s="2">
        <v>0</v>
      </c>
      <c r="EB71" s="1">
        <v>0</v>
      </c>
      <c r="EC71" s="1">
        <v>0</v>
      </c>
      <c r="ED71" s="1">
        <v>0</v>
      </c>
      <c r="EE71" s="1">
        <v>0</v>
      </c>
      <c r="EF71" s="1">
        <v>0</v>
      </c>
      <c r="EG71" s="1">
        <v>0</v>
      </c>
      <c r="EH71" s="2">
        <v>0</v>
      </c>
      <c r="EI71" s="1">
        <v>0</v>
      </c>
      <c r="EJ71" s="1">
        <v>0</v>
      </c>
      <c r="EK71" s="1">
        <v>0</v>
      </c>
      <c r="EL71" s="1">
        <v>0</v>
      </c>
      <c r="EM71" s="1">
        <v>1</v>
      </c>
      <c r="EN71" s="1">
        <v>0</v>
      </c>
      <c r="EO71" s="2">
        <v>0</v>
      </c>
      <c r="EP71" s="1">
        <v>0</v>
      </c>
      <c r="EQ71" s="1">
        <v>0</v>
      </c>
      <c r="ER71" s="1">
        <v>0</v>
      </c>
      <c r="ES71" s="1">
        <v>0</v>
      </c>
      <c r="ET71" s="1">
        <v>0</v>
      </c>
      <c r="EU71" s="1">
        <v>1</v>
      </c>
      <c r="EV71" s="2">
        <v>0</v>
      </c>
      <c r="EW71" s="1">
        <v>0</v>
      </c>
      <c r="EX71" s="1">
        <v>0</v>
      </c>
      <c r="EY71" s="1">
        <v>0</v>
      </c>
      <c r="EZ71" s="1">
        <v>0</v>
      </c>
      <c r="FA71" s="1">
        <v>0</v>
      </c>
      <c r="FB71" s="1">
        <v>0</v>
      </c>
      <c r="FC71" s="2">
        <v>0</v>
      </c>
      <c r="FD71" s="1">
        <v>0</v>
      </c>
      <c r="FE71" s="1">
        <v>0</v>
      </c>
      <c r="FF71" s="1">
        <v>0</v>
      </c>
      <c r="FG71" s="1">
        <v>1</v>
      </c>
      <c r="FH71" s="1">
        <v>0</v>
      </c>
      <c r="FI71" s="1">
        <v>0</v>
      </c>
      <c r="FJ71" s="2">
        <v>0</v>
      </c>
      <c r="FK71" s="1">
        <v>0</v>
      </c>
      <c r="FL71" s="1">
        <v>0</v>
      </c>
      <c r="FM71" s="1">
        <v>0</v>
      </c>
      <c r="FN71" s="1">
        <v>0</v>
      </c>
      <c r="FO71" s="1">
        <v>0</v>
      </c>
      <c r="FP71" s="1">
        <v>1</v>
      </c>
      <c r="FQ71" s="2">
        <v>0</v>
      </c>
      <c r="FR71" s="1">
        <v>1</v>
      </c>
      <c r="FS71" s="1">
        <v>1</v>
      </c>
      <c r="FT71" s="1">
        <v>1</v>
      </c>
      <c r="FU71" s="1">
        <v>1</v>
      </c>
      <c r="FV71" s="1">
        <v>1</v>
      </c>
      <c r="FW71" s="1">
        <v>0</v>
      </c>
      <c r="FX71" s="2">
        <v>0</v>
      </c>
      <c r="FY71" s="1">
        <v>0</v>
      </c>
      <c r="FZ71" s="1">
        <v>0</v>
      </c>
      <c r="GA71" s="1">
        <v>0</v>
      </c>
      <c r="GB71" s="1">
        <v>0</v>
      </c>
      <c r="GC71" s="1">
        <v>1</v>
      </c>
      <c r="GD71" s="1">
        <v>1</v>
      </c>
      <c r="GE71" s="2">
        <v>0</v>
      </c>
      <c r="GF71" s="1">
        <v>0</v>
      </c>
      <c r="GG71" s="1">
        <v>0</v>
      </c>
      <c r="GH71" s="1">
        <v>1</v>
      </c>
      <c r="GI71" s="1">
        <v>1</v>
      </c>
      <c r="GJ71" s="1">
        <v>1</v>
      </c>
      <c r="GK71" s="1">
        <v>1</v>
      </c>
      <c r="GL71" s="2">
        <v>1</v>
      </c>
      <c r="GM71" s="1">
        <v>0</v>
      </c>
      <c r="GN71" s="1">
        <v>0</v>
      </c>
      <c r="GO71" s="1">
        <v>0</v>
      </c>
      <c r="GP71" s="1">
        <v>0</v>
      </c>
      <c r="GQ71" s="1">
        <v>1</v>
      </c>
      <c r="GR71" s="1">
        <v>1</v>
      </c>
      <c r="GS71" s="2">
        <v>1</v>
      </c>
      <c r="GT71" s="1">
        <v>0</v>
      </c>
      <c r="GU71" s="1">
        <v>0</v>
      </c>
      <c r="GV71" s="1">
        <v>0</v>
      </c>
      <c r="GW71" s="1">
        <v>1</v>
      </c>
      <c r="GX71" s="1">
        <v>1</v>
      </c>
      <c r="GY71" s="1">
        <v>0</v>
      </c>
      <c r="GZ71" s="2">
        <v>0</v>
      </c>
      <c r="HA71" s="1">
        <v>1</v>
      </c>
      <c r="HB71" s="1">
        <v>0</v>
      </c>
      <c r="HC71" s="1">
        <v>0</v>
      </c>
      <c r="HD71" s="1">
        <v>0</v>
      </c>
      <c r="HE71" s="1">
        <v>1</v>
      </c>
      <c r="HF71" s="1">
        <v>1</v>
      </c>
      <c r="HG71" s="2">
        <v>0</v>
      </c>
      <c r="HH71" s="1">
        <v>0</v>
      </c>
      <c r="HI71" s="1">
        <v>0</v>
      </c>
      <c r="HJ71" s="1">
        <v>0</v>
      </c>
      <c r="HK71" s="1">
        <v>0</v>
      </c>
      <c r="HL71" s="1">
        <v>0</v>
      </c>
      <c r="HM71" s="1">
        <v>2</v>
      </c>
      <c r="HN71" s="2">
        <v>0</v>
      </c>
      <c r="HO71" s="1">
        <v>0</v>
      </c>
      <c r="HP71" s="1">
        <v>0</v>
      </c>
      <c r="HQ71" s="1">
        <v>3</v>
      </c>
      <c r="HR71" s="1">
        <v>0</v>
      </c>
      <c r="HS71" s="1">
        <v>2</v>
      </c>
      <c r="HT71" s="1">
        <v>0</v>
      </c>
      <c r="HU71" s="2">
        <v>0</v>
      </c>
      <c r="HV71" s="1">
        <v>0</v>
      </c>
      <c r="HW71" s="1">
        <v>0</v>
      </c>
      <c r="HX71" s="1">
        <v>0</v>
      </c>
      <c r="HY71" s="1">
        <v>0</v>
      </c>
      <c r="HZ71" s="1">
        <v>2</v>
      </c>
      <c r="IA71" s="1">
        <v>2</v>
      </c>
      <c r="IB71" s="2">
        <v>0</v>
      </c>
      <c r="IC71" s="1">
        <v>0</v>
      </c>
      <c r="ID71" s="1">
        <v>0</v>
      </c>
      <c r="IE71" s="1">
        <v>0</v>
      </c>
      <c r="IF71" s="1">
        <v>0</v>
      </c>
      <c r="IG71" s="1">
        <v>0</v>
      </c>
      <c r="IH71" s="1">
        <v>2</v>
      </c>
      <c r="II71" s="2">
        <v>2</v>
      </c>
      <c r="IJ71" s="1">
        <v>0</v>
      </c>
      <c r="IK71" s="1">
        <v>0</v>
      </c>
      <c r="IL71" s="1">
        <v>0</v>
      </c>
      <c r="IM71" s="1">
        <v>0</v>
      </c>
      <c r="IN71" s="1">
        <v>0</v>
      </c>
      <c r="IO71" s="1">
        <v>0</v>
      </c>
      <c r="IP71" s="2">
        <v>0</v>
      </c>
      <c r="IQ71" s="1">
        <v>0</v>
      </c>
      <c r="IR71" s="1">
        <v>0</v>
      </c>
      <c r="IS71" s="1">
        <v>0</v>
      </c>
      <c r="IT71" s="1">
        <v>0</v>
      </c>
      <c r="IU71" s="1">
        <v>0</v>
      </c>
      <c r="IV71" s="1">
        <v>0</v>
      </c>
      <c r="IW71" s="2">
        <v>0</v>
      </c>
      <c r="IX71" s="1">
        <v>0</v>
      </c>
      <c r="IY71" s="1">
        <v>0</v>
      </c>
      <c r="IZ71" s="1">
        <v>0</v>
      </c>
      <c r="JA71" s="1">
        <v>0</v>
      </c>
      <c r="JB71" s="1">
        <v>0</v>
      </c>
      <c r="JC71" s="1">
        <v>0</v>
      </c>
      <c r="JD71" s="2">
        <v>0</v>
      </c>
      <c r="JE71" s="1">
        <v>0</v>
      </c>
      <c r="JF71" s="1">
        <v>0</v>
      </c>
      <c r="JG71" s="1">
        <v>0</v>
      </c>
      <c r="JH71" s="1">
        <v>0</v>
      </c>
      <c r="JI71" s="1">
        <v>0</v>
      </c>
      <c r="JJ71" s="1">
        <v>0</v>
      </c>
      <c r="JK71" s="2">
        <v>0</v>
      </c>
      <c r="JL71" s="1">
        <v>0</v>
      </c>
      <c r="JM71" s="1">
        <v>0</v>
      </c>
      <c r="JN71" s="1">
        <v>0</v>
      </c>
      <c r="JO71" s="1">
        <v>0</v>
      </c>
      <c r="JP71" s="1">
        <v>0</v>
      </c>
      <c r="JQ71" s="1">
        <v>0</v>
      </c>
      <c r="JR71" s="2">
        <v>0</v>
      </c>
      <c r="JS71" s="1">
        <v>0</v>
      </c>
      <c r="JT71" s="1">
        <v>0</v>
      </c>
      <c r="JU71" s="1">
        <v>0</v>
      </c>
      <c r="JV71" s="1">
        <v>0</v>
      </c>
      <c r="JW71" s="1">
        <v>0</v>
      </c>
      <c r="JX71" s="1">
        <v>0</v>
      </c>
      <c r="JY71" s="2">
        <v>0</v>
      </c>
      <c r="JZ71" s="1">
        <v>0</v>
      </c>
      <c r="KA71" s="1">
        <v>0</v>
      </c>
      <c r="KB71" s="1">
        <v>0</v>
      </c>
      <c r="KC71" s="1">
        <v>0</v>
      </c>
      <c r="KD71" s="1">
        <v>0</v>
      </c>
      <c r="KE71" s="1">
        <v>0</v>
      </c>
      <c r="KF71" s="1">
        <v>0</v>
      </c>
      <c r="KG71" s="1">
        <v>0</v>
      </c>
      <c r="KH71" s="1">
        <v>0</v>
      </c>
      <c r="KI71" s="1">
        <v>0</v>
      </c>
      <c r="KJ71" s="1">
        <v>0</v>
      </c>
      <c r="KK71" s="1">
        <v>0</v>
      </c>
      <c r="KL71" s="1">
        <v>0</v>
      </c>
      <c r="KM71" s="1">
        <v>0</v>
      </c>
      <c r="KN71" s="14">
        <v>0</v>
      </c>
      <c r="KO71" s="1">
        <v>0</v>
      </c>
      <c r="KP71" s="1">
        <v>0</v>
      </c>
      <c r="KQ71" s="1">
        <v>0</v>
      </c>
      <c r="KR71" s="1">
        <v>0</v>
      </c>
      <c r="KS71" s="1">
        <v>0</v>
      </c>
      <c r="KT71" s="2">
        <v>0</v>
      </c>
    </row>
    <row r="72" spans="1:306">
      <c r="A72" s="1" t="e">
        <f t="shared" si="1"/>
        <v>#VALUE!</v>
      </c>
      <c r="B72" s="1" t="e">
        <f t="shared" si="14"/>
        <v>#VALUE!</v>
      </c>
      <c r="C72" s="1" t="e">
        <f t="shared" si="2"/>
        <v>#VALUE!</v>
      </c>
      <c r="D72" s="1" t="e">
        <f t="shared" si="3"/>
        <v>#VALUE!</v>
      </c>
      <c r="E72" s="1" t="e">
        <f t="shared" si="4"/>
        <v>#VALUE!</v>
      </c>
      <c r="F72" s="1" t="e">
        <f t="shared" si="5"/>
        <v>#VALUE!</v>
      </c>
      <c r="G72" s="1" t="e">
        <f t="shared" si="6"/>
        <v>#VALUE!</v>
      </c>
      <c r="H72" s="80" t="str">
        <f t="shared" si="7"/>
        <v>-</v>
      </c>
      <c r="I72" s="80" t="str">
        <f t="shared" si="8"/>
        <v>-</v>
      </c>
      <c r="J72" s="80" t="str">
        <f t="shared" si="9"/>
        <v>-</v>
      </c>
      <c r="K72" s="80" t="str">
        <f t="shared" si="10"/>
        <v>-</v>
      </c>
      <c r="L72" s="80" t="str">
        <f t="shared" si="11"/>
        <v>-</v>
      </c>
      <c r="M72" s="80" t="str">
        <f t="shared" si="12"/>
        <v>-</v>
      </c>
      <c r="N72" s="80" t="s">
        <v>55</v>
      </c>
      <c r="O72" s="260" t="s">
        <v>2430</v>
      </c>
      <c r="P72" s="77">
        <f t="shared" si="15"/>
        <v>0</v>
      </c>
      <c r="Q72" s="3">
        <f>R72*5</f>
        <v>5</v>
      </c>
      <c r="R72" s="3">
        <v>1</v>
      </c>
      <c r="S72" s="143">
        <f t="shared" si="13"/>
        <v>-5</v>
      </c>
      <c r="T72" s="226"/>
      <c r="U72" s="249"/>
      <c r="V72" s="186"/>
      <c r="W72" s="186"/>
      <c r="X72" s="186"/>
      <c r="Y72" s="186" t="s">
        <v>6509</v>
      </c>
      <c r="Z72" s="187" t="s">
        <v>2449</v>
      </c>
      <c r="AA72" s="186" t="s">
        <v>3421</v>
      </c>
      <c r="AB72" s="186" t="s">
        <v>221</v>
      </c>
      <c r="AC72" s="227" t="s">
        <v>3421</v>
      </c>
      <c r="AD72" s="186" t="s">
        <v>3493</v>
      </c>
      <c r="AE72" s="186" t="s">
        <v>2449</v>
      </c>
      <c r="AF72" s="186" t="s">
        <v>3462</v>
      </c>
      <c r="AG72" s="187" t="s">
        <v>3444</v>
      </c>
      <c r="AH72" s="155" t="s">
        <v>3217</v>
      </c>
      <c r="AI72" s="4" t="s">
        <v>3227</v>
      </c>
      <c r="AJ72" s="47" t="s">
        <v>221</v>
      </c>
      <c r="AK72" s="4" t="s">
        <v>221</v>
      </c>
      <c r="AL72" s="4" t="s">
        <v>3217</v>
      </c>
      <c r="AM72" s="4" t="s">
        <v>2593</v>
      </c>
      <c r="AN72" s="132" t="s">
        <v>2424</v>
      </c>
      <c r="AO72" s="155" t="s">
        <v>2555</v>
      </c>
      <c r="AP72" s="4" t="s">
        <v>3113</v>
      </c>
      <c r="AQ72" s="47" t="s">
        <v>3107</v>
      </c>
      <c r="AR72" s="4" t="s">
        <v>2440</v>
      </c>
      <c r="AS72" s="4" t="s">
        <v>2424</v>
      </c>
      <c r="AT72" s="4" t="s">
        <v>2637</v>
      </c>
      <c r="AU72" s="132" t="s">
        <v>3041</v>
      </c>
      <c r="AV72" s="155" t="s">
        <v>2637</v>
      </c>
      <c r="AW72" s="4" t="s">
        <v>2639</v>
      </c>
      <c r="AX72" s="47" t="s">
        <v>2552</v>
      </c>
      <c r="AY72" s="4" t="s">
        <v>2705</v>
      </c>
      <c r="AZ72" s="4" t="s">
        <v>2694</v>
      </c>
      <c r="BA72" s="4" t="s">
        <v>2449</v>
      </c>
      <c r="BB72" s="132" t="s">
        <v>2670</v>
      </c>
      <c r="BC72" s="4" t="s">
        <v>2640</v>
      </c>
      <c r="BD72" s="4" t="s">
        <v>2639</v>
      </c>
      <c r="BE72" s="4" t="s">
        <v>221</v>
      </c>
      <c r="BF72" s="4" t="s">
        <v>2637</v>
      </c>
      <c r="BG72" s="4" t="s">
        <v>2457</v>
      </c>
      <c r="BH72" s="4" t="s">
        <v>2617</v>
      </c>
      <c r="BI72" s="47" t="s">
        <v>2593</v>
      </c>
      <c r="BJ72" s="4" t="s">
        <v>2561</v>
      </c>
      <c r="BK72" s="4" t="s">
        <v>2555</v>
      </c>
      <c r="BL72" s="4" t="s">
        <v>2453</v>
      </c>
      <c r="BM72" s="4" t="s">
        <v>221</v>
      </c>
      <c r="BN72" s="4" t="s">
        <v>2536</v>
      </c>
      <c r="BO72" s="4" t="s">
        <v>2527</v>
      </c>
      <c r="BP72" s="47" t="s">
        <v>2457</v>
      </c>
      <c r="BQ72" s="4" t="s">
        <v>2453</v>
      </c>
      <c r="BR72" s="4" t="s">
        <v>2449</v>
      </c>
      <c r="BS72" s="4" t="s">
        <v>221</v>
      </c>
      <c r="BT72" s="4" t="s">
        <v>2444</v>
      </c>
      <c r="BU72" s="4" t="s">
        <v>2440</v>
      </c>
      <c r="BV72" s="4" t="s">
        <v>2428</v>
      </c>
      <c r="BW72" s="47" t="s">
        <v>2424</v>
      </c>
      <c r="BX72" s="1">
        <v>0</v>
      </c>
      <c r="BY72" s="1">
        <v>0</v>
      </c>
      <c r="BZ72" s="1">
        <v>0</v>
      </c>
      <c r="CA72" s="1">
        <v>0</v>
      </c>
      <c r="CB72" s="1">
        <v>0</v>
      </c>
      <c r="CC72" s="1">
        <v>0</v>
      </c>
      <c r="CD72" s="2">
        <v>0</v>
      </c>
      <c r="CE72" s="1">
        <v>0</v>
      </c>
      <c r="CF72" s="1">
        <v>1</v>
      </c>
      <c r="CG72" s="1">
        <v>0</v>
      </c>
      <c r="CH72" s="1">
        <v>0</v>
      </c>
      <c r="CI72" s="1">
        <v>1</v>
      </c>
      <c r="CJ72" s="1">
        <v>2</v>
      </c>
      <c r="CK72" s="2">
        <v>0</v>
      </c>
      <c r="CL72" s="1">
        <v>0</v>
      </c>
      <c r="CM72" s="1">
        <v>1</v>
      </c>
      <c r="CN72" s="1">
        <v>1</v>
      </c>
      <c r="CO72" s="1">
        <v>1</v>
      </c>
      <c r="CP72" s="1">
        <v>0</v>
      </c>
      <c r="CQ72" s="1">
        <v>0</v>
      </c>
      <c r="CR72" s="2">
        <v>0</v>
      </c>
      <c r="CS72" s="1">
        <v>0</v>
      </c>
      <c r="CT72" s="1">
        <v>0</v>
      </c>
      <c r="CU72" s="1">
        <v>1</v>
      </c>
      <c r="CV72" s="1">
        <v>1</v>
      </c>
      <c r="CW72" s="1">
        <v>0</v>
      </c>
      <c r="CX72" s="1">
        <v>0</v>
      </c>
      <c r="CY72" s="2">
        <v>0</v>
      </c>
      <c r="CZ72" s="1">
        <v>0</v>
      </c>
      <c r="DA72" s="1">
        <v>1</v>
      </c>
      <c r="DB72" s="1">
        <v>1</v>
      </c>
      <c r="DC72" s="1">
        <v>0</v>
      </c>
      <c r="DD72" s="1">
        <v>0</v>
      </c>
      <c r="DE72" s="1">
        <v>0</v>
      </c>
      <c r="DF72" s="2">
        <v>0</v>
      </c>
      <c r="DG72" s="1">
        <v>0</v>
      </c>
      <c r="DH72" s="1">
        <v>0</v>
      </c>
      <c r="DI72" s="1">
        <v>0</v>
      </c>
      <c r="DJ72" s="1">
        <v>1</v>
      </c>
      <c r="DK72" s="1">
        <v>0</v>
      </c>
      <c r="DL72" s="1">
        <v>0</v>
      </c>
      <c r="DM72" s="2">
        <v>0</v>
      </c>
      <c r="DN72" s="1">
        <v>0</v>
      </c>
      <c r="DO72" s="1">
        <v>0</v>
      </c>
      <c r="DP72" s="1">
        <v>0</v>
      </c>
      <c r="DQ72" s="1">
        <v>1</v>
      </c>
      <c r="DR72" s="1">
        <v>1</v>
      </c>
      <c r="DS72" s="1">
        <v>1</v>
      </c>
      <c r="DT72" s="2">
        <v>1</v>
      </c>
      <c r="DU72" s="1">
        <v>0</v>
      </c>
      <c r="DV72" s="1">
        <v>0</v>
      </c>
      <c r="DW72" s="1">
        <v>1</v>
      </c>
      <c r="DX72" s="1">
        <v>1</v>
      </c>
      <c r="DY72" s="1">
        <v>1</v>
      </c>
      <c r="DZ72" s="1">
        <v>1</v>
      </c>
      <c r="EA72" s="2">
        <v>1</v>
      </c>
      <c r="EB72" s="1">
        <v>0</v>
      </c>
      <c r="EC72" s="1">
        <v>0</v>
      </c>
      <c r="ED72" s="1">
        <v>1</v>
      </c>
      <c r="EE72" s="1">
        <v>1</v>
      </c>
      <c r="EF72" s="1">
        <v>1</v>
      </c>
      <c r="EG72" s="1">
        <v>1</v>
      </c>
      <c r="EH72" s="2">
        <v>1</v>
      </c>
      <c r="EI72" s="1">
        <v>0</v>
      </c>
      <c r="EJ72" s="1">
        <v>0</v>
      </c>
      <c r="EK72" s="1">
        <v>1</v>
      </c>
      <c r="EL72" s="1">
        <v>1</v>
      </c>
      <c r="EM72" s="1">
        <v>1</v>
      </c>
      <c r="EN72" s="1">
        <v>1</v>
      </c>
      <c r="EO72" s="2">
        <v>1</v>
      </c>
      <c r="EP72" s="1">
        <v>0</v>
      </c>
      <c r="EQ72" s="1">
        <v>0</v>
      </c>
      <c r="ER72" s="1">
        <v>2</v>
      </c>
      <c r="ES72" s="1">
        <v>2</v>
      </c>
      <c r="ET72" s="1">
        <v>2</v>
      </c>
      <c r="EU72" s="1">
        <v>2</v>
      </c>
      <c r="EV72" s="2">
        <v>2</v>
      </c>
      <c r="EW72" s="1">
        <v>0</v>
      </c>
      <c r="EX72" s="1">
        <v>0</v>
      </c>
      <c r="EY72" s="1">
        <v>2</v>
      </c>
      <c r="EZ72" s="1">
        <v>0</v>
      </c>
      <c r="FA72" s="1">
        <v>0</v>
      </c>
      <c r="FB72" s="1">
        <v>2</v>
      </c>
      <c r="FC72" s="2">
        <v>2</v>
      </c>
      <c r="FD72" s="1">
        <v>0</v>
      </c>
      <c r="FE72" s="1">
        <v>0</v>
      </c>
      <c r="FF72" s="1">
        <v>2</v>
      </c>
      <c r="FG72" s="1">
        <v>2</v>
      </c>
      <c r="FH72" s="1">
        <v>2</v>
      </c>
      <c r="FI72" s="1">
        <v>0</v>
      </c>
      <c r="FJ72" s="2">
        <v>0</v>
      </c>
      <c r="FK72" s="1">
        <v>0</v>
      </c>
      <c r="FL72" s="1">
        <v>0</v>
      </c>
      <c r="FM72" s="1">
        <v>0</v>
      </c>
      <c r="FN72" s="1">
        <v>2</v>
      </c>
      <c r="FO72" s="1">
        <v>0</v>
      </c>
      <c r="FP72" s="1">
        <v>0</v>
      </c>
      <c r="FQ72" s="2">
        <v>2</v>
      </c>
      <c r="FR72" s="1">
        <v>2</v>
      </c>
      <c r="FS72" s="1">
        <v>0</v>
      </c>
      <c r="FT72" s="1">
        <v>0</v>
      </c>
      <c r="FU72" s="1">
        <v>2</v>
      </c>
      <c r="FV72" s="1">
        <v>2</v>
      </c>
      <c r="FW72" s="1">
        <v>2</v>
      </c>
      <c r="FX72" s="2">
        <v>0</v>
      </c>
      <c r="FY72" s="1">
        <v>0</v>
      </c>
      <c r="FZ72" s="1">
        <v>0</v>
      </c>
      <c r="GA72" s="1">
        <v>0</v>
      </c>
      <c r="GB72" s="1">
        <v>2</v>
      </c>
      <c r="GC72" s="1">
        <v>0</v>
      </c>
      <c r="GD72" s="1">
        <v>0</v>
      </c>
      <c r="GE72" s="2">
        <v>0</v>
      </c>
      <c r="GF72" s="1">
        <v>0</v>
      </c>
      <c r="GG72" s="1">
        <v>0</v>
      </c>
      <c r="GH72" s="1">
        <v>0</v>
      </c>
      <c r="GI72" s="1">
        <v>0</v>
      </c>
      <c r="GJ72" s="1">
        <v>0</v>
      </c>
      <c r="GK72" s="1">
        <v>0</v>
      </c>
      <c r="GL72" s="2">
        <v>2</v>
      </c>
      <c r="GM72" s="1">
        <v>0</v>
      </c>
      <c r="GN72" s="1">
        <v>2</v>
      </c>
      <c r="GO72" s="1">
        <v>2</v>
      </c>
      <c r="GP72" s="1">
        <v>2</v>
      </c>
      <c r="GQ72" s="1">
        <v>2</v>
      </c>
      <c r="GR72" s="1">
        <v>2</v>
      </c>
      <c r="GS72" s="2">
        <v>2</v>
      </c>
      <c r="GT72" s="1">
        <v>0</v>
      </c>
      <c r="GU72" s="1">
        <v>0</v>
      </c>
      <c r="GV72" s="1">
        <v>0</v>
      </c>
      <c r="GW72" s="1">
        <v>2</v>
      </c>
      <c r="GX72" s="1">
        <v>2</v>
      </c>
      <c r="GY72" s="1">
        <v>2</v>
      </c>
      <c r="GZ72" s="2">
        <v>0</v>
      </c>
      <c r="HA72" s="1">
        <v>2</v>
      </c>
      <c r="HB72" s="1">
        <v>2</v>
      </c>
      <c r="HC72" s="1">
        <v>0</v>
      </c>
      <c r="HD72" s="1">
        <v>2</v>
      </c>
      <c r="HE72" s="1">
        <v>0</v>
      </c>
      <c r="HF72" s="1">
        <v>2</v>
      </c>
      <c r="HG72" s="2">
        <v>2</v>
      </c>
      <c r="HH72" s="1">
        <v>0</v>
      </c>
      <c r="HI72" s="1">
        <v>0</v>
      </c>
      <c r="HJ72" s="1">
        <v>0</v>
      </c>
      <c r="HK72" s="1">
        <v>0</v>
      </c>
      <c r="HL72" s="1">
        <v>2</v>
      </c>
      <c r="HM72" s="1">
        <v>2</v>
      </c>
      <c r="HN72" s="2">
        <v>2</v>
      </c>
      <c r="HO72" s="1">
        <v>0</v>
      </c>
      <c r="HP72" s="1">
        <v>0</v>
      </c>
      <c r="HQ72" s="1">
        <v>0</v>
      </c>
      <c r="HR72" s="1">
        <v>0</v>
      </c>
      <c r="HS72" s="1">
        <v>2</v>
      </c>
      <c r="HT72" s="1">
        <v>2</v>
      </c>
      <c r="HU72" s="2">
        <v>0</v>
      </c>
      <c r="HV72" s="1">
        <v>0</v>
      </c>
      <c r="HW72" s="1">
        <v>0</v>
      </c>
      <c r="HX72" s="1">
        <v>0</v>
      </c>
      <c r="HY72" s="1">
        <v>2</v>
      </c>
      <c r="HZ72" s="1">
        <v>2</v>
      </c>
      <c r="IA72" s="1">
        <v>2</v>
      </c>
      <c r="IB72" s="2">
        <v>2</v>
      </c>
      <c r="IC72" s="1">
        <v>0</v>
      </c>
      <c r="ID72" s="1">
        <v>0</v>
      </c>
      <c r="IE72" s="1">
        <v>0</v>
      </c>
      <c r="IF72" s="1">
        <v>0</v>
      </c>
      <c r="IG72" s="1">
        <v>0</v>
      </c>
      <c r="IH72" s="1">
        <v>2</v>
      </c>
      <c r="II72" s="2">
        <v>2</v>
      </c>
      <c r="IJ72" s="1">
        <v>0</v>
      </c>
      <c r="IK72" s="1">
        <v>0</v>
      </c>
      <c r="IL72" s="1">
        <v>1</v>
      </c>
      <c r="IM72" s="1">
        <v>2</v>
      </c>
      <c r="IN72" s="1">
        <v>2</v>
      </c>
      <c r="IO72" s="1">
        <v>2</v>
      </c>
      <c r="IP72" s="2">
        <v>2</v>
      </c>
      <c r="IQ72" s="1">
        <v>0</v>
      </c>
      <c r="IR72" s="1">
        <v>0</v>
      </c>
      <c r="IS72" s="1">
        <v>0</v>
      </c>
      <c r="IT72" s="1">
        <v>0</v>
      </c>
      <c r="IU72" s="1">
        <v>0</v>
      </c>
      <c r="IV72" s="1">
        <v>0</v>
      </c>
      <c r="IW72" s="2">
        <v>8</v>
      </c>
      <c r="IX72" s="1">
        <v>0</v>
      </c>
      <c r="IY72" s="1">
        <v>0</v>
      </c>
      <c r="IZ72" s="1">
        <v>0</v>
      </c>
      <c r="JA72" s="1">
        <v>0</v>
      </c>
      <c r="JB72" s="1">
        <v>0</v>
      </c>
      <c r="JC72" s="1">
        <v>0</v>
      </c>
      <c r="JD72" s="2">
        <v>0</v>
      </c>
      <c r="JE72" s="1">
        <v>0</v>
      </c>
      <c r="JF72" s="1">
        <v>0</v>
      </c>
      <c r="JG72" s="1">
        <v>0</v>
      </c>
      <c r="JH72" s="1">
        <v>0</v>
      </c>
      <c r="JI72" s="1">
        <v>0</v>
      </c>
      <c r="JJ72" s="1">
        <v>0</v>
      </c>
      <c r="JK72" s="2">
        <v>0</v>
      </c>
      <c r="JL72" s="1">
        <v>0</v>
      </c>
      <c r="JM72" s="1">
        <v>0</v>
      </c>
      <c r="JN72" s="1">
        <v>0</v>
      </c>
      <c r="JO72" s="1">
        <v>12</v>
      </c>
      <c r="JP72" s="1">
        <v>9</v>
      </c>
      <c r="JQ72" s="1">
        <v>0</v>
      </c>
      <c r="JR72" s="2">
        <v>0</v>
      </c>
      <c r="JS72" s="1">
        <v>0</v>
      </c>
      <c r="JT72" s="1">
        <v>0</v>
      </c>
      <c r="JU72" s="1">
        <v>0</v>
      </c>
      <c r="JV72" s="1">
        <v>0</v>
      </c>
      <c r="JW72" s="1">
        <v>0</v>
      </c>
      <c r="JX72" s="1">
        <v>0</v>
      </c>
      <c r="JY72" s="2">
        <v>0</v>
      </c>
      <c r="JZ72" s="1">
        <v>0</v>
      </c>
      <c r="KA72" s="1">
        <v>0</v>
      </c>
      <c r="KB72" s="1">
        <v>0</v>
      </c>
      <c r="KC72" s="1">
        <v>0</v>
      </c>
      <c r="KD72" s="1">
        <v>0</v>
      </c>
      <c r="KE72" s="1">
        <v>0</v>
      </c>
      <c r="KF72" s="1">
        <v>0</v>
      </c>
      <c r="KG72" s="1">
        <v>0</v>
      </c>
      <c r="KH72" s="1">
        <v>0</v>
      </c>
      <c r="KI72" s="1">
        <v>0</v>
      </c>
      <c r="KJ72" s="1">
        <v>0</v>
      </c>
      <c r="KK72" s="1">
        <v>0</v>
      </c>
      <c r="KL72" s="1">
        <v>0</v>
      </c>
      <c r="KM72" s="1">
        <v>0</v>
      </c>
      <c r="KN72" s="14">
        <v>0</v>
      </c>
      <c r="KO72" s="1">
        <v>0</v>
      </c>
      <c r="KP72" s="1">
        <v>0</v>
      </c>
      <c r="KQ72" s="1">
        <v>0</v>
      </c>
      <c r="KR72" s="1">
        <v>1</v>
      </c>
      <c r="KS72" s="1">
        <v>3</v>
      </c>
      <c r="KT72" s="2">
        <v>2</v>
      </c>
    </row>
    <row r="73" spans="1:306">
      <c r="A73" s="1">
        <f t="shared" ref="A73" si="16">T73*N73</f>
        <v>0</v>
      </c>
      <c r="B73" s="1">
        <f t="shared" ref="B73" si="17">U73*N73</f>
        <v>0</v>
      </c>
      <c r="C73" s="1">
        <f t="shared" ref="C73" si="18">V73*N73</f>
        <v>0</v>
      </c>
      <c r="D73" s="1">
        <f t="shared" ref="D73" si="19">W73*N73</f>
        <v>0</v>
      </c>
      <c r="E73" s="1">
        <f t="shared" ref="E73" si="20">X73*N73</f>
        <v>0</v>
      </c>
      <c r="F73" s="1">
        <f t="shared" ref="F73" si="21">Y73*N73</f>
        <v>1.5</v>
      </c>
      <c r="G73" s="1">
        <f t="shared" ref="G73" si="22">Z73*N73</f>
        <v>1.5</v>
      </c>
      <c r="H73" s="80"/>
      <c r="I73" s="80"/>
      <c r="J73" s="80"/>
      <c r="K73" s="80"/>
      <c r="L73" s="80"/>
      <c r="M73" s="80"/>
      <c r="N73" s="80">
        <v>1.5</v>
      </c>
      <c r="O73" s="179" t="s">
        <v>3706</v>
      </c>
      <c r="P73" s="77">
        <f t="shared" ref="P73" si="23">(SUM(T73:Z73))</f>
        <v>2</v>
      </c>
      <c r="T73" s="226"/>
      <c r="U73" s="249"/>
      <c r="V73" s="186"/>
      <c r="W73" s="186"/>
      <c r="X73" s="186"/>
      <c r="Y73" s="186">
        <v>1</v>
      </c>
      <c r="Z73" s="187">
        <v>1</v>
      </c>
      <c r="AA73" s="186">
        <v>0</v>
      </c>
      <c r="AB73" s="186">
        <v>0</v>
      </c>
      <c r="AC73" s="227">
        <v>0</v>
      </c>
      <c r="AD73" s="186">
        <v>0</v>
      </c>
      <c r="AE73" s="186">
        <v>0</v>
      </c>
      <c r="AF73" s="186">
        <v>7</v>
      </c>
      <c r="AG73" s="187">
        <v>7</v>
      </c>
      <c r="AH73" s="153">
        <v>0</v>
      </c>
      <c r="AI73" s="1">
        <v>5</v>
      </c>
      <c r="AJ73" s="2">
        <v>0</v>
      </c>
      <c r="AK73" s="1">
        <v>0</v>
      </c>
      <c r="AL73" s="1">
        <v>7</v>
      </c>
      <c r="AM73" s="1">
        <v>7</v>
      </c>
      <c r="AN73" s="130">
        <v>5</v>
      </c>
      <c r="AO73" s="153">
        <v>0</v>
      </c>
      <c r="AP73" s="1">
        <v>0</v>
      </c>
      <c r="AQ73" s="2">
        <v>0</v>
      </c>
      <c r="AR73" s="1">
        <v>7</v>
      </c>
      <c r="AS73" s="1">
        <v>7</v>
      </c>
      <c r="AT73" s="1">
        <v>7</v>
      </c>
      <c r="AU73" s="130">
        <v>7</v>
      </c>
      <c r="AV73" s="153">
        <v>0</v>
      </c>
      <c r="AW73" s="1">
        <v>0</v>
      </c>
      <c r="AX73" s="2">
        <v>0</v>
      </c>
      <c r="AY73" s="1">
        <v>7</v>
      </c>
      <c r="AZ73" s="1">
        <v>7</v>
      </c>
      <c r="BA73" s="1">
        <v>7</v>
      </c>
      <c r="BB73" s="130">
        <v>7</v>
      </c>
      <c r="BC73" s="1">
        <v>0</v>
      </c>
      <c r="BD73" s="1">
        <v>0</v>
      </c>
      <c r="BE73" s="1">
        <v>0</v>
      </c>
      <c r="BF73" s="1">
        <v>0</v>
      </c>
      <c r="BG73" s="1">
        <v>4</v>
      </c>
      <c r="BH73" s="1">
        <v>7</v>
      </c>
      <c r="BI73" s="2">
        <v>7</v>
      </c>
      <c r="BJ73" s="1">
        <v>7</v>
      </c>
      <c r="BK73" s="1">
        <v>0</v>
      </c>
      <c r="BL73" s="1">
        <v>0</v>
      </c>
      <c r="BM73" s="1">
        <v>0</v>
      </c>
      <c r="BN73" s="1">
        <v>0</v>
      </c>
      <c r="BO73" s="1">
        <v>5</v>
      </c>
      <c r="BP73" s="2">
        <v>0</v>
      </c>
    </row>
    <row r="74" spans="1:306">
      <c r="H74" s="80"/>
      <c r="I74" s="80"/>
      <c r="J74" s="80"/>
      <c r="K74" s="80"/>
      <c r="L74" s="80"/>
      <c r="M74" s="80"/>
      <c r="N74" s="80">
        <v>3</v>
      </c>
      <c r="O74" s="179" t="s">
        <v>3707</v>
      </c>
      <c r="T74" s="226"/>
      <c r="U74" s="249"/>
      <c r="V74" s="186"/>
      <c r="W74" s="186"/>
      <c r="X74" s="186"/>
      <c r="Y74" s="186">
        <v>1</v>
      </c>
      <c r="Z74" s="187">
        <v>1</v>
      </c>
      <c r="AA74" s="186">
        <v>0</v>
      </c>
      <c r="AB74" s="186">
        <v>0</v>
      </c>
      <c r="AC74" s="227">
        <v>0</v>
      </c>
      <c r="AD74" s="186">
        <v>0</v>
      </c>
      <c r="AE74" s="186">
        <v>0</v>
      </c>
      <c r="AF74" s="186">
        <v>0</v>
      </c>
      <c r="AG74" s="187">
        <v>0</v>
      </c>
      <c r="AH74" s="153">
        <v>0</v>
      </c>
      <c r="AI74" s="1">
        <v>0</v>
      </c>
      <c r="AJ74" s="2">
        <v>0</v>
      </c>
      <c r="AK74" s="1">
        <v>0</v>
      </c>
      <c r="AL74" s="1">
        <v>0</v>
      </c>
      <c r="AM74" s="1">
        <v>0</v>
      </c>
      <c r="AN74" s="130">
        <v>1</v>
      </c>
      <c r="AO74" s="155">
        <v>0</v>
      </c>
      <c r="AP74" s="1">
        <v>0</v>
      </c>
      <c r="AQ74" s="2">
        <v>0</v>
      </c>
      <c r="AR74" s="1">
        <v>0</v>
      </c>
      <c r="AS74" s="1">
        <v>0</v>
      </c>
      <c r="AT74" s="1">
        <v>0</v>
      </c>
      <c r="AU74" s="130">
        <v>0.3</v>
      </c>
      <c r="AV74" s="153">
        <v>0</v>
      </c>
      <c r="AW74" s="1">
        <v>0</v>
      </c>
      <c r="AX74" s="2">
        <v>1</v>
      </c>
      <c r="AY74" s="1">
        <v>0</v>
      </c>
      <c r="AZ74" s="1">
        <v>0</v>
      </c>
      <c r="BA74" s="1">
        <v>0</v>
      </c>
      <c r="BB74" s="130">
        <v>0</v>
      </c>
      <c r="BC74" s="1">
        <v>0</v>
      </c>
      <c r="BD74" s="1">
        <v>0</v>
      </c>
      <c r="BE74" s="1">
        <v>0</v>
      </c>
      <c r="BF74" s="1">
        <v>0</v>
      </c>
      <c r="BG74" s="1">
        <v>0</v>
      </c>
      <c r="BH74" s="1">
        <v>0</v>
      </c>
      <c r="BI74" s="2">
        <v>0</v>
      </c>
    </row>
    <row r="75" spans="1:306">
      <c r="A75" s="1">
        <f>T75*N75</f>
        <v>0</v>
      </c>
      <c r="B75" s="1">
        <f>U75*N75</f>
        <v>0</v>
      </c>
      <c r="C75" s="1">
        <f>V75*N75</f>
        <v>0</v>
      </c>
      <c r="D75" s="1">
        <f>W75*N75</f>
        <v>0</v>
      </c>
      <c r="E75" s="1">
        <f>X75*N75</f>
        <v>0</v>
      </c>
      <c r="F75" s="1">
        <f>Y75*N75</f>
        <v>5.0500000000000007</v>
      </c>
      <c r="G75" s="1">
        <f>Z75*N75</f>
        <v>5.0500000000000007</v>
      </c>
      <c r="H75" s="80">
        <f>N75</f>
        <v>0.05</v>
      </c>
      <c r="I75" s="80">
        <f>N75</f>
        <v>0.05</v>
      </c>
      <c r="J75" s="80">
        <f>N75</f>
        <v>0.05</v>
      </c>
      <c r="K75" s="80">
        <f>N75</f>
        <v>0.05</v>
      </c>
      <c r="L75" s="80">
        <f>N75</f>
        <v>0.05</v>
      </c>
      <c r="M75" s="80">
        <f>N75</f>
        <v>0.05</v>
      </c>
      <c r="N75" s="80">
        <f>1/20</f>
        <v>0.05</v>
      </c>
      <c r="O75" s="179" t="s">
        <v>2357</v>
      </c>
      <c r="P75" s="77">
        <f>(SUM(T75:Z75))</f>
        <v>202</v>
      </c>
      <c r="Q75" s="3">
        <v>7</v>
      </c>
      <c r="R75" s="3">
        <v>1</v>
      </c>
      <c r="S75" s="143">
        <f>P75-Q75</f>
        <v>195</v>
      </c>
      <c r="T75" s="226"/>
      <c r="U75" s="249"/>
      <c r="V75" s="186"/>
      <c r="W75" s="186"/>
      <c r="X75" s="186"/>
      <c r="Y75" s="186">
        <v>101</v>
      </c>
      <c r="Z75" s="187">
        <v>101</v>
      </c>
      <c r="AA75" s="186">
        <v>0</v>
      </c>
      <c r="AB75" s="186">
        <v>6</v>
      </c>
      <c r="AC75" s="227">
        <v>0</v>
      </c>
      <c r="AD75" s="186">
        <v>65</v>
      </c>
      <c r="AE75" s="186">
        <v>1</v>
      </c>
      <c r="AF75" s="186">
        <v>10</v>
      </c>
      <c r="AG75" s="187">
        <v>115</v>
      </c>
      <c r="AH75" s="153">
        <v>0</v>
      </c>
      <c r="AI75" s="1">
        <v>3</v>
      </c>
      <c r="AJ75" s="2">
        <v>76</v>
      </c>
      <c r="AK75" s="1">
        <v>278</v>
      </c>
      <c r="AL75" s="1">
        <v>132</v>
      </c>
      <c r="AM75" s="1">
        <v>411</v>
      </c>
      <c r="AN75" s="130">
        <v>132</v>
      </c>
      <c r="AO75" s="153">
        <v>0</v>
      </c>
      <c r="AP75" s="1">
        <v>234</v>
      </c>
      <c r="AQ75" s="2">
        <v>4</v>
      </c>
      <c r="AR75" s="1">
        <v>7</v>
      </c>
      <c r="AS75" s="1">
        <v>114</v>
      </c>
      <c r="AT75" s="1">
        <v>132</v>
      </c>
      <c r="AU75" s="130">
        <v>136</v>
      </c>
      <c r="AV75" s="153">
        <v>0</v>
      </c>
      <c r="AW75" s="1">
        <v>0</v>
      </c>
      <c r="AX75" s="2">
        <v>39</v>
      </c>
      <c r="AY75" s="1">
        <v>86</v>
      </c>
      <c r="AZ75" s="1">
        <v>68</v>
      </c>
      <c r="BA75" s="1">
        <v>83</v>
      </c>
      <c r="BB75" s="130">
        <v>95</v>
      </c>
      <c r="BC75" s="1">
        <v>0</v>
      </c>
      <c r="BD75" s="1">
        <v>0</v>
      </c>
      <c r="BE75" s="1">
        <v>0</v>
      </c>
      <c r="BF75" s="1">
        <v>80</v>
      </c>
      <c r="BG75" s="1">
        <v>60</v>
      </c>
      <c r="BH75" s="1">
        <v>58</v>
      </c>
      <c r="BI75" s="2">
        <v>79</v>
      </c>
      <c r="BJ75" s="1">
        <v>60</v>
      </c>
      <c r="BK75" s="1">
        <v>0</v>
      </c>
      <c r="BL75" s="1">
        <v>0</v>
      </c>
      <c r="BM75" s="1">
        <v>60</v>
      </c>
      <c r="BN75" s="1">
        <v>60</v>
      </c>
      <c r="BO75" s="1">
        <v>157</v>
      </c>
      <c r="BP75" s="2">
        <v>0</v>
      </c>
      <c r="BQ75" s="1">
        <v>111</v>
      </c>
      <c r="BR75" s="1">
        <v>60</v>
      </c>
      <c r="BS75" s="1">
        <v>120</v>
      </c>
      <c r="BT75" s="1">
        <v>120</v>
      </c>
      <c r="BU75" s="1">
        <v>134</v>
      </c>
      <c r="BV75" s="1">
        <v>212</v>
      </c>
      <c r="BW75" s="2">
        <v>110</v>
      </c>
      <c r="BX75" s="1">
        <v>0</v>
      </c>
      <c r="BY75" s="1">
        <v>0</v>
      </c>
      <c r="BZ75" s="1">
        <v>1</v>
      </c>
      <c r="CA75" s="1">
        <v>0</v>
      </c>
      <c r="CB75" s="1">
        <v>1</v>
      </c>
      <c r="CC75" s="1">
        <v>0</v>
      </c>
      <c r="CD75" s="2">
        <v>0</v>
      </c>
      <c r="CE75" s="1">
        <v>1</v>
      </c>
      <c r="CF75" s="1">
        <v>1</v>
      </c>
      <c r="CG75" s="1">
        <v>1</v>
      </c>
      <c r="CH75" s="1">
        <v>1</v>
      </c>
      <c r="CI75" s="1">
        <v>1</v>
      </c>
      <c r="CJ75" s="1">
        <v>1</v>
      </c>
      <c r="CK75" s="2">
        <v>0</v>
      </c>
      <c r="CL75" s="1">
        <v>0</v>
      </c>
      <c r="CM75" s="1">
        <v>1</v>
      </c>
      <c r="CN75" s="1">
        <v>1</v>
      </c>
      <c r="CO75" s="1">
        <v>1</v>
      </c>
      <c r="CP75" s="1">
        <v>0</v>
      </c>
      <c r="CQ75" s="1">
        <v>0</v>
      </c>
      <c r="CR75" s="2">
        <v>0</v>
      </c>
      <c r="CS75" s="1">
        <v>0</v>
      </c>
      <c r="CT75" s="1">
        <v>0</v>
      </c>
      <c r="CU75" s="1">
        <v>1</v>
      </c>
      <c r="CV75" s="1">
        <v>1</v>
      </c>
      <c r="CW75" s="1">
        <v>1</v>
      </c>
      <c r="CX75" s="1">
        <v>0</v>
      </c>
      <c r="CY75" s="2">
        <v>1</v>
      </c>
      <c r="CZ75" s="1">
        <v>0</v>
      </c>
      <c r="DA75" s="1">
        <v>0</v>
      </c>
      <c r="DB75" s="1">
        <v>1</v>
      </c>
      <c r="DC75" s="1">
        <v>0</v>
      </c>
      <c r="DD75" s="1">
        <v>0</v>
      </c>
      <c r="DE75" s="1">
        <v>0</v>
      </c>
      <c r="DF75" s="2">
        <v>0</v>
      </c>
      <c r="DG75" s="1">
        <v>0</v>
      </c>
      <c r="DH75" s="1">
        <v>0</v>
      </c>
      <c r="DI75" s="1">
        <v>0</v>
      </c>
      <c r="DJ75" s="1">
        <v>1</v>
      </c>
      <c r="DK75" s="1">
        <v>1</v>
      </c>
      <c r="DL75" s="1">
        <v>0</v>
      </c>
      <c r="DM75" s="2">
        <v>0</v>
      </c>
      <c r="DN75" s="1">
        <v>0</v>
      </c>
      <c r="DO75" s="1">
        <v>0</v>
      </c>
      <c r="DP75" s="1">
        <v>0</v>
      </c>
      <c r="DQ75" s="1">
        <v>1</v>
      </c>
      <c r="DR75" s="1">
        <v>1</v>
      </c>
      <c r="DS75" s="1">
        <v>1</v>
      </c>
      <c r="DT75" s="2">
        <v>1</v>
      </c>
      <c r="DU75" s="1">
        <v>2</v>
      </c>
      <c r="DV75" s="1">
        <v>0</v>
      </c>
      <c r="DW75" s="1">
        <v>1</v>
      </c>
      <c r="DX75" s="1">
        <v>2</v>
      </c>
      <c r="DY75" s="1">
        <v>0</v>
      </c>
      <c r="DZ75" s="1">
        <v>1</v>
      </c>
      <c r="EA75" s="2">
        <v>1</v>
      </c>
      <c r="EB75" s="1">
        <v>0</v>
      </c>
      <c r="EC75" s="1">
        <v>0</v>
      </c>
      <c r="ED75" s="1">
        <v>1</v>
      </c>
      <c r="EE75" s="1">
        <v>1</v>
      </c>
      <c r="EF75" s="1">
        <v>1</v>
      </c>
      <c r="EG75" s="1">
        <v>1</v>
      </c>
      <c r="EH75" s="2">
        <v>1</v>
      </c>
      <c r="EI75" s="1">
        <v>0</v>
      </c>
      <c r="EJ75" s="1">
        <v>1</v>
      </c>
      <c r="EK75" s="1">
        <v>1</v>
      </c>
      <c r="EL75" s="1">
        <v>1</v>
      </c>
      <c r="EM75" s="1">
        <v>1</v>
      </c>
      <c r="EN75" s="1">
        <v>1</v>
      </c>
      <c r="EO75" s="2">
        <v>1</v>
      </c>
      <c r="EP75" s="1">
        <v>0</v>
      </c>
      <c r="EQ75" s="1">
        <v>0</v>
      </c>
      <c r="ER75" s="1">
        <v>3</v>
      </c>
      <c r="ES75" s="1">
        <v>3</v>
      </c>
      <c r="ET75" s="1">
        <v>3</v>
      </c>
      <c r="EU75" s="1">
        <v>3</v>
      </c>
      <c r="EV75" s="2">
        <v>3</v>
      </c>
      <c r="EW75" s="1">
        <v>0</v>
      </c>
      <c r="EX75" s="1">
        <v>0</v>
      </c>
      <c r="EY75" s="1">
        <v>3</v>
      </c>
      <c r="EZ75" s="1">
        <v>0</v>
      </c>
      <c r="FA75" s="1">
        <v>0</v>
      </c>
      <c r="FB75" s="1">
        <v>0</v>
      </c>
      <c r="FC75" s="2">
        <v>3</v>
      </c>
      <c r="FD75" s="1">
        <v>0</v>
      </c>
      <c r="FE75" s="1">
        <v>0</v>
      </c>
      <c r="FF75" s="1">
        <v>0</v>
      </c>
      <c r="FG75" s="1">
        <v>3</v>
      </c>
      <c r="FH75" s="1">
        <v>3</v>
      </c>
      <c r="FI75" s="1">
        <v>0</v>
      </c>
      <c r="FJ75" s="2">
        <v>0</v>
      </c>
      <c r="FK75" s="1">
        <v>0</v>
      </c>
      <c r="FL75" s="1">
        <v>0</v>
      </c>
      <c r="FM75" s="1">
        <v>0</v>
      </c>
      <c r="FN75" s="1">
        <v>0</v>
      </c>
      <c r="FO75" s="1">
        <v>0</v>
      </c>
      <c r="FP75" s="1">
        <v>0</v>
      </c>
      <c r="FQ75" s="2">
        <v>3</v>
      </c>
      <c r="FR75" s="1">
        <v>3</v>
      </c>
      <c r="FS75" s="1">
        <v>3</v>
      </c>
      <c r="FT75" s="1">
        <v>3</v>
      </c>
      <c r="FU75" s="1">
        <v>3</v>
      </c>
      <c r="FV75" s="1">
        <v>2</v>
      </c>
      <c r="FW75" s="1">
        <v>3</v>
      </c>
      <c r="FX75" s="2">
        <v>0</v>
      </c>
      <c r="FY75" s="1">
        <v>0</v>
      </c>
      <c r="FZ75" s="1">
        <v>0</v>
      </c>
      <c r="GA75" s="1">
        <v>0</v>
      </c>
      <c r="GB75" s="1">
        <v>3</v>
      </c>
      <c r="GC75" s="1">
        <v>3</v>
      </c>
      <c r="GD75" s="1">
        <v>3</v>
      </c>
      <c r="GE75" s="2">
        <v>3</v>
      </c>
      <c r="GF75" s="1">
        <v>0</v>
      </c>
      <c r="GG75" s="1">
        <v>0</v>
      </c>
      <c r="GH75" s="1">
        <v>0</v>
      </c>
      <c r="GI75" s="1">
        <v>0</v>
      </c>
      <c r="GJ75" s="1">
        <v>0</v>
      </c>
      <c r="GK75" s="1">
        <v>0</v>
      </c>
      <c r="GL75" s="2">
        <v>3</v>
      </c>
      <c r="GM75" s="1">
        <v>0</v>
      </c>
      <c r="GN75" s="1">
        <v>3</v>
      </c>
      <c r="GO75" s="1">
        <v>3</v>
      </c>
      <c r="GP75" s="1">
        <v>3</v>
      </c>
      <c r="GQ75" s="1">
        <v>3</v>
      </c>
      <c r="GR75" s="1">
        <v>3</v>
      </c>
      <c r="GS75" s="2">
        <v>3</v>
      </c>
      <c r="GT75" s="1">
        <v>3</v>
      </c>
      <c r="GU75" s="1">
        <v>0</v>
      </c>
      <c r="GV75" s="1">
        <v>3</v>
      </c>
      <c r="GW75" s="1">
        <v>3</v>
      </c>
      <c r="GX75" s="1">
        <v>3</v>
      </c>
      <c r="GY75" s="1">
        <v>3</v>
      </c>
      <c r="GZ75" s="2">
        <v>0</v>
      </c>
      <c r="HA75" s="1">
        <v>3</v>
      </c>
      <c r="HB75" s="1">
        <v>3</v>
      </c>
      <c r="HC75" s="1">
        <v>0</v>
      </c>
      <c r="HD75" s="1">
        <v>3</v>
      </c>
      <c r="HE75" s="1">
        <v>3</v>
      </c>
      <c r="HF75" s="1">
        <v>3</v>
      </c>
      <c r="HG75" s="2">
        <v>3</v>
      </c>
      <c r="HH75" s="1">
        <v>0</v>
      </c>
      <c r="HI75" s="1">
        <v>0</v>
      </c>
      <c r="HJ75" s="1">
        <v>0</v>
      </c>
      <c r="HK75" s="1">
        <v>3</v>
      </c>
      <c r="HL75" s="1">
        <v>3</v>
      </c>
      <c r="HM75" s="1">
        <v>3</v>
      </c>
      <c r="HN75" s="2">
        <v>3</v>
      </c>
      <c r="HO75" s="1">
        <v>0</v>
      </c>
      <c r="HP75" s="1">
        <v>0</v>
      </c>
      <c r="HQ75" s="1">
        <v>3</v>
      </c>
      <c r="HR75" s="1">
        <v>0</v>
      </c>
      <c r="HS75" s="1">
        <v>3</v>
      </c>
      <c r="HT75" s="1">
        <v>3</v>
      </c>
      <c r="HU75" s="2">
        <v>3</v>
      </c>
      <c r="HV75" s="1">
        <v>0</v>
      </c>
      <c r="HW75" s="1">
        <v>0</v>
      </c>
      <c r="HX75" s="1">
        <v>3</v>
      </c>
      <c r="HY75" s="1">
        <v>3</v>
      </c>
      <c r="HZ75" s="1">
        <v>3</v>
      </c>
      <c r="IA75" s="1">
        <v>3</v>
      </c>
      <c r="IB75" s="2">
        <v>3</v>
      </c>
      <c r="IC75" s="1">
        <v>0</v>
      </c>
      <c r="ID75" s="1">
        <v>0</v>
      </c>
      <c r="IE75" s="1">
        <v>0</v>
      </c>
      <c r="IF75" s="1">
        <v>0</v>
      </c>
      <c r="IG75" s="1">
        <v>0</v>
      </c>
      <c r="IH75" s="1">
        <v>3</v>
      </c>
      <c r="II75" s="2">
        <v>3</v>
      </c>
      <c r="IJ75" s="1">
        <v>0</v>
      </c>
      <c r="IK75" s="1">
        <v>3</v>
      </c>
      <c r="IL75" s="1">
        <v>3</v>
      </c>
      <c r="IM75" s="1">
        <v>3</v>
      </c>
      <c r="IN75" s="1">
        <v>3</v>
      </c>
      <c r="IO75" s="1">
        <v>3</v>
      </c>
      <c r="IP75" s="2">
        <v>3</v>
      </c>
      <c r="IQ75" s="1">
        <v>2</v>
      </c>
      <c r="IR75" s="1">
        <v>2</v>
      </c>
      <c r="IS75" s="1">
        <v>2</v>
      </c>
      <c r="IT75" s="1">
        <v>2</v>
      </c>
      <c r="IU75" s="1">
        <v>2</v>
      </c>
      <c r="IV75" s="1">
        <v>2</v>
      </c>
      <c r="IW75" s="2">
        <v>2</v>
      </c>
      <c r="IX75" s="1">
        <v>2</v>
      </c>
      <c r="IY75" s="1">
        <v>2</v>
      </c>
      <c r="IZ75" s="1">
        <v>2</v>
      </c>
      <c r="JA75" s="1">
        <v>2</v>
      </c>
      <c r="JB75" s="1">
        <v>2</v>
      </c>
      <c r="JC75" s="1">
        <v>2</v>
      </c>
      <c r="JD75" s="2">
        <v>1</v>
      </c>
      <c r="JE75" s="1">
        <v>1</v>
      </c>
      <c r="JF75" s="1">
        <v>1</v>
      </c>
      <c r="JG75" s="1">
        <v>1</v>
      </c>
      <c r="JH75" s="1">
        <v>2</v>
      </c>
      <c r="JI75" s="1">
        <v>2</v>
      </c>
      <c r="JJ75" s="1">
        <v>2</v>
      </c>
      <c r="JK75" s="2">
        <v>2</v>
      </c>
      <c r="JL75" s="1">
        <v>0</v>
      </c>
      <c r="JM75" s="1">
        <v>1</v>
      </c>
      <c r="JN75" s="1">
        <v>1</v>
      </c>
      <c r="JO75" s="1">
        <v>1</v>
      </c>
      <c r="JP75" s="1">
        <v>1</v>
      </c>
      <c r="JQ75" s="1">
        <v>1</v>
      </c>
      <c r="JR75" s="2">
        <v>1</v>
      </c>
      <c r="JS75" s="1">
        <v>1</v>
      </c>
      <c r="JT75" s="1">
        <v>1</v>
      </c>
      <c r="JU75" s="1">
        <v>1</v>
      </c>
      <c r="JV75" s="1">
        <v>1</v>
      </c>
      <c r="JW75" s="1">
        <v>1</v>
      </c>
      <c r="JX75" s="1">
        <v>1</v>
      </c>
      <c r="JY75" s="2">
        <v>0</v>
      </c>
      <c r="JZ75" s="1">
        <v>1</v>
      </c>
      <c r="KA75" s="1">
        <v>1</v>
      </c>
      <c r="KB75" s="1">
        <v>1</v>
      </c>
      <c r="KC75" s="1">
        <v>1</v>
      </c>
      <c r="KD75" s="1">
        <v>1</v>
      </c>
      <c r="KE75" s="1">
        <v>1</v>
      </c>
      <c r="KF75" s="1">
        <v>1</v>
      </c>
      <c r="KG75" s="1">
        <v>1</v>
      </c>
      <c r="KH75" s="1">
        <v>1</v>
      </c>
      <c r="KI75" s="1">
        <v>1</v>
      </c>
      <c r="KJ75" s="1">
        <v>1</v>
      </c>
      <c r="KK75" s="1">
        <v>1</v>
      </c>
      <c r="KL75" s="1">
        <v>1</v>
      </c>
      <c r="KM75" s="1">
        <v>1</v>
      </c>
      <c r="KN75" s="14">
        <v>1</v>
      </c>
      <c r="KO75" s="1">
        <v>1</v>
      </c>
      <c r="KP75" s="1">
        <v>1</v>
      </c>
      <c r="KQ75" s="1">
        <v>1</v>
      </c>
      <c r="KR75" s="1">
        <v>1</v>
      </c>
      <c r="KS75" s="1">
        <v>1</v>
      </c>
      <c r="KT75" s="2">
        <v>1</v>
      </c>
    </row>
    <row r="76" spans="1:306">
      <c r="G76" s="1">
        <f>Z76*N76</f>
        <v>3</v>
      </c>
      <c r="H76" s="80"/>
      <c r="I76" s="80"/>
      <c r="J76" s="80"/>
      <c r="K76" s="80"/>
      <c r="L76" s="80"/>
      <c r="M76" s="80"/>
      <c r="N76" s="80">
        <v>3</v>
      </c>
      <c r="O76" s="179" t="s">
        <v>2614</v>
      </c>
      <c r="T76" s="226"/>
      <c r="U76" s="249"/>
      <c r="V76" s="186"/>
      <c r="W76" s="186"/>
      <c r="X76" s="186"/>
      <c r="Y76" s="186">
        <v>1</v>
      </c>
      <c r="Z76" s="187">
        <v>1</v>
      </c>
      <c r="AA76" s="186">
        <v>0</v>
      </c>
      <c r="AB76" s="186">
        <v>0.3</v>
      </c>
      <c r="AC76" s="227">
        <v>0.3</v>
      </c>
      <c r="AD76" s="186">
        <v>0</v>
      </c>
      <c r="AE76" s="186">
        <v>0.3</v>
      </c>
      <c r="AF76" s="186">
        <v>1</v>
      </c>
      <c r="AG76" s="187">
        <v>0.3</v>
      </c>
      <c r="AH76" s="153">
        <v>0.3</v>
      </c>
      <c r="AI76" s="1">
        <v>0</v>
      </c>
      <c r="AJ76" s="2">
        <v>0.3</v>
      </c>
      <c r="AK76" s="1">
        <v>0.3</v>
      </c>
      <c r="AL76" s="1">
        <v>0.3</v>
      </c>
      <c r="AM76" s="1">
        <v>0.3</v>
      </c>
      <c r="AN76" s="130">
        <v>0.3</v>
      </c>
      <c r="AO76" s="153">
        <v>0.3</v>
      </c>
      <c r="AP76" s="1">
        <v>0.3</v>
      </c>
      <c r="AQ76" s="2">
        <v>0.3</v>
      </c>
      <c r="AR76" s="1">
        <v>0.3</v>
      </c>
      <c r="AS76" s="1">
        <v>1</v>
      </c>
      <c r="AT76" s="1">
        <v>1</v>
      </c>
      <c r="AU76" s="130">
        <v>1</v>
      </c>
      <c r="AV76" s="153">
        <v>0</v>
      </c>
      <c r="AW76" s="1">
        <v>0</v>
      </c>
      <c r="AX76" s="2">
        <v>1</v>
      </c>
      <c r="AY76" s="1">
        <v>1</v>
      </c>
      <c r="AZ76" s="1">
        <v>1</v>
      </c>
      <c r="BA76" s="1">
        <v>1</v>
      </c>
      <c r="BB76" s="130">
        <v>1</v>
      </c>
      <c r="BC76" s="1">
        <v>0</v>
      </c>
      <c r="BD76" s="1">
        <v>0.5</v>
      </c>
      <c r="BE76" s="1">
        <v>0</v>
      </c>
      <c r="BF76" s="1">
        <v>0.5</v>
      </c>
      <c r="BG76" s="1">
        <v>0.3</v>
      </c>
      <c r="BH76" s="1">
        <v>1.6</v>
      </c>
      <c r="BI76" s="2">
        <v>0.3</v>
      </c>
    </row>
    <row r="77" spans="1:306">
      <c r="A77" s="1">
        <f>T77*N77</f>
        <v>0</v>
      </c>
      <c r="G77" s="1">
        <f>Z77*N77</f>
        <v>1</v>
      </c>
      <c r="H77" s="80"/>
      <c r="I77" s="80"/>
      <c r="J77" s="80"/>
      <c r="K77" s="80"/>
      <c r="L77" s="80"/>
      <c r="M77" s="80"/>
      <c r="N77" s="80">
        <v>1</v>
      </c>
      <c r="O77" s="182" t="s">
        <v>3730</v>
      </c>
      <c r="P77" s="77">
        <f>(SUM(T77:Z77))</f>
        <v>1</v>
      </c>
      <c r="T77" s="226"/>
      <c r="U77" s="249"/>
      <c r="V77" s="186"/>
      <c r="W77" s="186"/>
      <c r="X77" s="186"/>
      <c r="Y77" s="186"/>
      <c r="Z77" s="187">
        <v>1</v>
      </c>
      <c r="AA77" s="186">
        <v>0</v>
      </c>
      <c r="AB77" s="186">
        <v>0</v>
      </c>
      <c r="AC77" s="227">
        <v>-4</v>
      </c>
      <c r="AD77" s="186">
        <v>0</v>
      </c>
      <c r="AE77" s="186">
        <v>0</v>
      </c>
      <c r="AF77" s="186">
        <v>0</v>
      </c>
      <c r="AG77" s="187">
        <v>6</v>
      </c>
      <c r="AH77" s="153">
        <v>-2</v>
      </c>
      <c r="AI77" s="1">
        <v>-5</v>
      </c>
      <c r="AJ77" s="2">
        <v>0</v>
      </c>
      <c r="AK77" s="1">
        <v>-1</v>
      </c>
      <c r="AL77" s="1">
        <v>-1</v>
      </c>
      <c r="AM77" s="1">
        <v>0</v>
      </c>
      <c r="AN77" s="130">
        <v>1</v>
      </c>
      <c r="AO77" s="153">
        <v>0</v>
      </c>
      <c r="AP77" s="1">
        <v>0</v>
      </c>
      <c r="AQ77" s="2">
        <v>2</v>
      </c>
      <c r="AR77" s="1">
        <v>-7</v>
      </c>
      <c r="AS77" s="1">
        <v>1</v>
      </c>
      <c r="AT77" s="1">
        <v>0</v>
      </c>
      <c r="AU77" s="130">
        <v>-2</v>
      </c>
      <c r="AV77" s="153">
        <v>0</v>
      </c>
      <c r="AW77" s="1">
        <v>0</v>
      </c>
      <c r="AX77" s="2">
        <v>0</v>
      </c>
      <c r="AY77" s="1">
        <v>-3</v>
      </c>
      <c r="AZ77" s="1">
        <v>-1</v>
      </c>
      <c r="BA77" s="1">
        <v>0</v>
      </c>
      <c r="BB77" s="130">
        <v>2</v>
      </c>
      <c r="BC77" s="1">
        <v>0</v>
      </c>
      <c r="BD77" s="1">
        <v>0</v>
      </c>
      <c r="BE77" s="1">
        <v>0</v>
      </c>
      <c r="BF77" s="1">
        <v>0</v>
      </c>
      <c r="BG77" s="1">
        <v>0</v>
      </c>
      <c r="BH77" s="1">
        <v>1</v>
      </c>
      <c r="BI77" s="2">
        <v>3</v>
      </c>
      <c r="BJ77" s="1">
        <v>-2</v>
      </c>
      <c r="BK77" s="1">
        <v>0</v>
      </c>
      <c r="BL77" s="1">
        <v>0</v>
      </c>
      <c r="BM77" s="1">
        <v>0</v>
      </c>
      <c r="BN77" s="1">
        <v>0</v>
      </c>
      <c r="BO77" s="1">
        <v>-7</v>
      </c>
      <c r="BP77" s="2">
        <v>-3</v>
      </c>
      <c r="BQ77" s="1">
        <v>0</v>
      </c>
      <c r="BR77" s="1">
        <v>0</v>
      </c>
      <c r="BS77" s="1">
        <v>0</v>
      </c>
      <c r="BT77" s="1">
        <v>0</v>
      </c>
      <c r="BU77" s="1">
        <v>0</v>
      </c>
      <c r="BV77" s="1">
        <v>0</v>
      </c>
      <c r="BW77" s="2">
        <v>2</v>
      </c>
    </row>
    <row r="78" spans="1:306">
      <c r="A78" s="1" t="e">
        <f>T78*N78</f>
        <v>#VALUE!</v>
      </c>
      <c r="B78" s="1" t="e">
        <f t="shared" ref="B78:B83" si="24">U78*N78</f>
        <v>#VALUE!</v>
      </c>
      <c r="C78" s="1" t="e">
        <f>V78*N78</f>
        <v>#VALUE!</v>
      </c>
      <c r="D78" s="1" t="e">
        <f>W78*N78</f>
        <v>#VALUE!</v>
      </c>
      <c r="E78" s="1" t="e">
        <f>X78*N78</f>
        <v>#VALUE!</v>
      </c>
      <c r="F78" s="1" t="e">
        <f>Y78*N78</f>
        <v>#VALUE!</v>
      </c>
      <c r="G78" s="1" t="e">
        <f>Z78*N78</f>
        <v>#VALUE!</v>
      </c>
      <c r="H78" s="80" t="str">
        <f>N78</f>
        <v>-</v>
      </c>
      <c r="I78" s="80" t="str">
        <f>N78</f>
        <v>-</v>
      </c>
      <c r="J78" s="80" t="str">
        <f>N78</f>
        <v>-</v>
      </c>
      <c r="K78" s="80" t="str">
        <f>N78</f>
        <v>-</v>
      </c>
      <c r="L78" s="80" t="str">
        <f>N78</f>
        <v>-</v>
      </c>
      <c r="M78" s="80" t="str">
        <f>N78</f>
        <v>-</v>
      </c>
      <c r="N78" s="80" t="s">
        <v>55</v>
      </c>
      <c r="O78" s="179" t="s">
        <v>6511</v>
      </c>
      <c r="P78" s="77">
        <f t="shared" ref="P78:P88" si="25">(SUM(T78:Z78))</f>
        <v>0</v>
      </c>
      <c r="Q78" s="3">
        <v>1</v>
      </c>
      <c r="R78" s="3">
        <v>1</v>
      </c>
      <c r="S78" s="143">
        <f t="shared" ref="S78" si="26">P78-Q78</f>
        <v>-1</v>
      </c>
      <c r="T78" s="226"/>
      <c r="U78" s="249"/>
      <c r="V78" s="186"/>
      <c r="W78" s="186"/>
      <c r="X78" s="186"/>
      <c r="Y78" s="186" t="s">
        <v>6510</v>
      </c>
      <c r="Z78" s="187" t="s">
        <v>6507</v>
      </c>
      <c r="AA78" s="186" t="s">
        <v>221</v>
      </c>
      <c r="AB78" s="186" t="s">
        <v>3534</v>
      </c>
      <c r="AC78" s="227" t="s">
        <v>3529</v>
      </c>
      <c r="AD78" s="186" t="s">
        <v>3527</v>
      </c>
      <c r="AE78" s="186" t="s">
        <v>3500</v>
      </c>
      <c r="AF78" s="186" t="s">
        <v>3499</v>
      </c>
      <c r="AG78" s="187" t="s">
        <v>3459</v>
      </c>
      <c r="AH78" s="155" t="s">
        <v>3265</v>
      </c>
      <c r="AI78" s="4" t="s">
        <v>3249</v>
      </c>
      <c r="AJ78" s="47" t="s">
        <v>3241</v>
      </c>
      <c r="AK78" s="4" t="s">
        <v>3239</v>
      </c>
      <c r="AL78" s="4" t="s">
        <v>3228</v>
      </c>
      <c r="AM78" s="4" t="s">
        <v>3214</v>
      </c>
      <c r="AN78" s="132" t="s">
        <v>3200</v>
      </c>
      <c r="AO78" s="155" t="s">
        <v>3132</v>
      </c>
      <c r="AP78" s="4" t="s">
        <v>3123</v>
      </c>
      <c r="AQ78" s="47" t="s">
        <v>3111</v>
      </c>
      <c r="AR78" s="4" t="s">
        <v>3105</v>
      </c>
      <c r="AS78" s="4" t="s">
        <v>3090</v>
      </c>
      <c r="AT78" s="4" t="s">
        <v>3084</v>
      </c>
      <c r="AU78" s="132" t="s">
        <v>3069</v>
      </c>
      <c r="AV78" s="155" t="s">
        <v>3037</v>
      </c>
      <c r="AW78" s="4" t="s">
        <v>3035</v>
      </c>
      <c r="AX78" s="47" t="s">
        <v>2810</v>
      </c>
      <c r="AY78" s="4" t="s">
        <v>2710</v>
      </c>
      <c r="AZ78" s="4" t="s">
        <v>2703</v>
      </c>
      <c r="BA78" s="4" t="s">
        <v>2690</v>
      </c>
      <c r="BB78" s="132" t="s">
        <v>2675</v>
      </c>
      <c r="BC78" s="4" t="s">
        <v>2656</v>
      </c>
      <c r="BD78" s="4" t="s">
        <v>2654</v>
      </c>
      <c r="BE78" s="4" t="s">
        <v>2652</v>
      </c>
      <c r="BF78" s="4" t="s">
        <v>2650</v>
      </c>
      <c r="BG78" s="4" t="s">
        <v>2630</v>
      </c>
      <c r="BH78" s="4" t="s">
        <v>2625</v>
      </c>
      <c r="BI78" s="47" t="s">
        <v>2602</v>
      </c>
      <c r="BJ78" s="4" t="s">
        <v>2567</v>
      </c>
      <c r="BK78" s="4" t="s">
        <v>2563</v>
      </c>
      <c r="BL78" s="4" t="s">
        <v>2553</v>
      </c>
      <c r="BM78" s="4" t="s">
        <v>2549</v>
      </c>
      <c r="BN78" s="4" t="s">
        <v>2546</v>
      </c>
      <c r="BO78" s="4" t="s">
        <v>2533</v>
      </c>
      <c r="BP78" s="47" t="s">
        <v>2465</v>
      </c>
      <c r="BQ78" s="4" t="s">
        <v>2455</v>
      </c>
      <c r="BR78" s="4" t="s">
        <v>2450</v>
      </c>
      <c r="BS78" s="4" t="s">
        <v>2445</v>
      </c>
      <c r="BT78" s="4" t="s">
        <v>2446</v>
      </c>
      <c r="BU78" s="4" t="s">
        <v>2441</v>
      </c>
      <c r="BV78" s="4" t="s">
        <v>2438</v>
      </c>
      <c r="BW78" s="47" t="s">
        <v>2426</v>
      </c>
      <c r="BX78" s="1">
        <v>0</v>
      </c>
      <c r="BY78" s="1">
        <v>0</v>
      </c>
      <c r="BZ78" s="1">
        <v>0</v>
      </c>
      <c r="CA78" s="1">
        <v>0</v>
      </c>
      <c r="CB78" s="1">
        <v>0</v>
      </c>
      <c r="CC78" s="1">
        <v>0</v>
      </c>
      <c r="CD78" s="2">
        <v>0</v>
      </c>
      <c r="CE78" s="1">
        <v>0</v>
      </c>
      <c r="CF78" s="1">
        <v>1</v>
      </c>
      <c r="CG78" s="1">
        <v>0</v>
      </c>
      <c r="CH78" s="1">
        <v>0</v>
      </c>
      <c r="CI78" s="1">
        <v>0</v>
      </c>
      <c r="CJ78" s="1">
        <v>0</v>
      </c>
      <c r="CK78" s="2">
        <v>0</v>
      </c>
      <c r="CL78" s="1">
        <v>0</v>
      </c>
      <c r="CM78" s="1">
        <v>0</v>
      </c>
      <c r="CN78" s="1">
        <v>0</v>
      </c>
      <c r="CO78" s="1">
        <v>0</v>
      </c>
      <c r="CP78" s="1">
        <v>0</v>
      </c>
      <c r="CQ78" s="1">
        <v>0</v>
      </c>
      <c r="CR78" s="2">
        <v>0</v>
      </c>
      <c r="EP78" s="1">
        <v>0</v>
      </c>
      <c r="EQ78" s="1">
        <v>0</v>
      </c>
      <c r="ER78" s="1">
        <v>0</v>
      </c>
      <c r="ES78" s="1">
        <v>0</v>
      </c>
      <c r="ET78" s="1">
        <v>0</v>
      </c>
      <c r="EU78" s="1">
        <v>0</v>
      </c>
      <c r="EV78" s="2">
        <v>0</v>
      </c>
      <c r="EW78" s="1">
        <v>0</v>
      </c>
      <c r="EX78" s="1">
        <v>0</v>
      </c>
      <c r="EY78" s="1">
        <v>0</v>
      </c>
      <c r="EZ78" s="1">
        <v>0</v>
      </c>
      <c r="FA78" s="1">
        <v>0</v>
      </c>
      <c r="FB78" s="1">
        <v>0</v>
      </c>
      <c r="FC78" s="2">
        <v>0</v>
      </c>
      <c r="FD78" s="1">
        <v>0</v>
      </c>
      <c r="FE78" s="1">
        <v>0</v>
      </c>
      <c r="FF78" s="1">
        <v>0</v>
      </c>
      <c r="FG78" s="1">
        <v>0</v>
      </c>
      <c r="FH78" s="1">
        <v>3</v>
      </c>
      <c r="FI78" s="1">
        <v>0</v>
      </c>
      <c r="FJ78" s="2">
        <v>0</v>
      </c>
      <c r="FK78" s="1">
        <v>0</v>
      </c>
      <c r="FL78" s="1">
        <v>0</v>
      </c>
      <c r="FM78" s="1">
        <v>0</v>
      </c>
      <c r="FN78" s="1">
        <v>0</v>
      </c>
      <c r="FO78" s="1">
        <v>0</v>
      </c>
      <c r="FP78" s="1">
        <v>0</v>
      </c>
      <c r="FQ78" s="2">
        <v>0</v>
      </c>
      <c r="FR78" s="1">
        <v>1</v>
      </c>
      <c r="FS78" s="1">
        <v>0</v>
      </c>
      <c r="FT78" s="1">
        <v>0</v>
      </c>
      <c r="FU78" s="1">
        <v>0</v>
      </c>
      <c r="FV78" s="1">
        <v>3</v>
      </c>
      <c r="FW78" s="1">
        <v>1</v>
      </c>
      <c r="FX78" s="2">
        <v>0</v>
      </c>
      <c r="FY78" s="1">
        <v>0</v>
      </c>
      <c r="FZ78" s="1">
        <v>0</v>
      </c>
      <c r="GA78" s="1">
        <v>0</v>
      </c>
      <c r="GB78" s="1">
        <v>0</v>
      </c>
      <c r="GC78" s="1">
        <v>0</v>
      </c>
      <c r="GD78" s="1">
        <v>0</v>
      </c>
      <c r="GE78" s="2">
        <v>0</v>
      </c>
      <c r="GF78" s="1">
        <v>0</v>
      </c>
      <c r="GG78" s="1">
        <v>0</v>
      </c>
      <c r="GH78" s="1">
        <v>0</v>
      </c>
      <c r="GI78" s="1">
        <v>0</v>
      </c>
      <c r="GJ78" s="1">
        <v>0</v>
      </c>
      <c r="GK78" s="1">
        <v>0</v>
      </c>
      <c r="GL78" s="2">
        <v>3</v>
      </c>
      <c r="GM78" s="1">
        <v>0</v>
      </c>
      <c r="GN78" s="1">
        <v>0</v>
      </c>
      <c r="GO78" s="1">
        <v>3</v>
      </c>
      <c r="GP78" s="1">
        <v>0</v>
      </c>
      <c r="GQ78" s="1">
        <v>1</v>
      </c>
      <c r="GR78" s="1">
        <v>2</v>
      </c>
      <c r="GS78" s="2">
        <v>3</v>
      </c>
      <c r="GT78" s="1">
        <v>1</v>
      </c>
      <c r="GU78" s="1">
        <v>0</v>
      </c>
      <c r="GV78" s="1">
        <v>0</v>
      </c>
      <c r="GW78" s="1">
        <v>3</v>
      </c>
      <c r="GX78" s="1">
        <v>1</v>
      </c>
      <c r="GY78" s="1">
        <v>1</v>
      </c>
      <c r="GZ78" s="2">
        <v>0</v>
      </c>
      <c r="HA78" s="1">
        <v>1</v>
      </c>
      <c r="HB78" s="1">
        <v>0</v>
      </c>
      <c r="HC78" s="1">
        <v>0</v>
      </c>
      <c r="HD78" s="1">
        <v>0</v>
      </c>
      <c r="HE78" s="1">
        <v>0</v>
      </c>
      <c r="HF78" s="1">
        <v>0</v>
      </c>
      <c r="HG78" s="2">
        <v>1</v>
      </c>
      <c r="HH78" s="1">
        <v>0</v>
      </c>
      <c r="HI78" s="1">
        <v>0</v>
      </c>
      <c r="HJ78" s="1">
        <v>0</v>
      </c>
      <c r="HK78" s="1">
        <v>0</v>
      </c>
      <c r="HL78" s="1">
        <v>1</v>
      </c>
      <c r="HM78" s="1">
        <v>0</v>
      </c>
      <c r="HN78" s="2">
        <v>1</v>
      </c>
      <c r="HO78" s="1">
        <v>0</v>
      </c>
      <c r="HP78" s="1">
        <v>0</v>
      </c>
      <c r="HQ78" s="1">
        <v>0</v>
      </c>
      <c r="HR78" s="1">
        <v>0</v>
      </c>
      <c r="HS78" s="1">
        <v>0</v>
      </c>
      <c r="HT78" s="1">
        <v>1</v>
      </c>
      <c r="HU78" s="2">
        <v>1</v>
      </c>
      <c r="HV78" s="1">
        <v>0</v>
      </c>
      <c r="HW78" s="1">
        <v>0</v>
      </c>
      <c r="HX78" s="1">
        <v>0</v>
      </c>
      <c r="HY78" s="1">
        <v>2</v>
      </c>
      <c r="HZ78" s="1">
        <v>1</v>
      </c>
      <c r="IA78" s="1">
        <v>1</v>
      </c>
      <c r="IB78" s="2">
        <v>0</v>
      </c>
      <c r="IC78" s="1">
        <v>0</v>
      </c>
      <c r="ID78" s="1">
        <v>0</v>
      </c>
      <c r="IE78" s="1">
        <v>0</v>
      </c>
      <c r="IF78" s="1">
        <v>0</v>
      </c>
      <c r="IG78" s="1">
        <v>0</v>
      </c>
      <c r="IH78" s="1">
        <v>1</v>
      </c>
      <c r="II78" s="2">
        <v>1</v>
      </c>
      <c r="IJ78" s="1">
        <v>0</v>
      </c>
      <c r="IK78" s="1">
        <v>0</v>
      </c>
      <c r="IL78" s="1">
        <v>1</v>
      </c>
      <c r="IM78" s="1">
        <v>1</v>
      </c>
      <c r="IN78" s="1">
        <v>1</v>
      </c>
      <c r="IO78" s="1">
        <v>1</v>
      </c>
      <c r="IP78" s="2">
        <v>1</v>
      </c>
      <c r="IQ78" s="1">
        <v>0</v>
      </c>
      <c r="IR78" s="1">
        <v>0</v>
      </c>
      <c r="IS78" s="1">
        <v>0</v>
      </c>
      <c r="IT78" s="1">
        <v>0</v>
      </c>
      <c r="IU78" s="1">
        <v>0</v>
      </c>
      <c r="IV78" s="1">
        <v>0</v>
      </c>
      <c r="IW78" s="2">
        <v>0</v>
      </c>
      <c r="IX78" s="1">
        <v>0</v>
      </c>
      <c r="IY78" s="1">
        <v>1</v>
      </c>
      <c r="IZ78" s="1">
        <v>1</v>
      </c>
      <c r="JA78" s="1">
        <v>1</v>
      </c>
      <c r="JB78" s="1">
        <v>1</v>
      </c>
      <c r="JC78" s="1">
        <v>2</v>
      </c>
      <c r="JD78" s="2">
        <v>0</v>
      </c>
      <c r="JE78" s="1">
        <v>1</v>
      </c>
      <c r="JF78" s="1">
        <v>1</v>
      </c>
      <c r="JG78" s="1">
        <v>1</v>
      </c>
      <c r="JH78" s="1">
        <v>1</v>
      </c>
      <c r="JI78" s="1">
        <v>1</v>
      </c>
      <c r="JJ78" s="1">
        <v>1</v>
      </c>
      <c r="JK78" s="2">
        <v>0</v>
      </c>
      <c r="JL78" s="1">
        <v>0</v>
      </c>
      <c r="JM78" s="1">
        <v>0</v>
      </c>
      <c r="JN78" s="1">
        <v>0</v>
      </c>
      <c r="JO78" s="1">
        <v>0</v>
      </c>
      <c r="JP78" s="1">
        <v>0</v>
      </c>
      <c r="JQ78" s="1">
        <v>0</v>
      </c>
      <c r="JR78" s="2">
        <v>0</v>
      </c>
      <c r="JS78" s="1">
        <v>0</v>
      </c>
      <c r="JT78" s="1">
        <v>0</v>
      </c>
      <c r="JU78" s="1">
        <v>0</v>
      </c>
      <c r="JV78" s="1">
        <v>0</v>
      </c>
      <c r="JW78" s="1">
        <v>0</v>
      </c>
      <c r="JX78" s="1">
        <v>0</v>
      </c>
      <c r="JY78" s="2">
        <v>0</v>
      </c>
      <c r="JZ78" s="1">
        <v>0</v>
      </c>
      <c r="KA78" s="1">
        <v>0</v>
      </c>
      <c r="KB78" s="1">
        <v>0</v>
      </c>
      <c r="KC78" s="1">
        <v>0</v>
      </c>
      <c r="KD78" s="1">
        <v>0</v>
      </c>
      <c r="KE78" s="1">
        <v>0</v>
      </c>
      <c r="KF78" s="1">
        <v>0</v>
      </c>
      <c r="KG78" s="1">
        <v>0</v>
      </c>
      <c r="KH78" s="1">
        <v>0</v>
      </c>
      <c r="KI78" s="1">
        <v>0</v>
      </c>
      <c r="KJ78" s="1">
        <v>0</v>
      </c>
      <c r="KK78" s="1">
        <v>0</v>
      </c>
      <c r="KL78" s="1">
        <v>0</v>
      </c>
      <c r="KM78" s="1">
        <v>0</v>
      </c>
      <c r="KN78" s="14">
        <v>0</v>
      </c>
      <c r="KO78" s="1">
        <v>0</v>
      </c>
      <c r="KP78" s="1">
        <v>0</v>
      </c>
      <c r="KQ78" s="1">
        <v>0</v>
      </c>
      <c r="KR78" s="1">
        <v>0</v>
      </c>
      <c r="KS78" s="1">
        <v>0</v>
      </c>
      <c r="KT78" s="2">
        <v>0</v>
      </c>
    </row>
    <row r="79" spans="1:306">
      <c r="A79" s="1" t="e">
        <f>T79*N79</f>
        <v>#VALUE!</v>
      </c>
      <c r="B79" s="1" t="e">
        <f t="shared" si="24"/>
        <v>#VALUE!</v>
      </c>
      <c r="C79" s="1" t="e">
        <f>V79*N79</f>
        <v>#VALUE!</v>
      </c>
      <c r="D79" s="1" t="e">
        <f>W79*N79</f>
        <v>#VALUE!</v>
      </c>
      <c r="E79" s="1" t="e">
        <f>X79*N79</f>
        <v>#VALUE!</v>
      </c>
      <c r="F79" s="1" t="e">
        <f>Y79*N79</f>
        <v>#VALUE!</v>
      </c>
      <c r="G79" s="1" t="e">
        <f>Z79*N79</f>
        <v>#VALUE!</v>
      </c>
      <c r="H79" s="80" t="str">
        <f>N79</f>
        <v>-</v>
      </c>
      <c r="I79" s="80" t="str">
        <f>N79</f>
        <v>-</v>
      </c>
      <c r="J79" s="80" t="str">
        <f>N79</f>
        <v>-</v>
      </c>
      <c r="K79" s="80" t="str">
        <f>N79</f>
        <v>-</v>
      </c>
      <c r="L79" s="80" t="str">
        <f>N79</f>
        <v>-</v>
      </c>
      <c r="M79" s="80" t="str">
        <f>N79</f>
        <v>-</v>
      </c>
      <c r="N79" s="80" t="s">
        <v>55</v>
      </c>
      <c r="O79" s="179" t="s">
        <v>3731</v>
      </c>
      <c r="P79" s="77">
        <f t="shared" si="25"/>
        <v>0</v>
      </c>
      <c r="Q79" s="3" t="s">
        <v>55</v>
      </c>
      <c r="R79" s="3">
        <v>1</v>
      </c>
      <c r="S79" s="143" t="s">
        <v>55</v>
      </c>
      <c r="T79" s="226"/>
      <c r="U79" s="249"/>
      <c r="V79" s="186"/>
      <c r="W79" s="186"/>
      <c r="X79" s="186"/>
      <c r="Y79" s="186" t="s">
        <v>6512</v>
      </c>
      <c r="Z79" s="187" t="s">
        <v>6508</v>
      </c>
      <c r="AA79" s="186" t="s">
        <v>221</v>
      </c>
      <c r="AB79" s="186" t="s">
        <v>3535</v>
      </c>
      <c r="AC79" s="227" t="s">
        <v>3530</v>
      </c>
      <c r="AD79" s="186" t="s">
        <v>3528</v>
      </c>
      <c r="AE79" s="186" t="s">
        <v>3501</v>
      </c>
      <c r="AF79" s="186" t="s">
        <v>3498</v>
      </c>
      <c r="AG79" s="187" t="s">
        <v>3460</v>
      </c>
      <c r="AH79" s="155" t="s">
        <v>3266</v>
      </c>
      <c r="AI79" s="4" t="s">
        <v>3254</v>
      </c>
      <c r="AJ79" s="47" t="s">
        <v>3242</v>
      </c>
      <c r="AK79" s="4" t="s">
        <v>3240</v>
      </c>
      <c r="AL79" s="4" t="s">
        <v>3221</v>
      </c>
      <c r="AM79" s="4" t="s">
        <v>3215</v>
      </c>
      <c r="AN79" s="132" t="s">
        <v>3201</v>
      </c>
      <c r="AO79" s="155" t="s">
        <v>3133</v>
      </c>
      <c r="AP79" s="4" t="s">
        <v>3124</v>
      </c>
      <c r="AQ79" s="47" t="s">
        <v>3112</v>
      </c>
      <c r="AR79" s="4" t="s">
        <v>3094</v>
      </c>
      <c r="AS79" s="4" t="s">
        <v>3091</v>
      </c>
      <c r="AT79" s="4" t="s">
        <v>3086</v>
      </c>
      <c r="AU79" s="132" t="s">
        <v>3070</v>
      </c>
      <c r="AV79" s="155" t="s">
        <v>3038</v>
      </c>
      <c r="AW79" s="4" t="s">
        <v>3036</v>
      </c>
      <c r="AX79" s="47" t="s">
        <v>2806</v>
      </c>
      <c r="AY79" s="4" t="s">
        <v>2709</v>
      </c>
      <c r="AZ79" s="4" t="s">
        <v>2701</v>
      </c>
      <c r="BA79" s="4" t="s">
        <v>2693</v>
      </c>
      <c r="BB79" s="132" t="s">
        <v>2681</v>
      </c>
      <c r="BC79" s="4" t="s">
        <v>2660</v>
      </c>
      <c r="BD79" s="4" t="s">
        <v>2655</v>
      </c>
      <c r="BE79" s="4" t="s">
        <v>2653</v>
      </c>
      <c r="BF79" s="4" t="s">
        <v>2651</v>
      </c>
      <c r="BG79" s="4" t="s">
        <v>2631</v>
      </c>
      <c r="BH79" s="4" t="s">
        <v>2624</v>
      </c>
      <c r="BI79" s="47" t="s">
        <v>2616</v>
      </c>
      <c r="BJ79" s="4" t="s">
        <v>2566</v>
      </c>
      <c r="BK79" s="4" t="s">
        <v>2564</v>
      </c>
      <c r="BL79" s="4" t="s">
        <v>2554</v>
      </c>
      <c r="BM79" s="4" t="s">
        <v>2550</v>
      </c>
      <c r="BN79" s="4" t="s">
        <v>2547</v>
      </c>
      <c r="BO79" s="4" t="s">
        <v>2534</v>
      </c>
      <c r="BP79" s="47" t="s">
        <v>2526</v>
      </c>
      <c r="BQ79" s="4" t="s">
        <v>2456</v>
      </c>
      <c r="BR79" s="4" t="s">
        <v>2451</v>
      </c>
      <c r="BS79" s="4" t="s">
        <v>2448</v>
      </c>
      <c r="BT79" s="4" t="s">
        <v>2447</v>
      </c>
      <c r="BU79" s="4" t="s">
        <v>2442</v>
      </c>
      <c r="BV79" s="4" t="s">
        <v>2439</v>
      </c>
      <c r="BW79" s="47" t="s">
        <v>2427</v>
      </c>
      <c r="BX79" s="1">
        <v>0</v>
      </c>
      <c r="BY79" s="1">
        <v>0</v>
      </c>
      <c r="BZ79" s="1">
        <v>0</v>
      </c>
      <c r="CA79" s="1">
        <v>0</v>
      </c>
      <c r="CB79" s="1">
        <v>0</v>
      </c>
      <c r="CC79" s="1">
        <v>0</v>
      </c>
      <c r="CD79" s="2">
        <v>0</v>
      </c>
      <c r="CE79" s="1">
        <v>0</v>
      </c>
      <c r="CF79" s="1">
        <v>1</v>
      </c>
      <c r="CG79" s="1">
        <v>1</v>
      </c>
      <c r="CH79" s="1">
        <v>0</v>
      </c>
      <c r="CI79" s="1">
        <v>1</v>
      </c>
      <c r="CJ79" s="1">
        <v>1</v>
      </c>
      <c r="CK79" s="2">
        <v>0</v>
      </c>
      <c r="CL79" s="1">
        <v>0</v>
      </c>
      <c r="CM79" s="1">
        <v>1</v>
      </c>
      <c r="CN79" s="1">
        <v>1</v>
      </c>
      <c r="CO79" s="1">
        <v>1</v>
      </c>
      <c r="CP79" s="1">
        <v>0</v>
      </c>
      <c r="CQ79" s="1">
        <v>0</v>
      </c>
      <c r="CR79" s="2">
        <v>0</v>
      </c>
      <c r="CS79" s="1">
        <v>0</v>
      </c>
      <c r="CT79" s="1">
        <v>1</v>
      </c>
      <c r="CU79" s="1">
        <v>0</v>
      </c>
      <c r="CV79" s="1">
        <v>1</v>
      </c>
      <c r="CW79" s="1">
        <v>1</v>
      </c>
      <c r="CX79" s="1">
        <v>0</v>
      </c>
      <c r="CY79" s="2">
        <v>0</v>
      </c>
      <c r="CZ79" s="1">
        <v>1</v>
      </c>
      <c r="DA79" s="1">
        <v>1</v>
      </c>
      <c r="DB79" s="1">
        <v>0</v>
      </c>
      <c r="DC79" s="1">
        <v>0</v>
      </c>
      <c r="DD79" s="1">
        <v>0</v>
      </c>
      <c r="DE79" s="1">
        <v>0</v>
      </c>
      <c r="DF79" s="2">
        <v>1</v>
      </c>
      <c r="DG79" s="1">
        <v>0</v>
      </c>
      <c r="DH79" s="1">
        <v>0</v>
      </c>
      <c r="DI79" s="1">
        <v>0</v>
      </c>
      <c r="DJ79" s="1">
        <v>1</v>
      </c>
      <c r="DK79" s="1">
        <v>1</v>
      </c>
      <c r="DL79" s="1">
        <v>0</v>
      </c>
      <c r="DM79" s="2">
        <v>0</v>
      </c>
      <c r="DN79" s="1">
        <v>0</v>
      </c>
      <c r="DO79" s="1">
        <v>0</v>
      </c>
      <c r="DP79" s="1">
        <v>0</v>
      </c>
      <c r="DQ79" s="1">
        <v>0</v>
      </c>
      <c r="DR79" s="1">
        <v>0</v>
      </c>
      <c r="DS79" s="1">
        <v>1</v>
      </c>
      <c r="DT79" s="2">
        <v>1</v>
      </c>
      <c r="DU79" s="1">
        <v>0</v>
      </c>
      <c r="DV79" s="1">
        <v>1</v>
      </c>
      <c r="DW79" s="1">
        <v>1</v>
      </c>
      <c r="DX79" s="1">
        <v>0</v>
      </c>
      <c r="DY79" s="1">
        <v>0</v>
      </c>
      <c r="DZ79" s="1">
        <v>0</v>
      </c>
      <c r="EA79" s="2">
        <v>1</v>
      </c>
      <c r="EB79" s="1">
        <v>0</v>
      </c>
      <c r="EC79" s="1">
        <v>0</v>
      </c>
      <c r="ED79" s="1">
        <v>0</v>
      </c>
      <c r="EE79" s="1">
        <v>0</v>
      </c>
      <c r="EF79" s="1">
        <v>0</v>
      </c>
      <c r="EG79" s="1">
        <v>0</v>
      </c>
      <c r="EH79" s="2">
        <v>1</v>
      </c>
      <c r="EI79" s="1">
        <v>0</v>
      </c>
      <c r="EJ79" s="1">
        <v>1</v>
      </c>
      <c r="EK79" s="1">
        <v>1</v>
      </c>
      <c r="EL79" s="1">
        <v>1</v>
      </c>
      <c r="EM79" s="1">
        <v>0</v>
      </c>
      <c r="EN79" s="1">
        <v>1</v>
      </c>
      <c r="EO79" s="2">
        <v>1</v>
      </c>
      <c r="EP79" s="1">
        <v>1</v>
      </c>
      <c r="EQ79" s="1">
        <v>0</v>
      </c>
      <c r="ER79" s="1">
        <v>0</v>
      </c>
      <c r="ES79" s="1">
        <v>1</v>
      </c>
      <c r="ET79" s="1">
        <v>0</v>
      </c>
      <c r="EU79" s="1">
        <v>0</v>
      </c>
      <c r="EV79" s="2">
        <v>1</v>
      </c>
      <c r="EW79" s="1">
        <v>0</v>
      </c>
      <c r="EX79" s="1">
        <v>0</v>
      </c>
      <c r="EY79" s="1">
        <v>0</v>
      </c>
      <c r="EZ79" s="1">
        <v>0</v>
      </c>
      <c r="FA79" s="1">
        <v>1</v>
      </c>
      <c r="FB79" s="1">
        <v>0</v>
      </c>
      <c r="FC79" s="2">
        <v>1</v>
      </c>
      <c r="FD79" s="1">
        <v>0</v>
      </c>
      <c r="FE79" s="1">
        <v>0</v>
      </c>
      <c r="FF79" s="1">
        <v>1</v>
      </c>
      <c r="FG79" s="1">
        <v>1</v>
      </c>
      <c r="FH79" s="1">
        <v>0</v>
      </c>
      <c r="FI79" s="1">
        <v>0</v>
      </c>
      <c r="FJ79" s="2">
        <v>0</v>
      </c>
      <c r="FK79" s="1">
        <v>0</v>
      </c>
      <c r="FL79" s="1">
        <v>0</v>
      </c>
      <c r="FM79" s="1">
        <v>0</v>
      </c>
      <c r="FN79" s="1">
        <v>1</v>
      </c>
      <c r="FO79" s="1">
        <v>1</v>
      </c>
      <c r="FP79" s="1">
        <v>0</v>
      </c>
      <c r="FQ79" s="2">
        <v>0</v>
      </c>
      <c r="FR79" s="1">
        <v>0</v>
      </c>
      <c r="FS79" s="1">
        <v>1</v>
      </c>
      <c r="FT79" s="1">
        <v>0</v>
      </c>
      <c r="FU79" s="1">
        <v>1</v>
      </c>
      <c r="FV79" s="1">
        <v>1</v>
      </c>
      <c r="FW79" s="1">
        <v>0</v>
      </c>
      <c r="FX79" s="2">
        <v>0</v>
      </c>
      <c r="FY79" s="1">
        <v>0</v>
      </c>
      <c r="FZ79" s="1">
        <v>0</v>
      </c>
      <c r="GA79" s="1">
        <v>0</v>
      </c>
      <c r="GB79" s="1">
        <v>1</v>
      </c>
      <c r="GC79" s="1">
        <v>0</v>
      </c>
      <c r="GD79" s="1">
        <v>0</v>
      </c>
      <c r="GE79" s="2">
        <v>0</v>
      </c>
      <c r="GF79" s="1">
        <v>0</v>
      </c>
      <c r="GG79" s="1">
        <v>0</v>
      </c>
      <c r="GH79" s="1">
        <v>0</v>
      </c>
      <c r="GI79" s="1">
        <v>0</v>
      </c>
      <c r="GJ79" s="1">
        <v>1</v>
      </c>
      <c r="GK79" s="1">
        <v>1</v>
      </c>
      <c r="GL79" s="2">
        <v>0</v>
      </c>
      <c r="GM79" s="1">
        <v>1</v>
      </c>
      <c r="GN79" s="1">
        <v>0</v>
      </c>
      <c r="GO79" s="1">
        <v>0</v>
      </c>
      <c r="GP79" s="1">
        <v>0</v>
      </c>
      <c r="GQ79" s="1">
        <v>0</v>
      </c>
      <c r="GR79" s="1">
        <v>0</v>
      </c>
      <c r="GS79" s="2">
        <v>0</v>
      </c>
      <c r="GT79" s="1">
        <v>0</v>
      </c>
      <c r="GU79" s="1">
        <v>0</v>
      </c>
      <c r="GV79" s="1">
        <v>2</v>
      </c>
      <c r="GW79" s="1">
        <v>1</v>
      </c>
      <c r="GX79" s="1">
        <v>0</v>
      </c>
      <c r="GY79" s="1">
        <v>1</v>
      </c>
      <c r="GZ79" s="2">
        <v>1</v>
      </c>
      <c r="HA79" s="1">
        <v>0</v>
      </c>
      <c r="HB79" s="1">
        <v>0</v>
      </c>
      <c r="HC79" s="1">
        <v>0</v>
      </c>
      <c r="HD79" s="1">
        <v>1</v>
      </c>
      <c r="HE79" s="1">
        <v>0</v>
      </c>
      <c r="HF79" s="1">
        <v>1</v>
      </c>
      <c r="HG79" s="2">
        <v>1</v>
      </c>
      <c r="HH79" s="1">
        <v>0</v>
      </c>
      <c r="HI79" s="1">
        <v>0</v>
      </c>
      <c r="HJ79" s="1">
        <v>0</v>
      </c>
      <c r="HK79" s="1">
        <v>0</v>
      </c>
      <c r="HL79" s="1">
        <v>1</v>
      </c>
      <c r="HM79" s="1">
        <v>0</v>
      </c>
      <c r="HN79" s="2">
        <v>1</v>
      </c>
      <c r="HO79" s="1">
        <v>1</v>
      </c>
      <c r="HP79" s="1">
        <v>0</v>
      </c>
      <c r="HQ79" s="1">
        <v>1</v>
      </c>
      <c r="HR79" s="1">
        <v>0</v>
      </c>
      <c r="HS79" s="1">
        <v>0</v>
      </c>
      <c r="HT79" s="1">
        <v>1</v>
      </c>
      <c r="HU79" s="2">
        <v>1</v>
      </c>
      <c r="HV79" s="1">
        <v>0</v>
      </c>
      <c r="HW79" s="1">
        <v>0</v>
      </c>
      <c r="HX79" s="1">
        <v>0</v>
      </c>
      <c r="HY79" s="1">
        <v>0</v>
      </c>
      <c r="HZ79" s="1">
        <v>0</v>
      </c>
      <c r="IA79" s="1">
        <v>0</v>
      </c>
      <c r="IB79" s="2">
        <v>0</v>
      </c>
      <c r="IC79" s="1">
        <v>0</v>
      </c>
      <c r="ID79" s="1">
        <v>0</v>
      </c>
      <c r="IE79" s="1">
        <v>0</v>
      </c>
      <c r="IF79" s="1">
        <v>0</v>
      </c>
      <c r="IG79" s="1">
        <v>0</v>
      </c>
      <c r="IH79" s="1">
        <v>0</v>
      </c>
      <c r="II79" s="2">
        <v>0</v>
      </c>
      <c r="IJ79" s="1">
        <v>0</v>
      </c>
      <c r="IK79" s="1">
        <v>0</v>
      </c>
      <c r="IL79" s="1">
        <v>0</v>
      </c>
      <c r="IM79" s="1">
        <v>0</v>
      </c>
      <c r="IN79" s="1">
        <v>0</v>
      </c>
      <c r="IO79" s="1">
        <v>0</v>
      </c>
      <c r="IP79" s="2">
        <v>0</v>
      </c>
      <c r="IQ79" s="1">
        <v>0</v>
      </c>
      <c r="IR79" s="1">
        <v>0</v>
      </c>
      <c r="IS79" s="1">
        <v>0</v>
      </c>
      <c r="IT79" s="1">
        <v>0</v>
      </c>
      <c r="IU79" s="1">
        <v>0</v>
      </c>
      <c r="IV79" s="1">
        <v>0</v>
      </c>
      <c r="IW79" s="2">
        <v>0</v>
      </c>
      <c r="IX79" s="1">
        <v>0</v>
      </c>
      <c r="IY79" s="1">
        <v>0</v>
      </c>
      <c r="IZ79" s="1">
        <v>0</v>
      </c>
      <c r="JA79" s="1">
        <v>0</v>
      </c>
      <c r="JB79" s="1">
        <v>0</v>
      </c>
      <c r="JC79" s="1">
        <v>0</v>
      </c>
      <c r="JD79" s="2">
        <v>0</v>
      </c>
      <c r="JE79" s="1">
        <v>0</v>
      </c>
      <c r="JF79" s="1">
        <v>0</v>
      </c>
      <c r="JG79" s="1">
        <v>0</v>
      </c>
      <c r="JH79" s="1">
        <v>0</v>
      </c>
      <c r="JI79" s="1">
        <v>0</v>
      </c>
      <c r="JJ79" s="1">
        <v>0</v>
      </c>
      <c r="JK79" s="2">
        <v>0</v>
      </c>
      <c r="JL79" s="1">
        <v>0</v>
      </c>
      <c r="JM79" s="1">
        <v>0</v>
      </c>
      <c r="JN79" s="1">
        <v>0</v>
      </c>
      <c r="JO79" s="1">
        <v>0</v>
      </c>
      <c r="JP79" s="1">
        <v>0</v>
      </c>
      <c r="JQ79" s="1">
        <v>0</v>
      </c>
      <c r="JR79" s="2">
        <v>0</v>
      </c>
      <c r="JS79" s="1">
        <v>0</v>
      </c>
      <c r="JT79" s="1">
        <v>0</v>
      </c>
      <c r="JU79" s="1">
        <v>0</v>
      </c>
      <c r="JV79" s="1">
        <v>0</v>
      </c>
      <c r="JW79" s="1">
        <v>0</v>
      </c>
      <c r="JX79" s="1">
        <v>0</v>
      </c>
      <c r="JY79" s="2">
        <v>0</v>
      </c>
      <c r="JZ79" s="1">
        <v>0</v>
      </c>
      <c r="KA79" s="1">
        <v>0</v>
      </c>
      <c r="KB79" s="1">
        <v>0</v>
      </c>
      <c r="KC79" s="1">
        <v>0</v>
      </c>
      <c r="KD79" s="1">
        <v>0</v>
      </c>
      <c r="KE79" s="1">
        <v>0</v>
      </c>
      <c r="KF79" s="1">
        <v>0</v>
      </c>
      <c r="KG79" s="1">
        <v>0</v>
      </c>
      <c r="KH79" s="1">
        <v>0</v>
      </c>
      <c r="KI79" s="1">
        <v>0</v>
      </c>
      <c r="KJ79" s="1">
        <v>0</v>
      </c>
      <c r="KK79" s="1">
        <v>0</v>
      </c>
      <c r="KL79" s="1">
        <v>0</v>
      </c>
      <c r="KM79" s="1">
        <v>0</v>
      </c>
      <c r="KN79" s="14">
        <v>0</v>
      </c>
      <c r="KO79" s="1">
        <v>0</v>
      </c>
      <c r="KP79" s="1">
        <v>0</v>
      </c>
      <c r="KQ79" s="1">
        <v>0</v>
      </c>
      <c r="KR79" s="1">
        <v>0</v>
      </c>
      <c r="KS79" s="1">
        <v>0</v>
      </c>
      <c r="KT79" s="2">
        <v>0</v>
      </c>
    </row>
    <row r="80" spans="1:306">
      <c r="H80" s="80"/>
      <c r="I80" s="80"/>
      <c r="J80" s="80"/>
      <c r="K80" s="80"/>
      <c r="L80" s="80"/>
      <c r="M80" s="80"/>
      <c r="O80" s="179" t="s">
        <v>3729</v>
      </c>
      <c r="T80" s="226"/>
      <c r="U80" s="249"/>
      <c r="V80" s="186"/>
      <c r="W80" s="186"/>
      <c r="X80" s="186"/>
      <c r="Y80" s="186" t="s">
        <v>3420</v>
      </c>
      <c r="Z80" s="187" t="s">
        <v>2350</v>
      </c>
      <c r="AA80" s="186" t="s">
        <v>221</v>
      </c>
      <c r="AB80" s="186" t="s">
        <v>221</v>
      </c>
      <c r="AC80" s="227" t="s">
        <v>2551</v>
      </c>
      <c r="AD80" s="186" t="s">
        <v>3513</v>
      </c>
      <c r="AE80" s="186" t="s">
        <v>2633</v>
      </c>
      <c r="AF80" s="186" t="s">
        <v>2551</v>
      </c>
      <c r="AG80" s="187" t="s">
        <v>2350</v>
      </c>
      <c r="AH80" s="155" t="s">
        <v>3220</v>
      </c>
      <c r="AI80" s="1" t="s">
        <v>8</v>
      </c>
      <c r="AJ80" s="2" t="s">
        <v>8</v>
      </c>
      <c r="AK80" s="1" t="s">
        <v>8</v>
      </c>
      <c r="AL80" s="1" t="s">
        <v>8</v>
      </c>
      <c r="AM80" s="1" t="s">
        <v>8</v>
      </c>
      <c r="AN80" s="130" t="s">
        <v>8</v>
      </c>
      <c r="AO80" s="155" t="s">
        <v>2633</v>
      </c>
      <c r="AP80" s="1" t="s">
        <v>8</v>
      </c>
      <c r="AQ80" s="2" t="s">
        <v>8</v>
      </c>
      <c r="AR80" s="1" t="s">
        <v>8</v>
      </c>
      <c r="AS80" s="1" t="s">
        <v>8</v>
      </c>
      <c r="AT80" s="1" t="s">
        <v>8</v>
      </c>
      <c r="AU80" s="130" t="s">
        <v>8</v>
      </c>
      <c r="AV80" s="155" t="s">
        <v>2671</v>
      </c>
      <c r="AW80" s="1" t="s">
        <v>8</v>
      </c>
      <c r="AX80" s="2" t="s">
        <v>8</v>
      </c>
      <c r="AY80" s="1" t="s">
        <v>8</v>
      </c>
      <c r="AZ80" s="1" t="s">
        <v>8</v>
      </c>
      <c r="BA80" s="1" t="s">
        <v>8</v>
      </c>
      <c r="BB80" s="130" t="s">
        <v>8</v>
      </c>
      <c r="BC80" s="4" t="s">
        <v>2626</v>
      </c>
      <c r="BD80" s="1" t="s">
        <v>8</v>
      </c>
      <c r="BE80" s="1" t="s">
        <v>8</v>
      </c>
      <c r="BF80" s="1" t="s">
        <v>8</v>
      </c>
      <c r="BG80" s="1" t="s">
        <v>8</v>
      </c>
      <c r="BH80" s="1" t="s">
        <v>8</v>
      </c>
      <c r="BI80" s="2" t="s">
        <v>8</v>
      </c>
    </row>
    <row r="81" spans="1:306">
      <c r="A81" s="1">
        <f>T81*N81</f>
        <v>0</v>
      </c>
      <c r="B81" s="1">
        <f>U81*N81</f>
        <v>0</v>
      </c>
      <c r="C81" s="1">
        <f>V81*N81</f>
        <v>0</v>
      </c>
      <c r="E81" s="1">
        <f>X81*N81</f>
        <v>0</v>
      </c>
      <c r="F81" s="1">
        <f>Y81*N81</f>
        <v>1</v>
      </c>
      <c r="G81" s="1">
        <f>Z81*N81</f>
        <v>1</v>
      </c>
      <c r="H81" s="80"/>
      <c r="I81" s="80"/>
      <c r="J81" s="80"/>
      <c r="K81" s="80"/>
      <c r="L81" s="80"/>
      <c r="M81" s="80"/>
      <c r="N81" s="80">
        <v>1</v>
      </c>
      <c r="O81" s="179" t="s">
        <v>3630</v>
      </c>
      <c r="P81" s="77">
        <f>(SUM(T81:Z81))</f>
        <v>2</v>
      </c>
      <c r="T81" s="226"/>
      <c r="U81" s="249"/>
      <c r="V81" s="186"/>
      <c r="W81" s="186"/>
      <c r="X81" s="186"/>
      <c r="Y81" s="186">
        <v>1</v>
      </c>
      <c r="Z81" s="187">
        <v>1</v>
      </c>
      <c r="AA81" s="186"/>
      <c r="AB81" s="186"/>
      <c r="AC81" s="227"/>
      <c r="AD81" s="186"/>
      <c r="AE81" s="186"/>
      <c r="AF81" s="186"/>
      <c r="AG81" s="187"/>
    </row>
    <row r="82" spans="1:306">
      <c r="A82" s="1">
        <f>T82*N82</f>
        <v>0</v>
      </c>
      <c r="B82" s="1">
        <f>U82*N82</f>
        <v>0</v>
      </c>
      <c r="C82" s="1">
        <f>V82*N82</f>
        <v>0</v>
      </c>
      <c r="D82" s="1">
        <f>W82*N82</f>
        <v>0</v>
      </c>
      <c r="E82" s="1">
        <f>X82*N82</f>
        <v>0</v>
      </c>
      <c r="F82" s="1">
        <f>Y82*N82</f>
        <v>0</v>
      </c>
      <c r="G82" s="1">
        <f>Z82*N82</f>
        <v>0</v>
      </c>
      <c r="H82" s="80">
        <f>N82</f>
        <v>0.05</v>
      </c>
      <c r="I82" s="80">
        <f>N82</f>
        <v>0.05</v>
      </c>
      <c r="J82" s="80">
        <f>N82</f>
        <v>0.05</v>
      </c>
      <c r="K82" s="80">
        <f>N82</f>
        <v>0.05</v>
      </c>
      <c r="L82" s="80">
        <f>N82</f>
        <v>0.05</v>
      </c>
      <c r="M82" s="80">
        <f>N82</f>
        <v>0.05</v>
      </c>
      <c r="N82" s="80">
        <v>0.05</v>
      </c>
      <c r="O82" s="179" t="s">
        <v>3727</v>
      </c>
      <c r="P82" s="77">
        <f>(SUM(T82:Z82))</f>
        <v>0</v>
      </c>
      <c r="Q82" s="3">
        <v>5</v>
      </c>
      <c r="R82" s="3">
        <v>1</v>
      </c>
      <c r="S82" s="143" t="s">
        <v>55</v>
      </c>
      <c r="T82" s="226"/>
      <c r="U82" s="249"/>
      <c r="V82" s="186"/>
      <c r="W82" s="186"/>
      <c r="X82" s="186"/>
      <c r="Y82" s="186">
        <v>0</v>
      </c>
      <c r="Z82" s="187">
        <v>0</v>
      </c>
      <c r="AA82" s="186">
        <v>0</v>
      </c>
      <c r="AB82" s="186">
        <v>120</v>
      </c>
      <c r="AC82" s="227">
        <v>120</v>
      </c>
      <c r="AD82" s="186">
        <v>120</v>
      </c>
      <c r="AE82" s="186">
        <v>0</v>
      </c>
      <c r="AF82" s="186">
        <v>30</v>
      </c>
      <c r="AG82" s="187">
        <v>120</v>
      </c>
      <c r="AH82" s="153">
        <v>0</v>
      </c>
      <c r="AI82" s="1">
        <v>0</v>
      </c>
      <c r="AJ82" s="2">
        <v>1</v>
      </c>
      <c r="AK82" s="1">
        <v>1</v>
      </c>
      <c r="AL82" s="1">
        <v>1</v>
      </c>
      <c r="AM82" s="1">
        <v>1</v>
      </c>
      <c r="AN82" s="130">
        <v>1</v>
      </c>
      <c r="AO82" s="153">
        <v>0</v>
      </c>
      <c r="AP82" s="1">
        <v>1</v>
      </c>
      <c r="AQ82" s="2">
        <v>0</v>
      </c>
      <c r="AR82" s="1">
        <v>0.5</v>
      </c>
      <c r="AS82" s="1">
        <v>1</v>
      </c>
      <c r="AT82" s="1">
        <v>1</v>
      </c>
      <c r="AU82" s="130">
        <v>1</v>
      </c>
      <c r="AV82" s="153">
        <v>0</v>
      </c>
      <c r="AW82" s="1">
        <v>0</v>
      </c>
      <c r="AX82" s="2">
        <v>1</v>
      </c>
      <c r="AY82" s="1">
        <v>0.5</v>
      </c>
      <c r="AZ82" s="1">
        <v>0.5</v>
      </c>
      <c r="BA82" s="1">
        <v>0.5</v>
      </c>
      <c r="BB82" s="130">
        <v>0.5</v>
      </c>
      <c r="BC82" s="1">
        <v>0</v>
      </c>
      <c r="BD82" s="1">
        <v>0</v>
      </c>
      <c r="BE82" s="1">
        <v>0</v>
      </c>
      <c r="BF82" s="1">
        <v>0</v>
      </c>
      <c r="BG82" s="1">
        <v>0</v>
      </c>
      <c r="BH82" s="1">
        <v>0.5</v>
      </c>
      <c r="BI82" s="2">
        <v>0.66</v>
      </c>
      <c r="BJ82" s="1">
        <v>0.75</v>
      </c>
      <c r="BK82" s="1">
        <v>0</v>
      </c>
      <c r="BL82" s="1">
        <v>0</v>
      </c>
      <c r="BM82" s="1">
        <v>1</v>
      </c>
      <c r="BN82" s="1">
        <v>1</v>
      </c>
      <c r="BO82" s="1">
        <v>1</v>
      </c>
      <c r="BP82" s="2">
        <v>0</v>
      </c>
      <c r="BQ82" s="1">
        <v>1</v>
      </c>
      <c r="BR82" s="1">
        <v>1</v>
      </c>
      <c r="BS82" s="1">
        <v>1</v>
      </c>
      <c r="BT82" s="1">
        <v>1</v>
      </c>
      <c r="BU82" s="1">
        <v>1</v>
      </c>
      <c r="BV82" s="1">
        <v>1</v>
      </c>
      <c r="BW82" s="2">
        <v>1</v>
      </c>
      <c r="BX82" s="1">
        <v>0</v>
      </c>
      <c r="BY82" s="1">
        <v>0</v>
      </c>
      <c r="BZ82" s="1">
        <v>1</v>
      </c>
      <c r="CA82" s="1">
        <v>0</v>
      </c>
      <c r="CB82" s="1">
        <v>0</v>
      </c>
      <c r="CC82" s="1">
        <v>0</v>
      </c>
      <c r="CD82" s="2">
        <v>0</v>
      </c>
      <c r="CE82" s="1">
        <v>0</v>
      </c>
      <c r="CF82" s="1">
        <v>1</v>
      </c>
      <c r="CG82" s="1">
        <v>1</v>
      </c>
      <c r="CH82" s="1">
        <v>0</v>
      </c>
      <c r="CI82" s="1">
        <v>1</v>
      </c>
      <c r="CJ82" s="1">
        <v>1</v>
      </c>
      <c r="CK82" s="2">
        <v>0</v>
      </c>
      <c r="CL82" s="1">
        <v>0</v>
      </c>
      <c r="CM82" s="1">
        <v>1</v>
      </c>
      <c r="CN82" s="1">
        <v>1</v>
      </c>
      <c r="CO82" s="1">
        <v>1</v>
      </c>
      <c r="CP82" s="1">
        <v>0</v>
      </c>
      <c r="CQ82" s="1">
        <v>0</v>
      </c>
      <c r="CR82" s="2">
        <v>0</v>
      </c>
      <c r="CS82" s="1">
        <v>1</v>
      </c>
      <c r="CT82" s="1">
        <v>1</v>
      </c>
      <c r="CU82" s="1">
        <v>0</v>
      </c>
      <c r="CV82" s="1">
        <v>1</v>
      </c>
      <c r="CW82" s="1">
        <v>1</v>
      </c>
      <c r="CX82" s="1">
        <v>0</v>
      </c>
      <c r="CY82" s="2">
        <v>0</v>
      </c>
      <c r="CZ82" s="1">
        <v>0</v>
      </c>
      <c r="DA82" s="1">
        <v>1</v>
      </c>
      <c r="DB82" s="1">
        <v>0</v>
      </c>
      <c r="DC82" s="1">
        <v>0</v>
      </c>
      <c r="DD82" s="1">
        <v>0</v>
      </c>
      <c r="DE82" s="1">
        <v>0</v>
      </c>
      <c r="DF82" s="2">
        <v>1</v>
      </c>
      <c r="DG82" s="1">
        <v>0</v>
      </c>
      <c r="DH82" s="1">
        <v>0</v>
      </c>
      <c r="DI82" s="1">
        <v>0</v>
      </c>
      <c r="DJ82" s="1">
        <v>1</v>
      </c>
      <c r="DK82" s="1">
        <v>1</v>
      </c>
      <c r="DL82" s="1">
        <v>0</v>
      </c>
      <c r="DM82" s="2">
        <v>0</v>
      </c>
      <c r="DN82" s="1">
        <v>0</v>
      </c>
      <c r="DO82" s="1">
        <v>0</v>
      </c>
      <c r="DP82" s="1">
        <v>0</v>
      </c>
      <c r="DQ82" s="1">
        <v>1</v>
      </c>
      <c r="DR82" s="1">
        <v>0.5</v>
      </c>
      <c r="DS82" s="1">
        <v>1</v>
      </c>
      <c r="DT82" s="2">
        <v>1</v>
      </c>
      <c r="DU82" s="1">
        <v>1</v>
      </c>
      <c r="DV82" s="1">
        <v>0.5</v>
      </c>
      <c r="DW82" s="1">
        <v>1</v>
      </c>
      <c r="DX82" s="1">
        <v>1</v>
      </c>
      <c r="DY82" s="1">
        <v>1</v>
      </c>
      <c r="DZ82" s="1">
        <v>1</v>
      </c>
      <c r="EA82" s="2">
        <v>0.5</v>
      </c>
      <c r="EB82" s="1">
        <v>0.5</v>
      </c>
      <c r="EC82" s="1">
        <v>0</v>
      </c>
      <c r="ED82" s="1">
        <v>0.5</v>
      </c>
      <c r="EE82" s="1">
        <v>0.5</v>
      </c>
      <c r="EF82" s="1">
        <v>0.5</v>
      </c>
      <c r="EG82" s="1">
        <v>0.5</v>
      </c>
      <c r="EH82" s="2">
        <v>0.5</v>
      </c>
      <c r="EI82" s="1">
        <v>0.5</v>
      </c>
      <c r="EJ82" s="1">
        <v>0.5</v>
      </c>
      <c r="EK82" s="1">
        <v>0.5</v>
      </c>
      <c r="EL82" s="1">
        <v>0.5</v>
      </c>
      <c r="EM82" s="1">
        <v>1</v>
      </c>
      <c r="EN82" s="1">
        <v>1</v>
      </c>
      <c r="EO82" s="2">
        <v>1</v>
      </c>
      <c r="EP82" s="1">
        <v>1</v>
      </c>
      <c r="EQ82" s="1">
        <v>1</v>
      </c>
      <c r="ER82" s="1">
        <v>2</v>
      </c>
      <c r="ES82" s="1">
        <v>2</v>
      </c>
      <c r="ET82" s="1">
        <v>2</v>
      </c>
      <c r="EU82" s="1">
        <v>2</v>
      </c>
      <c r="EV82" s="2">
        <v>2</v>
      </c>
      <c r="EW82" s="1">
        <v>0</v>
      </c>
      <c r="EX82" s="1">
        <v>0</v>
      </c>
      <c r="EY82" s="1">
        <v>1</v>
      </c>
      <c r="EZ82" s="1">
        <v>1</v>
      </c>
      <c r="FA82" s="1">
        <v>1</v>
      </c>
      <c r="FB82" s="1">
        <v>2</v>
      </c>
      <c r="FC82" s="2">
        <v>2</v>
      </c>
      <c r="FD82" s="1">
        <v>0</v>
      </c>
      <c r="FE82" s="1">
        <v>0</v>
      </c>
      <c r="FF82" s="1">
        <v>0</v>
      </c>
      <c r="FG82" s="1">
        <v>1</v>
      </c>
      <c r="FH82" s="1">
        <v>0</v>
      </c>
      <c r="FI82" s="1">
        <v>0</v>
      </c>
      <c r="FJ82" s="2">
        <v>0</v>
      </c>
      <c r="FK82" s="1">
        <v>0</v>
      </c>
      <c r="FL82" s="1">
        <v>0</v>
      </c>
      <c r="FM82" s="1">
        <v>0</v>
      </c>
      <c r="FN82" s="1">
        <v>1</v>
      </c>
      <c r="FO82" s="1">
        <v>0</v>
      </c>
      <c r="FP82" s="1">
        <v>0</v>
      </c>
      <c r="FQ82" s="2">
        <v>1</v>
      </c>
      <c r="FR82" s="1">
        <v>0</v>
      </c>
      <c r="FS82" s="1">
        <v>0</v>
      </c>
      <c r="FT82" s="1">
        <v>0</v>
      </c>
      <c r="FU82" s="1">
        <v>1</v>
      </c>
      <c r="FV82" s="1">
        <v>0</v>
      </c>
      <c r="FW82" s="1">
        <v>1</v>
      </c>
      <c r="FX82" s="2">
        <v>0</v>
      </c>
      <c r="FY82" s="1">
        <v>0</v>
      </c>
      <c r="FZ82" s="1">
        <v>0</v>
      </c>
      <c r="GA82" s="1">
        <v>0</v>
      </c>
      <c r="GB82" s="1">
        <v>0</v>
      </c>
      <c r="GC82" s="1">
        <v>0</v>
      </c>
      <c r="GD82" s="1">
        <v>0</v>
      </c>
      <c r="GE82" s="2">
        <v>0</v>
      </c>
      <c r="GF82" s="1">
        <v>0</v>
      </c>
      <c r="GG82" s="1">
        <v>0</v>
      </c>
      <c r="GH82" s="1">
        <v>0</v>
      </c>
      <c r="GI82" s="1">
        <v>0</v>
      </c>
      <c r="GJ82" s="1">
        <v>0</v>
      </c>
      <c r="GK82" s="1">
        <v>0</v>
      </c>
      <c r="GL82" s="2">
        <v>1</v>
      </c>
      <c r="GM82" s="1">
        <v>0</v>
      </c>
      <c r="GN82" s="1">
        <v>0</v>
      </c>
      <c r="GO82" s="1">
        <v>0</v>
      </c>
      <c r="GP82" s="1">
        <v>0</v>
      </c>
      <c r="GQ82" s="1">
        <v>0</v>
      </c>
      <c r="GR82" s="1">
        <v>0</v>
      </c>
      <c r="GS82" s="2">
        <v>1</v>
      </c>
      <c r="GT82" s="1">
        <v>0</v>
      </c>
      <c r="GU82" s="1">
        <v>0</v>
      </c>
      <c r="GV82" s="1">
        <v>0</v>
      </c>
      <c r="GW82" s="1">
        <v>1</v>
      </c>
      <c r="GX82" s="1">
        <v>1</v>
      </c>
      <c r="GY82" s="1">
        <v>1</v>
      </c>
      <c r="GZ82" s="2">
        <v>0</v>
      </c>
      <c r="HA82" s="1">
        <v>1</v>
      </c>
      <c r="HB82" s="1">
        <v>0</v>
      </c>
      <c r="HC82" s="1">
        <v>0</v>
      </c>
      <c r="HD82" s="1">
        <v>0</v>
      </c>
      <c r="HE82" s="1">
        <v>0</v>
      </c>
      <c r="HF82" s="1">
        <v>1</v>
      </c>
      <c r="HG82" s="2">
        <v>1</v>
      </c>
      <c r="HH82" s="1">
        <v>0</v>
      </c>
      <c r="HI82" s="1">
        <v>0</v>
      </c>
      <c r="HJ82" s="1">
        <v>0</v>
      </c>
      <c r="HK82" s="1">
        <v>0</v>
      </c>
      <c r="HL82" s="1">
        <v>1</v>
      </c>
      <c r="HM82" s="1">
        <v>0</v>
      </c>
      <c r="HN82" s="2">
        <v>1</v>
      </c>
      <c r="HO82" s="1">
        <v>0</v>
      </c>
      <c r="HP82" s="1">
        <v>0</v>
      </c>
      <c r="HQ82" s="1">
        <v>0</v>
      </c>
      <c r="HR82" s="1">
        <v>0</v>
      </c>
      <c r="HS82" s="1">
        <v>1</v>
      </c>
      <c r="HT82" s="1">
        <v>2</v>
      </c>
      <c r="HU82" s="2">
        <v>1</v>
      </c>
      <c r="HV82" s="1">
        <v>0</v>
      </c>
      <c r="HW82" s="1">
        <v>0</v>
      </c>
      <c r="HX82" s="1">
        <v>1</v>
      </c>
      <c r="HY82" s="1">
        <v>2</v>
      </c>
      <c r="HZ82" s="1">
        <v>2</v>
      </c>
      <c r="IA82" s="1">
        <v>2</v>
      </c>
      <c r="IB82" s="2">
        <v>0</v>
      </c>
      <c r="IC82" s="1">
        <v>0</v>
      </c>
      <c r="ID82" s="1">
        <v>0</v>
      </c>
      <c r="IE82" s="1">
        <v>0</v>
      </c>
      <c r="IF82" s="1">
        <v>0</v>
      </c>
      <c r="IG82" s="1">
        <v>0</v>
      </c>
      <c r="IH82" s="1">
        <v>2</v>
      </c>
      <c r="II82" s="2">
        <v>2</v>
      </c>
      <c r="IJ82" s="1">
        <v>1</v>
      </c>
      <c r="IK82" s="1">
        <v>1</v>
      </c>
      <c r="IL82" s="1">
        <v>2</v>
      </c>
      <c r="IM82" s="1">
        <v>2</v>
      </c>
      <c r="IN82" s="1">
        <v>1</v>
      </c>
      <c r="IO82" s="1">
        <v>2</v>
      </c>
      <c r="IP82" s="2">
        <v>2</v>
      </c>
      <c r="IQ82" s="1">
        <v>1</v>
      </c>
      <c r="IR82" s="1">
        <v>1</v>
      </c>
      <c r="IS82" s="1">
        <v>1</v>
      </c>
      <c r="IT82" s="1">
        <v>1</v>
      </c>
      <c r="IU82" s="1">
        <v>1</v>
      </c>
      <c r="IV82" s="1">
        <v>1</v>
      </c>
      <c r="IW82" s="2">
        <v>1</v>
      </c>
      <c r="IX82" s="1">
        <v>1</v>
      </c>
      <c r="IY82" s="1">
        <v>1</v>
      </c>
      <c r="IZ82" s="1">
        <v>1</v>
      </c>
      <c r="JA82" s="1">
        <v>1</v>
      </c>
      <c r="JB82" s="1">
        <v>1</v>
      </c>
      <c r="JC82" s="1">
        <v>1</v>
      </c>
      <c r="JD82" s="2">
        <v>1</v>
      </c>
      <c r="JE82" s="1">
        <v>1</v>
      </c>
      <c r="JF82" s="1">
        <v>1</v>
      </c>
      <c r="JG82" s="1">
        <v>1</v>
      </c>
      <c r="JH82" s="1">
        <v>1</v>
      </c>
      <c r="JI82" s="1">
        <v>1</v>
      </c>
      <c r="JJ82" s="1">
        <v>1</v>
      </c>
      <c r="JK82" s="2">
        <v>1</v>
      </c>
      <c r="JL82" s="1">
        <v>1</v>
      </c>
      <c r="JM82" s="1">
        <v>1</v>
      </c>
      <c r="JN82" s="1">
        <v>1</v>
      </c>
      <c r="JO82" s="1">
        <v>0</v>
      </c>
      <c r="JP82" s="1">
        <v>1</v>
      </c>
      <c r="JQ82" s="1">
        <v>1</v>
      </c>
      <c r="JR82" s="2">
        <v>1</v>
      </c>
      <c r="JS82" s="1">
        <v>1</v>
      </c>
      <c r="JT82" s="1">
        <v>1</v>
      </c>
      <c r="JU82" s="1">
        <v>1</v>
      </c>
      <c r="JV82" s="1">
        <v>1</v>
      </c>
      <c r="JW82" s="1">
        <v>1</v>
      </c>
      <c r="JX82" s="1">
        <v>1</v>
      </c>
      <c r="JY82" s="2">
        <v>1</v>
      </c>
      <c r="JZ82" s="1">
        <v>1</v>
      </c>
      <c r="KA82" s="1">
        <v>1</v>
      </c>
      <c r="KB82" s="1">
        <v>1</v>
      </c>
      <c r="KC82" s="1">
        <v>1</v>
      </c>
      <c r="KD82" s="1">
        <v>1</v>
      </c>
      <c r="KE82" s="1">
        <v>1</v>
      </c>
      <c r="KF82" s="1">
        <v>1</v>
      </c>
      <c r="KG82" s="1">
        <v>1</v>
      </c>
      <c r="KH82" s="1">
        <v>1</v>
      </c>
      <c r="KI82" s="1">
        <v>0</v>
      </c>
      <c r="KJ82" s="1">
        <v>1</v>
      </c>
      <c r="KK82" s="1">
        <v>1</v>
      </c>
      <c r="KL82" s="1">
        <v>1</v>
      </c>
      <c r="KM82" s="1">
        <v>1</v>
      </c>
      <c r="KN82" s="14">
        <v>0</v>
      </c>
      <c r="KO82" s="1">
        <v>1</v>
      </c>
      <c r="KP82" s="1">
        <v>1</v>
      </c>
      <c r="KQ82" s="1">
        <v>1</v>
      </c>
      <c r="KR82" s="1">
        <v>1</v>
      </c>
      <c r="KS82" s="1">
        <v>1</v>
      </c>
      <c r="KT82" s="2">
        <v>1</v>
      </c>
    </row>
    <row r="83" spans="1:306">
      <c r="A83" s="1">
        <f t="shared" ref="A83:A88" si="27">T83*N83</f>
        <v>0</v>
      </c>
      <c r="B83" s="1">
        <f t="shared" si="24"/>
        <v>0</v>
      </c>
      <c r="C83" s="1">
        <f t="shared" ref="C83:C88" si="28">V83*N83</f>
        <v>0</v>
      </c>
      <c r="D83" s="1">
        <f t="shared" ref="D83:D88" si="29">W83*N83</f>
        <v>0</v>
      </c>
      <c r="E83" s="1">
        <f t="shared" ref="E83:E88" si="30">X83*N83</f>
        <v>0</v>
      </c>
      <c r="F83" s="1">
        <f t="shared" ref="F83:F88" si="31">Y83*N83</f>
        <v>10</v>
      </c>
      <c r="G83" s="1">
        <f t="shared" ref="G83:G88" si="32">Z83*N83</f>
        <v>10</v>
      </c>
      <c r="H83" s="80">
        <f t="shared" ref="H83:H88" si="33">N83</f>
        <v>10</v>
      </c>
      <c r="I83" s="80">
        <f t="shared" ref="I83:I88" si="34">N83</f>
        <v>10</v>
      </c>
      <c r="J83" s="80">
        <f t="shared" ref="J83:J88" si="35">N83</f>
        <v>10</v>
      </c>
      <c r="K83" s="80">
        <f t="shared" ref="K83:K88" si="36">N83</f>
        <v>10</v>
      </c>
      <c r="L83" s="80">
        <f t="shared" ref="L83:L88" si="37">N83</f>
        <v>10</v>
      </c>
      <c r="M83" s="80">
        <f t="shared" ref="M83:M88" si="38">N83</f>
        <v>10</v>
      </c>
      <c r="N83" s="80">
        <v>10</v>
      </c>
      <c r="O83" s="179" t="s">
        <v>2181</v>
      </c>
      <c r="P83" s="77">
        <f t="shared" si="25"/>
        <v>2</v>
      </c>
      <c r="Q83" s="3" t="s">
        <v>55</v>
      </c>
      <c r="R83" s="3">
        <v>1</v>
      </c>
      <c r="S83" s="143" t="s">
        <v>55</v>
      </c>
      <c r="T83" s="226"/>
      <c r="U83" s="249"/>
      <c r="V83" s="186"/>
      <c r="W83" s="186"/>
      <c r="X83" s="186"/>
      <c r="Y83" s="186">
        <v>1</v>
      </c>
      <c r="Z83" s="187">
        <v>1</v>
      </c>
      <c r="AA83" s="186">
        <v>0</v>
      </c>
      <c r="AB83" s="186">
        <v>0</v>
      </c>
      <c r="AC83" s="227">
        <v>0</v>
      </c>
      <c r="AD83" s="186">
        <v>0</v>
      </c>
      <c r="AE83" s="186">
        <v>0</v>
      </c>
      <c r="AF83" s="186">
        <v>0</v>
      </c>
      <c r="AG83" s="187">
        <v>0</v>
      </c>
      <c r="AH83" s="153">
        <v>0</v>
      </c>
      <c r="AI83" s="1">
        <v>0</v>
      </c>
      <c r="AJ83" s="2">
        <v>0</v>
      </c>
      <c r="AK83" s="1">
        <v>1</v>
      </c>
      <c r="AL83" s="1">
        <v>1</v>
      </c>
      <c r="AM83" s="1">
        <v>1</v>
      </c>
      <c r="AN83" s="130">
        <v>1</v>
      </c>
      <c r="AO83" s="153">
        <v>0</v>
      </c>
      <c r="AP83" s="1">
        <v>0</v>
      </c>
      <c r="AQ83" s="2">
        <v>0</v>
      </c>
      <c r="AR83" s="1">
        <v>1</v>
      </c>
      <c r="AS83" s="1">
        <v>0</v>
      </c>
      <c r="AT83" s="1">
        <v>0</v>
      </c>
      <c r="AU83" s="130">
        <v>1</v>
      </c>
      <c r="AV83" s="153">
        <v>0</v>
      </c>
      <c r="AW83" s="1">
        <v>0</v>
      </c>
      <c r="AX83" s="2">
        <v>1</v>
      </c>
      <c r="AY83" s="1">
        <v>1</v>
      </c>
      <c r="AZ83" s="1">
        <v>1</v>
      </c>
      <c r="BA83" s="1">
        <v>1</v>
      </c>
      <c r="BB83" s="130">
        <v>0</v>
      </c>
      <c r="BC83" s="1">
        <v>0</v>
      </c>
      <c r="BD83" s="1">
        <v>0</v>
      </c>
      <c r="BE83" s="1">
        <v>0</v>
      </c>
      <c r="BF83" s="1">
        <v>0</v>
      </c>
      <c r="BG83" s="1">
        <v>0</v>
      </c>
      <c r="BH83" s="1">
        <v>0</v>
      </c>
      <c r="BI83" s="2">
        <v>1</v>
      </c>
      <c r="BJ83" s="1">
        <v>1</v>
      </c>
      <c r="BK83" s="1">
        <v>0</v>
      </c>
      <c r="BL83" s="1">
        <v>0</v>
      </c>
      <c r="BM83" s="1">
        <v>0</v>
      </c>
      <c r="BN83" s="1">
        <v>0</v>
      </c>
      <c r="BO83" s="1">
        <v>1</v>
      </c>
      <c r="BP83" s="2">
        <v>1</v>
      </c>
      <c r="BQ83" s="1">
        <v>0</v>
      </c>
      <c r="BR83" s="1">
        <v>0</v>
      </c>
      <c r="BS83" s="1">
        <v>0</v>
      </c>
      <c r="BT83" s="1">
        <v>0</v>
      </c>
      <c r="BU83" s="1">
        <v>0</v>
      </c>
      <c r="BV83" s="1">
        <v>0</v>
      </c>
      <c r="BW83" s="2">
        <v>1</v>
      </c>
      <c r="BX83" s="1">
        <v>0</v>
      </c>
      <c r="BY83" s="1">
        <v>0</v>
      </c>
      <c r="BZ83" s="1">
        <v>0</v>
      </c>
      <c r="CA83" s="1">
        <v>0</v>
      </c>
      <c r="CB83" s="1">
        <v>0</v>
      </c>
      <c r="CC83" s="1">
        <v>0</v>
      </c>
      <c r="CD83" s="2">
        <v>0</v>
      </c>
      <c r="CE83" s="1">
        <v>0</v>
      </c>
      <c r="CF83" s="1">
        <v>0</v>
      </c>
      <c r="CG83" s="1">
        <v>0</v>
      </c>
      <c r="CH83" s="1">
        <v>0</v>
      </c>
      <c r="CI83" s="1">
        <v>1</v>
      </c>
      <c r="CJ83" s="1">
        <v>1</v>
      </c>
      <c r="CK83" s="2">
        <v>0</v>
      </c>
      <c r="CL83" s="1">
        <v>0</v>
      </c>
      <c r="CM83" s="1">
        <v>0</v>
      </c>
      <c r="CN83" s="1">
        <v>0</v>
      </c>
      <c r="CO83" s="1">
        <v>1</v>
      </c>
      <c r="CP83" s="1">
        <v>0</v>
      </c>
      <c r="CQ83" s="1">
        <v>0</v>
      </c>
      <c r="CR83" s="2">
        <v>0</v>
      </c>
      <c r="CS83" s="1">
        <v>0</v>
      </c>
      <c r="CT83" s="1">
        <v>0</v>
      </c>
      <c r="CU83" s="1">
        <v>0</v>
      </c>
      <c r="CV83" s="1">
        <v>1</v>
      </c>
      <c r="CW83" s="1">
        <v>1</v>
      </c>
      <c r="CX83" s="1">
        <v>0</v>
      </c>
      <c r="CY83" s="2">
        <v>0</v>
      </c>
      <c r="CZ83" s="1">
        <v>0</v>
      </c>
      <c r="DA83" s="1">
        <v>0</v>
      </c>
      <c r="DB83" s="1">
        <v>0</v>
      </c>
      <c r="DC83" s="1">
        <v>1</v>
      </c>
      <c r="DD83" s="1">
        <v>1</v>
      </c>
      <c r="DE83" s="1">
        <v>0</v>
      </c>
      <c r="DF83" s="2">
        <v>0</v>
      </c>
      <c r="DG83" s="1">
        <v>0</v>
      </c>
      <c r="DH83" s="1">
        <v>0</v>
      </c>
      <c r="DI83" s="1">
        <v>0</v>
      </c>
      <c r="DJ83" s="1">
        <v>0</v>
      </c>
      <c r="DK83" s="1">
        <v>1</v>
      </c>
      <c r="DL83" s="1">
        <v>0</v>
      </c>
      <c r="DM83" s="2">
        <v>0</v>
      </c>
      <c r="DN83" s="1">
        <v>3</v>
      </c>
      <c r="DO83" s="1">
        <v>3</v>
      </c>
      <c r="DP83" s="1">
        <v>1</v>
      </c>
      <c r="DQ83" s="1">
        <v>1</v>
      </c>
      <c r="DR83" s="1">
        <v>2</v>
      </c>
      <c r="DS83" s="1">
        <v>0</v>
      </c>
      <c r="DT83" s="2">
        <v>0</v>
      </c>
      <c r="DU83" s="1">
        <v>3</v>
      </c>
      <c r="DV83" s="1">
        <v>3</v>
      </c>
      <c r="DW83" s="1">
        <v>3</v>
      </c>
      <c r="DX83" s="1">
        <v>2</v>
      </c>
      <c r="DY83" s="1">
        <v>2</v>
      </c>
      <c r="DZ83" s="1">
        <v>2</v>
      </c>
      <c r="EA83" s="2">
        <v>1</v>
      </c>
      <c r="EB83" s="1">
        <v>3</v>
      </c>
      <c r="EC83" s="1">
        <v>3</v>
      </c>
      <c r="ED83" s="1">
        <v>2</v>
      </c>
      <c r="EE83" s="1">
        <v>3</v>
      </c>
      <c r="EF83" s="1">
        <v>2</v>
      </c>
      <c r="EG83" s="1">
        <v>2</v>
      </c>
      <c r="EH83" s="2">
        <v>0</v>
      </c>
      <c r="EI83" s="1">
        <v>3</v>
      </c>
      <c r="EJ83" s="1">
        <v>3</v>
      </c>
      <c r="EK83" s="1">
        <v>2</v>
      </c>
      <c r="EL83" s="1">
        <v>1</v>
      </c>
      <c r="EM83" s="1">
        <v>1</v>
      </c>
      <c r="EN83" s="1">
        <v>1</v>
      </c>
      <c r="EO83" s="2">
        <v>0</v>
      </c>
      <c r="EP83" s="1">
        <v>3</v>
      </c>
      <c r="EQ83" s="1">
        <v>3</v>
      </c>
      <c r="ER83" s="1">
        <v>3</v>
      </c>
      <c r="ES83" s="1">
        <v>2</v>
      </c>
      <c r="ET83" s="1">
        <v>1</v>
      </c>
      <c r="EU83" s="1">
        <v>0</v>
      </c>
      <c r="EV83" s="2">
        <v>0</v>
      </c>
      <c r="EW83" s="1">
        <v>3</v>
      </c>
      <c r="EX83" s="1">
        <v>3</v>
      </c>
      <c r="EY83" s="1">
        <v>3</v>
      </c>
      <c r="EZ83" s="1">
        <v>3</v>
      </c>
      <c r="FA83" s="1">
        <v>3</v>
      </c>
      <c r="FB83" s="1">
        <v>1</v>
      </c>
      <c r="FC83" s="2">
        <v>1</v>
      </c>
      <c r="FD83" s="1">
        <v>3</v>
      </c>
      <c r="FE83" s="1">
        <v>3</v>
      </c>
      <c r="FF83" s="1">
        <v>3</v>
      </c>
      <c r="FG83" s="1">
        <v>2</v>
      </c>
      <c r="FH83" s="1">
        <v>3</v>
      </c>
      <c r="FI83" s="1">
        <v>0</v>
      </c>
      <c r="FJ83" s="2">
        <v>0</v>
      </c>
      <c r="FK83" s="1">
        <v>0</v>
      </c>
      <c r="FL83" s="1">
        <v>0</v>
      </c>
      <c r="FM83" s="1">
        <v>0</v>
      </c>
      <c r="FN83" s="1">
        <v>0</v>
      </c>
      <c r="FO83" s="1">
        <v>2</v>
      </c>
      <c r="FP83" s="1">
        <v>2</v>
      </c>
      <c r="FQ83" s="2">
        <v>2</v>
      </c>
      <c r="FR83" s="1">
        <v>2</v>
      </c>
      <c r="FS83" s="1">
        <v>3</v>
      </c>
      <c r="FT83" s="1">
        <v>2</v>
      </c>
      <c r="FU83" s="1">
        <v>1</v>
      </c>
      <c r="FV83" s="1">
        <v>2</v>
      </c>
      <c r="FW83" s="1">
        <v>2</v>
      </c>
      <c r="FX83" s="2">
        <v>0</v>
      </c>
      <c r="FY83" s="1">
        <v>0</v>
      </c>
      <c r="FZ83" s="1">
        <v>0</v>
      </c>
      <c r="GA83" s="1">
        <v>3</v>
      </c>
      <c r="GB83" s="1">
        <v>3</v>
      </c>
      <c r="GC83" s="1">
        <v>3</v>
      </c>
      <c r="GD83" s="1">
        <v>0</v>
      </c>
      <c r="GE83" s="2">
        <v>0</v>
      </c>
      <c r="GF83" s="1">
        <v>0</v>
      </c>
      <c r="GG83" s="1">
        <v>0</v>
      </c>
      <c r="GH83" s="1">
        <v>0</v>
      </c>
      <c r="GI83" s="1">
        <v>3</v>
      </c>
      <c r="GJ83" s="1">
        <v>2</v>
      </c>
      <c r="GK83" s="1">
        <v>2</v>
      </c>
      <c r="GL83" s="2">
        <v>2</v>
      </c>
      <c r="GM83" s="1">
        <v>3</v>
      </c>
      <c r="GN83" s="1">
        <v>2</v>
      </c>
      <c r="GO83" s="1">
        <v>0</v>
      </c>
      <c r="GP83" s="1">
        <v>3</v>
      </c>
      <c r="GQ83" s="1">
        <v>3</v>
      </c>
      <c r="GR83" s="1">
        <v>3</v>
      </c>
      <c r="GS83" s="2">
        <v>2</v>
      </c>
      <c r="GT83" s="1">
        <v>3</v>
      </c>
      <c r="GU83" s="1">
        <v>0</v>
      </c>
      <c r="GV83" s="1">
        <v>0</v>
      </c>
      <c r="GW83" s="1">
        <v>0</v>
      </c>
      <c r="GX83" s="1">
        <v>0</v>
      </c>
      <c r="GY83" s="1">
        <v>0</v>
      </c>
      <c r="GZ83" s="2">
        <v>1</v>
      </c>
      <c r="HA83" s="1">
        <v>2</v>
      </c>
      <c r="HB83" s="1">
        <v>3</v>
      </c>
      <c r="HC83" s="1">
        <v>3</v>
      </c>
      <c r="HD83" s="1">
        <v>3</v>
      </c>
      <c r="HE83" s="1">
        <v>2</v>
      </c>
      <c r="HF83" s="1">
        <v>1</v>
      </c>
      <c r="HG83" s="2">
        <v>0</v>
      </c>
      <c r="HH83" s="1">
        <v>0</v>
      </c>
      <c r="HI83" s="1">
        <v>0</v>
      </c>
      <c r="HJ83" s="1">
        <v>0</v>
      </c>
      <c r="HK83" s="1">
        <v>0</v>
      </c>
      <c r="HL83" s="1">
        <v>2</v>
      </c>
      <c r="HM83" s="1">
        <v>1</v>
      </c>
      <c r="HN83" s="2">
        <v>0</v>
      </c>
      <c r="HO83" s="1">
        <v>1</v>
      </c>
      <c r="HP83" s="1">
        <v>3</v>
      </c>
      <c r="HQ83" s="1">
        <v>1</v>
      </c>
      <c r="HR83" s="1">
        <v>0</v>
      </c>
      <c r="HS83" s="1">
        <v>0</v>
      </c>
      <c r="HT83" s="1">
        <v>0</v>
      </c>
      <c r="HU83" s="2">
        <v>1</v>
      </c>
      <c r="HV83" s="1">
        <v>0</v>
      </c>
      <c r="HW83" s="1">
        <v>0</v>
      </c>
      <c r="HX83" s="1">
        <v>0</v>
      </c>
      <c r="HY83" s="1">
        <v>2</v>
      </c>
      <c r="HZ83" s="1">
        <v>1</v>
      </c>
      <c r="IA83" s="1">
        <v>2</v>
      </c>
      <c r="IB83" s="2">
        <v>0</v>
      </c>
      <c r="IC83" s="1">
        <v>0</v>
      </c>
      <c r="ID83" s="1">
        <v>0</v>
      </c>
      <c r="IE83" s="1">
        <v>0</v>
      </c>
      <c r="IF83" s="1">
        <v>0</v>
      </c>
      <c r="IG83" s="1">
        <v>0</v>
      </c>
      <c r="IH83" s="1">
        <v>0</v>
      </c>
      <c r="II83" s="2">
        <v>0</v>
      </c>
      <c r="IJ83" s="1">
        <v>3</v>
      </c>
      <c r="IK83" s="1">
        <v>3</v>
      </c>
      <c r="IL83" s="1">
        <v>3</v>
      </c>
      <c r="IM83" s="1">
        <v>0</v>
      </c>
      <c r="IN83" s="1">
        <v>0</v>
      </c>
      <c r="IO83" s="1">
        <v>0</v>
      </c>
      <c r="IP83" s="2">
        <v>0</v>
      </c>
      <c r="IQ83" s="1">
        <v>0</v>
      </c>
      <c r="IR83" s="1">
        <v>3</v>
      </c>
      <c r="IS83" s="1">
        <v>3</v>
      </c>
      <c r="IT83" s="1">
        <v>3</v>
      </c>
      <c r="IU83" s="1">
        <v>0</v>
      </c>
      <c r="IV83" s="1">
        <v>0</v>
      </c>
      <c r="IW83" s="2">
        <v>0</v>
      </c>
      <c r="IX83" s="1">
        <v>1</v>
      </c>
      <c r="IY83" s="1">
        <v>2</v>
      </c>
      <c r="IZ83" s="1">
        <v>0</v>
      </c>
      <c r="JA83" s="1">
        <v>0</v>
      </c>
      <c r="JB83" s="1">
        <v>0</v>
      </c>
      <c r="JC83" s="1">
        <v>0</v>
      </c>
      <c r="JD83" s="2">
        <v>0</v>
      </c>
      <c r="JE83" s="1">
        <v>2</v>
      </c>
      <c r="JF83" s="1">
        <v>1</v>
      </c>
      <c r="JG83" s="1">
        <v>2</v>
      </c>
      <c r="JH83" s="1">
        <v>1</v>
      </c>
      <c r="JI83" s="1">
        <v>0</v>
      </c>
      <c r="JJ83" s="1">
        <v>0</v>
      </c>
      <c r="JK83" s="2">
        <v>0</v>
      </c>
      <c r="JL83" s="1">
        <v>3</v>
      </c>
      <c r="JM83" s="1">
        <v>3</v>
      </c>
      <c r="JN83" s="1">
        <v>2</v>
      </c>
      <c r="JO83" s="1">
        <v>0</v>
      </c>
      <c r="JP83" s="1">
        <v>1</v>
      </c>
      <c r="JQ83" s="1">
        <v>1</v>
      </c>
      <c r="JR83" s="2">
        <v>0</v>
      </c>
      <c r="JS83" s="1">
        <v>0</v>
      </c>
      <c r="JT83" s="1">
        <v>3</v>
      </c>
      <c r="JU83" s="1">
        <v>3</v>
      </c>
      <c r="JV83" s="1">
        <v>3</v>
      </c>
      <c r="JW83" s="1">
        <v>2</v>
      </c>
      <c r="JX83" s="1">
        <v>0</v>
      </c>
      <c r="JY83" s="2">
        <v>2</v>
      </c>
      <c r="JZ83" s="1">
        <v>0</v>
      </c>
      <c r="KA83" s="1">
        <v>2</v>
      </c>
      <c r="KB83" s="1">
        <v>4</v>
      </c>
      <c r="KC83" s="1">
        <v>3</v>
      </c>
      <c r="KD83" s="1">
        <v>2</v>
      </c>
      <c r="KE83" s="1">
        <v>2</v>
      </c>
      <c r="KF83" s="1">
        <v>2</v>
      </c>
      <c r="KG83" s="1">
        <v>3</v>
      </c>
      <c r="KH83" s="1">
        <v>4</v>
      </c>
      <c r="KI83" s="1">
        <v>1</v>
      </c>
      <c r="KJ83" s="1">
        <v>0</v>
      </c>
      <c r="KK83" s="1">
        <v>0</v>
      </c>
      <c r="KL83" s="1">
        <v>0</v>
      </c>
      <c r="KM83" s="1">
        <v>0</v>
      </c>
      <c r="KN83" s="14">
        <v>0</v>
      </c>
      <c r="KO83" s="1">
        <v>0</v>
      </c>
      <c r="KP83" s="1">
        <v>0</v>
      </c>
      <c r="KQ83" s="1">
        <v>0</v>
      </c>
      <c r="KR83" s="1">
        <v>0</v>
      </c>
      <c r="KS83" s="1">
        <v>0</v>
      </c>
      <c r="KT83" s="2">
        <v>0</v>
      </c>
    </row>
    <row r="84" spans="1:306">
      <c r="A84" s="1">
        <f>T84*N84</f>
        <v>0</v>
      </c>
      <c r="B84" s="1">
        <f>U84*N84</f>
        <v>0</v>
      </c>
      <c r="C84" s="1">
        <f>V84*N84</f>
        <v>0</v>
      </c>
      <c r="D84" s="1">
        <f>W84*N84</f>
        <v>0</v>
      </c>
      <c r="E84" s="1">
        <f t="shared" si="30"/>
        <v>0</v>
      </c>
      <c r="F84" s="1">
        <f t="shared" si="31"/>
        <v>11</v>
      </c>
      <c r="G84" s="1">
        <f t="shared" si="32"/>
        <v>10</v>
      </c>
      <c r="H84" s="80">
        <f>N84</f>
        <v>5</v>
      </c>
      <c r="I84" s="80">
        <f>N84</f>
        <v>5</v>
      </c>
      <c r="J84" s="80">
        <f>N84</f>
        <v>5</v>
      </c>
      <c r="K84" s="80">
        <f>N84</f>
        <v>5</v>
      </c>
      <c r="L84" s="80">
        <f>N84</f>
        <v>5</v>
      </c>
      <c r="M84" s="80">
        <f>N84</f>
        <v>5</v>
      </c>
      <c r="N84" s="80">
        <v>5</v>
      </c>
      <c r="O84" s="179" t="s">
        <v>2462</v>
      </c>
      <c r="P84" s="77">
        <f t="shared" si="25"/>
        <v>4.2</v>
      </c>
      <c r="Q84" s="3">
        <v>1</v>
      </c>
      <c r="R84" s="2">
        <v>1</v>
      </c>
      <c r="S84" s="143">
        <f>P84-Q84</f>
        <v>3.2</v>
      </c>
      <c r="T84" s="226"/>
      <c r="U84" s="249"/>
      <c r="V84" s="186"/>
      <c r="W84" s="186"/>
      <c r="X84" s="186"/>
      <c r="Y84" s="186">
        <v>2.2000000000000002</v>
      </c>
      <c r="Z84" s="187">
        <v>2</v>
      </c>
      <c r="AA84" s="186">
        <v>0</v>
      </c>
      <c r="AB84" s="186">
        <v>3</v>
      </c>
      <c r="AC84" s="227">
        <v>2</v>
      </c>
      <c r="AD84" s="186">
        <v>2.2000000000000002</v>
      </c>
      <c r="AE84" s="186">
        <v>0.8</v>
      </c>
      <c r="AF84" s="186">
        <v>1.5</v>
      </c>
      <c r="AG84" s="187">
        <v>3</v>
      </c>
      <c r="AH84" s="153">
        <v>3</v>
      </c>
      <c r="AI84" s="1">
        <v>3</v>
      </c>
      <c r="AJ84" s="2">
        <v>2</v>
      </c>
      <c r="AK84" s="1">
        <v>2</v>
      </c>
      <c r="AL84" s="1">
        <v>2</v>
      </c>
      <c r="AM84" s="1">
        <v>3</v>
      </c>
      <c r="AN84" s="130">
        <v>2</v>
      </c>
      <c r="AO84" s="153">
        <v>1</v>
      </c>
      <c r="AP84" s="1">
        <v>3</v>
      </c>
      <c r="AQ84" s="2">
        <v>0</v>
      </c>
      <c r="AR84" s="1">
        <v>2</v>
      </c>
      <c r="AS84" s="1">
        <v>3</v>
      </c>
      <c r="AT84" s="1">
        <v>3</v>
      </c>
      <c r="AU84" s="130">
        <v>2</v>
      </c>
      <c r="AV84" s="153">
        <v>1</v>
      </c>
      <c r="AW84" s="1">
        <v>1</v>
      </c>
      <c r="AX84" s="2">
        <v>3</v>
      </c>
      <c r="AY84" s="1">
        <v>3</v>
      </c>
      <c r="AZ84" s="1">
        <v>3</v>
      </c>
      <c r="BA84" s="1">
        <v>1</v>
      </c>
      <c r="BB84" s="130">
        <v>3</v>
      </c>
      <c r="BC84" s="1">
        <v>0</v>
      </c>
      <c r="BD84" s="1">
        <v>0</v>
      </c>
      <c r="BE84" s="1">
        <v>0</v>
      </c>
      <c r="BF84" s="1">
        <v>2</v>
      </c>
      <c r="BG84" s="1">
        <v>2</v>
      </c>
      <c r="BH84" s="1">
        <v>3</v>
      </c>
      <c r="BI84" s="2">
        <v>3</v>
      </c>
      <c r="BJ84" s="1">
        <v>2</v>
      </c>
      <c r="BK84" s="1">
        <v>1</v>
      </c>
      <c r="BL84" s="1">
        <v>0</v>
      </c>
      <c r="BM84" s="1">
        <v>2</v>
      </c>
      <c r="BN84" s="1">
        <v>2</v>
      </c>
      <c r="BO84" s="1">
        <v>3</v>
      </c>
      <c r="BP84" s="2">
        <v>3</v>
      </c>
      <c r="BQ84" s="1">
        <v>3</v>
      </c>
      <c r="BR84" s="1">
        <v>2</v>
      </c>
      <c r="BS84" s="1">
        <v>2</v>
      </c>
      <c r="BT84" s="1">
        <v>2</v>
      </c>
      <c r="BU84" s="1">
        <v>2</v>
      </c>
      <c r="BV84" s="1">
        <v>3</v>
      </c>
      <c r="BW84" s="2">
        <v>3</v>
      </c>
      <c r="CE84" s="1">
        <v>0</v>
      </c>
      <c r="CF84" s="1">
        <v>0</v>
      </c>
      <c r="CG84" s="1">
        <v>0</v>
      </c>
      <c r="CH84" s="1">
        <v>0</v>
      </c>
      <c r="CI84" s="1">
        <v>0</v>
      </c>
      <c r="CJ84" s="1">
        <v>1</v>
      </c>
      <c r="CK84" s="2">
        <v>0</v>
      </c>
      <c r="CL84" s="1">
        <v>0</v>
      </c>
      <c r="CM84" s="1">
        <v>0</v>
      </c>
      <c r="CN84" s="1">
        <v>0</v>
      </c>
      <c r="CO84" s="1">
        <v>0</v>
      </c>
      <c r="CP84" s="1">
        <v>0</v>
      </c>
      <c r="CQ84" s="1">
        <v>1</v>
      </c>
      <c r="CR84" s="2">
        <v>0</v>
      </c>
      <c r="CS84" s="1">
        <v>0</v>
      </c>
      <c r="CT84" s="1">
        <v>0</v>
      </c>
      <c r="CU84" s="1">
        <v>0</v>
      </c>
      <c r="CV84" s="1">
        <v>0</v>
      </c>
      <c r="CW84" s="1">
        <v>1</v>
      </c>
      <c r="CX84" s="1">
        <v>0</v>
      </c>
      <c r="CY84" s="2">
        <v>0</v>
      </c>
      <c r="CZ84" s="1">
        <v>0</v>
      </c>
      <c r="DA84" s="1">
        <v>0</v>
      </c>
      <c r="DB84" s="1">
        <v>0</v>
      </c>
      <c r="DC84" s="1">
        <v>0</v>
      </c>
      <c r="DD84" s="1">
        <v>0</v>
      </c>
      <c r="DE84" s="1">
        <v>0</v>
      </c>
      <c r="DF84" s="2">
        <v>0</v>
      </c>
      <c r="DG84" s="1">
        <v>0</v>
      </c>
      <c r="DH84" s="1">
        <v>0</v>
      </c>
      <c r="DI84" s="1">
        <v>0</v>
      </c>
      <c r="DJ84" s="1">
        <v>0</v>
      </c>
      <c r="DK84" s="1">
        <v>0</v>
      </c>
      <c r="DL84" s="1">
        <v>0</v>
      </c>
      <c r="DM84" s="2">
        <v>1</v>
      </c>
      <c r="DN84" s="1">
        <v>0</v>
      </c>
      <c r="DO84" s="1">
        <v>0</v>
      </c>
      <c r="DP84" s="1">
        <v>0</v>
      </c>
      <c r="DQ84" s="1">
        <v>0</v>
      </c>
      <c r="DR84" s="1">
        <v>0</v>
      </c>
      <c r="DS84" s="1">
        <v>0</v>
      </c>
      <c r="DT84" s="2">
        <v>1</v>
      </c>
      <c r="DU84" s="1">
        <v>0</v>
      </c>
      <c r="DV84" s="1">
        <v>0</v>
      </c>
      <c r="DW84" s="1">
        <v>0</v>
      </c>
      <c r="DX84" s="1">
        <v>0</v>
      </c>
      <c r="DY84" s="1">
        <v>0</v>
      </c>
      <c r="DZ84" s="1">
        <v>0</v>
      </c>
      <c r="EA84" s="2">
        <v>1</v>
      </c>
      <c r="EB84" s="1">
        <v>0</v>
      </c>
      <c r="EC84" s="1">
        <v>0</v>
      </c>
      <c r="ED84" s="1">
        <v>0</v>
      </c>
      <c r="EE84" s="1">
        <v>0</v>
      </c>
      <c r="EF84" s="1">
        <v>0</v>
      </c>
      <c r="EG84" s="1">
        <v>0</v>
      </c>
      <c r="EH84" s="2">
        <v>1</v>
      </c>
      <c r="EI84" s="1">
        <v>0</v>
      </c>
      <c r="EJ84" s="1">
        <v>0</v>
      </c>
      <c r="EK84" s="1">
        <v>0</v>
      </c>
      <c r="EL84" s="1">
        <v>0</v>
      </c>
      <c r="EM84" s="1">
        <v>0</v>
      </c>
      <c r="EN84" s="1">
        <v>0</v>
      </c>
      <c r="EO84" s="2">
        <v>1</v>
      </c>
      <c r="EP84" s="1">
        <v>0</v>
      </c>
      <c r="EQ84" s="1">
        <v>0</v>
      </c>
      <c r="ER84" s="1">
        <v>0</v>
      </c>
      <c r="ES84" s="1">
        <v>0</v>
      </c>
      <c r="ET84" s="1">
        <v>0</v>
      </c>
      <c r="EU84" s="1">
        <v>0</v>
      </c>
      <c r="EV84" s="2">
        <v>1</v>
      </c>
      <c r="EW84" s="1">
        <v>0</v>
      </c>
      <c r="EX84" s="1">
        <v>0</v>
      </c>
      <c r="EY84" s="1">
        <v>0</v>
      </c>
      <c r="EZ84" s="1">
        <v>0</v>
      </c>
      <c r="FA84" s="1">
        <v>0</v>
      </c>
      <c r="FB84" s="1">
        <v>0</v>
      </c>
      <c r="FC84" s="2">
        <v>1</v>
      </c>
      <c r="FD84" s="1">
        <v>0</v>
      </c>
      <c r="FE84" s="1">
        <v>1</v>
      </c>
      <c r="FF84" s="1">
        <v>1</v>
      </c>
      <c r="FG84" s="1">
        <v>1</v>
      </c>
      <c r="FH84" s="1">
        <v>1</v>
      </c>
      <c r="FI84" s="1">
        <v>0</v>
      </c>
      <c r="FJ84" s="2">
        <v>0</v>
      </c>
      <c r="FK84" s="1">
        <v>0</v>
      </c>
      <c r="FL84" s="1">
        <v>0</v>
      </c>
      <c r="FM84" s="1">
        <v>1</v>
      </c>
      <c r="FN84" s="1">
        <v>1</v>
      </c>
      <c r="FO84" s="1">
        <v>0</v>
      </c>
      <c r="FP84" s="1">
        <v>1</v>
      </c>
      <c r="FQ84" s="2">
        <v>1</v>
      </c>
      <c r="FR84" s="1">
        <v>0</v>
      </c>
      <c r="FS84" s="1">
        <v>0</v>
      </c>
      <c r="FT84" s="1">
        <v>0</v>
      </c>
      <c r="FU84" s="1">
        <v>1</v>
      </c>
      <c r="FV84" s="1">
        <v>0</v>
      </c>
      <c r="FW84" s="1">
        <v>1</v>
      </c>
      <c r="FX84" s="2">
        <v>0</v>
      </c>
      <c r="FY84" s="1">
        <v>0</v>
      </c>
      <c r="FZ84" s="1">
        <v>0</v>
      </c>
      <c r="GA84" s="1">
        <v>0</v>
      </c>
      <c r="GB84" s="1">
        <v>1</v>
      </c>
      <c r="GC84" s="1">
        <v>1</v>
      </c>
      <c r="GD84" s="1">
        <v>1</v>
      </c>
      <c r="GE84" s="2">
        <v>1</v>
      </c>
      <c r="GF84" s="1">
        <v>0</v>
      </c>
      <c r="GG84" s="1">
        <v>0</v>
      </c>
      <c r="GH84" s="1">
        <v>1</v>
      </c>
      <c r="GI84" s="1">
        <v>0</v>
      </c>
      <c r="GJ84" s="1">
        <v>1</v>
      </c>
      <c r="GK84" s="1">
        <v>1</v>
      </c>
      <c r="GL84" s="2">
        <v>1</v>
      </c>
      <c r="GM84" s="1">
        <v>1</v>
      </c>
      <c r="GN84" s="1">
        <v>1</v>
      </c>
      <c r="GO84" s="1">
        <v>1</v>
      </c>
      <c r="GP84" s="1">
        <v>0</v>
      </c>
      <c r="GQ84" s="1">
        <v>1</v>
      </c>
      <c r="GR84" s="1">
        <v>1</v>
      </c>
      <c r="GS84" s="2">
        <v>1</v>
      </c>
      <c r="GT84" s="1">
        <v>0</v>
      </c>
      <c r="GU84" s="1">
        <v>0</v>
      </c>
      <c r="GV84" s="1">
        <v>0</v>
      </c>
      <c r="GW84" s="1">
        <v>1</v>
      </c>
      <c r="GX84" s="1">
        <v>1</v>
      </c>
      <c r="GY84" s="1">
        <v>1</v>
      </c>
      <c r="GZ84" s="2">
        <v>1</v>
      </c>
      <c r="HA84" s="1">
        <v>1</v>
      </c>
      <c r="HB84" s="1">
        <v>1</v>
      </c>
      <c r="HC84" s="1">
        <v>0</v>
      </c>
      <c r="HD84" s="1">
        <v>1</v>
      </c>
      <c r="HE84" s="1">
        <v>1</v>
      </c>
      <c r="HF84" s="1">
        <v>1</v>
      </c>
      <c r="HG84" s="2">
        <v>1</v>
      </c>
      <c r="HH84" s="1">
        <v>0</v>
      </c>
      <c r="HI84" s="1">
        <v>0</v>
      </c>
      <c r="HJ84" s="1">
        <v>0</v>
      </c>
      <c r="HK84" s="1">
        <v>1</v>
      </c>
      <c r="HL84" s="1">
        <v>0</v>
      </c>
      <c r="HM84" s="1">
        <v>0</v>
      </c>
      <c r="HN84" s="2">
        <v>1</v>
      </c>
      <c r="HO84" s="1">
        <v>0</v>
      </c>
      <c r="HP84" s="1">
        <v>0.2</v>
      </c>
      <c r="HQ84" s="1">
        <v>0</v>
      </c>
      <c r="HR84" s="1">
        <v>0</v>
      </c>
      <c r="HS84" s="1">
        <v>-3.8</v>
      </c>
      <c r="HT84" s="1">
        <v>2</v>
      </c>
      <c r="HU84" s="2">
        <v>3</v>
      </c>
      <c r="HV84" s="1">
        <v>0</v>
      </c>
      <c r="HW84" s="1">
        <v>0</v>
      </c>
      <c r="HX84" s="1">
        <v>0</v>
      </c>
      <c r="HY84" s="1">
        <v>-0.2</v>
      </c>
      <c r="HZ84" s="1">
        <v>1.6</v>
      </c>
      <c r="IA84" s="1">
        <v>-1.4</v>
      </c>
      <c r="IB84" s="2">
        <v>0</v>
      </c>
      <c r="IC84" s="1">
        <v>0</v>
      </c>
      <c r="ID84" s="1">
        <v>0</v>
      </c>
      <c r="IE84" s="1">
        <v>0</v>
      </c>
      <c r="IF84" s="1">
        <v>0</v>
      </c>
      <c r="IG84" s="1">
        <v>0</v>
      </c>
      <c r="IH84" s="1">
        <v>0</v>
      </c>
      <c r="II84" s="2">
        <v>-0.4</v>
      </c>
      <c r="IJ84" s="1">
        <v>0</v>
      </c>
      <c r="IK84" s="1">
        <v>0</v>
      </c>
      <c r="IL84" s="1">
        <v>0</v>
      </c>
      <c r="IM84" s="1">
        <v>2.8</v>
      </c>
      <c r="IN84" s="1">
        <v>0</v>
      </c>
      <c r="IO84" s="1">
        <v>-0.4</v>
      </c>
      <c r="IP84" s="2">
        <v>-2.6</v>
      </c>
      <c r="IQ84" s="1">
        <v>4</v>
      </c>
      <c r="IR84" s="1">
        <v>0</v>
      </c>
      <c r="IS84" s="1">
        <v>0</v>
      </c>
      <c r="IT84" s="1">
        <v>-1.4</v>
      </c>
      <c r="IU84" s="1">
        <v>1.2</v>
      </c>
      <c r="IV84" s="1">
        <v>1.2</v>
      </c>
      <c r="IW84" s="2">
        <v>1</v>
      </c>
      <c r="IX84" s="1">
        <v>0</v>
      </c>
      <c r="IY84" s="1">
        <v>-1</v>
      </c>
      <c r="IZ84" s="1">
        <v>-0.2</v>
      </c>
      <c r="JA84" s="1">
        <v>0.6</v>
      </c>
      <c r="JB84" s="1">
        <v>-0.2</v>
      </c>
      <c r="JC84" s="1">
        <v>-1.8</v>
      </c>
      <c r="JD84" s="2">
        <v>0</v>
      </c>
      <c r="JE84" s="1">
        <v>1.9</v>
      </c>
      <c r="JF84" s="1">
        <v>0</v>
      </c>
      <c r="JG84" s="1">
        <v>0</v>
      </c>
      <c r="JH84" s="1">
        <v>-1.4</v>
      </c>
      <c r="JI84" s="1">
        <v>0.6</v>
      </c>
      <c r="JJ84" s="1">
        <v>-3.4</v>
      </c>
      <c r="JK84" s="2">
        <v>0</v>
      </c>
      <c r="JL84" s="1">
        <v>0</v>
      </c>
      <c r="JM84" s="1">
        <v>0</v>
      </c>
      <c r="JN84" s="1">
        <v>0</v>
      </c>
      <c r="JO84" s="1">
        <v>1.4</v>
      </c>
      <c r="JP84" s="1">
        <v>-1.8</v>
      </c>
      <c r="JQ84" s="1">
        <v>-0.2</v>
      </c>
      <c r="JR84" s="2">
        <v>-3.6</v>
      </c>
      <c r="JS84" s="1">
        <v>2.6</v>
      </c>
      <c r="JT84" s="1">
        <v>0</v>
      </c>
      <c r="JU84" s="1">
        <v>0</v>
      </c>
      <c r="JV84" s="1">
        <v>0</v>
      </c>
      <c r="JW84" s="1">
        <v>-1</v>
      </c>
      <c r="JX84" s="1">
        <v>0.6</v>
      </c>
      <c r="JY84" s="2">
        <v>0</v>
      </c>
      <c r="JZ84" s="1">
        <v>0</v>
      </c>
      <c r="KA84" s="1">
        <v>1.4</v>
      </c>
      <c r="KB84" s="1">
        <v>-1</v>
      </c>
      <c r="KC84" s="1">
        <v>-0.8</v>
      </c>
      <c r="KD84" s="1">
        <v>2.8</v>
      </c>
      <c r="KE84" s="1">
        <v>-1.4</v>
      </c>
      <c r="KF84" s="1">
        <v>0.6</v>
      </c>
      <c r="KG84" s="1">
        <v>-0.3</v>
      </c>
      <c r="KH84" s="1">
        <v>-0.3</v>
      </c>
      <c r="KI84" s="1">
        <v>-0.4</v>
      </c>
      <c r="KJ84" s="1">
        <v>-0.4</v>
      </c>
      <c r="KK84" s="1">
        <v>-0.4</v>
      </c>
      <c r="KL84" s="1">
        <v>-0.4</v>
      </c>
      <c r="KM84" s="1">
        <v>-0.4</v>
      </c>
      <c r="KN84" s="14">
        <v>0</v>
      </c>
      <c r="KO84" s="1">
        <v>0</v>
      </c>
      <c r="KP84" s="1">
        <v>0</v>
      </c>
      <c r="KQ84" s="1">
        <v>0</v>
      </c>
      <c r="KR84" s="1">
        <v>0</v>
      </c>
      <c r="KS84" s="1">
        <v>0</v>
      </c>
      <c r="KT84" s="2">
        <v>1.2</v>
      </c>
    </row>
    <row r="85" spans="1:306">
      <c r="A85" s="1">
        <f t="shared" si="27"/>
        <v>0</v>
      </c>
      <c r="B85" s="1">
        <f>U85*N85</f>
        <v>0</v>
      </c>
      <c r="C85" s="1">
        <f t="shared" si="28"/>
        <v>0</v>
      </c>
      <c r="D85" s="1">
        <f t="shared" si="29"/>
        <v>0</v>
      </c>
      <c r="E85" s="1">
        <f t="shared" si="30"/>
        <v>0</v>
      </c>
      <c r="F85" s="1">
        <f t="shared" si="31"/>
        <v>14</v>
      </c>
      <c r="G85" s="1">
        <f t="shared" si="32"/>
        <v>11</v>
      </c>
      <c r="H85" s="80">
        <f t="shared" si="33"/>
        <v>5</v>
      </c>
      <c r="I85" s="80">
        <f t="shared" si="34"/>
        <v>5</v>
      </c>
      <c r="J85" s="80">
        <f t="shared" si="35"/>
        <v>5</v>
      </c>
      <c r="K85" s="80">
        <f t="shared" si="36"/>
        <v>5</v>
      </c>
      <c r="L85" s="80">
        <f t="shared" si="37"/>
        <v>5</v>
      </c>
      <c r="M85" s="80">
        <f t="shared" si="38"/>
        <v>5</v>
      </c>
      <c r="N85" s="80">
        <v>5</v>
      </c>
      <c r="O85" s="179" t="s">
        <v>3726</v>
      </c>
      <c r="P85" s="77">
        <f t="shared" si="25"/>
        <v>5</v>
      </c>
      <c r="Q85" s="3" t="s">
        <v>55</v>
      </c>
      <c r="R85" s="3">
        <v>2</v>
      </c>
      <c r="S85" s="143" t="s">
        <v>55</v>
      </c>
      <c r="T85" s="226"/>
      <c r="U85" s="249"/>
      <c r="V85" s="186"/>
      <c r="W85" s="186"/>
      <c r="X85" s="186"/>
      <c r="Y85" s="186">
        <v>2.8</v>
      </c>
      <c r="Z85" s="187">
        <v>2.2000000000000002</v>
      </c>
      <c r="AA85" s="186">
        <v>0</v>
      </c>
      <c r="AB85" s="186">
        <v>2.2000000000000002</v>
      </c>
      <c r="AC85" s="227">
        <v>2.2000000000000002</v>
      </c>
      <c r="AD85" s="186">
        <v>2</v>
      </c>
      <c r="AE85" s="186">
        <v>0.5</v>
      </c>
      <c r="AF85" s="186">
        <v>0.8</v>
      </c>
      <c r="AG85" s="187">
        <v>2.5</v>
      </c>
      <c r="AH85" s="153">
        <v>3</v>
      </c>
      <c r="AI85" s="1">
        <v>2</v>
      </c>
      <c r="AJ85" s="2">
        <v>1</v>
      </c>
      <c r="AK85" s="1">
        <v>2</v>
      </c>
      <c r="AL85" s="1">
        <v>2</v>
      </c>
      <c r="AM85" s="1">
        <v>3</v>
      </c>
      <c r="AN85" s="130">
        <v>3</v>
      </c>
      <c r="AO85" s="153">
        <v>1</v>
      </c>
      <c r="AP85" s="1">
        <v>3</v>
      </c>
      <c r="AQ85" s="2">
        <v>1</v>
      </c>
      <c r="AR85" s="1">
        <v>1</v>
      </c>
      <c r="AS85" s="1">
        <v>2</v>
      </c>
      <c r="AT85" s="1">
        <v>3</v>
      </c>
      <c r="AU85" s="130">
        <v>2</v>
      </c>
      <c r="AV85" s="153">
        <v>1</v>
      </c>
      <c r="AW85" s="1">
        <v>0</v>
      </c>
      <c r="AX85" s="2">
        <v>3</v>
      </c>
      <c r="AY85" s="1">
        <v>2</v>
      </c>
      <c r="AZ85" s="1">
        <v>2</v>
      </c>
      <c r="BA85" s="1">
        <v>1</v>
      </c>
      <c r="BB85" s="130">
        <v>1</v>
      </c>
      <c r="BC85" s="1">
        <v>0</v>
      </c>
      <c r="BD85" s="1">
        <v>0</v>
      </c>
      <c r="BE85" s="1">
        <v>0</v>
      </c>
      <c r="BF85" s="1">
        <v>0</v>
      </c>
      <c r="BG85" s="1">
        <v>1</v>
      </c>
      <c r="BH85" s="1">
        <v>3</v>
      </c>
      <c r="BI85" s="2">
        <v>3</v>
      </c>
      <c r="BJ85" s="1">
        <v>2</v>
      </c>
      <c r="BK85" s="1">
        <v>1</v>
      </c>
      <c r="BL85" s="1">
        <v>1</v>
      </c>
      <c r="BM85" s="1">
        <v>1</v>
      </c>
      <c r="BN85" s="1">
        <v>2</v>
      </c>
      <c r="BO85" s="1">
        <v>3</v>
      </c>
      <c r="BP85" s="2">
        <v>3</v>
      </c>
      <c r="BQ85" s="1">
        <v>2</v>
      </c>
      <c r="BR85" s="1">
        <v>2</v>
      </c>
      <c r="BS85" s="1">
        <v>2</v>
      </c>
      <c r="BT85" s="1">
        <v>2</v>
      </c>
      <c r="BU85" s="1">
        <v>2</v>
      </c>
      <c r="BV85" s="1">
        <v>3</v>
      </c>
      <c r="BW85" s="2">
        <v>3</v>
      </c>
      <c r="BX85" s="1">
        <v>0</v>
      </c>
      <c r="BY85" s="1">
        <v>0</v>
      </c>
      <c r="BZ85" s="1">
        <v>0</v>
      </c>
      <c r="CA85" s="1">
        <v>0</v>
      </c>
      <c r="CB85" s="1">
        <v>0</v>
      </c>
      <c r="CC85" s="1">
        <v>0</v>
      </c>
      <c r="CD85" s="2">
        <v>0</v>
      </c>
      <c r="CE85" s="1">
        <v>0</v>
      </c>
      <c r="CF85" s="1">
        <v>2</v>
      </c>
      <c r="CG85" s="1">
        <v>1</v>
      </c>
      <c r="CH85" s="1">
        <v>1</v>
      </c>
      <c r="CI85" s="1">
        <v>2</v>
      </c>
      <c r="CJ85" s="1">
        <v>1</v>
      </c>
      <c r="CK85" s="2">
        <v>0</v>
      </c>
      <c r="CL85" s="1">
        <v>0</v>
      </c>
      <c r="CM85" s="1">
        <v>1</v>
      </c>
      <c r="CN85" s="1">
        <v>1</v>
      </c>
      <c r="CO85" s="1">
        <v>1</v>
      </c>
      <c r="CP85" s="1">
        <v>0</v>
      </c>
      <c r="CQ85" s="1">
        <v>0</v>
      </c>
      <c r="CR85" s="2">
        <v>0</v>
      </c>
      <c r="CS85" s="1">
        <v>0</v>
      </c>
      <c r="CT85" s="1">
        <v>0</v>
      </c>
      <c r="CU85" s="1">
        <v>2</v>
      </c>
      <c r="CV85" s="1">
        <v>2</v>
      </c>
      <c r="CW85" s="1">
        <v>1</v>
      </c>
      <c r="CX85" s="1">
        <v>0</v>
      </c>
      <c r="CY85" s="2">
        <v>0</v>
      </c>
      <c r="CZ85" s="1">
        <v>0</v>
      </c>
      <c r="DA85" s="1">
        <v>0</v>
      </c>
      <c r="DB85" s="1">
        <v>1</v>
      </c>
      <c r="DC85" s="1">
        <v>1</v>
      </c>
      <c r="DD85" s="1">
        <v>1</v>
      </c>
      <c r="DE85" s="1">
        <v>0</v>
      </c>
      <c r="DF85" s="2">
        <v>0</v>
      </c>
      <c r="DG85" s="1">
        <v>0</v>
      </c>
      <c r="DH85" s="1">
        <v>0</v>
      </c>
      <c r="DI85" s="1">
        <v>0</v>
      </c>
      <c r="DJ85" s="1">
        <v>0</v>
      </c>
      <c r="DK85" s="1">
        <v>1</v>
      </c>
      <c r="DL85" s="1">
        <v>0</v>
      </c>
      <c r="DM85" s="2">
        <v>1</v>
      </c>
      <c r="DN85" s="1">
        <v>0</v>
      </c>
      <c r="DO85" s="1">
        <v>0</v>
      </c>
      <c r="DP85" s="1">
        <v>0</v>
      </c>
      <c r="DQ85" s="1">
        <v>2</v>
      </c>
      <c r="DR85" s="1">
        <v>2</v>
      </c>
      <c r="DS85" s="1">
        <v>1</v>
      </c>
      <c r="DT85" s="2">
        <v>2</v>
      </c>
      <c r="DU85" s="1">
        <v>0</v>
      </c>
      <c r="DV85" s="1">
        <v>1</v>
      </c>
      <c r="DW85" s="1">
        <v>1</v>
      </c>
      <c r="DX85" s="1">
        <v>1</v>
      </c>
      <c r="DY85" s="1">
        <v>0</v>
      </c>
      <c r="DZ85" s="1">
        <v>2</v>
      </c>
      <c r="EA85" s="2">
        <v>1</v>
      </c>
      <c r="EB85" s="1">
        <v>0</v>
      </c>
      <c r="EC85" s="1">
        <v>0</v>
      </c>
      <c r="ED85" s="1">
        <v>1</v>
      </c>
      <c r="EE85" s="1">
        <v>0</v>
      </c>
      <c r="EF85" s="1">
        <v>1</v>
      </c>
      <c r="EG85" s="1">
        <v>1.5</v>
      </c>
      <c r="EH85" s="2">
        <v>2</v>
      </c>
      <c r="EI85" s="1">
        <v>1</v>
      </c>
      <c r="EJ85" s="1">
        <v>1</v>
      </c>
      <c r="EK85" s="1">
        <v>2</v>
      </c>
      <c r="EL85" s="1">
        <v>0</v>
      </c>
      <c r="EM85" s="1">
        <v>2</v>
      </c>
      <c r="EN85" s="1">
        <v>1</v>
      </c>
      <c r="EO85" s="2">
        <v>2</v>
      </c>
      <c r="EP85" s="1">
        <v>1</v>
      </c>
      <c r="EQ85" s="1">
        <v>1</v>
      </c>
      <c r="ER85" s="1">
        <v>1</v>
      </c>
      <c r="ES85" s="1">
        <v>2</v>
      </c>
      <c r="ET85" s="1">
        <v>2</v>
      </c>
      <c r="EU85" s="1">
        <v>2</v>
      </c>
      <c r="EV85" s="2">
        <v>2</v>
      </c>
      <c r="EW85" s="1">
        <v>1</v>
      </c>
      <c r="EX85" s="1">
        <v>2</v>
      </c>
      <c r="EY85" s="1">
        <v>1</v>
      </c>
      <c r="EZ85" s="1">
        <v>0</v>
      </c>
      <c r="FA85" s="1">
        <v>1</v>
      </c>
      <c r="FB85" s="1">
        <v>2</v>
      </c>
      <c r="FC85" s="2">
        <v>2</v>
      </c>
      <c r="FD85" s="1">
        <v>1</v>
      </c>
      <c r="FE85" s="1">
        <v>1</v>
      </c>
      <c r="FF85" s="1">
        <v>1</v>
      </c>
      <c r="FG85" s="1">
        <v>2</v>
      </c>
      <c r="FH85" s="1">
        <v>2</v>
      </c>
      <c r="FI85" s="1">
        <v>0</v>
      </c>
      <c r="FJ85" s="2">
        <v>0</v>
      </c>
      <c r="FK85" s="1">
        <v>0</v>
      </c>
      <c r="FL85" s="1">
        <v>0</v>
      </c>
      <c r="FM85" s="1">
        <v>0</v>
      </c>
      <c r="FN85" s="1">
        <v>2</v>
      </c>
      <c r="FO85" s="1">
        <v>1</v>
      </c>
      <c r="FP85" s="1">
        <v>1</v>
      </c>
      <c r="FQ85" s="2">
        <v>2</v>
      </c>
      <c r="FR85" s="1">
        <v>2</v>
      </c>
      <c r="FS85" s="1">
        <v>0</v>
      </c>
      <c r="FT85" s="1">
        <v>2</v>
      </c>
      <c r="FU85" s="1">
        <v>1</v>
      </c>
      <c r="FV85" s="1">
        <v>2</v>
      </c>
      <c r="FW85" s="1">
        <v>2</v>
      </c>
      <c r="FX85" s="2">
        <v>0</v>
      </c>
      <c r="FY85" s="1">
        <v>0</v>
      </c>
      <c r="FZ85" s="1">
        <v>0</v>
      </c>
      <c r="GA85" s="1">
        <v>1</v>
      </c>
      <c r="GB85" s="1">
        <v>0</v>
      </c>
      <c r="GC85" s="1">
        <v>1</v>
      </c>
      <c r="GD85" s="1">
        <v>1</v>
      </c>
      <c r="GE85" s="2">
        <v>1</v>
      </c>
      <c r="GF85" s="1">
        <v>0</v>
      </c>
      <c r="GG85" s="1">
        <v>0</v>
      </c>
      <c r="GH85" s="1">
        <v>0</v>
      </c>
      <c r="GI85" s="1">
        <v>1</v>
      </c>
      <c r="GJ85" s="1">
        <v>1</v>
      </c>
      <c r="GK85" s="1">
        <v>0</v>
      </c>
      <c r="GL85" s="2">
        <v>2</v>
      </c>
      <c r="GM85" s="1">
        <v>1</v>
      </c>
      <c r="GN85" s="1">
        <v>1</v>
      </c>
      <c r="GO85" s="1">
        <v>2</v>
      </c>
      <c r="GP85" s="1">
        <v>2</v>
      </c>
      <c r="GQ85" s="1">
        <v>2</v>
      </c>
      <c r="GR85" s="1">
        <v>2</v>
      </c>
      <c r="GS85" s="2">
        <v>2</v>
      </c>
      <c r="GT85" s="1">
        <v>2</v>
      </c>
      <c r="GU85" s="1">
        <v>0</v>
      </c>
      <c r="GV85" s="1">
        <v>0</v>
      </c>
      <c r="GW85" s="1">
        <v>2</v>
      </c>
      <c r="GX85" s="1">
        <v>2</v>
      </c>
      <c r="GY85" s="1">
        <v>2</v>
      </c>
      <c r="GZ85" s="2">
        <v>1</v>
      </c>
      <c r="HA85" s="1">
        <v>1</v>
      </c>
      <c r="HB85" s="1">
        <v>2</v>
      </c>
      <c r="HC85" s="1">
        <v>1</v>
      </c>
      <c r="HD85" s="1">
        <v>2</v>
      </c>
      <c r="HE85" s="1">
        <v>2</v>
      </c>
      <c r="HF85" s="1">
        <v>1</v>
      </c>
      <c r="HG85" s="2">
        <v>2</v>
      </c>
      <c r="HH85" s="1">
        <v>0</v>
      </c>
      <c r="HI85" s="1">
        <v>0</v>
      </c>
      <c r="HJ85" s="1">
        <v>0</v>
      </c>
      <c r="HK85" s="1">
        <v>0</v>
      </c>
      <c r="HL85" s="1">
        <v>2</v>
      </c>
      <c r="HM85" s="1">
        <v>2</v>
      </c>
      <c r="HN85" s="2">
        <v>2</v>
      </c>
      <c r="HO85" s="1">
        <v>1</v>
      </c>
      <c r="HP85" s="1">
        <v>2</v>
      </c>
      <c r="HQ85" s="1">
        <v>2</v>
      </c>
      <c r="HR85" s="1">
        <v>0</v>
      </c>
      <c r="HS85" s="1">
        <v>2</v>
      </c>
      <c r="HT85" s="1">
        <v>2</v>
      </c>
      <c r="HU85" s="2">
        <v>2</v>
      </c>
      <c r="HV85" s="1">
        <v>0</v>
      </c>
      <c r="HW85" s="1">
        <v>0</v>
      </c>
      <c r="HX85" s="1">
        <v>2</v>
      </c>
      <c r="HY85" s="1">
        <v>1</v>
      </c>
      <c r="HZ85" s="1">
        <v>2</v>
      </c>
      <c r="IA85" s="1">
        <v>2</v>
      </c>
      <c r="IB85" s="2">
        <v>2</v>
      </c>
      <c r="IC85" s="1">
        <v>0</v>
      </c>
      <c r="ID85" s="1">
        <v>0</v>
      </c>
      <c r="IE85" s="1">
        <v>0</v>
      </c>
      <c r="IF85" s="1">
        <v>0</v>
      </c>
      <c r="IG85" s="1">
        <v>0</v>
      </c>
      <c r="IH85" s="1">
        <v>2</v>
      </c>
      <c r="II85" s="2">
        <v>2</v>
      </c>
      <c r="IJ85" s="1">
        <v>1</v>
      </c>
      <c r="IK85" s="1">
        <v>1</v>
      </c>
      <c r="IL85" s="1">
        <v>1</v>
      </c>
      <c r="IM85" s="1">
        <v>2</v>
      </c>
      <c r="IN85" s="1">
        <v>2</v>
      </c>
      <c r="IO85" s="1">
        <v>2</v>
      </c>
      <c r="IP85" s="2">
        <v>2</v>
      </c>
      <c r="IQ85" s="1">
        <v>2</v>
      </c>
      <c r="IR85" s="1">
        <v>1</v>
      </c>
      <c r="IS85" s="1">
        <v>2</v>
      </c>
      <c r="IT85" s="1">
        <v>1</v>
      </c>
      <c r="IU85" s="1">
        <v>1</v>
      </c>
      <c r="IV85" s="1">
        <v>1</v>
      </c>
      <c r="IW85" s="2">
        <v>2</v>
      </c>
      <c r="IX85" s="1">
        <v>0</v>
      </c>
      <c r="IY85" s="1">
        <v>1</v>
      </c>
      <c r="IZ85" s="1">
        <v>2</v>
      </c>
      <c r="JA85" s="1">
        <v>1</v>
      </c>
      <c r="JB85" s="1">
        <v>1</v>
      </c>
      <c r="JC85" s="1">
        <v>1</v>
      </c>
      <c r="JD85" s="2">
        <v>2</v>
      </c>
      <c r="JE85" s="1">
        <v>1</v>
      </c>
      <c r="JF85" s="1">
        <v>1</v>
      </c>
      <c r="JG85" s="1">
        <v>2</v>
      </c>
      <c r="JH85" s="1">
        <v>2</v>
      </c>
      <c r="JI85" s="1">
        <v>2</v>
      </c>
      <c r="JJ85" s="1">
        <v>1</v>
      </c>
      <c r="JK85" s="2">
        <v>2</v>
      </c>
      <c r="JL85" s="1">
        <v>1</v>
      </c>
      <c r="JM85" s="1">
        <v>1</v>
      </c>
      <c r="JN85" s="1">
        <v>0</v>
      </c>
      <c r="JO85" s="1">
        <v>1</v>
      </c>
      <c r="JP85" s="1">
        <v>2</v>
      </c>
      <c r="JQ85" s="1">
        <v>1</v>
      </c>
      <c r="JR85" s="2">
        <v>2</v>
      </c>
      <c r="JS85" s="1">
        <v>2</v>
      </c>
      <c r="JT85" s="1">
        <v>1</v>
      </c>
      <c r="JU85" s="1">
        <v>3</v>
      </c>
      <c r="JV85" s="1">
        <v>3</v>
      </c>
      <c r="JW85" s="1">
        <v>2</v>
      </c>
      <c r="JX85" s="1">
        <v>3</v>
      </c>
      <c r="JY85" s="2">
        <v>3</v>
      </c>
      <c r="JZ85" s="1">
        <v>1</v>
      </c>
      <c r="KA85" s="1">
        <v>2</v>
      </c>
      <c r="KB85" s="1">
        <v>2</v>
      </c>
      <c r="KC85" s="1">
        <v>3</v>
      </c>
      <c r="KD85" s="1">
        <v>3</v>
      </c>
      <c r="KE85" s="1">
        <v>3</v>
      </c>
      <c r="KF85" s="1">
        <v>2</v>
      </c>
      <c r="KG85" s="1">
        <v>1</v>
      </c>
      <c r="KH85" s="1">
        <v>1</v>
      </c>
      <c r="KI85" s="1">
        <v>1</v>
      </c>
      <c r="KJ85" s="1">
        <v>2</v>
      </c>
      <c r="KK85" s="1">
        <v>3</v>
      </c>
      <c r="KL85" s="1">
        <v>1</v>
      </c>
      <c r="KM85" s="1">
        <v>3</v>
      </c>
      <c r="KN85" s="14">
        <v>1</v>
      </c>
      <c r="KO85" s="1">
        <v>2</v>
      </c>
      <c r="KP85" s="1">
        <v>1</v>
      </c>
      <c r="KQ85" s="1">
        <v>2</v>
      </c>
      <c r="KR85" s="1">
        <v>0</v>
      </c>
      <c r="KS85" s="1">
        <v>0</v>
      </c>
      <c r="KT85" s="2">
        <v>0</v>
      </c>
    </row>
    <row r="86" spans="1:306">
      <c r="A86" s="1">
        <f t="shared" si="27"/>
        <v>0</v>
      </c>
      <c r="B86" s="1">
        <f>U86*N86</f>
        <v>0</v>
      </c>
      <c r="C86" s="1">
        <f t="shared" si="28"/>
        <v>0</v>
      </c>
      <c r="D86" s="1">
        <f t="shared" si="29"/>
        <v>0</v>
      </c>
      <c r="E86" s="1">
        <f t="shared" si="30"/>
        <v>0</v>
      </c>
      <c r="F86" s="1">
        <f t="shared" si="31"/>
        <v>12</v>
      </c>
      <c r="G86" s="1">
        <f t="shared" si="32"/>
        <v>7</v>
      </c>
      <c r="H86" s="80">
        <f t="shared" si="33"/>
        <v>5</v>
      </c>
      <c r="I86" s="80">
        <f t="shared" si="34"/>
        <v>5</v>
      </c>
      <c r="J86" s="80">
        <f t="shared" si="35"/>
        <v>5</v>
      </c>
      <c r="K86" s="80">
        <f t="shared" si="36"/>
        <v>5</v>
      </c>
      <c r="L86" s="80">
        <f t="shared" si="37"/>
        <v>5</v>
      </c>
      <c r="M86" s="80">
        <f t="shared" si="38"/>
        <v>5</v>
      </c>
      <c r="N86" s="80">
        <v>5</v>
      </c>
      <c r="O86" s="179" t="s">
        <v>2461</v>
      </c>
      <c r="P86" s="77">
        <f t="shared" si="25"/>
        <v>3.8</v>
      </c>
      <c r="Q86" s="3" t="s">
        <v>55</v>
      </c>
      <c r="R86" s="3">
        <v>2</v>
      </c>
      <c r="S86" s="143" t="s">
        <v>55</v>
      </c>
      <c r="T86" s="226"/>
      <c r="U86" s="249"/>
      <c r="V86" s="186"/>
      <c r="W86" s="186"/>
      <c r="X86" s="186"/>
      <c r="Y86" s="186">
        <v>2.4</v>
      </c>
      <c r="Z86" s="187">
        <v>1.4</v>
      </c>
      <c r="AA86" s="186">
        <v>0</v>
      </c>
      <c r="AB86" s="186">
        <v>0.3</v>
      </c>
      <c r="AC86" s="227">
        <v>0.4</v>
      </c>
      <c r="AD86" s="186">
        <v>0.6</v>
      </c>
      <c r="AE86" s="186">
        <v>0.5</v>
      </c>
      <c r="AF86" s="186">
        <v>2.5</v>
      </c>
      <c r="AG86" s="187">
        <v>1</v>
      </c>
      <c r="AH86" s="153">
        <v>2</v>
      </c>
      <c r="AI86" s="1">
        <v>3</v>
      </c>
      <c r="AJ86" s="2">
        <v>1.5</v>
      </c>
      <c r="AK86" s="1">
        <v>1</v>
      </c>
      <c r="AL86" s="1">
        <v>1</v>
      </c>
      <c r="AM86" s="1">
        <v>1</v>
      </c>
      <c r="AN86" s="130">
        <v>3</v>
      </c>
      <c r="AO86" s="153">
        <v>1</v>
      </c>
      <c r="AP86" s="1">
        <v>1</v>
      </c>
      <c r="AQ86" s="2">
        <v>0</v>
      </c>
      <c r="AR86" s="1">
        <v>2</v>
      </c>
      <c r="AS86" s="1">
        <v>2</v>
      </c>
      <c r="AT86" s="1">
        <v>1</v>
      </c>
      <c r="AU86" s="130">
        <v>3</v>
      </c>
      <c r="AV86" s="153">
        <v>0</v>
      </c>
      <c r="AW86" s="1">
        <v>0</v>
      </c>
      <c r="AX86" s="2">
        <v>1</v>
      </c>
      <c r="AY86" s="1">
        <v>3</v>
      </c>
      <c r="AZ86" s="1">
        <v>1</v>
      </c>
      <c r="BA86" s="1">
        <v>3</v>
      </c>
      <c r="BB86" s="130">
        <v>2</v>
      </c>
      <c r="BC86" s="1">
        <v>0</v>
      </c>
      <c r="BD86" s="1">
        <v>0</v>
      </c>
      <c r="BE86" s="1">
        <v>0</v>
      </c>
      <c r="BF86" s="1">
        <v>1</v>
      </c>
      <c r="BG86" s="1">
        <v>1</v>
      </c>
      <c r="BH86" s="1">
        <v>3</v>
      </c>
      <c r="BI86" s="2">
        <v>1</v>
      </c>
      <c r="BJ86" s="1">
        <v>3</v>
      </c>
      <c r="BK86" s="1">
        <v>1</v>
      </c>
      <c r="BL86" s="1">
        <v>0</v>
      </c>
      <c r="BM86" s="1">
        <v>1</v>
      </c>
      <c r="BN86" s="1">
        <v>3</v>
      </c>
      <c r="BO86" s="1">
        <v>3</v>
      </c>
      <c r="BP86" s="2">
        <v>3</v>
      </c>
      <c r="BQ86" s="1">
        <v>2</v>
      </c>
      <c r="BR86" s="1">
        <v>0</v>
      </c>
      <c r="BS86" s="1">
        <v>0</v>
      </c>
      <c r="BT86" s="1">
        <v>0</v>
      </c>
      <c r="BU86" s="1">
        <v>1</v>
      </c>
      <c r="BV86" s="1">
        <v>1</v>
      </c>
      <c r="BW86" s="2">
        <v>0</v>
      </c>
      <c r="BX86" s="1">
        <v>0</v>
      </c>
      <c r="BY86" s="1">
        <v>0</v>
      </c>
      <c r="BZ86" s="1">
        <v>0</v>
      </c>
      <c r="CA86" s="1">
        <v>0</v>
      </c>
      <c r="CB86" s="1">
        <v>0</v>
      </c>
      <c r="CC86" s="1">
        <v>0</v>
      </c>
      <c r="CD86" s="2">
        <v>0</v>
      </c>
      <c r="CE86" s="1">
        <v>0</v>
      </c>
      <c r="CF86" s="1">
        <v>1</v>
      </c>
      <c r="CG86" s="1">
        <v>0</v>
      </c>
      <c r="CH86" s="1">
        <v>0</v>
      </c>
      <c r="CI86" s="1">
        <v>2</v>
      </c>
      <c r="CJ86" s="1">
        <v>1</v>
      </c>
      <c r="CK86" s="2">
        <v>0</v>
      </c>
      <c r="CL86" s="1">
        <v>0</v>
      </c>
      <c r="CM86" s="1">
        <v>1</v>
      </c>
      <c r="CN86" s="1">
        <v>2</v>
      </c>
      <c r="CO86" s="1">
        <v>2</v>
      </c>
      <c r="CP86" s="1">
        <v>0</v>
      </c>
      <c r="CQ86" s="1">
        <v>0</v>
      </c>
      <c r="CR86" s="2">
        <v>0</v>
      </c>
      <c r="CS86" s="1">
        <v>0</v>
      </c>
      <c r="CT86" s="1">
        <v>0</v>
      </c>
      <c r="CU86" s="1">
        <v>2</v>
      </c>
      <c r="CV86" s="1">
        <v>2</v>
      </c>
      <c r="CW86" s="1">
        <v>1</v>
      </c>
      <c r="CX86" s="1">
        <v>0</v>
      </c>
      <c r="CY86" s="2">
        <v>0</v>
      </c>
      <c r="CZ86" s="1">
        <v>0</v>
      </c>
      <c r="DA86" s="1">
        <v>0</v>
      </c>
      <c r="DB86" s="1">
        <v>2</v>
      </c>
      <c r="DC86" s="1">
        <v>2</v>
      </c>
      <c r="DD86" s="1">
        <v>0</v>
      </c>
      <c r="DE86" s="1">
        <v>0</v>
      </c>
      <c r="DF86" s="2">
        <v>0</v>
      </c>
      <c r="DG86" s="1">
        <v>0</v>
      </c>
      <c r="DH86" s="1">
        <v>0</v>
      </c>
      <c r="DI86" s="1">
        <v>0</v>
      </c>
      <c r="DJ86" s="1">
        <v>0</v>
      </c>
      <c r="DK86" s="1">
        <v>1</v>
      </c>
      <c r="DL86" s="1">
        <v>0</v>
      </c>
      <c r="DM86" s="2">
        <v>1</v>
      </c>
      <c r="DN86" s="1">
        <v>0</v>
      </c>
      <c r="DO86" s="1">
        <v>0</v>
      </c>
      <c r="DP86" s="1">
        <v>0</v>
      </c>
      <c r="DQ86" s="1">
        <v>0</v>
      </c>
      <c r="DR86" s="1">
        <v>2</v>
      </c>
      <c r="DS86" s="1">
        <v>2</v>
      </c>
      <c r="DT86" s="2">
        <v>1</v>
      </c>
      <c r="DU86" s="1">
        <v>1</v>
      </c>
      <c r="DV86" s="1">
        <v>0</v>
      </c>
      <c r="DW86" s="1">
        <v>2</v>
      </c>
      <c r="DX86" s="1">
        <v>1</v>
      </c>
      <c r="DY86" s="1">
        <v>1</v>
      </c>
      <c r="DZ86" s="1">
        <v>1</v>
      </c>
      <c r="EA86" s="2">
        <v>1</v>
      </c>
      <c r="EB86" s="1">
        <v>0</v>
      </c>
      <c r="EC86" s="1">
        <v>0</v>
      </c>
      <c r="ED86" s="1">
        <v>0</v>
      </c>
      <c r="EE86" s="1">
        <v>1</v>
      </c>
      <c r="EF86" s="1">
        <v>1</v>
      </c>
      <c r="EG86" s="1">
        <v>2</v>
      </c>
      <c r="EH86" s="2">
        <v>2</v>
      </c>
      <c r="EI86" s="1">
        <v>0</v>
      </c>
      <c r="EJ86" s="1">
        <v>0</v>
      </c>
      <c r="EK86" s="1">
        <v>1</v>
      </c>
      <c r="EL86" s="1">
        <v>1</v>
      </c>
      <c r="EM86" s="1">
        <v>1</v>
      </c>
      <c r="EN86" s="1">
        <v>2</v>
      </c>
      <c r="EO86" s="2">
        <v>2</v>
      </c>
      <c r="EP86" s="1">
        <v>0</v>
      </c>
      <c r="EQ86" s="1">
        <v>0</v>
      </c>
      <c r="ER86" s="1">
        <v>1</v>
      </c>
      <c r="ES86" s="1">
        <v>1</v>
      </c>
      <c r="ET86" s="1">
        <v>1</v>
      </c>
      <c r="EU86" s="1">
        <v>1</v>
      </c>
      <c r="EV86" s="2">
        <v>1</v>
      </c>
      <c r="EW86" s="1">
        <v>0</v>
      </c>
      <c r="EX86" s="1">
        <v>0</v>
      </c>
      <c r="EY86" s="1">
        <v>0</v>
      </c>
      <c r="EZ86" s="1">
        <v>0</v>
      </c>
      <c r="FA86" s="1">
        <v>0</v>
      </c>
      <c r="FB86" s="1">
        <v>0</v>
      </c>
      <c r="FC86" s="2">
        <v>1</v>
      </c>
      <c r="FD86" s="1">
        <v>0</v>
      </c>
      <c r="FE86" s="1">
        <v>0</v>
      </c>
      <c r="FF86" s="1">
        <v>1</v>
      </c>
      <c r="FG86" s="1">
        <v>1</v>
      </c>
      <c r="FH86" s="1">
        <v>1</v>
      </c>
      <c r="FI86" s="1">
        <v>0</v>
      </c>
      <c r="FJ86" s="2">
        <v>0</v>
      </c>
      <c r="FK86" s="1">
        <v>0</v>
      </c>
      <c r="FL86" s="1">
        <v>0</v>
      </c>
      <c r="FM86" s="1">
        <v>0</v>
      </c>
      <c r="FN86" s="1">
        <v>2</v>
      </c>
      <c r="FO86" s="1">
        <v>0</v>
      </c>
      <c r="FP86" s="1">
        <v>0</v>
      </c>
      <c r="FQ86" s="2">
        <v>1</v>
      </c>
      <c r="FR86" s="1">
        <v>2</v>
      </c>
      <c r="FS86" s="1">
        <v>0</v>
      </c>
      <c r="FT86" s="1">
        <v>0</v>
      </c>
      <c r="FU86" s="1">
        <v>0</v>
      </c>
      <c r="FV86" s="1">
        <v>2</v>
      </c>
      <c r="FW86" s="1">
        <v>2</v>
      </c>
      <c r="FX86" s="2">
        <v>0</v>
      </c>
      <c r="FY86" s="1">
        <v>0</v>
      </c>
      <c r="FZ86" s="1">
        <v>0</v>
      </c>
      <c r="GA86" s="1">
        <v>0</v>
      </c>
      <c r="GB86" s="1">
        <v>1</v>
      </c>
      <c r="GC86" s="1">
        <v>0</v>
      </c>
      <c r="GD86" s="1">
        <v>0</v>
      </c>
      <c r="GE86" s="2">
        <v>0</v>
      </c>
      <c r="GF86" s="1">
        <v>0</v>
      </c>
      <c r="GG86" s="1">
        <v>0</v>
      </c>
      <c r="GH86" s="1">
        <v>0</v>
      </c>
      <c r="GI86" s="1">
        <v>0</v>
      </c>
      <c r="GJ86" s="1">
        <v>2</v>
      </c>
      <c r="GK86" s="1">
        <v>1</v>
      </c>
      <c r="GL86" s="2">
        <v>2</v>
      </c>
      <c r="GM86" s="1">
        <v>1</v>
      </c>
      <c r="GN86" s="1">
        <v>1</v>
      </c>
      <c r="GO86" s="1">
        <v>1</v>
      </c>
      <c r="GP86" s="1">
        <v>1</v>
      </c>
      <c r="GQ86" s="1">
        <v>1</v>
      </c>
      <c r="GR86" s="1">
        <v>1</v>
      </c>
      <c r="GS86" s="2">
        <v>2</v>
      </c>
      <c r="GT86" s="1">
        <v>1</v>
      </c>
      <c r="GU86" s="1">
        <v>0</v>
      </c>
      <c r="GV86" s="1">
        <v>0</v>
      </c>
      <c r="GW86" s="1">
        <v>2</v>
      </c>
      <c r="GX86" s="1">
        <v>2</v>
      </c>
      <c r="GY86" s="1">
        <v>2</v>
      </c>
      <c r="GZ86" s="2">
        <v>0</v>
      </c>
      <c r="HA86" s="1">
        <v>1</v>
      </c>
      <c r="HB86" s="1">
        <v>2</v>
      </c>
      <c r="HC86" s="1">
        <v>0</v>
      </c>
      <c r="HD86" s="1">
        <v>1</v>
      </c>
      <c r="HE86" s="1">
        <v>1</v>
      </c>
      <c r="HF86" s="1">
        <v>2</v>
      </c>
      <c r="HG86" s="2">
        <v>2</v>
      </c>
      <c r="HH86" s="1">
        <v>0</v>
      </c>
      <c r="HI86" s="1">
        <v>0</v>
      </c>
      <c r="HJ86" s="1">
        <v>0</v>
      </c>
      <c r="HK86" s="1">
        <v>0</v>
      </c>
      <c r="HL86" s="1">
        <v>1</v>
      </c>
      <c r="HM86" s="1">
        <v>1</v>
      </c>
      <c r="HN86" s="2">
        <v>2</v>
      </c>
      <c r="HO86" s="1">
        <v>1</v>
      </c>
      <c r="HP86" s="1">
        <v>1</v>
      </c>
      <c r="HQ86" s="1">
        <v>1</v>
      </c>
      <c r="HR86" s="1">
        <v>0</v>
      </c>
      <c r="HS86" s="1">
        <v>2</v>
      </c>
      <c r="HT86" s="1">
        <v>2</v>
      </c>
      <c r="HU86" s="2">
        <v>2</v>
      </c>
      <c r="HV86" s="1">
        <v>0</v>
      </c>
      <c r="HW86" s="1">
        <v>0</v>
      </c>
      <c r="HX86" s="1">
        <v>1</v>
      </c>
      <c r="HY86" s="1">
        <v>2</v>
      </c>
      <c r="HZ86" s="1">
        <v>2</v>
      </c>
      <c r="IA86" s="1">
        <v>2</v>
      </c>
      <c r="IB86" s="2">
        <v>2</v>
      </c>
      <c r="IC86" s="1">
        <v>0</v>
      </c>
      <c r="ID86" s="1">
        <v>0</v>
      </c>
      <c r="IE86" s="1">
        <v>0</v>
      </c>
      <c r="IF86" s="1">
        <v>0</v>
      </c>
      <c r="IG86" s="1">
        <v>0</v>
      </c>
      <c r="IH86" s="1">
        <v>2</v>
      </c>
      <c r="II86" s="2">
        <v>2</v>
      </c>
      <c r="IJ86" s="1">
        <v>1</v>
      </c>
      <c r="IK86" s="1">
        <v>1</v>
      </c>
      <c r="IL86" s="1">
        <v>2</v>
      </c>
      <c r="IM86" s="1">
        <v>2</v>
      </c>
      <c r="IN86" s="1">
        <v>2</v>
      </c>
      <c r="IO86" s="1">
        <v>2</v>
      </c>
      <c r="IP86" s="2">
        <v>2</v>
      </c>
      <c r="IQ86" s="1">
        <v>2</v>
      </c>
      <c r="IR86" s="1">
        <v>1</v>
      </c>
      <c r="IS86" s="1">
        <v>0</v>
      </c>
      <c r="IT86" s="1">
        <v>1</v>
      </c>
      <c r="IU86" s="1">
        <v>1</v>
      </c>
      <c r="IV86" s="1">
        <v>1</v>
      </c>
      <c r="IW86" s="2">
        <v>2</v>
      </c>
      <c r="IX86" s="1">
        <v>0</v>
      </c>
      <c r="IY86" s="1">
        <v>1</v>
      </c>
      <c r="IZ86" s="1">
        <v>2</v>
      </c>
      <c r="JA86" s="1">
        <v>1</v>
      </c>
      <c r="JB86" s="1">
        <v>2</v>
      </c>
      <c r="JC86" s="1">
        <v>1</v>
      </c>
      <c r="JD86" s="2">
        <v>2</v>
      </c>
      <c r="JE86" s="1">
        <v>0</v>
      </c>
      <c r="JF86" s="1">
        <v>1</v>
      </c>
      <c r="JG86" s="1">
        <v>2</v>
      </c>
      <c r="JH86" s="1">
        <v>2</v>
      </c>
      <c r="JI86" s="1">
        <v>2</v>
      </c>
      <c r="JJ86" s="1">
        <v>1</v>
      </c>
      <c r="JK86" s="2">
        <v>2</v>
      </c>
      <c r="JL86" s="1">
        <v>0</v>
      </c>
      <c r="JM86" s="1">
        <v>1</v>
      </c>
      <c r="JN86" s="1">
        <v>1</v>
      </c>
      <c r="JO86" s="1">
        <v>1</v>
      </c>
      <c r="JP86" s="1">
        <v>2</v>
      </c>
      <c r="JQ86" s="1">
        <v>0</v>
      </c>
      <c r="JR86" s="2">
        <v>1</v>
      </c>
      <c r="JS86" s="1">
        <v>2</v>
      </c>
      <c r="JT86" s="1">
        <v>1</v>
      </c>
      <c r="JU86" s="1">
        <v>3</v>
      </c>
      <c r="JV86" s="1">
        <v>2</v>
      </c>
      <c r="JW86" s="1">
        <v>1</v>
      </c>
      <c r="JX86" s="1">
        <v>2</v>
      </c>
      <c r="JY86" s="2">
        <v>1</v>
      </c>
      <c r="JZ86" s="1">
        <v>0</v>
      </c>
      <c r="KA86" s="1">
        <v>2</v>
      </c>
      <c r="KB86" s="1">
        <v>2</v>
      </c>
      <c r="KC86" s="1">
        <v>3</v>
      </c>
      <c r="KD86" s="1">
        <v>3</v>
      </c>
      <c r="KE86" s="1">
        <v>3</v>
      </c>
      <c r="KF86" s="1">
        <v>3</v>
      </c>
      <c r="KG86" s="1">
        <v>1</v>
      </c>
      <c r="KH86" s="1">
        <v>1</v>
      </c>
      <c r="KI86" s="1">
        <v>2</v>
      </c>
      <c r="KJ86" s="1">
        <v>2</v>
      </c>
      <c r="KK86" s="1">
        <v>3</v>
      </c>
      <c r="KL86" s="1">
        <v>2</v>
      </c>
      <c r="KM86" s="1">
        <v>2</v>
      </c>
      <c r="KN86" s="14">
        <v>2</v>
      </c>
      <c r="KO86" s="1">
        <v>1</v>
      </c>
      <c r="KP86" s="1">
        <v>1</v>
      </c>
      <c r="KQ86" s="1">
        <v>2</v>
      </c>
      <c r="KR86" s="1">
        <v>0</v>
      </c>
      <c r="KS86" s="1">
        <v>0</v>
      </c>
      <c r="KT86" s="2">
        <v>0</v>
      </c>
    </row>
    <row r="87" spans="1:306">
      <c r="A87" s="1">
        <f t="shared" si="27"/>
        <v>0</v>
      </c>
      <c r="B87" s="1">
        <f>U87*N87</f>
        <v>0</v>
      </c>
      <c r="C87" s="1">
        <f t="shared" si="28"/>
        <v>0</v>
      </c>
      <c r="D87" s="1">
        <f t="shared" si="29"/>
        <v>0</v>
      </c>
      <c r="E87" s="1">
        <f t="shared" si="30"/>
        <v>0</v>
      </c>
      <c r="F87" s="1">
        <f t="shared" si="31"/>
        <v>15</v>
      </c>
      <c r="G87" s="1">
        <f t="shared" si="32"/>
        <v>10</v>
      </c>
      <c r="H87" s="80">
        <f t="shared" si="33"/>
        <v>5</v>
      </c>
      <c r="I87" s="80">
        <f t="shared" si="34"/>
        <v>5</v>
      </c>
      <c r="J87" s="80">
        <f t="shared" si="35"/>
        <v>5</v>
      </c>
      <c r="K87" s="80">
        <f t="shared" si="36"/>
        <v>5</v>
      </c>
      <c r="L87" s="80">
        <f t="shared" si="37"/>
        <v>5</v>
      </c>
      <c r="M87" s="80">
        <f t="shared" si="38"/>
        <v>5</v>
      </c>
      <c r="N87" s="80">
        <v>5</v>
      </c>
      <c r="O87" s="179" t="s">
        <v>2463</v>
      </c>
      <c r="P87" s="77">
        <f t="shared" si="25"/>
        <v>5</v>
      </c>
      <c r="Q87" s="3" t="s">
        <v>55</v>
      </c>
      <c r="R87" s="3">
        <v>3</v>
      </c>
      <c r="S87" s="143" t="s">
        <v>55</v>
      </c>
      <c r="T87" s="226"/>
      <c r="U87" s="249"/>
      <c r="V87" s="186"/>
      <c r="W87" s="186"/>
      <c r="X87" s="186"/>
      <c r="Y87" s="186">
        <v>3</v>
      </c>
      <c r="Z87" s="187">
        <v>2</v>
      </c>
      <c r="AA87" s="186">
        <v>0</v>
      </c>
      <c r="AB87" s="186">
        <v>2</v>
      </c>
      <c r="AC87" s="227">
        <v>1.8</v>
      </c>
      <c r="AD87" s="186">
        <v>1.8</v>
      </c>
      <c r="AE87" s="186">
        <v>2.5</v>
      </c>
      <c r="AF87" s="186">
        <v>2</v>
      </c>
      <c r="AG87" s="187">
        <v>2</v>
      </c>
      <c r="AH87" s="153">
        <v>3</v>
      </c>
      <c r="AI87" s="1">
        <v>3</v>
      </c>
      <c r="AJ87" s="2">
        <v>2</v>
      </c>
      <c r="AK87" s="1">
        <v>1</v>
      </c>
      <c r="AL87" s="1">
        <v>2</v>
      </c>
      <c r="AM87" s="1">
        <v>2</v>
      </c>
      <c r="AN87" s="130">
        <v>1.5</v>
      </c>
      <c r="AO87" s="153">
        <v>2</v>
      </c>
      <c r="AP87" s="1">
        <v>3</v>
      </c>
      <c r="AQ87" s="2">
        <v>2</v>
      </c>
      <c r="AR87" s="1">
        <v>2</v>
      </c>
      <c r="AS87" s="1">
        <v>3</v>
      </c>
      <c r="AT87" s="1">
        <v>2</v>
      </c>
      <c r="AU87" s="130">
        <v>0</v>
      </c>
      <c r="AV87" s="153">
        <v>1</v>
      </c>
      <c r="AW87" s="1">
        <v>2</v>
      </c>
      <c r="AX87" s="2">
        <v>2</v>
      </c>
      <c r="AY87" s="1">
        <v>2</v>
      </c>
      <c r="AZ87" s="1">
        <v>2</v>
      </c>
      <c r="BA87" s="1">
        <v>2</v>
      </c>
      <c r="BB87" s="130">
        <v>3</v>
      </c>
      <c r="BC87" s="1">
        <v>2</v>
      </c>
      <c r="BD87" s="1">
        <v>2</v>
      </c>
      <c r="BE87" s="1">
        <v>3</v>
      </c>
      <c r="BF87" s="1">
        <v>2</v>
      </c>
      <c r="BG87" s="1">
        <v>3</v>
      </c>
      <c r="BH87" s="1">
        <v>2</v>
      </c>
      <c r="BI87" s="2">
        <v>1</v>
      </c>
      <c r="BJ87" s="1">
        <v>1</v>
      </c>
      <c r="BK87" s="1">
        <v>2</v>
      </c>
      <c r="BL87" s="1">
        <v>3</v>
      </c>
      <c r="BM87" s="1">
        <v>3</v>
      </c>
      <c r="BN87" s="1">
        <v>2</v>
      </c>
      <c r="BO87" s="1">
        <v>3</v>
      </c>
      <c r="BP87" s="2">
        <v>2</v>
      </c>
      <c r="BQ87" s="1">
        <v>2</v>
      </c>
      <c r="BR87" s="1">
        <v>2</v>
      </c>
      <c r="BS87" s="1">
        <v>1</v>
      </c>
      <c r="BT87" s="1">
        <v>1</v>
      </c>
      <c r="BU87" s="1">
        <v>2</v>
      </c>
      <c r="BV87" s="1">
        <v>1</v>
      </c>
      <c r="BW87" s="2">
        <v>3</v>
      </c>
      <c r="BX87" s="1">
        <v>0</v>
      </c>
      <c r="BY87" s="1">
        <v>0</v>
      </c>
      <c r="BZ87" s="1">
        <v>0</v>
      </c>
      <c r="CA87" s="1">
        <v>0</v>
      </c>
      <c r="CB87" s="1">
        <v>0</v>
      </c>
      <c r="CC87" s="1">
        <v>0</v>
      </c>
      <c r="CD87" s="2">
        <v>0</v>
      </c>
      <c r="CE87" s="1">
        <v>0</v>
      </c>
      <c r="CF87" s="1">
        <v>2</v>
      </c>
      <c r="CG87" s="1">
        <v>2</v>
      </c>
      <c r="CH87" s="1">
        <v>2</v>
      </c>
      <c r="CI87" s="1">
        <v>0</v>
      </c>
      <c r="CJ87" s="1">
        <v>0</v>
      </c>
      <c r="CK87" s="2">
        <v>0</v>
      </c>
      <c r="CL87" s="1">
        <v>0</v>
      </c>
      <c r="CM87" s="1">
        <v>3</v>
      </c>
      <c r="CN87" s="1">
        <v>3</v>
      </c>
      <c r="CO87" s="1">
        <v>1</v>
      </c>
      <c r="CP87" s="1">
        <v>0</v>
      </c>
      <c r="CQ87" s="1">
        <v>0</v>
      </c>
      <c r="CR87" s="2">
        <v>0</v>
      </c>
      <c r="CS87" s="1">
        <v>0</v>
      </c>
      <c r="CT87" s="1">
        <v>0</v>
      </c>
      <c r="CU87" s="1">
        <v>1</v>
      </c>
      <c r="CV87" s="1">
        <v>3</v>
      </c>
      <c r="CW87" s="1">
        <v>1</v>
      </c>
      <c r="CX87" s="1">
        <v>0</v>
      </c>
      <c r="CY87" s="2">
        <v>0</v>
      </c>
      <c r="CZ87" s="1">
        <v>0</v>
      </c>
      <c r="DA87" s="1">
        <v>0</v>
      </c>
      <c r="DB87" s="1">
        <v>1</v>
      </c>
      <c r="DC87" s="1">
        <v>1</v>
      </c>
      <c r="DD87" s="1">
        <v>2</v>
      </c>
      <c r="DE87" s="1">
        <v>2</v>
      </c>
      <c r="DF87" s="2">
        <v>2</v>
      </c>
      <c r="DG87" s="1">
        <v>0</v>
      </c>
      <c r="DH87" s="1">
        <v>0</v>
      </c>
      <c r="DI87" s="1">
        <v>0</v>
      </c>
      <c r="DJ87" s="1">
        <v>0</v>
      </c>
      <c r="DK87" s="1">
        <v>2</v>
      </c>
      <c r="DL87" s="1">
        <v>2</v>
      </c>
      <c r="DM87" s="2">
        <v>1</v>
      </c>
      <c r="DN87" s="1">
        <v>0</v>
      </c>
      <c r="DO87" s="1">
        <v>0</v>
      </c>
      <c r="DP87" s="1">
        <v>0</v>
      </c>
      <c r="DQ87" s="1">
        <v>2</v>
      </c>
      <c r="DR87" s="1">
        <v>3</v>
      </c>
      <c r="DS87" s="1">
        <v>2</v>
      </c>
      <c r="DT87" s="2">
        <v>2</v>
      </c>
      <c r="DU87" s="1">
        <v>2</v>
      </c>
      <c r="DV87" s="1">
        <v>1</v>
      </c>
      <c r="DW87" s="1">
        <v>3</v>
      </c>
      <c r="DX87" s="1">
        <v>2</v>
      </c>
      <c r="DY87" s="1">
        <v>2</v>
      </c>
      <c r="DZ87" s="1">
        <v>2</v>
      </c>
      <c r="EA87" s="2">
        <v>2</v>
      </c>
      <c r="EB87" s="1">
        <v>0</v>
      </c>
      <c r="EC87" s="1">
        <v>0</v>
      </c>
      <c r="ED87" s="1">
        <v>0</v>
      </c>
      <c r="EE87" s="1">
        <v>3</v>
      </c>
      <c r="EF87" s="1">
        <v>2</v>
      </c>
      <c r="EG87" s="1">
        <v>2</v>
      </c>
      <c r="EH87" s="2">
        <v>2</v>
      </c>
      <c r="EI87" s="1">
        <v>2</v>
      </c>
      <c r="EJ87" s="1">
        <v>2</v>
      </c>
      <c r="EK87" s="1">
        <v>2</v>
      </c>
      <c r="EL87" s="1">
        <v>2</v>
      </c>
      <c r="EM87" s="1">
        <v>2</v>
      </c>
      <c r="EN87" s="1">
        <v>1</v>
      </c>
      <c r="EO87" s="2">
        <v>3</v>
      </c>
      <c r="EP87" s="1">
        <v>2</v>
      </c>
      <c r="EQ87" s="1">
        <v>2</v>
      </c>
      <c r="ER87" s="1">
        <v>2</v>
      </c>
      <c r="ES87" s="1">
        <v>2</v>
      </c>
      <c r="ET87" s="1">
        <v>2</v>
      </c>
      <c r="EU87" s="1">
        <v>2</v>
      </c>
      <c r="EV87" s="2">
        <v>1</v>
      </c>
      <c r="EW87" s="1">
        <v>2</v>
      </c>
      <c r="EX87" s="1">
        <v>2</v>
      </c>
      <c r="EY87" s="1">
        <v>2</v>
      </c>
      <c r="EZ87" s="1">
        <v>2</v>
      </c>
      <c r="FA87" s="1">
        <v>2</v>
      </c>
      <c r="FB87" s="1">
        <v>2</v>
      </c>
      <c r="FC87" s="2">
        <v>2</v>
      </c>
      <c r="FD87" s="1">
        <v>1</v>
      </c>
      <c r="FE87" s="1">
        <v>0</v>
      </c>
      <c r="FF87" s="1">
        <v>0</v>
      </c>
      <c r="FG87" s="1">
        <v>1</v>
      </c>
      <c r="FH87" s="1">
        <v>0</v>
      </c>
      <c r="FI87" s="1">
        <v>0</v>
      </c>
      <c r="FJ87" s="2">
        <v>0</v>
      </c>
      <c r="FK87" s="1">
        <v>0</v>
      </c>
      <c r="FL87" s="1">
        <v>0</v>
      </c>
      <c r="FM87" s="1">
        <v>0</v>
      </c>
      <c r="FN87" s="1">
        <v>2</v>
      </c>
      <c r="FO87" s="1">
        <v>1</v>
      </c>
      <c r="FP87" s="1">
        <v>2</v>
      </c>
      <c r="FQ87" s="2">
        <v>0</v>
      </c>
      <c r="FR87" s="1">
        <v>1</v>
      </c>
      <c r="FS87" s="1">
        <v>1</v>
      </c>
      <c r="FT87" s="1">
        <v>0</v>
      </c>
      <c r="FU87" s="1">
        <v>0</v>
      </c>
      <c r="FV87" s="1">
        <v>0</v>
      </c>
      <c r="FW87" s="1">
        <v>0</v>
      </c>
      <c r="FX87" s="2">
        <v>0</v>
      </c>
      <c r="FY87" s="1">
        <v>0</v>
      </c>
      <c r="FZ87" s="1">
        <v>0</v>
      </c>
      <c r="GA87" s="1">
        <v>2</v>
      </c>
      <c r="GB87" s="1">
        <v>0</v>
      </c>
      <c r="GC87" s="1">
        <v>1</v>
      </c>
      <c r="GD87" s="1">
        <v>1</v>
      </c>
      <c r="GE87" s="2">
        <v>1</v>
      </c>
      <c r="GF87" s="1">
        <v>0</v>
      </c>
      <c r="GG87" s="1">
        <v>0</v>
      </c>
      <c r="GH87" s="1">
        <v>0</v>
      </c>
      <c r="GI87" s="1">
        <v>2</v>
      </c>
      <c r="GJ87" s="1">
        <v>2</v>
      </c>
      <c r="GK87" s="1">
        <v>1</v>
      </c>
      <c r="GL87" s="2">
        <v>2</v>
      </c>
      <c r="GM87" s="1">
        <v>1</v>
      </c>
      <c r="GN87" s="1">
        <v>2</v>
      </c>
      <c r="GO87" s="1">
        <v>2</v>
      </c>
      <c r="GP87" s="1">
        <v>1</v>
      </c>
      <c r="GQ87" s="1">
        <v>2</v>
      </c>
      <c r="GR87" s="1">
        <v>2</v>
      </c>
      <c r="GS87" s="2">
        <v>2</v>
      </c>
      <c r="GT87" s="1">
        <v>2</v>
      </c>
      <c r="GU87" s="1">
        <v>0</v>
      </c>
      <c r="GV87" s="1">
        <v>0</v>
      </c>
      <c r="GW87" s="1">
        <v>2</v>
      </c>
      <c r="GX87" s="1">
        <v>2</v>
      </c>
      <c r="GY87" s="1">
        <v>2</v>
      </c>
      <c r="GZ87" s="2">
        <v>1</v>
      </c>
      <c r="HA87" s="1">
        <v>1</v>
      </c>
      <c r="HB87" s="1">
        <v>2</v>
      </c>
      <c r="HC87" s="1">
        <v>2</v>
      </c>
      <c r="HD87" s="1">
        <v>2</v>
      </c>
      <c r="HE87" s="1">
        <v>1</v>
      </c>
      <c r="HF87" s="1">
        <v>1</v>
      </c>
      <c r="HG87" s="2">
        <v>2</v>
      </c>
      <c r="HH87" s="1">
        <v>0</v>
      </c>
      <c r="HI87" s="1">
        <v>0</v>
      </c>
      <c r="HJ87" s="1">
        <v>0</v>
      </c>
      <c r="HK87" s="1">
        <v>0</v>
      </c>
      <c r="HL87" s="1">
        <v>2</v>
      </c>
      <c r="HM87" s="1">
        <v>2</v>
      </c>
      <c r="HN87" s="2">
        <v>2</v>
      </c>
      <c r="HO87" s="1">
        <v>10</v>
      </c>
      <c r="HP87" s="1">
        <v>10</v>
      </c>
      <c r="HQ87" s="1">
        <v>1</v>
      </c>
      <c r="HR87" s="1">
        <v>0</v>
      </c>
      <c r="HS87" s="1">
        <v>2</v>
      </c>
      <c r="HT87" s="1">
        <v>2</v>
      </c>
      <c r="HU87" s="2">
        <v>2</v>
      </c>
      <c r="HV87" s="1">
        <v>0</v>
      </c>
      <c r="HW87" s="1">
        <v>0</v>
      </c>
      <c r="HX87" s="1">
        <v>2</v>
      </c>
      <c r="HY87" s="1">
        <v>2</v>
      </c>
      <c r="HZ87" s="1">
        <v>2</v>
      </c>
      <c r="IA87" s="1">
        <v>2</v>
      </c>
      <c r="IB87" s="2">
        <v>2</v>
      </c>
      <c r="IC87" s="1">
        <v>0</v>
      </c>
      <c r="ID87" s="1">
        <v>0</v>
      </c>
      <c r="IE87" s="1">
        <v>0</v>
      </c>
      <c r="IF87" s="1">
        <v>0</v>
      </c>
      <c r="IG87" s="1">
        <v>0</v>
      </c>
      <c r="IH87" s="1">
        <v>2</v>
      </c>
      <c r="II87" s="2">
        <v>2</v>
      </c>
      <c r="IJ87" s="1">
        <v>2</v>
      </c>
      <c r="IK87" s="1">
        <v>2</v>
      </c>
      <c r="IL87" s="1">
        <v>2</v>
      </c>
      <c r="IM87" s="1">
        <v>2</v>
      </c>
      <c r="IN87" s="1">
        <v>2</v>
      </c>
      <c r="IO87" s="1">
        <v>2</v>
      </c>
      <c r="IP87" s="2">
        <v>2</v>
      </c>
      <c r="IQ87" s="1">
        <v>2</v>
      </c>
      <c r="IR87" s="1">
        <v>2</v>
      </c>
      <c r="IS87" s="1">
        <v>2</v>
      </c>
      <c r="IT87" s="1">
        <v>2</v>
      </c>
      <c r="IU87" s="1">
        <v>2</v>
      </c>
      <c r="IV87" s="1">
        <v>2</v>
      </c>
      <c r="IW87" s="2">
        <v>2</v>
      </c>
      <c r="IX87" s="1">
        <v>1</v>
      </c>
      <c r="IY87" s="1">
        <v>2</v>
      </c>
      <c r="IZ87" s="1">
        <v>2</v>
      </c>
      <c r="JA87" s="1">
        <v>2</v>
      </c>
      <c r="JB87" s="1">
        <v>1</v>
      </c>
      <c r="JC87" s="1">
        <v>0</v>
      </c>
      <c r="JD87" s="2">
        <v>2</v>
      </c>
      <c r="JE87" s="1">
        <v>2</v>
      </c>
      <c r="JF87" s="1">
        <v>2</v>
      </c>
      <c r="JG87" s="1">
        <v>2</v>
      </c>
      <c r="JH87" s="1">
        <v>2</v>
      </c>
      <c r="JI87" s="1">
        <v>2</v>
      </c>
      <c r="JJ87" s="1">
        <v>2</v>
      </c>
      <c r="JK87" s="2">
        <v>2</v>
      </c>
      <c r="JL87" s="1">
        <v>3</v>
      </c>
      <c r="JM87" s="1">
        <v>4</v>
      </c>
      <c r="JN87" s="1">
        <v>3</v>
      </c>
      <c r="JO87" s="1">
        <v>2</v>
      </c>
      <c r="JP87" s="1">
        <v>2</v>
      </c>
      <c r="JQ87" s="1">
        <v>1</v>
      </c>
      <c r="JR87" s="2">
        <v>1</v>
      </c>
      <c r="JS87" s="1">
        <v>4</v>
      </c>
      <c r="JT87" s="1">
        <v>4</v>
      </c>
      <c r="JU87" s="1">
        <v>5</v>
      </c>
      <c r="JV87" s="1">
        <v>5</v>
      </c>
      <c r="JW87" s="1">
        <v>3</v>
      </c>
      <c r="JX87" s="1">
        <v>4</v>
      </c>
      <c r="JY87" s="2">
        <v>5</v>
      </c>
      <c r="JZ87" s="1">
        <v>5</v>
      </c>
      <c r="KA87" s="1">
        <v>4</v>
      </c>
      <c r="KB87" s="1">
        <v>4</v>
      </c>
      <c r="KC87" s="1">
        <v>4</v>
      </c>
      <c r="KD87" s="1">
        <v>4</v>
      </c>
      <c r="KE87" s="1">
        <v>5</v>
      </c>
      <c r="KF87" s="1">
        <v>4</v>
      </c>
      <c r="KG87" s="1">
        <v>5</v>
      </c>
      <c r="KH87" s="1">
        <v>5</v>
      </c>
      <c r="KI87" s="1">
        <v>4</v>
      </c>
      <c r="KJ87" s="1">
        <v>5</v>
      </c>
      <c r="KK87" s="1">
        <v>4</v>
      </c>
      <c r="KL87" s="1">
        <v>4</v>
      </c>
      <c r="KM87" s="1">
        <v>4</v>
      </c>
      <c r="KN87" s="14">
        <v>5</v>
      </c>
      <c r="KO87" s="1">
        <v>4</v>
      </c>
      <c r="KP87" s="1">
        <v>4</v>
      </c>
      <c r="KQ87" s="1">
        <v>4</v>
      </c>
      <c r="KR87" s="1">
        <v>7</v>
      </c>
      <c r="KS87" s="1">
        <v>6</v>
      </c>
      <c r="KT87" s="2">
        <v>7</v>
      </c>
    </row>
    <row r="88" spans="1:306" s="79" customFormat="1" ht="16.5" thickBot="1">
      <c r="A88" s="79">
        <f t="shared" si="27"/>
        <v>0</v>
      </c>
      <c r="B88" s="79">
        <f>U88*N88</f>
        <v>0</v>
      </c>
      <c r="C88" s="79">
        <f t="shared" si="28"/>
        <v>0</v>
      </c>
      <c r="D88" s="79">
        <f t="shared" si="29"/>
        <v>0</v>
      </c>
      <c r="E88" s="79">
        <f t="shared" si="30"/>
        <v>0</v>
      </c>
      <c r="F88" s="79">
        <f t="shared" si="31"/>
        <v>15</v>
      </c>
      <c r="G88" s="79">
        <f t="shared" si="32"/>
        <v>12</v>
      </c>
      <c r="H88" s="81">
        <f t="shared" si="33"/>
        <v>5</v>
      </c>
      <c r="I88" s="81">
        <f t="shared" si="34"/>
        <v>5</v>
      </c>
      <c r="J88" s="81">
        <f t="shared" si="35"/>
        <v>5</v>
      </c>
      <c r="K88" s="81">
        <f t="shared" si="36"/>
        <v>5</v>
      </c>
      <c r="L88" s="81">
        <f t="shared" si="37"/>
        <v>5</v>
      </c>
      <c r="M88" s="81">
        <f t="shared" si="38"/>
        <v>5</v>
      </c>
      <c r="N88" s="81">
        <v>5</v>
      </c>
      <c r="O88" s="180" t="s">
        <v>2464</v>
      </c>
      <c r="P88" s="169">
        <f t="shared" si="25"/>
        <v>5.4</v>
      </c>
      <c r="Q88" s="82" t="s">
        <v>55</v>
      </c>
      <c r="R88" s="82">
        <v>3</v>
      </c>
      <c r="S88" s="144" t="s">
        <v>55</v>
      </c>
      <c r="T88" s="228"/>
      <c r="U88" s="250"/>
      <c r="V88" s="229"/>
      <c r="W88" s="229"/>
      <c r="X88" s="229"/>
      <c r="Y88" s="229">
        <v>3</v>
      </c>
      <c r="Z88" s="231">
        <v>2.4</v>
      </c>
      <c r="AA88" s="229">
        <v>0</v>
      </c>
      <c r="AB88" s="229">
        <v>1.8</v>
      </c>
      <c r="AC88" s="230">
        <v>2</v>
      </c>
      <c r="AD88" s="229">
        <v>1.8</v>
      </c>
      <c r="AE88" s="229">
        <v>1</v>
      </c>
      <c r="AF88" s="229">
        <v>1</v>
      </c>
      <c r="AG88" s="231">
        <v>2.2000000000000002</v>
      </c>
      <c r="AH88" s="154">
        <v>3</v>
      </c>
      <c r="AI88" s="79">
        <v>3</v>
      </c>
      <c r="AJ88" s="78">
        <v>2</v>
      </c>
      <c r="AK88" s="79">
        <v>2</v>
      </c>
      <c r="AL88" s="79">
        <v>2</v>
      </c>
      <c r="AM88" s="79">
        <v>3</v>
      </c>
      <c r="AN88" s="131">
        <v>2.5</v>
      </c>
      <c r="AO88" s="154">
        <v>1</v>
      </c>
      <c r="AP88" s="79">
        <v>3</v>
      </c>
      <c r="AQ88" s="78">
        <v>1</v>
      </c>
      <c r="AR88" s="79">
        <v>3</v>
      </c>
      <c r="AS88" s="79">
        <v>2</v>
      </c>
      <c r="AT88" s="79">
        <v>3</v>
      </c>
      <c r="AU88" s="131">
        <v>0</v>
      </c>
      <c r="AV88" s="154">
        <v>1</v>
      </c>
      <c r="AW88" s="79">
        <v>0</v>
      </c>
      <c r="AX88" s="78">
        <v>3</v>
      </c>
      <c r="AY88" s="79">
        <v>3</v>
      </c>
      <c r="AZ88" s="79">
        <v>3</v>
      </c>
      <c r="BA88" s="79">
        <v>1</v>
      </c>
      <c r="BB88" s="131">
        <v>3</v>
      </c>
      <c r="BC88" s="79">
        <v>2</v>
      </c>
      <c r="BD88" s="79">
        <v>1</v>
      </c>
      <c r="BE88" s="79">
        <v>2</v>
      </c>
      <c r="BF88" s="79">
        <v>1</v>
      </c>
      <c r="BG88" s="79">
        <v>2</v>
      </c>
      <c r="BH88" s="79">
        <v>3</v>
      </c>
      <c r="BI88" s="78">
        <v>2</v>
      </c>
      <c r="BJ88" s="79">
        <v>3</v>
      </c>
      <c r="BK88" s="79">
        <v>2</v>
      </c>
      <c r="BL88" s="79">
        <v>2</v>
      </c>
      <c r="BM88" s="79">
        <v>2</v>
      </c>
      <c r="BN88" s="79">
        <v>2</v>
      </c>
      <c r="BO88" s="79">
        <v>3</v>
      </c>
      <c r="BP88" s="78">
        <v>3</v>
      </c>
      <c r="BQ88" s="79">
        <v>3</v>
      </c>
      <c r="BR88" s="79">
        <v>2</v>
      </c>
      <c r="BS88" s="79">
        <v>1</v>
      </c>
      <c r="BT88" s="79">
        <v>2</v>
      </c>
      <c r="BU88" s="79">
        <v>2</v>
      </c>
      <c r="BV88" s="79">
        <v>3</v>
      </c>
      <c r="BW88" s="78">
        <v>3</v>
      </c>
      <c r="BX88" s="79">
        <v>0</v>
      </c>
      <c r="BY88" s="79">
        <v>0</v>
      </c>
      <c r="BZ88" s="79">
        <v>0</v>
      </c>
      <c r="CA88" s="79">
        <v>0</v>
      </c>
      <c r="CB88" s="79">
        <v>0</v>
      </c>
      <c r="CC88" s="79">
        <v>0</v>
      </c>
      <c r="CD88" s="78">
        <v>0</v>
      </c>
      <c r="CE88" s="79">
        <v>0</v>
      </c>
      <c r="CF88" s="79">
        <v>3</v>
      </c>
      <c r="CG88" s="79">
        <v>1</v>
      </c>
      <c r="CH88" s="79">
        <v>1</v>
      </c>
      <c r="CI88" s="79">
        <v>0</v>
      </c>
      <c r="CJ88" s="79">
        <v>1</v>
      </c>
      <c r="CK88" s="78">
        <v>0</v>
      </c>
      <c r="CL88" s="79">
        <v>0</v>
      </c>
      <c r="CM88" s="79">
        <v>3</v>
      </c>
      <c r="CN88" s="79">
        <v>2</v>
      </c>
      <c r="CO88" s="79">
        <v>2</v>
      </c>
      <c r="CP88" s="79">
        <v>0</v>
      </c>
      <c r="CQ88" s="79">
        <v>0</v>
      </c>
      <c r="CR88" s="78">
        <v>0</v>
      </c>
      <c r="CS88" s="79">
        <v>0</v>
      </c>
      <c r="CT88" s="79">
        <v>0</v>
      </c>
      <c r="CU88" s="79">
        <v>2</v>
      </c>
      <c r="CV88" s="79">
        <v>3</v>
      </c>
      <c r="CW88" s="79">
        <v>2</v>
      </c>
      <c r="CX88" s="79">
        <v>1</v>
      </c>
      <c r="CY88" s="78">
        <v>0</v>
      </c>
      <c r="CZ88" s="79">
        <v>0</v>
      </c>
      <c r="DA88" s="79">
        <v>0</v>
      </c>
      <c r="DB88" s="79">
        <v>1</v>
      </c>
      <c r="DC88" s="79">
        <v>1</v>
      </c>
      <c r="DD88" s="79">
        <v>1</v>
      </c>
      <c r="DE88" s="79">
        <v>1</v>
      </c>
      <c r="DF88" s="78">
        <v>1</v>
      </c>
      <c r="DG88" s="79">
        <v>0</v>
      </c>
      <c r="DH88" s="79">
        <v>0</v>
      </c>
      <c r="DI88" s="79">
        <v>0</v>
      </c>
      <c r="DJ88" s="79">
        <v>0</v>
      </c>
      <c r="DK88" s="79">
        <v>2</v>
      </c>
      <c r="DL88" s="79">
        <v>2</v>
      </c>
      <c r="DM88" s="78">
        <v>2</v>
      </c>
      <c r="DN88" s="79">
        <v>0</v>
      </c>
      <c r="DO88" s="79">
        <v>0</v>
      </c>
      <c r="DP88" s="79">
        <v>0</v>
      </c>
      <c r="DQ88" s="79">
        <v>3</v>
      </c>
      <c r="DR88" s="79">
        <v>3</v>
      </c>
      <c r="DS88" s="79">
        <v>1</v>
      </c>
      <c r="DT88" s="78">
        <v>3</v>
      </c>
      <c r="DU88" s="79">
        <v>1</v>
      </c>
      <c r="DV88" s="79">
        <v>1</v>
      </c>
      <c r="DW88" s="79">
        <v>2</v>
      </c>
      <c r="DX88" s="79">
        <v>2</v>
      </c>
      <c r="DY88" s="79">
        <v>1</v>
      </c>
      <c r="DZ88" s="79">
        <v>2</v>
      </c>
      <c r="EA88" s="78">
        <v>1</v>
      </c>
      <c r="EB88" s="79">
        <v>0</v>
      </c>
      <c r="EC88" s="79">
        <v>0</v>
      </c>
      <c r="ED88" s="79">
        <v>0</v>
      </c>
      <c r="EE88" s="79">
        <v>1</v>
      </c>
      <c r="EF88" s="79">
        <v>2</v>
      </c>
      <c r="EG88" s="79">
        <v>3</v>
      </c>
      <c r="EH88" s="78">
        <v>3</v>
      </c>
      <c r="EI88" s="79">
        <v>1</v>
      </c>
      <c r="EJ88" s="79">
        <v>2</v>
      </c>
      <c r="EK88" s="79">
        <v>1</v>
      </c>
      <c r="EL88" s="79">
        <v>1</v>
      </c>
      <c r="EM88" s="79">
        <v>2</v>
      </c>
      <c r="EN88" s="79">
        <v>2</v>
      </c>
      <c r="EO88" s="78">
        <v>3</v>
      </c>
      <c r="EP88" s="79">
        <v>1</v>
      </c>
      <c r="EQ88" s="79">
        <v>1</v>
      </c>
      <c r="ER88" s="79">
        <v>1</v>
      </c>
      <c r="ES88" s="79">
        <v>1</v>
      </c>
      <c r="ET88" s="79">
        <v>2</v>
      </c>
      <c r="EU88" s="79">
        <v>2</v>
      </c>
      <c r="EV88" s="78">
        <v>2</v>
      </c>
      <c r="EW88" s="79">
        <v>2</v>
      </c>
      <c r="EX88" s="79">
        <v>2</v>
      </c>
      <c r="EY88" s="79">
        <v>2</v>
      </c>
      <c r="EZ88" s="79">
        <v>1</v>
      </c>
      <c r="FA88" s="79">
        <v>1</v>
      </c>
      <c r="FB88" s="79">
        <v>2</v>
      </c>
      <c r="FC88" s="78">
        <v>2</v>
      </c>
      <c r="FD88" s="79">
        <v>2</v>
      </c>
      <c r="FE88" s="79">
        <v>1</v>
      </c>
      <c r="FF88" s="79">
        <v>1</v>
      </c>
      <c r="FG88" s="79">
        <v>2</v>
      </c>
      <c r="FH88" s="79">
        <v>1</v>
      </c>
      <c r="FI88" s="79">
        <v>0</v>
      </c>
      <c r="FJ88" s="78">
        <v>0</v>
      </c>
      <c r="FK88" s="79">
        <v>0</v>
      </c>
      <c r="FL88" s="79">
        <v>0</v>
      </c>
      <c r="FM88" s="79">
        <v>0</v>
      </c>
      <c r="FN88" s="79">
        <v>2</v>
      </c>
      <c r="FO88" s="79">
        <v>0</v>
      </c>
      <c r="FP88" s="79">
        <v>0</v>
      </c>
      <c r="FQ88" s="78">
        <v>2</v>
      </c>
      <c r="FR88" s="79">
        <v>2</v>
      </c>
      <c r="FS88" s="79">
        <v>1</v>
      </c>
      <c r="FT88" s="79">
        <v>0</v>
      </c>
      <c r="FU88" s="79">
        <v>0</v>
      </c>
      <c r="FV88" s="79">
        <v>2</v>
      </c>
      <c r="FW88" s="79">
        <v>2</v>
      </c>
      <c r="FX88" s="78">
        <v>0</v>
      </c>
      <c r="FY88" s="79">
        <v>0</v>
      </c>
      <c r="FZ88" s="79">
        <v>0</v>
      </c>
      <c r="GA88" s="79">
        <v>1</v>
      </c>
      <c r="GB88" s="79">
        <v>0</v>
      </c>
      <c r="GC88" s="79">
        <v>2</v>
      </c>
      <c r="GD88" s="79">
        <v>2</v>
      </c>
      <c r="GE88" s="78">
        <v>2</v>
      </c>
      <c r="GF88" s="79">
        <v>0</v>
      </c>
      <c r="GG88" s="79">
        <v>0</v>
      </c>
      <c r="GH88" s="79">
        <v>0</v>
      </c>
      <c r="GI88" s="79">
        <v>1</v>
      </c>
      <c r="GJ88" s="79">
        <v>2</v>
      </c>
      <c r="GK88" s="79">
        <v>1</v>
      </c>
      <c r="GL88" s="78">
        <v>2</v>
      </c>
      <c r="GM88" s="79">
        <v>1</v>
      </c>
      <c r="GN88" s="79">
        <v>1</v>
      </c>
      <c r="GO88" s="79">
        <v>2</v>
      </c>
      <c r="GP88" s="79">
        <v>2</v>
      </c>
      <c r="GQ88" s="79">
        <v>1</v>
      </c>
      <c r="GR88" s="79">
        <v>2</v>
      </c>
      <c r="GS88" s="78">
        <v>2</v>
      </c>
      <c r="GT88" s="79">
        <v>2</v>
      </c>
      <c r="GU88" s="79">
        <v>0</v>
      </c>
      <c r="GV88" s="79">
        <v>0</v>
      </c>
      <c r="GW88" s="79">
        <v>2</v>
      </c>
      <c r="GX88" s="79">
        <v>2</v>
      </c>
      <c r="GY88" s="79">
        <v>2</v>
      </c>
      <c r="GZ88" s="78">
        <v>0</v>
      </c>
      <c r="HA88" s="79">
        <v>2</v>
      </c>
      <c r="HB88" s="79">
        <v>2</v>
      </c>
      <c r="HC88" s="79">
        <v>1</v>
      </c>
      <c r="HD88" s="79">
        <v>1</v>
      </c>
      <c r="HE88" s="79">
        <v>1</v>
      </c>
      <c r="HF88" s="79">
        <v>2</v>
      </c>
      <c r="HG88" s="78">
        <v>2</v>
      </c>
      <c r="HH88" s="79">
        <v>0</v>
      </c>
      <c r="HI88" s="79">
        <v>0</v>
      </c>
      <c r="HJ88" s="79">
        <v>0</v>
      </c>
      <c r="HK88" s="79">
        <v>0</v>
      </c>
      <c r="HL88" s="79">
        <v>2</v>
      </c>
      <c r="HM88" s="79">
        <v>2</v>
      </c>
      <c r="HN88" s="78">
        <v>2</v>
      </c>
      <c r="HO88" s="79">
        <v>2</v>
      </c>
      <c r="HP88" s="79">
        <v>2</v>
      </c>
      <c r="HQ88" s="79">
        <v>1</v>
      </c>
      <c r="HR88" s="79">
        <v>0</v>
      </c>
      <c r="HS88" s="79">
        <v>2</v>
      </c>
      <c r="HT88" s="79">
        <v>2</v>
      </c>
      <c r="HU88" s="78">
        <v>2</v>
      </c>
      <c r="HV88" s="79">
        <v>0</v>
      </c>
      <c r="HW88" s="79">
        <v>0</v>
      </c>
      <c r="HX88" s="79">
        <v>2</v>
      </c>
      <c r="HY88" s="79">
        <v>1</v>
      </c>
      <c r="HZ88" s="79">
        <v>2</v>
      </c>
      <c r="IA88" s="79">
        <v>2</v>
      </c>
      <c r="IB88" s="78">
        <v>2</v>
      </c>
      <c r="IC88" s="79">
        <v>0</v>
      </c>
      <c r="ID88" s="79">
        <v>0</v>
      </c>
      <c r="IE88" s="79">
        <v>0</v>
      </c>
      <c r="IF88" s="79">
        <v>0</v>
      </c>
      <c r="IG88" s="79">
        <v>0</v>
      </c>
      <c r="IH88" s="79">
        <v>2</v>
      </c>
      <c r="II88" s="78">
        <v>2</v>
      </c>
      <c r="IJ88" s="79">
        <v>2</v>
      </c>
      <c r="IK88" s="79">
        <v>2</v>
      </c>
      <c r="IL88" s="79">
        <v>2</v>
      </c>
      <c r="IM88" s="79">
        <v>2</v>
      </c>
      <c r="IN88" s="79">
        <v>2</v>
      </c>
      <c r="IO88" s="79">
        <v>2</v>
      </c>
      <c r="IP88" s="78">
        <v>2</v>
      </c>
      <c r="IQ88" s="79">
        <v>2</v>
      </c>
      <c r="IR88" s="79">
        <v>2</v>
      </c>
      <c r="IS88" s="79">
        <v>2</v>
      </c>
      <c r="IT88" s="79">
        <v>2</v>
      </c>
      <c r="IU88" s="79">
        <v>2</v>
      </c>
      <c r="IV88" s="79">
        <v>2</v>
      </c>
      <c r="IW88" s="78">
        <v>2</v>
      </c>
      <c r="IX88" s="79">
        <v>1</v>
      </c>
      <c r="IY88" s="79">
        <v>2</v>
      </c>
      <c r="IZ88" s="79">
        <v>2</v>
      </c>
      <c r="JA88" s="79">
        <v>2</v>
      </c>
      <c r="JB88" s="79">
        <v>1</v>
      </c>
      <c r="JC88" s="79">
        <v>0</v>
      </c>
      <c r="JD88" s="78">
        <v>2</v>
      </c>
      <c r="JE88" s="79">
        <v>2</v>
      </c>
      <c r="JF88" s="79">
        <v>1</v>
      </c>
      <c r="JG88" s="79">
        <v>2</v>
      </c>
      <c r="JH88" s="79">
        <v>2</v>
      </c>
      <c r="JI88" s="79">
        <v>2</v>
      </c>
      <c r="JJ88" s="79">
        <v>2</v>
      </c>
      <c r="JK88" s="78">
        <v>2</v>
      </c>
      <c r="JL88" s="79">
        <v>1</v>
      </c>
      <c r="JM88" s="79">
        <v>1</v>
      </c>
      <c r="JN88" s="79">
        <v>1</v>
      </c>
      <c r="JO88" s="79">
        <v>2</v>
      </c>
      <c r="JP88" s="79">
        <v>2</v>
      </c>
      <c r="JQ88" s="79">
        <v>1</v>
      </c>
      <c r="JR88" s="78">
        <v>2</v>
      </c>
      <c r="JS88" s="79">
        <v>4</v>
      </c>
      <c r="JT88" s="79">
        <v>3</v>
      </c>
      <c r="JU88" s="79">
        <v>5</v>
      </c>
      <c r="JV88" s="79">
        <v>5</v>
      </c>
      <c r="JW88" s="79">
        <v>3</v>
      </c>
      <c r="JX88" s="79">
        <v>5</v>
      </c>
      <c r="JY88" s="78">
        <v>5</v>
      </c>
      <c r="JZ88" s="79">
        <v>3</v>
      </c>
      <c r="KA88" s="79">
        <v>4</v>
      </c>
      <c r="KB88" s="79">
        <v>4</v>
      </c>
      <c r="KC88" s="79">
        <v>5</v>
      </c>
      <c r="KD88" s="79">
        <v>5</v>
      </c>
      <c r="KE88" s="79">
        <v>4</v>
      </c>
      <c r="KF88" s="79">
        <v>5</v>
      </c>
      <c r="KG88" s="79">
        <v>3</v>
      </c>
      <c r="KH88" s="79">
        <v>3</v>
      </c>
      <c r="KI88" s="79">
        <v>3</v>
      </c>
      <c r="KJ88" s="79">
        <v>3</v>
      </c>
      <c r="KK88" s="79">
        <v>5</v>
      </c>
      <c r="KL88" s="79">
        <v>2</v>
      </c>
      <c r="KM88" s="79">
        <v>5</v>
      </c>
      <c r="KN88" s="83">
        <v>3</v>
      </c>
      <c r="KO88" s="79">
        <v>3</v>
      </c>
      <c r="KP88" s="79">
        <v>2</v>
      </c>
      <c r="KQ88" s="79">
        <v>3</v>
      </c>
      <c r="KR88" s="79">
        <v>4</v>
      </c>
      <c r="KS88" s="79">
        <v>9</v>
      </c>
      <c r="KT88" s="78">
        <v>8</v>
      </c>
    </row>
  </sheetData>
  <mergeCells count="58">
    <mergeCell ref="T39:Z39"/>
    <mergeCell ref="T51:Z51"/>
    <mergeCell ref="T47:Z47"/>
    <mergeCell ref="T50:Z50"/>
    <mergeCell ref="T34:Z34"/>
    <mergeCell ref="T35:Z35"/>
    <mergeCell ref="T36:Z36"/>
    <mergeCell ref="T37:Z37"/>
    <mergeCell ref="T48:Z48"/>
    <mergeCell ref="T46:Z46"/>
    <mergeCell ref="T12:Z12"/>
    <mergeCell ref="T13:Z13"/>
    <mergeCell ref="T65:Z65"/>
    <mergeCell ref="T67:Z67"/>
    <mergeCell ref="T64:Z64"/>
    <mergeCell ref="T66:Z66"/>
    <mergeCell ref="T62:Z62"/>
    <mergeCell ref="T63:Z63"/>
    <mergeCell ref="T61:Z61"/>
    <mergeCell ref="T54:Z54"/>
    <mergeCell ref="T55:Z55"/>
    <mergeCell ref="T59:Z59"/>
    <mergeCell ref="T58:Z58"/>
    <mergeCell ref="T49:Z49"/>
    <mergeCell ref="T38:Z38"/>
    <mergeCell ref="T40:Z40"/>
    <mergeCell ref="T68:Z68"/>
    <mergeCell ref="T20:Z20"/>
    <mergeCell ref="T21:Z21"/>
    <mergeCell ref="T22:Z22"/>
    <mergeCell ref="T23:Z23"/>
    <mergeCell ref="T24:Z24"/>
    <mergeCell ref="T60:Z60"/>
    <mergeCell ref="T56:Z56"/>
    <mergeCell ref="T57:Z57"/>
    <mergeCell ref="T52:Z52"/>
    <mergeCell ref="T53:Z53"/>
    <mergeCell ref="T41:Z41"/>
    <mergeCell ref="T43:Z43"/>
    <mergeCell ref="T44:Z44"/>
    <mergeCell ref="T45:Z45"/>
    <mergeCell ref="T42:Z42"/>
    <mergeCell ref="T11:Z11"/>
    <mergeCell ref="T31:Z31"/>
    <mergeCell ref="T32:Z32"/>
    <mergeCell ref="T33:Z33"/>
    <mergeCell ref="T26:Z26"/>
    <mergeCell ref="T27:Z27"/>
    <mergeCell ref="T28:Z28"/>
    <mergeCell ref="T29:Z29"/>
    <mergeCell ref="T30:Z30"/>
    <mergeCell ref="T15:Z15"/>
    <mergeCell ref="T16:Z16"/>
    <mergeCell ref="T17:Z17"/>
    <mergeCell ref="T18:Z18"/>
    <mergeCell ref="T19:Z19"/>
    <mergeCell ref="T25:Z25"/>
    <mergeCell ref="T14:Z14"/>
  </mergeCells>
  <phoneticPr fontId="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55F99-D206-4A7F-9F0C-4CD34935076B}">
  <sheetPr>
    <tabColor theme="0"/>
  </sheetPr>
  <dimension ref="A1:R2943"/>
  <sheetViews>
    <sheetView topLeftCell="C1594" workbookViewId="0">
      <selection activeCell="C1595" sqref="A1:XFD1048576"/>
    </sheetView>
  </sheetViews>
  <sheetFormatPr defaultRowHeight="15.75"/>
  <cols>
    <col min="2" max="2" width="4.125" customWidth="1"/>
    <col min="3" max="3" width="50.625" style="295" customWidth="1"/>
    <col min="4" max="4" width="35" style="295" customWidth="1"/>
    <col min="5" max="5" width="8.625" hidden="1" customWidth="1"/>
    <col min="6" max="6" width="8.625" style="294"/>
    <col min="7" max="14" width="8.625" hidden="1" customWidth="1"/>
    <col min="15" max="15" width="10.125" hidden="1" customWidth="1"/>
    <col min="16" max="16" width="8.625" hidden="1" customWidth="1"/>
    <col min="17" max="17" width="10.375" hidden="1" customWidth="1"/>
    <col min="18" max="18" width="8.625" style="1"/>
  </cols>
  <sheetData>
    <row r="1" spans="1:18" ht="33" thickTop="1" thickBot="1">
      <c r="A1" s="319" t="s">
        <v>9727</v>
      </c>
      <c r="B1" s="318" t="s">
        <v>66</v>
      </c>
      <c r="C1" s="317" t="s">
        <v>9726</v>
      </c>
      <c r="D1" s="317" t="s">
        <v>9713</v>
      </c>
      <c r="E1" s="317" t="s">
        <v>6664</v>
      </c>
      <c r="F1" s="316" t="s">
        <v>9725</v>
      </c>
      <c r="G1" s="302" t="s">
        <v>9724</v>
      </c>
      <c r="H1" s="302" t="s">
        <v>9723</v>
      </c>
      <c r="I1" s="302" t="s">
        <v>9722</v>
      </c>
      <c r="J1" s="302" t="s">
        <v>9721</v>
      </c>
      <c r="K1" s="302" t="s">
        <v>9720</v>
      </c>
      <c r="L1" s="302" t="s">
        <v>9719</v>
      </c>
      <c r="M1" s="302" t="s">
        <v>9718</v>
      </c>
      <c r="N1" s="302" t="s">
        <v>9717</v>
      </c>
      <c r="O1" s="302" t="s">
        <v>9716</v>
      </c>
      <c r="P1" s="302" t="s">
        <v>9715</v>
      </c>
      <c r="Q1" s="302" t="s">
        <v>9714</v>
      </c>
      <c r="R1" s="315"/>
    </row>
    <row r="2" spans="1:18" ht="16.5" thickTop="1">
      <c r="A2">
        <v>2942</v>
      </c>
      <c r="B2">
        <v>1</v>
      </c>
      <c r="C2" s="299" t="s">
        <v>9712</v>
      </c>
      <c r="D2" s="299" t="s">
        <v>9713</v>
      </c>
      <c r="E2" s="302" t="s">
        <v>7370</v>
      </c>
      <c r="F2" s="301"/>
      <c r="G2" s="300">
        <v>5</v>
      </c>
      <c r="H2" s="300">
        <v>5</v>
      </c>
      <c r="I2" s="300">
        <v>5</v>
      </c>
      <c r="J2" s="300">
        <v>5</v>
      </c>
      <c r="K2" s="300">
        <v>10</v>
      </c>
      <c r="L2" s="300">
        <v>10</v>
      </c>
      <c r="M2" s="300">
        <v>5</v>
      </c>
      <c r="N2" s="300">
        <v>10</v>
      </c>
      <c r="O2" s="300">
        <v>10</v>
      </c>
      <c r="P2" s="300">
        <v>10</v>
      </c>
      <c r="Q2" s="300">
        <v>5</v>
      </c>
    </row>
    <row r="3" spans="1:18">
      <c r="A3">
        <v>2941</v>
      </c>
      <c r="B3">
        <v>2</v>
      </c>
      <c r="C3" s="299" t="s">
        <v>9712</v>
      </c>
      <c r="D3" s="299" t="s">
        <v>9713</v>
      </c>
      <c r="E3" s="302" t="s">
        <v>7370</v>
      </c>
      <c r="F3" s="301"/>
      <c r="G3" s="300">
        <v>5</v>
      </c>
      <c r="H3" s="300">
        <v>5</v>
      </c>
      <c r="I3" s="300">
        <v>5</v>
      </c>
      <c r="J3" s="300">
        <v>5</v>
      </c>
      <c r="K3" s="300">
        <v>10</v>
      </c>
      <c r="L3" s="300">
        <v>10</v>
      </c>
      <c r="M3" s="300">
        <v>5</v>
      </c>
      <c r="N3" s="300">
        <v>10</v>
      </c>
      <c r="O3" s="300">
        <v>10</v>
      </c>
      <c r="P3" s="300">
        <v>10</v>
      </c>
      <c r="Q3" s="300">
        <v>5</v>
      </c>
    </row>
    <row r="4" spans="1:18">
      <c r="A4">
        <v>2940</v>
      </c>
      <c r="B4">
        <v>3</v>
      </c>
      <c r="C4" s="299" t="s">
        <v>9712</v>
      </c>
      <c r="D4" s="299" t="s">
        <v>9713</v>
      </c>
      <c r="E4" s="302" t="s">
        <v>7370</v>
      </c>
      <c r="F4" s="301"/>
      <c r="G4" s="300">
        <v>5</v>
      </c>
      <c r="H4" s="300">
        <v>5</v>
      </c>
      <c r="I4" s="300">
        <v>5</v>
      </c>
      <c r="J4" s="300">
        <v>5</v>
      </c>
      <c r="K4" s="300">
        <v>10</v>
      </c>
      <c r="L4" s="300">
        <v>10</v>
      </c>
      <c r="M4" s="300">
        <v>5</v>
      </c>
      <c r="N4" s="300">
        <v>10</v>
      </c>
      <c r="O4" s="300">
        <v>10</v>
      </c>
      <c r="P4" s="300">
        <v>10</v>
      </c>
      <c r="Q4" s="300">
        <v>5</v>
      </c>
    </row>
    <row r="5" spans="1:18">
      <c r="A5">
        <v>2939</v>
      </c>
      <c r="B5">
        <v>4</v>
      </c>
      <c r="C5" s="299" t="s">
        <v>9712</v>
      </c>
      <c r="D5" s="299" t="s">
        <v>9713</v>
      </c>
      <c r="E5" s="302" t="s">
        <v>7370</v>
      </c>
      <c r="F5" s="301"/>
      <c r="G5" s="300">
        <v>5</v>
      </c>
      <c r="H5" s="300">
        <v>5</v>
      </c>
      <c r="I5" s="300">
        <v>5</v>
      </c>
      <c r="J5" s="300">
        <v>5</v>
      </c>
      <c r="K5" s="300">
        <v>10</v>
      </c>
      <c r="L5" s="300">
        <v>10</v>
      </c>
      <c r="M5" s="300">
        <v>5</v>
      </c>
      <c r="N5" s="300">
        <v>10</v>
      </c>
      <c r="O5" s="300">
        <v>10</v>
      </c>
      <c r="P5" s="300">
        <v>10</v>
      </c>
      <c r="Q5" s="300">
        <v>5</v>
      </c>
    </row>
    <row r="6" spans="1:18">
      <c r="A6">
        <v>2938</v>
      </c>
      <c r="B6">
        <v>5</v>
      </c>
      <c r="C6" s="299" t="s">
        <v>9712</v>
      </c>
      <c r="D6" s="299" t="s">
        <v>9713</v>
      </c>
      <c r="E6" s="302" t="s">
        <v>7370</v>
      </c>
      <c r="F6" s="301"/>
      <c r="G6" s="300">
        <v>5</v>
      </c>
      <c r="H6" s="300">
        <v>5</v>
      </c>
      <c r="I6" s="300">
        <v>5</v>
      </c>
      <c r="J6" s="300">
        <v>5</v>
      </c>
      <c r="K6" s="300">
        <v>10</v>
      </c>
      <c r="L6" s="300">
        <v>10</v>
      </c>
      <c r="M6" s="300">
        <v>5</v>
      </c>
      <c r="N6" s="300">
        <v>10</v>
      </c>
      <c r="O6" s="300">
        <v>10</v>
      </c>
      <c r="P6" s="300">
        <v>10</v>
      </c>
      <c r="Q6" s="300">
        <v>5</v>
      </c>
    </row>
    <row r="7" spans="1:18">
      <c r="A7">
        <v>2937</v>
      </c>
      <c r="B7">
        <v>6</v>
      </c>
      <c r="C7" s="299" t="s">
        <v>9712</v>
      </c>
      <c r="D7" s="299" t="s">
        <v>9713</v>
      </c>
      <c r="E7" s="302" t="s">
        <v>7370</v>
      </c>
      <c r="F7" s="301"/>
      <c r="G7" s="300">
        <v>5</v>
      </c>
      <c r="H7" s="300">
        <v>5</v>
      </c>
      <c r="I7" s="300">
        <v>5</v>
      </c>
      <c r="J7" s="300">
        <v>5</v>
      </c>
      <c r="K7" s="300">
        <v>10</v>
      </c>
      <c r="L7" s="300">
        <v>10</v>
      </c>
      <c r="M7" s="300">
        <v>5</v>
      </c>
      <c r="N7" s="300">
        <v>10</v>
      </c>
      <c r="O7" s="300">
        <v>10</v>
      </c>
      <c r="P7" s="300">
        <v>10</v>
      </c>
      <c r="Q7" s="300">
        <v>5</v>
      </c>
    </row>
    <row r="8" spans="1:18">
      <c r="A8">
        <v>2936</v>
      </c>
      <c r="B8">
        <v>7</v>
      </c>
      <c r="C8" s="299" t="s">
        <v>9712</v>
      </c>
      <c r="D8" s="299" t="s">
        <v>9713</v>
      </c>
      <c r="E8" s="302" t="s">
        <v>7370</v>
      </c>
      <c r="F8" s="301"/>
      <c r="G8" s="300">
        <v>5</v>
      </c>
      <c r="H8" s="300">
        <v>5</v>
      </c>
      <c r="I8" s="300">
        <v>5</v>
      </c>
      <c r="J8" s="300">
        <v>5</v>
      </c>
      <c r="K8" s="300">
        <v>10</v>
      </c>
      <c r="L8" s="300">
        <v>10</v>
      </c>
      <c r="M8" s="300">
        <v>5</v>
      </c>
      <c r="N8" s="300">
        <v>10</v>
      </c>
      <c r="O8" s="300">
        <v>10</v>
      </c>
      <c r="P8" s="300">
        <v>10</v>
      </c>
      <c r="Q8" s="300">
        <v>5</v>
      </c>
    </row>
    <row r="9" spans="1:18">
      <c r="A9">
        <v>2935</v>
      </c>
      <c r="B9">
        <v>8</v>
      </c>
      <c r="C9" s="299" t="s">
        <v>9712</v>
      </c>
      <c r="D9" s="299" t="s">
        <v>9713</v>
      </c>
      <c r="E9" s="302" t="s">
        <v>7370</v>
      </c>
      <c r="F9" s="301"/>
      <c r="G9" s="300">
        <v>5</v>
      </c>
      <c r="H9" s="300">
        <v>5</v>
      </c>
      <c r="I9" s="300">
        <v>5</v>
      </c>
      <c r="J9" s="300">
        <v>5</v>
      </c>
      <c r="K9" s="300">
        <v>10</v>
      </c>
      <c r="L9" s="300">
        <v>10</v>
      </c>
      <c r="M9" s="300">
        <v>5</v>
      </c>
      <c r="N9" s="300">
        <v>10</v>
      </c>
      <c r="O9" s="300">
        <v>10</v>
      </c>
      <c r="P9" s="300">
        <v>10</v>
      </c>
      <c r="Q9" s="300">
        <v>5</v>
      </c>
    </row>
    <row r="10" spans="1:18">
      <c r="A10">
        <v>2934</v>
      </c>
      <c r="B10">
        <v>9</v>
      </c>
      <c r="C10" s="299" t="s">
        <v>9712</v>
      </c>
      <c r="D10" s="299" t="s">
        <v>9713</v>
      </c>
      <c r="E10" s="302" t="s">
        <v>7370</v>
      </c>
      <c r="F10" s="301"/>
      <c r="G10" s="300">
        <v>5</v>
      </c>
      <c r="H10" s="300">
        <v>5</v>
      </c>
      <c r="I10" s="300">
        <v>5</v>
      </c>
      <c r="J10" s="300">
        <v>5</v>
      </c>
      <c r="K10" s="300">
        <v>10</v>
      </c>
      <c r="L10" s="300">
        <v>10</v>
      </c>
      <c r="M10" s="300">
        <v>5</v>
      </c>
      <c r="N10" s="300">
        <v>10</v>
      </c>
      <c r="O10" s="300">
        <v>10</v>
      </c>
      <c r="P10" s="300">
        <v>10</v>
      </c>
      <c r="Q10" s="300">
        <v>5</v>
      </c>
    </row>
    <row r="11" spans="1:18">
      <c r="A11">
        <v>2933</v>
      </c>
      <c r="B11">
        <v>10</v>
      </c>
      <c r="C11" s="299" t="s">
        <v>9712</v>
      </c>
      <c r="D11" s="299" t="s">
        <v>9713</v>
      </c>
      <c r="E11" s="302" t="s">
        <v>7370</v>
      </c>
      <c r="F11" s="301"/>
      <c r="G11" s="300">
        <v>5</v>
      </c>
      <c r="H11" s="300">
        <v>5</v>
      </c>
      <c r="I11" s="300">
        <v>5</v>
      </c>
      <c r="J11" s="300">
        <v>5</v>
      </c>
      <c r="K11" s="300">
        <v>10</v>
      </c>
      <c r="L11" s="300">
        <v>10</v>
      </c>
      <c r="M11" s="300">
        <v>5</v>
      </c>
      <c r="N11" s="300">
        <v>10</v>
      </c>
      <c r="O11" s="300">
        <v>10</v>
      </c>
      <c r="P11" s="300">
        <v>10</v>
      </c>
      <c r="Q11" s="300">
        <v>5</v>
      </c>
    </row>
    <row r="12" spans="1:18">
      <c r="A12">
        <v>2932</v>
      </c>
      <c r="B12">
        <v>11</v>
      </c>
      <c r="C12" s="299" t="s">
        <v>9712</v>
      </c>
      <c r="D12" s="299" t="s">
        <v>9713</v>
      </c>
      <c r="E12" s="302" t="s">
        <v>7370</v>
      </c>
      <c r="F12" s="301"/>
      <c r="G12" s="300">
        <v>5</v>
      </c>
      <c r="H12" s="300">
        <v>5</v>
      </c>
      <c r="I12" s="300">
        <v>5</v>
      </c>
      <c r="J12" s="300">
        <v>5</v>
      </c>
      <c r="K12" s="300">
        <v>10</v>
      </c>
      <c r="L12" s="300">
        <v>10</v>
      </c>
      <c r="M12" s="300">
        <v>5</v>
      </c>
      <c r="N12" s="300">
        <v>10</v>
      </c>
      <c r="O12" s="300">
        <v>10</v>
      </c>
      <c r="P12" s="300">
        <v>10</v>
      </c>
      <c r="Q12" s="300">
        <v>5</v>
      </c>
    </row>
    <row r="13" spans="1:18">
      <c r="A13">
        <v>2931</v>
      </c>
      <c r="B13">
        <v>12</v>
      </c>
      <c r="C13" s="299" t="s">
        <v>9712</v>
      </c>
      <c r="D13" s="299" t="s">
        <v>9713</v>
      </c>
      <c r="E13" s="302" t="s">
        <v>7370</v>
      </c>
      <c r="F13" s="301"/>
      <c r="G13" s="300">
        <v>5</v>
      </c>
      <c r="H13" s="300">
        <v>5</v>
      </c>
      <c r="I13" s="300">
        <v>5</v>
      </c>
      <c r="J13" s="300">
        <v>5</v>
      </c>
      <c r="K13" s="300">
        <v>10</v>
      </c>
      <c r="L13" s="300">
        <v>10</v>
      </c>
      <c r="M13" s="300">
        <v>5</v>
      </c>
      <c r="N13" s="300">
        <v>10</v>
      </c>
      <c r="O13" s="300">
        <v>10</v>
      </c>
      <c r="P13" s="300">
        <v>10</v>
      </c>
      <c r="Q13" s="300">
        <v>5</v>
      </c>
    </row>
    <row r="14" spans="1:18">
      <c r="A14">
        <v>2930</v>
      </c>
      <c r="B14">
        <v>13</v>
      </c>
      <c r="C14" s="299" t="s">
        <v>9712</v>
      </c>
      <c r="D14" s="299" t="s">
        <v>9713</v>
      </c>
      <c r="E14" s="302" t="s">
        <v>7370</v>
      </c>
      <c r="F14" s="301"/>
      <c r="G14" s="300">
        <v>5</v>
      </c>
      <c r="H14" s="300">
        <v>5</v>
      </c>
      <c r="I14" s="300">
        <v>5</v>
      </c>
      <c r="J14" s="300">
        <v>5</v>
      </c>
      <c r="K14" s="300">
        <v>10</v>
      </c>
      <c r="L14" s="300">
        <v>10</v>
      </c>
      <c r="M14" s="300">
        <v>5</v>
      </c>
      <c r="N14" s="300">
        <v>10</v>
      </c>
      <c r="O14" s="300">
        <v>10</v>
      </c>
      <c r="P14" s="300">
        <v>10</v>
      </c>
      <c r="Q14" s="300">
        <v>5</v>
      </c>
    </row>
    <row r="15" spans="1:18">
      <c r="A15">
        <v>2929</v>
      </c>
      <c r="B15">
        <v>14</v>
      </c>
      <c r="C15" s="299" t="s">
        <v>9712</v>
      </c>
      <c r="D15" s="299" t="s">
        <v>9713</v>
      </c>
      <c r="E15" s="302" t="s">
        <v>7370</v>
      </c>
      <c r="F15" s="301"/>
      <c r="G15" s="300">
        <v>5</v>
      </c>
      <c r="H15" s="300">
        <v>5</v>
      </c>
      <c r="I15" s="300">
        <v>5</v>
      </c>
      <c r="J15" s="300">
        <v>5</v>
      </c>
      <c r="K15" s="300">
        <v>10</v>
      </c>
      <c r="L15" s="300">
        <v>10</v>
      </c>
      <c r="M15" s="300">
        <v>5</v>
      </c>
      <c r="N15" s="300">
        <v>10</v>
      </c>
      <c r="O15" s="300">
        <v>10</v>
      </c>
      <c r="P15" s="300">
        <v>10</v>
      </c>
      <c r="Q15" s="300">
        <v>5</v>
      </c>
    </row>
    <row r="16" spans="1:18">
      <c r="A16">
        <v>2928</v>
      </c>
      <c r="B16">
        <v>15</v>
      </c>
      <c r="C16" s="299" t="s">
        <v>9712</v>
      </c>
      <c r="D16" s="299" t="s">
        <v>9713</v>
      </c>
      <c r="E16" s="302" t="s">
        <v>7370</v>
      </c>
      <c r="F16" s="301"/>
      <c r="G16" s="300">
        <v>5</v>
      </c>
      <c r="H16" s="300">
        <v>5</v>
      </c>
      <c r="I16" s="300">
        <v>5</v>
      </c>
      <c r="J16" s="300">
        <v>5</v>
      </c>
      <c r="K16" s="300">
        <v>10</v>
      </c>
      <c r="L16" s="300">
        <v>10</v>
      </c>
      <c r="M16" s="300">
        <v>5</v>
      </c>
      <c r="N16" s="300">
        <v>10</v>
      </c>
      <c r="O16" s="300">
        <v>10</v>
      </c>
      <c r="P16" s="300">
        <v>10</v>
      </c>
      <c r="Q16" s="300">
        <v>5</v>
      </c>
    </row>
    <row r="17" spans="1:18">
      <c r="A17">
        <v>2927</v>
      </c>
      <c r="B17">
        <v>16</v>
      </c>
      <c r="C17" s="299" t="s">
        <v>9712</v>
      </c>
      <c r="D17" s="299" t="s">
        <v>9713</v>
      </c>
      <c r="E17" s="302" t="s">
        <v>7370</v>
      </c>
      <c r="F17" s="301"/>
      <c r="G17" s="300">
        <v>5</v>
      </c>
      <c r="H17" s="300">
        <v>5</v>
      </c>
      <c r="I17" s="300">
        <v>5</v>
      </c>
      <c r="J17" s="300">
        <v>5</v>
      </c>
      <c r="K17" s="300">
        <v>10</v>
      </c>
      <c r="L17" s="300">
        <v>10</v>
      </c>
      <c r="M17" s="300">
        <v>5</v>
      </c>
      <c r="N17" s="300">
        <v>10</v>
      </c>
      <c r="O17" s="300">
        <v>10</v>
      </c>
      <c r="P17" s="300">
        <v>10</v>
      </c>
      <c r="Q17" s="300">
        <v>5</v>
      </c>
    </row>
    <row r="18" spans="1:18">
      <c r="A18">
        <v>2926</v>
      </c>
      <c r="B18">
        <v>17</v>
      </c>
      <c r="C18" s="299" t="s">
        <v>9712</v>
      </c>
      <c r="D18" s="299" t="s">
        <v>9713</v>
      </c>
      <c r="E18" s="302" t="s">
        <v>7370</v>
      </c>
      <c r="F18" s="301"/>
      <c r="G18" s="300">
        <v>5</v>
      </c>
      <c r="H18" s="300">
        <v>5</v>
      </c>
      <c r="I18" s="300">
        <v>5</v>
      </c>
      <c r="J18" s="300">
        <v>5</v>
      </c>
      <c r="K18" s="300">
        <v>10</v>
      </c>
      <c r="L18" s="300">
        <v>10</v>
      </c>
      <c r="M18" s="300">
        <v>5</v>
      </c>
      <c r="N18" s="300">
        <v>10</v>
      </c>
      <c r="O18" s="300">
        <v>10</v>
      </c>
      <c r="P18" s="300">
        <v>10</v>
      </c>
      <c r="Q18" s="300">
        <v>5</v>
      </c>
    </row>
    <row r="19" spans="1:18">
      <c r="A19">
        <v>2925</v>
      </c>
      <c r="B19">
        <v>18</v>
      </c>
      <c r="C19" s="299" t="s">
        <v>9712</v>
      </c>
      <c r="D19" s="299" t="s">
        <v>9713</v>
      </c>
      <c r="E19" s="302" t="s">
        <v>7370</v>
      </c>
      <c r="F19" s="301"/>
      <c r="G19" s="300">
        <v>5</v>
      </c>
      <c r="H19" s="300">
        <v>5</v>
      </c>
      <c r="I19" s="300">
        <v>5</v>
      </c>
      <c r="J19" s="300">
        <v>5</v>
      </c>
      <c r="K19" s="300">
        <v>10</v>
      </c>
      <c r="L19" s="300">
        <v>10</v>
      </c>
      <c r="M19" s="300">
        <v>5</v>
      </c>
      <c r="N19" s="300">
        <v>10</v>
      </c>
      <c r="O19" s="300">
        <v>10</v>
      </c>
      <c r="P19" s="300">
        <v>10</v>
      </c>
      <c r="Q19" s="300">
        <v>5</v>
      </c>
    </row>
    <row r="20" spans="1:18">
      <c r="A20">
        <v>2924</v>
      </c>
      <c r="B20">
        <v>19</v>
      </c>
      <c r="C20" s="299" t="s">
        <v>9712</v>
      </c>
      <c r="D20" s="299" t="s">
        <v>9713</v>
      </c>
      <c r="E20" s="302" t="s">
        <v>7370</v>
      </c>
      <c r="F20" s="301"/>
      <c r="G20" s="300">
        <v>5</v>
      </c>
      <c r="H20" s="300">
        <v>5</v>
      </c>
      <c r="I20" s="300">
        <v>5</v>
      </c>
      <c r="J20" s="300">
        <v>5</v>
      </c>
      <c r="K20" s="300">
        <v>10</v>
      </c>
      <c r="L20" s="300">
        <v>10</v>
      </c>
      <c r="M20" s="300">
        <v>5</v>
      </c>
      <c r="N20" s="300">
        <v>10</v>
      </c>
      <c r="O20" s="300">
        <v>10</v>
      </c>
      <c r="P20" s="300">
        <v>10</v>
      </c>
      <c r="Q20" s="300">
        <v>5</v>
      </c>
    </row>
    <row r="21" spans="1:18">
      <c r="A21">
        <v>2923</v>
      </c>
      <c r="B21">
        <v>20</v>
      </c>
      <c r="C21" s="299" t="s">
        <v>9712</v>
      </c>
      <c r="D21" s="299" t="s">
        <v>9713</v>
      </c>
      <c r="E21" s="302" t="s">
        <v>7370</v>
      </c>
      <c r="F21" s="301"/>
      <c r="G21" s="300">
        <v>5</v>
      </c>
      <c r="H21" s="300">
        <v>5</v>
      </c>
      <c r="I21" s="300">
        <v>5</v>
      </c>
      <c r="J21" s="300">
        <v>5</v>
      </c>
      <c r="K21" s="300">
        <v>10</v>
      </c>
      <c r="L21" s="300">
        <v>10</v>
      </c>
      <c r="M21" s="300">
        <v>5</v>
      </c>
      <c r="N21" s="300">
        <v>10</v>
      </c>
      <c r="O21" s="300">
        <v>10</v>
      </c>
      <c r="P21" s="300">
        <v>10</v>
      </c>
      <c r="Q21" s="300">
        <v>5</v>
      </c>
    </row>
    <row r="22" spans="1:18">
      <c r="A22">
        <v>2922</v>
      </c>
      <c r="B22">
        <v>21</v>
      </c>
      <c r="C22" s="299" t="s">
        <v>9712</v>
      </c>
      <c r="D22" s="299" t="s">
        <v>9713</v>
      </c>
      <c r="E22" s="302" t="s">
        <v>7370</v>
      </c>
      <c r="F22" s="301"/>
      <c r="G22" s="300">
        <v>5</v>
      </c>
      <c r="H22" s="300">
        <v>5</v>
      </c>
      <c r="I22" s="300">
        <v>5</v>
      </c>
      <c r="J22" s="300">
        <v>5</v>
      </c>
      <c r="K22" s="300">
        <v>10</v>
      </c>
      <c r="L22" s="300">
        <v>10</v>
      </c>
      <c r="M22" s="300">
        <v>5</v>
      </c>
      <c r="N22" s="300">
        <v>10</v>
      </c>
      <c r="O22" s="300">
        <v>10</v>
      </c>
      <c r="P22" s="300">
        <v>10</v>
      </c>
      <c r="Q22" s="300">
        <v>5</v>
      </c>
    </row>
    <row r="23" spans="1:18">
      <c r="A23">
        <v>2921</v>
      </c>
      <c r="B23">
        <v>22</v>
      </c>
      <c r="C23" s="299" t="s">
        <v>9712</v>
      </c>
      <c r="D23" s="299" t="s">
        <v>9713</v>
      </c>
      <c r="E23" s="302" t="s">
        <v>7370</v>
      </c>
      <c r="F23" s="301"/>
      <c r="G23" s="300">
        <v>5</v>
      </c>
      <c r="H23" s="300">
        <v>5</v>
      </c>
      <c r="I23" s="300">
        <v>5</v>
      </c>
      <c r="J23" s="300">
        <v>5</v>
      </c>
      <c r="K23" s="300">
        <v>10</v>
      </c>
      <c r="L23" s="300">
        <v>10</v>
      </c>
      <c r="M23" s="300">
        <v>5</v>
      </c>
      <c r="N23" s="300">
        <v>10</v>
      </c>
      <c r="O23" s="300">
        <v>10</v>
      </c>
      <c r="P23" s="300">
        <v>10</v>
      </c>
      <c r="Q23" s="300">
        <v>5</v>
      </c>
    </row>
    <row r="24" spans="1:18">
      <c r="A24">
        <v>2920</v>
      </c>
      <c r="B24">
        <v>23</v>
      </c>
      <c r="C24" s="299" t="s">
        <v>9712</v>
      </c>
      <c r="D24" s="299" t="s">
        <v>9713</v>
      </c>
      <c r="E24" s="302" t="s">
        <v>7370</v>
      </c>
      <c r="F24" s="301"/>
      <c r="G24" s="300">
        <v>5</v>
      </c>
      <c r="H24" s="300">
        <v>5</v>
      </c>
      <c r="I24" s="300">
        <v>5</v>
      </c>
      <c r="J24" s="300">
        <v>5</v>
      </c>
      <c r="K24" s="300">
        <v>10</v>
      </c>
      <c r="L24" s="300">
        <v>10</v>
      </c>
      <c r="M24" s="300">
        <v>5</v>
      </c>
      <c r="N24" s="300">
        <v>10</v>
      </c>
      <c r="O24" s="300">
        <v>10</v>
      </c>
      <c r="P24" s="300">
        <v>10</v>
      </c>
      <c r="Q24" s="300">
        <v>5</v>
      </c>
    </row>
    <row r="25" spans="1:18">
      <c r="A25">
        <v>2919</v>
      </c>
      <c r="B25">
        <v>24</v>
      </c>
      <c r="C25" s="299" t="s">
        <v>9712</v>
      </c>
      <c r="D25" s="299" t="s">
        <v>9713</v>
      </c>
      <c r="E25" s="302" t="s">
        <v>7370</v>
      </c>
      <c r="F25" s="301"/>
      <c r="G25" s="300">
        <v>5</v>
      </c>
      <c r="H25" s="300">
        <v>5</v>
      </c>
      <c r="I25" s="300">
        <v>5</v>
      </c>
      <c r="J25" s="300">
        <v>5</v>
      </c>
      <c r="K25" s="300">
        <v>10</v>
      </c>
      <c r="L25" s="300">
        <v>10</v>
      </c>
      <c r="M25" s="300">
        <v>5</v>
      </c>
      <c r="N25" s="300">
        <v>10</v>
      </c>
      <c r="O25" s="300">
        <v>10</v>
      </c>
      <c r="P25" s="300">
        <v>10</v>
      </c>
      <c r="Q25" s="300">
        <v>5</v>
      </c>
    </row>
    <row r="26" spans="1:18">
      <c r="A26">
        <v>2918</v>
      </c>
      <c r="B26">
        <v>25</v>
      </c>
      <c r="C26" s="299" t="s">
        <v>9712</v>
      </c>
      <c r="D26" s="299" t="s">
        <v>9713</v>
      </c>
      <c r="E26" s="302" t="s">
        <v>7370</v>
      </c>
      <c r="F26" s="301"/>
      <c r="G26" s="300">
        <v>5</v>
      </c>
      <c r="H26" s="300">
        <v>5</v>
      </c>
      <c r="I26" s="300">
        <v>5</v>
      </c>
      <c r="J26" s="300">
        <v>5</v>
      </c>
      <c r="K26" s="300">
        <v>10</v>
      </c>
      <c r="L26" s="300">
        <v>10</v>
      </c>
      <c r="M26" s="300">
        <v>5</v>
      </c>
      <c r="N26" s="300">
        <v>10</v>
      </c>
      <c r="O26" s="300">
        <v>10</v>
      </c>
      <c r="P26" s="300">
        <v>10</v>
      </c>
      <c r="Q26" s="300">
        <v>5</v>
      </c>
    </row>
    <row r="27" spans="1:18">
      <c r="A27">
        <v>2917</v>
      </c>
      <c r="B27">
        <v>26</v>
      </c>
      <c r="C27" s="299" t="s">
        <v>9712</v>
      </c>
      <c r="D27" s="299" t="s">
        <v>9713</v>
      </c>
      <c r="E27" s="302" t="s">
        <v>7370</v>
      </c>
      <c r="F27" s="301"/>
      <c r="G27" s="300">
        <v>5</v>
      </c>
      <c r="H27" s="300">
        <v>5</v>
      </c>
      <c r="I27" s="300">
        <v>5</v>
      </c>
      <c r="J27" s="300">
        <v>5</v>
      </c>
      <c r="K27" s="300">
        <v>10</v>
      </c>
      <c r="L27" s="300">
        <v>10</v>
      </c>
      <c r="M27" s="300">
        <v>5</v>
      </c>
      <c r="N27" s="300">
        <v>10</v>
      </c>
      <c r="O27" s="300">
        <v>10</v>
      </c>
      <c r="P27" s="300">
        <v>10</v>
      </c>
      <c r="Q27" s="300">
        <v>5</v>
      </c>
    </row>
    <row r="28" spans="1:18">
      <c r="A28">
        <v>2916</v>
      </c>
      <c r="B28">
        <v>27</v>
      </c>
      <c r="C28" s="299" t="s">
        <v>9712</v>
      </c>
      <c r="D28" s="299" t="s">
        <v>9713</v>
      </c>
      <c r="E28" s="302" t="s">
        <v>7370</v>
      </c>
      <c r="F28" s="301"/>
      <c r="G28" s="300">
        <v>5</v>
      </c>
      <c r="H28" s="300">
        <v>5</v>
      </c>
      <c r="I28" s="300">
        <v>5</v>
      </c>
      <c r="J28" s="300">
        <v>5</v>
      </c>
      <c r="K28" s="300">
        <v>10</v>
      </c>
      <c r="L28" s="300">
        <v>10</v>
      </c>
      <c r="M28" s="300">
        <v>5</v>
      </c>
      <c r="N28" s="300">
        <v>10</v>
      </c>
      <c r="O28" s="300">
        <v>10</v>
      </c>
      <c r="P28" s="300">
        <v>10</v>
      </c>
      <c r="Q28" s="300">
        <v>5</v>
      </c>
    </row>
    <row r="29" spans="1:18">
      <c r="A29">
        <v>2915</v>
      </c>
      <c r="C29" s="299" t="s">
        <v>9712</v>
      </c>
      <c r="D29" s="298" t="s">
        <v>9711</v>
      </c>
      <c r="E29" s="297" t="s">
        <v>7370</v>
      </c>
      <c r="F29" s="296"/>
      <c r="G29" s="296">
        <f t="shared" ref="G29:Q29" si="0">AVERAGE(G28:G28)</f>
        <v>5</v>
      </c>
      <c r="H29" s="296">
        <f t="shared" si="0"/>
        <v>5</v>
      </c>
      <c r="I29" s="296">
        <f t="shared" si="0"/>
        <v>5</v>
      </c>
      <c r="J29" s="296">
        <f t="shared" si="0"/>
        <v>5</v>
      </c>
      <c r="K29" s="296">
        <f t="shared" si="0"/>
        <v>10</v>
      </c>
      <c r="L29" s="296">
        <f t="shared" si="0"/>
        <v>10</v>
      </c>
      <c r="M29" s="296">
        <f t="shared" si="0"/>
        <v>5</v>
      </c>
      <c r="N29" s="296">
        <f t="shared" si="0"/>
        <v>10</v>
      </c>
      <c r="O29" s="296">
        <f t="shared" si="0"/>
        <v>10</v>
      </c>
      <c r="P29" s="296">
        <f t="shared" si="0"/>
        <v>10</v>
      </c>
      <c r="Q29" s="296">
        <f t="shared" si="0"/>
        <v>5</v>
      </c>
    </row>
    <row r="30" spans="1:18">
      <c r="A30">
        <v>2914</v>
      </c>
      <c r="B30">
        <v>1</v>
      </c>
      <c r="C30" s="299" t="s">
        <v>9701</v>
      </c>
      <c r="D30" s="299" t="s">
        <v>9710</v>
      </c>
      <c r="E30" s="302" t="s">
        <v>7370</v>
      </c>
      <c r="F30" s="301">
        <v>8</v>
      </c>
      <c r="G30" s="300">
        <v>5</v>
      </c>
      <c r="H30" s="300">
        <v>5</v>
      </c>
      <c r="I30" s="300">
        <v>5</v>
      </c>
      <c r="J30" s="300">
        <v>5</v>
      </c>
      <c r="K30" s="300">
        <v>10</v>
      </c>
      <c r="L30" s="300">
        <v>10</v>
      </c>
      <c r="M30" s="300">
        <v>5</v>
      </c>
      <c r="N30" s="300">
        <v>10</v>
      </c>
      <c r="O30" s="300">
        <v>10</v>
      </c>
      <c r="P30" s="300">
        <v>10</v>
      </c>
      <c r="Q30" s="300">
        <v>5</v>
      </c>
      <c r="R30" s="1" t="s">
        <v>6665</v>
      </c>
    </row>
    <row r="31" spans="1:18">
      <c r="A31">
        <v>2913</v>
      </c>
      <c r="B31">
        <v>2</v>
      </c>
      <c r="C31" s="299" t="s">
        <v>9701</v>
      </c>
      <c r="D31" s="299" t="s">
        <v>9709</v>
      </c>
      <c r="E31" s="302" t="s">
        <v>7370</v>
      </c>
      <c r="F31" s="301">
        <v>7.8</v>
      </c>
      <c r="G31" s="300">
        <v>5</v>
      </c>
      <c r="H31" s="300">
        <v>5</v>
      </c>
      <c r="I31" s="300">
        <v>5</v>
      </c>
      <c r="J31" s="300">
        <v>5</v>
      </c>
      <c r="K31" s="300">
        <v>10</v>
      </c>
      <c r="L31" s="300">
        <v>10</v>
      </c>
      <c r="M31" s="300">
        <v>5</v>
      </c>
      <c r="N31" s="300">
        <v>10</v>
      </c>
      <c r="O31" s="300">
        <v>10</v>
      </c>
      <c r="P31" s="300">
        <v>10</v>
      </c>
      <c r="Q31" s="300">
        <v>5</v>
      </c>
      <c r="R31" s="1" t="s">
        <v>6665</v>
      </c>
    </row>
    <row r="32" spans="1:18">
      <c r="A32">
        <v>2912</v>
      </c>
      <c r="B32">
        <v>3</v>
      </c>
      <c r="C32" s="299" t="s">
        <v>9701</v>
      </c>
      <c r="D32" s="299" t="s">
        <v>9708</v>
      </c>
      <c r="E32" s="302" t="s">
        <v>7370</v>
      </c>
      <c r="F32" s="301">
        <v>9.4</v>
      </c>
      <c r="G32" s="300">
        <v>5</v>
      </c>
      <c r="H32" s="300">
        <v>5</v>
      </c>
      <c r="I32" s="300">
        <v>5</v>
      </c>
      <c r="J32" s="300">
        <v>5</v>
      </c>
      <c r="K32" s="300">
        <v>10</v>
      </c>
      <c r="L32" s="300">
        <v>10</v>
      </c>
      <c r="M32" s="300">
        <v>5</v>
      </c>
      <c r="N32" s="300">
        <v>10</v>
      </c>
      <c r="O32" s="300">
        <v>10</v>
      </c>
      <c r="P32" s="300">
        <v>10</v>
      </c>
      <c r="Q32" s="300">
        <v>5</v>
      </c>
      <c r="R32" s="1" t="s">
        <v>6665</v>
      </c>
    </row>
    <row r="33" spans="1:18">
      <c r="A33">
        <v>2911</v>
      </c>
      <c r="B33">
        <v>4</v>
      </c>
      <c r="C33" s="299" t="s">
        <v>9701</v>
      </c>
      <c r="D33" s="299" t="s">
        <v>9707</v>
      </c>
      <c r="E33" s="302" t="s">
        <v>7370</v>
      </c>
      <c r="F33" s="301">
        <v>9.1999999999999993</v>
      </c>
      <c r="G33" s="300">
        <v>5</v>
      </c>
      <c r="H33" s="300">
        <v>5</v>
      </c>
      <c r="I33" s="300">
        <v>5</v>
      </c>
      <c r="J33" s="300">
        <v>5</v>
      </c>
      <c r="K33" s="300">
        <v>10</v>
      </c>
      <c r="L33" s="300">
        <v>10</v>
      </c>
      <c r="M33" s="300">
        <v>5</v>
      </c>
      <c r="N33" s="300">
        <v>10</v>
      </c>
      <c r="O33" s="300">
        <v>10</v>
      </c>
      <c r="P33" s="300">
        <v>10</v>
      </c>
      <c r="Q33" s="300">
        <v>5</v>
      </c>
      <c r="R33" s="1" t="s">
        <v>6665</v>
      </c>
    </row>
    <row r="34" spans="1:18">
      <c r="A34">
        <v>2910</v>
      </c>
      <c r="B34">
        <v>5</v>
      </c>
      <c r="C34" s="299" t="s">
        <v>9701</v>
      </c>
      <c r="D34" s="299" t="s">
        <v>9706</v>
      </c>
      <c r="E34" s="302" t="s">
        <v>7370</v>
      </c>
      <c r="F34" s="301">
        <v>8.8000000000000007</v>
      </c>
      <c r="G34" s="300">
        <v>5</v>
      </c>
      <c r="H34" s="300">
        <v>5</v>
      </c>
      <c r="I34" s="300">
        <v>5</v>
      </c>
      <c r="J34" s="300">
        <v>5</v>
      </c>
      <c r="K34" s="300">
        <v>10</v>
      </c>
      <c r="L34" s="300">
        <v>10</v>
      </c>
      <c r="M34" s="300">
        <v>5</v>
      </c>
      <c r="N34" s="300">
        <v>10</v>
      </c>
      <c r="O34" s="300">
        <v>10</v>
      </c>
      <c r="P34" s="300">
        <v>10</v>
      </c>
      <c r="Q34" s="300">
        <v>5</v>
      </c>
      <c r="R34" s="1" t="s">
        <v>8</v>
      </c>
    </row>
    <row r="35" spans="1:18">
      <c r="A35">
        <v>2909</v>
      </c>
      <c r="B35">
        <v>6</v>
      </c>
      <c r="C35" s="299" t="s">
        <v>9701</v>
      </c>
      <c r="D35" s="299" t="s">
        <v>9654</v>
      </c>
      <c r="E35" s="302" t="s">
        <v>7370</v>
      </c>
      <c r="F35" s="301">
        <v>8.6999999999999993</v>
      </c>
      <c r="G35" s="300">
        <v>5</v>
      </c>
      <c r="H35" s="300">
        <v>5</v>
      </c>
      <c r="I35" s="300">
        <v>5</v>
      </c>
      <c r="J35" s="300">
        <v>5</v>
      </c>
      <c r="K35" s="300">
        <v>10</v>
      </c>
      <c r="L35" s="300">
        <v>10</v>
      </c>
      <c r="M35" s="300">
        <v>5</v>
      </c>
      <c r="N35" s="300">
        <v>10</v>
      </c>
      <c r="O35" s="300">
        <v>10</v>
      </c>
      <c r="P35" s="300">
        <v>10</v>
      </c>
      <c r="Q35" s="300">
        <v>5</v>
      </c>
      <c r="R35" s="1" t="s">
        <v>6665</v>
      </c>
    </row>
    <row r="36" spans="1:18">
      <c r="A36">
        <v>2908</v>
      </c>
      <c r="B36">
        <v>7</v>
      </c>
      <c r="C36" s="299" t="s">
        <v>9701</v>
      </c>
      <c r="D36" s="299" t="s">
        <v>9705</v>
      </c>
      <c r="E36" s="302" t="s">
        <v>7370</v>
      </c>
      <c r="F36" s="301">
        <v>8.5</v>
      </c>
      <c r="G36" s="300">
        <v>5</v>
      </c>
      <c r="H36" s="300">
        <v>5</v>
      </c>
      <c r="I36" s="300">
        <v>5</v>
      </c>
      <c r="J36" s="300">
        <v>5</v>
      </c>
      <c r="K36" s="300">
        <v>10</v>
      </c>
      <c r="L36" s="300">
        <v>10</v>
      </c>
      <c r="M36" s="300">
        <v>5</v>
      </c>
      <c r="N36" s="300">
        <v>10</v>
      </c>
      <c r="O36" s="300">
        <v>10</v>
      </c>
      <c r="P36" s="300">
        <v>10</v>
      </c>
      <c r="Q36" s="300">
        <v>5</v>
      </c>
      <c r="R36" s="1" t="s">
        <v>6665</v>
      </c>
    </row>
    <row r="37" spans="1:18">
      <c r="A37">
        <v>2907</v>
      </c>
      <c r="B37">
        <v>8</v>
      </c>
      <c r="C37" s="299" t="s">
        <v>9701</v>
      </c>
      <c r="D37" s="299" t="s">
        <v>9704</v>
      </c>
      <c r="E37" s="302" t="s">
        <v>7370</v>
      </c>
      <c r="F37" s="301">
        <v>8</v>
      </c>
      <c r="G37" s="300">
        <v>5</v>
      </c>
      <c r="H37" s="300">
        <v>5</v>
      </c>
      <c r="I37" s="300">
        <v>5</v>
      </c>
      <c r="J37" s="300">
        <v>5</v>
      </c>
      <c r="K37" s="300">
        <v>10</v>
      </c>
      <c r="L37" s="300">
        <v>10</v>
      </c>
      <c r="M37" s="300">
        <v>5</v>
      </c>
      <c r="N37" s="300">
        <v>10</v>
      </c>
      <c r="O37" s="300">
        <v>10</v>
      </c>
      <c r="P37" s="300">
        <v>10</v>
      </c>
      <c r="Q37" s="300">
        <v>5</v>
      </c>
      <c r="R37" s="1" t="s">
        <v>6665</v>
      </c>
    </row>
    <row r="38" spans="1:18">
      <c r="A38">
        <v>2906</v>
      </c>
      <c r="B38">
        <v>9</v>
      </c>
      <c r="C38" s="299" t="s">
        <v>9701</v>
      </c>
      <c r="D38" s="299" t="s">
        <v>9703</v>
      </c>
      <c r="E38" s="302" t="s">
        <v>7370</v>
      </c>
      <c r="F38" s="301">
        <v>8.5</v>
      </c>
      <c r="G38" s="300">
        <v>5</v>
      </c>
      <c r="H38" s="300">
        <v>5</v>
      </c>
      <c r="I38" s="300">
        <v>5</v>
      </c>
      <c r="J38" s="300">
        <v>5</v>
      </c>
      <c r="K38" s="300">
        <v>10</v>
      </c>
      <c r="L38" s="300">
        <v>10</v>
      </c>
      <c r="M38" s="300">
        <v>5</v>
      </c>
      <c r="N38" s="300">
        <v>10</v>
      </c>
      <c r="O38" s="300">
        <v>10</v>
      </c>
      <c r="P38" s="300">
        <v>10</v>
      </c>
      <c r="Q38" s="300">
        <v>5</v>
      </c>
      <c r="R38" s="1" t="s">
        <v>6665</v>
      </c>
    </row>
    <row r="39" spans="1:18">
      <c r="A39">
        <v>2905</v>
      </c>
      <c r="B39">
        <v>10</v>
      </c>
      <c r="C39" s="299" t="s">
        <v>9701</v>
      </c>
      <c r="D39" s="299" t="s">
        <v>9702</v>
      </c>
      <c r="E39" s="302" t="s">
        <v>7370</v>
      </c>
      <c r="F39" s="301">
        <v>8.4</v>
      </c>
      <c r="G39" s="300">
        <v>5</v>
      </c>
      <c r="H39" s="300">
        <v>5</v>
      </c>
      <c r="I39" s="300">
        <v>5</v>
      </c>
      <c r="J39" s="300">
        <v>5</v>
      </c>
      <c r="K39" s="300">
        <v>10</v>
      </c>
      <c r="L39" s="300">
        <v>10</v>
      </c>
      <c r="M39" s="300">
        <v>5</v>
      </c>
      <c r="N39" s="300">
        <v>10</v>
      </c>
      <c r="O39" s="300">
        <v>10</v>
      </c>
      <c r="P39" s="300">
        <v>10</v>
      </c>
      <c r="Q39" s="300">
        <v>5</v>
      </c>
      <c r="R39" s="1" t="s">
        <v>6665</v>
      </c>
    </row>
    <row r="40" spans="1:18">
      <c r="A40">
        <v>2904</v>
      </c>
      <c r="C40" s="299" t="s">
        <v>9701</v>
      </c>
      <c r="D40" s="298" t="s">
        <v>9635</v>
      </c>
      <c r="E40" s="297" t="s">
        <v>7370</v>
      </c>
      <c r="F40" s="296">
        <v>8.5</v>
      </c>
      <c r="G40" s="296" t="e">
        <f>AVERAGE(#REF!)</f>
        <v>#REF!</v>
      </c>
      <c r="H40" s="296" t="e">
        <f>AVERAGE(#REF!)</f>
        <v>#REF!</v>
      </c>
      <c r="I40" s="296" t="e">
        <f>AVERAGE(#REF!)</f>
        <v>#REF!</v>
      </c>
      <c r="J40" s="296" t="e">
        <f>AVERAGE(#REF!)</f>
        <v>#REF!</v>
      </c>
      <c r="K40" s="296" t="e">
        <f>AVERAGE(#REF!)</f>
        <v>#REF!</v>
      </c>
      <c r="L40" s="296" t="e">
        <f>AVERAGE(#REF!)</f>
        <v>#REF!</v>
      </c>
      <c r="M40" s="296" t="e">
        <f>AVERAGE(#REF!)</f>
        <v>#REF!</v>
      </c>
      <c r="N40" s="296" t="e">
        <f>AVERAGE(#REF!)</f>
        <v>#REF!</v>
      </c>
      <c r="O40" s="296" t="e">
        <f>AVERAGE(#REF!)</f>
        <v>#REF!</v>
      </c>
      <c r="P40" s="296" t="e">
        <f>AVERAGE(#REF!)</f>
        <v>#REF!</v>
      </c>
      <c r="Q40" s="296" t="e">
        <f>AVERAGE(#REF!)</f>
        <v>#REF!</v>
      </c>
      <c r="R40" s="1" t="s">
        <v>6665</v>
      </c>
    </row>
    <row r="41" spans="1:18">
      <c r="A41">
        <v>2903</v>
      </c>
      <c r="B41">
        <v>1</v>
      </c>
      <c r="C41" s="299" t="s">
        <v>9689</v>
      </c>
      <c r="D41" s="299" t="s">
        <v>9700</v>
      </c>
      <c r="E41" s="302" t="s">
        <v>7370</v>
      </c>
      <c r="F41" s="301">
        <v>8.8000000000000007</v>
      </c>
      <c r="G41" s="300">
        <v>5</v>
      </c>
      <c r="H41" s="300">
        <v>5</v>
      </c>
      <c r="I41" s="300">
        <v>5</v>
      </c>
      <c r="J41" s="300">
        <v>5</v>
      </c>
      <c r="K41" s="300">
        <v>10</v>
      </c>
      <c r="L41" s="300">
        <v>10</v>
      </c>
      <c r="M41" s="300">
        <v>5</v>
      </c>
      <c r="N41" s="300">
        <v>10</v>
      </c>
      <c r="O41" s="300">
        <v>10</v>
      </c>
      <c r="P41" s="300">
        <v>10</v>
      </c>
      <c r="Q41" s="300">
        <v>5</v>
      </c>
      <c r="R41" s="1" t="s">
        <v>8</v>
      </c>
    </row>
    <row r="42" spans="1:18">
      <c r="A42">
        <v>2902</v>
      </c>
      <c r="B42">
        <v>2</v>
      </c>
      <c r="C42" s="299" t="s">
        <v>9689</v>
      </c>
      <c r="D42" s="299" t="s">
        <v>9699</v>
      </c>
      <c r="E42" s="302" t="s">
        <v>7370</v>
      </c>
      <c r="F42" s="301">
        <v>7.4</v>
      </c>
      <c r="G42" s="300">
        <v>5</v>
      </c>
      <c r="H42" s="300">
        <v>5</v>
      </c>
      <c r="I42" s="300">
        <v>5</v>
      </c>
      <c r="J42" s="300">
        <v>5</v>
      </c>
      <c r="K42" s="300">
        <v>10</v>
      </c>
      <c r="L42" s="300">
        <v>10</v>
      </c>
      <c r="M42" s="300">
        <v>5</v>
      </c>
      <c r="N42" s="300">
        <v>10</v>
      </c>
      <c r="O42" s="300">
        <v>10</v>
      </c>
      <c r="P42" s="300">
        <v>10</v>
      </c>
      <c r="Q42" s="300">
        <v>5</v>
      </c>
    </row>
    <row r="43" spans="1:18">
      <c r="A43">
        <v>2901</v>
      </c>
      <c r="B43">
        <v>3</v>
      </c>
      <c r="C43" s="299" t="s">
        <v>9689</v>
      </c>
      <c r="D43" s="299" t="s">
        <v>9698</v>
      </c>
      <c r="E43" s="302" t="s">
        <v>7370</v>
      </c>
      <c r="F43" s="301">
        <v>8.3000000000000007</v>
      </c>
      <c r="G43" s="300">
        <v>5</v>
      </c>
      <c r="H43" s="300">
        <v>5</v>
      </c>
      <c r="I43" s="300">
        <v>5</v>
      </c>
      <c r="J43" s="300">
        <v>5</v>
      </c>
      <c r="K43" s="300">
        <v>10</v>
      </c>
      <c r="L43" s="300">
        <v>10</v>
      </c>
      <c r="M43" s="300">
        <v>5</v>
      </c>
      <c r="N43" s="300">
        <v>10</v>
      </c>
      <c r="O43" s="300">
        <v>10</v>
      </c>
      <c r="P43" s="300">
        <v>10</v>
      </c>
      <c r="Q43" s="300">
        <v>5</v>
      </c>
      <c r="R43" s="1" t="s">
        <v>8</v>
      </c>
    </row>
    <row r="44" spans="1:18">
      <c r="A44">
        <v>2900</v>
      </c>
      <c r="B44">
        <v>4</v>
      </c>
      <c r="C44" s="299" t="s">
        <v>9689</v>
      </c>
      <c r="D44" s="299" t="s">
        <v>9697</v>
      </c>
      <c r="E44" s="302" t="s">
        <v>7370</v>
      </c>
      <c r="F44" s="301">
        <v>8.5</v>
      </c>
      <c r="G44" s="300">
        <v>5</v>
      </c>
      <c r="H44" s="300">
        <v>5</v>
      </c>
      <c r="I44" s="300">
        <v>5</v>
      </c>
      <c r="J44" s="300">
        <v>5</v>
      </c>
      <c r="K44" s="300">
        <v>10</v>
      </c>
      <c r="L44" s="300">
        <v>10</v>
      </c>
      <c r="M44" s="300">
        <v>5</v>
      </c>
      <c r="N44" s="300">
        <v>10</v>
      </c>
      <c r="O44" s="300">
        <v>10</v>
      </c>
      <c r="P44" s="300">
        <v>10</v>
      </c>
      <c r="Q44" s="300">
        <v>5</v>
      </c>
      <c r="R44" s="1" t="s">
        <v>6665</v>
      </c>
    </row>
    <row r="45" spans="1:18">
      <c r="A45">
        <v>2899</v>
      </c>
      <c r="B45">
        <v>5</v>
      </c>
      <c r="C45" s="299" t="s">
        <v>9689</v>
      </c>
      <c r="D45" s="299" t="s">
        <v>9696</v>
      </c>
      <c r="E45" s="302" t="s">
        <v>7370</v>
      </c>
      <c r="F45" s="301">
        <v>8.5</v>
      </c>
      <c r="G45" s="300">
        <v>5</v>
      </c>
      <c r="H45" s="300">
        <v>5</v>
      </c>
      <c r="I45" s="300">
        <v>5</v>
      </c>
      <c r="J45" s="300">
        <v>5</v>
      </c>
      <c r="K45" s="300">
        <v>10</v>
      </c>
      <c r="L45" s="300">
        <v>10</v>
      </c>
      <c r="M45" s="300">
        <v>5</v>
      </c>
      <c r="N45" s="300">
        <v>10</v>
      </c>
      <c r="O45" s="300">
        <v>10</v>
      </c>
      <c r="P45" s="300">
        <v>10</v>
      </c>
      <c r="Q45" s="300">
        <v>5</v>
      </c>
      <c r="R45" s="1" t="s">
        <v>6665</v>
      </c>
    </row>
    <row r="46" spans="1:18">
      <c r="A46">
        <v>2898</v>
      </c>
      <c r="B46">
        <v>6</v>
      </c>
      <c r="C46" s="299" t="s">
        <v>9689</v>
      </c>
      <c r="D46" s="299" t="s">
        <v>9695</v>
      </c>
      <c r="E46" s="302" t="s">
        <v>7370</v>
      </c>
      <c r="F46" s="301">
        <v>8.1999999999999993</v>
      </c>
      <c r="G46" s="300">
        <v>5</v>
      </c>
      <c r="H46" s="300">
        <v>5</v>
      </c>
      <c r="I46" s="300">
        <v>5</v>
      </c>
      <c r="J46" s="300">
        <v>5</v>
      </c>
      <c r="K46" s="300">
        <v>10</v>
      </c>
      <c r="L46" s="300">
        <v>10</v>
      </c>
      <c r="M46" s="300">
        <v>5</v>
      </c>
      <c r="N46" s="300">
        <v>10</v>
      </c>
      <c r="O46" s="300">
        <v>10</v>
      </c>
      <c r="P46" s="300">
        <v>10</v>
      </c>
      <c r="Q46" s="300">
        <v>5</v>
      </c>
      <c r="R46" s="1" t="s">
        <v>6665</v>
      </c>
    </row>
    <row r="47" spans="1:18">
      <c r="A47">
        <v>2897</v>
      </c>
      <c r="B47">
        <v>7</v>
      </c>
      <c r="C47" s="299" t="s">
        <v>9689</v>
      </c>
      <c r="D47" s="299" t="s">
        <v>9694</v>
      </c>
      <c r="E47" s="302" t="s">
        <v>7370</v>
      </c>
      <c r="F47" s="301">
        <v>7.7</v>
      </c>
      <c r="G47" s="300">
        <v>5</v>
      </c>
      <c r="H47" s="300">
        <v>5</v>
      </c>
      <c r="I47" s="300">
        <v>5</v>
      </c>
      <c r="J47" s="300">
        <v>5</v>
      </c>
      <c r="K47" s="300">
        <v>10</v>
      </c>
      <c r="L47" s="300">
        <v>10</v>
      </c>
      <c r="M47" s="300">
        <v>5</v>
      </c>
      <c r="N47" s="300">
        <v>10</v>
      </c>
      <c r="O47" s="300">
        <v>10</v>
      </c>
      <c r="P47" s="300">
        <v>10</v>
      </c>
      <c r="Q47" s="300">
        <v>5</v>
      </c>
      <c r="R47" s="1" t="s">
        <v>6698</v>
      </c>
    </row>
    <row r="48" spans="1:18">
      <c r="A48">
        <v>2896</v>
      </c>
      <c r="B48">
        <v>8</v>
      </c>
      <c r="C48" s="299" t="s">
        <v>9689</v>
      </c>
      <c r="D48" s="299" t="s">
        <v>9693</v>
      </c>
      <c r="E48" s="302" t="s">
        <v>7370</v>
      </c>
      <c r="F48" s="301">
        <v>8.5</v>
      </c>
      <c r="G48" s="300">
        <v>5</v>
      </c>
      <c r="H48" s="300">
        <v>5</v>
      </c>
      <c r="I48" s="300">
        <v>5</v>
      </c>
      <c r="J48" s="300">
        <v>5</v>
      </c>
      <c r="K48" s="300">
        <v>10</v>
      </c>
      <c r="L48" s="300">
        <v>10</v>
      </c>
      <c r="M48" s="300">
        <v>5</v>
      </c>
      <c r="N48" s="300">
        <v>10</v>
      </c>
      <c r="O48" s="300">
        <v>10</v>
      </c>
      <c r="P48" s="300">
        <v>10</v>
      </c>
      <c r="Q48" s="300">
        <v>5</v>
      </c>
      <c r="R48" s="1" t="s">
        <v>6665</v>
      </c>
    </row>
    <row r="49" spans="1:18">
      <c r="A49">
        <v>2895</v>
      </c>
      <c r="B49">
        <v>9</v>
      </c>
      <c r="C49" s="299" t="s">
        <v>9689</v>
      </c>
      <c r="D49" s="299" t="s">
        <v>9692</v>
      </c>
      <c r="E49" s="302" t="s">
        <v>7370</v>
      </c>
      <c r="F49" s="301">
        <v>8.3000000000000007</v>
      </c>
      <c r="G49" s="300">
        <v>5</v>
      </c>
      <c r="H49" s="300">
        <v>5</v>
      </c>
      <c r="I49" s="300">
        <v>5</v>
      </c>
      <c r="J49" s="300">
        <v>5</v>
      </c>
      <c r="K49" s="300">
        <v>10</v>
      </c>
      <c r="L49" s="300">
        <v>10</v>
      </c>
      <c r="M49" s="300">
        <v>5</v>
      </c>
      <c r="N49" s="300">
        <v>10</v>
      </c>
      <c r="O49" s="300">
        <v>10</v>
      </c>
      <c r="P49" s="300">
        <v>10</v>
      </c>
      <c r="Q49" s="300">
        <v>5</v>
      </c>
      <c r="R49" s="1" t="s">
        <v>6665</v>
      </c>
    </row>
    <row r="50" spans="1:18">
      <c r="A50">
        <v>2894</v>
      </c>
      <c r="B50">
        <v>10</v>
      </c>
      <c r="C50" s="299" t="s">
        <v>9689</v>
      </c>
      <c r="D50" s="299" t="s">
        <v>9691</v>
      </c>
      <c r="E50" s="302" t="s">
        <v>7370</v>
      </c>
      <c r="F50" s="301">
        <v>9</v>
      </c>
      <c r="G50" s="300">
        <v>5</v>
      </c>
      <c r="H50" s="300">
        <v>5</v>
      </c>
      <c r="I50" s="300">
        <v>5</v>
      </c>
      <c r="J50" s="300">
        <v>5</v>
      </c>
      <c r="K50" s="300">
        <v>10</v>
      </c>
      <c r="L50" s="300">
        <v>10</v>
      </c>
      <c r="M50" s="300">
        <v>5</v>
      </c>
      <c r="N50" s="300">
        <v>10</v>
      </c>
      <c r="O50" s="300">
        <v>10</v>
      </c>
      <c r="P50" s="300">
        <v>10</v>
      </c>
      <c r="Q50" s="300">
        <v>5</v>
      </c>
      <c r="R50" s="1" t="s">
        <v>8</v>
      </c>
    </row>
    <row r="51" spans="1:18">
      <c r="A51">
        <v>2893</v>
      </c>
      <c r="B51">
        <v>11</v>
      </c>
      <c r="C51" s="299" t="s">
        <v>9689</v>
      </c>
      <c r="D51" s="299" t="s">
        <v>9690</v>
      </c>
      <c r="E51" s="302" t="s">
        <v>7370</v>
      </c>
      <c r="F51" s="301">
        <v>8.4</v>
      </c>
      <c r="G51" s="300">
        <v>5</v>
      </c>
      <c r="H51" s="300">
        <v>5</v>
      </c>
      <c r="I51" s="300">
        <v>5</v>
      </c>
      <c r="J51" s="300">
        <v>5</v>
      </c>
      <c r="K51" s="300">
        <v>10</v>
      </c>
      <c r="L51" s="300">
        <v>10</v>
      </c>
      <c r="M51" s="300">
        <v>5</v>
      </c>
      <c r="N51" s="300">
        <v>10</v>
      </c>
      <c r="O51" s="300">
        <v>10</v>
      </c>
      <c r="P51" s="300">
        <v>10</v>
      </c>
      <c r="Q51" s="300">
        <v>5</v>
      </c>
      <c r="R51" s="1" t="s">
        <v>6665</v>
      </c>
    </row>
    <row r="52" spans="1:18">
      <c r="A52">
        <v>2892</v>
      </c>
      <c r="C52" s="299" t="s">
        <v>9689</v>
      </c>
      <c r="D52" s="298" t="s">
        <v>9549</v>
      </c>
      <c r="E52" s="297" t="s">
        <v>7370</v>
      </c>
      <c r="F52" s="296">
        <v>8.3000000000000007</v>
      </c>
      <c r="G52" s="296" t="e">
        <f>AVERAGE(#REF!)</f>
        <v>#REF!</v>
      </c>
      <c r="H52" s="296" t="e">
        <f>AVERAGE(#REF!)</f>
        <v>#REF!</v>
      </c>
      <c r="I52" s="296" t="e">
        <f>AVERAGE(#REF!)</f>
        <v>#REF!</v>
      </c>
      <c r="J52" s="296" t="e">
        <f>AVERAGE(#REF!)</f>
        <v>#REF!</v>
      </c>
      <c r="K52" s="296" t="e">
        <f>AVERAGE(#REF!)</f>
        <v>#REF!</v>
      </c>
      <c r="L52" s="296" t="e">
        <f>AVERAGE(#REF!)</f>
        <v>#REF!</v>
      </c>
      <c r="M52" s="296" t="e">
        <f>AVERAGE(#REF!)</f>
        <v>#REF!</v>
      </c>
      <c r="N52" s="296" t="e">
        <f>AVERAGE(#REF!)</f>
        <v>#REF!</v>
      </c>
      <c r="O52" s="296" t="e">
        <f>AVERAGE(#REF!)</f>
        <v>#REF!</v>
      </c>
      <c r="P52" s="296" t="e">
        <f>AVERAGE(#REF!)</f>
        <v>#REF!</v>
      </c>
      <c r="Q52" s="296" t="e">
        <f>AVERAGE(#REF!)</f>
        <v>#REF!</v>
      </c>
      <c r="R52" s="1" t="s">
        <v>6665</v>
      </c>
    </row>
    <row r="53" spans="1:18">
      <c r="A53">
        <v>2891</v>
      </c>
      <c r="B53">
        <v>1</v>
      </c>
      <c r="C53" s="299" t="s">
        <v>9678</v>
      </c>
      <c r="D53" s="299" t="s">
        <v>9688</v>
      </c>
      <c r="E53" s="302" t="s">
        <v>7370</v>
      </c>
      <c r="F53" s="301">
        <v>8.6999999999999993</v>
      </c>
      <c r="G53" s="300">
        <v>5</v>
      </c>
      <c r="H53" s="300">
        <v>5</v>
      </c>
      <c r="I53" s="300">
        <v>5</v>
      </c>
      <c r="J53" s="300">
        <v>5</v>
      </c>
      <c r="K53" s="300">
        <v>10</v>
      </c>
      <c r="L53" s="300">
        <v>10</v>
      </c>
      <c r="M53" s="300">
        <v>5</v>
      </c>
      <c r="N53" s="300">
        <v>10</v>
      </c>
      <c r="O53" s="300">
        <v>10</v>
      </c>
      <c r="P53" s="300">
        <v>10</v>
      </c>
      <c r="Q53" s="300">
        <v>5</v>
      </c>
      <c r="R53" s="1" t="s">
        <v>8</v>
      </c>
    </row>
    <row r="54" spans="1:18">
      <c r="A54">
        <v>2890</v>
      </c>
      <c r="B54">
        <v>2</v>
      </c>
      <c r="C54" s="299" t="s">
        <v>9678</v>
      </c>
      <c r="D54" s="299" t="s">
        <v>9687</v>
      </c>
      <c r="E54" s="302" t="s">
        <v>7370</v>
      </c>
      <c r="F54" s="301">
        <v>8.4</v>
      </c>
      <c r="G54" s="300">
        <v>5</v>
      </c>
      <c r="H54" s="300">
        <v>5</v>
      </c>
      <c r="I54" s="300">
        <v>5</v>
      </c>
      <c r="J54" s="300">
        <v>5</v>
      </c>
      <c r="K54" s="300">
        <v>10</v>
      </c>
      <c r="L54" s="300">
        <v>10</v>
      </c>
      <c r="M54" s="300">
        <v>5</v>
      </c>
      <c r="N54" s="300">
        <v>10</v>
      </c>
      <c r="O54" s="300">
        <v>10</v>
      </c>
      <c r="P54" s="300">
        <v>10</v>
      </c>
      <c r="Q54" s="300">
        <v>5</v>
      </c>
      <c r="R54" s="1" t="s">
        <v>6665</v>
      </c>
    </row>
    <row r="55" spans="1:18">
      <c r="A55">
        <v>2889</v>
      </c>
      <c r="B55">
        <v>3</v>
      </c>
      <c r="C55" s="299" t="s">
        <v>9678</v>
      </c>
      <c r="D55" s="299" t="s">
        <v>9686</v>
      </c>
      <c r="E55" s="302" t="s">
        <v>7370</v>
      </c>
      <c r="F55" s="301">
        <v>8.6</v>
      </c>
      <c r="G55" s="300">
        <v>5</v>
      </c>
      <c r="H55" s="300">
        <v>5</v>
      </c>
      <c r="I55" s="300">
        <v>5</v>
      </c>
      <c r="J55" s="300">
        <v>5</v>
      </c>
      <c r="K55" s="300">
        <v>10</v>
      </c>
      <c r="L55" s="300">
        <v>10</v>
      </c>
      <c r="M55" s="300">
        <v>5</v>
      </c>
      <c r="N55" s="300">
        <v>10</v>
      </c>
      <c r="O55" s="300">
        <v>10</v>
      </c>
      <c r="P55" s="300">
        <v>10</v>
      </c>
      <c r="Q55" s="300">
        <v>5</v>
      </c>
      <c r="R55" s="1" t="s">
        <v>6665</v>
      </c>
    </row>
    <row r="56" spans="1:18">
      <c r="A56">
        <v>2888</v>
      </c>
      <c r="B56">
        <v>4</v>
      </c>
      <c r="C56" s="299" t="s">
        <v>9678</v>
      </c>
      <c r="D56" s="299" t="s">
        <v>9685</v>
      </c>
      <c r="E56" s="302" t="s">
        <v>7370</v>
      </c>
      <c r="F56" s="301">
        <v>8.5</v>
      </c>
      <c r="G56" s="300">
        <v>5</v>
      </c>
      <c r="H56" s="300">
        <v>5</v>
      </c>
      <c r="I56" s="300">
        <v>5</v>
      </c>
      <c r="J56" s="300">
        <v>5</v>
      </c>
      <c r="K56" s="300">
        <v>10</v>
      </c>
      <c r="L56" s="300">
        <v>10</v>
      </c>
      <c r="M56" s="300">
        <v>5</v>
      </c>
      <c r="N56" s="300">
        <v>10</v>
      </c>
      <c r="O56" s="300">
        <v>10</v>
      </c>
      <c r="P56" s="300">
        <v>10</v>
      </c>
      <c r="Q56" s="300">
        <v>5</v>
      </c>
      <c r="R56" s="1" t="s">
        <v>6665</v>
      </c>
    </row>
    <row r="57" spans="1:18">
      <c r="A57">
        <v>2887</v>
      </c>
      <c r="B57">
        <v>5</v>
      </c>
      <c r="C57" s="299" t="s">
        <v>9678</v>
      </c>
      <c r="D57" s="299" t="s">
        <v>9684</v>
      </c>
      <c r="E57" s="302" t="s">
        <v>7370</v>
      </c>
      <c r="F57" s="301">
        <v>8.6</v>
      </c>
      <c r="G57" s="300">
        <v>5</v>
      </c>
      <c r="H57" s="300">
        <v>5</v>
      </c>
      <c r="I57" s="300">
        <v>5</v>
      </c>
      <c r="J57" s="300">
        <v>5</v>
      </c>
      <c r="K57" s="300">
        <v>10</v>
      </c>
      <c r="L57" s="300">
        <v>10</v>
      </c>
      <c r="M57" s="300">
        <v>5</v>
      </c>
      <c r="N57" s="300">
        <v>10</v>
      </c>
      <c r="O57" s="300">
        <v>10</v>
      </c>
      <c r="P57" s="300">
        <v>10</v>
      </c>
      <c r="Q57" s="300">
        <v>5</v>
      </c>
      <c r="R57" s="1" t="s">
        <v>6665</v>
      </c>
    </row>
    <row r="58" spans="1:18">
      <c r="A58">
        <v>2886</v>
      </c>
      <c r="B58">
        <v>6</v>
      </c>
      <c r="C58" s="299" t="s">
        <v>9678</v>
      </c>
      <c r="D58" s="299" t="s">
        <v>9683</v>
      </c>
      <c r="E58" s="302" t="s">
        <v>7370</v>
      </c>
      <c r="F58" s="301">
        <v>8.5</v>
      </c>
      <c r="G58" s="300">
        <v>5</v>
      </c>
      <c r="H58" s="300">
        <v>5</v>
      </c>
      <c r="I58" s="300">
        <v>5</v>
      </c>
      <c r="J58" s="300">
        <v>5</v>
      </c>
      <c r="K58" s="300">
        <v>10</v>
      </c>
      <c r="L58" s="300">
        <v>10</v>
      </c>
      <c r="M58" s="300">
        <v>5</v>
      </c>
      <c r="N58" s="300">
        <v>10</v>
      </c>
      <c r="O58" s="300">
        <v>10</v>
      </c>
      <c r="P58" s="300">
        <v>10</v>
      </c>
      <c r="Q58" s="300">
        <v>5</v>
      </c>
      <c r="R58" s="1" t="s">
        <v>6665</v>
      </c>
    </row>
    <row r="59" spans="1:18">
      <c r="A59">
        <v>2885</v>
      </c>
      <c r="B59">
        <v>7</v>
      </c>
      <c r="C59" s="299" t="s">
        <v>9678</v>
      </c>
      <c r="D59" s="299" t="s">
        <v>9682</v>
      </c>
      <c r="E59" s="302" t="s">
        <v>7370</v>
      </c>
      <c r="F59" s="301">
        <v>7.4</v>
      </c>
      <c r="G59" s="300">
        <v>5</v>
      </c>
      <c r="H59" s="300">
        <v>5</v>
      </c>
      <c r="I59" s="300">
        <v>5</v>
      </c>
      <c r="J59" s="300">
        <v>5</v>
      </c>
      <c r="K59" s="300">
        <v>10</v>
      </c>
      <c r="L59" s="300">
        <v>10</v>
      </c>
      <c r="M59" s="300">
        <v>5</v>
      </c>
      <c r="N59" s="300">
        <v>10</v>
      </c>
      <c r="O59" s="300">
        <v>10</v>
      </c>
      <c r="P59" s="300">
        <v>10</v>
      </c>
      <c r="Q59" s="300">
        <v>5</v>
      </c>
    </row>
    <row r="60" spans="1:18">
      <c r="A60">
        <v>2884</v>
      </c>
      <c r="B60">
        <v>8</v>
      </c>
      <c r="C60" s="299" t="s">
        <v>9678</v>
      </c>
      <c r="D60" s="299" t="s">
        <v>9681</v>
      </c>
      <c r="E60" s="302" t="s">
        <v>7370</v>
      </c>
      <c r="F60" s="301">
        <v>8.9</v>
      </c>
      <c r="G60" s="300">
        <v>5</v>
      </c>
      <c r="H60" s="300">
        <v>5</v>
      </c>
      <c r="I60" s="300">
        <v>5</v>
      </c>
      <c r="J60" s="300">
        <v>5</v>
      </c>
      <c r="K60" s="300">
        <v>10</v>
      </c>
      <c r="L60" s="300">
        <v>10</v>
      </c>
      <c r="M60" s="300">
        <v>5</v>
      </c>
      <c r="N60" s="300">
        <v>10</v>
      </c>
      <c r="O60" s="300">
        <v>10</v>
      </c>
      <c r="P60" s="300">
        <v>10</v>
      </c>
      <c r="Q60" s="300">
        <v>5</v>
      </c>
      <c r="R60" s="1" t="s">
        <v>8</v>
      </c>
    </row>
    <row r="61" spans="1:18">
      <c r="A61">
        <v>2883</v>
      </c>
      <c r="B61">
        <v>9</v>
      </c>
      <c r="C61" s="299" t="s">
        <v>9678</v>
      </c>
      <c r="D61" s="299" t="s">
        <v>9680</v>
      </c>
      <c r="E61" s="302" t="s">
        <v>7370</v>
      </c>
      <c r="F61" s="301">
        <v>8.6</v>
      </c>
      <c r="G61" s="300">
        <v>5</v>
      </c>
      <c r="H61" s="300">
        <v>5</v>
      </c>
      <c r="I61" s="300">
        <v>5</v>
      </c>
      <c r="J61" s="300">
        <v>5</v>
      </c>
      <c r="K61" s="300">
        <v>10</v>
      </c>
      <c r="L61" s="300">
        <v>10</v>
      </c>
      <c r="M61" s="300">
        <v>5</v>
      </c>
      <c r="N61" s="300">
        <v>10</v>
      </c>
      <c r="O61" s="300">
        <v>10</v>
      </c>
      <c r="P61" s="300">
        <v>10</v>
      </c>
      <c r="Q61" s="300">
        <v>5</v>
      </c>
      <c r="R61" s="1" t="s">
        <v>6665</v>
      </c>
    </row>
    <row r="62" spans="1:18">
      <c r="A62">
        <v>2882</v>
      </c>
      <c r="B62">
        <v>10</v>
      </c>
      <c r="C62" s="299" t="s">
        <v>9678</v>
      </c>
      <c r="D62" s="299" t="s">
        <v>9679</v>
      </c>
      <c r="E62" s="302" t="s">
        <v>7370</v>
      </c>
      <c r="F62" s="301">
        <v>8.6</v>
      </c>
      <c r="G62" s="300">
        <v>5</v>
      </c>
      <c r="H62" s="300">
        <v>5</v>
      </c>
      <c r="I62" s="300">
        <v>5</v>
      </c>
      <c r="J62" s="300">
        <v>5</v>
      </c>
      <c r="K62" s="300">
        <v>10</v>
      </c>
      <c r="L62" s="300">
        <v>10</v>
      </c>
      <c r="M62" s="300">
        <v>5</v>
      </c>
      <c r="N62" s="300">
        <v>10</v>
      </c>
      <c r="O62" s="300">
        <v>10</v>
      </c>
      <c r="P62" s="300">
        <v>10</v>
      </c>
      <c r="Q62" s="300">
        <v>5</v>
      </c>
      <c r="R62" s="1" t="s">
        <v>8</v>
      </c>
    </row>
    <row r="63" spans="1:18">
      <c r="A63">
        <v>2881</v>
      </c>
      <c r="C63" s="299" t="s">
        <v>9678</v>
      </c>
      <c r="D63" s="298" t="s">
        <v>9635</v>
      </c>
      <c r="E63" s="297" t="s">
        <v>7370</v>
      </c>
      <c r="F63" s="296">
        <v>8.5</v>
      </c>
      <c r="G63" s="296" t="e">
        <f>AVERAGE(#REF!)</f>
        <v>#REF!</v>
      </c>
      <c r="H63" s="296" t="e">
        <f>AVERAGE(#REF!)</f>
        <v>#REF!</v>
      </c>
      <c r="I63" s="296" t="e">
        <f>AVERAGE(#REF!)</f>
        <v>#REF!</v>
      </c>
      <c r="J63" s="296" t="e">
        <f>AVERAGE(#REF!)</f>
        <v>#REF!</v>
      </c>
      <c r="K63" s="296" t="e">
        <f>AVERAGE(#REF!)</f>
        <v>#REF!</v>
      </c>
      <c r="L63" s="296" t="e">
        <f>AVERAGE(#REF!)</f>
        <v>#REF!</v>
      </c>
      <c r="M63" s="296" t="e">
        <f>AVERAGE(#REF!)</f>
        <v>#REF!</v>
      </c>
      <c r="N63" s="296" t="e">
        <f>AVERAGE(#REF!)</f>
        <v>#REF!</v>
      </c>
      <c r="O63" s="296" t="e">
        <f>AVERAGE(#REF!)</f>
        <v>#REF!</v>
      </c>
      <c r="P63" s="296" t="e">
        <f>AVERAGE(#REF!)</f>
        <v>#REF!</v>
      </c>
      <c r="Q63" s="296" t="e">
        <f>AVERAGE(#REF!)</f>
        <v>#REF!</v>
      </c>
      <c r="R63" s="1" t="s">
        <v>6665</v>
      </c>
    </row>
    <row r="64" spans="1:18">
      <c r="A64">
        <v>2880</v>
      </c>
      <c r="B64">
        <v>1</v>
      </c>
      <c r="C64" s="299" t="s">
        <v>9666</v>
      </c>
      <c r="D64" s="299" t="s">
        <v>9677</v>
      </c>
      <c r="E64" s="302" t="s">
        <v>7370</v>
      </c>
      <c r="F64" s="301">
        <v>9.1</v>
      </c>
      <c r="G64" s="300">
        <v>5</v>
      </c>
      <c r="H64" s="300">
        <v>5</v>
      </c>
      <c r="I64" s="300">
        <v>5</v>
      </c>
      <c r="J64" s="300">
        <v>5</v>
      </c>
      <c r="K64" s="300">
        <v>10</v>
      </c>
      <c r="L64" s="300">
        <v>10</v>
      </c>
      <c r="M64" s="300">
        <v>5</v>
      </c>
      <c r="N64" s="300">
        <v>10</v>
      </c>
      <c r="O64" s="300">
        <v>10</v>
      </c>
      <c r="P64" s="300">
        <v>10</v>
      </c>
      <c r="Q64" s="300">
        <v>5</v>
      </c>
      <c r="R64" s="1" t="s">
        <v>8</v>
      </c>
    </row>
    <row r="65" spans="1:18">
      <c r="A65">
        <v>2879</v>
      </c>
      <c r="B65">
        <v>2</v>
      </c>
      <c r="C65" s="299" t="s">
        <v>9666</v>
      </c>
      <c r="D65" s="299" t="s">
        <v>9676</v>
      </c>
      <c r="E65" s="302" t="s">
        <v>7370</v>
      </c>
      <c r="F65" s="301">
        <v>8.6</v>
      </c>
      <c r="G65" s="300">
        <v>5</v>
      </c>
      <c r="H65" s="300">
        <v>5</v>
      </c>
      <c r="I65" s="300">
        <v>5</v>
      </c>
      <c r="J65" s="300">
        <v>5</v>
      </c>
      <c r="K65" s="300">
        <v>10</v>
      </c>
      <c r="L65" s="300">
        <v>10</v>
      </c>
      <c r="M65" s="300">
        <v>5</v>
      </c>
      <c r="N65" s="300">
        <v>10</v>
      </c>
      <c r="O65" s="300">
        <v>10</v>
      </c>
      <c r="P65" s="300">
        <v>10</v>
      </c>
      <c r="Q65" s="300">
        <v>5</v>
      </c>
      <c r="R65" s="1" t="s">
        <v>6665</v>
      </c>
    </row>
    <row r="66" spans="1:18">
      <c r="A66">
        <v>2878</v>
      </c>
      <c r="B66">
        <v>3</v>
      </c>
      <c r="C66" s="299" t="s">
        <v>9666</v>
      </c>
      <c r="D66" s="299" t="s">
        <v>9675</v>
      </c>
      <c r="E66" s="302" t="s">
        <v>7370</v>
      </c>
      <c r="F66" s="301">
        <v>7.7</v>
      </c>
      <c r="G66" s="300">
        <v>5</v>
      </c>
      <c r="H66" s="300">
        <v>5</v>
      </c>
      <c r="I66" s="300">
        <v>5</v>
      </c>
      <c r="J66" s="300">
        <v>5</v>
      </c>
      <c r="K66" s="300">
        <v>10</v>
      </c>
      <c r="L66" s="300">
        <v>10</v>
      </c>
      <c r="M66" s="300">
        <v>5</v>
      </c>
      <c r="N66" s="300">
        <v>10</v>
      </c>
      <c r="O66" s="300">
        <v>10</v>
      </c>
      <c r="P66" s="300">
        <v>10</v>
      </c>
      <c r="Q66" s="300">
        <v>5</v>
      </c>
      <c r="R66" s="1" t="s">
        <v>8</v>
      </c>
    </row>
    <row r="67" spans="1:18">
      <c r="A67">
        <v>2877</v>
      </c>
      <c r="B67">
        <v>4</v>
      </c>
      <c r="C67" s="299" t="s">
        <v>9666</v>
      </c>
      <c r="D67" s="299" t="s">
        <v>9674</v>
      </c>
      <c r="E67" s="302" t="s">
        <v>7370</v>
      </c>
      <c r="F67" s="301">
        <v>9.3000000000000007</v>
      </c>
      <c r="G67" s="300">
        <v>5</v>
      </c>
      <c r="H67" s="300">
        <v>5</v>
      </c>
      <c r="I67" s="300">
        <v>5</v>
      </c>
      <c r="J67" s="300">
        <v>5</v>
      </c>
      <c r="K67" s="300">
        <v>10</v>
      </c>
      <c r="L67" s="300">
        <v>10</v>
      </c>
      <c r="M67" s="300">
        <v>5</v>
      </c>
      <c r="N67" s="300">
        <v>10</v>
      </c>
      <c r="O67" s="300">
        <v>10</v>
      </c>
      <c r="P67" s="300">
        <v>10</v>
      </c>
      <c r="Q67" s="300">
        <v>5</v>
      </c>
      <c r="R67" s="1" t="s">
        <v>6665</v>
      </c>
    </row>
    <row r="68" spans="1:18">
      <c r="A68">
        <v>2876</v>
      </c>
      <c r="B68">
        <v>5</v>
      </c>
      <c r="C68" s="299" t="s">
        <v>9666</v>
      </c>
      <c r="D68" s="305" t="s">
        <v>9673</v>
      </c>
      <c r="E68" s="304" t="s">
        <v>7370</v>
      </c>
      <c r="F68" s="303">
        <v>9.9</v>
      </c>
      <c r="G68" s="300">
        <v>5</v>
      </c>
      <c r="H68" s="300">
        <v>5</v>
      </c>
      <c r="I68" s="300">
        <v>5</v>
      </c>
      <c r="J68" s="300">
        <v>5</v>
      </c>
      <c r="K68" s="300">
        <v>10</v>
      </c>
      <c r="L68" s="300">
        <v>10</v>
      </c>
      <c r="M68" s="300">
        <v>5</v>
      </c>
      <c r="N68" s="300">
        <v>10</v>
      </c>
      <c r="O68" s="300">
        <v>10</v>
      </c>
      <c r="P68" s="300">
        <v>10</v>
      </c>
      <c r="Q68" s="300">
        <v>5</v>
      </c>
      <c r="R68" s="1" t="s">
        <v>6665</v>
      </c>
    </row>
    <row r="69" spans="1:18">
      <c r="A69">
        <v>2875</v>
      </c>
      <c r="B69">
        <v>6</v>
      </c>
      <c r="C69" s="299" t="s">
        <v>9666</v>
      </c>
      <c r="D69" s="299" t="s">
        <v>9672</v>
      </c>
      <c r="E69" s="302" t="s">
        <v>7370</v>
      </c>
      <c r="F69" s="301">
        <v>7.2</v>
      </c>
      <c r="G69" s="300">
        <v>5</v>
      </c>
      <c r="H69" s="300">
        <v>5</v>
      </c>
      <c r="I69" s="300">
        <v>5</v>
      </c>
      <c r="J69" s="300">
        <v>5</v>
      </c>
      <c r="K69" s="300">
        <v>10</v>
      </c>
      <c r="L69" s="300">
        <v>10</v>
      </c>
      <c r="M69" s="300">
        <v>5</v>
      </c>
      <c r="N69" s="300">
        <v>10</v>
      </c>
      <c r="O69" s="300">
        <v>10</v>
      </c>
      <c r="P69" s="300">
        <v>10</v>
      </c>
      <c r="Q69" s="300">
        <v>5</v>
      </c>
    </row>
    <row r="70" spans="1:18">
      <c r="A70">
        <v>2874</v>
      </c>
      <c r="B70">
        <v>7</v>
      </c>
      <c r="C70" s="299" t="s">
        <v>9666</v>
      </c>
      <c r="D70" s="305" t="s">
        <v>9671</v>
      </c>
      <c r="E70" s="304" t="s">
        <v>7370</v>
      </c>
      <c r="F70" s="303">
        <v>9.6999999999999993</v>
      </c>
      <c r="G70" s="300">
        <v>5</v>
      </c>
      <c r="H70" s="300">
        <v>5</v>
      </c>
      <c r="I70" s="300">
        <v>5</v>
      </c>
      <c r="J70" s="300">
        <v>5</v>
      </c>
      <c r="K70" s="300">
        <v>10</v>
      </c>
      <c r="L70" s="300">
        <v>10</v>
      </c>
      <c r="M70" s="300">
        <v>5</v>
      </c>
      <c r="N70" s="300">
        <v>10</v>
      </c>
      <c r="O70" s="300">
        <v>10</v>
      </c>
      <c r="P70" s="300">
        <v>10</v>
      </c>
      <c r="Q70" s="300">
        <v>5</v>
      </c>
      <c r="R70" s="1" t="s">
        <v>6665</v>
      </c>
    </row>
    <row r="71" spans="1:18">
      <c r="A71">
        <v>2873</v>
      </c>
      <c r="B71">
        <v>8</v>
      </c>
      <c r="C71" s="299" t="s">
        <v>9666</v>
      </c>
      <c r="D71" s="299" t="s">
        <v>9670</v>
      </c>
      <c r="E71" s="302" t="s">
        <v>7370</v>
      </c>
      <c r="F71" s="301">
        <v>9</v>
      </c>
      <c r="G71" s="300">
        <v>5</v>
      </c>
      <c r="H71" s="300">
        <v>5</v>
      </c>
      <c r="I71" s="300">
        <v>5</v>
      </c>
      <c r="J71" s="300">
        <v>5</v>
      </c>
      <c r="K71" s="300">
        <v>10</v>
      </c>
      <c r="L71" s="300">
        <v>10</v>
      </c>
      <c r="M71" s="300">
        <v>5</v>
      </c>
      <c r="N71" s="300">
        <v>10</v>
      </c>
      <c r="O71" s="300">
        <v>10</v>
      </c>
      <c r="P71" s="300">
        <v>10</v>
      </c>
      <c r="Q71" s="300">
        <v>5</v>
      </c>
    </row>
    <row r="72" spans="1:18">
      <c r="A72">
        <v>2872</v>
      </c>
      <c r="B72">
        <v>9</v>
      </c>
      <c r="C72" s="299" t="s">
        <v>9666</v>
      </c>
      <c r="D72" s="299" t="s">
        <v>9669</v>
      </c>
      <c r="E72" s="302" t="s">
        <v>7370</v>
      </c>
      <c r="F72" s="301">
        <v>8.8000000000000007</v>
      </c>
      <c r="G72" s="300">
        <v>5</v>
      </c>
      <c r="H72" s="300">
        <v>5</v>
      </c>
      <c r="I72" s="300">
        <v>5</v>
      </c>
      <c r="J72" s="300">
        <v>5</v>
      </c>
      <c r="K72" s="300">
        <v>10</v>
      </c>
      <c r="L72" s="300">
        <v>10</v>
      </c>
      <c r="M72" s="300">
        <v>5</v>
      </c>
      <c r="N72" s="300">
        <v>10</v>
      </c>
      <c r="O72" s="300">
        <v>10</v>
      </c>
      <c r="P72" s="300">
        <v>10</v>
      </c>
      <c r="Q72" s="300">
        <v>5</v>
      </c>
      <c r="R72" s="1" t="s">
        <v>8</v>
      </c>
    </row>
    <row r="73" spans="1:18">
      <c r="A73">
        <v>2871</v>
      </c>
      <c r="B73">
        <v>10</v>
      </c>
      <c r="C73" s="299" t="s">
        <v>9666</v>
      </c>
      <c r="D73" s="299" t="s">
        <v>9668</v>
      </c>
      <c r="E73" s="302" t="s">
        <v>7370</v>
      </c>
      <c r="F73" s="301">
        <v>8.5</v>
      </c>
      <c r="G73" s="300">
        <v>5</v>
      </c>
      <c r="H73" s="300">
        <v>5</v>
      </c>
      <c r="I73" s="300">
        <v>5</v>
      </c>
      <c r="J73" s="300">
        <v>5</v>
      </c>
      <c r="K73" s="300">
        <v>10</v>
      </c>
      <c r="L73" s="300">
        <v>10</v>
      </c>
      <c r="M73" s="300">
        <v>5</v>
      </c>
      <c r="N73" s="300">
        <v>10</v>
      </c>
      <c r="O73" s="300">
        <v>10</v>
      </c>
      <c r="P73" s="300">
        <v>10</v>
      </c>
      <c r="Q73" s="300">
        <v>5</v>
      </c>
      <c r="R73" s="1" t="s">
        <v>6665</v>
      </c>
    </row>
    <row r="74" spans="1:18">
      <c r="A74">
        <v>2870</v>
      </c>
      <c r="B74">
        <v>11</v>
      </c>
      <c r="C74" s="299" t="s">
        <v>9666</v>
      </c>
      <c r="D74" s="299" t="s">
        <v>9667</v>
      </c>
      <c r="E74" s="302" t="s">
        <v>7370</v>
      </c>
      <c r="F74" s="301">
        <v>8.6999999999999993</v>
      </c>
      <c r="G74" s="300">
        <v>5</v>
      </c>
      <c r="H74" s="300">
        <v>5</v>
      </c>
      <c r="I74" s="300">
        <v>5</v>
      </c>
      <c r="J74" s="300">
        <v>5</v>
      </c>
      <c r="K74" s="300">
        <v>10</v>
      </c>
      <c r="L74" s="300">
        <v>10</v>
      </c>
      <c r="M74" s="300">
        <v>5</v>
      </c>
      <c r="N74" s="300">
        <v>10</v>
      </c>
      <c r="O74" s="300">
        <v>10</v>
      </c>
      <c r="P74" s="300">
        <v>10</v>
      </c>
      <c r="Q74" s="300">
        <v>5</v>
      </c>
      <c r="R74" s="1" t="s">
        <v>6665</v>
      </c>
    </row>
    <row r="75" spans="1:18">
      <c r="A75">
        <v>2869</v>
      </c>
      <c r="C75" s="299" t="s">
        <v>9666</v>
      </c>
      <c r="D75" s="298" t="s">
        <v>9635</v>
      </c>
      <c r="E75" s="297" t="s">
        <v>7370</v>
      </c>
      <c r="F75" s="296">
        <v>8.8000000000000007</v>
      </c>
      <c r="G75" s="296" t="e">
        <f>AVERAGE(#REF!)</f>
        <v>#REF!</v>
      </c>
      <c r="H75" s="296" t="e">
        <f>AVERAGE(#REF!)</f>
        <v>#REF!</v>
      </c>
      <c r="I75" s="296" t="e">
        <f>AVERAGE(#REF!)</f>
        <v>#REF!</v>
      </c>
      <c r="J75" s="296" t="e">
        <f>AVERAGE(#REF!)</f>
        <v>#REF!</v>
      </c>
      <c r="K75" s="296" t="e">
        <f>AVERAGE(#REF!)</f>
        <v>#REF!</v>
      </c>
      <c r="L75" s="296" t="e">
        <f>AVERAGE(#REF!)</f>
        <v>#REF!</v>
      </c>
      <c r="M75" s="296" t="e">
        <f>AVERAGE(#REF!)</f>
        <v>#REF!</v>
      </c>
      <c r="N75" s="296" t="e">
        <f>AVERAGE(#REF!)</f>
        <v>#REF!</v>
      </c>
      <c r="O75" s="296" t="e">
        <f>AVERAGE(#REF!)</f>
        <v>#REF!</v>
      </c>
      <c r="P75" s="296" t="e">
        <f>AVERAGE(#REF!)</f>
        <v>#REF!</v>
      </c>
      <c r="Q75" s="296" t="e">
        <f>AVERAGE(#REF!)</f>
        <v>#REF!</v>
      </c>
      <c r="R75" s="1" t="s">
        <v>6665</v>
      </c>
    </row>
    <row r="76" spans="1:18">
      <c r="A76">
        <v>2868</v>
      </c>
      <c r="B76">
        <v>1</v>
      </c>
      <c r="C76" s="299" t="s">
        <v>9653</v>
      </c>
      <c r="D76" s="305" t="s">
        <v>9665</v>
      </c>
      <c r="E76" s="304" t="s">
        <v>7370</v>
      </c>
      <c r="F76" s="303">
        <v>9.6</v>
      </c>
      <c r="G76" s="300">
        <v>5</v>
      </c>
      <c r="H76" s="300">
        <v>5</v>
      </c>
      <c r="I76" s="300">
        <v>5</v>
      </c>
      <c r="J76" s="300">
        <v>5</v>
      </c>
      <c r="K76" s="300">
        <v>10</v>
      </c>
      <c r="L76" s="300">
        <v>10</v>
      </c>
      <c r="M76" s="300">
        <v>5</v>
      </c>
      <c r="N76" s="300">
        <v>10</v>
      </c>
      <c r="O76" s="300">
        <v>10</v>
      </c>
      <c r="P76" s="300">
        <v>10</v>
      </c>
      <c r="Q76" s="300">
        <v>5</v>
      </c>
      <c r="R76" s="1" t="s">
        <v>6665</v>
      </c>
    </row>
    <row r="77" spans="1:18">
      <c r="A77">
        <v>2867</v>
      </c>
      <c r="B77">
        <v>2</v>
      </c>
      <c r="C77" s="299" t="s">
        <v>9653</v>
      </c>
      <c r="D77" s="299" t="s">
        <v>9664</v>
      </c>
      <c r="E77" s="302" t="s">
        <v>7370</v>
      </c>
      <c r="F77" s="301">
        <v>8.9</v>
      </c>
      <c r="G77" s="300">
        <v>5</v>
      </c>
      <c r="H77" s="300">
        <v>5</v>
      </c>
      <c r="I77" s="300">
        <v>5</v>
      </c>
      <c r="J77" s="300">
        <v>5</v>
      </c>
      <c r="K77" s="300">
        <v>10</v>
      </c>
      <c r="L77" s="300">
        <v>10</v>
      </c>
      <c r="M77" s="300">
        <v>5</v>
      </c>
      <c r="N77" s="300">
        <v>10</v>
      </c>
      <c r="O77" s="300">
        <v>10</v>
      </c>
      <c r="P77" s="300">
        <v>10</v>
      </c>
      <c r="Q77" s="300">
        <v>5</v>
      </c>
      <c r="R77" s="1" t="s">
        <v>8</v>
      </c>
    </row>
    <row r="78" spans="1:18">
      <c r="A78">
        <v>2866</v>
      </c>
      <c r="B78">
        <v>3</v>
      </c>
      <c r="C78" s="299" t="s">
        <v>9653</v>
      </c>
      <c r="D78" s="299" t="s">
        <v>9663</v>
      </c>
      <c r="E78" s="302" t="s">
        <v>7370</v>
      </c>
      <c r="F78" s="301">
        <v>9.1</v>
      </c>
      <c r="G78" s="300">
        <v>5</v>
      </c>
      <c r="H78" s="300">
        <v>5</v>
      </c>
      <c r="I78" s="300">
        <v>5</v>
      </c>
      <c r="J78" s="300">
        <v>5</v>
      </c>
      <c r="K78" s="300">
        <v>10</v>
      </c>
      <c r="L78" s="300">
        <v>10</v>
      </c>
      <c r="M78" s="300">
        <v>5</v>
      </c>
      <c r="N78" s="300">
        <v>10</v>
      </c>
      <c r="O78" s="300">
        <v>10</v>
      </c>
      <c r="P78" s="300">
        <v>10</v>
      </c>
      <c r="Q78" s="300">
        <v>5</v>
      </c>
      <c r="R78" s="1" t="s">
        <v>8</v>
      </c>
    </row>
    <row r="79" spans="1:18">
      <c r="A79">
        <v>2865</v>
      </c>
      <c r="B79">
        <v>4</v>
      </c>
      <c r="C79" s="299" t="s">
        <v>9653</v>
      </c>
      <c r="D79" s="305" t="s">
        <v>9662</v>
      </c>
      <c r="E79" s="304" t="s">
        <v>7370</v>
      </c>
      <c r="F79" s="303">
        <v>9.6</v>
      </c>
      <c r="G79" s="300">
        <v>5</v>
      </c>
      <c r="H79" s="300">
        <v>5</v>
      </c>
      <c r="I79" s="300">
        <v>5</v>
      </c>
      <c r="J79" s="300">
        <v>5</v>
      </c>
      <c r="K79" s="300">
        <v>10</v>
      </c>
      <c r="L79" s="300">
        <v>10</v>
      </c>
      <c r="M79" s="300">
        <v>5</v>
      </c>
      <c r="N79" s="300">
        <v>10</v>
      </c>
      <c r="O79" s="300">
        <v>10</v>
      </c>
      <c r="P79" s="300">
        <v>10</v>
      </c>
      <c r="Q79" s="300">
        <v>5</v>
      </c>
      <c r="R79" s="1" t="s">
        <v>6665</v>
      </c>
    </row>
    <row r="80" spans="1:18">
      <c r="A80">
        <v>2864</v>
      </c>
      <c r="B80">
        <v>5</v>
      </c>
      <c r="C80" s="299" t="s">
        <v>9653</v>
      </c>
      <c r="D80" s="299" t="s">
        <v>9661</v>
      </c>
      <c r="E80" s="302" t="s">
        <v>7370</v>
      </c>
      <c r="F80" s="301">
        <v>8.6999999999999993</v>
      </c>
      <c r="G80" s="300">
        <v>5</v>
      </c>
      <c r="H80" s="300">
        <v>5</v>
      </c>
      <c r="I80" s="300">
        <v>5</v>
      </c>
      <c r="J80" s="300">
        <v>5</v>
      </c>
      <c r="K80" s="300">
        <v>10</v>
      </c>
      <c r="L80" s="300">
        <v>10</v>
      </c>
      <c r="M80" s="300">
        <v>5</v>
      </c>
      <c r="N80" s="300">
        <v>10</v>
      </c>
      <c r="O80" s="300">
        <v>10</v>
      </c>
      <c r="P80" s="300">
        <v>10</v>
      </c>
      <c r="Q80" s="300">
        <v>5</v>
      </c>
      <c r="R80" s="1" t="s">
        <v>6665</v>
      </c>
    </row>
    <row r="81" spans="1:18">
      <c r="A81">
        <v>2863</v>
      </c>
      <c r="B81">
        <v>6</v>
      </c>
      <c r="C81" s="299" t="s">
        <v>9653</v>
      </c>
      <c r="D81" s="299" t="s">
        <v>9660</v>
      </c>
      <c r="E81" s="302" t="s">
        <v>7370</v>
      </c>
      <c r="F81" s="301">
        <v>8.6999999999999993</v>
      </c>
      <c r="G81" s="300">
        <v>5</v>
      </c>
      <c r="H81" s="300">
        <v>5</v>
      </c>
      <c r="I81" s="300">
        <v>5</v>
      </c>
      <c r="J81" s="300">
        <v>5</v>
      </c>
      <c r="K81" s="300">
        <v>10</v>
      </c>
      <c r="L81" s="300">
        <v>10</v>
      </c>
      <c r="M81" s="300">
        <v>5</v>
      </c>
      <c r="N81" s="300">
        <v>10</v>
      </c>
      <c r="O81" s="300">
        <v>10</v>
      </c>
      <c r="P81" s="300">
        <v>10</v>
      </c>
      <c r="Q81" s="300">
        <v>5</v>
      </c>
      <c r="R81" s="1" t="s">
        <v>6665</v>
      </c>
    </row>
    <row r="82" spans="1:18">
      <c r="A82">
        <v>2862</v>
      </c>
      <c r="B82">
        <v>7</v>
      </c>
      <c r="C82" s="299" t="s">
        <v>9653</v>
      </c>
      <c r="D82" s="299" t="s">
        <v>9659</v>
      </c>
      <c r="E82" s="302" t="s">
        <v>7370</v>
      </c>
      <c r="F82" s="301">
        <v>8.6</v>
      </c>
      <c r="G82" s="300">
        <v>5</v>
      </c>
      <c r="H82" s="300">
        <v>5</v>
      </c>
      <c r="I82" s="300">
        <v>5</v>
      </c>
      <c r="J82" s="300">
        <v>5</v>
      </c>
      <c r="K82" s="300">
        <v>10</v>
      </c>
      <c r="L82" s="300">
        <v>10</v>
      </c>
      <c r="M82" s="300">
        <v>5</v>
      </c>
      <c r="N82" s="300">
        <v>10</v>
      </c>
      <c r="O82" s="300">
        <v>10</v>
      </c>
      <c r="P82" s="300">
        <v>10</v>
      </c>
      <c r="Q82" s="300">
        <v>5</v>
      </c>
      <c r="R82" s="1" t="s">
        <v>6698</v>
      </c>
    </row>
    <row r="83" spans="1:18">
      <c r="A83">
        <v>2861</v>
      </c>
      <c r="B83">
        <v>8</v>
      </c>
      <c r="C83" s="299" t="s">
        <v>9653</v>
      </c>
      <c r="D83" s="299" t="s">
        <v>9658</v>
      </c>
      <c r="E83" s="302" t="s">
        <v>7370</v>
      </c>
      <c r="F83" s="301">
        <v>9.1</v>
      </c>
      <c r="G83" s="300">
        <v>5</v>
      </c>
      <c r="H83" s="300">
        <v>5</v>
      </c>
      <c r="I83" s="300">
        <v>5</v>
      </c>
      <c r="J83" s="300">
        <v>5</v>
      </c>
      <c r="K83" s="300">
        <v>10</v>
      </c>
      <c r="L83" s="300">
        <v>10</v>
      </c>
      <c r="M83" s="300">
        <v>5</v>
      </c>
      <c r="N83" s="300">
        <v>10</v>
      </c>
      <c r="O83" s="300">
        <v>10</v>
      </c>
      <c r="P83" s="300">
        <v>10</v>
      </c>
      <c r="Q83" s="300">
        <v>5</v>
      </c>
      <c r="R83" s="1" t="s">
        <v>8</v>
      </c>
    </row>
    <row r="84" spans="1:18">
      <c r="A84">
        <v>2860</v>
      </c>
      <c r="B84">
        <v>9</v>
      </c>
      <c r="C84" s="299" t="s">
        <v>9653</v>
      </c>
      <c r="D84" s="299" t="s">
        <v>9657</v>
      </c>
      <c r="E84" s="302" t="s">
        <v>7370</v>
      </c>
      <c r="F84" s="301">
        <v>9.4</v>
      </c>
      <c r="G84" s="300">
        <v>5</v>
      </c>
      <c r="H84" s="300">
        <v>5</v>
      </c>
      <c r="I84" s="300">
        <v>5</v>
      </c>
      <c r="J84" s="300">
        <v>5</v>
      </c>
      <c r="K84" s="300">
        <v>10</v>
      </c>
      <c r="L84" s="300">
        <v>10</v>
      </c>
      <c r="M84" s="300">
        <v>5</v>
      </c>
      <c r="N84" s="300">
        <v>10</v>
      </c>
      <c r="O84" s="300">
        <v>10</v>
      </c>
      <c r="P84" s="300">
        <v>10</v>
      </c>
      <c r="Q84" s="300">
        <v>5</v>
      </c>
      <c r="R84" s="1" t="s">
        <v>8</v>
      </c>
    </row>
    <row r="85" spans="1:18">
      <c r="A85">
        <v>2859</v>
      </c>
      <c r="B85">
        <v>10</v>
      </c>
      <c r="C85" s="299" t="s">
        <v>9653</v>
      </c>
      <c r="D85" s="299" t="s">
        <v>9656</v>
      </c>
      <c r="E85" s="302" t="s">
        <v>7370</v>
      </c>
      <c r="F85" s="301">
        <v>7.1</v>
      </c>
      <c r="G85" s="300">
        <v>5</v>
      </c>
      <c r="H85" s="300">
        <v>5</v>
      </c>
      <c r="I85" s="300">
        <v>5</v>
      </c>
      <c r="J85" s="300">
        <v>5</v>
      </c>
      <c r="K85" s="300">
        <v>10</v>
      </c>
      <c r="L85" s="300">
        <v>10</v>
      </c>
      <c r="M85" s="300">
        <v>5</v>
      </c>
      <c r="N85" s="300">
        <v>10</v>
      </c>
      <c r="O85" s="300">
        <v>10</v>
      </c>
      <c r="P85" s="300">
        <v>10</v>
      </c>
      <c r="Q85" s="300">
        <v>5</v>
      </c>
    </row>
    <row r="86" spans="1:18">
      <c r="A86">
        <v>2858</v>
      </c>
      <c r="B86">
        <v>11</v>
      </c>
      <c r="C86" s="299" t="s">
        <v>9653</v>
      </c>
      <c r="D86" s="299" t="s">
        <v>9655</v>
      </c>
      <c r="E86" s="302" t="s">
        <v>7370</v>
      </c>
      <c r="F86" s="301">
        <v>8.8000000000000007</v>
      </c>
      <c r="G86" s="300">
        <v>5</v>
      </c>
      <c r="H86" s="300">
        <v>5</v>
      </c>
      <c r="I86" s="300">
        <v>5</v>
      </c>
      <c r="J86" s="300">
        <v>5</v>
      </c>
      <c r="K86" s="300">
        <v>10</v>
      </c>
      <c r="L86" s="300">
        <v>10</v>
      </c>
      <c r="M86" s="300">
        <v>5</v>
      </c>
      <c r="N86" s="300">
        <v>10</v>
      </c>
      <c r="O86" s="300">
        <v>10</v>
      </c>
      <c r="P86" s="300">
        <v>10</v>
      </c>
      <c r="Q86" s="300">
        <v>5</v>
      </c>
      <c r="R86" s="1" t="s">
        <v>8</v>
      </c>
    </row>
    <row r="87" spans="1:18">
      <c r="A87">
        <v>2857</v>
      </c>
      <c r="B87">
        <v>12</v>
      </c>
      <c r="C87" s="299" t="s">
        <v>9653</v>
      </c>
      <c r="D87" s="299" t="s">
        <v>9654</v>
      </c>
      <c r="E87" s="302" t="s">
        <v>7370</v>
      </c>
      <c r="F87" s="301">
        <v>7.8</v>
      </c>
      <c r="G87" s="300">
        <v>5</v>
      </c>
      <c r="H87" s="300">
        <v>5</v>
      </c>
      <c r="I87" s="300">
        <v>5</v>
      </c>
      <c r="J87" s="300">
        <v>5</v>
      </c>
      <c r="K87" s="300">
        <v>10</v>
      </c>
      <c r="L87" s="300">
        <v>10</v>
      </c>
      <c r="M87" s="300">
        <v>5</v>
      </c>
      <c r="N87" s="300">
        <v>10</v>
      </c>
      <c r="O87" s="300">
        <v>10</v>
      </c>
      <c r="P87" s="300">
        <v>10</v>
      </c>
      <c r="Q87" s="300">
        <v>5</v>
      </c>
      <c r="R87" s="1" t="s">
        <v>6665</v>
      </c>
    </row>
    <row r="88" spans="1:18">
      <c r="A88">
        <v>2856</v>
      </c>
      <c r="C88" s="299" t="s">
        <v>9653</v>
      </c>
      <c r="D88" s="298" t="s">
        <v>9549</v>
      </c>
      <c r="E88" s="297" t="s">
        <v>7370</v>
      </c>
      <c r="F88" s="296">
        <v>8.8000000000000007</v>
      </c>
      <c r="G88" s="296" t="e">
        <f>AVERAGE(#REF!)</f>
        <v>#REF!</v>
      </c>
      <c r="H88" s="296" t="e">
        <f>AVERAGE(#REF!)</f>
        <v>#REF!</v>
      </c>
      <c r="I88" s="296" t="e">
        <f>AVERAGE(#REF!)</f>
        <v>#REF!</v>
      </c>
      <c r="J88" s="296" t="e">
        <f>AVERAGE(#REF!)</f>
        <v>#REF!</v>
      </c>
      <c r="K88" s="296" t="e">
        <f>AVERAGE(#REF!)</f>
        <v>#REF!</v>
      </c>
      <c r="L88" s="296" t="e">
        <f>AVERAGE(#REF!)</f>
        <v>#REF!</v>
      </c>
      <c r="M88" s="296" t="e">
        <f>AVERAGE(#REF!)</f>
        <v>#REF!</v>
      </c>
      <c r="N88" s="296" t="e">
        <f>AVERAGE(#REF!)</f>
        <v>#REF!</v>
      </c>
      <c r="O88" s="296" t="e">
        <f>AVERAGE(#REF!)</f>
        <v>#REF!</v>
      </c>
      <c r="P88" s="296" t="e">
        <f>AVERAGE(#REF!)</f>
        <v>#REF!</v>
      </c>
      <c r="Q88" s="296" t="e">
        <f>AVERAGE(#REF!)</f>
        <v>#REF!</v>
      </c>
      <c r="R88" s="1" t="s">
        <v>8</v>
      </c>
    </row>
    <row r="89" spans="1:18">
      <c r="A89">
        <v>2855</v>
      </c>
      <c r="B89">
        <v>1</v>
      </c>
      <c r="C89" s="299" t="s">
        <v>9645</v>
      </c>
      <c r="D89" s="305" t="s">
        <v>9652</v>
      </c>
      <c r="E89" s="304" t="s">
        <v>7370</v>
      </c>
      <c r="F89" s="303">
        <v>9.5</v>
      </c>
      <c r="G89" s="300">
        <v>5</v>
      </c>
      <c r="H89" s="300">
        <v>5</v>
      </c>
      <c r="I89" s="300">
        <v>5</v>
      </c>
      <c r="J89" s="300">
        <v>5</v>
      </c>
      <c r="K89" s="300">
        <v>10</v>
      </c>
      <c r="L89" s="300">
        <v>10</v>
      </c>
      <c r="M89" s="300">
        <v>5</v>
      </c>
      <c r="N89" s="300">
        <v>10</v>
      </c>
      <c r="O89" s="300">
        <v>10</v>
      </c>
      <c r="P89" s="300">
        <v>10</v>
      </c>
      <c r="Q89" s="300">
        <v>5</v>
      </c>
      <c r="R89" s="1" t="s">
        <v>6698</v>
      </c>
    </row>
    <row r="90" spans="1:18">
      <c r="A90">
        <v>2854</v>
      </c>
      <c r="B90">
        <v>2</v>
      </c>
      <c r="C90" s="299" t="s">
        <v>9645</v>
      </c>
      <c r="D90" s="299" t="s">
        <v>9651</v>
      </c>
      <c r="E90" s="302" t="s">
        <v>7370</v>
      </c>
      <c r="F90" s="301">
        <v>9</v>
      </c>
      <c r="G90" s="300">
        <v>5</v>
      </c>
      <c r="H90" s="300">
        <v>5</v>
      </c>
      <c r="I90" s="300">
        <v>5</v>
      </c>
      <c r="J90" s="300">
        <v>5</v>
      </c>
      <c r="K90" s="300">
        <v>10</v>
      </c>
      <c r="L90" s="300">
        <v>10</v>
      </c>
      <c r="M90" s="300">
        <v>5</v>
      </c>
      <c r="N90" s="300">
        <v>10</v>
      </c>
      <c r="O90" s="300">
        <v>10</v>
      </c>
      <c r="P90" s="300">
        <v>10</v>
      </c>
      <c r="Q90" s="300">
        <v>5</v>
      </c>
      <c r="R90" s="1" t="s">
        <v>8</v>
      </c>
    </row>
    <row r="91" spans="1:18">
      <c r="A91">
        <v>2853</v>
      </c>
      <c r="B91">
        <v>3</v>
      </c>
      <c r="C91" s="299" t="s">
        <v>9645</v>
      </c>
      <c r="D91" s="299" t="s">
        <v>9650</v>
      </c>
      <c r="E91" s="302" t="s">
        <v>7370</v>
      </c>
      <c r="F91" s="301">
        <v>8.6999999999999993</v>
      </c>
      <c r="G91" s="300">
        <v>5</v>
      </c>
      <c r="H91" s="300">
        <v>5</v>
      </c>
      <c r="I91" s="300">
        <v>5</v>
      </c>
      <c r="J91" s="300">
        <v>5</v>
      </c>
      <c r="K91" s="300">
        <v>10</v>
      </c>
      <c r="L91" s="300">
        <v>10</v>
      </c>
      <c r="M91" s="300">
        <v>5</v>
      </c>
      <c r="N91" s="300">
        <v>10</v>
      </c>
      <c r="O91" s="300">
        <v>10</v>
      </c>
      <c r="P91" s="300">
        <v>10</v>
      </c>
      <c r="Q91" s="300">
        <v>5</v>
      </c>
      <c r="R91" s="1" t="s">
        <v>6698</v>
      </c>
    </row>
    <row r="92" spans="1:18">
      <c r="A92">
        <v>2852</v>
      </c>
      <c r="B92">
        <v>4</v>
      </c>
      <c r="C92" s="299" t="s">
        <v>9645</v>
      </c>
      <c r="D92" s="299" t="s">
        <v>9649</v>
      </c>
      <c r="E92" s="302" t="s">
        <v>7370</v>
      </c>
      <c r="F92" s="301">
        <v>8.6999999999999993</v>
      </c>
      <c r="G92" s="300">
        <v>5</v>
      </c>
      <c r="H92" s="300">
        <v>5</v>
      </c>
      <c r="I92" s="300">
        <v>5</v>
      </c>
      <c r="J92" s="300">
        <v>5</v>
      </c>
      <c r="K92" s="300">
        <v>10</v>
      </c>
      <c r="L92" s="300">
        <v>10</v>
      </c>
      <c r="M92" s="300">
        <v>5</v>
      </c>
      <c r="N92" s="300">
        <v>10</v>
      </c>
      <c r="O92" s="300">
        <v>10</v>
      </c>
      <c r="P92" s="300">
        <v>10</v>
      </c>
      <c r="Q92" s="300">
        <v>5</v>
      </c>
      <c r="R92" s="1" t="s">
        <v>8</v>
      </c>
    </row>
    <row r="93" spans="1:18">
      <c r="A93">
        <v>2851</v>
      </c>
      <c r="B93">
        <v>5</v>
      </c>
      <c r="C93" s="299" t="s">
        <v>9645</v>
      </c>
      <c r="D93" s="299" t="s">
        <v>9648</v>
      </c>
      <c r="E93" s="302" t="s">
        <v>7370</v>
      </c>
      <c r="F93" s="301">
        <v>8.5</v>
      </c>
      <c r="G93" s="300">
        <v>5</v>
      </c>
      <c r="H93" s="300">
        <v>5</v>
      </c>
      <c r="I93" s="300">
        <v>5</v>
      </c>
      <c r="J93" s="300">
        <v>5</v>
      </c>
      <c r="K93" s="300">
        <v>10</v>
      </c>
      <c r="L93" s="300">
        <v>10</v>
      </c>
      <c r="M93" s="300">
        <v>5</v>
      </c>
      <c r="N93" s="300">
        <v>10</v>
      </c>
      <c r="O93" s="300">
        <v>10</v>
      </c>
      <c r="P93" s="300">
        <v>10</v>
      </c>
      <c r="Q93" s="300">
        <v>5</v>
      </c>
      <c r="R93" s="1" t="s">
        <v>8</v>
      </c>
    </row>
    <row r="94" spans="1:18">
      <c r="A94">
        <v>2850</v>
      </c>
      <c r="B94">
        <v>6</v>
      </c>
      <c r="C94" s="299" t="s">
        <v>9645</v>
      </c>
      <c r="D94" s="299" t="s">
        <v>9647</v>
      </c>
      <c r="E94" s="302" t="s">
        <v>7370</v>
      </c>
      <c r="F94" s="301">
        <v>8</v>
      </c>
      <c r="G94" s="300">
        <v>5</v>
      </c>
      <c r="H94" s="300">
        <v>5</v>
      </c>
      <c r="I94" s="300">
        <v>5</v>
      </c>
      <c r="J94" s="300">
        <v>5</v>
      </c>
      <c r="K94" s="300">
        <v>10</v>
      </c>
      <c r="L94" s="300">
        <v>10</v>
      </c>
      <c r="M94" s="300">
        <v>5</v>
      </c>
      <c r="N94" s="300">
        <v>10</v>
      </c>
      <c r="O94" s="300">
        <v>10</v>
      </c>
      <c r="P94" s="300">
        <v>10</v>
      </c>
      <c r="Q94" s="300">
        <v>5</v>
      </c>
      <c r="R94" s="1" t="s">
        <v>6698</v>
      </c>
    </row>
    <row r="95" spans="1:18">
      <c r="A95">
        <v>2849</v>
      </c>
      <c r="B95">
        <v>7</v>
      </c>
      <c r="C95" s="299" t="s">
        <v>9645</v>
      </c>
      <c r="D95" s="305" t="s">
        <v>9646</v>
      </c>
      <c r="E95" s="304" t="s">
        <v>7370</v>
      </c>
      <c r="F95" s="303">
        <v>9.8000000000000007</v>
      </c>
      <c r="G95" s="300">
        <v>5</v>
      </c>
      <c r="H95" s="300">
        <v>5</v>
      </c>
      <c r="I95" s="300">
        <v>5</v>
      </c>
      <c r="J95" s="300">
        <v>5</v>
      </c>
      <c r="K95" s="300">
        <v>10</v>
      </c>
      <c r="L95" s="300">
        <v>10</v>
      </c>
      <c r="M95" s="300">
        <v>5</v>
      </c>
      <c r="N95" s="300">
        <v>10</v>
      </c>
      <c r="O95" s="300">
        <v>10</v>
      </c>
      <c r="P95" s="300">
        <v>10</v>
      </c>
      <c r="Q95" s="300">
        <v>5</v>
      </c>
      <c r="R95" s="1" t="s">
        <v>6698</v>
      </c>
    </row>
    <row r="96" spans="1:18">
      <c r="A96">
        <v>2848</v>
      </c>
      <c r="C96" s="299" t="s">
        <v>9645</v>
      </c>
      <c r="D96" s="298" t="s">
        <v>9549</v>
      </c>
      <c r="E96" s="297" t="s">
        <v>7370</v>
      </c>
      <c r="F96" s="296">
        <v>8.9</v>
      </c>
      <c r="G96" s="296" t="e">
        <f>AVERAGE(#REF!)</f>
        <v>#REF!</v>
      </c>
      <c r="H96" s="296" t="e">
        <f>AVERAGE(#REF!)</f>
        <v>#REF!</v>
      </c>
      <c r="I96" s="296" t="e">
        <f>AVERAGE(#REF!)</f>
        <v>#REF!</v>
      </c>
      <c r="J96" s="296" t="e">
        <f>AVERAGE(#REF!)</f>
        <v>#REF!</v>
      </c>
      <c r="K96" s="296" t="e">
        <f>AVERAGE(#REF!)</f>
        <v>#REF!</v>
      </c>
      <c r="L96" s="296" t="e">
        <f>AVERAGE(#REF!)</f>
        <v>#REF!</v>
      </c>
      <c r="M96" s="296" t="e">
        <f>AVERAGE(#REF!)</f>
        <v>#REF!</v>
      </c>
      <c r="N96" s="296" t="e">
        <f>AVERAGE(#REF!)</f>
        <v>#REF!</v>
      </c>
      <c r="O96" s="296" t="e">
        <f>AVERAGE(#REF!)</f>
        <v>#REF!</v>
      </c>
      <c r="P96" s="296" t="e">
        <f>AVERAGE(#REF!)</f>
        <v>#REF!</v>
      </c>
      <c r="Q96" s="296" t="e">
        <f>AVERAGE(#REF!)</f>
        <v>#REF!</v>
      </c>
      <c r="R96" s="1" t="s">
        <v>6698</v>
      </c>
    </row>
    <row r="97" spans="1:18">
      <c r="A97">
        <v>2847</v>
      </c>
      <c r="B97">
        <v>1</v>
      </c>
      <c r="C97" s="299" t="s">
        <v>9636</v>
      </c>
      <c r="D97" s="299" t="s">
        <v>9631</v>
      </c>
      <c r="E97" s="302" t="s">
        <v>7370</v>
      </c>
      <c r="F97" s="301" t="s">
        <v>55</v>
      </c>
      <c r="G97" s="300">
        <v>5</v>
      </c>
      <c r="H97" s="300">
        <v>5</v>
      </c>
      <c r="I97" s="300">
        <v>5</v>
      </c>
      <c r="J97" s="300">
        <v>5</v>
      </c>
      <c r="K97" s="300">
        <v>10</v>
      </c>
      <c r="L97" s="300">
        <v>10</v>
      </c>
      <c r="M97" s="300">
        <v>5</v>
      </c>
      <c r="N97" s="300">
        <v>10</v>
      </c>
      <c r="O97" s="300">
        <v>10</v>
      </c>
      <c r="P97" s="300">
        <v>10</v>
      </c>
      <c r="Q97" s="300">
        <v>5</v>
      </c>
    </row>
    <row r="98" spans="1:18">
      <c r="A98">
        <v>2846</v>
      </c>
      <c r="B98">
        <v>2</v>
      </c>
      <c r="C98" s="299" t="s">
        <v>9636</v>
      </c>
      <c r="D98" s="299" t="s">
        <v>9644</v>
      </c>
      <c r="E98" s="302" t="s">
        <v>7370</v>
      </c>
      <c r="F98" s="301">
        <v>8.9</v>
      </c>
      <c r="G98" s="300">
        <v>5</v>
      </c>
      <c r="H98" s="300">
        <v>5</v>
      </c>
      <c r="I98" s="300">
        <v>5</v>
      </c>
      <c r="J98" s="300">
        <v>5</v>
      </c>
      <c r="K98" s="300">
        <v>10</v>
      </c>
      <c r="L98" s="300">
        <v>10</v>
      </c>
      <c r="M98" s="300">
        <v>5</v>
      </c>
      <c r="N98" s="300">
        <v>10</v>
      </c>
      <c r="O98" s="300">
        <v>10</v>
      </c>
      <c r="P98" s="300">
        <v>10</v>
      </c>
      <c r="Q98" s="300">
        <v>5</v>
      </c>
      <c r="R98" s="1" t="s">
        <v>6665</v>
      </c>
    </row>
    <row r="99" spans="1:18">
      <c r="A99">
        <v>2845</v>
      </c>
      <c r="B99">
        <v>3</v>
      </c>
      <c r="C99" s="299" t="s">
        <v>9636</v>
      </c>
      <c r="D99" s="305" t="s">
        <v>9643</v>
      </c>
      <c r="E99" s="304" t="s">
        <v>7370</v>
      </c>
      <c r="F99" s="303">
        <v>9.8000000000000007</v>
      </c>
      <c r="G99" s="300">
        <v>5</v>
      </c>
      <c r="H99" s="300">
        <v>5</v>
      </c>
      <c r="I99" s="300">
        <v>5</v>
      </c>
      <c r="J99" s="300">
        <v>5</v>
      </c>
      <c r="K99" s="300">
        <v>10</v>
      </c>
      <c r="L99" s="300">
        <v>10</v>
      </c>
      <c r="M99" s="300">
        <v>5</v>
      </c>
      <c r="N99" s="300">
        <v>10</v>
      </c>
      <c r="O99" s="300">
        <v>10</v>
      </c>
      <c r="P99" s="300">
        <v>10</v>
      </c>
      <c r="Q99" s="300">
        <v>5</v>
      </c>
      <c r="R99" s="1" t="s">
        <v>6665</v>
      </c>
    </row>
    <row r="100" spans="1:18">
      <c r="A100">
        <v>2844</v>
      </c>
      <c r="B100">
        <v>4</v>
      </c>
      <c r="C100" s="299" t="s">
        <v>9636</v>
      </c>
      <c r="D100" s="299" t="s">
        <v>7612</v>
      </c>
      <c r="E100" s="302" t="s">
        <v>7370</v>
      </c>
      <c r="F100" s="301" t="s">
        <v>55</v>
      </c>
      <c r="G100" s="300">
        <v>5</v>
      </c>
      <c r="H100" s="300">
        <v>5</v>
      </c>
      <c r="I100" s="300">
        <v>5</v>
      </c>
      <c r="J100" s="300">
        <v>5</v>
      </c>
      <c r="K100" s="300">
        <v>10</v>
      </c>
      <c r="L100" s="300">
        <v>10</v>
      </c>
      <c r="M100" s="300">
        <v>5</v>
      </c>
      <c r="N100" s="300">
        <v>10</v>
      </c>
      <c r="O100" s="300">
        <v>10</v>
      </c>
      <c r="P100" s="300">
        <v>10</v>
      </c>
      <c r="Q100" s="300">
        <v>5</v>
      </c>
    </row>
    <row r="101" spans="1:18">
      <c r="A101">
        <v>2843</v>
      </c>
      <c r="B101">
        <v>5</v>
      </c>
      <c r="C101" s="299" t="s">
        <v>9636</v>
      </c>
      <c r="D101" s="299" t="s">
        <v>9642</v>
      </c>
      <c r="E101" s="302" t="s">
        <v>7370</v>
      </c>
      <c r="F101" s="301" t="s">
        <v>55</v>
      </c>
      <c r="G101" s="300">
        <v>5</v>
      </c>
      <c r="H101" s="300">
        <v>5</v>
      </c>
      <c r="I101" s="300">
        <v>5</v>
      </c>
      <c r="J101" s="300">
        <v>5</v>
      </c>
      <c r="K101" s="300">
        <v>10</v>
      </c>
      <c r="L101" s="300">
        <v>10</v>
      </c>
      <c r="M101" s="300">
        <v>5</v>
      </c>
      <c r="N101" s="300">
        <v>10</v>
      </c>
      <c r="O101" s="300">
        <v>10</v>
      </c>
      <c r="P101" s="300">
        <v>10</v>
      </c>
      <c r="Q101" s="300">
        <v>5</v>
      </c>
    </row>
    <row r="102" spans="1:18">
      <c r="A102">
        <v>2842</v>
      </c>
      <c r="B102">
        <v>6</v>
      </c>
      <c r="C102" s="299" t="s">
        <v>9636</v>
      </c>
      <c r="D102" s="299" t="s">
        <v>9641</v>
      </c>
      <c r="E102" s="302" t="s">
        <v>7370</v>
      </c>
      <c r="F102" s="301">
        <v>8.5</v>
      </c>
      <c r="G102" s="300">
        <v>5</v>
      </c>
      <c r="H102" s="300">
        <v>5</v>
      </c>
      <c r="I102" s="300">
        <v>5</v>
      </c>
      <c r="J102" s="300">
        <v>5</v>
      </c>
      <c r="K102" s="300">
        <v>10</v>
      </c>
      <c r="L102" s="300">
        <v>10</v>
      </c>
      <c r="M102" s="300">
        <v>5</v>
      </c>
      <c r="N102" s="300">
        <v>10</v>
      </c>
      <c r="O102" s="300">
        <v>10</v>
      </c>
      <c r="P102" s="300">
        <v>10</v>
      </c>
      <c r="Q102" s="300">
        <v>5</v>
      </c>
      <c r="R102" s="1" t="s">
        <v>6665</v>
      </c>
    </row>
    <row r="103" spans="1:18">
      <c r="A103">
        <v>2841</v>
      </c>
      <c r="B103">
        <v>7</v>
      </c>
      <c r="C103" s="299" t="s">
        <v>9636</v>
      </c>
      <c r="D103" s="299" t="s">
        <v>9605</v>
      </c>
      <c r="E103" s="302" t="s">
        <v>7370</v>
      </c>
      <c r="F103" s="301" t="s">
        <v>55</v>
      </c>
      <c r="G103" s="300">
        <v>5</v>
      </c>
      <c r="H103" s="300">
        <v>5</v>
      </c>
      <c r="I103" s="300">
        <v>5</v>
      </c>
      <c r="J103" s="300">
        <v>5</v>
      </c>
      <c r="K103" s="300">
        <v>10</v>
      </c>
      <c r="L103" s="300">
        <v>10</v>
      </c>
      <c r="M103" s="300">
        <v>5</v>
      </c>
      <c r="N103" s="300">
        <v>10</v>
      </c>
      <c r="O103" s="300">
        <v>10</v>
      </c>
      <c r="P103" s="300">
        <v>10</v>
      </c>
      <c r="Q103" s="300">
        <v>5</v>
      </c>
    </row>
    <row r="104" spans="1:18">
      <c r="A104">
        <v>2840</v>
      </c>
      <c r="B104">
        <v>8</v>
      </c>
      <c r="C104" s="299" t="s">
        <v>9636</v>
      </c>
      <c r="D104" s="299" t="s">
        <v>9633</v>
      </c>
      <c r="E104" s="302" t="s">
        <v>7370</v>
      </c>
      <c r="F104" s="301" t="s">
        <v>55</v>
      </c>
      <c r="G104" s="300">
        <v>5</v>
      </c>
      <c r="H104" s="300">
        <v>5</v>
      </c>
      <c r="I104" s="300">
        <v>5</v>
      </c>
      <c r="J104" s="300">
        <v>5</v>
      </c>
      <c r="K104" s="300">
        <v>10</v>
      </c>
      <c r="L104" s="300">
        <v>10</v>
      </c>
      <c r="M104" s="300">
        <v>5</v>
      </c>
      <c r="N104" s="300">
        <v>10</v>
      </c>
      <c r="O104" s="300">
        <v>10</v>
      </c>
      <c r="P104" s="300">
        <v>10</v>
      </c>
      <c r="Q104" s="300">
        <v>5</v>
      </c>
    </row>
    <row r="105" spans="1:18">
      <c r="A105">
        <v>2839</v>
      </c>
      <c r="B105">
        <v>9</v>
      </c>
      <c r="C105" s="299" t="s">
        <v>9636</v>
      </c>
      <c r="D105" s="299" t="s">
        <v>7611</v>
      </c>
      <c r="E105" s="302" t="s">
        <v>7370</v>
      </c>
      <c r="F105" s="301" t="s">
        <v>55</v>
      </c>
      <c r="G105" s="300">
        <v>5</v>
      </c>
      <c r="H105" s="300">
        <v>5</v>
      </c>
      <c r="I105" s="300">
        <v>5</v>
      </c>
      <c r="J105" s="300">
        <v>5</v>
      </c>
      <c r="K105" s="300">
        <v>10</v>
      </c>
      <c r="L105" s="300">
        <v>10</v>
      </c>
      <c r="M105" s="300">
        <v>5</v>
      </c>
      <c r="N105" s="300">
        <v>10</v>
      </c>
      <c r="O105" s="300">
        <v>10</v>
      </c>
      <c r="P105" s="300">
        <v>10</v>
      </c>
      <c r="Q105" s="300">
        <v>5</v>
      </c>
    </row>
    <row r="106" spans="1:18">
      <c r="A106">
        <v>2838</v>
      </c>
      <c r="B106">
        <v>10</v>
      </c>
      <c r="C106" s="299" t="s">
        <v>9636</v>
      </c>
      <c r="D106" s="299" t="s">
        <v>9640</v>
      </c>
      <c r="E106" s="302" t="s">
        <v>7370</v>
      </c>
      <c r="F106" s="301">
        <v>8.8000000000000007</v>
      </c>
      <c r="G106" s="300">
        <v>5</v>
      </c>
      <c r="H106" s="300">
        <v>5</v>
      </c>
      <c r="I106" s="300">
        <v>5</v>
      </c>
      <c r="J106" s="300">
        <v>5</v>
      </c>
      <c r="K106" s="300">
        <v>10</v>
      </c>
      <c r="L106" s="300">
        <v>10</v>
      </c>
      <c r="M106" s="300">
        <v>5</v>
      </c>
      <c r="N106" s="300">
        <v>10</v>
      </c>
      <c r="O106" s="300">
        <v>10</v>
      </c>
      <c r="P106" s="300">
        <v>10</v>
      </c>
      <c r="Q106" s="300">
        <v>5</v>
      </c>
      <c r="R106" s="1" t="s">
        <v>6665</v>
      </c>
    </row>
    <row r="107" spans="1:18">
      <c r="A107">
        <v>2837</v>
      </c>
      <c r="B107">
        <v>11</v>
      </c>
      <c r="C107" s="299" t="s">
        <v>9636</v>
      </c>
      <c r="D107" s="299" t="s">
        <v>9639</v>
      </c>
      <c r="E107" s="302" t="s">
        <v>7370</v>
      </c>
      <c r="F107" s="301" t="s">
        <v>55</v>
      </c>
      <c r="G107" s="300">
        <v>5</v>
      </c>
      <c r="H107" s="300">
        <v>5</v>
      </c>
      <c r="I107" s="300">
        <v>5</v>
      </c>
      <c r="J107" s="300">
        <v>5</v>
      </c>
      <c r="K107" s="300">
        <v>10</v>
      </c>
      <c r="L107" s="300">
        <v>10</v>
      </c>
      <c r="M107" s="300">
        <v>5</v>
      </c>
      <c r="N107" s="300">
        <v>10</v>
      </c>
      <c r="O107" s="300">
        <v>10</v>
      </c>
      <c r="P107" s="300">
        <v>10</v>
      </c>
      <c r="Q107" s="300">
        <v>5</v>
      </c>
    </row>
    <row r="108" spans="1:18">
      <c r="A108">
        <v>2836</v>
      </c>
      <c r="B108">
        <v>12</v>
      </c>
      <c r="C108" s="299" t="s">
        <v>9636</v>
      </c>
      <c r="D108" s="299" t="s">
        <v>9638</v>
      </c>
      <c r="E108" s="302" t="s">
        <v>7370</v>
      </c>
      <c r="F108" s="301">
        <v>8.3000000000000007</v>
      </c>
      <c r="G108" s="300">
        <v>5</v>
      </c>
      <c r="H108" s="300">
        <v>5</v>
      </c>
      <c r="I108" s="300">
        <v>5</v>
      </c>
      <c r="J108" s="300">
        <v>5</v>
      </c>
      <c r="K108" s="300">
        <v>10</v>
      </c>
      <c r="L108" s="300">
        <v>10</v>
      </c>
      <c r="M108" s="300">
        <v>5</v>
      </c>
      <c r="N108" s="300">
        <v>10</v>
      </c>
      <c r="O108" s="300">
        <v>10</v>
      </c>
      <c r="P108" s="300">
        <v>10</v>
      </c>
      <c r="Q108" s="300">
        <v>5</v>
      </c>
      <c r="R108" s="1" t="s">
        <v>6665</v>
      </c>
    </row>
    <row r="109" spans="1:18">
      <c r="A109">
        <v>2835</v>
      </c>
      <c r="B109">
        <v>13</v>
      </c>
      <c r="C109" s="299" t="s">
        <v>9636</v>
      </c>
      <c r="D109" s="299" t="s">
        <v>9629</v>
      </c>
      <c r="E109" s="302" t="s">
        <v>7370</v>
      </c>
      <c r="F109" s="301" t="s">
        <v>55</v>
      </c>
      <c r="G109" s="300">
        <v>5</v>
      </c>
      <c r="H109" s="300">
        <v>5</v>
      </c>
      <c r="I109" s="300">
        <v>5</v>
      </c>
      <c r="J109" s="300">
        <v>5</v>
      </c>
      <c r="K109" s="300">
        <v>10</v>
      </c>
      <c r="L109" s="300">
        <v>10</v>
      </c>
      <c r="M109" s="300">
        <v>5</v>
      </c>
      <c r="N109" s="300">
        <v>10</v>
      </c>
      <c r="O109" s="300">
        <v>10</v>
      </c>
      <c r="P109" s="300">
        <v>10</v>
      </c>
      <c r="Q109" s="300">
        <v>5</v>
      </c>
    </row>
    <row r="110" spans="1:18">
      <c r="A110">
        <v>2834</v>
      </c>
      <c r="B110">
        <v>14</v>
      </c>
      <c r="C110" s="299" t="s">
        <v>9636</v>
      </c>
      <c r="D110" s="299" t="s">
        <v>7616</v>
      </c>
      <c r="E110" s="302" t="s">
        <v>7370</v>
      </c>
      <c r="F110" s="301" t="s">
        <v>55</v>
      </c>
      <c r="G110" s="300">
        <v>5</v>
      </c>
      <c r="H110" s="300">
        <v>5</v>
      </c>
      <c r="I110" s="300">
        <v>5</v>
      </c>
      <c r="J110" s="300">
        <v>5</v>
      </c>
      <c r="K110" s="300">
        <v>10</v>
      </c>
      <c r="L110" s="300">
        <v>10</v>
      </c>
      <c r="M110" s="300">
        <v>5</v>
      </c>
      <c r="N110" s="300">
        <v>10</v>
      </c>
      <c r="O110" s="300">
        <v>10</v>
      </c>
      <c r="P110" s="300">
        <v>10</v>
      </c>
      <c r="Q110" s="300">
        <v>5</v>
      </c>
    </row>
    <row r="111" spans="1:18">
      <c r="A111">
        <v>2833</v>
      </c>
      <c r="B111">
        <v>15</v>
      </c>
      <c r="C111" s="299" t="s">
        <v>9636</v>
      </c>
      <c r="D111" s="299" t="s">
        <v>7615</v>
      </c>
      <c r="E111" s="302" t="s">
        <v>7370</v>
      </c>
      <c r="F111" s="301" t="s">
        <v>55</v>
      </c>
      <c r="G111" s="300">
        <v>5</v>
      </c>
      <c r="H111" s="300">
        <v>5</v>
      </c>
      <c r="I111" s="300">
        <v>5</v>
      </c>
      <c r="J111" s="300">
        <v>5</v>
      </c>
      <c r="K111" s="300">
        <v>10</v>
      </c>
      <c r="L111" s="300">
        <v>10</v>
      </c>
      <c r="M111" s="300">
        <v>5</v>
      </c>
      <c r="N111" s="300">
        <v>10</v>
      </c>
      <c r="O111" s="300">
        <v>10</v>
      </c>
      <c r="P111" s="300">
        <v>10</v>
      </c>
      <c r="Q111" s="300">
        <v>5</v>
      </c>
    </row>
    <row r="112" spans="1:18">
      <c r="A112">
        <v>2832</v>
      </c>
      <c r="B112">
        <v>16</v>
      </c>
      <c r="C112" s="299" t="s">
        <v>9636</v>
      </c>
      <c r="D112" s="299" t="s">
        <v>9637</v>
      </c>
      <c r="E112" s="302" t="s">
        <v>7370</v>
      </c>
      <c r="F112" s="301">
        <v>9</v>
      </c>
      <c r="G112" s="300">
        <v>5</v>
      </c>
      <c r="H112" s="300">
        <v>5</v>
      </c>
      <c r="I112" s="300">
        <v>5</v>
      </c>
      <c r="J112" s="300">
        <v>5</v>
      </c>
      <c r="K112" s="300">
        <v>10</v>
      </c>
      <c r="L112" s="300">
        <v>10</v>
      </c>
      <c r="M112" s="300">
        <v>5</v>
      </c>
      <c r="N112" s="300">
        <v>10</v>
      </c>
      <c r="O112" s="300">
        <v>10</v>
      </c>
      <c r="P112" s="300">
        <v>10</v>
      </c>
      <c r="Q112" s="300">
        <v>5</v>
      </c>
      <c r="R112" s="1" t="s">
        <v>6665</v>
      </c>
    </row>
    <row r="113" spans="1:18">
      <c r="A113">
        <v>2831</v>
      </c>
      <c r="C113" s="299" t="s">
        <v>9636</v>
      </c>
      <c r="D113" s="298" t="s">
        <v>9635</v>
      </c>
      <c r="E113" s="297" t="s">
        <v>7370</v>
      </c>
      <c r="F113" s="296">
        <v>8.9</v>
      </c>
      <c r="G113" s="296" t="e">
        <f>AVERAGE(#REF!)</f>
        <v>#REF!</v>
      </c>
      <c r="H113" s="296" t="e">
        <f>AVERAGE(#REF!)</f>
        <v>#REF!</v>
      </c>
      <c r="I113" s="296" t="e">
        <f>AVERAGE(#REF!)</f>
        <v>#REF!</v>
      </c>
      <c r="J113" s="296" t="e">
        <f>AVERAGE(#REF!)</f>
        <v>#REF!</v>
      </c>
      <c r="K113" s="296" t="e">
        <f>AVERAGE(#REF!)</f>
        <v>#REF!</v>
      </c>
      <c r="L113" s="296" t="e">
        <f>AVERAGE(#REF!)</f>
        <v>#REF!</v>
      </c>
      <c r="M113" s="296" t="e">
        <f>AVERAGE(#REF!)</f>
        <v>#REF!</v>
      </c>
      <c r="N113" s="296" t="e">
        <f>AVERAGE(#REF!)</f>
        <v>#REF!</v>
      </c>
      <c r="O113" s="296" t="e">
        <f>AVERAGE(#REF!)</f>
        <v>#REF!</v>
      </c>
      <c r="P113" s="296" t="e">
        <f>AVERAGE(#REF!)</f>
        <v>#REF!</v>
      </c>
      <c r="Q113" s="296" t="e">
        <f>AVERAGE(#REF!)</f>
        <v>#REF!</v>
      </c>
      <c r="R113" s="1" t="s">
        <v>9634</v>
      </c>
    </row>
    <row r="114" spans="1:18">
      <c r="A114">
        <v>2830</v>
      </c>
      <c r="B114">
        <v>1</v>
      </c>
      <c r="C114" s="299" t="s">
        <v>9622</v>
      </c>
      <c r="D114" s="299" t="s">
        <v>9633</v>
      </c>
      <c r="E114" s="302" t="s">
        <v>7370</v>
      </c>
      <c r="F114" s="301">
        <v>9.3000000000000007</v>
      </c>
      <c r="G114" s="300">
        <v>5</v>
      </c>
      <c r="H114" s="300">
        <v>5</v>
      </c>
      <c r="I114" s="300">
        <v>5</v>
      </c>
      <c r="J114" s="300">
        <v>5</v>
      </c>
      <c r="K114" s="300">
        <v>10</v>
      </c>
      <c r="L114" s="300">
        <v>10</v>
      </c>
      <c r="M114" s="300">
        <v>5</v>
      </c>
      <c r="N114" s="300">
        <v>10</v>
      </c>
      <c r="O114" s="300">
        <v>10</v>
      </c>
      <c r="P114" s="300">
        <v>10</v>
      </c>
      <c r="Q114" s="300">
        <v>5</v>
      </c>
      <c r="R114" s="1" t="s">
        <v>6665</v>
      </c>
    </row>
    <row r="115" spans="1:18">
      <c r="A115">
        <v>2829</v>
      </c>
      <c r="B115">
        <v>2</v>
      </c>
      <c r="C115" s="299" t="s">
        <v>9622</v>
      </c>
      <c r="D115" s="299" t="s">
        <v>9632</v>
      </c>
      <c r="E115" s="302" t="s">
        <v>7370</v>
      </c>
      <c r="F115" s="301">
        <v>8.5</v>
      </c>
      <c r="G115" s="300">
        <v>5</v>
      </c>
      <c r="H115" s="300">
        <v>5</v>
      </c>
      <c r="I115" s="300">
        <v>5</v>
      </c>
      <c r="J115" s="300">
        <v>5</v>
      </c>
      <c r="K115" s="300">
        <v>10</v>
      </c>
      <c r="L115" s="300">
        <v>10</v>
      </c>
      <c r="M115" s="300">
        <v>5</v>
      </c>
      <c r="N115" s="300">
        <v>10</v>
      </c>
      <c r="O115" s="300">
        <v>10</v>
      </c>
      <c r="P115" s="300">
        <v>10</v>
      </c>
      <c r="Q115" s="300">
        <v>5</v>
      </c>
      <c r="R115" s="1" t="s">
        <v>6665</v>
      </c>
    </row>
    <row r="116" spans="1:18">
      <c r="A116">
        <v>2828</v>
      </c>
      <c r="B116">
        <v>3</v>
      </c>
      <c r="C116" s="299" t="s">
        <v>9622</v>
      </c>
      <c r="D116" s="305" t="s">
        <v>9631</v>
      </c>
      <c r="E116" s="304" t="s">
        <v>7370</v>
      </c>
      <c r="F116" s="303">
        <v>9.6999999999999993</v>
      </c>
      <c r="G116" s="300">
        <v>5</v>
      </c>
      <c r="H116" s="300">
        <v>5</v>
      </c>
      <c r="I116" s="300">
        <v>5</v>
      </c>
      <c r="J116" s="300">
        <v>5</v>
      </c>
      <c r="K116" s="300">
        <v>10</v>
      </c>
      <c r="L116" s="300">
        <v>10</v>
      </c>
      <c r="M116" s="300">
        <v>5</v>
      </c>
      <c r="N116" s="300">
        <v>10</v>
      </c>
      <c r="O116" s="300">
        <v>10</v>
      </c>
      <c r="P116" s="300">
        <v>10</v>
      </c>
      <c r="Q116" s="300">
        <v>5</v>
      </c>
      <c r="R116" s="1" t="s">
        <v>6665</v>
      </c>
    </row>
    <row r="117" spans="1:18">
      <c r="A117">
        <v>2827</v>
      </c>
      <c r="B117">
        <v>4</v>
      </c>
      <c r="C117" s="299" t="s">
        <v>9622</v>
      </c>
      <c r="D117" s="299" t="s">
        <v>9630</v>
      </c>
      <c r="E117" s="302" t="s">
        <v>7370</v>
      </c>
      <c r="F117" s="301">
        <v>7.3</v>
      </c>
      <c r="G117" s="300">
        <v>5</v>
      </c>
      <c r="H117" s="300">
        <v>5</v>
      </c>
      <c r="I117" s="300">
        <v>5</v>
      </c>
      <c r="J117" s="300">
        <v>5</v>
      </c>
      <c r="K117" s="300">
        <v>10</v>
      </c>
      <c r="L117" s="300">
        <v>10</v>
      </c>
      <c r="M117" s="300">
        <v>5</v>
      </c>
      <c r="N117" s="300">
        <v>10</v>
      </c>
      <c r="O117" s="300">
        <v>10</v>
      </c>
      <c r="P117" s="300">
        <v>10</v>
      </c>
      <c r="Q117" s="300">
        <v>5</v>
      </c>
    </row>
    <row r="118" spans="1:18">
      <c r="A118">
        <v>2826</v>
      </c>
      <c r="B118">
        <v>5</v>
      </c>
      <c r="C118" s="299" t="s">
        <v>9622</v>
      </c>
      <c r="D118" s="305" t="s">
        <v>9629</v>
      </c>
      <c r="E118" s="304" t="s">
        <v>7370</v>
      </c>
      <c r="F118" s="303">
        <v>9.5</v>
      </c>
      <c r="G118" s="300">
        <v>5</v>
      </c>
      <c r="H118" s="300">
        <v>5</v>
      </c>
      <c r="I118" s="300">
        <v>5</v>
      </c>
      <c r="J118" s="300">
        <v>5</v>
      </c>
      <c r="K118" s="300">
        <v>10</v>
      </c>
      <c r="L118" s="300">
        <v>10</v>
      </c>
      <c r="M118" s="300">
        <v>5</v>
      </c>
      <c r="N118" s="300">
        <v>10</v>
      </c>
      <c r="O118" s="300">
        <v>10</v>
      </c>
      <c r="P118" s="300">
        <v>10</v>
      </c>
      <c r="Q118" s="300">
        <v>5</v>
      </c>
      <c r="R118" s="1" t="s">
        <v>6665</v>
      </c>
    </row>
    <row r="119" spans="1:18">
      <c r="A119">
        <v>2825</v>
      </c>
      <c r="B119">
        <v>6</v>
      </c>
      <c r="C119" s="299" t="s">
        <v>9622</v>
      </c>
      <c r="D119" s="299" t="s">
        <v>9628</v>
      </c>
      <c r="E119" s="302" t="s">
        <v>7370</v>
      </c>
      <c r="F119" s="301">
        <v>8.3000000000000007</v>
      </c>
      <c r="G119" s="300">
        <v>5</v>
      </c>
      <c r="H119" s="300">
        <v>5</v>
      </c>
      <c r="I119" s="300">
        <v>5</v>
      </c>
      <c r="J119" s="300">
        <v>5</v>
      </c>
      <c r="K119" s="300">
        <v>10</v>
      </c>
      <c r="L119" s="300">
        <v>10</v>
      </c>
      <c r="M119" s="300">
        <v>5</v>
      </c>
      <c r="N119" s="300">
        <v>10</v>
      </c>
      <c r="O119" s="300">
        <v>10</v>
      </c>
      <c r="P119" s="300">
        <v>10</v>
      </c>
      <c r="Q119" s="300">
        <v>5</v>
      </c>
      <c r="R119" s="1" t="s">
        <v>6665</v>
      </c>
    </row>
    <row r="120" spans="1:18">
      <c r="A120">
        <v>2824</v>
      </c>
      <c r="B120">
        <v>7</v>
      </c>
      <c r="C120" s="299" t="s">
        <v>9622</v>
      </c>
      <c r="D120" s="299" t="s">
        <v>9627</v>
      </c>
      <c r="E120" s="302" t="s">
        <v>7370</v>
      </c>
      <c r="F120" s="301">
        <v>8.3000000000000007</v>
      </c>
      <c r="G120" s="300">
        <v>5</v>
      </c>
      <c r="H120" s="300">
        <v>5</v>
      </c>
      <c r="I120" s="300">
        <v>5</v>
      </c>
      <c r="J120" s="300">
        <v>5</v>
      </c>
      <c r="K120" s="300">
        <v>10</v>
      </c>
      <c r="L120" s="300">
        <v>10</v>
      </c>
      <c r="M120" s="300">
        <v>5</v>
      </c>
      <c r="N120" s="300">
        <v>10</v>
      </c>
      <c r="O120" s="300">
        <v>10</v>
      </c>
      <c r="P120" s="300">
        <v>10</v>
      </c>
      <c r="Q120" s="300">
        <v>5</v>
      </c>
      <c r="R120" s="1" t="s">
        <v>6665</v>
      </c>
    </row>
    <row r="121" spans="1:18">
      <c r="A121">
        <v>2823</v>
      </c>
      <c r="B121">
        <v>8</v>
      </c>
      <c r="C121" s="299" t="s">
        <v>9622</v>
      </c>
      <c r="D121" s="299" t="s">
        <v>9626</v>
      </c>
      <c r="E121" s="302" t="s">
        <v>7370</v>
      </c>
      <c r="F121" s="301">
        <v>7.4</v>
      </c>
      <c r="G121" s="300">
        <v>5</v>
      </c>
      <c r="H121" s="300">
        <v>5</v>
      </c>
      <c r="I121" s="300">
        <v>5</v>
      </c>
      <c r="J121" s="300">
        <v>5</v>
      </c>
      <c r="K121" s="300">
        <v>10</v>
      </c>
      <c r="L121" s="300">
        <v>10</v>
      </c>
      <c r="M121" s="300">
        <v>5</v>
      </c>
      <c r="N121" s="300">
        <v>10</v>
      </c>
      <c r="O121" s="300">
        <v>10</v>
      </c>
      <c r="P121" s="300">
        <v>10</v>
      </c>
      <c r="Q121" s="300">
        <v>5</v>
      </c>
    </row>
    <row r="122" spans="1:18">
      <c r="A122">
        <v>2822</v>
      </c>
      <c r="B122">
        <v>9</v>
      </c>
      <c r="C122" s="299" t="s">
        <v>9622</v>
      </c>
      <c r="D122" s="299" t="s">
        <v>9625</v>
      </c>
      <c r="E122" s="302" t="s">
        <v>7370</v>
      </c>
      <c r="F122" s="301">
        <v>7</v>
      </c>
      <c r="G122" s="300">
        <v>5</v>
      </c>
      <c r="H122" s="300">
        <v>5</v>
      </c>
      <c r="I122" s="300">
        <v>5</v>
      </c>
      <c r="J122" s="300">
        <v>5</v>
      </c>
      <c r="K122" s="300">
        <v>10</v>
      </c>
      <c r="L122" s="300">
        <v>10</v>
      </c>
      <c r="M122" s="300">
        <v>5</v>
      </c>
      <c r="N122" s="300">
        <v>10</v>
      </c>
      <c r="O122" s="300">
        <v>10</v>
      </c>
      <c r="P122" s="300">
        <v>10</v>
      </c>
      <c r="Q122" s="300">
        <v>5</v>
      </c>
    </row>
    <row r="123" spans="1:18">
      <c r="A123">
        <v>2821</v>
      </c>
      <c r="B123">
        <v>10</v>
      </c>
      <c r="C123" s="299" t="s">
        <v>9622</v>
      </c>
      <c r="D123" s="299" t="s">
        <v>9624</v>
      </c>
      <c r="E123" s="302" t="s">
        <v>7370</v>
      </c>
      <c r="F123" s="301">
        <v>8.6999999999999993</v>
      </c>
      <c r="G123" s="300">
        <v>5</v>
      </c>
      <c r="H123" s="300">
        <v>5</v>
      </c>
      <c r="I123" s="300">
        <v>5</v>
      </c>
      <c r="J123" s="300">
        <v>5</v>
      </c>
      <c r="K123" s="300">
        <v>10</v>
      </c>
      <c r="L123" s="300">
        <v>10</v>
      </c>
      <c r="M123" s="300">
        <v>5</v>
      </c>
      <c r="N123" s="300">
        <v>10</v>
      </c>
      <c r="O123" s="300">
        <v>10</v>
      </c>
      <c r="P123" s="300">
        <v>10</v>
      </c>
      <c r="Q123" s="300">
        <v>5</v>
      </c>
      <c r="R123" s="1" t="s">
        <v>6665</v>
      </c>
    </row>
    <row r="124" spans="1:18">
      <c r="A124">
        <v>2820</v>
      </c>
      <c r="B124">
        <v>11</v>
      </c>
      <c r="C124" s="299" t="s">
        <v>9622</v>
      </c>
      <c r="D124" s="299" t="s">
        <v>9623</v>
      </c>
      <c r="E124" s="302" t="s">
        <v>7370</v>
      </c>
      <c r="F124" s="301">
        <v>8.6</v>
      </c>
      <c r="G124" s="300">
        <v>5</v>
      </c>
      <c r="H124" s="300">
        <v>5</v>
      </c>
      <c r="I124" s="300">
        <v>5</v>
      </c>
      <c r="J124" s="300">
        <v>5</v>
      </c>
      <c r="K124" s="300">
        <v>10</v>
      </c>
      <c r="L124" s="300">
        <v>10</v>
      </c>
      <c r="M124" s="300">
        <v>5</v>
      </c>
      <c r="N124" s="300">
        <v>10</v>
      </c>
      <c r="O124" s="300">
        <v>10</v>
      </c>
      <c r="P124" s="300">
        <v>10</v>
      </c>
      <c r="Q124" s="300">
        <v>5</v>
      </c>
      <c r="R124" s="1" t="s">
        <v>6665</v>
      </c>
    </row>
    <row r="125" spans="1:18">
      <c r="A125">
        <v>2819</v>
      </c>
      <c r="C125" s="299" t="s">
        <v>9622</v>
      </c>
      <c r="D125" s="298" t="s">
        <v>9549</v>
      </c>
      <c r="E125" s="297" t="s">
        <v>7370</v>
      </c>
      <c r="F125" s="296">
        <v>8.4</v>
      </c>
      <c r="G125" s="296" t="e">
        <f>AVERAGE(#REF!)</f>
        <v>#REF!</v>
      </c>
      <c r="H125" s="296" t="e">
        <f>AVERAGE(#REF!)</f>
        <v>#REF!</v>
      </c>
      <c r="I125" s="296" t="e">
        <f>AVERAGE(#REF!)</f>
        <v>#REF!</v>
      </c>
      <c r="J125" s="296" t="e">
        <f>AVERAGE(#REF!)</f>
        <v>#REF!</v>
      </c>
      <c r="K125" s="296" t="e">
        <f>AVERAGE(#REF!)</f>
        <v>#REF!</v>
      </c>
      <c r="L125" s="296" t="e">
        <f>AVERAGE(#REF!)</f>
        <v>#REF!</v>
      </c>
      <c r="M125" s="296" t="e">
        <f>AVERAGE(#REF!)</f>
        <v>#REF!</v>
      </c>
      <c r="N125" s="296" t="e">
        <f>AVERAGE(#REF!)</f>
        <v>#REF!</v>
      </c>
      <c r="O125" s="296" t="e">
        <f>AVERAGE(#REF!)</f>
        <v>#REF!</v>
      </c>
      <c r="P125" s="296" t="e">
        <f>AVERAGE(#REF!)</f>
        <v>#REF!</v>
      </c>
      <c r="Q125" s="296" t="e">
        <f>AVERAGE(#REF!)</f>
        <v>#REF!</v>
      </c>
    </row>
    <row r="126" spans="1:18">
      <c r="A126">
        <v>2818</v>
      </c>
      <c r="B126">
        <v>1</v>
      </c>
      <c r="C126" s="299" t="s">
        <v>9611</v>
      </c>
      <c r="D126" s="299" t="s">
        <v>9621</v>
      </c>
      <c r="E126" s="302" t="s">
        <v>7370</v>
      </c>
      <c r="F126" s="301">
        <v>8.6999999999999993</v>
      </c>
      <c r="G126" s="300">
        <v>5</v>
      </c>
      <c r="H126" s="300">
        <v>5</v>
      </c>
      <c r="I126" s="300">
        <v>5</v>
      </c>
      <c r="J126" s="300">
        <v>5</v>
      </c>
      <c r="K126" s="300">
        <v>10</v>
      </c>
      <c r="L126" s="300">
        <v>10</v>
      </c>
      <c r="M126" s="300">
        <v>5</v>
      </c>
      <c r="N126" s="300">
        <v>10</v>
      </c>
      <c r="O126" s="300">
        <v>10</v>
      </c>
      <c r="P126" s="300">
        <v>10</v>
      </c>
      <c r="Q126" s="300">
        <v>5</v>
      </c>
      <c r="R126" s="1" t="s">
        <v>6665</v>
      </c>
    </row>
    <row r="127" spans="1:18">
      <c r="A127">
        <v>2817</v>
      </c>
      <c r="B127">
        <v>2</v>
      </c>
      <c r="C127" s="299" t="s">
        <v>9611</v>
      </c>
      <c r="D127" s="299" t="s">
        <v>9620</v>
      </c>
      <c r="E127" s="302" t="s">
        <v>7370</v>
      </c>
      <c r="F127" s="301">
        <v>8.6999999999999993</v>
      </c>
      <c r="G127" s="300">
        <v>5</v>
      </c>
      <c r="H127" s="300">
        <v>5</v>
      </c>
      <c r="I127" s="300">
        <v>5</v>
      </c>
      <c r="J127" s="300">
        <v>5</v>
      </c>
      <c r="K127" s="300">
        <v>10</v>
      </c>
      <c r="L127" s="300">
        <v>10</v>
      </c>
      <c r="M127" s="300">
        <v>5</v>
      </c>
      <c r="N127" s="300">
        <v>10</v>
      </c>
      <c r="O127" s="300">
        <v>10</v>
      </c>
      <c r="P127" s="300">
        <v>10</v>
      </c>
      <c r="Q127" s="300">
        <v>5</v>
      </c>
      <c r="R127" s="1" t="s">
        <v>6665</v>
      </c>
    </row>
    <row r="128" spans="1:18">
      <c r="A128">
        <v>2816</v>
      </c>
      <c r="B128">
        <v>3</v>
      </c>
      <c r="C128" s="299" t="s">
        <v>9611</v>
      </c>
      <c r="D128" s="299" t="s">
        <v>9619</v>
      </c>
      <c r="E128" s="302" t="s">
        <v>7370</v>
      </c>
      <c r="F128" s="301">
        <v>8.6999999999999993</v>
      </c>
      <c r="G128" s="300">
        <v>5</v>
      </c>
      <c r="H128" s="300">
        <v>5</v>
      </c>
      <c r="I128" s="300">
        <v>5</v>
      </c>
      <c r="J128" s="300">
        <v>5</v>
      </c>
      <c r="K128" s="300">
        <v>10</v>
      </c>
      <c r="L128" s="300">
        <v>10</v>
      </c>
      <c r="M128" s="300">
        <v>5</v>
      </c>
      <c r="N128" s="300">
        <v>10</v>
      </c>
      <c r="O128" s="300">
        <v>10</v>
      </c>
      <c r="P128" s="300">
        <v>10</v>
      </c>
      <c r="Q128" s="300">
        <v>5</v>
      </c>
      <c r="R128" s="1" t="s">
        <v>6665</v>
      </c>
    </row>
    <row r="129" spans="1:18">
      <c r="A129">
        <v>2815</v>
      </c>
      <c r="B129">
        <v>4</v>
      </c>
      <c r="C129" s="299" t="s">
        <v>9611</v>
      </c>
      <c r="D129" s="299" t="s">
        <v>9618</v>
      </c>
      <c r="E129" s="302" t="s">
        <v>7370</v>
      </c>
      <c r="F129" s="301">
        <v>8.6999999999999993</v>
      </c>
      <c r="G129" s="300">
        <v>5</v>
      </c>
      <c r="H129" s="300">
        <v>5</v>
      </c>
      <c r="I129" s="300">
        <v>5</v>
      </c>
      <c r="J129" s="300">
        <v>5</v>
      </c>
      <c r="K129" s="300">
        <v>10</v>
      </c>
      <c r="L129" s="300">
        <v>10</v>
      </c>
      <c r="M129" s="300">
        <v>5</v>
      </c>
      <c r="N129" s="300">
        <v>10</v>
      </c>
      <c r="O129" s="300">
        <v>10</v>
      </c>
      <c r="P129" s="300">
        <v>10</v>
      </c>
      <c r="Q129" s="300">
        <v>5</v>
      </c>
      <c r="R129" s="1" t="s">
        <v>6665</v>
      </c>
    </row>
    <row r="130" spans="1:18">
      <c r="A130">
        <v>2814</v>
      </c>
      <c r="B130">
        <v>5</v>
      </c>
      <c r="C130" s="299" t="s">
        <v>9611</v>
      </c>
      <c r="D130" s="299" t="s">
        <v>9617</v>
      </c>
      <c r="E130" s="302" t="s">
        <v>7370</v>
      </c>
      <c r="F130" s="301">
        <v>8.1</v>
      </c>
      <c r="G130" s="300">
        <v>5</v>
      </c>
      <c r="H130" s="300">
        <v>5</v>
      </c>
      <c r="I130" s="300">
        <v>5</v>
      </c>
      <c r="J130" s="300">
        <v>5</v>
      </c>
      <c r="K130" s="300">
        <v>10</v>
      </c>
      <c r="L130" s="300">
        <v>10</v>
      </c>
      <c r="M130" s="300">
        <v>5</v>
      </c>
      <c r="N130" s="300">
        <v>10</v>
      </c>
      <c r="O130" s="300">
        <v>10</v>
      </c>
      <c r="P130" s="300">
        <v>10</v>
      </c>
      <c r="Q130" s="300">
        <v>5</v>
      </c>
      <c r="R130" s="1" t="s">
        <v>6665</v>
      </c>
    </row>
    <row r="131" spans="1:18">
      <c r="A131">
        <v>2813</v>
      </c>
      <c r="B131">
        <v>6</v>
      </c>
      <c r="C131" s="299" t="s">
        <v>9611</v>
      </c>
      <c r="D131" s="299" t="s">
        <v>9616</v>
      </c>
      <c r="E131" s="302" t="s">
        <v>7370</v>
      </c>
      <c r="F131" s="301">
        <v>8.1999999999999993</v>
      </c>
      <c r="G131" s="300">
        <v>5</v>
      </c>
      <c r="H131" s="300">
        <v>5</v>
      </c>
      <c r="I131" s="300">
        <v>5</v>
      </c>
      <c r="J131" s="300">
        <v>5</v>
      </c>
      <c r="K131" s="300">
        <v>10</v>
      </c>
      <c r="L131" s="300">
        <v>10</v>
      </c>
      <c r="M131" s="300">
        <v>5</v>
      </c>
      <c r="N131" s="300">
        <v>10</v>
      </c>
      <c r="O131" s="300">
        <v>10</v>
      </c>
      <c r="P131" s="300">
        <v>10</v>
      </c>
      <c r="Q131" s="300">
        <v>5</v>
      </c>
      <c r="R131" s="1" t="s">
        <v>6665</v>
      </c>
    </row>
    <row r="132" spans="1:18">
      <c r="A132">
        <v>2812</v>
      </c>
      <c r="B132">
        <v>7</v>
      </c>
      <c r="C132" s="299" t="s">
        <v>9611</v>
      </c>
      <c r="D132" s="299" t="s">
        <v>9615</v>
      </c>
      <c r="E132" s="302" t="s">
        <v>7370</v>
      </c>
      <c r="F132" s="301">
        <v>8.8000000000000007</v>
      </c>
      <c r="G132" s="300">
        <v>5</v>
      </c>
      <c r="H132" s="300">
        <v>5</v>
      </c>
      <c r="I132" s="300">
        <v>5</v>
      </c>
      <c r="J132" s="300">
        <v>5</v>
      </c>
      <c r="K132" s="300">
        <v>10</v>
      </c>
      <c r="L132" s="300">
        <v>10</v>
      </c>
      <c r="M132" s="300">
        <v>5</v>
      </c>
      <c r="N132" s="300">
        <v>10</v>
      </c>
      <c r="O132" s="300">
        <v>10</v>
      </c>
      <c r="P132" s="300">
        <v>10</v>
      </c>
      <c r="Q132" s="300">
        <v>5</v>
      </c>
      <c r="R132" s="1" t="s">
        <v>6665</v>
      </c>
    </row>
    <row r="133" spans="1:18">
      <c r="A133">
        <v>2811</v>
      </c>
      <c r="B133">
        <v>8</v>
      </c>
      <c r="C133" s="299" t="s">
        <v>9611</v>
      </c>
      <c r="D133" s="299" t="s">
        <v>9614</v>
      </c>
      <c r="E133" s="302" t="s">
        <v>7370</v>
      </c>
      <c r="F133" s="301">
        <v>7.9</v>
      </c>
      <c r="G133" s="300">
        <v>5</v>
      </c>
      <c r="H133" s="300">
        <v>5</v>
      </c>
      <c r="I133" s="300">
        <v>5</v>
      </c>
      <c r="J133" s="300">
        <v>5</v>
      </c>
      <c r="K133" s="300">
        <v>10</v>
      </c>
      <c r="L133" s="300">
        <v>10</v>
      </c>
      <c r="M133" s="300">
        <v>5</v>
      </c>
      <c r="N133" s="300">
        <v>10</v>
      </c>
      <c r="O133" s="300">
        <v>10</v>
      </c>
      <c r="P133" s="300">
        <v>10</v>
      </c>
      <c r="Q133" s="300">
        <v>5</v>
      </c>
      <c r="R133" s="1" t="s">
        <v>6665</v>
      </c>
    </row>
    <row r="134" spans="1:18">
      <c r="A134">
        <v>2810</v>
      </c>
      <c r="B134">
        <v>9</v>
      </c>
      <c r="C134" s="299" t="s">
        <v>9611</v>
      </c>
      <c r="D134" s="299" t="s">
        <v>9613</v>
      </c>
      <c r="E134" s="302" t="s">
        <v>7370</v>
      </c>
      <c r="F134" s="301">
        <v>7.9</v>
      </c>
      <c r="G134" s="300">
        <v>5</v>
      </c>
      <c r="H134" s="300">
        <v>5</v>
      </c>
      <c r="I134" s="300">
        <v>5</v>
      </c>
      <c r="J134" s="300">
        <v>5</v>
      </c>
      <c r="K134" s="300">
        <v>10</v>
      </c>
      <c r="L134" s="300">
        <v>10</v>
      </c>
      <c r="M134" s="300">
        <v>5</v>
      </c>
      <c r="N134" s="300">
        <v>10</v>
      </c>
      <c r="O134" s="300">
        <v>10</v>
      </c>
      <c r="P134" s="300">
        <v>10</v>
      </c>
      <c r="Q134" s="300">
        <v>5</v>
      </c>
      <c r="R134" s="1" t="s">
        <v>6665</v>
      </c>
    </row>
    <row r="135" spans="1:18">
      <c r="A135">
        <v>2809</v>
      </c>
      <c r="B135">
        <v>10</v>
      </c>
      <c r="C135" s="299" t="s">
        <v>9611</v>
      </c>
      <c r="D135" s="299" t="s">
        <v>9612</v>
      </c>
      <c r="E135" s="302" t="s">
        <v>7370</v>
      </c>
      <c r="F135" s="301">
        <v>7</v>
      </c>
      <c r="G135" s="300">
        <v>5</v>
      </c>
      <c r="H135" s="300">
        <v>5</v>
      </c>
      <c r="I135" s="300">
        <v>5</v>
      </c>
      <c r="J135" s="300">
        <v>5</v>
      </c>
      <c r="K135" s="300">
        <v>10</v>
      </c>
      <c r="L135" s="300">
        <v>10</v>
      </c>
      <c r="M135" s="300">
        <v>5</v>
      </c>
      <c r="N135" s="300">
        <v>10</v>
      </c>
      <c r="O135" s="300">
        <v>10</v>
      </c>
      <c r="P135" s="300">
        <v>10</v>
      </c>
      <c r="Q135" s="300">
        <v>5</v>
      </c>
    </row>
    <row r="136" spans="1:18">
      <c r="A136">
        <v>2808</v>
      </c>
      <c r="C136" s="299" t="s">
        <v>9611</v>
      </c>
      <c r="D136" s="298" t="s">
        <v>9549</v>
      </c>
      <c r="E136" s="297" t="s">
        <v>7370</v>
      </c>
      <c r="F136" s="296">
        <v>8.3000000000000007</v>
      </c>
      <c r="G136" s="296" t="e">
        <f>AVERAGE(#REF!)</f>
        <v>#REF!</v>
      </c>
      <c r="H136" s="296" t="e">
        <f>AVERAGE(#REF!)</f>
        <v>#REF!</v>
      </c>
      <c r="I136" s="296" t="e">
        <f>AVERAGE(#REF!)</f>
        <v>#REF!</v>
      </c>
      <c r="J136" s="296" t="e">
        <f>AVERAGE(#REF!)</f>
        <v>#REF!</v>
      </c>
      <c r="K136" s="296" t="e">
        <f>AVERAGE(#REF!)</f>
        <v>#REF!</v>
      </c>
      <c r="L136" s="296" t="e">
        <f>AVERAGE(#REF!)</f>
        <v>#REF!</v>
      </c>
      <c r="M136" s="296" t="e">
        <f>AVERAGE(#REF!)</f>
        <v>#REF!</v>
      </c>
      <c r="N136" s="296" t="e">
        <f>AVERAGE(#REF!)</f>
        <v>#REF!</v>
      </c>
      <c r="O136" s="296" t="e">
        <f>AVERAGE(#REF!)</f>
        <v>#REF!</v>
      </c>
      <c r="P136" s="296" t="e">
        <f>AVERAGE(#REF!)</f>
        <v>#REF!</v>
      </c>
      <c r="Q136" s="296" t="e">
        <f>AVERAGE(#REF!)</f>
        <v>#REF!</v>
      </c>
      <c r="R136" s="1" t="s">
        <v>6665</v>
      </c>
    </row>
    <row r="137" spans="1:18">
      <c r="A137">
        <v>2807</v>
      </c>
      <c r="B137">
        <v>1</v>
      </c>
      <c r="C137" s="299" t="s">
        <v>9599</v>
      </c>
      <c r="D137" s="299" t="s">
        <v>9610</v>
      </c>
      <c r="E137" s="302" t="s">
        <v>7370</v>
      </c>
      <c r="F137" s="301">
        <v>8.6</v>
      </c>
      <c r="G137" s="300">
        <v>5</v>
      </c>
      <c r="H137" s="300">
        <v>5</v>
      </c>
      <c r="I137" s="300">
        <v>5</v>
      </c>
      <c r="J137" s="300">
        <v>5</v>
      </c>
      <c r="K137" s="300">
        <v>10</v>
      </c>
      <c r="L137" s="300">
        <v>10</v>
      </c>
      <c r="M137" s="300">
        <v>5</v>
      </c>
      <c r="N137" s="300">
        <v>10</v>
      </c>
      <c r="O137" s="300">
        <v>10</v>
      </c>
      <c r="P137" s="300">
        <v>10</v>
      </c>
      <c r="Q137" s="300">
        <v>5</v>
      </c>
      <c r="R137" s="1" t="s">
        <v>6665</v>
      </c>
    </row>
    <row r="138" spans="1:18">
      <c r="A138">
        <v>2806</v>
      </c>
      <c r="B138">
        <v>2</v>
      </c>
      <c r="C138" s="299" t="s">
        <v>9599</v>
      </c>
      <c r="D138" s="299" t="s">
        <v>9609</v>
      </c>
      <c r="E138" s="302" t="s">
        <v>7370</v>
      </c>
      <c r="F138" s="301">
        <v>8.3000000000000007</v>
      </c>
      <c r="G138" s="300">
        <v>5</v>
      </c>
      <c r="H138" s="300">
        <v>5</v>
      </c>
      <c r="I138" s="300">
        <v>5</v>
      </c>
      <c r="J138" s="300">
        <v>5</v>
      </c>
      <c r="K138" s="300">
        <v>10</v>
      </c>
      <c r="L138" s="300">
        <v>10</v>
      </c>
      <c r="M138" s="300">
        <v>5</v>
      </c>
      <c r="N138" s="300">
        <v>10</v>
      </c>
      <c r="O138" s="300">
        <v>10</v>
      </c>
      <c r="P138" s="300">
        <v>10</v>
      </c>
      <c r="Q138" s="300">
        <v>5</v>
      </c>
      <c r="R138" s="1" t="s">
        <v>6665</v>
      </c>
    </row>
    <row r="139" spans="1:18">
      <c r="A139">
        <v>2805</v>
      </c>
      <c r="B139">
        <v>3</v>
      </c>
      <c r="C139" s="299" t="s">
        <v>9599</v>
      </c>
      <c r="D139" s="299" t="s">
        <v>9608</v>
      </c>
      <c r="E139" s="302" t="s">
        <v>7370</v>
      </c>
      <c r="F139" s="301">
        <v>8.1</v>
      </c>
      <c r="G139" s="300">
        <v>5</v>
      </c>
      <c r="H139" s="300">
        <v>5</v>
      </c>
      <c r="I139" s="300">
        <v>5</v>
      </c>
      <c r="J139" s="300">
        <v>5</v>
      </c>
      <c r="K139" s="300">
        <v>10</v>
      </c>
      <c r="L139" s="300">
        <v>10</v>
      </c>
      <c r="M139" s="300">
        <v>5</v>
      </c>
      <c r="N139" s="300">
        <v>10</v>
      </c>
      <c r="O139" s="300">
        <v>10</v>
      </c>
      <c r="P139" s="300">
        <v>10</v>
      </c>
      <c r="Q139" s="300">
        <v>5</v>
      </c>
      <c r="R139" s="1" t="s">
        <v>6665</v>
      </c>
    </row>
    <row r="140" spans="1:18">
      <c r="A140">
        <v>2804</v>
      </c>
      <c r="B140">
        <v>4</v>
      </c>
      <c r="C140" s="299" t="s">
        <v>9599</v>
      </c>
      <c r="D140" s="299" t="s">
        <v>9607</v>
      </c>
      <c r="E140" s="302" t="s">
        <v>7370</v>
      </c>
      <c r="F140" s="301">
        <v>8</v>
      </c>
      <c r="G140" s="300">
        <v>5</v>
      </c>
      <c r="H140" s="300">
        <v>5</v>
      </c>
      <c r="I140" s="300">
        <v>5</v>
      </c>
      <c r="J140" s="300">
        <v>5</v>
      </c>
      <c r="K140" s="300">
        <v>10</v>
      </c>
      <c r="L140" s="300">
        <v>10</v>
      </c>
      <c r="M140" s="300">
        <v>5</v>
      </c>
      <c r="N140" s="300">
        <v>10</v>
      </c>
      <c r="O140" s="300">
        <v>10</v>
      </c>
      <c r="P140" s="300">
        <v>10</v>
      </c>
      <c r="Q140" s="300">
        <v>5</v>
      </c>
      <c r="R140" s="1" t="s">
        <v>6665</v>
      </c>
    </row>
    <row r="141" spans="1:18">
      <c r="A141">
        <v>2803</v>
      </c>
      <c r="B141">
        <v>5</v>
      </c>
      <c r="C141" s="299" t="s">
        <v>9599</v>
      </c>
      <c r="D141" s="299" t="s">
        <v>9606</v>
      </c>
      <c r="E141" s="302" t="s">
        <v>7370</v>
      </c>
      <c r="F141" s="301">
        <v>8.1</v>
      </c>
      <c r="G141" s="300">
        <v>5</v>
      </c>
      <c r="H141" s="300">
        <v>5</v>
      </c>
      <c r="I141" s="300">
        <v>5</v>
      </c>
      <c r="J141" s="300">
        <v>5</v>
      </c>
      <c r="K141" s="300">
        <v>10</v>
      </c>
      <c r="L141" s="300">
        <v>10</v>
      </c>
      <c r="M141" s="300">
        <v>5</v>
      </c>
      <c r="N141" s="300">
        <v>10</v>
      </c>
      <c r="O141" s="300">
        <v>10</v>
      </c>
      <c r="P141" s="300">
        <v>10</v>
      </c>
      <c r="Q141" s="300">
        <v>5</v>
      </c>
      <c r="R141" s="1" t="s">
        <v>6665</v>
      </c>
    </row>
    <row r="142" spans="1:18">
      <c r="A142">
        <v>2802</v>
      </c>
      <c r="B142">
        <v>6</v>
      </c>
      <c r="C142" s="299" t="s">
        <v>9599</v>
      </c>
      <c r="D142" s="299" t="s">
        <v>9605</v>
      </c>
      <c r="E142" s="302" t="s">
        <v>7370</v>
      </c>
      <c r="F142" s="301">
        <v>9.3000000000000007</v>
      </c>
      <c r="G142" s="300">
        <v>5</v>
      </c>
      <c r="H142" s="300">
        <v>5</v>
      </c>
      <c r="I142" s="300">
        <v>5</v>
      </c>
      <c r="J142" s="300">
        <v>5</v>
      </c>
      <c r="K142" s="300">
        <v>10</v>
      </c>
      <c r="L142" s="300">
        <v>10</v>
      </c>
      <c r="M142" s="300">
        <v>5</v>
      </c>
      <c r="N142" s="300">
        <v>10</v>
      </c>
      <c r="O142" s="300">
        <v>10</v>
      </c>
      <c r="P142" s="300">
        <v>10</v>
      </c>
      <c r="Q142" s="300">
        <v>5</v>
      </c>
      <c r="R142" s="1" t="s">
        <v>6665</v>
      </c>
    </row>
    <row r="143" spans="1:18">
      <c r="A143">
        <v>2801</v>
      </c>
      <c r="B143">
        <v>7</v>
      </c>
      <c r="C143" s="299" t="s">
        <v>9599</v>
      </c>
      <c r="D143" s="299" t="s">
        <v>9604</v>
      </c>
      <c r="E143" s="302" t="s">
        <v>7370</v>
      </c>
      <c r="F143" s="301">
        <v>8.1</v>
      </c>
      <c r="G143" s="300">
        <v>5</v>
      </c>
      <c r="H143" s="300">
        <v>5</v>
      </c>
      <c r="I143" s="300">
        <v>5</v>
      </c>
      <c r="J143" s="300">
        <v>5</v>
      </c>
      <c r="K143" s="300">
        <v>10</v>
      </c>
      <c r="L143" s="300">
        <v>10</v>
      </c>
      <c r="M143" s="300">
        <v>5</v>
      </c>
      <c r="N143" s="300">
        <v>10</v>
      </c>
      <c r="O143" s="300">
        <v>10</v>
      </c>
      <c r="P143" s="300">
        <v>10</v>
      </c>
      <c r="Q143" s="300">
        <v>5</v>
      </c>
      <c r="R143" s="1" t="s">
        <v>6665</v>
      </c>
    </row>
    <row r="144" spans="1:18">
      <c r="A144">
        <v>2800</v>
      </c>
      <c r="B144">
        <v>8</v>
      </c>
      <c r="C144" s="299" t="s">
        <v>9599</v>
      </c>
      <c r="D144" s="299" t="s">
        <v>9603</v>
      </c>
      <c r="E144" s="302" t="s">
        <v>7370</v>
      </c>
      <c r="F144" s="301">
        <v>8.6</v>
      </c>
      <c r="G144" s="300">
        <v>5</v>
      </c>
      <c r="H144" s="300">
        <v>5</v>
      </c>
      <c r="I144" s="300">
        <v>5</v>
      </c>
      <c r="J144" s="300">
        <v>5</v>
      </c>
      <c r="K144" s="300">
        <v>10</v>
      </c>
      <c r="L144" s="300">
        <v>10</v>
      </c>
      <c r="M144" s="300">
        <v>5</v>
      </c>
      <c r="N144" s="300">
        <v>10</v>
      </c>
      <c r="O144" s="300">
        <v>10</v>
      </c>
      <c r="P144" s="300">
        <v>10</v>
      </c>
      <c r="Q144" s="300">
        <v>5</v>
      </c>
      <c r="R144" s="1" t="s">
        <v>6665</v>
      </c>
    </row>
    <row r="145" spans="1:18">
      <c r="A145">
        <v>2799</v>
      </c>
      <c r="B145">
        <v>9</v>
      </c>
      <c r="C145" s="299" t="s">
        <v>9599</v>
      </c>
      <c r="D145" s="299" t="s">
        <v>9602</v>
      </c>
      <c r="E145" s="302" t="s">
        <v>7370</v>
      </c>
      <c r="F145" s="301">
        <v>8.5</v>
      </c>
      <c r="G145" s="300">
        <v>5</v>
      </c>
      <c r="H145" s="300">
        <v>5</v>
      </c>
      <c r="I145" s="300">
        <v>5</v>
      </c>
      <c r="J145" s="300">
        <v>5</v>
      </c>
      <c r="K145" s="300">
        <v>10</v>
      </c>
      <c r="L145" s="300">
        <v>10</v>
      </c>
      <c r="M145" s="300">
        <v>5</v>
      </c>
      <c r="N145" s="300">
        <v>10</v>
      </c>
      <c r="O145" s="300">
        <v>10</v>
      </c>
      <c r="P145" s="300">
        <v>10</v>
      </c>
      <c r="Q145" s="300">
        <v>5</v>
      </c>
      <c r="R145" s="1" t="s">
        <v>6665</v>
      </c>
    </row>
    <row r="146" spans="1:18">
      <c r="A146">
        <v>2798</v>
      </c>
      <c r="B146">
        <v>10</v>
      </c>
      <c r="C146" s="299" t="s">
        <v>9599</v>
      </c>
      <c r="D146" s="299" t="s">
        <v>9601</v>
      </c>
      <c r="E146" s="302" t="s">
        <v>7370</v>
      </c>
      <c r="F146" s="301">
        <v>8.3000000000000007</v>
      </c>
      <c r="G146" s="300">
        <v>5</v>
      </c>
      <c r="H146" s="300">
        <v>5</v>
      </c>
      <c r="I146" s="300">
        <v>5</v>
      </c>
      <c r="J146" s="300">
        <v>5</v>
      </c>
      <c r="K146" s="300">
        <v>10</v>
      </c>
      <c r="L146" s="300">
        <v>10</v>
      </c>
      <c r="M146" s="300">
        <v>5</v>
      </c>
      <c r="N146" s="300">
        <v>10</v>
      </c>
      <c r="O146" s="300">
        <v>10</v>
      </c>
      <c r="P146" s="300">
        <v>10</v>
      </c>
      <c r="Q146" s="300">
        <v>5</v>
      </c>
      <c r="R146" s="1" t="s">
        <v>6665</v>
      </c>
    </row>
    <row r="147" spans="1:18">
      <c r="A147">
        <v>2797</v>
      </c>
      <c r="B147">
        <v>11</v>
      </c>
      <c r="C147" s="299" t="s">
        <v>9599</v>
      </c>
      <c r="D147" s="299" t="s">
        <v>9600</v>
      </c>
      <c r="E147" s="302" t="s">
        <v>7370</v>
      </c>
      <c r="F147" s="301">
        <v>8.6</v>
      </c>
      <c r="G147" s="300">
        <v>5</v>
      </c>
      <c r="H147" s="300">
        <v>5</v>
      </c>
      <c r="I147" s="300">
        <v>5</v>
      </c>
      <c r="J147" s="300">
        <v>5</v>
      </c>
      <c r="K147" s="300">
        <v>10</v>
      </c>
      <c r="L147" s="300">
        <v>10</v>
      </c>
      <c r="M147" s="300">
        <v>5</v>
      </c>
      <c r="N147" s="300">
        <v>10</v>
      </c>
      <c r="O147" s="300">
        <v>10</v>
      </c>
      <c r="P147" s="300">
        <v>10</v>
      </c>
      <c r="Q147" s="300">
        <v>5</v>
      </c>
      <c r="R147" s="1" t="s">
        <v>6665</v>
      </c>
    </row>
    <row r="148" spans="1:18">
      <c r="A148">
        <v>2796</v>
      </c>
      <c r="C148" s="299" t="s">
        <v>9599</v>
      </c>
      <c r="D148" s="298" t="s">
        <v>9549</v>
      </c>
      <c r="E148" s="297" t="s">
        <v>7370</v>
      </c>
      <c r="F148" s="296">
        <v>8.4</v>
      </c>
      <c r="G148" s="296" t="e">
        <f>AVERAGE(#REF!)</f>
        <v>#REF!</v>
      </c>
      <c r="H148" s="296" t="e">
        <f>AVERAGE(#REF!)</f>
        <v>#REF!</v>
      </c>
      <c r="I148" s="296" t="e">
        <f>AVERAGE(#REF!)</f>
        <v>#REF!</v>
      </c>
      <c r="J148" s="296" t="e">
        <f>AVERAGE(#REF!)</f>
        <v>#REF!</v>
      </c>
      <c r="K148" s="296" t="e">
        <f>AVERAGE(#REF!)</f>
        <v>#REF!</v>
      </c>
      <c r="L148" s="296" t="e">
        <f>AVERAGE(#REF!)</f>
        <v>#REF!</v>
      </c>
      <c r="M148" s="296" t="e">
        <f>AVERAGE(#REF!)</f>
        <v>#REF!</v>
      </c>
      <c r="N148" s="296" t="e">
        <f>AVERAGE(#REF!)</f>
        <v>#REF!</v>
      </c>
      <c r="O148" s="296" t="e">
        <f>AVERAGE(#REF!)</f>
        <v>#REF!</v>
      </c>
      <c r="P148" s="296" t="e">
        <f>AVERAGE(#REF!)</f>
        <v>#REF!</v>
      </c>
      <c r="Q148" s="296" t="e">
        <f>AVERAGE(#REF!)</f>
        <v>#REF!</v>
      </c>
      <c r="R148" s="1" t="s">
        <v>6665</v>
      </c>
    </row>
    <row r="149" spans="1:18">
      <c r="A149">
        <v>2795</v>
      </c>
      <c r="B149">
        <v>1</v>
      </c>
      <c r="C149" s="299" t="s">
        <v>9586</v>
      </c>
      <c r="D149" s="299" t="s">
        <v>9598</v>
      </c>
      <c r="E149" s="302" t="s">
        <v>7370</v>
      </c>
      <c r="F149" s="301">
        <v>8.3000000000000007</v>
      </c>
      <c r="G149" s="300">
        <v>5</v>
      </c>
      <c r="H149" s="300">
        <v>5</v>
      </c>
      <c r="I149" s="300">
        <v>5</v>
      </c>
      <c r="J149" s="300">
        <v>5</v>
      </c>
      <c r="K149" s="300">
        <v>10</v>
      </c>
      <c r="L149" s="300">
        <v>10</v>
      </c>
      <c r="M149" s="300">
        <v>5</v>
      </c>
      <c r="N149" s="300">
        <v>10</v>
      </c>
      <c r="O149" s="300">
        <v>10</v>
      </c>
      <c r="P149" s="300">
        <v>10</v>
      </c>
      <c r="Q149" s="300">
        <v>5</v>
      </c>
      <c r="R149" s="1" t="s">
        <v>6665</v>
      </c>
    </row>
    <row r="150" spans="1:18">
      <c r="A150">
        <v>2794</v>
      </c>
      <c r="B150">
        <v>2</v>
      </c>
      <c r="C150" s="299" t="s">
        <v>9586</v>
      </c>
      <c r="D150" s="299" t="s">
        <v>9597</v>
      </c>
      <c r="E150" s="302" t="s">
        <v>7370</v>
      </c>
      <c r="F150" s="301">
        <v>7.9</v>
      </c>
      <c r="G150" s="300">
        <v>5</v>
      </c>
      <c r="H150" s="300">
        <v>5</v>
      </c>
      <c r="I150" s="300">
        <v>5</v>
      </c>
      <c r="J150" s="300">
        <v>5</v>
      </c>
      <c r="K150" s="300">
        <v>10</v>
      </c>
      <c r="L150" s="300">
        <v>10</v>
      </c>
      <c r="M150" s="300">
        <v>5</v>
      </c>
      <c r="N150" s="300">
        <v>10</v>
      </c>
      <c r="O150" s="300">
        <v>10</v>
      </c>
      <c r="P150" s="300">
        <v>10</v>
      </c>
      <c r="Q150" s="300">
        <v>5</v>
      </c>
      <c r="R150" s="1" t="s">
        <v>6665</v>
      </c>
    </row>
    <row r="151" spans="1:18">
      <c r="A151">
        <v>2793</v>
      </c>
      <c r="B151">
        <v>3</v>
      </c>
      <c r="C151" s="299" t="s">
        <v>9586</v>
      </c>
      <c r="D151" s="299" t="s">
        <v>9596</v>
      </c>
      <c r="E151" s="302" t="s">
        <v>7370</v>
      </c>
      <c r="F151" s="301">
        <v>9.1999999999999993</v>
      </c>
      <c r="G151" s="300">
        <v>5</v>
      </c>
      <c r="H151" s="300">
        <v>5</v>
      </c>
      <c r="I151" s="300">
        <v>5</v>
      </c>
      <c r="J151" s="300">
        <v>5</v>
      </c>
      <c r="K151" s="300">
        <v>10</v>
      </c>
      <c r="L151" s="300">
        <v>10</v>
      </c>
      <c r="M151" s="300">
        <v>5</v>
      </c>
      <c r="N151" s="300">
        <v>10</v>
      </c>
      <c r="O151" s="300">
        <v>10</v>
      </c>
      <c r="P151" s="300">
        <v>10</v>
      </c>
      <c r="Q151" s="300">
        <v>5</v>
      </c>
      <c r="R151" s="1" t="s">
        <v>6665</v>
      </c>
    </row>
    <row r="152" spans="1:18">
      <c r="A152">
        <v>2792</v>
      </c>
      <c r="B152">
        <v>4</v>
      </c>
      <c r="C152" s="299" t="s">
        <v>9586</v>
      </c>
      <c r="D152" s="299" t="s">
        <v>9595</v>
      </c>
      <c r="E152" s="302" t="s">
        <v>7370</v>
      </c>
      <c r="F152" s="301">
        <v>9</v>
      </c>
      <c r="G152" s="300">
        <v>5</v>
      </c>
      <c r="H152" s="300">
        <v>5</v>
      </c>
      <c r="I152" s="300">
        <v>5</v>
      </c>
      <c r="J152" s="300">
        <v>5</v>
      </c>
      <c r="K152" s="300">
        <v>10</v>
      </c>
      <c r="L152" s="300">
        <v>10</v>
      </c>
      <c r="M152" s="300">
        <v>5</v>
      </c>
      <c r="N152" s="300">
        <v>10</v>
      </c>
      <c r="O152" s="300">
        <v>10</v>
      </c>
      <c r="P152" s="300">
        <v>10</v>
      </c>
      <c r="Q152" s="300">
        <v>5</v>
      </c>
      <c r="R152" s="1" t="s">
        <v>6665</v>
      </c>
    </row>
    <row r="153" spans="1:18">
      <c r="A153">
        <v>2791</v>
      </c>
      <c r="B153">
        <v>5</v>
      </c>
      <c r="C153" s="299" t="s">
        <v>9586</v>
      </c>
      <c r="D153" s="305" t="s">
        <v>9594</v>
      </c>
      <c r="E153" s="304" t="s">
        <v>7370</v>
      </c>
      <c r="F153" s="303">
        <v>9.8000000000000007</v>
      </c>
      <c r="G153" s="300">
        <v>5</v>
      </c>
      <c r="H153" s="300">
        <v>5</v>
      </c>
      <c r="I153" s="300">
        <v>5</v>
      </c>
      <c r="J153" s="300">
        <v>5</v>
      </c>
      <c r="K153" s="300">
        <v>10</v>
      </c>
      <c r="L153" s="300">
        <v>10</v>
      </c>
      <c r="M153" s="300">
        <v>5</v>
      </c>
      <c r="N153" s="300">
        <v>10</v>
      </c>
      <c r="O153" s="300">
        <v>10</v>
      </c>
      <c r="P153" s="300">
        <v>10</v>
      </c>
      <c r="Q153" s="300">
        <v>5</v>
      </c>
      <c r="R153" s="1" t="s">
        <v>6665</v>
      </c>
    </row>
    <row r="154" spans="1:18">
      <c r="A154">
        <v>2790</v>
      </c>
      <c r="B154">
        <v>6</v>
      </c>
      <c r="C154" s="299" t="s">
        <v>9586</v>
      </c>
      <c r="D154" s="299" t="s">
        <v>9593</v>
      </c>
      <c r="E154" s="302" t="s">
        <v>7370</v>
      </c>
      <c r="F154" s="301">
        <v>7.6</v>
      </c>
      <c r="G154" s="300">
        <v>5</v>
      </c>
      <c r="H154" s="300">
        <v>5</v>
      </c>
      <c r="I154" s="300">
        <v>5</v>
      </c>
      <c r="J154" s="300">
        <v>5</v>
      </c>
      <c r="K154" s="300">
        <v>10</v>
      </c>
      <c r="L154" s="300">
        <v>10</v>
      </c>
      <c r="M154" s="300">
        <v>5</v>
      </c>
      <c r="N154" s="300">
        <v>10</v>
      </c>
      <c r="O154" s="300">
        <v>10</v>
      </c>
      <c r="P154" s="300">
        <v>10</v>
      </c>
      <c r="Q154" s="300">
        <v>5</v>
      </c>
      <c r="R154" s="1" t="s">
        <v>6665</v>
      </c>
    </row>
    <row r="155" spans="1:18">
      <c r="A155">
        <v>2789</v>
      </c>
      <c r="B155">
        <v>7</v>
      </c>
      <c r="C155" s="299" t="s">
        <v>9586</v>
      </c>
      <c r="D155" s="299" t="s">
        <v>9592</v>
      </c>
      <c r="E155" s="302" t="s">
        <v>7370</v>
      </c>
      <c r="F155" s="301">
        <v>9.1</v>
      </c>
      <c r="G155" s="300">
        <v>5</v>
      </c>
      <c r="H155" s="300">
        <v>5</v>
      </c>
      <c r="I155" s="300">
        <v>5</v>
      </c>
      <c r="J155" s="300">
        <v>5</v>
      </c>
      <c r="K155" s="300">
        <v>10</v>
      </c>
      <c r="L155" s="300">
        <v>10</v>
      </c>
      <c r="M155" s="300">
        <v>5</v>
      </c>
      <c r="N155" s="300">
        <v>10</v>
      </c>
      <c r="O155" s="300">
        <v>10</v>
      </c>
      <c r="P155" s="300">
        <v>10</v>
      </c>
      <c r="Q155" s="300">
        <v>5</v>
      </c>
      <c r="R155" s="1" t="s">
        <v>6665</v>
      </c>
    </row>
    <row r="156" spans="1:18">
      <c r="A156">
        <v>2788</v>
      </c>
      <c r="B156">
        <v>8</v>
      </c>
      <c r="C156" s="299" t="s">
        <v>9586</v>
      </c>
      <c r="D156" s="299" t="s">
        <v>9591</v>
      </c>
      <c r="E156" s="302" t="s">
        <v>7370</v>
      </c>
      <c r="F156" s="301">
        <v>7.8</v>
      </c>
      <c r="G156" s="300">
        <v>5</v>
      </c>
      <c r="H156" s="300">
        <v>5</v>
      </c>
      <c r="I156" s="300">
        <v>5</v>
      </c>
      <c r="J156" s="300">
        <v>5</v>
      </c>
      <c r="K156" s="300">
        <v>10</v>
      </c>
      <c r="L156" s="300">
        <v>10</v>
      </c>
      <c r="M156" s="300">
        <v>5</v>
      </c>
      <c r="N156" s="300">
        <v>10</v>
      </c>
      <c r="O156" s="300">
        <v>10</v>
      </c>
      <c r="P156" s="300">
        <v>10</v>
      </c>
      <c r="Q156" s="300">
        <v>5</v>
      </c>
      <c r="R156" s="1" t="s">
        <v>6665</v>
      </c>
    </row>
    <row r="157" spans="1:18">
      <c r="A157">
        <v>2787</v>
      </c>
      <c r="B157">
        <v>9</v>
      </c>
      <c r="C157" s="299" t="s">
        <v>9586</v>
      </c>
      <c r="D157" s="299" t="s">
        <v>9590</v>
      </c>
      <c r="E157" s="302" t="s">
        <v>7370</v>
      </c>
      <c r="F157" s="301">
        <v>9</v>
      </c>
      <c r="G157" s="300">
        <v>5</v>
      </c>
      <c r="H157" s="300">
        <v>5</v>
      </c>
      <c r="I157" s="300">
        <v>5</v>
      </c>
      <c r="J157" s="300">
        <v>5</v>
      </c>
      <c r="K157" s="300">
        <v>10</v>
      </c>
      <c r="L157" s="300">
        <v>10</v>
      </c>
      <c r="M157" s="300">
        <v>5</v>
      </c>
      <c r="N157" s="300">
        <v>10</v>
      </c>
      <c r="O157" s="300">
        <v>10</v>
      </c>
      <c r="P157" s="300">
        <v>10</v>
      </c>
      <c r="Q157" s="300">
        <v>5</v>
      </c>
      <c r="R157" s="1" t="s">
        <v>6665</v>
      </c>
    </row>
    <row r="158" spans="1:18">
      <c r="A158">
        <v>2786</v>
      </c>
      <c r="B158">
        <v>10</v>
      </c>
      <c r="C158" s="299" t="s">
        <v>9586</v>
      </c>
      <c r="D158" s="299" t="s">
        <v>9589</v>
      </c>
      <c r="E158" s="302" t="s">
        <v>7370</v>
      </c>
      <c r="F158" s="301">
        <v>8.8000000000000007</v>
      </c>
      <c r="G158" s="300">
        <v>5</v>
      </c>
      <c r="H158" s="300">
        <v>5</v>
      </c>
      <c r="I158" s="300">
        <v>5</v>
      </c>
      <c r="J158" s="300">
        <v>5</v>
      </c>
      <c r="K158" s="300">
        <v>10</v>
      </c>
      <c r="L158" s="300">
        <v>10</v>
      </c>
      <c r="M158" s="300">
        <v>5</v>
      </c>
      <c r="N158" s="300">
        <v>10</v>
      </c>
      <c r="O158" s="300">
        <v>10</v>
      </c>
      <c r="P158" s="300">
        <v>10</v>
      </c>
      <c r="Q158" s="300">
        <v>5</v>
      </c>
      <c r="R158" s="1" t="s">
        <v>6665</v>
      </c>
    </row>
    <row r="159" spans="1:18">
      <c r="A159">
        <v>2785</v>
      </c>
      <c r="B159">
        <v>11</v>
      </c>
      <c r="C159" s="299" t="s">
        <v>9586</v>
      </c>
      <c r="D159" s="299" t="s">
        <v>9588</v>
      </c>
      <c r="E159" s="302" t="s">
        <v>7370</v>
      </c>
      <c r="F159" s="301">
        <v>8.3000000000000007</v>
      </c>
      <c r="G159" s="300">
        <v>5</v>
      </c>
      <c r="H159" s="300">
        <v>5</v>
      </c>
      <c r="I159" s="300">
        <v>5</v>
      </c>
      <c r="J159" s="300">
        <v>5</v>
      </c>
      <c r="K159" s="300">
        <v>10</v>
      </c>
      <c r="L159" s="300">
        <v>10</v>
      </c>
      <c r="M159" s="300">
        <v>5</v>
      </c>
      <c r="N159" s="300">
        <v>10</v>
      </c>
      <c r="O159" s="300">
        <v>10</v>
      </c>
      <c r="P159" s="300">
        <v>10</v>
      </c>
      <c r="Q159" s="300">
        <v>5</v>
      </c>
      <c r="R159" s="1" t="s">
        <v>6665</v>
      </c>
    </row>
    <row r="160" spans="1:18">
      <c r="A160">
        <v>2784</v>
      </c>
      <c r="B160">
        <v>12</v>
      </c>
      <c r="C160" s="299" t="s">
        <v>9586</v>
      </c>
      <c r="D160" s="299" t="s">
        <v>9587</v>
      </c>
      <c r="E160" s="302" t="s">
        <v>7370</v>
      </c>
      <c r="F160" s="301">
        <v>8.8000000000000007</v>
      </c>
      <c r="G160" s="300">
        <v>5</v>
      </c>
      <c r="H160" s="300">
        <v>5</v>
      </c>
      <c r="I160" s="300">
        <v>5</v>
      </c>
      <c r="J160" s="300">
        <v>5</v>
      </c>
      <c r="K160" s="300">
        <v>10</v>
      </c>
      <c r="L160" s="300">
        <v>10</v>
      </c>
      <c r="M160" s="300">
        <v>5</v>
      </c>
      <c r="N160" s="300">
        <v>10</v>
      </c>
      <c r="O160" s="300">
        <v>10</v>
      </c>
      <c r="P160" s="300">
        <v>10</v>
      </c>
      <c r="Q160" s="300">
        <v>5</v>
      </c>
      <c r="R160" s="1" t="s">
        <v>6665</v>
      </c>
    </row>
    <row r="161" spans="1:18">
      <c r="A161">
        <v>2783</v>
      </c>
      <c r="C161" s="299" t="s">
        <v>9586</v>
      </c>
      <c r="D161" s="298" t="s">
        <v>9549</v>
      </c>
      <c r="E161" s="297" t="s">
        <v>7370</v>
      </c>
      <c r="F161" s="296">
        <v>8.6</v>
      </c>
      <c r="G161" s="296" t="e">
        <f>AVERAGE(#REF!)</f>
        <v>#REF!</v>
      </c>
      <c r="H161" s="296" t="e">
        <f>AVERAGE(#REF!)</f>
        <v>#REF!</v>
      </c>
      <c r="I161" s="296" t="e">
        <f>AVERAGE(#REF!)</f>
        <v>#REF!</v>
      </c>
      <c r="J161" s="296" t="e">
        <f>AVERAGE(#REF!)</f>
        <v>#REF!</v>
      </c>
      <c r="K161" s="296" t="e">
        <f>AVERAGE(#REF!)</f>
        <v>#REF!</v>
      </c>
      <c r="L161" s="296" t="e">
        <f>AVERAGE(#REF!)</f>
        <v>#REF!</v>
      </c>
      <c r="M161" s="296" t="e">
        <f>AVERAGE(#REF!)</f>
        <v>#REF!</v>
      </c>
      <c r="N161" s="296" t="e">
        <f>AVERAGE(#REF!)</f>
        <v>#REF!</v>
      </c>
      <c r="O161" s="296" t="e">
        <f>AVERAGE(#REF!)</f>
        <v>#REF!</v>
      </c>
      <c r="P161" s="296" t="e">
        <f>AVERAGE(#REF!)</f>
        <v>#REF!</v>
      </c>
      <c r="Q161" s="296" t="e">
        <f>AVERAGE(#REF!)</f>
        <v>#REF!</v>
      </c>
      <c r="R161" s="1" t="s">
        <v>6665</v>
      </c>
    </row>
    <row r="162" spans="1:18">
      <c r="A162">
        <v>2782</v>
      </c>
      <c r="B162">
        <v>1</v>
      </c>
      <c r="C162" s="299" t="s">
        <v>9574</v>
      </c>
      <c r="D162" s="299" t="s">
        <v>9585</v>
      </c>
      <c r="E162" s="302" t="s">
        <v>7370</v>
      </c>
      <c r="F162" s="301">
        <v>7.4</v>
      </c>
      <c r="G162" s="300">
        <v>5</v>
      </c>
      <c r="H162" s="300">
        <v>5</v>
      </c>
      <c r="I162" s="300">
        <v>5</v>
      </c>
      <c r="J162" s="300">
        <v>5</v>
      </c>
      <c r="K162" s="300">
        <v>10</v>
      </c>
      <c r="L162" s="300">
        <v>10</v>
      </c>
      <c r="M162" s="300">
        <v>5</v>
      </c>
      <c r="N162" s="300">
        <v>10</v>
      </c>
      <c r="O162" s="300">
        <v>10</v>
      </c>
      <c r="P162" s="300">
        <v>10</v>
      </c>
      <c r="Q162" s="300">
        <v>5</v>
      </c>
    </row>
    <row r="163" spans="1:18">
      <c r="A163">
        <v>2781</v>
      </c>
      <c r="B163">
        <v>2</v>
      </c>
      <c r="C163" s="299" t="s">
        <v>9574</v>
      </c>
      <c r="D163" s="299" t="s">
        <v>9584</v>
      </c>
      <c r="E163" s="302" t="s">
        <v>7370</v>
      </c>
      <c r="F163" s="301">
        <v>8.3000000000000007</v>
      </c>
      <c r="G163" s="300">
        <v>5</v>
      </c>
      <c r="H163" s="300">
        <v>5</v>
      </c>
      <c r="I163" s="300">
        <v>5</v>
      </c>
      <c r="J163" s="300">
        <v>5</v>
      </c>
      <c r="K163" s="300">
        <v>10</v>
      </c>
      <c r="L163" s="300">
        <v>10</v>
      </c>
      <c r="M163" s="300">
        <v>5</v>
      </c>
      <c r="N163" s="300">
        <v>10</v>
      </c>
      <c r="O163" s="300">
        <v>10</v>
      </c>
      <c r="P163" s="300">
        <v>10</v>
      </c>
      <c r="Q163" s="300">
        <v>5</v>
      </c>
      <c r="R163" s="1" t="s">
        <v>6665</v>
      </c>
    </row>
    <row r="164" spans="1:18">
      <c r="A164">
        <v>2780</v>
      </c>
      <c r="B164">
        <v>3</v>
      </c>
      <c r="C164" s="299" t="s">
        <v>9574</v>
      </c>
      <c r="D164" s="299" t="s">
        <v>9583</v>
      </c>
      <c r="E164" s="302" t="s">
        <v>7370</v>
      </c>
      <c r="F164" s="301">
        <v>8.1999999999999993</v>
      </c>
      <c r="G164" s="300">
        <v>5</v>
      </c>
      <c r="H164" s="300">
        <v>5</v>
      </c>
      <c r="I164" s="300">
        <v>5</v>
      </c>
      <c r="J164" s="300">
        <v>5</v>
      </c>
      <c r="K164" s="300">
        <v>10</v>
      </c>
      <c r="L164" s="300">
        <v>10</v>
      </c>
      <c r="M164" s="300">
        <v>5</v>
      </c>
      <c r="N164" s="300">
        <v>10</v>
      </c>
      <c r="O164" s="300">
        <v>10</v>
      </c>
      <c r="P164" s="300">
        <v>10</v>
      </c>
      <c r="Q164" s="300">
        <v>5</v>
      </c>
      <c r="R164" s="1" t="s">
        <v>6665</v>
      </c>
    </row>
    <row r="165" spans="1:18">
      <c r="A165">
        <v>2779</v>
      </c>
      <c r="B165">
        <v>4</v>
      </c>
      <c r="C165" s="299" t="s">
        <v>9574</v>
      </c>
      <c r="D165" s="299" t="s">
        <v>9582</v>
      </c>
      <c r="E165" s="302" t="s">
        <v>7370</v>
      </c>
      <c r="F165" s="301">
        <v>8.4</v>
      </c>
      <c r="G165" s="300">
        <v>5</v>
      </c>
      <c r="H165" s="300">
        <v>5</v>
      </c>
      <c r="I165" s="300">
        <v>5</v>
      </c>
      <c r="J165" s="300">
        <v>5</v>
      </c>
      <c r="K165" s="300">
        <v>10</v>
      </c>
      <c r="L165" s="300">
        <v>10</v>
      </c>
      <c r="M165" s="300">
        <v>5</v>
      </c>
      <c r="N165" s="300">
        <v>10</v>
      </c>
      <c r="O165" s="300">
        <v>10</v>
      </c>
      <c r="P165" s="300">
        <v>10</v>
      </c>
      <c r="Q165" s="300">
        <v>5</v>
      </c>
      <c r="R165" s="1" t="s">
        <v>6665</v>
      </c>
    </row>
    <row r="166" spans="1:18">
      <c r="A166">
        <v>2778</v>
      </c>
      <c r="B166">
        <v>5</v>
      </c>
      <c r="C166" s="299" t="s">
        <v>9574</v>
      </c>
      <c r="D166" s="305" t="s">
        <v>9581</v>
      </c>
      <c r="E166" s="304" t="s">
        <v>7370</v>
      </c>
      <c r="F166" s="303">
        <v>10</v>
      </c>
      <c r="G166" s="300">
        <v>5</v>
      </c>
      <c r="H166" s="300">
        <v>5</v>
      </c>
      <c r="I166" s="300">
        <v>5</v>
      </c>
      <c r="J166" s="300">
        <v>5</v>
      </c>
      <c r="K166" s="300">
        <v>10</v>
      </c>
      <c r="L166" s="300">
        <v>10</v>
      </c>
      <c r="M166" s="300">
        <v>5</v>
      </c>
      <c r="N166" s="300">
        <v>10</v>
      </c>
      <c r="O166" s="300">
        <v>10</v>
      </c>
      <c r="P166" s="300">
        <v>10</v>
      </c>
      <c r="Q166" s="300">
        <v>5</v>
      </c>
      <c r="R166" s="1" t="s">
        <v>6665</v>
      </c>
    </row>
    <row r="167" spans="1:18">
      <c r="A167">
        <v>2777</v>
      </c>
      <c r="B167">
        <v>6</v>
      </c>
      <c r="C167" s="299" t="s">
        <v>9574</v>
      </c>
      <c r="D167" s="299" t="s">
        <v>9580</v>
      </c>
      <c r="E167" s="302" t="s">
        <v>7370</v>
      </c>
      <c r="F167" s="301">
        <v>9</v>
      </c>
      <c r="G167" s="300">
        <v>5</v>
      </c>
      <c r="H167" s="300">
        <v>5</v>
      </c>
      <c r="I167" s="300">
        <v>5</v>
      </c>
      <c r="J167" s="300">
        <v>5</v>
      </c>
      <c r="K167" s="300">
        <v>10</v>
      </c>
      <c r="L167" s="300">
        <v>10</v>
      </c>
      <c r="M167" s="300">
        <v>5</v>
      </c>
      <c r="N167" s="300">
        <v>10</v>
      </c>
      <c r="O167" s="300">
        <v>10</v>
      </c>
      <c r="P167" s="300">
        <v>10</v>
      </c>
      <c r="Q167" s="300">
        <v>5</v>
      </c>
      <c r="R167" s="1" t="s">
        <v>6665</v>
      </c>
    </row>
    <row r="168" spans="1:18">
      <c r="A168">
        <v>2776</v>
      </c>
      <c r="B168">
        <v>7</v>
      </c>
      <c r="C168" s="299" t="s">
        <v>9574</v>
      </c>
      <c r="D168" s="299" t="s">
        <v>9579</v>
      </c>
      <c r="E168" s="302" t="s">
        <v>7370</v>
      </c>
      <c r="F168" s="301">
        <v>8.9</v>
      </c>
      <c r="G168" s="300">
        <v>5</v>
      </c>
      <c r="H168" s="300">
        <v>5</v>
      </c>
      <c r="I168" s="300">
        <v>5</v>
      </c>
      <c r="J168" s="300">
        <v>5</v>
      </c>
      <c r="K168" s="300">
        <v>10</v>
      </c>
      <c r="L168" s="300">
        <v>10</v>
      </c>
      <c r="M168" s="300">
        <v>5</v>
      </c>
      <c r="N168" s="300">
        <v>10</v>
      </c>
      <c r="O168" s="300">
        <v>10</v>
      </c>
      <c r="P168" s="300">
        <v>10</v>
      </c>
      <c r="Q168" s="300">
        <v>5</v>
      </c>
      <c r="R168" s="1" t="s">
        <v>6665</v>
      </c>
    </row>
    <row r="169" spans="1:18">
      <c r="A169">
        <v>2775</v>
      </c>
      <c r="B169">
        <v>8</v>
      </c>
      <c r="C169" s="299" t="s">
        <v>9574</v>
      </c>
      <c r="D169" s="305" t="s">
        <v>9578</v>
      </c>
      <c r="E169" s="304" t="s">
        <v>7370</v>
      </c>
      <c r="F169" s="303">
        <v>9.5</v>
      </c>
      <c r="G169" s="300">
        <v>5</v>
      </c>
      <c r="H169" s="300">
        <v>5</v>
      </c>
      <c r="I169" s="300">
        <v>5</v>
      </c>
      <c r="J169" s="300">
        <v>5</v>
      </c>
      <c r="K169" s="300">
        <v>10</v>
      </c>
      <c r="L169" s="300">
        <v>10</v>
      </c>
      <c r="M169" s="300">
        <v>5</v>
      </c>
      <c r="N169" s="300">
        <v>10</v>
      </c>
      <c r="O169" s="300">
        <v>10</v>
      </c>
      <c r="P169" s="300">
        <v>10</v>
      </c>
      <c r="Q169" s="300">
        <v>5</v>
      </c>
      <c r="R169" s="1" t="s">
        <v>6665</v>
      </c>
    </row>
    <row r="170" spans="1:18">
      <c r="A170">
        <v>2774</v>
      </c>
      <c r="B170">
        <v>9</v>
      </c>
      <c r="C170" s="299" t="s">
        <v>9574</v>
      </c>
      <c r="D170" s="299" t="s">
        <v>9577</v>
      </c>
      <c r="E170" s="302" t="s">
        <v>7370</v>
      </c>
      <c r="F170" s="301">
        <v>7</v>
      </c>
      <c r="G170" s="300">
        <v>5</v>
      </c>
      <c r="H170" s="300">
        <v>5</v>
      </c>
      <c r="I170" s="300">
        <v>5</v>
      </c>
      <c r="J170" s="300">
        <v>5</v>
      </c>
      <c r="K170" s="300">
        <v>10</v>
      </c>
      <c r="L170" s="300">
        <v>10</v>
      </c>
      <c r="M170" s="300">
        <v>5</v>
      </c>
      <c r="N170" s="300">
        <v>10</v>
      </c>
      <c r="O170" s="300">
        <v>10</v>
      </c>
      <c r="P170" s="300">
        <v>10</v>
      </c>
      <c r="Q170" s="300">
        <v>5</v>
      </c>
    </row>
    <row r="171" spans="1:18">
      <c r="A171">
        <v>2773</v>
      </c>
      <c r="B171">
        <v>10</v>
      </c>
      <c r="C171" s="299" t="s">
        <v>9574</v>
      </c>
      <c r="D171" s="299" t="s">
        <v>9576</v>
      </c>
      <c r="E171" s="302" t="s">
        <v>7370</v>
      </c>
      <c r="F171" s="301">
        <v>8.4</v>
      </c>
      <c r="G171" s="300">
        <v>5</v>
      </c>
      <c r="H171" s="300">
        <v>5</v>
      </c>
      <c r="I171" s="300">
        <v>5</v>
      </c>
      <c r="J171" s="300">
        <v>5</v>
      </c>
      <c r="K171" s="300">
        <v>10</v>
      </c>
      <c r="L171" s="300">
        <v>10</v>
      </c>
      <c r="M171" s="300">
        <v>5</v>
      </c>
      <c r="N171" s="300">
        <v>10</v>
      </c>
      <c r="O171" s="300">
        <v>10</v>
      </c>
      <c r="P171" s="300">
        <v>10</v>
      </c>
      <c r="Q171" s="300">
        <v>5</v>
      </c>
      <c r="R171" s="1" t="s">
        <v>6665</v>
      </c>
    </row>
    <row r="172" spans="1:18">
      <c r="A172">
        <v>2772</v>
      </c>
      <c r="B172">
        <v>11</v>
      </c>
      <c r="C172" s="299" t="s">
        <v>9574</v>
      </c>
      <c r="D172" s="299" t="s">
        <v>9575</v>
      </c>
      <c r="E172" s="302" t="s">
        <v>7370</v>
      </c>
      <c r="F172" s="301">
        <v>8</v>
      </c>
      <c r="G172" s="300">
        <v>5</v>
      </c>
      <c r="H172" s="300">
        <v>5</v>
      </c>
      <c r="I172" s="300">
        <v>5</v>
      </c>
      <c r="J172" s="300">
        <v>5</v>
      </c>
      <c r="K172" s="300">
        <v>10</v>
      </c>
      <c r="L172" s="300">
        <v>10</v>
      </c>
      <c r="M172" s="300">
        <v>5</v>
      </c>
      <c r="N172" s="300">
        <v>10</v>
      </c>
      <c r="O172" s="300">
        <v>10</v>
      </c>
      <c r="P172" s="300">
        <v>10</v>
      </c>
      <c r="Q172" s="300">
        <v>5</v>
      </c>
      <c r="R172" s="1" t="s">
        <v>6665</v>
      </c>
    </row>
    <row r="173" spans="1:18">
      <c r="A173">
        <v>2771</v>
      </c>
      <c r="C173" s="299" t="s">
        <v>9574</v>
      </c>
      <c r="D173" s="298" t="s">
        <v>9549</v>
      </c>
      <c r="E173" s="297" t="s">
        <v>7370</v>
      </c>
      <c r="F173" s="296">
        <v>8.5</v>
      </c>
      <c r="G173" s="296" t="e">
        <f>AVERAGE(#REF!)</f>
        <v>#REF!</v>
      </c>
      <c r="H173" s="296" t="e">
        <f>AVERAGE(#REF!)</f>
        <v>#REF!</v>
      </c>
      <c r="I173" s="296" t="e">
        <f>AVERAGE(#REF!)</f>
        <v>#REF!</v>
      </c>
      <c r="J173" s="296" t="e">
        <f>AVERAGE(#REF!)</f>
        <v>#REF!</v>
      </c>
      <c r="K173" s="296" t="e">
        <f>AVERAGE(#REF!)</f>
        <v>#REF!</v>
      </c>
      <c r="L173" s="296" t="e">
        <f>AVERAGE(#REF!)</f>
        <v>#REF!</v>
      </c>
      <c r="M173" s="296" t="e">
        <f>AVERAGE(#REF!)</f>
        <v>#REF!</v>
      </c>
      <c r="N173" s="296" t="e">
        <f>AVERAGE(#REF!)</f>
        <v>#REF!</v>
      </c>
      <c r="O173" s="296" t="e">
        <f>AVERAGE(#REF!)</f>
        <v>#REF!</v>
      </c>
      <c r="P173" s="296" t="e">
        <f>AVERAGE(#REF!)</f>
        <v>#REF!</v>
      </c>
      <c r="Q173" s="296" t="e">
        <f>AVERAGE(#REF!)</f>
        <v>#REF!</v>
      </c>
      <c r="R173" s="1" t="s">
        <v>6665</v>
      </c>
    </row>
    <row r="174" spans="1:18">
      <c r="A174">
        <v>2770</v>
      </c>
      <c r="B174">
        <v>1</v>
      </c>
      <c r="C174" s="299" t="s">
        <v>9562</v>
      </c>
      <c r="D174" s="305" t="s">
        <v>9573</v>
      </c>
      <c r="E174" s="304" t="s">
        <v>7370</v>
      </c>
      <c r="F174" s="303">
        <v>9.5</v>
      </c>
      <c r="G174" s="300">
        <v>5</v>
      </c>
      <c r="H174" s="300">
        <v>5</v>
      </c>
      <c r="I174" s="300">
        <v>5</v>
      </c>
      <c r="J174" s="300">
        <v>5</v>
      </c>
      <c r="K174" s="300">
        <v>10</v>
      </c>
      <c r="L174" s="300">
        <v>10</v>
      </c>
      <c r="M174" s="300">
        <v>5</v>
      </c>
      <c r="N174" s="300">
        <v>10</v>
      </c>
      <c r="O174" s="300">
        <v>10</v>
      </c>
      <c r="P174" s="300">
        <v>10</v>
      </c>
      <c r="Q174" s="300">
        <v>5</v>
      </c>
      <c r="R174" s="1" t="s">
        <v>6665</v>
      </c>
    </row>
    <row r="175" spans="1:18">
      <c r="A175">
        <v>2769</v>
      </c>
      <c r="B175">
        <v>2</v>
      </c>
      <c r="C175" s="299" t="s">
        <v>9562</v>
      </c>
      <c r="D175" s="299" t="s">
        <v>9572</v>
      </c>
      <c r="E175" s="302" t="s">
        <v>7370</v>
      </c>
      <c r="F175" s="301">
        <v>8.6999999999999993</v>
      </c>
      <c r="G175" s="300">
        <v>5</v>
      </c>
      <c r="H175" s="300">
        <v>5</v>
      </c>
      <c r="I175" s="300">
        <v>5</v>
      </c>
      <c r="J175" s="300">
        <v>5</v>
      </c>
      <c r="K175" s="300">
        <v>10</v>
      </c>
      <c r="L175" s="300">
        <v>10</v>
      </c>
      <c r="M175" s="300">
        <v>5</v>
      </c>
      <c r="N175" s="300">
        <v>10</v>
      </c>
      <c r="O175" s="300">
        <v>10</v>
      </c>
      <c r="P175" s="300">
        <v>10</v>
      </c>
      <c r="Q175" s="300">
        <v>5</v>
      </c>
      <c r="R175" s="1" t="s">
        <v>6665</v>
      </c>
    </row>
    <row r="176" spans="1:18">
      <c r="A176">
        <v>2768</v>
      </c>
      <c r="B176">
        <v>3</v>
      </c>
      <c r="C176" s="299" t="s">
        <v>9562</v>
      </c>
      <c r="D176" s="299" t="s">
        <v>9571</v>
      </c>
      <c r="E176" s="302" t="s">
        <v>7370</v>
      </c>
      <c r="F176" s="301">
        <v>8.8000000000000007</v>
      </c>
      <c r="G176" s="300">
        <v>5</v>
      </c>
      <c r="H176" s="300">
        <v>5</v>
      </c>
      <c r="I176" s="300">
        <v>5</v>
      </c>
      <c r="J176" s="300">
        <v>5</v>
      </c>
      <c r="K176" s="300">
        <v>10</v>
      </c>
      <c r="L176" s="300">
        <v>10</v>
      </c>
      <c r="M176" s="300">
        <v>5</v>
      </c>
      <c r="N176" s="300">
        <v>10</v>
      </c>
      <c r="O176" s="300">
        <v>10</v>
      </c>
      <c r="P176" s="300">
        <v>10</v>
      </c>
      <c r="Q176" s="300">
        <v>5</v>
      </c>
      <c r="R176" s="1" t="s">
        <v>8</v>
      </c>
    </row>
    <row r="177" spans="1:18">
      <c r="A177">
        <v>2767</v>
      </c>
      <c r="B177">
        <v>4</v>
      </c>
      <c r="C177" s="299" t="s">
        <v>9562</v>
      </c>
      <c r="D177" s="299" t="s">
        <v>9570</v>
      </c>
      <c r="E177" s="302" t="s">
        <v>7370</v>
      </c>
      <c r="F177" s="301">
        <v>7.7</v>
      </c>
      <c r="G177" s="300">
        <v>5</v>
      </c>
      <c r="H177" s="300">
        <v>5</v>
      </c>
      <c r="I177" s="300">
        <v>5</v>
      </c>
      <c r="J177" s="300">
        <v>5</v>
      </c>
      <c r="K177" s="300">
        <v>10</v>
      </c>
      <c r="L177" s="300">
        <v>10</v>
      </c>
      <c r="M177" s="300">
        <v>5</v>
      </c>
      <c r="N177" s="300">
        <v>10</v>
      </c>
      <c r="O177" s="300">
        <v>10</v>
      </c>
      <c r="P177" s="300">
        <v>10</v>
      </c>
      <c r="Q177" s="300">
        <v>5</v>
      </c>
      <c r="R177" s="1" t="s">
        <v>6665</v>
      </c>
    </row>
    <row r="178" spans="1:18">
      <c r="A178">
        <v>2766</v>
      </c>
      <c r="B178">
        <v>5</v>
      </c>
      <c r="C178" s="299" t="s">
        <v>9562</v>
      </c>
      <c r="D178" s="299" t="s">
        <v>9569</v>
      </c>
      <c r="E178" s="302" t="s">
        <v>7370</v>
      </c>
      <c r="F178" s="301">
        <v>8.5</v>
      </c>
      <c r="G178" s="300">
        <v>5</v>
      </c>
      <c r="H178" s="300">
        <v>5</v>
      </c>
      <c r="I178" s="300">
        <v>5</v>
      </c>
      <c r="J178" s="300">
        <v>5</v>
      </c>
      <c r="K178" s="300">
        <v>10</v>
      </c>
      <c r="L178" s="300">
        <v>10</v>
      </c>
      <c r="M178" s="300">
        <v>5</v>
      </c>
      <c r="N178" s="300">
        <v>10</v>
      </c>
      <c r="O178" s="300">
        <v>10</v>
      </c>
      <c r="P178" s="300">
        <v>10</v>
      </c>
      <c r="Q178" s="300">
        <v>5</v>
      </c>
      <c r="R178" s="1" t="s">
        <v>6665</v>
      </c>
    </row>
    <row r="179" spans="1:18">
      <c r="A179">
        <v>2765</v>
      </c>
      <c r="B179">
        <v>6</v>
      </c>
      <c r="C179" s="299" t="s">
        <v>9562</v>
      </c>
      <c r="D179" s="299" t="s">
        <v>9568</v>
      </c>
      <c r="E179" s="302" t="s">
        <v>7370</v>
      </c>
      <c r="F179" s="301">
        <v>9.3000000000000007</v>
      </c>
      <c r="G179" s="300">
        <v>5</v>
      </c>
      <c r="H179" s="300">
        <v>5</v>
      </c>
      <c r="I179" s="300">
        <v>5</v>
      </c>
      <c r="J179" s="300">
        <v>5</v>
      </c>
      <c r="K179" s="300">
        <v>10</v>
      </c>
      <c r="L179" s="300">
        <v>10</v>
      </c>
      <c r="M179" s="300">
        <v>5</v>
      </c>
      <c r="N179" s="300">
        <v>10</v>
      </c>
      <c r="O179" s="300">
        <v>10</v>
      </c>
      <c r="P179" s="300">
        <v>10</v>
      </c>
      <c r="Q179" s="300">
        <v>5</v>
      </c>
      <c r="R179" s="1" t="s">
        <v>6665</v>
      </c>
    </row>
    <row r="180" spans="1:18">
      <c r="A180">
        <v>2764</v>
      </c>
      <c r="B180">
        <v>7</v>
      </c>
      <c r="C180" s="299" t="s">
        <v>9562</v>
      </c>
      <c r="D180" s="299" t="s">
        <v>9567</v>
      </c>
      <c r="E180" s="302" t="s">
        <v>7370</v>
      </c>
      <c r="F180" s="301">
        <v>8.5</v>
      </c>
      <c r="G180" s="300">
        <v>5</v>
      </c>
      <c r="H180" s="300">
        <v>5</v>
      </c>
      <c r="I180" s="300">
        <v>5</v>
      </c>
      <c r="J180" s="300">
        <v>5</v>
      </c>
      <c r="K180" s="300">
        <v>10</v>
      </c>
      <c r="L180" s="300">
        <v>10</v>
      </c>
      <c r="M180" s="300">
        <v>5</v>
      </c>
      <c r="N180" s="300">
        <v>10</v>
      </c>
      <c r="O180" s="300">
        <v>10</v>
      </c>
      <c r="P180" s="300">
        <v>10</v>
      </c>
      <c r="Q180" s="300">
        <v>5</v>
      </c>
      <c r="R180" s="1" t="s">
        <v>6665</v>
      </c>
    </row>
    <row r="181" spans="1:18">
      <c r="A181">
        <v>2763</v>
      </c>
      <c r="B181">
        <v>8</v>
      </c>
      <c r="C181" s="299" t="s">
        <v>9562</v>
      </c>
      <c r="D181" s="299" t="s">
        <v>9566</v>
      </c>
      <c r="E181" s="302" t="s">
        <v>7370</v>
      </c>
      <c r="F181" s="301">
        <v>7.9</v>
      </c>
      <c r="G181" s="300">
        <v>5</v>
      </c>
      <c r="H181" s="300">
        <v>5</v>
      </c>
      <c r="I181" s="300">
        <v>5</v>
      </c>
      <c r="J181" s="300">
        <v>5</v>
      </c>
      <c r="K181" s="300">
        <v>10</v>
      </c>
      <c r="L181" s="300">
        <v>10</v>
      </c>
      <c r="M181" s="300">
        <v>5</v>
      </c>
      <c r="N181" s="300">
        <v>10</v>
      </c>
      <c r="O181" s="300">
        <v>10</v>
      </c>
      <c r="P181" s="300">
        <v>10</v>
      </c>
      <c r="Q181" s="300">
        <v>5</v>
      </c>
      <c r="R181" s="1" t="s">
        <v>6665</v>
      </c>
    </row>
    <row r="182" spans="1:18">
      <c r="A182">
        <v>2762</v>
      </c>
      <c r="B182">
        <v>9</v>
      </c>
      <c r="C182" s="299" t="s">
        <v>9562</v>
      </c>
      <c r="D182" s="299" t="s">
        <v>9565</v>
      </c>
      <c r="E182" s="302" t="s">
        <v>7370</v>
      </c>
      <c r="F182" s="301">
        <v>8.4</v>
      </c>
      <c r="G182" s="300">
        <v>5</v>
      </c>
      <c r="H182" s="300">
        <v>5</v>
      </c>
      <c r="I182" s="300">
        <v>5</v>
      </c>
      <c r="J182" s="300">
        <v>5</v>
      </c>
      <c r="K182" s="300">
        <v>10</v>
      </c>
      <c r="L182" s="300">
        <v>10</v>
      </c>
      <c r="M182" s="300">
        <v>5</v>
      </c>
      <c r="N182" s="300">
        <v>10</v>
      </c>
      <c r="O182" s="300">
        <v>10</v>
      </c>
      <c r="P182" s="300">
        <v>10</v>
      </c>
      <c r="Q182" s="300">
        <v>5</v>
      </c>
      <c r="R182" s="1" t="s">
        <v>6665</v>
      </c>
    </row>
    <row r="183" spans="1:18">
      <c r="A183">
        <v>2761</v>
      </c>
      <c r="B183">
        <v>10</v>
      </c>
      <c r="C183" s="299" t="s">
        <v>9562</v>
      </c>
      <c r="D183" s="299" t="s">
        <v>9564</v>
      </c>
      <c r="E183" s="302" t="s">
        <v>7370</v>
      </c>
      <c r="F183" s="301">
        <v>8.1999999999999993</v>
      </c>
      <c r="G183" s="300">
        <v>5</v>
      </c>
      <c r="H183" s="300">
        <v>5</v>
      </c>
      <c r="I183" s="300">
        <v>5</v>
      </c>
      <c r="J183" s="300">
        <v>5</v>
      </c>
      <c r="K183" s="300">
        <v>10</v>
      </c>
      <c r="L183" s="300">
        <v>10</v>
      </c>
      <c r="M183" s="300">
        <v>5</v>
      </c>
      <c r="N183" s="300">
        <v>10</v>
      </c>
      <c r="O183" s="300">
        <v>10</v>
      </c>
      <c r="P183" s="300">
        <v>10</v>
      </c>
      <c r="Q183" s="300">
        <v>5</v>
      </c>
      <c r="R183" s="1" t="s">
        <v>6665</v>
      </c>
    </row>
    <row r="184" spans="1:18">
      <c r="A184">
        <v>2760</v>
      </c>
      <c r="B184">
        <v>11</v>
      </c>
      <c r="C184" s="299" t="s">
        <v>9562</v>
      </c>
      <c r="D184" s="299" t="s">
        <v>9563</v>
      </c>
      <c r="E184" s="302" t="s">
        <v>7370</v>
      </c>
      <c r="F184" s="301">
        <v>7.6</v>
      </c>
      <c r="G184" s="300">
        <v>5</v>
      </c>
      <c r="H184" s="300">
        <v>5</v>
      </c>
      <c r="I184" s="300">
        <v>5</v>
      </c>
      <c r="J184" s="300">
        <v>5</v>
      </c>
      <c r="K184" s="300">
        <v>10</v>
      </c>
      <c r="L184" s="300">
        <v>10</v>
      </c>
      <c r="M184" s="300">
        <v>5</v>
      </c>
      <c r="N184" s="300">
        <v>10</v>
      </c>
      <c r="O184" s="300">
        <v>10</v>
      </c>
      <c r="P184" s="300">
        <v>10</v>
      </c>
      <c r="Q184" s="300">
        <v>5</v>
      </c>
      <c r="R184" s="1" t="s">
        <v>6665</v>
      </c>
    </row>
    <row r="185" spans="1:18">
      <c r="A185">
        <v>2759</v>
      </c>
      <c r="C185" s="299" t="s">
        <v>9562</v>
      </c>
      <c r="D185" s="298" t="s">
        <v>9549</v>
      </c>
      <c r="E185" s="297" t="s">
        <v>7370</v>
      </c>
      <c r="F185" s="296">
        <v>8.5</v>
      </c>
      <c r="G185" s="296" t="e">
        <f>AVERAGE(#REF!)</f>
        <v>#REF!</v>
      </c>
      <c r="H185" s="296" t="e">
        <f>AVERAGE(#REF!)</f>
        <v>#REF!</v>
      </c>
      <c r="I185" s="296" t="e">
        <f>AVERAGE(#REF!)</f>
        <v>#REF!</v>
      </c>
      <c r="J185" s="296" t="e">
        <f>AVERAGE(#REF!)</f>
        <v>#REF!</v>
      </c>
      <c r="K185" s="296" t="e">
        <f>AVERAGE(#REF!)</f>
        <v>#REF!</v>
      </c>
      <c r="L185" s="296" t="e">
        <f>AVERAGE(#REF!)</f>
        <v>#REF!</v>
      </c>
      <c r="M185" s="296" t="e">
        <f>AVERAGE(#REF!)</f>
        <v>#REF!</v>
      </c>
      <c r="N185" s="296" t="e">
        <f>AVERAGE(#REF!)</f>
        <v>#REF!</v>
      </c>
      <c r="O185" s="296" t="e">
        <f>AVERAGE(#REF!)</f>
        <v>#REF!</v>
      </c>
      <c r="P185" s="296" t="e">
        <f>AVERAGE(#REF!)</f>
        <v>#REF!</v>
      </c>
      <c r="Q185" s="296" t="e">
        <f>AVERAGE(#REF!)</f>
        <v>#REF!</v>
      </c>
      <c r="R185" s="1" t="s">
        <v>6665</v>
      </c>
    </row>
    <row r="186" spans="1:18">
      <c r="A186">
        <v>2758</v>
      </c>
      <c r="B186">
        <v>1</v>
      </c>
      <c r="C186" s="299" t="s">
        <v>9550</v>
      </c>
      <c r="D186" s="305" t="s">
        <v>9561</v>
      </c>
      <c r="E186" s="304" t="s">
        <v>7370</v>
      </c>
      <c r="F186" s="303">
        <v>9.8000000000000007</v>
      </c>
      <c r="G186" s="300">
        <v>5</v>
      </c>
      <c r="H186" s="300">
        <v>5</v>
      </c>
      <c r="I186" s="300">
        <v>5</v>
      </c>
      <c r="J186" s="300">
        <v>5</v>
      </c>
      <c r="K186" s="300">
        <v>10</v>
      </c>
      <c r="L186" s="300">
        <v>10</v>
      </c>
      <c r="M186" s="300">
        <v>5</v>
      </c>
      <c r="N186" s="300">
        <v>10</v>
      </c>
      <c r="O186" s="300">
        <v>10</v>
      </c>
      <c r="P186" s="300">
        <v>10</v>
      </c>
      <c r="Q186" s="300">
        <v>5</v>
      </c>
      <c r="R186" s="1" t="s">
        <v>6665</v>
      </c>
    </row>
    <row r="187" spans="1:18">
      <c r="A187">
        <v>2757</v>
      </c>
      <c r="B187">
        <v>2</v>
      </c>
      <c r="C187" s="299" t="s">
        <v>9550</v>
      </c>
      <c r="D187" s="299" t="s">
        <v>9560</v>
      </c>
      <c r="E187" s="302" t="s">
        <v>7370</v>
      </c>
      <c r="F187" s="301">
        <v>8.4</v>
      </c>
      <c r="G187" s="300">
        <v>5</v>
      </c>
      <c r="H187" s="300">
        <v>5</v>
      </c>
      <c r="I187" s="300">
        <v>5</v>
      </c>
      <c r="J187" s="300">
        <v>5</v>
      </c>
      <c r="K187" s="300">
        <v>10</v>
      </c>
      <c r="L187" s="300">
        <v>10</v>
      </c>
      <c r="M187" s="300">
        <v>5</v>
      </c>
      <c r="N187" s="300">
        <v>10</v>
      </c>
      <c r="O187" s="300">
        <v>10</v>
      </c>
      <c r="P187" s="300">
        <v>10</v>
      </c>
      <c r="Q187" s="300">
        <v>5</v>
      </c>
      <c r="R187" s="1" t="s">
        <v>6665</v>
      </c>
    </row>
    <row r="188" spans="1:18">
      <c r="A188">
        <v>2756</v>
      </c>
      <c r="B188">
        <v>3</v>
      </c>
      <c r="C188" s="299" t="s">
        <v>9550</v>
      </c>
      <c r="D188" s="299" t="s">
        <v>9559</v>
      </c>
      <c r="E188" s="302" t="s">
        <v>7370</v>
      </c>
      <c r="F188" s="301">
        <v>7.2</v>
      </c>
      <c r="G188" s="300">
        <v>5</v>
      </c>
      <c r="H188" s="300">
        <v>5</v>
      </c>
      <c r="I188" s="300">
        <v>5</v>
      </c>
      <c r="J188" s="300">
        <v>5</v>
      </c>
      <c r="K188" s="300">
        <v>10</v>
      </c>
      <c r="L188" s="300">
        <v>10</v>
      </c>
      <c r="M188" s="300">
        <v>5</v>
      </c>
      <c r="N188" s="300">
        <v>10</v>
      </c>
      <c r="O188" s="300">
        <v>10</v>
      </c>
      <c r="P188" s="300">
        <v>10</v>
      </c>
      <c r="Q188" s="300">
        <v>5</v>
      </c>
    </row>
    <row r="189" spans="1:18">
      <c r="A189">
        <v>2755</v>
      </c>
      <c r="B189">
        <v>4</v>
      </c>
      <c r="C189" s="299" t="s">
        <v>9550</v>
      </c>
      <c r="D189" s="299" t="s">
        <v>9558</v>
      </c>
      <c r="E189" s="302" t="s">
        <v>7370</v>
      </c>
      <c r="F189" s="301">
        <v>7.3</v>
      </c>
      <c r="G189" s="300">
        <v>5</v>
      </c>
      <c r="H189" s="300">
        <v>5</v>
      </c>
      <c r="I189" s="300">
        <v>5</v>
      </c>
      <c r="J189" s="300">
        <v>5</v>
      </c>
      <c r="K189" s="300">
        <v>10</v>
      </c>
      <c r="L189" s="300">
        <v>10</v>
      </c>
      <c r="M189" s="300">
        <v>5</v>
      </c>
      <c r="N189" s="300">
        <v>10</v>
      </c>
      <c r="O189" s="300">
        <v>10</v>
      </c>
      <c r="P189" s="300">
        <v>10</v>
      </c>
      <c r="Q189" s="300">
        <v>5</v>
      </c>
    </row>
    <row r="190" spans="1:18">
      <c r="A190">
        <v>2754</v>
      </c>
      <c r="B190">
        <v>5</v>
      </c>
      <c r="C190" s="299" t="s">
        <v>9550</v>
      </c>
      <c r="D190" s="299" t="s">
        <v>9557</v>
      </c>
      <c r="E190" s="302" t="s">
        <v>7370</v>
      </c>
      <c r="F190" s="301">
        <v>7.4</v>
      </c>
      <c r="G190" s="300">
        <v>5</v>
      </c>
      <c r="H190" s="300">
        <v>5</v>
      </c>
      <c r="I190" s="300">
        <v>5</v>
      </c>
      <c r="J190" s="300">
        <v>5</v>
      </c>
      <c r="K190" s="300">
        <v>10</v>
      </c>
      <c r="L190" s="300">
        <v>10</v>
      </c>
      <c r="M190" s="300">
        <v>5</v>
      </c>
      <c r="N190" s="300">
        <v>10</v>
      </c>
      <c r="O190" s="300">
        <v>10</v>
      </c>
      <c r="P190" s="300">
        <v>10</v>
      </c>
      <c r="Q190" s="300">
        <v>5</v>
      </c>
    </row>
    <row r="191" spans="1:18">
      <c r="A191">
        <v>2753</v>
      </c>
      <c r="B191">
        <v>6</v>
      </c>
      <c r="C191" s="299" t="s">
        <v>9550</v>
      </c>
      <c r="D191" s="299" t="s">
        <v>9556</v>
      </c>
      <c r="E191" s="302" t="s">
        <v>7370</v>
      </c>
      <c r="F191" s="301">
        <v>8.1999999999999993</v>
      </c>
      <c r="G191" s="300">
        <v>5</v>
      </c>
      <c r="H191" s="300">
        <v>5</v>
      </c>
      <c r="I191" s="300">
        <v>5</v>
      </c>
      <c r="J191" s="300">
        <v>5</v>
      </c>
      <c r="K191" s="300">
        <v>10</v>
      </c>
      <c r="L191" s="300">
        <v>10</v>
      </c>
      <c r="M191" s="300">
        <v>5</v>
      </c>
      <c r="N191" s="300">
        <v>10</v>
      </c>
      <c r="O191" s="300">
        <v>10</v>
      </c>
      <c r="P191" s="300">
        <v>10</v>
      </c>
      <c r="Q191" s="300">
        <v>5</v>
      </c>
      <c r="R191" s="1" t="s">
        <v>6665</v>
      </c>
    </row>
    <row r="192" spans="1:18">
      <c r="A192">
        <v>2752</v>
      </c>
      <c r="B192">
        <v>7</v>
      </c>
      <c r="C192" s="299" t="s">
        <v>9550</v>
      </c>
      <c r="D192" s="299" t="s">
        <v>9555</v>
      </c>
      <c r="E192" s="302" t="s">
        <v>7370</v>
      </c>
      <c r="F192" s="301">
        <v>7.3</v>
      </c>
      <c r="G192" s="300">
        <v>5</v>
      </c>
      <c r="H192" s="300">
        <v>5</v>
      </c>
      <c r="I192" s="300">
        <v>5</v>
      </c>
      <c r="J192" s="300">
        <v>5</v>
      </c>
      <c r="K192" s="300">
        <v>10</v>
      </c>
      <c r="L192" s="300">
        <v>10</v>
      </c>
      <c r="M192" s="300">
        <v>5</v>
      </c>
      <c r="N192" s="300">
        <v>10</v>
      </c>
      <c r="O192" s="300">
        <v>10</v>
      </c>
      <c r="P192" s="300">
        <v>10</v>
      </c>
      <c r="Q192" s="300">
        <v>5</v>
      </c>
    </row>
    <row r="193" spans="1:18">
      <c r="A193">
        <v>2751</v>
      </c>
      <c r="B193">
        <v>8</v>
      </c>
      <c r="C193" s="299" t="s">
        <v>9550</v>
      </c>
      <c r="D193" s="299" t="s">
        <v>9554</v>
      </c>
      <c r="E193" s="302" t="s">
        <v>7370</v>
      </c>
      <c r="F193" s="301">
        <v>9.3000000000000007</v>
      </c>
      <c r="G193" s="300">
        <v>5</v>
      </c>
      <c r="H193" s="300">
        <v>5</v>
      </c>
      <c r="I193" s="300">
        <v>5</v>
      </c>
      <c r="J193" s="300">
        <v>5</v>
      </c>
      <c r="K193" s="300">
        <v>10</v>
      </c>
      <c r="L193" s="300">
        <v>10</v>
      </c>
      <c r="M193" s="300">
        <v>5</v>
      </c>
      <c r="N193" s="300">
        <v>10</v>
      </c>
      <c r="O193" s="300">
        <v>10</v>
      </c>
      <c r="P193" s="300">
        <v>10</v>
      </c>
      <c r="Q193" s="300">
        <v>5</v>
      </c>
      <c r="R193" s="1" t="s">
        <v>6665</v>
      </c>
    </row>
    <row r="194" spans="1:18">
      <c r="A194">
        <v>2750</v>
      </c>
      <c r="B194">
        <v>9</v>
      </c>
      <c r="C194" s="299" t="s">
        <v>9550</v>
      </c>
      <c r="D194" s="299" t="s">
        <v>9553</v>
      </c>
      <c r="E194" s="302" t="s">
        <v>7370</v>
      </c>
      <c r="F194" s="301">
        <v>9.4</v>
      </c>
      <c r="G194" s="300">
        <v>5</v>
      </c>
      <c r="H194" s="300">
        <v>5</v>
      </c>
      <c r="I194" s="300">
        <v>5</v>
      </c>
      <c r="J194" s="300">
        <v>5</v>
      </c>
      <c r="K194" s="300">
        <v>10</v>
      </c>
      <c r="L194" s="300">
        <v>10</v>
      </c>
      <c r="M194" s="300">
        <v>5</v>
      </c>
      <c r="N194" s="300">
        <v>10</v>
      </c>
      <c r="O194" s="300">
        <v>10</v>
      </c>
      <c r="P194" s="300">
        <v>10</v>
      </c>
      <c r="Q194" s="300">
        <v>5</v>
      </c>
      <c r="R194" s="1" t="s">
        <v>6665</v>
      </c>
    </row>
    <row r="195" spans="1:18">
      <c r="A195">
        <v>2749</v>
      </c>
      <c r="B195">
        <v>10</v>
      </c>
      <c r="C195" s="299" t="s">
        <v>9550</v>
      </c>
      <c r="D195" s="299" t="s">
        <v>9552</v>
      </c>
      <c r="E195" s="302" t="s">
        <v>7370</v>
      </c>
      <c r="F195" s="301">
        <v>8.4</v>
      </c>
      <c r="G195" s="300">
        <v>5</v>
      </c>
      <c r="H195" s="300">
        <v>5</v>
      </c>
      <c r="I195" s="300">
        <v>5</v>
      </c>
      <c r="J195" s="300">
        <v>5</v>
      </c>
      <c r="K195" s="300">
        <v>10</v>
      </c>
      <c r="L195" s="300">
        <v>10</v>
      </c>
      <c r="M195" s="300">
        <v>5</v>
      </c>
      <c r="N195" s="300">
        <v>10</v>
      </c>
      <c r="O195" s="300">
        <v>10</v>
      </c>
      <c r="P195" s="300">
        <v>10</v>
      </c>
      <c r="Q195" s="300">
        <v>5</v>
      </c>
      <c r="R195" s="1" t="s">
        <v>6665</v>
      </c>
    </row>
    <row r="196" spans="1:18">
      <c r="A196">
        <v>2748</v>
      </c>
      <c r="B196">
        <v>11</v>
      </c>
      <c r="C196" s="299" t="s">
        <v>9550</v>
      </c>
      <c r="D196" s="299" t="s">
        <v>9551</v>
      </c>
      <c r="E196" s="302" t="s">
        <v>7370</v>
      </c>
      <c r="F196" s="301">
        <v>7.1</v>
      </c>
      <c r="G196" s="300">
        <v>5</v>
      </c>
      <c r="H196" s="300">
        <v>5</v>
      </c>
      <c r="I196" s="300">
        <v>5</v>
      </c>
      <c r="J196" s="300">
        <v>5</v>
      </c>
      <c r="K196" s="300">
        <v>10</v>
      </c>
      <c r="L196" s="300">
        <v>10</v>
      </c>
      <c r="M196" s="300">
        <v>5</v>
      </c>
      <c r="N196" s="300">
        <v>10</v>
      </c>
      <c r="O196" s="300">
        <v>10</v>
      </c>
      <c r="P196" s="300">
        <v>10</v>
      </c>
      <c r="Q196" s="300">
        <v>5</v>
      </c>
    </row>
    <row r="197" spans="1:18">
      <c r="A197">
        <v>2747</v>
      </c>
      <c r="C197" s="299" t="s">
        <v>9550</v>
      </c>
      <c r="D197" s="298" t="s">
        <v>9549</v>
      </c>
      <c r="E197" s="297" t="s">
        <v>7370</v>
      </c>
      <c r="F197" s="296">
        <v>8.1999999999999993</v>
      </c>
      <c r="G197" s="296" t="e">
        <f>AVERAGE(#REF!)</f>
        <v>#REF!</v>
      </c>
      <c r="H197" s="296" t="e">
        <f>AVERAGE(#REF!)</f>
        <v>#REF!</v>
      </c>
      <c r="I197" s="296" t="e">
        <f>AVERAGE(#REF!)</f>
        <v>#REF!</v>
      </c>
      <c r="J197" s="296" t="e">
        <f>AVERAGE(#REF!)</f>
        <v>#REF!</v>
      </c>
      <c r="K197" s="296" t="e">
        <f>AVERAGE(#REF!)</f>
        <v>#REF!</v>
      </c>
      <c r="L197" s="296" t="e">
        <f>AVERAGE(#REF!)</f>
        <v>#REF!</v>
      </c>
      <c r="M197" s="296" t="e">
        <f>AVERAGE(#REF!)</f>
        <v>#REF!</v>
      </c>
      <c r="N197" s="296" t="e">
        <f>AVERAGE(#REF!)</f>
        <v>#REF!</v>
      </c>
      <c r="O197" s="296" t="e">
        <f>AVERAGE(#REF!)</f>
        <v>#REF!</v>
      </c>
      <c r="P197" s="296" t="e">
        <f>AVERAGE(#REF!)</f>
        <v>#REF!</v>
      </c>
      <c r="Q197" s="296" t="e">
        <f>AVERAGE(#REF!)</f>
        <v>#REF!</v>
      </c>
      <c r="R197" s="1" t="s">
        <v>6665</v>
      </c>
    </row>
    <row r="198" spans="1:18">
      <c r="A198">
        <v>2746</v>
      </c>
      <c r="B198">
        <v>1</v>
      </c>
      <c r="C198" s="299" t="s">
        <v>9536</v>
      </c>
      <c r="D198" s="305" t="s">
        <v>9548</v>
      </c>
      <c r="E198" s="304" t="s">
        <v>7370</v>
      </c>
      <c r="F198" s="303">
        <v>9.8000000000000007</v>
      </c>
      <c r="G198" s="300">
        <v>5</v>
      </c>
      <c r="H198" s="300">
        <v>5</v>
      </c>
      <c r="I198" s="300">
        <v>5</v>
      </c>
      <c r="J198" s="300">
        <v>5</v>
      </c>
      <c r="K198" s="300">
        <v>10</v>
      </c>
      <c r="L198" s="300">
        <v>10</v>
      </c>
      <c r="M198" s="300">
        <v>5</v>
      </c>
      <c r="N198" s="300">
        <v>10</v>
      </c>
      <c r="O198" s="300">
        <v>10</v>
      </c>
      <c r="P198" s="300">
        <v>10</v>
      </c>
      <c r="Q198" s="300">
        <v>5</v>
      </c>
      <c r="R198" s="1" t="s">
        <v>6665</v>
      </c>
    </row>
    <row r="199" spans="1:18">
      <c r="A199">
        <v>2745</v>
      </c>
      <c r="B199">
        <v>2</v>
      </c>
      <c r="C199" s="299" t="s">
        <v>9536</v>
      </c>
      <c r="D199" s="299" t="s">
        <v>9547</v>
      </c>
      <c r="E199" s="302" t="s">
        <v>7370</v>
      </c>
      <c r="F199" s="301">
        <v>9.1</v>
      </c>
      <c r="G199" s="300">
        <v>5</v>
      </c>
      <c r="H199" s="300">
        <v>5</v>
      </c>
      <c r="I199" s="300">
        <v>5</v>
      </c>
      <c r="J199" s="300">
        <v>5</v>
      </c>
      <c r="K199" s="300">
        <v>10</v>
      </c>
      <c r="L199" s="300">
        <v>10</v>
      </c>
      <c r="M199" s="300">
        <v>5</v>
      </c>
      <c r="N199" s="300">
        <v>10</v>
      </c>
      <c r="O199" s="300">
        <v>10</v>
      </c>
      <c r="P199" s="300">
        <v>10</v>
      </c>
      <c r="Q199" s="300">
        <v>5</v>
      </c>
      <c r="R199" s="1" t="s">
        <v>6665</v>
      </c>
    </row>
    <row r="200" spans="1:18">
      <c r="A200">
        <v>2744</v>
      </c>
      <c r="B200">
        <v>3</v>
      </c>
      <c r="C200" s="299" t="s">
        <v>9536</v>
      </c>
      <c r="D200" s="299" t="s">
        <v>9546</v>
      </c>
      <c r="E200" s="302" t="s">
        <v>7370</v>
      </c>
      <c r="F200" s="301">
        <v>9.1</v>
      </c>
      <c r="G200" s="300">
        <v>5</v>
      </c>
      <c r="H200" s="300">
        <v>5</v>
      </c>
      <c r="I200" s="300">
        <v>5</v>
      </c>
      <c r="J200" s="300">
        <v>5</v>
      </c>
      <c r="K200" s="300">
        <v>10</v>
      </c>
      <c r="L200" s="300">
        <v>10</v>
      </c>
      <c r="M200" s="300">
        <v>5</v>
      </c>
      <c r="N200" s="300">
        <v>10</v>
      </c>
      <c r="O200" s="300">
        <v>10</v>
      </c>
      <c r="P200" s="300">
        <v>10</v>
      </c>
      <c r="Q200" s="300">
        <v>5</v>
      </c>
      <c r="R200" s="1" t="s">
        <v>6665</v>
      </c>
    </row>
    <row r="201" spans="1:18">
      <c r="A201">
        <v>2743</v>
      </c>
      <c r="B201">
        <v>4</v>
      </c>
      <c r="C201" s="299" t="s">
        <v>9536</v>
      </c>
      <c r="D201" s="299" t="s">
        <v>9545</v>
      </c>
      <c r="E201" s="302" t="s">
        <v>7370</v>
      </c>
      <c r="F201" s="301">
        <v>8.6</v>
      </c>
      <c r="G201" s="300">
        <v>5</v>
      </c>
      <c r="H201" s="300">
        <v>5</v>
      </c>
      <c r="I201" s="300">
        <v>5</v>
      </c>
      <c r="J201" s="300">
        <v>5</v>
      </c>
      <c r="K201" s="300">
        <v>10</v>
      </c>
      <c r="L201" s="300">
        <v>10</v>
      </c>
      <c r="M201" s="300">
        <v>5</v>
      </c>
      <c r="N201" s="300">
        <v>10</v>
      </c>
      <c r="O201" s="300">
        <v>10</v>
      </c>
      <c r="P201" s="300">
        <v>10</v>
      </c>
      <c r="Q201" s="300">
        <v>5</v>
      </c>
      <c r="R201" s="1" t="s">
        <v>6665</v>
      </c>
    </row>
    <row r="202" spans="1:18">
      <c r="A202">
        <v>2742</v>
      </c>
      <c r="B202">
        <v>5</v>
      </c>
      <c r="C202" s="299" t="s">
        <v>9536</v>
      </c>
      <c r="D202" s="305" t="s">
        <v>9544</v>
      </c>
      <c r="E202" s="304" t="s">
        <v>7370</v>
      </c>
      <c r="F202" s="303">
        <v>9.5</v>
      </c>
      <c r="G202" s="300">
        <v>5</v>
      </c>
      <c r="H202" s="300">
        <v>5</v>
      </c>
      <c r="I202" s="300">
        <v>5</v>
      </c>
      <c r="J202" s="300">
        <v>5</v>
      </c>
      <c r="K202" s="300">
        <v>10</v>
      </c>
      <c r="L202" s="300">
        <v>10</v>
      </c>
      <c r="M202" s="300">
        <v>5</v>
      </c>
      <c r="N202" s="300">
        <v>10</v>
      </c>
      <c r="O202" s="300">
        <v>10</v>
      </c>
      <c r="P202" s="300">
        <v>10</v>
      </c>
      <c r="Q202" s="300">
        <v>5</v>
      </c>
      <c r="R202" s="1" t="s">
        <v>6665</v>
      </c>
    </row>
    <row r="203" spans="1:18">
      <c r="A203">
        <v>2741</v>
      </c>
      <c r="B203">
        <v>6</v>
      </c>
      <c r="C203" s="299" t="s">
        <v>9536</v>
      </c>
      <c r="D203" s="299" t="s">
        <v>9543</v>
      </c>
      <c r="E203" s="302" t="s">
        <v>7370</v>
      </c>
      <c r="F203" s="301">
        <v>7.7</v>
      </c>
      <c r="G203" s="300">
        <v>5</v>
      </c>
      <c r="H203" s="300">
        <v>5</v>
      </c>
      <c r="I203" s="300">
        <v>5</v>
      </c>
      <c r="J203" s="300">
        <v>5</v>
      </c>
      <c r="K203" s="300">
        <v>10</v>
      </c>
      <c r="L203" s="300">
        <v>10</v>
      </c>
      <c r="M203" s="300">
        <v>5</v>
      </c>
      <c r="N203" s="300">
        <v>10</v>
      </c>
      <c r="O203" s="300">
        <v>10</v>
      </c>
      <c r="P203" s="300">
        <v>10</v>
      </c>
      <c r="Q203" s="300">
        <v>5</v>
      </c>
      <c r="R203" s="1" t="s">
        <v>6665</v>
      </c>
    </row>
    <row r="204" spans="1:18">
      <c r="A204">
        <v>2740</v>
      </c>
      <c r="B204">
        <v>7</v>
      </c>
      <c r="C204" s="299" t="s">
        <v>9536</v>
      </c>
      <c r="D204" s="299" t="s">
        <v>9542</v>
      </c>
      <c r="E204" s="302" t="s">
        <v>7370</v>
      </c>
      <c r="F204" s="301">
        <v>9.4</v>
      </c>
      <c r="G204" s="300">
        <v>5</v>
      </c>
      <c r="H204" s="300">
        <v>5</v>
      </c>
      <c r="I204" s="300">
        <v>5</v>
      </c>
      <c r="J204" s="300">
        <v>5</v>
      </c>
      <c r="K204" s="300">
        <v>10</v>
      </c>
      <c r="L204" s="300">
        <v>10</v>
      </c>
      <c r="M204" s="300">
        <v>5</v>
      </c>
      <c r="N204" s="300">
        <v>10</v>
      </c>
      <c r="O204" s="300">
        <v>10</v>
      </c>
      <c r="P204" s="300">
        <v>10</v>
      </c>
      <c r="Q204" s="300">
        <v>5</v>
      </c>
      <c r="R204" s="1" t="s">
        <v>6665</v>
      </c>
    </row>
    <row r="205" spans="1:18">
      <c r="A205">
        <v>2739</v>
      </c>
      <c r="B205">
        <v>8</v>
      </c>
      <c r="C205" s="299" t="s">
        <v>9536</v>
      </c>
      <c r="D205" s="299" t="s">
        <v>9541</v>
      </c>
      <c r="E205" s="302" t="s">
        <v>7370</v>
      </c>
      <c r="F205" s="301">
        <v>9.4</v>
      </c>
      <c r="G205" s="300">
        <v>5</v>
      </c>
      <c r="H205" s="300">
        <v>5</v>
      </c>
      <c r="I205" s="300">
        <v>5</v>
      </c>
      <c r="J205" s="300">
        <v>5</v>
      </c>
      <c r="K205" s="300">
        <v>10</v>
      </c>
      <c r="L205" s="300">
        <v>10</v>
      </c>
      <c r="M205" s="300">
        <v>5</v>
      </c>
      <c r="N205" s="300">
        <v>10</v>
      </c>
      <c r="O205" s="300">
        <v>10</v>
      </c>
      <c r="P205" s="300">
        <v>10</v>
      </c>
      <c r="Q205" s="300">
        <v>5</v>
      </c>
      <c r="R205" s="1" t="s">
        <v>6665</v>
      </c>
    </row>
    <row r="206" spans="1:18">
      <c r="A206">
        <v>2738</v>
      </c>
      <c r="B206">
        <v>9</v>
      </c>
      <c r="C206" s="299" t="s">
        <v>9536</v>
      </c>
      <c r="D206" s="299" t="s">
        <v>9540</v>
      </c>
      <c r="E206" s="302" t="s">
        <v>7370</v>
      </c>
      <c r="F206" s="301">
        <v>8.6</v>
      </c>
      <c r="G206" s="300">
        <v>5</v>
      </c>
      <c r="H206" s="300">
        <v>5</v>
      </c>
      <c r="I206" s="300">
        <v>5</v>
      </c>
      <c r="J206" s="300">
        <v>5</v>
      </c>
      <c r="K206" s="300">
        <v>10</v>
      </c>
      <c r="L206" s="300">
        <v>10</v>
      </c>
      <c r="M206" s="300">
        <v>5</v>
      </c>
      <c r="N206" s="300">
        <v>10</v>
      </c>
      <c r="O206" s="300">
        <v>10</v>
      </c>
      <c r="P206" s="300">
        <v>10</v>
      </c>
      <c r="Q206" s="300">
        <v>5</v>
      </c>
      <c r="R206" s="1" t="s">
        <v>6665</v>
      </c>
    </row>
    <row r="207" spans="1:18">
      <c r="A207">
        <v>2737</v>
      </c>
      <c r="B207">
        <v>10</v>
      </c>
      <c r="C207" s="299" t="s">
        <v>9536</v>
      </c>
      <c r="D207" s="299" t="s">
        <v>9539</v>
      </c>
      <c r="E207" s="302" t="s">
        <v>7370</v>
      </c>
      <c r="F207" s="301">
        <v>8.8000000000000007</v>
      </c>
      <c r="G207" s="300">
        <v>5</v>
      </c>
      <c r="H207" s="300">
        <v>5</v>
      </c>
      <c r="I207" s="300">
        <v>5</v>
      </c>
      <c r="J207" s="300">
        <v>5</v>
      </c>
      <c r="K207" s="300">
        <v>10</v>
      </c>
      <c r="L207" s="300">
        <v>10</v>
      </c>
      <c r="M207" s="300">
        <v>5</v>
      </c>
      <c r="N207" s="300">
        <v>10</v>
      </c>
      <c r="O207" s="300">
        <v>10</v>
      </c>
      <c r="P207" s="300">
        <v>10</v>
      </c>
      <c r="Q207" s="300">
        <v>5</v>
      </c>
      <c r="R207" s="1" t="s">
        <v>6665</v>
      </c>
    </row>
    <row r="208" spans="1:18">
      <c r="A208">
        <v>2736</v>
      </c>
      <c r="B208">
        <v>11</v>
      </c>
      <c r="C208" s="299" t="s">
        <v>9536</v>
      </c>
      <c r="D208" s="299" t="s">
        <v>9538</v>
      </c>
      <c r="E208" s="302" t="s">
        <v>7370</v>
      </c>
      <c r="F208" s="301">
        <v>8.6</v>
      </c>
      <c r="G208" s="300">
        <v>5</v>
      </c>
      <c r="H208" s="300">
        <v>5</v>
      </c>
      <c r="I208" s="300">
        <v>5</v>
      </c>
      <c r="J208" s="300">
        <v>5</v>
      </c>
      <c r="K208" s="300">
        <v>10</v>
      </c>
      <c r="L208" s="300">
        <v>10</v>
      </c>
      <c r="M208" s="300">
        <v>5</v>
      </c>
      <c r="N208" s="300">
        <v>10</v>
      </c>
      <c r="O208" s="300">
        <v>10</v>
      </c>
      <c r="P208" s="300">
        <v>10</v>
      </c>
      <c r="Q208" s="300">
        <v>5</v>
      </c>
      <c r="R208" s="1" t="s">
        <v>6665</v>
      </c>
    </row>
    <row r="209" spans="1:18">
      <c r="A209">
        <v>2735</v>
      </c>
      <c r="B209">
        <v>12</v>
      </c>
      <c r="C209" s="299" t="s">
        <v>9536</v>
      </c>
      <c r="D209" s="299" t="s">
        <v>9537</v>
      </c>
      <c r="E209" s="302" t="s">
        <v>7370</v>
      </c>
      <c r="F209" s="301">
        <v>8.1999999999999993</v>
      </c>
      <c r="G209" s="300">
        <v>5</v>
      </c>
      <c r="H209" s="300">
        <v>5</v>
      </c>
      <c r="I209" s="300">
        <v>5</v>
      </c>
      <c r="J209" s="300">
        <v>5</v>
      </c>
      <c r="K209" s="300">
        <v>10</v>
      </c>
      <c r="L209" s="300">
        <v>10</v>
      </c>
      <c r="M209" s="300">
        <v>5</v>
      </c>
      <c r="N209" s="300">
        <v>10</v>
      </c>
      <c r="O209" s="300">
        <v>10</v>
      </c>
      <c r="P209" s="300">
        <v>10</v>
      </c>
      <c r="Q209" s="300">
        <v>5</v>
      </c>
      <c r="R209" s="1" t="s">
        <v>6665</v>
      </c>
    </row>
    <row r="210" spans="1:18">
      <c r="A210">
        <v>2734</v>
      </c>
      <c r="C210" s="299" t="s">
        <v>9536</v>
      </c>
      <c r="D210" s="298" t="s">
        <v>9513</v>
      </c>
      <c r="E210" s="297" t="s">
        <v>7370</v>
      </c>
      <c r="F210" s="296">
        <v>8.9</v>
      </c>
      <c r="G210" s="296" t="e">
        <f>AVERAGE(#REF!)</f>
        <v>#REF!</v>
      </c>
      <c r="H210" s="296" t="e">
        <f>AVERAGE(#REF!)</f>
        <v>#REF!</v>
      </c>
      <c r="I210" s="296" t="e">
        <f>AVERAGE(#REF!)</f>
        <v>#REF!</v>
      </c>
      <c r="J210" s="296" t="e">
        <f>AVERAGE(#REF!)</f>
        <v>#REF!</v>
      </c>
      <c r="K210" s="296" t="e">
        <f>AVERAGE(#REF!)</f>
        <v>#REF!</v>
      </c>
      <c r="L210" s="296" t="e">
        <f>AVERAGE(#REF!)</f>
        <v>#REF!</v>
      </c>
      <c r="M210" s="296" t="e">
        <f>AVERAGE(#REF!)</f>
        <v>#REF!</v>
      </c>
      <c r="N210" s="296" t="e">
        <f>AVERAGE(#REF!)</f>
        <v>#REF!</v>
      </c>
      <c r="O210" s="296" t="e">
        <f>AVERAGE(#REF!)</f>
        <v>#REF!</v>
      </c>
      <c r="P210" s="296" t="e">
        <f>AVERAGE(#REF!)</f>
        <v>#REF!</v>
      </c>
      <c r="Q210" s="296" t="e">
        <f>AVERAGE(#REF!)</f>
        <v>#REF!</v>
      </c>
      <c r="R210" s="1" t="s">
        <v>6665</v>
      </c>
    </row>
    <row r="211" spans="1:18">
      <c r="A211">
        <v>2733</v>
      </c>
      <c r="B211">
        <v>1</v>
      </c>
      <c r="C211" s="299" t="s">
        <v>9526</v>
      </c>
      <c r="D211" s="299" t="s">
        <v>9535</v>
      </c>
      <c r="E211" s="302" t="s">
        <v>7370</v>
      </c>
      <c r="F211" s="301">
        <v>7.4</v>
      </c>
      <c r="G211" s="300">
        <v>5</v>
      </c>
      <c r="H211" s="300">
        <v>5</v>
      </c>
      <c r="I211" s="300">
        <v>5</v>
      </c>
      <c r="J211" s="300">
        <v>5</v>
      </c>
      <c r="K211" s="300">
        <v>10</v>
      </c>
      <c r="L211" s="300">
        <v>10</v>
      </c>
      <c r="M211" s="300">
        <v>5</v>
      </c>
      <c r="N211" s="300">
        <v>10</v>
      </c>
      <c r="O211" s="300">
        <v>10</v>
      </c>
      <c r="P211" s="300">
        <v>10</v>
      </c>
      <c r="Q211" s="300">
        <v>5</v>
      </c>
    </row>
    <row r="212" spans="1:18">
      <c r="A212">
        <v>2732</v>
      </c>
      <c r="B212">
        <v>2</v>
      </c>
      <c r="C212" s="299" t="s">
        <v>9526</v>
      </c>
      <c r="D212" s="299" t="s">
        <v>9534</v>
      </c>
      <c r="E212" s="302" t="s">
        <v>7370</v>
      </c>
      <c r="F212" s="301">
        <v>7.4</v>
      </c>
      <c r="G212" s="300">
        <v>5</v>
      </c>
      <c r="H212" s="300">
        <v>5</v>
      </c>
      <c r="I212" s="300">
        <v>5</v>
      </c>
      <c r="J212" s="300">
        <v>5</v>
      </c>
      <c r="K212" s="300">
        <v>10</v>
      </c>
      <c r="L212" s="300">
        <v>10</v>
      </c>
      <c r="M212" s="300">
        <v>5</v>
      </c>
      <c r="N212" s="300">
        <v>10</v>
      </c>
      <c r="O212" s="300">
        <v>10</v>
      </c>
      <c r="P212" s="300">
        <v>10</v>
      </c>
      <c r="Q212" s="300">
        <v>5</v>
      </c>
    </row>
    <row r="213" spans="1:18">
      <c r="A213">
        <v>2731</v>
      </c>
      <c r="B213">
        <v>3</v>
      </c>
      <c r="C213" s="299" t="s">
        <v>9526</v>
      </c>
      <c r="D213" s="299" t="s">
        <v>9533</v>
      </c>
      <c r="E213" s="302" t="s">
        <v>7370</v>
      </c>
      <c r="F213" s="301">
        <v>7.5</v>
      </c>
      <c r="G213" s="300">
        <v>5</v>
      </c>
      <c r="H213" s="300">
        <v>5</v>
      </c>
      <c r="I213" s="300">
        <v>5</v>
      </c>
      <c r="J213" s="300">
        <v>5</v>
      </c>
      <c r="K213" s="300">
        <v>10</v>
      </c>
      <c r="L213" s="300">
        <v>10</v>
      </c>
      <c r="M213" s="300">
        <v>5</v>
      </c>
      <c r="N213" s="300">
        <v>10</v>
      </c>
      <c r="O213" s="300">
        <v>10</v>
      </c>
      <c r="P213" s="300">
        <v>10</v>
      </c>
      <c r="Q213" s="300">
        <v>5</v>
      </c>
      <c r="R213" s="1" t="s">
        <v>6665</v>
      </c>
    </row>
    <row r="214" spans="1:18">
      <c r="A214">
        <v>2730</v>
      </c>
      <c r="B214">
        <v>4</v>
      </c>
      <c r="C214" s="299" t="s">
        <v>9526</v>
      </c>
      <c r="D214" s="299" t="s">
        <v>9532</v>
      </c>
      <c r="E214" s="302" t="s">
        <v>7370</v>
      </c>
      <c r="F214" s="301">
        <v>9.3000000000000007</v>
      </c>
      <c r="G214" s="300">
        <v>5</v>
      </c>
      <c r="H214" s="300">
        <v>5</v>
      </c>
      <c r="I214" s="300">
        <v>5</v>
      </c>
      <c r="J214" s="300">
        <v>5</v>
      </c>
      <c r="K214" s="300">
        <v>10</v>
      </c>
      <c r="L214" s="300">
        <v>10</v>
      </c>
      <c r="M214" s="300">
        <v>5</v>
      </c>
      <c r="N214" s="300">
        <v>10</v>
      </c>
      <c r="O214" s="300">
        <v>10</v>
      </c>
      <c r="P214" s="300">
        <v>10</v>
      </c>
      <c r="Q214" s="300">
        <v>5</v>
      </c>
      <c r="R214" s="1" t="s">
        <v>6665</v>
      </c>
    </row>
    <row r="215" spans="1:18">
      <c r="A215">
        <v>2729</v>
      </c>
      <c r="B215">
        <v>5</v>
      </c>
      <c r="C215" s="299" t="s">
        <v>9526</v>
      </c>
      <c r="D215" s="299" t="s">
        <v>9531</v>
      </c>
      <c r="E215" s="302" t="s">
        <v>7370</v>
      </c>
      <c r="F215" s="301">
        <v>8.5</v>
      </c>
      <c r="G215" s="300">
        <v>5</v>
      </c>
      <c r="H215" s="300">
        <v>5</v>
      </c>
      <c r="I215" s="300">
        <v>5</v>
      </c>
      <c r="J215" s="300">
        <v>5</v>
      </c>
      <c r="K215" s="300">
        <v>10</v>
      </c>
      <c r="L215" s="300">
        <v>10</v>
      </c>
      <c r="M215" s="300">
        <v>5</v>
      </c>
      <c r="N215" s="300">
        <v>10</v>
      </c>
      <c r="O215" s="300">
        <v>10</v>
      </c>
      <c r="P215" s="300">
        <v>10</v>
      </c>
      <c r="Q215" s="300">
        <v>5</v>
      </c>
      <c r="R215" s="1" t="s">
        <v>6665</v>
      </c>
    </row>
    <row r="216" spans="1:18">
      <c r="A216">
        <v>2728</v>
      </c>
      <c r="B216">
        <v>6</v>
      </c>
      <c r="C216" s="299" t="s">
        <v>9526</v>
      </c>
      <c r="D216" s="299" t="s">
        <v>9530</v>
      </c>
      <c r="E216" s="302" t="s">
        <v>7370</v>
      </c>
      <c r="F216" s="301">
        <v>8.6999999999999993</v>
      </c>
      <c r="G216" s="300">
        <v>5</v>
      </c>
      <c r="H216" s="300">
        <v>5</v>
      </c>
      <c r="I216" s="300">
        <v>5</v>
      </c>
      <c r="J216" s="300">
        <v>5</v>
      </c>
      <c r="K216" s="300">
        <v>10</v>
      </c>
      <c r="L216" s="300">
        <v>10</v>
      </c>
      <c r="M216" s="300">
        <v>5</v>
      </c>
      <c r="N216" s="300">
        <v>10</v>
      </c>
      <c r="O216" s="300">
        <v>10</v>
      </c>
      <c r="P216" s="300">
        <v>10</v>
      </c>
      <c r="Q216" s="300">
        <v>5</v>
      </c>
      <c r="R216" s="1" t="s">
        <v>8</v>
      </c>
    </row>
    <row r="217" spans="1:18">
      <c r="A217">
        <v>2727</v>
      </c>
      <c r="B217">
        <v>7</v>
      </c>
      <c r="C217" s="299" t="s">
        <v>9526</v>
      </c>
      <c r="D217" s="299" t="s">
        <v>9529</v>
      </c>
      <c r="E217" s="302" t="s">
        <v>7370</v>
      </c>
      <c r="F217" s="301">
        <v>7.4</v>
      </c>
      <c r="G217" s="300">
        <v>5</v>
      </c>
      <c r="H217" s="300">
        <v>5</v>
      </c>
      <c r="I217" s="300">
        <v>5</v>
      </c>
      <c r="J217" s="300">
        <v>5</v>
      </c>
      <c r="K217" s="300">
        <v>10</v>
      </c>
      <c r="L217" s="300">
        <v>10</v>
      </c>
      <c r="M217" s="300">
        <v>5</v>
      </c>
      <c r="N217" s="300">
        <v>10</v>
      </c>
      <c r="O217" s="300">
        <v>10</v>
      </c>
      <c r="P217" s="300">
        <v>10</v>
      </c>
      <c r="Q217" s="300">
        <v>5</v>
      </c>
    </row>
    <row r="218" spans="1:18">
      <c r="A218">
        <v>2726</v>
      </c>
      <c r="B218">
        <v>8</v>
      </c>
      <c r="C218" s="299" t="s">
        <v>9526</v>
      </c>
      <c r="D218" s="299" t="s">
        <v>9528</v>
      </c>
      <c r="E218" s="302" t="s">
        <v>7370</v>
      </c>
      <c r="F218" s="301">
        <v>7.6</v>
      </c>
      <c r="G218" s="300">
        <v>5</v>
      </c>
      <c r="H218" s="300">
        <v>5</v>
      </c>
      <c r="I218" s="300">
        <v>5</v>
      </c>
      <c r="J218" s="300">
        <v>5</v>
      </c>
      <c r="K218" s="300">
        <v>10</v>
      </c>
      <c r="L218" s="300">
        <v>10</v>
      </c>
      <c r="M218" s="300">
        <v>5</v>
      </c>
      <c r="N218" s="300">
        <v>10</v>
      </c>
      <c r="O218" s="300">
        <v>10</v>
      </c>
      <c r="P218" s="300">
        <v>10</v>
      </c>
      <c r="Q218" s="300">
        <v>5</v>
      </c>
      <c r="R218" s="1" t="s">
        <v>6698</v>
      </c>
    </row>
    <row r="219" spans="1:18">
      <c r="A219">
        <v>2725</v>
      </c>
      <c r="B219">
        <v>9</v>
      </c>
      <c r="C219" s="299" t="s">
        <v>9526</v>
      </c>
      <c r="D219" s="299" t="s">
        <v>9527</v>
      </c>
      <c r="E219" s="302" t="s">
        <v>7370</v>
      </c>
      <c r="F219" s="301">
        <v>7.4</v>
      </c>
      <c r="G219" s="300">
        <v>5</v>
      </c>
      <c r="H219" s="300">
        <v>5</v>
      </c>
      <c r="I219" s="300">
        <v>5</v>
      </c>
      <c r="J219" s="300">
        <v>5</v>
      </c>
      <c r="K219" s="300">
        <v>10</v>
      </c>
      <c r="L219" s="300">
        <v>10</v>
      </c>
      <c r="M219" s="300">
        <v>5</v>
      </c>
      <c r="N219" s="300">
        <v>10</v>
      </c>
      <c r="O219" s="300">
        <v>10</v>
      </c>
      <c r="P219" s="300">
        <v>10</v>
      </c>
      <c r="Q219" s="300">
        <v>5</v>
      </c>
    </row>
    <row r="220" spans="1:18">
      <c r="A220">
        <v>2724</v>
      </c>
      <c r="C220" s="299" t="s">
        <v>9526</v>
      </c>
      <c r="D220" s="298" t="s">
        <v>9525</v>
      </c>
      <c r="E220" s="297" t="s">
        <v>7370</v>
      </c>
      <c r="F220" s="296">
        <v>7.9</v>
      </c>
      <c r="G220" s="296" t="e">
        <f>AVERAGE(#REF!)</f>
        <v>#REF!</v>
      </c>
      <c r="H220" s="296" t="e">
        <f>AVERAGE(#REF!)</f>
        <v>#REF!</v>
      </c>
      <c r="I220" s="296" t="e">
        <f>AVERAGE(#REF!)</f>
        <v>#REF!</v>
      </c>
      <c r="J220" s="296" t="e">
        <f>AVERAGE(#REF!)</f>
        <v>#REF!</v>
      </c>
      <c r="K220" s="296" t="e">
        <f>AVERAGE(#REF!)</f>
        <v>#REF!</v>
      </c>
      <c r="L220" s="296" t="e">
        <f>AVERAGE(#REF!)</f>
        <v>#REF!</v>
      </c>
      <c r="M220" s="296" t="e">
        <f>AVERAGE(#REF!)</f>
        <v>#REF!</v>
      </c>
      <c r="N220" s="296" t="e">
        <f>AVERAGE(#REF!)</f>
        <v>#REF!</v>
      </c>
      <c r="O220" s="296" t="e">
        <f>AVERAGE(#REF!)</f>
        <v>#REF!</v>
      </c>
      <c r="P220" s="296" t="e">
        <f>AVERAGE(#REF!)</f>
        <v>#REF!</v>
      </c>
      <c r="Q220" s="296" t="e">
        <f>AVERAGE(#REF!)</f>
        <v>#REF!</v>
      </c>
      <c r="R220" s="1" t="s">
        <v>6665</v>
      </c>
    </row>
    <row r="221" spans="1:18">
      <c r="A221">
        <v>2723</v>
      </c>
      <c r="B221">
        <v>1</v>
      </c>
      <c r="C221" s="299" t="s">
        <v>9514</v>
      </c>
      <c r="D221" s="299" t="s">
        <v>9524</v>
      </c>
      <c r="E221" s="302" t="s">
        <v>7370</v>
      </c>
      <c r="F221" s="301">
        <v>8.8000000000000007</v>
      </c>
      <c r="G221" s="300">
        <v>5</v>
      </c>
      <c r="H221" s="300">
        <v>5</v>
      </c>
      <c r="I221" s="300">
        <v>5</v>
      </c>
      <c r="J221" s="300">
        <v>5</v>
      </c>
      <c r="K221" s="300">
        <v>10</v>
      </c>
      <c r="L221" s="300">
        <v>10</v>
      </c>
      <c r="M221" s="300">
        <v>5</v>
      </c>
      <c r="N221" s="300">
        <v>10</v>
      </c>
      <c r="O221" s="300">
        <v>10</v>
      </c>
      <c r="P221" s="300">
        <v>10</v>
      </c>
      <c r="Q221" s="300">
        <v>5</v>
      </c>
      <c r="R221" s="1" t="s">
        <v>6698</v>
      </c>
    </row>
    <row r="222" spans="1:18">
      <c r="A222">
        <v>2722</v>
      </c>
      <c r="B222">
        <v>2</v>
      </c>
      <c r="C222" s="299" t="s">
        <v>9514</v>
      </c>
      <c r="D222" s="299" t="s">
        <v>9523</v>
      </c>
      <c r="E222" s="302" t="s">
        <v>7370</v>
      </c>
      <c r="F222" s="301">
        <v>8</v>
      </c>
      <c r="G222" s="300">
        <v>5</v>
      </c>
      <c r="H222" s="300">
        <v>5</v>
      </c>
      <c r="I222" s="300">
        <v>5</v>
      </c>
      <c r="J222" s="300">
        <v>5</v>
      </c>
      <c r="K222" s="300">
        <v>10</v>
      </c>
      <c r="L222" s="300">
        <v>10</v>
      </c>
      <c r="M222" s="300">
        <v>5</v>
      </c>
      <c r="N222" s="300">
        <v>10</v>
      </c>
      <c r="O222" s="300">
        <v>10</v>
      </c>
      <c r="P222" s="300">
        <v>10</v>
      </c>
      <c r="Q222" s="300">
        <v>5</v>
      </c>
      <c r="R222" s="1" t="s">
        <v>6698</v>
      </c>
    </row>
    <row r="223" spans="1:18">
      <c r="A223">
        <v>2721</v>
      </c>
      <c r="B223">
        <v>3</v>
      </c>
      <c r="C223" s="299" t="s">
        <v>9514</v>
      </c>
      <c r="D223" s="305" t="s">
        <v>9522</v>
      </c>
      <c r="E223" s="304" t="s">
        <v>7370</v>
      </c>
      <c r="F223" s="303">
        <v>9.6</v>
      </c>
      <c r="G223" s="300">
        <v>5</v>
      </c>
      <c r="H223" s="300">
        <v>5</v>
      </c>
      <c r="I223" s="300">
        <v>5</v>
      </c>
      <c r="J223" s="300">
        <v>5</v>
      </c>
      <c r="K223" s="300">
        <v>10</v>
      </c>
      <c r="L223" s="300">
        <v>10</v>
      </c>
      <c r="M223" s="300">
        <v>5</v>
      </c>
      <c r="N223" s="300">
        <v>10</v>
      </c>
      <c r="O223" s="300">
        <v>10</v>
      </c>
      <c r="P223" s="300">
        <v>10</v>
      </c>
      <c r="Q223" s="300">
        <v>5</v>
      </c>
      <c r="R223" s="1" t="s">
        <v>6698</v>
      </c>
    </row>
    <row r="224" spans="1:18">
      <c r="A224">
        <v>2720</v>
      </c>
      <c r="B224">
        <v>4</v>
      </c>
      <c r="C224" s="299" t="s">
        <v>9514</v>
      </c>
      <c r="D224" s="305" t="s">
        <v>9521</v>
      </c>
      <c r="E224" s="304" t="s">
        <v>7370</v>
      </c>
      <c r="F224" s="303">
        <v>9.9</v>
      </c>
      <c r="G224" s="300">
        <v>5</v>
      </c>
      <c r="H224" s="300">
        <v>5</v>
      </c>
      <c r="I224" s="300">
        <v>5</v>
      </c>
      <c r="J224" s="300">
        <v>5</v>
      </c>
      <c r="K224" s="300">
        <v>10</v>
      </c>
      <c r="L224" s="300">
        <v>10</v>
      </c>
      <c r="M224" s="300">
        <v>5</v>
      </c>
      <c r="N224" s="300">
        <v>10</v>
      </c>
      <c r="O224" s="300">
        <v>10</v>
      </c>
      <c r="P224" s="300">
        <v>10</v>
      </c>
      <c r="Q224" s="300">
        <v>5</v>
      </c>
      <c r="R224" s="1" t="s">
        <v>8</v>
      </c>
    </row>
    <row r="225" spans="1:18">
      <c r="A225">
        <v>2719</v>
      </c>
      <c r="B225">
        <v>5</v>
      </c>
      <c r="C225" s="299" t="s">
        <v>9514</v>
      </c>
      <c r="D225" s="299" t="s">
        <v>9520</v>
      </c>
      <c r="E225" s="302" t="s">
        <v>7370</v>
      </c>
      <c r="F225" s="301">
        <v>8.6</v>
      </c>
      <c r="G225" s="300">
        <v>5</v>
      </c>
      <c r="H225" s="300">
        <v>5</v>
      </c>
      <c r="I225" s="300">
        <v>5</v>
      </c>
      <c r="J225" s="300">
        <v>5</v>
      </c>
      <c r="K225" s="300">
        <v>10</v>
      </c>
      <c r="L225" s="300">
        <v>10</v>
      </c>
      <c r="M225" s="300">
        <v>5</v>
      </c>
      <c r="N225" s="300">
        <v>10</v>
      </c>
      <c r="O225" s="300">
        <v>10</v>
      </c>
      <c r="P225" s="300">
        <v>10</v>
      </c>
      <c r="Q225" s="300">
        <v>5</v>
      </c>
      <c r="R225" s="1" t="s">
        <v>6698</v>
      </c>
    </row>
    <row r="226" spans="1:18">
      <c r="A226">
        <v>2718</v>
      </c>
      <c r="B226">
        <v>6</v>
      </c>
      <c r="C226" s="299" t="s">
        <v>9514</v>
      </c>
      <c r="D226" s="299" t="s">
        <v>9519</v>
      </c>
      <c r="E226" s="302" t="s">
        <v>7370</v>
      </c>
      <c r="F226" s="301">
        <v>8.6</v>
      </c>
      <c r="G226" s="300">
        <v>5</v>
      </c>
      <c r="H226" s="300">
        <v>5</v>
      </c>
      <c r="I226" s="300">
        <v>5</v>
      </c>
      <c r="J226" s="300">
        <v>5</v>
      </c>
      <c r="K226" s="300">
        <v>10</v>
      </c>
      <c r="L226" s="300">
        <v>10</v>
      </c>
      <c r="M226" s="300">
        <v>5</v>
      </c>
      <c r="N226" s="300">
        <v>10</v>
      </c>
      <c r="O226" s="300">
        <v>10</v>
      </c>
      <c r="P226" s="300">
        <v>10</v>
      </c>
      <c r="Q226" s="300">
        <v>5</v>
      </c>
      <c r="R226" s="1" t="s">
        <v>6698</v>
      </c>
    </row>
    <row r="227" spans="1:18">
      <c r="A227">
        <v>2717</v>
      </c>
      <c r="B227">
        <v>7</v>
      </c>
      <c r="C227" s="299" t="s">
        <v>9514</v>
      </c>
      <c r="D227" s="299" t="s">
        <v>9518</v>
      </c>
      <c r="E227" s="302" t="s">
        <v>7370</v>
      </c>
      <c r="F227" s="301">
        <v>9</v>
      </c>
      <c r="G227" s="300">
        <v>5</v>
      </c>
      <c r="H227" s="300">
        <v>5</v>
      </c>
      <c r="I227" s="300">
        <v>5</v>
      </c>
      <c r="J227" s="300">
        <v>5</v>
      </c>
      <c r="K227" s="300">
        <v>10</v>
      </c>
      <c r="L227" s="300">
        <v>10</v>
      </c>
      <c r="M227" s="300">
        <v>5</v>
      </c>
      <c r="N227" s="300">
        <v>10</v>
      </c>
      <c r="O227" s="300">
        <v>10</v>
      </c>
      <c r="P227" s="300">
        <v>10</v>
      </c>
      <c r="Q227" s="300">
        <v>5</v>
      </c>
      <c r="R227" s="1" t="s">
        <v>6698</v>
      </c>
    </row>
    <row r="228" spans="1:18">
      <c r="A228">
        <v>2716</v>
      </c>
      <c r="B228">
        <v>8</v>
      </c>
      <c r="C228" s="299" t="s">
        <v>9514</v>
      </c>
      <c r="D228" s="299" t="s">
        <v>9517</v>
      </c>
      <c r="E228" s="302" t="s">
        <v>7370</v>
      </c>
      <c r="F228" s="301">
        <v>8.9</v>
      </c>
      <c r="G228" s="300">
        <v>5</v>
      </c>
      <c r="H228" s="300">
        <v>5</v>
      </c>
      <c r="I228" s="300">
        <v>5</v>
      </c>
      <c r="J228" s="300">
        <v>5</v>
      </c>
      <c r="K228" s="300">
        <v>10</v>
      </c>
      <c r="L228" s="300">
        <v>10</v>
      </c>
      <c r="M228" s="300">
        <v>5</v>
      </c>
      <c r="N228" s="300">
        <v>10</v>
      </c>
      <c r="O228" s="300">
        <v>10</v>
      </c>
      <c r="P228" s="300">
        <v>10</v>
      </c>
      <c r="Q228" s="300">
        <v>5</v>
      </c>
      <c r="R228" s="1" t="s">
        <v>6698</v>
      </c>
    </row>
    <row r="229" spans="1:18">
      <c r="A229">
        <v>2715</v>
      </c>
      <c r="B229">
        <v>9</v>
      </c>
      <c r="C229" s="299" t="s">
        <v>9514</v>
      </c>
      <c r="D229" s="299" t="s">
        <v>9516</v>
      </c>
      <c r="E229" s="302" t="s">
        <v>7370</v>
      </c>
      <c r="F229" s="301">
        <v>8.3000000000000007</v>
      </c>
      <c r="G229" s="300">
        <v>5</v>
      </c>
      <c r="H229" s="300">
        <v>5</v>
      </c>
      <c r="I229" s="300">
        <v>5</v>
      </c>
      <c r="J229" s="300">
        <v>5</v>
      </c>
      <c r="K229" s="300">
        <v>10</v>
      </c>
      <c r="L229" s="300">
        <v>10</v>
      </c>
      <c r="M229" s="300">
        <v>5</v>
      </c>
      <c r="N229" s="300">
        <v>10</v>
      </c>
      <c r="O229" s="300">
        <v>10</v>
      </c>
      <c r="P229" s="300">
        <v>10</v>
      </c>
      <c r="Q229" s="300">
        <v>5</v>
      </c>
      <c r="R229" s="1" t="s">
        <v>6698</v>
      </c>
    </row>
    <row r="230" spans="1:18">
      <c r="A230">
        <v>2714</v>
      </c>
      <c r="B230">
        <v>10</v>
      </c>
      <c r="C230" s="299" t="s">
        <v>9514</v>
      </c>
      <c r="D230" s="299" t="s">
        <v>9515</v>
      </c>
      <c r="E230" s="302" t="s">
        <v>7370</v>
      </c>
      <c r="F230" s="301">
        <v>8.4</v>
      </c>
      <c r="G230" s="300">
        <v>5</v>
      </c>
      <c r="H230" s="300">
        <v>5</v>
      </c>
      <c r="I230" s="300">
        <v>5</v>
      </c>
      <c r="J230" s="300">
        <v>5</v>
      </c>
      <c r="K230" s="300">
        <v>10</v>
      </c>
      <c r="L230" s="300">
        <v>10</v>
      </c>
      <c r="M230" s="300">
        <v>5</v>
      </c>
      <c r="N230" s="300">
        <v>10</v>
      </c>
      <c r="O230" s="300">
        <v>10</v>
      </c>
      <c r="P230" s="300">
        <v>10</v>
      </c>
      <c r="Q230" s="300">
        <v>5</v>
      </c>
      <c r="R230" s="1" t="s">
        <v>6698</v>
      </c>
    </row>
    <row r="231" spans="1:18">
      <c r="A231">
        <v>2713</v>
      </c>
      <c r="C231" s="299" t="s">
        <v>9514</v>
      </c>
      <c r="D231" s="298" t="s">
        <v>9513</v>
      </c>
      <c r="E231" s="297" t="s">
        <v>7370</v>
      </c>
      <c r="F231" s="296">
        <v>8.8000000000000007</v>
      </c>
      <c r="G231" s="296" t="e">
        <f>AVERAGE(#REF!)</f>
        <v>#REF!</v>
      </c>
      <c r="H231" s="296" t="e">
        <f>AVERAGE(#REF!)</f>
        <v>#REF!</v>
      </c>
      <c r="I231" s="296" t="e">
        <f>AVERAGE(#REF!)</f>
        <v>#REF!</v>
      </c>
      <c r="J231" s="296" t="e">
        <f>AVERAGE(#REF!)</f>
        <v>#REF!</v>
      </c>
      <c r="K231" s="296" t="e">
        <f>AVERAGE(#REF!)</f>
        <v>#REF!</v>
      </c>
      <c r="L231" s="296" t="e">
        <f>AVERAGE(#REF!)</f>
        <v>#REF!</v>
      </c>
      <c r="M231" s="296" t="e">
        <f>AVERAGE(#REF!)</f>
        <v>#REF!</v>
      </c>
      <c r="N231" s="296" t="e">
        <f>AVERAGE(#REF!)</f>
        <v>#REF!</v>
      </c>
      <c r="O231" s="296" t="e">
        <f>AVERAGE(#REF!)</f>
        <v>#REF!</v>
      </c>
      <c r="P231" s="296" t="e">
        <f>AVERAGE(#REF!)</f>
        <v>#REF!</v>
      </c>
      <c r="Q231" s="296" t="e">
        <f>AVERAGE(#REF!)</f>
        <v>#REF!</v>
      </c>
      <c r="R231" s="1" t="s">
        <v>6698</v>
      </c>
    </row>
    <row r="232" spans="1:18">
      <c r="A232">
        <v>2712</v>
      </c>
      <c r="B232">
        <v>1</v>
      </c>
      <c r="C232" s="299" t="s">
        <v>9501</v>
      </c>
      <c r="D232" s="299" t="s">
        <v>9512</v>
      </c>
      <c r="E232" s="302" t="s">
        <v>7370</v>
      </c>
      <c r="F232" s="301">
        <v>9.3000000000000007</v>
      </c>
      <c r="G232" s="300">
        <v>5</v>
      </c>
      <c r="H232" s="300">
        <v>5</v>
      </c>
      <c r="I232" s="300">
        <v>5</v>
      </c>
      <c r="J232" s="300">
        <v>5</v>
      </c>
      <c r="K232" s="300">
        <v>10</v>
      </c>
      <c r="L232" s="300">
        <v>10</v>
      </c>
      <c r="M232" s="300">
        <v>5</v>
      </c>
      <c r="N232" s="300">
        <v>10</v>
      </c>
      <c r="O232" s="300">
        <v>10</v>
      </c>
      <c r="P232" s="300">
        <v>10</v>
      </c>
      <c r="Q232" s="300">
        <v>5</v>
      </c>
      <c r="R232" s="1" t="s">
        <v>6698</v>
      </c>
    </row>
    <row r="233" spans="1:18">
      <c r="A233">
        <v>2711</v>
      </c>
      <c r="B233">
        <v>2</v>
      </c>
      <c r="C233" s="299" t="s">
        <v>9501</v>
      </c>
      <c r="D233" s="299" t="s">
        <v>9511</v>
      </c>
      <c r="E233" s="302" t="s">
        <v>7370</v>
      </c>
      <c r="F233" s="301">
        <v>8.6</v>
      </c>
      <c r="G233" s="300">
        <v>5</v>
      </c>
      <c r="H233" s="300">
        <v>5</v>
      </c>
      <c r="I233" s="300">
        <v>5</v>
      </c>
      <c r="J233" s="300">
        <v>5</v>
      </c>
      <c r="K233" s="300">
        <v>10</v>
      </c>
      <c r="L233" s="300">
        <v>10</v>
      </c>
      <c r="M233" s="300">
        <v>5</v>
      </c>
      <c r="N233" s="300">
        <v>10</v>
      </c>
      <c r="O233" s="300">
        <v>10</v>
      </c>
      <c r="P233" s="300">
        <v>10</v>
      </c>
      <c r="Q233" s="300">
        <v>5</v>
      </c>
      <c r="R233" s="1" t="s">
        <v>6698</v>
      </c>
    </row>
    <row r="234" spans="1:18">
      <c r="A234">
        <v>2710</v>
      </c>
      <c r="B234">
        <v>3</v>
      </c>
      <c r="C234" s="299" t="s">
        <v>9501</v>
      </c>
      <c r="D234" s="299" t="s">
        <v>9510</v>
      </c>
      <c r="E234" s="302" t="s">
        <v>7370</v>
      </c>
      <c r="F234" s="301">
        <v>8.4</v>
      </c>
      <c r="G234" s="300">
        <v>5</v>
      </c>
      <c r="H234" s="300">
        <v>5</v>
      </c>
      <c r="I234" s="300">
        <v>5</v>
      </c>
      <c r="J234" s="300">
        <v>5</v>
      </c>
      <c r="K234" s="300">
        <v>10</v>
      </c>
      <c r="L234" s="300">
        <v>10</v>
      </c>
      <c r="M234" s="300">
        <v>5</v>
      </c>
      <c r="N234" s="300">
        <v>10</v>
      </c>
      <c r="O234" s="300">
        <v>10</v>
      </c>
      <c r="P234" s="300">
        <v>10</v>
      </c>
      <c r="Q234" s="300">
        <v>5</v>
      </c>
      <c r="R234" s="1" t="s">
        <v>6698</v>
      </c>
    </row>
    <row r="235" spans="1:18">
      <c r="A235">
        <v>2709</v>
      </c>
      <c r="B235">
        <v>4</v>
      </c>
      <c r="C235" s="299" t="s">
        <v>9501</v>
      </c>
      <c r="D235" s="299" t="s">
        <v>9509</v>
      </c>
      <c r="E235" s="302" t="s">
        <v>7370</v>
      </c>
      <c r="F235" s="301">
        <v>8.5</v>
      </c>
      <c r="G235" s="300">
        <v>5</v>
      </c>
      <c r="H235" s="300">
        <v>5</v>
      </c>
      <c r="I235" s="300">
        <v>5</v>
      </c>
      <c r="J235" s="300">
        <v>5</v>
      </c>
      <c r="K235" s="300">
        <v>10</v>
      </c>
      <c r="L235" s="300">
        <v>10</v>
      </c>
      <c r="M235" s="300">
        <v>5</v>
      </c>
      <c r="N235" s="300">
        <v>10</v>
      </c>
      <c r="O235" s="300">
        <v>10</v>
      </c>
      <c r="P235" s="300">
        <v>10</v>
      </c>
      <c r="Q235" s="300">
        <v>5</v>
      </c>
      <c r="R235" s="1" t="s">
        <v>6698</v>
      </c>
    </row>
    <row r="236" spans="1:18">
      <c r="A236">
        <v>2708</v>
      </c>
      <c r="B236">
        <v>5</v>
      </c>
      <c r="C236" s="299" t="s">
        <v>9501</v>
      </c>
      <c r="D236" s="299" t="s">
        <v>9508</v>
      </c>
      <c r="E236" s="302" t="s">
        <v>7370</v>
      </c>
      <c r="F236" s="301">
        <v>8.5</v>
      </c>
      <c r="G236" s="300">
        <v>5</v>
      </c>
      <c r="H236" s="300">
        <v>5</v>
      </c>
      <c r="I236" s="300">
        <v>5</v>
      </c>
      <c r="J236" s="300">
        <v>5</v>
      </c>
      <c r="K236" s="300">
        <v>10</v>
      </c>
      <c r="L236" s="300">
        <v>10</v>
      </c>
      <c r="M236" s="300">
        <v>5</v>
      </c>
      <c r="N236" s="300">
        <v>10</v>
      </c>
      <c r="O236" s="300">
        <v>10</v>
      </c>
      <c r="P236" s="300">
        <v>10</v>
      </c>
      <c r="Q236" s="300">
        <v>5</v>
      </c>
      <c r="R236" s="1" t="s">
        <v>6698</v>
      </c>
    </row>
    <row r="237" spans="1:18">
      <c r="A237">
        <v>2707</v>
      </c>
      <c r="B237">
        <v>6</v>
      </c>
      <c r="C237" s="299" t="s">
        <v>9501</v>
      </c>
      <c r="D237" s="299" t="s">
        <v>9507</v>
      </c>
      <c r="E237" s="302" t="s">
        <v>7370</v>
      </c>
      <c r="F237" s="301">
        <v>8.6999999999999993</v>
      </c>
      <c r="G237" s="300">
        <v>5</v>
      </c>
      <c r="H237" s="300">
        <v>5</v>
      </c>
      <c r="I237" s="300">
        <v>5</v>
      </c>
      <c r="J237" s="300">
        <v>5</v>
      </c>
      <c r="K237" s="300">
        <v>10</v>
      </c>
      <c r="L237" s="300">
        <v>10</v>
      </c>
      <c r="M237" s="300">
        <v>5</v>
      </c>
      <c r="N237" s="300">
        <v>10</v>
      </c>
      <c r="O237" s="300">
        <v>10</v>
      </c>
      <c r="P237" s="300">
        <v>10</v>
      </c>
      <c r="Q237" s="300">
        <v>5</v>
      </c>
      <c r="R237" s="1" t="s">
        <v>6698</v>
      </c>
    </row>
    <row r="238" spans="1:18">
      <c r="A238">
        <v>2706</v>
      </c>
      <c r="B238">
        <v>7</v>
      </c>
      <c r="C238" s="299" t="s">
        <v>9501</v>
      </c>
      <c r="D238" s="299" t="s">
        <v>9506</v>
      </c>
      <c r="E238" s="302" t="s">
        <v>7370</v>
      </c>
      <c r="F238" s="301">
        <v>9.1</v>
      </c>
      <c r="G238" s="300">
        <v>5</v>
      </c>
      <c r="H238" s="300">
        <v>5</v>
      </c>
      <c r="I238" s="300">
        <v>5</v>
      </c>
      <c r="J238" s="300">
        <v>5</v>
      </c>
      <c r="K238" s="300">
        <v>10</v>
      </c>
      <c r="L238" s="300">
        <v>10</v>
      </c>
      <c r="M238" s="300">
        <v>5</v>
      </c>
      <c r="N238" s="300">
        <v>10</v>
      </c>
      <c r="O238" s="300">
        <v>10</v>
      </c>
      <c r="P238" s="300">
        <v>10</v>
      </c>
      <c r="Q238" s="300">
        <v>5</v>
      </c>
      <c r="R238" s="1" t="s">
        <v>9505</v>
      </c>
    </row>
    <row r="239" spans="1:18">
      <c r="A239">
        <v>2705</v>
      </c>
      <c r="B239">
        <v>8</v>
      </c>
      <c r="C239" s="299" t="s">
        <v>9501</v>
      </c>
      <c r="D239" s="299" t="s">
        <v>9504</v>
      </c>
      <c r="E239" s="302" t="s">
        <v>7370</v>
      </c>
      <c r="F239" s="301">
        <v>8.4</v>
      </c>
      <c r="G239" s="300">
        <v>5</v>
      </c>
      <c r="H239" s="300">
        <v>5</v>
      </c>
      <c r="I239" s="300">
        <v>5</v>
      </c>
      <c r="J239" s="300">
        <v>5</v>
      </c>
      <c r="K239" s="300">
        <v>10</v>
      </c>
      <c r="L239" s="300">
        <v>10</v>
      </c>
      <c r="M239" s="300">
        <v>5</v>
      </c>
      <c r="N239" s="300">
        <v>10</v>
      </c>
      <c r="O239" s="300">
        <v>10</v>
      </c>
      <c r="P239" s="300">
        <v>10</v>
      </c>
      <c r="Q239" s="300">
        <v>5</v>
      </c>
      <c r="R239" s="1" t="s">
        <v>6698</v>
      </c>
    </row>
    <row r="240" spans="1:18">
      <c r="A240">
        <v>2704</v>
      </c>
      <c r="B240">
        <v>9</v>
      </c>
      <c r="C240" s="299" t="s">
        <v>9501</v>
      </c>
      <c r="D240" s="299" t="s">
        <v>9503</v>
      </c>
      <c r="E240" s="302" t="s">
        <v>7370</v>
      </c>
      <c r="F240" s="301">
        <v>8.6999999999999993</v>
      </c>
      <c r="G240" s="300">
        <v>5</v>
      </c>
      <c r="H240" s="300">
        <v>5</v>
      </c>
      <c r="I240" s="300">
        <v>5</v>
      </c>
      <c r="J240" s="300">
        <v>5</v>
      </c>
      <c r="K240" s="300">
        <v>10</v>
      </c>
      <c r="L240" s="300">
        <v>10</v>
      </c>
      <c r="M240" s="300">
        <v>5</v>
      </c>
      <c r="N240" s="300">
        <v>10</v>
      </c>
      <c r="O240" s="300">
        <v>10</v>
      </c>
      <c r="P240" s="300">
        <v>10</v>
      </c>
      <c r="Q240" s="300">
        <v>5</v>
      </c>
      <c r="R240" s="1" t="s">
        <v>6698</v>
      </c>
    </row>
    <row r="241" spans="1:18">
      <c r="A241">
        <v>2703</v>
      </c>
      <c r="B241">
        <v>10</v>
      </c>
      <c r="C241" s="299" t="s">
        <v>9501</v>
      </c>
      <c r="D241" s="299" t="s">
        <v>9502</v>
      </c>
      <c r="E241" s="302" t="s">
        <v>7370</v>
      </c>
      <c r="F241" s="301">
        <v>7.5</v>
      </c>
      <c r="G241" s="300">
        <v>5</v>
      </c>
      <c r="H241" s="300">
        <v>5</v>
      </c>
      <c r="I241" s="300">
        <v>5</v>
      </c>
      <c r="J241" s="300">
        <v>5</v>
      </c>
      <c r="K241" s="300">
        <v>10</v>
      </c>
      <c r="L241" s="300">
        <v>10</v>
      </c>
      <c r="M241" s="300">
        <v>5</v>
      </c>
      <c r="N241" s="300">
        <v>10</v>
      </c>
      <c r="O241" s="300">
        <v>10</v>
      </c>
      <c r="P241" s="300">
        <v>10</v>
      </c>
      <c r="Q241" s="300">
        <v>5</v>
      </c>
      <c r="R241" s="1" t="s">
        <v>6665</v>
      </c>
    </row>
    <row r="242" spans="1:18">
      <c r="A242">
        <v>2702</v>
      </c>
      <c r="C242" s="299" t="s">
        <v>9501</v>
      </c>
      <c r="D242" s="298" t="s">
        <v>9500</v>
      </c>
      <c r="E242" s="297" t="s">
        <v>7370</v>
      </c>
      <c r="F242" s="296">
        <v>8.6</v>
      </c>
      <c r="G242" s="296" t="e">
        <f>AVERAGE(#REF!)</f>
        <v>#REF!</v>
      </c>
      <c r="H242" s="296" t="e">
        <f>AVERAGE(#REF!)</f>
        <v>#REF!</v>
      </c>
      <c r="I242" s="296" t="e">
        <f>AVERAGE(#REF!)</f>
        <v>#REF!</v>
      </c>
      <c r="J242" s="296" t="e">
        <f>AVERAGE(#REF!)</f>
        <v>#REF!</v>
      </c>
      <c r="K242" s="296" t="e">
        <f>AVERAGE(#REF!)</f>
        <v>#REF!</v>
      </c>
      <c r="L242" s="296" t="e">
        <f>AVERAGE(#REF!)</f>
        <v>#REF!</v>
      </c>
      <c r="M242" s="296" t="e">
        <f>AVERAGE(#REF!)</f>
        <v>#REF!</v>
      </c>
      <c r="N242" s="296" t="e">
        <f>AVERAGE(#REF!)</f>
        <v>#REF!</v>
      </c>
      <c r="O242" s="296" t="e">
        <f>AVERAGE(#REF!)</f>
        <v>#REF!</v>
      </c>
      <c r="P242" s="296" t="e">
        <f>AVERAGE(#REF!)</f>
        <v>#REF!</v>
      </c>
      <c r="Q242" s="296" t="e">
        <f>AVERAGE(#REF!)</f>
        <v>#REF!</v>
      </c>
      <c r="R242" s="1" t="s">
        <v>6698</v>
      </c>
    </row>
    <row r="243" spans="1:18">
      <c r="A243">
        <v>2701</v>
      </c>
      <c r="B243">
        <v>2</v>
      </c>
      <c r="C243" s="299" t="s">
        <v>9491</v>
      </c>
      <c r="D243" s="299" t="s">
        <v>9499</v>
      </c>
      <c r="E243" s="302" t="s">
        <v>7370</v>
      </c>
      <c r="F243" s="301">
        <v>8.3000000000000007</v>
      </c>
      <c r="G243" s="300">
        <v>5</v>
      </c>
      <c r="H243" s="300">
        <v>5</v>
      </c>
      <c r="I243" s="300">
        <v>5</v>
      </c>
      <c r="J243" s="300">
        <v>5</v>
      </c>
      <c r="K243" s="300">
        <v>10</v>
      </c>
      <c r="L243" s="300">
        <v>10</v>
      </c>
      <c r="M243" s="300">
        <v>5</v>
      </c>
      <c r="N243" s="300">
        <v>10</v>
      </c>
      <c r="O243" s="300">
        <v>10</v>
      </c>
      <c r="P243" s="300">
        <v>10</v>
      </c>
      <c r="Q243" s="300">
        <v>5</v>
      </c>
      <c r="R243" s="1" t="s">
        <v>8</v>
      </c>
    </row>
    <row r="244" spans="1:18">
      <c r="A244">
        <v>2700</v>
      </c>
      <c r="B244">
        <v>3</v>
      </c>
      <c r="C244" s="299" t="s">
        <v>9491</v>
      </c>
      <c r="D244" s="305" t="s">
        <v>9498</v>
      </c>
      <c r="E244" s="304" t="s">
        <v>7370</v>
      </c>
      <c r="F244" s="303">
        <v>9.6999999999999993</v>
      </c>
      <c r="G244" s="300">
        <v>5</v>
      </c>
      <c r="H244" s="300">
        <v>5</v>
      </c>
      <c r="I244" s="300">
        <v>5</v>
      </c>
      <c r="J244" s="300">
        <v>5</v>
      </c>
      <c r="K244" s="300">
        <v>10</v>
      </c>
      <c r="L244" s="300">
        <v>10</v>
      </c>
      <c r="M244" s="300">
        <v>5</v>
      </c>
      <c r="N244" s="300">
        <v>10</v>
      </c>
      <c r="O244" s="300">
        <v>10</v>
      </c>
      <c r="P244" s="300">
        <v>10</v>
      </c>
      <c r="Q244" s="300">
        <v>5</v>
      </c>
      <c r="R244" s="1" t="s">
        <v>6665</v>
      </c>
    </row>
    <row r="245" spans="1:18">
      <c r="A245">
        <v>2699</v>
      </c>
      <c r="B245">
        <v>4</v>
      </c>
      <c r="C245" s="299" t="s">
        <v>9491</v>
      </c>
      <c r="D245" s="299" t="s">
        <v>9497</v>
      </c>
      <c r="E245" s="302" t="s">
        <v>7370</v>
      </c>
      <c r="F245" s="301">
        <v>8.5</v>
      </c>
      <c r="G245" s="300">
        <v>5</v>
      </c>
      <c r="H245" s="300">
        <v>5</v>
      </c>
      <c r="I245" s="300">
        <v>5</v>
      </c>
      <c r="J245" s="300">
        <v>5</v>
      </c>
      <c r="K245" s="300">
        <v>10</v>
      </c>
      <c r="L245" s="300">
        <v>10</v>
      </c>
      <c r="M245" s="300">
        <v>5</v>
      </c>
      <c r="N245" s="300">
        <v>10</v>
      </c>
      <c r="O245" s="300">
        <v>10</v>
      </c>
      <c r="P245" s="300">
        <v>10</v>
      </c>
      <c r="Q245" s="300">
        <v>5</v>
      </c>
      <c r="R245" s="1" t="s">
        <v>8</v>
      </c>
    </row>
    <row r="246" spans="1:18">
      <c r="A246">
        <v>2698</v>
      </c>
      <c r="B246">
        <v>5</v>
      </c>
      <c r="C246" s="299" t="s">
        <v>9491</v>
      </c>
      <c r="D246" s="299" t="s">
        <v>9496</v>
      </c>
      <c r="E246" s="302"/>
      <c r="F246" s="301">
        <v>7.4</v>
      </c>
      <c r="G246" s="300"/>
      <c r="H246" s="300"/>
      <c r="I246" s="300"/>
      <c r="J246" s="300"/>
      <c r="K246" s="300"/>
      <c r="L246" s="300"/>
      <c r="M246" s="300"/>
      <c r="N246" s="300"/>
      <c r="O246" s="300"/>
      <c r="P246" s="300"/>
      <c r="Q246" s="300"/>
    </row>
    <row r="247" spans="1:18">
      <c r="A247">
        <v>2697</v>
      </c>
      <c r="B247">
        <v>6</v>
      </c>
      <c r="C247" s="299" t="s">
        <v>9491</v>
      </c>
      <c r="D247" s="299" t="s">
        <v>9495</v>
      </c>
      <c r="E247" s="302" t="s">
        <v>7370</v>
      </c>
      <c r="F247" s="301">
        <v>8.9</v>
      </c>
      <c r="G247" s="300">
        <v>5</v>
      </c>
      <c r="H247" s="300">
        <v>5</v>
      </c>
      <c r="I247" s="300">
        <v>5</v>
      </c>
      <c r="J247" s="300">
        <v>5</v>
      </c>
      <c r="K247" s="300">
        <v>10</v>
      </c>
      <c r="L247" s="300">
        <v>10</v>
      </c>
      <c r="M247" s="300">
        <v>5</v>
      </c>
      <c r="N247" s="300">
        <v>10</v>
      </c>
      <c r="O247" s="300">
        <v>10</v>
      </c>
      <c r="P247" s="300">
        <v>10</v>
      </c>
      <c r="Q247" s="300">
        <v>5</v>
      </c>
      <c r="R247" s="1" t="s">
        <v>6665</v>
      </c>
    </row>
    <row r="248" spans="1:18">
      <c r="A248">
        <v>2696</v>
      </c>
      <c r="B248">
        <v>7</v>
      </c>
      <c r="C248" s="299" t="s">
        <v>9491</v>
      </c>
      <c r="D248" s="299" t="s">
        <v>9494</v>
      </c>
      <c r="E248" s="302" t="s">
        <v>7370</v>
      </c>
      <c r="F248" s="301">
        <v>8.3000000000000007</v>
      </c>
      <c r="G248" s="300">
        <v>5</v>
      </c>
      <c r="H248" s="300">
        <v>5</v>
      </c>
      <c r="I248" s="300">
        <v>5</v>
      </c>
      <c r="J248" s="300">
        <v>5</v>
      </c>
      <c r="K248" s="300">
        <v>10</v>
      </c>
      <c r="L248" s="300">
        <v>10</v>
      </c>
      <c r="M248" s="300">
        <v>5</v>
      </c>
      <c r="N248" s="300">
        <v>10</v>
      </c>
      <c r="O248" s="300">
        <v>10</v>
      </c>
      <c r="P248" s="300">
        <v>10</v>
      </c>
      <c r="Q248" s="300">
        <v>5</v>
      </c>
      <c r="R248" s="1" t="s">
        <v>8</v>
      </c>
    </row>
    <row r="249" spans="1:18">
      <c r="A249">
        <v>2695</v>
      </c>
      <c r="B249">
        <v>8</v>
      </c>
      <c r="C249" s="299" t="s">
        <v>9491</v>
      </c>
      <c r="D249" s="299" t="s">
        <v>9493</v>
      </c>
      <c r="E249" s="302" t="s">
        <v>7370</v>
      </c>
      <c r="F249" s="301">
        <v>8.6999999999999993</v>
      </c>
      <c r="G249" s="300">
        <v>5</v>
      </c>
      <c r="H249" s="300">
        <v>5</v>
      </c>
      <c r="I249" s="300">
        <v>5</v>
      </c>
      <c r="J249" s="300">
        <v>5</v>
      </c>
      <c r="K249" s="300">
        <v>10</v>
      </c>
      <c r="L249" s="300">
        <v>10</v>
      </c>
      <c r="M249" s="300">
        <v>5</v>
      </c>
      <c r="N249" s="300">
        <v>10</v>
      </c>
      <c r="O249" s="300">
        <v>10</v>
      </c>
      <c r="P249" s="300">
        <v>10</v>
      </c>
      <c r="Q249" s="300">
        <v>5</v>
      </c>
      <c r="R249" s="1" t="s">
        <v>6665</v>
      </c>
    </row>
    <row r="250" spans="1:18">
      <c r="A250">
        <v>2694</v>
      </c>
      <c r="B250">
        <v>9</v>
      </c>
      <c r="C250" s="299" t="s">
        <v>9491</v>
      </c>
      <c r="D250" s="299" t="s">
        <v>9492</v>
      </c>
      <c r="E250" s="302" t="s">
        <v>7370</v>
      </c>
      <c r="F250" s="301">
        <v>7.4</v>
      </c>
      <c r="G250" s="300">
        <v>5</v>
      </c>
      <c r="H250" s="300">
        <v>5</v>
      </c>
      <c r="I250" s="300">
        <v>5</v>
      </c>
      <c r="J250" s="300">
        <v>5</v>
      </c>
      <c r="K250" s="300">
        <v>10</v>
      </c>
      <c r="L250" s="300">
        <v>10</v>
      </c>
      <c r="M250" s="300">
        <v>5</v>
      </c>
      <c r="N250" s="300">
        <v>10</v>
      </c>
      <c r="O250" s="300">
        <v>10</v>
      </c>
      <c r="P250" s="300">
        <v>10</v>
      </c>
      <c r="Q250" s="300">
        <v>5</v>
      </c>
    </row>
    <row r="251" spans="1:18">
      <c r="A251">
        <v>2693</v>
      </c>
      <c r="C251" s="299" t="s">
        <v>9491</v>
      </c>
      <c r="D251" s="298" t="s">
        <v>9480</v>
      </c>
      <c r="E251" s="297" t="s">
        <v>7370</v>
      </c>
      <c r="F251" s="296">
        <v>8.5</v>
      </c>
      <c r="G251" s="296" t="e">
        <f>AVERAGE(#REF!)</f>
        <v>#REF!</v>
      </c>
      <c r="H251" s="296" t="e">
        <f>AVERAGE(#REF!)</f>
        <v>#REF!</v>
      </c>
      <c r="I251" s="296" t="e">
        <f>AVERAGE(#REF!)</f>
        <v>#REF!</v>
      </c>
      <c r="J251" s="296" t="e">
        <f>AVERAGE(#REF!)</f>
        <v>#REF!</v>
      </c>
      <c r="K251" s="296" t="e">
        <f>AVERAGE(#REF!)</f>
        <v>#REF!</v>
      </c>
      <c r="L251" s="296" t="e">
        <f>AVERAGE(#REF!)</f>
        <v>#REF!</v>
      </c>
      <c r="M251" s="296" t="e">
        <f>AVERAGE(#REF!)</f>
        <v>#REF!</v>
      </c>
      <c r="N251" s="296" t="e">
        <f>AVERAGE(#REF!)</f>
        <v>#REF!</v>
      </c>
      <c r="O251" s="296" t="e">
        <f>AVERAGE(#REF!)</f>
        <v>#REF!</v>
      </c>
      <c r="P251" s="296" t="e">
        <f>AVERAGE(#REF!)</f>
        <v>#REF!</v>
      </c>
      <c r="Q251" s="296" t="e">
        <f>AVERAGE(#REF!)</f>
        <v>#REF!</v>
      </c>
      <c r="R251" s="1" t="s">
        <v>8</v>
      </c>
    </row>
    <row r="252" spans="1:18">
      <c r="A252">
        <v>2692</v>
      </c>
      <c r="B252">
        <v>1</v>
      </c>
      <c r="C252" s="299" t="s">
        <v>9481</v>
      </c>
      <c r="D252" s="299" t="s">
        <v>9490</v>
      </c>
      <c r="E252" s="302" t="s">
        <v>7370</v>
      </c>
      <c r="F252" s="301">
        <v>9.1</v>
      </c>
      <c r="G252" s="300">
        <v>5</v>
      </c>
      <c r="H252" s="300">
        <v>5</v>
      </c>
      <c r="I252" s="300">
        <v>5</v>
      </c>
      <c r="J252" s="300">
        <v>5</v>
      </c>
      <c r="K252" s="300">
        <v>10</v>
      </c>
      <c r="L252" s="300">
        <v>10</v>
      </c>
      <c r="M252" s="300">
        <v>5</v>
      </c>
      <c r="N252" s="300">
        <v>10</v>
      </c>
      <c r="O252" s="300">
        <v>10</v>
      </c>
      <c r="P252" s="300">
        <v>10</v>
      </c>
      <c r="Q252" s="300">
        <v>5</v>
      </c>
      <c r="R252" s="1" t="s">
        <v>8</v>
      </c>
    </row>
    <row r="253" spans="1:18">
      <c r="A253">
        <v>2691</v>
      </c>
      <c r="B253">
        <v>2</v>
      </c>
      <c r="C253" s="299" t="s">
        <v>9481</v>
      </c>
      <c r="D253" s="299" t="s">
        <v>9489</v>
      </c>
      <c r="E253" s="302" t="s">
        <v>7370</v>
      </c>
      <c r="F253" s="301">
        <v>8.8000000000000007</v>
      </c>
      <c r="G253" s="300">
        <v>5</v>
      </c>
      <c r="H253" s="300">
        <v>5</v>
      </c>
      <c r="I253" s="300">
        <v>5</v>
      </c>
      <c r="J253" s="300">
        <v>5</v>
      </c>
      <c r="K253" s="300">
        <v>10</v>
      </c>
      <c r="L253" s="300">
        <v>10</v>
      </c>
      <c r="M253" s="300">
        <v>5</v>
      </c>
      <c r="N253" s="300">
        <v>10</v>
      </c>
      <c r="O253" s="300">
        <v>10</v>
      </c>
      <c r="P253" s="300">
        <v>10</v>
      </c>
      <c r="Q253" s="300">
        <v>5</v>
      </c>
      <c r="R253" s="1" t="s">
        <v>6665</v>
      </c>
    </row>
    <row r="254" spans="1:18">
      <c r="A254">
        <v>2690</v>
      </c>
      <c r="B254">
        <v>3</v>
      </c>
      <c r="C254" s="299" t="s">
        <v>9481</v>
      </c>
      <c r="D254" s="299" t="s">
        <v>9488</v>
      </c>
      <c r="E254" s="302" t="s">
        <v>7370</v>
      </c>
      <c r="F254" s="301">
        <v>8.6999999999999993</v>
      </c>
      <c r="G254" s="300">
        <v>5</v>
      </c>
      <c r="H254" s="300">
        <v>5</v>
      </c>
      <c r="I254" s="300">
        <v>5</v>
      </c>
      <c r="J254" s="300">
        <v>5</v>
      </c>
      <c r="K254" s="300">
        <v>10</v>
      </c>
      <c r="L254" s="300">
        <v>10</v>
      </c>
      <c r="M254" s="300">
        <v>5</v>
      </c>
      <c r="N254" s="300">
        <v>10</v>
      </c>
      <c r="O254" s="300">
        <v>10</v>
      </c>
      <c r="P254" s="300">
        <v>10</v>
      </c>
      <c r="Q254" s="300">
        <v>5</v>
      </c>
      <c r="R254" s="1" t="s">
        <v>8</v>
      </c>
    </row>
    <row r="255" spans="1:18">
      <c r="A255">
        <v>2689</v>
      </c>
      <c r="B255">
        <v>4</v>
      </c>
      <c r="C255" s="299" t="s">
        <v>9481</v>
      </c>
      <c r="D255" s="299" t="s">
        <v>9487</v>
      </c>
      <c r="E255" s="302" t="s">
        <v>7370</v>
      </c>
      <c r="F255" s="301">
        <v>8.6</v>
      </c>
      <c r="G255" s="300">
        <v>5</v>
      </c>
      <c r="H255" s="300">
        <v>5</v>
      </c>
      <c r="I255" s="300">
        <v>5</v>
      </c>
      <c r="J255" s="300">
        <v>5</v>
      </c>
      <c r="K255" s="300">
        <v>10</v>
      </c>
      <c r="L255" s="300">
        <v>10</v>
      </c>
      <c r="M255" s="300">
        <v>5</v>
      </c>
      <c r="N255" s="300">
        <v>10</v>
      </c>
      <c r="O255" s="300">
        <v>10</v>
      </c>
      <c r="P255" s="300">
        <v>10</v>
      </c>
      <c r="Q255" s="300">
        <v>5</v>
      </c>
      <c r="R255" s="1" t="s">
        <v>8</v>
      </c>
    </row>
    <row r="256" spans="1:18">
      <c r="A256">
        <v>2688</v>
      </c>
      <c r="B256">
        <v>5</v>
      </c>
      <c r="C256" s="299" t="s">
        <v>9481</v>
      </c>
      <c r="D256" s="299" t="s">
        <v>9486</v>
      </c>
      <c r="E256" s="302" t="s">
        <v>7370</v>
      </c>
      <c r="F256" s="301">
        <v>8.8000000000000007</v>
      </c>
      <c r="G256" s="300">
        <v>5</v>
      </c>
      <c r="H256" s="300">
        <v>5</v>
      </c>
      <c r="I256" s="300">
        <v>5</v>
      </c>
      <c r="J256" s="300">
        <v>5</v>
      </c>
      <c r="K256" s="300">
        <v>10</v>
      </c>
      <c r="L256" s="300">
        <v>10</v>
      </c>
      <c r="M256" s="300">
        <v>5</v>
      </c>
      <c r="N256" s="300">
        <v>10</v>
      </c>
      <c r="O256" s="300">
        <v>10</v>
      </c>
      <c r="P256" s="300">
        <v>10</v>
      </c>
      <c r="Q256" s="300">
        <v>5</v>
      </c>
      <c r="R256" s="1" t="s">
        <v>8</v>
      </c>
    </row>
    <row r="257" spans="1:18">
      <c r="A257">
        <v>2687</v>
      </c>
      <c r="B257">
        <v>6</v>
      </c>
      <c r="C257" s="299" t="s">
        <v>9481</v>
      </c>
      <c r="D257" s="299" t="s">
        <v>9485</v>
      </c>
      <c r="E257" s="302" t="s">
        <v>7370</v>
      </c>
      <c r="F257" s="301">
        <v>8.6999999999999993</v>
      </c>
      <c r="G257" s="300">
        <v>5</v>
      </c>
      <c r="H257" s="300">
        <v>5</v>
      </c>
      <c r="I257" s="300">
        <v>5</v>
      </c>
      <c r="J257" s="300">
        <v>5</v>
      </c>
      <c r="K257" s="300">
        <v>10</v>
      </c>
      <c r="L257" s="300">
        <v>10</v>
      </c>
      <c r="M257" s="300">
        <v>5</v>
      </c>
      <c r="N257" s="300">
        <v>10</v>
      </c>
      <c r="O257" s="300">
        <v>10</v>
      </c>
      <c r="P257" s="300">
        <v>10</v>
      </c>
      <c r="Q257" s="300">
        <v>5</v>
      </c>
      <c r="R257" s="1" t="s">
        <v>8</v>
      </c>
    </row>
    <row r="258" spans="1:18">
      <c r="A258">
        <v>2686</v>
      </c>
      <c r="B258">
        <v>7</v>
      </c>
      <c r="C258" s="299" t="s">
        <v>9481</v>
      </c>
      <c r="D258" s="305" t="s">
        <v>9484</v>
      </c>
      <c r="E258" s="304" t="s">
        <v>7370</v>
      </c>
      <c r="F258" s="303">
        <v>9.5</v>
      </c>
      <c r="G258" s="300">
        <v>5</v>
      </c>
      <c r="H258" s="300">
        <v>5</v>
      </c>
      <c r="I258" s="300">
        <v>5</v>
      </c>
      <c r="J258" s="300">
        <v>5</v>
      </c>
      <c r="K258" s="300">
        <v>10</v>
      </c>
      <c r="L258" s="300">
        <v>10</v>
      </c>
      <c r="M258" s="300">
        <v>5</v>
      </c>
      <c r="N258" s="300">
        <v>10</v>
      </c>
      <c r="O258" s="300">
        <v>10</v>
      </c>
      <c r="P258" s="300">
        <v>10</v>
      </c>
      <c r="Q258" s="300">
        <v>5</v>
      </c>
      <c r="R258" s="1" t="s">
        <v>8</v>
      </c>
    </row>
    <row r="259" spans="1:18">
      <c r="A259">
        <v>2685</v>
      </c>
      <c r="B259">
        <v>8</v>
      </c>
      <c r="C259" s="299" t="s">
        <v>9481</v>
      </c>
      <c r="D259" s="299" t="s">
        <v>9483</v>
      </c>
      <c r="E259" s="302" t="s">
        <v>7370</v>
      </c>
      <c r="F259" s="301">
        <v>8.6</v>
      </c>
      <c r="G259" s="300">
        <v>5</v>
      </c>
      <c r="H259" s="300">
        <v>5</v>
      </c>
      <c r="I259" s="300">
        <v>5</v>
      </c>
      <c r="J259" s="300">
        <v>5</v>
      </c>
      <c r="K259" s="300">
        <v>10</v>
      </c>
      <c r="L259" s="300">
        <v>10</v>
      </c>
      <c r="M259" s="300">
        <v>5</v>
      </c>
      <c r="N259" s="300">
        <v>10</v>
      </c>
      <c r="O259" s="300">
        <v>10</v>
      </c>
      <c r="P259" s="300">
        <v>10</v>
      </c>
      <c r="Q259" s="300">
        <v>5</v>
      </c>
      <c r="R259" s="1" t="s">
        <v>6698</v>
      </c>
    </row>
    <row r="260" spans="1:18">
      <c r="A260">
        <v>2684</v>
      </c>
      <c r="B260">
        <v>9</v>
      </c>
      <c r="C260" s="299" t="s">
        <v>9481</v>
      </c>
      <c r="D260" s="305" t="s">
        <v>9482</v>
      </c>
      <c r="E260" s="304" t="s">
        <v>7370</v>
      </c>
      <c r="F260" s="303">
        <v>10</v>
      </c>
      <c r="G260" s="300">
        <v>5</v>
      </c>
      <c r="H260" s="300">
        <v>5</v>
      </c>
      <c r="I260" s="300">
        <v>5</v>
      </c>
      <c r="J260" s="300">
        <v>5</v>
      </c>
      <c r="K260" s="300">
        <v>10</v>
      </c>
      <c r="L260" s="300">
        <v>10</v>
      </c>
      <c r="M260" s="300">
        <v>5</v>
      </c>
      <c r="N260" s="300">
        <v>10</v>
      </c>
      <c r="O260" s="300">
        <v>10</v>
      </c>
      <c r="P260" s="300">
        <v>10</v>
      </c>
      <c r="Q260" s="300">
        <v>5</v>
      </c>
      <c r="R260" s="1" t="s">
        <v>8</v>
      </c>
    </row>
    <row r="261" spans="1:18">
      <c r="A261">
        <v>2683</v>
      </c>
      <c r="C261" s="299" t="s">
        <v>9481</v>
      </c>
      <c r="D261" s="298" t="s">
        <v>9480</v>
      </c>
      <c r="E261" s="297" t="s">
        <v>7370</v>
      </c>
      <c r="F261" s="296">
        <v>9</v>
      </c>
      <c r="G261" s="296" t="e">
        <f>AVERAGE(#REF!)</f>
        <v>#REF!</v>
      </c>
      <c r="H261" s="296" t="e">
        <f>AVERAGE(#REF!)</f>
        <v>#REF!</v>
      </c>
      <c r="I261" s="296" t="e">
        <f>AVERAGE(#REF!)</f>
        <v>#REF!</v>
      </c>
      <c r="J261" s="296" t="e">
        <f>AVERAGE(#REF!)</f>
        <v>#REF!</v>
      </c>
      <c r="K261" s="296" t="e">
        <f>AVERAGE(#REF!)</f>
        <v>#REF!</v>
      </c>
      <c r="L261" s="296" t="e">
        <f>AVERAGE(#REF!)</f>
        <v>#REF!</v>
      </c>
      <c r="M261" s="296" t="e">
        <f>AVERAGE(#REF!)</f>
        <v>#REF!</v>
      </c>
      <c r="N261" s="296" t="e">
        <f>AVERAGE(#REF!)</f>
        <v>#REF!</v>
      </c>
      <c r="O261" s="296" t="e">
        <f>AVERAGE(#REF!)</f>
        <v>#REF!</v>
      </c>
      <c r="P261" s="296" t="e">
        <f>AVERAGE(#REF!)</f>
        <v>#REF!</v>
      </c>
      <c r="Q261" s="296" t="e">
        <f>AVERAGE(#REF!)</f>
        <v>#REF!</v>
      </c>
      <c r="R261" s="1" t="s">
        <v>8</v>
      </c>
    </row>
    <row r="262" spans="1:18">
      <c r="A262">
        <v>2682</v>
      </c>
      <c r="B262">
        <v>1</v>
      </c>
      <c r="C262" s="299" t="s">
        <v>9471</v>
      </c>
      <c r="D262" s="299" t="s">
        <v>9479</v>
      </c>
      <c r="E262" s="302" t="s">
        <v>7370</v>
      </c>
      <c r="F262" s="301">
        <v>8.3000000000000007</v>
      </c>
      <c r="G262" s="300">
        <v>5</v>
      </c>
      <c r="H262" s="300">
        <v>5</v>
      </c>
      <c r="I262" s="300">
        <v>5</v>
      </c>
      <c r="J262" s="300">
        <v>5</v>
      </c>
      <c r="K262" s="300">
        <v>10</v>
      </c>
      <c r="L262" s="300">
        <v>10</v>
      </c>
      <c r="M262" s="300">
        <v>5</v>
      </c>
      <c r="N262" s="300">
        <v>10</v>
      </c>
      <c r="O262" s="300">
        <v>10</v>
      </c>
      <c r="P262" s="300">
        <v>10</v>
      </c>
      <c r="Q262" s="300">
        <v>5</v>
      </c>
      <c r="R262" s="1" t="s">
        <v>8</v>
      </c>
    </row>
    <row r="263" spans="1:18">
      <c r="A263">
        <v>2681</v>
      </c>
      <c r="B263">
        <v>2</v>
      </c>
      <c r="C263" s="299" t="s">
        <v>9471</v>
      </c>
      <c r="D263" s="299" t="s">
        <v>9478</v>
      </c>
      <c r="E263" s="302" t="s">
        <v>7370</v>
      </c>
      <c r="F263" s="301">
        <v>7.8</v>
      </c>
      <c r="G263" s="300">
        <v>5</v>
      </c>
      <c r="H263" s="300">
        <v>5</v>
      </c>
      <c r="I263" s="300">
        <v>5</v>
      </c>
      <c r="J263" s="300">
        <v>5</v>
      </c>
      <c r="K263" s="300">
        <v>10</v>
      </c>
      <c r="L263" s="300">
        <v>10</v>
      </c>
      <c r="M263" s="300">
        <v>5</v>
      </c>
      <c r="N263" s="300">
        <v>10</v>
      </c>
      <c r="O263" s="300">
        <v>10</v>
      </c>
      <c r="P263" s="300">
        <v>10</v>
      </c>
      <c r="Q263" s="300">
        <v>5</v>
      </c>
      <c r="R263" s="1" t="s">
        <v>6665</v>
      </c>
    </row>
    <row r="264" spans="1:18">
      <c r="A264">
        <v>2680</v>
      </c>
      <c r="B264">
        <v>3</v>
      </c>
      <c r="C264" s="299" t="s">
        <v>9471</v>
      </c>
      <c r="D264" s="299" t="s">
        <v>9477</v>
      </c>
      <c r="E264" s="302" t="s">
        <v>7370</v>
      </c>
      <c r="F264" s="301">
        <v>7.8</v>
      </c>
      <c r="G264" s="300">
        <v>5</v>
      </c>
      <c r="H264" s="300">
        <v>5</v>
      </c>
      <c r="I264" s="300">
        <v>5</v>
      </c>
      <c r="J264" s="300">
        <v>5</v>
      </c>
      <c r="K264" s="300">
        <v>10</v>
      </c>
      <c r="L264" s="300">
        <v>10</v>
      </c>
      <c r="M264" s="300">
        <v>5</v>
      </c>
      <c r="N264" s="300">
        <v>10</v>
      </c>
      <c r="O264" s="300">
        <v>10</v>
      </c>
      <c r="P264" s="300">
        <v>10</v>
      </c>
      <c r="Q264" s="300">
        <v>5</v>
      </c>
      <c r="R264" s="1" t="s">
        <v>6665</v>
      </c>
    </row>
    <row r="265" spans="1:18">
      <c r="A265">
        <v>2679</v>
      </c>
      <c r="B265">
        <v>4</v>
      </c>
      <c r="C265" s="299" t="s">
        <v>9471</v>
      </c>
      <c r="D265" s="299" t="s">
        <v>9476</v>
      </c>
      <c r="E265" s="302" t="s">
        <v>7370</v>
      </c>
      <c r="F265" s="301">
        <v>9.3000000000000007</v>
      </c>
      <c r="G265" s="300">
        <v>5</v>
      </c>
      <c r="H265" s="300">
        <v>5</v>
      </c>
      <c r="I265" s="300">
        <v>5</v>
      </c>
      <c r="J265" s="300">
        <v>5</v>
      </c>
      <c r="K265" s="300">
        <v>10</v>
      </c>
      <c r="L265" s="300">
        <v>10</v>
      </c>
      <c r="M265" s="300">
        <v>5</v>
      </c>
      <c r="N265" s="300">
        <v>10</v>
      </c>
      <c r="O265" s="300">
        <v>10</v>
      </c>
      <c r="P265" s="300">
        <v>10</v>
      </c>
      <c r="Q265" s="300">
        <v>5</v>
      </c>
      <c r="R265" s="1" t="s">
        <v>6665</v>
      </c>
    </row>
    <row r="266" spans="1:18">
      <c r="A266">
        <v>2678</v>
      </c>
      <c r="B266">
        <v>5</v>
      </c>
      <c r="C266" s="299" t="s">
        <v>9471</v>
      </c>
      <c r="D266" s="299" t="s">
        <v>9475</v>
      </c>
      <c r="E266" s="302" t="s">
        <v>7370</v>
      </c>
      <c r="F266" s="301">
        <v>8.4</v>
      </c>
      <c r="G266" s="300">
        <v>5</v>
      </c>
      <c r="H266" s="300">
        <v>5</v>
      </c>
      <c r="I266" s="300">
        <v>5</v>
      </c>
      <c r="J266" s="300">
        <v>5</v>
      </c>
      <c r="K266" s="300">
        <v>10</v>
      </c>
      <c r="L266" s="300">
        <v>10</v>
      </c>
      <c r="M266" s="300">
        <v>5</v>
      </c>
      <c r="N266" s="300">
        <v>10</v>
      </c>
      <c r="O266" s="300">
        <v>10</v>
      </c>
      <c r="P266" s="300">
        <v>10</v>
      </c>
      <c r="Q266" s="300">
        <v>5</v>
      </c>
      <c r="R266" s="1" t="s">
        <v>8</v>
      </c>
    </row>
    <row r="267" spans="1:18">
      <c r="A267">
        <v>2677</v>
      </c>
      <c r="B267">
        <v>6</v>
      </c>
      <c r="C267" s="299" t="s">
        <v>9471</v>
      </c>
      <c r="D267" s="299" t="s">
        <v>9474</v>
      </c>
      <c r="E267" s="302" t="s">
        <v>7370</v>
      </c>
      <c r="F267" s="301">
        <v>8.9</v>
      </c>
      <c r="G267" s="300">
        <v>5</v>
      </c>
      <c r="H267" s="300">
        <v>5</v>
      </c>
      <c r="I267" s="300">
        <v>5</v>
      </c>
      <c r="J267" s="300">
        <v>5</v>
      </c>
      <c r="K267" s="300">
        <v>10</v>
      </c>
      <c r="L267" s="300">
        <v>10</v>
      </c>
      <c r="M267" s="300">
        <v>5</v>
      </c>
      <c r="N267" s="300">
        <v>10</v>
      </c>
      <c r="O267" s="300">
        <v>10</v>
      </c>
      <c r="P267" s="300">
        <v>10</v>
      </c>
      <c r="Q267" s="300">
        <v>5</v>
      </c>
      <c r="R267" s="1" t="s">
        <v>6665</v>
      </c>
    </row>
    <row r="268" spans="1:18">
      <c r="A268">
        <v>2676</v>
      </c>
      <c r="B268">
        <v>7</v>
      </c>
      <c r="C268" s="299" t="s">
        <v>9471</v>
      </c>
      <c r="D268" s="299" t="s">
        <v>9473</v>
      </c>
      <c r="E268" s="302" t="s">
        <v>7370</v>
      </c>
      <c r="F268" s="301">
        <v>8.6</v>
      </c>
      <c r="G268" s="300">
        <v>5</v>
      </c>
      <c r="H268" s="300">
        <v>5</v>
      </c>
      <c r="I268" s="300">
        <v>5</v>
      </c>
      <c r="J268" s="300">
        <v>5</v>
      </c>
      <c r="K268" s="300">
        <v>10</v>
      </c>
      <c r="L268" s="300">
        <v>10</v>
      </c>
      <c r="M268" s="300">
        <v>5</v>
      </c>
      <c r="N268" s="300">
        <v>10</v>
      </c>
      <c r="O268" s="300">
        <v>10</v>
      </c>
      <c r="P268" s="300">
        <v>10</v>
      </c>
      <c r="Q268" s="300">
        <v>5</v>
      </c>
      <c r="R268" s="1" t="s">
        <v>6665</v>
      </c>
    </row>
    <row r="269" spans="1:18">
      <c r="A269">
        <v>2675</v>
      </c>
      <c r="B269">
        <v>8</v>
      </c>
      <c r="C269" s="299" t="s">
        <v>9471</v>
      </c>
      <c r="D269" s="299" t="s">
        <v>9472</v>
      </c>
      <c r="E269" s="302" t="s">
        <v>7370</v>
      </c>
      <c r="F269" s="301">
        <v>9.4</v>
      </c>
      <c r="G269" s="300">
        <v>5</v>
      </c>
      <c r="H269" s="300">
        <v>5</v>
      </c>
      <c r="I269" s="300">
        <v>5</v>
      </c>
      <c r="J269" s="300">
        <v>5</v>
      </c>
      <c r="K269" s="300">
        <v>10</v>
      </c>
      <c r="L269" s="300">
        <v>10</v>
      </c>
      <c r="M269" s="300">
        <v>5</v>
      </c>
      <c r="N269" s="300">
        <v>10</v>
      </c>
      <c r="O269" s="300">
        <v>10</v>
      </c>
      <c r="P269" s="300">
        <v>10</v>
      </c>
      <c r="Q269" s="300">
        <v>5</v>
      </c>
      <c r="R269" s="1" t="s">
        <v>8</v>
      </c>
    </row>
    <row r="270" spans="1:18">
      <c r="A270">
        <v>2674</v>
      </c>
      <c r="C270" s="299" t="s">
        <v>9471</v>
      </c>
      <c r="D270" s="298" t="s">
        <v>9436</v>
      </c>
      <c r="E270" s="297" t="s">
        <v>7370</v>
      </c>
      <c r="F270" s="296">
        <v>8.6</v>
      </c>
      <c r="G270" s="296" t="e">
        <f>AVERAGE(#REF!)</f>
        <v>#REF!</v>
      </c>
      <c r="H270" s="296" t="e">
        <f>AVERAGE(#REF!)</f>
        <v>#REF!</v>
      </c>
      <c r="I270" s="296" t="e">
        <f>AVERAGE(#REF!)</f>
        <v>#REF!</v>
      </c>
      <c r="J270" s="296" t="e">
        <f>AVERAGE(#REF!)</f>
        <v>#REF!</v>
      </c>
      <c r="K270" s="296" t="e">
        <f>AVERAGE(#REF!)</f>
        <v>#REF!</v>
      </c>
      <c r="L270" s="296" t="e">
        <f>AVERAGE(#REF!)</f>
        <v>#REF!</v>
      </c>
      <c r="M270" s="296" t="e">
        <f>AVERAGE(#REF!)</f>
        <v>#REF!</v>
      </c>
      <c r="N270" s="296" t="e">
        <f>AVERAGE(#REF!)</f>
        <v>#REF!</v>
      </c>
      <c r="O270" s="296" t="e">
        <f>AVERAGE(#REF!)</f>
        <v>#REF!</v>
      </c>
      <c r="P270" s="296" t="e">
        <f>AVERAGE(#REF!)</f>
        <v>#REF!</v>
      </c>
      <c r="Q270" s="296" t="e">
        <f>AVERAGE(#REF!)</f>
        <v>#REF!</v>
      </c>
      <c r="R270" s="1" t="s">
        <v>6665</v>
      </c>
    </row>
    <row r="271" spans="1:18">
      <c r="A271">
        <v>2673</v>
      </c>
      <c r="B271">
        <v>1</v>
      </c>
      <c r="C271" s="299" t="s">
        <v>9457</v>
      </c>
      <c r="D271" s="299" t="s">
        <v>9470</v>
      </c>
      <c r="E271" s="302" t="s">
        <v>7370</v>
      </c>
      <c r="F271" s="301">
        <v>8.5</v>
      </c>
      <c r="G271" s="300">
        <v>5</v>
      </c>
      <c r="H271" s="300">
        <v>5</v>
      </c>
      <c r="I271" s="300">
        <v>5</v>
      </c>
      <c r="J271" s="300">
        <v>5</v>
      </c>
      <c r="K271" s="300">
        <v>10</v>
      </c>
      <c r="L271" s="300">
        <v>10</v>
      </c>
      <c r="M271" s="300">
        <v>5</v>
      </c>
      <c r="N271" s="300">
        <v>10</v>
      </c>
      <c r="O271" s="300">
        <v>10</v>
      </c>
      <c r="P271" s="300">
        <v>10</v>
      </c>
      <c r="Q271" s="300">
        <v>5</v>
      </c>
      <c r="R271" s="1" t="s">
        <v>6665</v>
      </c>
    </row>
    <row r="272" spans="1:18">
      <c r="A272">
        <v>2672</v>
      </c>
      <c r="B272">
        <v>2</v>
      </c>
      <c r="C272" s="299" t="s">
        <v>9457</v>
      </c>
      <c r="D272" s="299" t="s">
        <v>9469</v>
      </c>
      <c r="E272" s="302" t="s">
        <v>7370</v>
      </c>
      <c r="F272" s="301">
        <v>9.3000000000000007</v>
      </c>
      <c r="G272" s="300">
        <v>5</v>
      </c>
      <c r="H272" s="300">
        <v>5</v>
      </c>
      <c r="I272" s="300">
        <v>5</v>
      </c>
      <c r="J272" s="300">
        <v>5</v>
      </c>
      <c r="K272" s="300">
        <v>10</v>
      </c>
      <c r="L272" s="300">
        <v>10</v>
      </c>
      <c r="M272" s="300">
        <v>5</v>
      </c>
      <c r="N272" s="300">
        <v>10</v>
      </c>
      <c r="O272" s="300">
        <v>10</v>
      </c>
      <c r="P272" s="300">
        <v>10</v>
      </c>
      <c r="Q272" s="300">
        <v>5</v>
      </c>
      <c r="R272" s="1" t="s">
        <v>8</v>
      </c>
    </row>
    <row r="273" spans="1:18">
      <c r="A273">
        <v>2671</v>
      </c>
      <c r="B273">
        <v>3</v>
      </c>
      <c r="C273" s="299" t="s">
        <v>9457</v>
      </c>
      <c r="D273" s="299" t="s">
        <v>9468</v>
      </c>
      <c r="E273" s="302" t="s">
        <v>7370</v>
      </c>
      <c r="F273" s="301">
        <v>8.6999999999999993</v>
      </c>
      <c r="G273" s="300">
        <v>5</v>
      </c>
      <c r="H273" s="300">
        <v>5</v>
      </c>
      <c r="I273" s="300">
        <v>5</v>
      </c>
      <c r="J273" s="300">
        <v>5</v>
      </c>
      <c r="K273" s="300">
        <v>10</v>
      </c>
      <c r="L273" s="300">
        <v>10</v>
      </c>
      <c r="M273" s="300">
        <v>5</v>
      </c>
      <c r="N273" s="300">
        <v>10</v>
      </c>
      <c r="O273" s="300">
        <v>10</v>
      </c>
      <c r="P273" s="300">
        <v>10</v>
      </c>
      <c r="Q273" s="300">
        <v>5</v>
      </c>
      <c r="R273" s="1" t="s">
        <v>6665</v>
      </c>
    </row>
    <row r="274" spans="1:18">
      <c r="A274">
        <v>2670</v>
      </c>
      <c r="B274">
        <v>4</v>
      </c>
      <c r="C274" s="299" t="s">
        <v>9457</v>
      </c>
      <c r="D274" s="299" t="s">
        <v>9467</v>
      </c>
      <c r="E274" s="302" t="s">
        <v>7370</v>
      </c>
      <c r="F274" s="301">
        <v>8.6</v>
      </c>
      <c r="G274" s="300">
        <v>5</v>
      </c>
      <c r="H274" s="300">
        <v>5</v>
      </c>
      <c r="I274" s="300">
        <v>5</v>
      </c>
      <c r="J274" s="300">
        <v>5</v>
      </c>
      <c r="K274" s="300">
        <v>10</v>
      </c>
      <c r="L274" s="300">
        <v>10</v>
      </c>
      <c r="M274" s="300">
        <v>5</v>
      </c>
      <c r="N274" s="300">
        <v>10</v>
      </c>
      <c r="O274" s="300">
        <v>10</v>
      </c>
      <c r="P274" s="300">
        <v>10</v>
      </c>
      <c r="Q274" s="300">
        <v>5</v>
      </c>
      <c r="R274" s="1" t="s">
        <v>8</v>
      </c>
    </row>
    <row r="275" spans="1:18">
      <c r="A275">
        <v>2669</v>
      </c>
      <c r="B275">
        <v>5</v>
      </c>
      <c r="C275" s="299" t="s">
        <v>9457</v>
      </c>
      <c r="D275" s="299" t="s">
        <v>9466</v>
      </c>
      <c r="E275" s="302" t="s">
        <v>7370</v>
      </c>
      <c r="F275" s="301">
        <v>8.9</v>
      </c>
      <c r="G275" s="300">
        <v>5</v>
      </c>
      <c r="H275" s="300">
        <v>5</v>
      </c>
      <c r="I275" s="300">
        <v>5</v>
      </c>
      <c r="J275" s="300">
        <v>5</v>
      </c>
      <c r="K275" s="300">
        <v>10</v>
      </c>
      <c r="L275" s="300">
        <v>10</v>
      </c>
      <c r="M275" s="300">
        <v>5</v>
      </c>
      <c r="N275" s="300">
        <v>10</v>
      </c>
      <c r="O275" s="300">
        <v>10</v>
      </c>
      <c r="P275" s="300">
        <v>10</v>
      </c>
      <c r="Q275" s="300">
        <v>5</v>
      </c>
      <c r="R275" s="1" t="s">
        <v>8</v>
      </c>
    </row>
    <row r="276" spans="1:18">
      <c r="A276">
        <v>2668</v>
      </c>
      <c r="B276">
        <v>6</v>
      </c>
      <c r="C276" s="299" t="s">
        <v>9457</v>
      </c>
      <c r="D276" s="299" t="s">
        <v>9465</v>
      </c>
      <c r="E276" s="302" t="s">
        <v>7370</v>
      </c>
      <c r="F276" s="301">
        <v>9.1</v>
      </c>
      <c r="G276" s="300">
        <v>5</v>
      </c>
      <c r="H276" s="300">
        <v>5</v>
      </c>
      <c r="I276" s="300">
        <v>5</v>
      </c>
      <c r="J276" s="300">
        <v>5</v>
      </c>
      <c r="K276" s="300">
        <v>10</v>
      </c>
      <c r="L276" s="300">
        <v>10</v>
      </c>
      <c r="M276" s="300">
        <v>5</v>
      </c>
      <c r="N276" s="300">
        <v>10</v>
      </c>
      <c r="O276" s="300">
        <v>10</v>
      </c>
      <c r="P276" s="300">
        <v>10</v>
      </c>
      <c r="Q276" s="300">
        <v>5</v>
      </c>
      <c r="R276" s="1" t="s">
        <v>8</v>
      </c>
    </row>
    <row r="277" spans="1:18">
      <c r="A277">
        <v>2667</v>
      </c>
      <c r="B277">
        <v>7</v>
      </c>
      <c r="C277" s="299" t="s">
        <v>9457</v>
      </c>
      <c r="D277" s="299" t="s">
        <v>9464</v>
      </c>
      <c r="E277" s="302" t="s">
        <v>7370</v>
      </c>
      <c r="F277" s="301">
        <v>9.4</v>
      </c>
      <c r="G277" s="300">
        <v>5</v>
      </c>
      <c r="H277" s="300">
        <v>5</v>
      </c>
      <c r="I277" s="300">
        <v>5</v>
      </c>
      <c r="J277" s="300">
        <v>5</v>
      </c>
      <c r="K277" s="300">
        <v>10</v>
      </c>
      <c r="L277" s="300">
        <v>10</v>
      </c>
      <c r="M277" s="300">
        <v>5</v>
      </c>
      <c r="N277" s="300">
        <v>10</v>
      </c>
      <c r="O277" s="300">
        <v>10</v>
      </c>
      <c r="P277" s="300">
        <v>10</v>
      </c>
      <c r="Q277" s="300">
        <v>5</v>
      </c>
      <c r="R277" s="1" t="s">
        <v>8</v>
      </c>
    </row>
    <row r="278" spans="1:18">
      <c r="A278">
        <v>2666</v>
      </c>
      <c r="B278">
        <v>8</v>
      </c>
      <c r="C278" s="299" t="s">
        <v>9457</v>
      </c>
      <c r="D278" s="299" t="s">
        <v>9463</v>
      </c>
      <c r="E278" s="302" t="s">
        <v>7370</v>
      </c>
      <c r="F278" s="301">
        <v>7.5</v>
      </c>
      <c r="G278" s="300">
        <v>5</v>
      </c>
      <c r="H278" s="300">
        <v>5</v>
      </c>
      <c r="I278" s="300">
        <v>5</v>
      </c>
      <c r="J278" s="300">
        <v>5</v>
      </c>
      <c r="K278" s="300">
        <v>10</v>
      </c>
      <c r="L278" s="300">
        <v>10</v>
      </c>
      <c r="M278" s="300">
        <v>5</v>
      </c>
      <c r="N278" s="300">
        <v>10</v>
      </c>
      <c r="O278" s="300">
        <v>10</v>
      </c>
      <c r="P278" s="300">
        <v>10</v>
      </c>
      <c r="Q278" s="300">
        <v>5</v>
      </c>
      <c r="R278" s="1" t="s">
        <v>6665</v>
      </c>
    </row>
    <row r="279" spans="1:18">
      <c r="A279">
        <v>2665</v>
      </c>
      <c r="B279">
        <v>9</v>
      </c>
      <c r="C279" s="299" t="s">
        <v>9457</v>
      </c>
      <c r="D279" s="299" t="s">
        <v>9462</v>
      </c>
      <c r="E279" s="302" t="s">
        <v>7370</v>
      </c>
      <c r="F279" s="301">
        <v>7.7</v>
      </c>
      <c r="G279" s="300">
        <v>5</v>
      </c>
      <c r="H279" s="300">
        <v>5</v>
      </c>
      <c r="I279" s="300">
        <v>5</v>
      </c>
      <c r="J279" s="300">
        <v>5</v>
      </c>
      <c r="K279" s="300">
        <v>10</v>
      </c>
      <c r="L279" s="300">
        <v>10</v>
      </c>
      <c r="M279" s="300">
        <v>5</v>
      </c>
      <c r="N279" s="300">
        <v>10</v>
      </c>
      <c r="O279" s="300">
        <v>10</v>
      </c>
      <c r="P279" s="300">
        <v>10</v>
      </c>
      <c r="Q279" s="300">
        <v>5</v>
      </c>
      <c r="R279" s="1" t="s">
        <v>6665</v>
      </c>
    </row>
    <row r="280" spans="1:18">
      <c r="A280">
        <v>2664</v>
      </c>
      <c r="B280">
        <v>10</v>
      </c>
      <c r="C280" s="299" t="s">
        <v>9457</v>
      </c>
      <c r="D280" s="299" t="s">
        <v>9461</v>
      </c>
      <c r="E280" s="302" t="s">
        <v>7370</v>
      </c>
      <c r="F280" s="301">
        <v>9</v>
      </c>
      <c r="G280" s="300">
        <v>5</v>
      </c>
      <c r="H280" s="300">
        <v>5</v>
      </c>
      <c r="I280" s="300">
        <v>5</v>
      </c>
      <c r="J280" s="300">
        <v>5</v>
      </c>
      <c r="K280" s="300">
        <v>10</v>
      </c>
      <c r="L280" s="300">
        <v>10</v>
      </c>
      <c r="M280" s="300">
        <v>5</v>
      </c>
      <c r="N280" s="300">
        <v>10</v>
      </c>
      <c r="O280" s="300">
        <v>10</v>
      </c>
      <c r="P280" s="300">
        <v>10</v>
      </c>
      <c r="Q280" s="300">
        <v>5</v>
      </c>
      <c r="R280" s="1" t="s">
        <v>6665</v>
      </c>
    </row>
    <row r="281" spans="1:18">
      <c r="A281">
        <v>2663</v>
      </c>
      <c r="B281">
        <v>11</v>
      </c>
      <c r="C281" s="299" t="s">
        <v>9457</v>
      </c>
      <c r="D281" s="305" t="s">
        <v>9460</v>
      </c>
      <c r="E281" s="304" t="s">
        <v>7370</v>
      </c>
      <c r="F281" s="303">
        <v>9.8000000000000007</v>
      </c>
      <c r="G281" s="300">
        <v>5</v>
      </c>
      <c r="H281" s="300">
        <v>5</v>
      </c>
      <c r="I281" s="300">
        <v>5</v>
      </c>
      <c r="J281" s="300">
        <v>5</v>
      </c>
      <c r="K281" s="300">
        <v>10</v>
      </c>
      <c r="L281" s="300">
        <v>10</v>
      </c>
      <c r="M281" s="300">
        <v>5</v>
      </c>
      <c r="N281" s="300">
        <v>10</v>
      </c>
      <c r="O281" s="300">
        <v>10</v>
      </c>
      <c r="P281" s="300">
        <v>10</v>
      </c>
      <c r="Q281" s="300">
        <v>5</v>
      </c>
      <c r="R281" s="1" t="s">
        <v>6665</v>
      </c>
    </row>
    <row r="282" spans="1:18">
      <c r="A282">
        <v>2662</v>
      </c>
      <c r="B282">
        <v>12</v>
      </c>
      <c r="C282" s="299" t="s">
        <v>9457</v>
      </c>
      <c r="D282" s="299" t="s">
        <v>9459</v>
      </c>
      <c r="E282" s="302" t="s">
        <v>7370</v>
      </c>
      <c r="F282" s="301">
        <v>8.4</v>
      </c>
      <c r="G282" s="300">
        <v>5</v>
      </c>
      <c r="H282" s="300">
        <v>5</v>
      </c>
      <c r="I282" s="300">
        <v>5</v>
      </c>
      <c r="J282" s="300">
        <v>5</v>
      </c>
      <c r="K282" s="300">
        <v>10</v>
      </c>
      <c r="L282" s="300">
        <v>10</v>
      </c>
      <c r="M282" s="300">
        <v>5</v>
      </c>
      <c r="N282" s="300">
        <v>10</v>
      </c>
      <c r="O282" s="300">
        <v>10</v>
      </c>
      <c r="P282" s="300">
        <v>10</v>
      </c>
      <c r="Q282" s="300">
        <v>5</v>
      </c>
    </row>
    <row r="283" spans="1:18">
      <c r="A283">
        <v>2661</v>
      </c>
      <c r="B283">
        <v>13</v>
      </c>
      <c r="C283" s="299" t="s">
        <v>9457</v>
      </c>
      <c r="D283" s="299" t="s">
        <v>9458</v>
      </c>
      <c r="E283" s="302" t="s">
        <v>7370</v>
      </c>
      <c r="F283" s="301">
        <v>8.4</v>
      </c>
      <c r="G283" s="300">
        <v>5</v>
      </c>
      <c r="H283" s="300">
        <v>5</v>
      </c>
      <c r="I283" s="300">
        <v>5</v>
      </c>
      <c r="J283" s="300">
        <v>5</v>
      </c>
      <c r="K283" s="300">
        <v>10</v>
      </c>
      <c r="L283" s="300">
        <v>10</v>
      </c>
      <c r="M283" s="300">
        <v>5</v>
      </c>
      <c r="N283" s="300">
        <v>10</v>
      </c>
      <c r="O283" s="300">
        <v>10</v>
      </c>
      <c r="P283" s="300">
        <v>10</v>
      </c>
      <c r="Q283" s="300">
        <v>5</v>
      </c>
      <c r="R283" s="1" t="s">
        <v>6665</v>
      </c>
    </row>
    <row r="284" spans="1:18">
      <c r="A284">
        <v>2660</v>
      </c>
      <c r="C284" s="299" t="s">
        <v>9457</v>
      </c>
      <c r="D284" s="298" t="s">
        <v>9436</v>
      </c>
      <c r="E284" s="297" t="s">
        <v>7370</v>
      </c>
      <c r="F284" s="296">
        <v>8.6999999999999993</v>
      </c>
      <c r="G284" s="296" t="e">
        <f>AVERAGE(#REF!)</f>
        <v>#REF!</v>
      </c>
      <c r="H284" s="296" t="e">
        <f>AVERAGE(#REF!)</f>
        <v>#REF!</v>
      </c>
      <c r="I284" s="296" t="e">
        <f>AVERAGE(#REF!)</f>
        <v>#REF!</v>
      </c>
      <c r="J284" s="296" t="e">
        <f>AVERAGE(#REF!)</f>
        <v>#REF!</v>
      </c>
      <c r="K284" s="296" t="e">
        <f>AVERAGE(#REF!)</f>
        <v>#REF!</v>
      </c>
      <c r="L284" s="296" t="e">
        <f>AVERAGE(#REF!)</f>
        <v>#REF!</v>
      </c>
      <c r="M284" s="296" t="e">
        <f>AVERAGE(#REF!)</f>
        <v>#REF!</v>
      </c>
      <c r="N284" s="296" t="e">
        <f>AVERAGE(#REF!)</f>
        <v>#REF!</v>
      </c>
      <c r="O284" s="296" t="e">
        <f>AVERAGE(#REF!)</f>
        <v>#REF!</v>
      </c>
      <c r="P284" s="296" t="e">
        <f>AVERAGE(#REF!)</f>
        <v>#REF!</v>
      </c>
      <c r="Q284" s="296" t="e">
        <f>AVERAGE(#REF!)</f>
        <v>#REF!</v>
      </c>
      <c r="R284" s="1" t="s">
        <v>6665</v>
      </c>
    </row>
    <row r="285" spans="1:18">
      <c r="A285">
        <v>2659</v>
      </c>
      <c r="B285">
        <v>1</v>
      </c>
      <c r="C285" s="299" t="s">
        <v>9445</v>
      </c>
      <c r="D285" s="305" t="s">
        <v>9456</v>
      </c>
      <c r="E285" s="304" t="s">
        <v>7370</v>
      </c>
      <c r="F285" s="303">
        <v>9.5</v>
      </c>
      <c r="G285" s="300">
        <v>5</v>
      </c>
      <c r="H285" s="300">
        <v>5</v>
      </c>
      <c r="I285" s="300">
        <v>5</v>
      </c>
      <c r="J285" s="300">
        <v>5</v>
      </c>
      <c r="K285" s="300">
        <v>10</v>
      </c>
      <c r="L285" s="300">
        <v>10</v>
      </c>
      <c r="M285" s="300">
        <v>5</v>
      </c>
      <c r="N285" s="300">
        <v>10</v>
      </c>
      <c r="O285" s="300">
        <v>10</v>
      </c>
      <c r="P285" s="300">
        <v>10</v>
      </c>
      <c r="Q285" s="300">
        <v>5</v>
      </c>
      <c r="R285" s="1" t="s">
        <v>8</v>
      </c>
    </row>
    <row r="286" spans="1:18">
      <c r="A286">
        <v>2658</v>
      </c>
      <c r="B286">
        <v>2</v>
      </c>
      <c r="C286" s="299" t="s">
        <v>9445</v>
      </c>
      <c r="D286" s="305" t="s">
        <v>9455</v>
      </c>
      <c r="E286" s="304" t="s">
        <v>7370</v>
      </c>
      <c r="F286" s="303">
        <v>9.9</v>
      </c>
      <c r="G286" s="300">
        <v>5</v>
      </c>
      <c r="H286" s="300">
        <v>5</v>
      </c>
      <c r="I286" s="300">
        <v>5</v>
      </c>
      <c r="J286" s="300">
        <v>5</v>
      </c>
      <c r="K286" s="300">
        <v>10</v>
      </c>
      <c r="L286" s="300">
        <v>10</v>
      </c>
      <c r="M286" s="300">
        <v>5</v>
      </c>
      <c r="N286" s="300">
        <v>10</v>
      </c>
      <c r="O286" s="300">
        <v>10</v>
      </c>
      <c r="P286" s="300">
        <v>10</v>
      </c>
      <c r="Q286" s="300">
        <v>5</v>
      </c>
      <c r="R286" s="1" t="s">
        <v>8</v>
      </c>
    </row>
    <row r="287" spans="1:18">
      <c r="A287">
        <v>2657</v>
      </c>
      <c r="B287">
        <v>3</v>
      </c>
      <c r="C287" s="299" t="s">
        <v>9445</v>
      </c>
      <c r="D287" s="299" t="s">
        <v>9454</v>
      </c>
      <c r="E287" s="302" t="s">
        <v>7370</v>
      </c>
      <c r="F287" s="301">
        <v>8.6999999999999993</v>
      </c>
      <c r="G287" s="300">
        <v>5</v>
      </c>
      <c r="H287" s="300">
        <v>5</v>
      </c>
      <c r="I287" s="300">
        <v>5</v>
      </c>
      <c r="J287" s="300">
        <v>5</v>
      </c>
      <c r="K287" s="300">
        <v>10</v>
      </c>
      <c r="L287" s="300">
        <v>10</v>
      </c>
      <c r="M287" s="300">
        <v>5</v>
      </c>
      <c r="N287" s="300">
        <v>10</v>
      </c>
      <c r="O287" s="300">
        <v>10</v>
      </c>
      <c r="P287" s="300">
        <v>10</v>
      </c>
      <c r="Q287" s="300">
        <v>5</v>
      </c>
      <c r="R287" s="1" t="s">
        <v>6665</v>
      </c>
    </row>
    <row r="288" spans="1:18">
      <c r="A288">
        <v>2656</v>
      </c>
      <c r="B288">
        <v>4</v>
      </c>
      <c r="C288" s="299" t="s">
        <v>9445</v>
      </c>
      <c r="D288" s="299" t="s">
        <v>9453</v>
      </c>
      <c r="E288" s="302" t="s">
        <v>7370</v>
      </c>
      <c r="F288" s="301">
        <v>7.5</v>
      </c>
      <c r="G288" s="300">
        <v>5</v>
      </c>
      <c r="H288" s="300">
        <v>5</v>
      </c>
      <c r="I288" s="300">
        <v>5</v>
      </c>
      <c r="J288" s="300">
        <v>5</v>
      </c>
      <c r="K288" s="300">
        <v>10</v>
      </c>
      <c r="L288" s="300">
        <v>10</v>
      </c>
      <c r="M288" s="300">
        <v>5</v>
      </c>
      <c r="N288" s="300">
        <v>10</v>
      </c>
      <c r="O288" s="300">
        <v>10</v>
      </c>
      <c r="P288" s="300">
        <v>10</v>
      </c>
      <c r="Q288" s="300">
        <v>5</v>
      </c>
      <c r="R288" s="1" t="s">
        <v>6665</v>
      </c>
    </row>
    <row r="289" spans="1:18">
      <c r="A289">
        <v>2655</v>
      </c>
      <c r="B289">
        <v>5</v>
      </c>
      <c r="C289" s="299" t="s">
        <v>9445</v>
      </c>
      <c r="D289" s="299" t="s">
        <v>9452</v>
      </c>
      <c r="E289" s="302" t="s">
        <v>7370</v>
      </c>
      <c r="F289" s="301">
        <v>8.6</v>
      </c>
      <c r="G289" s="300">
        <v>5</v>
      </c>
      <c r="H289" s="300">
        <v>5</v>
      </c>
      <c r="I289" s="300">
        <v>5</v>
      </c>
      <c r="J289" s="300">
        <v>5</v>
      </c>
      <c r="K289" s="300">
        <v>10</v>
      </c>
      <c r="L289" s="300">
        <v>10</v>
      </c>
      <c r="M289" s="300">
        <v>5</v>
      </c>
      <c r="N289" s="300">
        <v>10</v>
      </c>
      <c r="O289" s="300">
        <v>10</v>
      </c>
      <c r="P289" s="300">
        <v>10</v>
      </c>
      <c r="Q289" s="300">
        <v>5</v>
      </c>
      <c r="R289" s="1" t="s">
        <v>6665</v>
      </c>
    </row>
    <row r="290" spans="1:18">
      <c r="A290">
        <v>2654</v>
      </c>
      <c r="B290">
        <v>6</v>
      </c>
      <c r="C290" s="299" t="s">
        <v>9445</v>
      </c>
      <c r="D290" s="299" t="s">
        <v>9451</v>
      </c>
      <c r="E290" s="302" t="s">
        <v>7370</v>
      </c>
      <c r="F290" s="301">
        <v>7.9</v>
      </c>
      <c r="G290" s="300">
        <v>5</v>
      </c>
      <c r="H290" s="300">
        <v>5</v>
      </c>
      <c r="I290" s="300">
        <v>5</v>
      </c>
      <c r="J290" s="300">
        <v>5</v>
      </c>
      <c r="K290" s="300">
        <v>10</v>
      </c>
      <c r="L290" s="300">
        <v>10</v>
      </c>
      <c r="M290" s="300">
        <v>5</v>
      </c>
      <c r="N290" s="300">
        <v>10</v>
      </c>
      <c r="O290" s="300">
        <v>10</v>
      </c>
      <c r="P290" s="300">
        <v>10</v>
      </c>
      <c r="Q290" s="300">
        <v>5</v>
      </c>
      <c r="R290" s="1" t="s">
        <v>6665</v>
      </c>
    </row>
    <row r="291" spans="1:18">
      <c r="A291">
        <v>2653</v>
      </c>
      <c r="B291">
        <v>7</v>
      </c>
      <c r="C291" s="299" t="s">
        <v>9445</v>
      </c>
      <c r="D291" s="305" t="s">
        <v>9450</v>
      </c>
      <c r="E291" s="304" t="s">
        <v>7370</v>
      </c>
      <c r="F291" s="303">
        <v>10</v>
      </c>
      <c r="G291" s="300">
        <v>5</v>
      </c>
      <c r="H291" s="300">
        <v>5</v>
      </c>
      <c r="I291" s="300">
        <v>5</v>
      </c>
      <c r="J291" s="300">
        <v>5</v>
      </c>
      <c r="K291" s="300">
        <v>10</v>
      </c>
      <c r="L291" s="300">
        <v>10</v>
      </c>
      <c r="M291" s="300">
        <v>5</v>
      </c>
      <c r="N291" s="300">
        <v>10</v>
      </c>
      <c r="O291" s="300">
        <v>10</v>
      </c>
      <c r="P291" s="300">
        <v>10</v>
      </c>
      <c r="Q291" s="300">
        <v>5</v>
      </c>
      <c r="R291" s="1" t="s">
        <v>8</v>
      </c>
    </row>
    <row r="292" spans="1:18">
      <c r="A292">
        <v>2652</v>
      </c>
      <c r="B292">
        <v>8</v>
      </c>
      <c r="C292" s="299" t="s">
        <v>9445</v>
      </c>
      <c r="D292" s="299" t="s">
        <v>9449</v>
      </c>
      <c r="E292" s="302" t="s">
        <v>7370</v>
      </c>
      <c r="F292" s="301">
        <v>9.4</v>
      </c>
      <c r="G292" s="300">
        <v>5</v>
      </c>
      <c r="H292" s="300">
        <v>5</v>
      </c>
      <c r="I292" s="300">
        <v>5</v>
      </c>
      <c r="J292" s="300">
        <v>5</v>
      </c>
      <c r="K292" s="300">
        <v>10</v>
      </c>
      <c r="L292" s="300">
        <v>10</v>
      </c>
      <c r="M292" s="300">
        <v>5</v>
      </c>
      <c r="N292" s="300">
        <v>10</v>
      </c>
      <c r="O292" s="300">
        <v>10</v>
      </c>
      <c r="P292" s="300">
        <v>10</v>
      </c>
      <c r="Q292" s="300">
        <v>5</v>
      </c>
      <c r="R292" s="1" t="s">
        <v>6665</v>
      </c>
    </row>
    <row r="293" spans="1:18">
      <c r="A293">
        <v>2651</v>
      </c>
      <c r="B293">
        <v>9</v>
      </c>
      <c r="C293" s="299" t="s">
        <v>9445</v>
      </c>
      <c r="D293" s="299" t="s">
        <v>9448</v>
      </c>
      <c r="E293" s="302" t="s">
        <v>7370</v>
      </c>
      <c r="F293" s="301">
        <v>7.7</v>
      </c>
      <c r="G293" s="300">
        <v>5</v>
      </c>
      <c r="H293" s="300">
        <v>5</v>
      </c>
      <c r="I293" s="300">
        <v>5</v>
      </c>
      <c r="J293" s="300">
        <v>5</v>
      </c>
      <c r="K293" s="300">
        <v>10</v>
      </c>
      <c r="L293" s="300">
        <v>10</v>
      </c>
      <c r="M293" s="300">
        <v>5</v>
      </c>
      <c r="N293" s="300">
        <v>10</v>
      </c>
      <c r="O293" s="300">
        <v>10</v>
      </c>
      <c r="P293" s="300">
        <v>10</v>
      </c>
      <c r="Q293" s="300">
        <v>5</v>
      </c>
      <c r="R293" s="1" t="s">
        <v>6665</v>
      </c>
    </row>
    <row r="294" spans="1:18">
      <c r="A294">
        <v>2650</v>
      </c>
      <c r="B294">
        <v>10</v>
      </c>
      <c r="C294" s="299" t="s">
        <v>9445</v>
      </c>
      <c r="D294" s="299" t="s">
        <v>9447</v>
      </c>
      <c r="E294" s="302" t="s">
        <v>7370</v>
      </c>
      <c r="F294" s="301">
        <v>8.4</v>
      </c>
      <c r="G294" s="300">
        <v>5</v>
      </c>
      <c r="H294" s="300">
        <v>5</v>
      </c>
      <c r="I294" s="300">
        <v>5</v>
      </c>
      <c r="J294" s="300">
        <v>5</v>
      </c>
      <c r="K294" s="300">
        <v>10</v>
      </c>
      <c r="L294" s="300">
        <v>10</v>
      </c>
      <c r="M294" s="300">
        <v>5</v>
      </c>
      <c r="N294" s="300">
        <v>10</v>
      </c>
      <c r="O294" s="300">
        <v>10</v>
      </c>
      <c r="P294" s="300">
        <v>10</v>
      </c>
      <c r="Q294" s="300">
        <v>5</v>
      </c>
      <c r="R294" s="1" t="s">
        <v>6665</v>
      </c>
    </row>
    <row r="295" spans="1:18">
      <c r="A295">
        <v>2649</v>
      </c>
      <c r="B295">
        <v>11</v>
      </c>
      <c r="C295" s="299" t="s">
        <v>9445</v>
      </c>
      <c r="D295" s="299" t="s">
        <v>7164</v>
      </c>
      <c r="E295" s="302" t="s">
        <v>7370</v>
      </c>
      <c r="F295" s="301">
        <v>7.5</v>
      </c>
      <c r="G295" s="300">
        <v>5</v>
      </c>
      <c r="H295" s="300">
        <v>5</v>
      </c>
      <c r="I295" s="300">
        <v>5</v>
      </c>
      <c r="J295" s="300">
        <v>5</v>
      </c>
      <c r="K295" s="300">
        <v>10</v>
      </c>
      <c r="L295" s="300">
        <v>10</v>
      </c>
      <c r="M295" s="300">
        <v>5</v>
      </c>
      <c r="N295" s="300">
        <v>10</v>
      </c>
      <c r="O295" s="300">
        <v>10</v>
      </c>
      <c r="P295" s="300">
        <v>10</v>
      </c>
      <c r="Q295" s="300">
        <v>5</v>
      </c>
      <c r="R295" s="1" t="s">
        <v>6665</v>
      </c>
    </row>
    <row r="296" spans="1:18">
      <c r="A296">
        <v>2648</v>
      </c>
      <c r="B296">
        <v>12</v>
      </c>
      <c r="C296" s="299" t="s">
        <v>9445</v>
      </c>
      <c r="D296" s="299" t="s">
        <v>9446</v>
      </c>
      <c r="E296" s="302" t="s">
        <v>7370</v>
      </c>
      <c r="F296" s="301">
        <v>8.1</v>
      </c>
      <c r="G296" s="300">
        <v>5</v>
      </c>
      <c r="H296" s="300">
        <v>5</v>
      </c>
      <c r="I296" s="300">
        <v>5</v>
      </c>
      <c r="J296" s="300">
        <v>5</v>
      </c>
      <c r="K296" s="300">
        <v>10</v>
      </c>
      <c r="L296" s="300">
        <v>10</v>
      </c>
      <c r="M296" s="300">
        <v>5</v>
      </c>
      <c r="N296" s="300">
        <v>10</v>
      </c>
      <c r="O296" s="300">
        <v>10</v>
      </c>
      <c r="P296" s="300">
        <v>10</v>
      </c>
      <c r="Q296" s="300">
        <v>5</v>
      </c>
      <c r="R296" s="1" t="s">
        <v>6665</v>
      </c>
    </row>
    <row r="297" spans="1:18">
      <c r="A297">
        <v>2647</v>
      </c>
      <c r="C297" s="299" t="s">
        <v>9445</v>
      </c>
      <c r="D297" s="298" t="s">
        <v>9436</v>
      </c>
      <c r="E297" s="297" t="s">
        <v>7370</v>
      </c>
      <c r="F297" s="296">
        <v>8.6</v>
      </c>
      <c r="G297" s="296" t="e">
        <f>AVERAGE(#REF!)</f>
        <v>#REF!</v>
      </c>
      <c r="H297" s="296" t="e">
        <f>AVERAGE(#REF!)</f>
        <v>#REF!</v>
      </c>
      <c r="I297" s="296" t="e">
        <f>AVERAGE(#REF!)</f>
        <v>#REF!</v>
      </c>
      <c r="J297" s="296" t="e">
        <f>AVERAGE(#REF!)</f>
        <v>#REF!</v>
      </c>
      <c r="K297" s="296" t="e">
        <f>AVERAGE(#REF!)</f>
        <v>#REF!</v>
      </c>
      <c r="L297" s="296" t="e">
        <f>AVERAGE(#REF!)</f>
        <v>#REF!</v>
      </c>
      <c r="M297" s="296" t="e">
        <f>AVERAGE(#REF!)</f>
        <v>#REF!</v>
      </c>
      <c r="N297" s="296" t="e">
        <f>AVERAGE(#REF!)</f>
        <v>#REF!</v>
      </c>
      <c r="O297" s="296" t="e">
        <f>AVERAGE(#REF!)</f>
        <v>#REF!</v>
      </c>
      <c r="P297" s="296" t="e">
        <f>AVERAGE(#REF!)</f>
        <v>#REF!</v>
      </c>
      <c r="Q297" s="296" t="e">
        <f>AVERAGE(#REF!)</f>
        <v>#REF!</v>
      </c>
      <c r="R297" s="1" t="s">
        <v>6665</v>
      </c>
    </row>
    <row r="298" spans="1:18">
      <c r="A298">
        <v>2646</v>
      </c>
      <c r="B298">
        <v>1</v>
      </c>
      <c r="C298" s="299" t="s">
        <v>9437</v>
      </c>
      <c r="D298" s="299" t="s">
        <v>9444</v>
      </c>
      <c r="E298" s="302" t="s">
        <v>7370</v>
      </c>
      <c r="F298" s="301">
        <v>8</v>
      </c>
      <c r="G298" s="300">
        <v>5</v>
      </c>
      <c r="H298" s="300">
        <v>5</v>
      </c>
      <c r="I298" s="300">
        <v>5</v>
      </c>
      <c r="J298" s="300">
        <v>5</v>
      </c>
      <c r="K298" s="300">
        <v>10</v>
      </c>
      <c r="L298" s="300">
        <v>10</v>
      </c>
      <c r="M298" s="300">
        <v>5</v>
      </c>
      <c r="N298" s="300">
        <v>10</v>
      </c>
      <c r="O298" s="300">
        <v>10</v>
      </c>
      <c r="P298" s="300">
        <v>10</v>
      </c>
      <c r="Q298" s="300">
        <v>5</v>
      </c>
      <c r="R298" s="1" t="s">
        <v>6665</v>
      </c>
    </row>
    <row r="299" spans="1:18">
      <c r="A299">
        <v>2645</v>
      </c>
      <c r="B299">
        <v>2</v>
      </c>
      <c r="C299" s="299" t="s">
        <v>9437</v>
      </c>
      <c r="D299" s="299" t="s">
        <v>9443</v>
      </c>
      <c r="E299" s="302" t="s">
        <v>7370</v>
      </c>
      <c r="F299" s="301">
        <v>7.5</v>
      </c>
      <c r="G299" s="300">
        <v>5</v>
      </c>
      <c r="H299" s="300">
        <v>5</v>
      </c>
      <c r="I299" s="300">
        <v>5</v>
      </c>
      <c r="J299" s="300">
        <v>5</v>
      </c>
      <c r="K299" s="300">
        <v>10</v>
      </c>
      <c r="L299" s="300">
        <v>10</v>
      </c>
      <c r="M299" s="300">
        <v>5</v>
      </c>
      <c r="N299" s="300">
        <v>10</v>
      </c>
      <c r="O299" s="300">
        <v>10</v>
      </c>
      <c r="P299" s="300">
        <v>10</v>
      </c>
      <c r="Q299" s="300">
        <v>5</v>
      </c>
      <c r="R299" s="1" t="s">
        <v>6665</v>
      </c>
    </row>
    <row r="300" spans="1:18">
      <c r="A300">
        <v>2644</v>
      </c>
      <c r="B300">
        <v>3</v>
      </c>
      <c r="C300" s="299" t="s">
        <v>9437</v>
      </c>
      <c r="D300" s="299" t="s">
        <v>9442</v>
      </c>
      <c r="E300" s="302" t="s">
        <v>7370</v>
      </c>
      <c r="F300" s="301">
        <v>8.1999999999999993</v>
      </c>
      <c r="G300" s="300">
        <v>5</v>
      </c>
      <c r="H300" s="300">
        <v>5</v>
      </c>
      <c r="I300" s="300">
        <v>5</v>
      </c>
      <c r="J300" s="300">
        <v>5</v>
      </c>
      <c r="K300" s="300">
        <v>10</v>
      </c>
      <c r="L300" s="300">
        <v>10</v>
      </c>
      <c r="M300" s="300">
        <v>5</v>
      </c>
      <c r="N300" s="300">
        <v>10</v>
      </c>
      <c r="O300" s="300">
        <v>10</v>
      </c>
      <c r="P300" s="300">
        <v>10</v>
      </c>
      <c r="Q300" s="300">
        <v>5</v>
      </c>
      <c r="R300" s="1" t="s">
        <v>6665</v>
      </c>
    </row>
    <row r="301" spans="1:18">
      <c r="A301">
        <v>2643</v>
      </c>
      <c r="B301">
        <v>4</v>
      </c>
      <c r="C301" s="299" t="s">
        <v>9437</v>
      </c>
      <c r="D301" s="299" t="s">
        <v>9441</v>
      </c>
      <c r="E301" s="302" t="s">
        <v>7370</v>
      </c>
      <c r="F301" s="301">
        <v>7.6</v>
      </c>
      <c r="G301" s="300">
        <v>5</v>
      </c>
      <c r="H301" s="300">
        <v>5</v>
      </c>
      <c r="I301" s="300">
        <v>5</v>
      </c>
      <c r="J301" s="300">
        <v>5</v>
      </c>
      <c r="K301" s="300">
        <v>10</v>
      </c>
      <c r="L301" s="300">
        <v>10</v>
      </c>
      <c r="M301" s="300">
        <v>5</v>
      </c>
      <c r="N301" s="300">
        <v>10</v>
      </c>
      <c r="O301" s="300">
        <v>10</v>
      </c>
      <c r="P301" s="300">
        <v>10</v>
      </c>
      <c r="Q301" s="300">
        <v>5</v>
      </c>
      <c r="R301" s="1" t="s">
        <v>6665</v>
      </c>
    </row>
    <row r="302" spans="1:18">
      <c r="A302">
        <v>2642</v>
      </c>
      <c r="B302">
        <v>5</v>
      </c>
      <c r="C302" s="299" t="s">
        <v>9437</v>
      </c>
      <c r="D302" s="305" t="s">
        <v>9440</v>
      </c>
      <c r="E302" s="304" t="s">
        <v>7370</v>
      </c>
      <c r="F302" s="303">
        <v>10</v>
      </c>
      <c r="G302" s="300">
        <v>5</v>
      </c>
      <c r="H302" s="300">
        <v>5</v>
      </c>
      <c r="I302" s="300">
        <v>5</v>
      </c>
      <c r="J302" s="300">
        <v>5</v>
      </c>
      <c r="K302" s="300">
        <v>10</v>
      </c>
      <c r="L302" s="300">
        <v>10</v>
      </c>
      <c r="M302" s="300">
        <v>5</v>
      </c>
      <c r="N302" s="300">
        <v>10</v>
      </c>
      <c r="O302" s="300">
        <v>10</v>
      </c>
      <c r="P302" s="300">
        <v>10</v>
      </c>
      <c r="Q302" s="300">
        <v>5</v>
      </c>
      <c r="R302" s="1" t="s">
        <v>6665</v>
      </c>
    </row>
    <row r="303" spans="1:18">
      <c r="A303">
        <v>2641</v>
      </c>
      <c r="B303">
        <v>6</v>
      </c>
      <c r="C303" s="299" t="s">
        <v>9437</v>
      </c>
      <c r="D303" s="299" t="s">
        <v>9439</v>
      </c>
      <c r="E303" s="302" t="s">
        <v>7370</v>
      </c>
      <c r="F303" s="301">
        <v>8.4</v>
      </c>
      <c r="G303" s="300">
        <v>5</v>
      </c>
      <c r="H303" s="300">
        <v>5</v>
      </c>
      <c r="I303" s="300">
        <v>5</v>
      </c>
      <c r="J303" s="300">
        <v>5</v>
      </c>
      <c r="K303" s="300">
        <v>10</v>
      </c>
      <c r="L303" s="300">
        <v>10</v>
      </c>
      <c r="M303" s="300">
        <v>5</v>
      </c>
      <c r="N303" s="300">
        <v>10</v>
      </c>
      <c r="O303" s="300">
        <v>10</v>
      </c>
      <c r="P303" s="300">
        <v>10</v>
      </c>
      <c r="Q303" s="300">
        <v>5</v>
      </c>
      <c r="R303" s="1" t="s">
        <v>6665</v>
      </c>
    </row>
    <row r="304" spans="1:18">
      <c r="A304">
        <v>2640</v>
      </c>
      <c r="B304">
        <v>7</v>
      </c>
      <c r="C304" s="299" t="s">
        <v>9437</v>
      </c>
      <c r="D304" s="305" t="s">
        <v>9438</v>
      </c>
      <c r="E304" s="304" t="s">
        <v>7370</v>
      </c>
      <c r="F304" s="303">
        <v>9.6</v>
      </c>
      <c r="G304" s="300">
        <v>5</v>
      </c>
      <c r="H304" s="300">
        <v>5</v>
      </c>
      <c r="I304" s="300">
        <v>5</v>
      </c>
      <c r="J304" s="300">
        <v>5</v>
      </c>
      <c r="K304" s="300">
        <v>10</v>
      </c>
      <c r="L304" s="300">
        <v>10</v>
      </c>
      <c r="M304" s="300">
        <v>5</v>
      </c>
      <c r="N304" s="300">
        <v>10</v>
      </c>
      <c r="O304" s="300">
        <v>10</v>
      </c>
      <c r="P304" s="300">
        <v>10</v>
      </c>
      <c r="Q304" s="300">
        <v>5</v>
      </c>
      <c r="R304" s="1" t="s">
        <v>6665</v>
      </c>
    </row>
    <row r="305" spans="1:18">
      <c r="A305">
        <v>2639</v>
      </c>
      <c r="C305" s="299" t="s">
        <v>9437</v>
      </c>
      <c r="D305" s="298" t="s">
        <v>9436</v>
      </c>
      <c r="E305" s="297" t="s">
        <v>7370</v>
      </c>
      <c r="F305" s="296">
        <v>8.5</v>
      </c>
      <c r="G305" s="296" t="e">
        <f>AVERAGE(#REF!)</f>
        <v>#REF!</v>
      </c>
      <c r="H305" s="296" t="e">
        <f>AVERAGE(#REF!)</f>
        <v>#REF!</v>
      </c>
      <c r="I305" s="296" t="e">
        <f>AVERAGE(#REF!)</f>
        <v>#REF!</v>
      </c>
      <c r="J305" s="296" t="e">
        <f>AVERAGE(#REF!)</f>
        <v>#REF!</v>
      </c>
      <c r="K305" s="296" t="e">
        <f>AVERAGE(#REF!)</f>
        <v>#REF!</v>
      </c>
      <c r="L305" s="296" t="e">
        <f>AVERAGE(#REF!)</f>
        <v>#REF!</v>
      </c>
      <c r="M305" s="296" t="e">
        <f>AVERAGE(#REF!)</f>
        <v>#REF!</v>
      </c>
      <c r="N305" s="296" t="e">
        <f>AVERAGE(#REF!)</f>
        <v>#REF!</v>
      </c>
      <c r="O305" s="296" t="e">
        <f>AVERAGE(#REF!)</f>
        <v>#REF!</v>
      </c>
      <c r="P305" s="296" t="e">
        <f>AVERAGE(#REF!)</f>
        <v>#REF!</v>
      </c>
      <c r="Q305" s="296" t="e">
        <f>AVERAGE(#REF!)</f>
        <v>#REF!</v>
      </c>
      <c r="R305" s="1" t="s">
        <v>6665</v>
      </c>
    </row>
    <row r="306" spans="1:18">
      <c r="A306">
        <v>2638</v>
      </c>
      <c r="B306">
        <v>1</v>
      </c>
      <c r="C306" s="299" t="s">
        <v>9427</v>
      </c>
      <c r="D306" s="299" t="s">
        <v>9435</v>
      </c>
      <c r="E306" s="302" t="s">
        <v>7370</v>
      </c>
      <c r="F306" s="301">
        <v>8.4</v>
      </c>
      <c r="G306" s="300">
        <v>5</v>
      </c>
      <c r="H306" s="300">
        <v>5</v>
      </c>
      <c r="I306" s="300">
        <v>5</v>
      </c>
      <c r="J306" s="300">
        <v>5</v>
      </c>
      <c r="K306" s="300">
        <v>10</v>
      </c>
      <c r="L306" s="300">
        <v>10</v>
      </c>
      <c r="M306" s="300">
        <v>5</v>
      </c>
      <c r="N306" s="300">
        <v>10</v>
      </c>
      <c r="O306" s="300">
        <v>10</v>
      </c>
      <c r="P306" s="300">
        <v>10</v>
      </c>
      <c r="Q306" s="300">
        <v>5</v>
      </c>
      <c r="R306" s="1" t="s">
        <v>6698</v>
      </c>
    </row>
    <row r="307" spans="1:18">
      <c r="A307">
        <v>2637</v>
      </c>
      <c r="B307">
        <v>2</v>
      </c>
      <c r="C307" s="299" t="s">
        <v>9427</v>
      </c>
      <c r="D307" s="299" t="s">
        <v>9434</v>
      </c>
      <c r="E307" s="302" t="s">
        <v>7370</v>
      </c>
      <c r="F307" s="301">
        <v>9.4</v>
      </c>
      <c r="G307" s="300">
        <v>5</v>
      </c>
      <c r="H307" s="300">
        <v>5</v>
      </c>
      <c r="I307" s="300">
        <v>5</v>
      </c>
      <c r="J307" s="300">
        <v>5</v>
      </c>
      <c r="K307" s="300">
        <v>10</v>
      </c>
      <c r="L307" s="300">
        <v>10</v>
      </c>
      <c r="M307" s="300">
        <v>5</v>
      </c>
      <c r="N307" s="300">
        <v>10</v>
      </c>
      <c r="O307" s="300">
        <v>10</v>
      </c>
      <c r="P307" s="300">
        <v>10</v>
      </c>
      <c r="Q307" s="300">
        <v>5</v>
      </c>
      <c r="R307" s="1" t="s">
        <v>8</v>
      </c>
    </row>
    <row r="308" spans="1:18">
      <c r="A308">
        <v>2636</v>
      </c>
      <c r="B308">
        <v>3</v>
      </c>
      <c r="C308" s="299" t="s">
        <v>9427</v>
      </c>
      <c r="D308" s="299" t="s">
        <v>9433</v>
      </c>
      <c r="E308" s="302" t="s">
        <v>7370</v>
      </c>
      <c r="F308" s="301">
        <v>8.6999999999999993</v>
      </c>
      <c r="G308" s="300">
        <v>5</v>
      </c>
      <c r="H308" s="300">
        <v>5</v>
      </c>
      <c r="I308" s="300">
        <v>5</v>
      </c>
      <c r="J308" s="300">
        <v>5</v>
      </c>
      <c r="K308" s="300">
        <v>10</v>
      </c>
      <c r="L308" s="300">
        <v>10</v>
      </c>
      <c r="M308" s="300">
        <v>5</v>
      </c>
      <c r="N308" s="300">
        <v>10</v>
      </c>
      <c r="O308" s="300">
        <v>10</v>
      </c>
      <c r="P308" s="300">
        <v>10</v>
      </c>
      <c r="Q308" s="300">
        <v>5</v>
      </c>
      <c r="R308" s="1" t="s">
        <v>6698</v>
      </c>
    </row>
    <row r="309" spans="1:18">
      <c r="A309">
        <v>2635</v>
      </c>
      <c r="B309">
        <v>4</v>
      </c>
      <c r="C309" s="299" t="s">
        <v>9427</v>
      </c>
      <c r="D309" s="299" t="s">
        <v>9432</v>
      </c>
      <c r="E309" s="302" t="s">
        <v>7370</v>
      </c>
      <c r="F309" s="301">
        <v>8.4</v>
      </c>
      <c r="G309" s="300">
        <v>5</v>
      </c>
      <c r="H309" s="300">
        <v>5</v>
      </c>
      <c r="I309" s="300">
        <v>5</v>
      </c>
      <c r="J309" s="300">
        <v>5</v>
      </c>
      <c r="K309" s="300">
        <v>10</v>
      </c>
      <c r="L309" s="300">
        <v>10</v>
      </c>
      <c r="M309" s="300">
        <v>5</v>
      </c>
      <c r="N309" s="300">
        <v>10</v>
      </c>
      <c r="O309" s="300">
        <v>10</v>
      </c>
      <c r="P309" s="300">
        <v>10</v>
      </c>
      <c r="Q309" s="300">
        <v>5</v>
      </c>
      <c r="R309" s="1" t="s">
        <v>6698</v>
      </c>
    </row>
    <row r="310" spans="1:18">
      <c r="A310">
        <v>2634</v>
      </c>
      <c r="B310">
        <v>5</v>
      </c>
      <c r="C310" s="299" t="s">
        <v>9427</v>
      </c>
      <c r="D310" s="299" t="s">
        <v>9431</v>
      </c>
      <c r="E310" s="302" t="s">
        <v>7370</v>
      </c>
      <c r="F310" s="301">
        <v>9.4</v>
      </c>
      <c r="G310" s="300">
        <v>5</v>
      </c>
      <c r="H310" s="300">
        <v>5</v>
      </c>
      <c r="I310" s="300">
        <v>5</v>
      </c>
      <c r="J310" s="300">
        <v>5</v>
      </c>
      <c r="K310" s="300">
        <v>10</v>
      </c>
      <c r="L310" s="300">
        <v>10</v>
      </c>
      <c r="M310" s="300">
        <v>5</v>
      </c>
      <c r="N310" s="300">
        <v>10</v>
      </c>
      <c r="O310" s="300">
        <v>10</v>
      </c>
      <c r="P310" s="300">
        <v>10</v>
      </c>
      <c r="Q310" s="300">
        <v>5</v>
      </c>
      <c r="R310" s="1" t="s">
        <v>6698</v>
      </c>
    </row>
    <row r="311" spans="1:18">
      <c r="A311">
        <v>2633</v>
      </c>
      <c r="B311">
        <v>6</v>
      </c>
      <c r="C311" s="299" t="s">
        <v>9427</v>
      </c>
      <c r="D311" s="299" t="s">
        <v>9430</v>
      </c>
      <c r="E311" s="302" t="s">
        <v>7370</v>
      </c>
      <c r="F311" s="301">
        <v>8</v>
      </c>
      <c r="G311" s="300">
        <v>5</v>
      </c>
      <c r="H311" s="300">
        <v>5</v>
      </c>
      <c r="I311" s="300">
        <v>5</v>
      </c>
      <c r="J311" s="300">
        <v>5</v>
      </c>
      <c r="K311" s="300">
        <v>10</v>
      </c>
      <c r="L311" s="300">
        <v>10</v>
      </c>
      <c r="M311" s="300">
        <v>5</v>
      </c>
      <c r="N311" s="300">
        <v>10</v>
      </c>
      <c r="O311" s="300">
        <v>10</v>
      </c>
      <c r="P311" s="300">
        <v>10</v>
      </c>
      <c r="Q311" s="300">
        <v>5</v>
      </c>
      <c r="R311" s="1" t="s">
        <v>6698</v>
      </c>
    </row>
    <row r="312" spans="1:18">
      <c r="A312">
        <v>2632</v>
      </c>
      <c r="B312">
        <v>7</v>
      </c>
      <c r="C312" s="299" t="s">
        <v>9427</v>
      </c>
      <c r="D312" s="299" t="s">
        <v>9429</v>
      </c>
      <c r="E312" s="302" t="s">
        <v>7370</v>
      </c>
      <c r="F312" s="301">
        <v>8.1</v>
      </c>
      <c r="G312" s="300">
        <v>5</v>
      </c>
      <c r="H312" s="300">
        <v>5</v>
      </c>
      <c r="I312" s="300">
        <v>5</v>
      </c>
      <c r="J312" s="300">
        <v>5</v>
      </c>
      <c r="K312" s="300">
        <v>10</v>
      </c>
      <c r="L312" s="300">
        <v>10</v>
      </c>
      <c r="M312" s="300">
        <v>5</v>
      </c>
      <c r="N312" s="300">
        <v>10</v>
      </c>
      <c r="O312" s="300">
        <v>10</v>
      </c>
      <c r="P312" s="300">
        <v>10</v>
      </c>
      <c r="Q312" s="300">
        <v>5</v>
      </c>
      <c r="R312" s="1" t="s">
        <v>6698</v>
      </c>
    </row>
    <row r="313" spans="1:18">
      <c r="A313">
        <v>2631</v>
      </c>
      <c r="B313">
        <v>8</v>
      </c>
      <c r="C313" s="299" t="s">
        <v>9427</v>
      </c>
      <c r="D313" s="299" t="s">
        <v>9428</v>
      </c>
      <c r="E313" s="302" t="s">
        <v>7370</v>
      </c>
      <c r="F313" s="301">
        <v>8.4</v>
      </c>
      <c r="G313" s="300">
        <v>5</v>
      </c>
      <c r="H313" s="300">
        <v>5</v>
      </c>
      <c r="I313" s="300">
        <v>5</v>
      </c>
      <c r="J313" s="300">
        <v>5</v>
      </c>
      <c r="K313" s="300">
        <v>10</v>
      </c>
      <c r="L313" s="300">
        <v>10</v>
      </c>
      <c r="M313" s="300">
        <v>5</v>
      </c>
      <c r="N313" s="300">
        <v>10</v>
      </c>
      <c r="O313" s="300">
        <v>10</v>
      </c>
      <c r="P313" s="300">
        <v>10</v>
      </c>
      <c r="Q313" s="300">
        <v>5</v>
      </c>
      <c r="R313" s="1" t="s">
        <v>6698</v>
      </c>
    </row>
    <row r="314" spans="1:18">
      <c r="A314">
        <v>2630</v>
      </c>
      <c r="C314" s="299" t="s">
        <v>9427</v>
      </c>
      <c r="D314" s="298" t="s">
        <v>9426</v>
      </c>
      <c r="E314" s="297" t="s">
        <v>7370</v>
      </c>
      <c r="F314" s="296">
        <v>8.6</v>
      </c>
      <c r="G314" s="296" t="e">
        <f>AVERAGE(#REF!)</f>
        <v>#REF!</v>
      </c>
      <c r="H314" s="296" t="e">
        <f>AVERAGE(#REF!)</f>
        <v>#REF!</v>
      </c>
      <c r="I314" s="296" t="e">
        <f>AVERAGE(#REF!)</f>
        <v>#REF!</v>
      </c>
      <c r="J314" s="296" t="e">
        <f>AVERAGE(#REF!)</f>
        <v>#REF!</v>
      </c>
      <c r="K314" s="296" t="e">
        <f>AVERAGE(#REF!)</f>
        <v>#REF!</v>
      </c>
      <c r="L314" s="296" t="e">
        <f>AVERAGE(#REF!)</f>
        <v>#REF!</v>
      </c>
      <c r="M314" s="296" t="e">
        <f>AVERAGE(#REF!)</f>
        <v>#REF!</v>
      </c>
      <c r="N314" s="296" t="e">
        <f>AVERAGE(#REF!)</f>
        <v>#REF!</v>
      </c>
      <c r="O314" s="296" t="e">
        <f>AVERAGE(#REF!)</f>
        <v>#REF!</v>
      </c>
      <c r="P314" s="296" t="e">
        <f>AVERAGE(#REF!)</f>
        <v>#REF!</v>
      </c>
      <c r="Q314" s="296" t="e">
        <f>AVERAGE(#REF!)</f>
        <v>#REF!</v>
      </c>
      <c r="R314" s="1" t="s">
        <v>6698</v>
      </c>
    </row>
    <row r="315" spans="1:18">
      <c r="A315">
        <v>2629</v>
      </c>
      <c r="B315">
        <v>1</v>
      </c>
      <c r="C315" s="299" t="s">
        <v>9402</v>
      </c>
      <c r="D315" s="299" t="s">
        <v>9425</v>
      </c>
      <c r="E315" s="302" t="s">
        <v>7370</v>
      </c>
      <c r="F315" s="301">
        <v>8.4</v>
      </c>
      <c r="G315" s="300">
        <v>5</v>
      </c>
      <c r="H315" s="300">
        <v>5</v>
      </c>
      <c r="I315" s="300">
        <v>5</v>
      </c>
      <c r="J315" s="300">
        <v>5</v>
      </c>
      <c r="K315" s="300">
        <v>10</v>
      </c>
      <c r="L315" s="300">
        <v>10</v>
      </c>
      <c r="M315" s="300">
        <v>5</v>
      </c>
      <c r="N315" s="300">
        <v>10</v>
      </c>
      <c r="O315" s="300">
        <v>10</v>
      </c>
      <c r="P315" s="300">
        <v>10</v>
      </c>
      <c r="Q315" s="300">
        <v>5</v>
      </c>
      <c r="R315" s="1" t="s">
        <v>8</v>
      </c>
    </row>
    <row r="316" spans="1:18">
      <c r="A316">
        <v>2628</v>
      </c>
      <c r="B316">
        <v>2</v>
      </c>
      <c r="C316" s="299" t="s">
        <v>9402</v>
      </c>
      <c r="D316" s="299" t="s">
        <v>9424</v>
      </c>
      <c r="E316" s="302" t="s">
        <v>7370</v>
      </c>
      <c r="F316" s="301">
        <v>8.6999999999999993</v>
      </c>
      <c r="G316" s="300">
        <v>5</v>
      </c>
      <c r="H316" s="300">
        <v>5</v>
      </c>
      <c r="I316" s="300">
        <v>5</v>
      </c>
      <c r="J316" s="300">
        <v>5</v>
      </c>
      <c r="K316" s="300">
        <v>10</v>
      </c>
      <c r="L316" s="300">
        <v>10</v>
      </c>
      <c r="M316" s="300">
        <v>5</v>
      </c>
      <c r="N316" s="300">
        <v>10</v>
      </c>
      <c r="O316" s="300">
        <v>10</v>
      </c>
      <c r="P316" s="300">
        <v>10</v>
      </c>
      <c r="Q316" s="300">
        <v>5</v>
      </c>
      <c r="R316" s="1" t="s">
        <v>8</v>
      </c>
    </row>
    <row r="317" spans="1:18">
      <c r="A317">
        <v>2627</v>
      </c>
      <c r="B317">
        <v>3</v>
      </c>
      <c r="C317" s="299" t="s">
        <v>9402</v>
      </c>
      <c r="D317" s="299" t="s">
        <v>9423</v>
      </c>
      <c r="E317" s="302" t="s">
        <v>7370</v>
      </c>
      <c r="F317" s="301">
        <v>7.5</v>
      </c>
      <c r="G317" s="300">
        <v>5</v>
      </c>
      <c r="H317" s="300">
        <v>5</v>
      </c>
      <c r="I317" s="300">
        <v>5</v>
      </c>
      <c r="J317" s="300">
        <v>5</v>
      </c>
      <c r="K317" s="300">
        <v>10</v>
      </c>
      <c r="L317" s="300">
        <v>10</v>
      </c>
      <c r="M317" s="300">
        <v>5</v>
      </c>
      <c r="N317" s="300">
        <v>10</v>
      </c>
      <c r="O317" s="300">
        <v>10</v>
      </c>
      <c r="P317" s="300">
        <v>10</v>
      </c>
      <c r="Q317" s="300">
        <v>5</v>
      </c>
      <c r="R317" s="1" t="s">
        <v>8</v>
      </c>
    </row>
    <row r="318" spans="1:18">
      <c r="A318">
        <v>2626</v>
      </c>
      <c r="B318">
        <v>4</v>
      </c>
      <c r="C318" s="299" t="s">
        <v>9402</v>
      </c>
      <c r="D318" s="299" t="s">
        <v>9422</v>
      </c>
      <c r="E318" s="302" t="s">
        <v>7370</v>
      </c>
      <c r="F318" s="301">
        <v>8.6999999999999993</v>
      </c>
      <c r="G318" s="300">
        <v>5</v>
      </c>
      <c r="H318" s="300">
        <v>5</v>
      </c>
      <c r="I318" s="300">
        <v>5</v>
      </c>
      <c r="J318" s="300">
        <v>5</v>
      </c>
      <c r="K318" s="300">
        <v>10</v>
      </c>
      <c r="L318" s="300">
        <v>10</v>
      </c>
      <c r="M318" s="300">
        <v>5</v>
      </c>
      <c r="N318" s="300">
        <v>10</v>
      </c>
      <c r="O318" s="300">
        <v>10</v>
      </c>
      <c r="P318" s="300">
        <v>10</v>
      </c>
      <c r="Q318" s="300">
        <v>5</v>
      </c>
      <c r="R318" s="1" t="s">
        <v>8</v>
      </c>
    </row>
    <row r="319" spans="1:18">
      <c r="A319">
        <v>2625</v>
      </c>
      <c r="B319">
        <v>5</v>
      </c>
      <c r="C319" s="299" t="s">
        <v>9402</v>
      </c>
      <c r="D319" s="299" t="s">
        <v>9421</v>
      </c>
      <c r="E319" s="302" t="s">
        <v>7370</v>
      </c>
      <c r="F319" s="301">
        <v>8</v>
      </c>
      <c r="G319" s="300">
        <v>5</v>
      </c>
      <c r="H319" s="300">
        <v>5</v>
      </c>
      <c r="I319" s="300">
        <v>5</v>
      </c>
      <c r="J319" s="300">
        <v>5</v>
      </c>
      <c r="K319" s="300">
        <v>10</v>
      </c>
      <c r="L319" s="300">
        <v>10</v>
      </c>
      <c r="M319" s="300">
        <v>5</v>
      </c>
      <c r="N319" s="300">
        <v>10</v>
      </c>
      <c r="O319" s="300">
        <v>10</v>
      </c>
      <c r="P319" s="300">
        <v>10</v>
      </c>
      <c r="Q319" s="300">
        <v>5</v>
      </c>
      <c r="R319" s="1" t="s">
        <v>6665</v>
      </c>
    </row>
    <row r="320" spans="1:18">
      <c r="A320">
        <v>2624</v>
      </c>
      <c r="B320">
        <v>6</v>
      </c>
      <c r="C320" s="299" t="s">
        <v>9402</v>
      </c>
      <c r="D320" s="299" t="s">
        <v>9420</v>
      </c>
      <c r="E320" s="302" t="s">
        <v>7370</v>
      </c>
      <c r="F320" s="301">
        <v>9.1999999999999993</v>
      </c>
      <c r="G320" s="300">
        <v>5</v>
      </c>
      <c r="H320" s="300">
        <v>5</v>
      </c>
      <c r="I320" s="300">
        <v>5</v>
      </c>
      <c r="J320" s="300">
        <v>5</v>
      </c>
      <c r="K320" s="300">
        <v>10</v>
      </c>
      <c r="L320" s="300">
        <v>10</v>
      </c>
      <c r="M320" s="300">
        <v>5</v>
      </c>
      <c r="N320" s="300">
        <v>10</v>
      </c>
      <c r="O320" s="300">
        <v>10</v>
      </c>
      <c r="P320" s="300">
        <v>10</v>
      </c>
      <c r="Q320" s="300">
        <v>5</v>
      </c>
      <c r="R320" s="1" t="s">
        <v>8</v>
      </c>
    </row>
    <row r="321" spans="1:18">
      <c r="A321">
        <v>2623</v>
      </c>
      <c r="B321">
        <v>7</v>
      </c>
      <c r="C321" s="299" t="s">
        <v>9402</v>
      </c>
      <c r="D321" s="299" t="s">
        <v>9419</v>
      </c>
      <c r="E321" s="302" t="s">
        <v>7370</v>
      </c>
      <c r="F321" s="301">
        <v>8</v>
      </c>
      <c r="G321" s="300">
        <v>5</v>
      </c>
      <c r="H321" s="300">
        <v>5</v>
      </c>
      <c r="I321" s="300">
        <v>5</v>
      </c>
      <c r="J321" s="300">
        <v>5</v>
      </c>
      <c r="K321" s="300">
        <v>10</v>
      </c>
      <c r="L321" s="300">
        <v>10</v>
      </c>
      <c r="M321" s="300">
        <v>5</v>
      </c>
      <c r="N321" s="300">
        <v>10</v>
      </c>
      <c r="O321" s="300">
        <v>10</v>
      </c>
      <c r="P321" s="300">
        <v>10</v>
      </c>
      <c r="Q321" s="300">
        <v>5</v>
      </c>
      <c r="R321" s="1" t="s">
        <v>6665</v>
      </c>
    </row>
    <row r="322" spans="1:18">
      <c r="A322">
        <v>2622</v>
      </c>
      <c r="B322">
        <v>8</v>
      </c>
      <c r="C322" s="299" t="s">
        <v>9402</v>
      </c>
      <c r="D322" s="299" t="s">
        <v>9418</v>
      </c>
      <c r="E322" s="302" t="s">
        <v>7370</v>
      </c>
      <c r="F322" s="301">
        <v>8</v>
      </c>
      <c r="G322" s="300">
        <v>5</v>
      </c>
      <c r="H322" s="300">
        <v>5</v>
      </c>
      <c r="I322" s="300">
        <v>5</v>
      </c>
      <c r="J322" s="300">
        <v>5</v>
      </c>
      <c r="K322" s="300">
        <v>10</v>
      </c>
      <c r="L322" s="300">
        <v>10</v>
      </c>
      <c r="M322" s="300">
        <v>5</v>
      </c>
      <c r="N322" s="300">
        <v>10</v>
      </c>
      <c r="O322" s="300">
        <v>10</v>
      </c>
      <c r="P322" s="300">
        <v>10</v>
      </c>
      <c r="Q322" s="300">
        <v>5</v>
      </c>
      <c r="R322" s="1" t="s">
        <v>6665</v>
      </c>
    </row>
    <row r="323" spans="1:18">
      <c r="A323">
        <v>2621</v>
      </c>
      <c r="B323">
        <v>9</v>
      </c>
      <c r="C323" s="299" t="s">
        <v>9402</v>
      </c>
      <c r="D323" s="299" t="s">
        <v>9417</v>
      </c>
      <c r="E323" s="302" t="s">
        <v>7370</v>
      </c>
      <c r="F323" s="301">
        <v>7.4</v>
      </c>
      <c r="G323" s="300">
        <v>5</v>
      </c>
      <c r="H323" s="300">
        <v>5</v>
      </c>
      <c r="I323" s="300">
        <v>5</v>
      </c>
      <c r="J323" s="300">
        <v>5</v>
      </c>
      <c r="K323" s="300">
        <v>10</v>
      </c>
      <c r="L323" s="300">
        <v>10</v>
      </c>
      <c r="M323" s="300">
        <v>5</v>
      </c>
      <c r="N323" s="300">
        <v>10</v>
      </c>
      <c r="O323" s="300">
        <v>10</v>
      </c>
      <c r="P323" s="300">
        <v>10</v>
      </c>
      <c r="Q323" s="300">
        <v>5</v>
      </c>
    </row>
    <row r="324" spans="1:18">
      <c r="A324">
        <v>2620</v>
      </c>
      <c r="B324">
        <v>10</v>
      </c>
      <c r="C324" s="299" t="s">
        <v>9402</v>
      </c>
      <c r="D324" s="299" t="s">
        <v>9416</v>
      </c>
      <c r="E324" s="302" t="s">
        <v>7370</v>
      </c>
      <c r="F324" s="301">
        <v>9.4</v>
      </c>
      <c r="G324" s="300">
        <v>5</v>
      </c>
      <c r="H324" s="300">
        <v>5</v>
      </c>
      <c r="I324" s="300">
        <v>5</v>
      </c>
      <c r="J324" s="300">
        <v>5</v>
      </c>
      <c r="K324" s="300">
        <v>10</v>
      </c>
      <c r="L324" s="300">
        <v>10</v>
      </c>
      <c r="M324" s="300">
        <v>5</v>
      </c>
      <c r="N324" s="300">
        <v>10</v>
      </c>
      <c r="O324" s="300">
        <v>10</v>
      </c>
      <c r="P324" s="300">
        <v>10</v>
      </c>
      <c r="Q324" s="300">
        <v>5</v>
      </c>
      <c r="R324" s="1" t="s">
        <v>6665</v>
      </c>
    </row>
    <row r="325" spans="1:18">
      <c r="A325">
        <v>2619</v>
      </c>
      <c r="B325">
        <v>11</v>
      </c>
      <c r="C325" s="299" t="s">
        <v>9402</v>
      </c>
      <c r="D325" s="299" t="s">
        <v>9415</v>
      </c>
      <c r="E325" s="302" t="s">
        <v>7370</v>
      </c>
      <c r="F325" s="301">
        <v>8.1999999999999993</v>
      </c>
      <c r="G325" s="300">
        <v>5</v>
      </c>
      <c r="H325" s="300">
        <v>5</v>
      </c>
      <c r="I325" s="300">
        <v>5</v>
      </c>
      <c r="J325" s="300">
        <v>5</v>
      </c>
      <c r="K325" s="300">
        <v>10</v>
      </c>
      <c r="L325" s="300">
        <v>10</v>
      </c>
      <c r="M325" s="300">
        <v>5</v>
      </c>
      <c r="N325" s="300">
        <v>10</v>
      </c>
      <c r="O325" s="300">
        <v>10</v>
      </c>
      <c r="P325" s="300">
        <v>10</v>
      </c>
      <c r="Q325" s="300">
        <v>5</v>
      </c>
      <c r="R325" s="1" t="s">
        <v>6665</v>
      </c>
    </row>
    <row r="326" spans="1:18">
      <c r="A326">
        <v>2618</v>
      </c>
      <c r="B326">
        <v>12</v>
      </c>
      <c r="C326" s="299" t="s">
        <v>9402</v>
      </c>
      <c r="D326" s="299" t="s">
        <v>9414</v>
      </c>
      <c r="E326" s="302" t="s">
        <v>7370</v>
      </c>
      <c r="F326" s="301">
        <v>9</v>
      </c>
      <c r="G326" s="300">
        <v>5</v>
      </c>
      <c r="H326" s="300">
        <v>5</v>
      </c>
      <c r="I326" s="300">
        <v>5</v>
      </c>
      <c r="J326" s="300">
        <v>5</v>
      </c>
      <c r="K326" s="300">
        <v>10</v>
      </c>
      <c r="L326" s="300">
        <v>10</v>
      </c>
      <c r="M326" s="300">
        <v>5</v>
      </c>
      <c r="N326" s="300">
        <v>10</v>
      </c>
      <c r="O326" s="300">
        <v>10</v>
      </c>
      <c r="P326" s="300">
        <v>10</v>
      </c>
      <c r="Q326" s="300">
        <v>5</v>
      </c>
      <c r="R326" s="1" t="s">
        <v>6665</v>
      </c>
    </row>
    <row r="327" spans="1:18">
      <c r="A327">
        <v>2617</v>
      </c>
      <c r="B327">
        <v>13</v>
      </c>
      <c r="C327" s="299" t="s">
        <v>9402</v>
      </c>
      <c r="D327" s="305" t="s">
        <v>9413</v>
      </c>
      <c r="E327" s="304" t="s">
        <v>7370</v>
      </c>
      <c r="F327" s="303">
        <v>9.5</v>
      </c>
      <c r="G327" s="300">
        <v>5</v>
      </c>
      <c r="H327" s="300">
        <v>5</v>
      </c>
      <c r="I327" s="300">
        <v>5</v>
      </c>
      <c r="J327" s="300">
        <v>5</v>
      </c>
      <c r="K327" s="300">
        <v>10</v>
      </c>
      <c r="L327" s="300">
        <v>10</v>
      </c>
      <c r="M327" s="300">
        <v>5</v>
      </c>
      <c r="N327" s="300">
        <v>10</v>
      </c>
      <c r="O327" s="300">
        <v>10</v>
      </c>
      <c r="P327" s="300">
        <v>10</v>
      </c>
      <c r="Q327" s="300">
        <v>5</v>
      </c>
      <c r="R327" s="1" t="s">
        <v>8</v>
      </c>
    </row>
    <row r="328" spans="1:18">
      <c r="A328">
        <v>2616</v>
      </c>
      <c r="B328">
        <v>14</v>
      </c>
      <c r="C328" s="299" t="s">
        <v>9402</v>
      </c>
      <c r="D328" s="305" t="s">
        <v>9412</v>
      </c>
      <c r="E328" s="304" t="s">
        <v>7370</v>
      </c>
      <c r="F328" s="303">
        <v>9.9</v>
      </c>
      <c r="G328" s="300">
        <v>5</v>
      </c>
      <c r="H328" s="300">
        <v>5</v>
      </c>
      <c r="I328" s="300">
        <v>5</v>
      </c>
      <c r="J328" s="300">
        <v>5</v>
      </c>
      <c r="K328" s="300">
        <v>10</v>
      </c>
      <c r="L328" s="300">
        <v>10</v>
      </c>
      <c r="M328" s="300">
        <v>5</v>
      </c>
      <c r="N328" s="300">
        <v>10</v>
      </c>
      <c r="O328" s="300">
        <v>10</v>
      </c>
      <c r="P328" s="300">
        <v>10</v>
      </c>
      <c r="Q328" s="300">
        <v>5</v>
      </c>
      <c r="R328" s="1" t="s">
        <v>8</v>
      </c>
    </row>
    <row r="329" spans="1:18">
      <c r="A329">
        <v>2615</v>
      </c>
      <c r="B329">
        <v>15</v>
      </c>
      <c r="C329" s="299" t="s">
        <v>9402</v>
      </c>
      <c r="D329" s="299" t="s">
        <v>9411</v>
      </c>
      <c r="E329" s="302" t="s">
        <v>7370</v>
      </c>
      <c r="F329" s="301">
        <v>7.4</v>
      </c>
      <c r="G329" s="300">
        <v>5</v>
      </c>
      <c r="H329" s="300">
        <v>5</v>
      </c>
      <c r="I329" s="300">
        <v>5</v>
      </c>
      <c r="J329" s="300">
        <v>5</v>
      </c>
      <c r="K329" s="300">
        <v>10</v>
      </c>
      <c r="L329" s="300">
        <v>10</v>
      </c>
      <c r="M329" s="300">
        <v>5</v>
      </c>
      <c r="N329" s="300">
        <v>10</v>
      </c>
      <c r="O329" s="300">
        <v>10</v>
      </c>
      <c r="P329" s="300">
        <v>10</v>
      </c>
      <c r="Q329" s="300">
        <v>5</v>
      </c>
    </row>
    <row r="330" spans="1:18">
      <c r="A330">
        <v>2614</v>
      </c>
      <c r="B330">
        <v>16</v>
      </c>
      <c r="C330" s="299" t="s">
        <v>9402</v>
      </c>
      <c r="D330" s="299" t="s">
        <v>9410</v>
      </c>
      <c r="E330" s="302" t="s">
        <v>7370</v>
      </c>
      <c r="F330" s="301">
        <v>7.4</v>
      </c>
      <c r="G330" s="300">
        <v>5</v>
      </c>
      <c r="H330" s="300">
        <v>5</v>
      </c>
      <c r="I330" s="300">
        <v>5</v>
      </c>
      <c r="J330" s="300">
        <v>5</v>
      </c>
      <c r="K330" s="300">
        <v>10</v>
      </c>
      <c r="L330" s="300">
        <v>10</v>
      </c>
      <c r="M330" s="300">
        <v>5</v>
      </c>
      <c r="N330" s="300">
        <v>10</v>
      </c>
      <c r="O330" s="300">
        <v>10</v>
      </c>
      <c r="P330" s="300">
        <v>10</v>
      </c>
      <c r="Q330" s="300">
        <v>5</v>
      </c>
    </row>
    <row r="331" spans="1:18">
      <c r="A331">
        <v>2613</v>
      </c>
      <c r="B331">
        <v>17</v>
      </c>
      <c r="C331" s="299" t="s">
        <v>9402</v>
      </c>
      <c r="D331" s="299" t="s">
        <v>9409</v>
      </c>
      <c r="E331" s="302" t="s">
        <v>7370</v>
      </c>
      <c r="F331" s="301">
        <v>7.4</v>
      </c>
      <c r="G331" s="300">
        <v>5</v>
      </c>
      <c r="H331" s="300">
        <v>5</v>
      </c>
      <c r="I331" s="300">
        <v>5</v>
      </c>
      <c r="J331" s="300">
        <v>5</v>
      </c>
      <c r="K331" s="300">
        <v>10</v>
      </c>
      <c r="L331" s="300">
        <v>10</v>
      </c>
      <c r="M331" s="300">
        <v>5</v>
      </c>
      <c r="N331" s="300">
        <v>10</v>
      </c>
      <c r="O331" s="300">
        <v>10</v>
      </c>
      <c r="P331" s="300">
        <v>10</v>
      </c>
      <c r="Q331" s="300">
        <v>5</v>
      </c>
    </row>
    <row r="332" spans="1:18">
      <c r="A332">
        <v>2612</v>
      </c>
      <c r="B332">
        <v>18</v>
      </c>
      <c r="C332" s="299" t="s">
        <v>9402</v>
      </c>
      <c r="D332" s="299" t="s">
        <v>9408</v>
      </c>
      <c r="E332" s="302" t="s">
        <v>7370</v>
      </c>
      <c r="F332" s="301">
        <v>7.4</v>
      </c>
      <c r="G332" s="300">
        <v>5</v>
      </c>
      <c r="H332" s="300">
        <v>5</v>
      </c>
      <c r="I332" s="300">
        <v>5</v>
      </c>
      <c r="J332" s="300">
        <v>5</v>
      </c>
      <c r="K332" s="300">
        <v>10</v>
      </c>
      <c r="L332" s="300">
        <v>10</v>
      </c>
      <c r="M332" s="300">
        <v>5</v>
      </c>
      <c r="N332" s="300">
        <v>10</v>
      </c>
      <c r="O332" s="300">
        <v>10</v>
      </c>
      <c r="P332" s="300">
        <v>10</v>
      </c>
      <c r="Q332" s="300">
        <v>5</v>
      </c>
    </row>
    <row r="333" spans="1:18">
      <c r="A333">
        <v>2611</v>
      </c>
      <c r="B333">
        <v>19</v>
      </c>
      <c r="C333" s="299" t="s">
        <v>9402</v>
      </c>
      <c r="D333" s="299" t="s">
        <v>9407</v>
      </c>
      <c r="E333" s="302" t="s">
        <v>7370</v>
      </c>
      <c r="F333" s="301">
        <v>8.4</v>
      </c>
      <c r="G333" s="300">
        <v>5</v>
      </c>
      <c r="H333" s="300">
        <v>5</v>
      </c>
      <c r="I333" s="300">
        <v>5</v>
      </c>
      <c r="J333" s="300">
        <v>5</v>
      </c>
      <c r="K333" s="300">
        <v>10</v>
      </c>
      <c r="L333" s="300">
        <v>10</v>
      </c>
      <c r="M333" s="300">
        <v>5</v>
      </c>
      <c r="N333" s="300">
        <v>10</v>
      </c>
      <c r="O333" s="300">
        <v>10</v>
      </c>
      <c r="P333" s="300">
        <v>10</v>
      </c>
      <c r="Q333" s="300">
        <v>5</v>
      </c>
      <c r="R333" s="1" t="s">
        <v>8</v>
      </c>
    </row>
    <row r="334" spans="1:18">
      <c r="A334">
        <v>2610</v>
      </c>
      <c r="B334">
        <v>20</v>
      </c>
      <c r="C334" s="299" t="s">
        <v>9402</v>
      </c>
      <c r="D334" s="299" t="s">
        <v>9406</v>
      </c>
      <c r="E334" s="302" t="s">
        <v>7370</v>
      </c>
      <c r="F334" s="301">
        <v>7.4</v>
      </c>
      <c r="G334" s="300">
        <v>5</v>
      </c>
      <c r="H334" s="300">
        <v>5</v>
      </c>
      <c r="I334" s="300">
        <v>5</v>
      </c>
      <c r="J334" s="300">
        <v>5</v>
      </c>
      <c r="K334" s="300">
        <v>10</v>
      </c>
      <c r="L334" s="300">
        <v>10</v>
      </c>
      <c r="M334" s="300">
        <v>5</v>
      </c>
      <c r="N334" s="300">
        <v>10</v>
      </c>
      <c r="O334" s="300">
        <v>10</v>
      </c>
      <c r="P334" s="300">
        <v>10</v>
      </c>
      <c r="Q334" s="300">
        <v>5</v>
      </c>
    </row>
    <row r="335" spans="1:18">
      <c r="A335">
        <v>2609</v>
      </c>
      <c r="B335">
        <v>21</v>
      </c>
      <c r="C335" s="299" t="s">
        <v>9402</v>
      </c>
      <c r="D335" s="299" t="s">
        <v>9405</v>
      </c>
      <c r="E335" s="302" t="s">
        <v>7370</v>
      </c>
      <c r="F335" s="301">
        <v>8.4</v>
      </c>
      <c r="G335" s="300">
        <v>5</v>
      </c>
      <c r="H335" s="300">
        <v>5</v>
      </c>
      <c r="I335" s="300">
        <v>5</v>
      </c>
      <c r="J335" s="300">
        <v>5</v>
      </c>
      <c r="K335" s="300">
        <v>10</v>
      </c>
      <c r="L335" s="300">
        <v>10</v>
      </c>
      <c r="M335" s="300">
        <v>5</v>
      </c>
      <c r="N335" s="300">
        <v>10</v>
      </c>
      <c r="O335" s="300">
        <v>10</v>
      </c>
      <c r="P335" s="300">
        <v>10</v>
      </c>
      <c r="Q335" s="300">
        <v>5</v>
      </c>
      <c r="R335" s="1" t="s">
        <v>8</v>
      </c>
    </row>
    <row r="336" spans="1:18">
      <c r="A336">
        <v>2608</v>
      </c>
      <c r="B336">
        <v>22</v>
      </c>
      <c r="C336" s="299" t="s">
        <v>9402</v>
      </c>
      <c r="D336" s="299" t="s">
        <v>9404</v>
      </c>
      <c r="E336" s="302" t="s">
        <v>7370</v>
      </c>
      <c r="F336" s="301">
        <v>7.4</v>
      </c>
      <c r="G336" s="300">
        <v>5</v>
      </c>
      <c r="H336" s="300">
        <v>5</v>
      </c>
      <c r="I336" s="300">
        <v>5</v>
      </c>
      <c r="J336" s="300">
        <v>5</v>
      </c>
      <c r="K336" s="300">
        <v>10</v>
      </c>
      <c r="L336" s="300">
        <v>10</v>
      </c>
      <c r="M336" s="300">
        <v>5</v>
      </c>
      <c r="N336" s="300">
        <v>10</v>
      </c>
      <c r="O336" s="300">
        <v>10</v>
      </c>
      <c r="P336" s="300">
        <v>10</v>
      </c>
      <c r="Q336" s="300">
        <v>5</v>
      </c>
    </row>
    <row r="337" spans="1:18">
      <c r="A337">
        <v>2607</v>
      </c>
      <c r="B337">
        <v>23</v>
      </c>
      <c r="C337" s="299" t="s">
        <v>9402</v>
      </c>
      <c r="D337" s="299" t="s">
        <v>9403</v>
      </c>
      <c r="E337" s="302" t="s">
        <v>7370</v>
      </c>
      <c r="F337" s="301">
        <v>8</v>
      </c>
      <c r="G337" s="300">
        <v>5</v>
      </c>
      <c r="H337" s="300">
        <v>5</v>
      </c>
      <c r="I337" s="300">
        <v>5</v>
      </c>
      <c r="J337" s="300">
        <v>5</v>
      </c>
      <c r="K337" s="300">
        <v>10</v>
      </c>
      <c r="L337" s="300">
        <v>10</v>
      </c>
      <c r="M337" s="300">
        <v>5</v>
      </c>
      <c r="N337" s="300">
        <v>10</v>
      </c>
      <c r="O337" s="300">
        <v>10</v>
      </c>
      <c r="P337" s="300">
        <v>10</v>
      </c>
      <c r="Q337" s="300">
        <v>5</v>
      </c>
      <c r="R337" s="1" t="s">
        <v>6665</v>
      </c>
    </row>
    <row r="338" spans="1:18">
      <c r="A338">
        <v>2606</v>
      </c>
      <c r="C338" s="299" t="s">
        <v>9402</v>
      </c>
      <c r="D338" s="298" t="s">
        <v>9401</v>
      </c>
      <c r="E338" s="297" t="s">
        <v>7370</v>
      </c>
      <c r="F338" s="296">
        <v>8.1999999999999993</v>
      </c>
      <c r="G338" s="296" t="e">
        <f>AVERAGE(#REF!)</f>
        <v>#REF!</v>
      </c>
      <c r="H338" s="296" t="e">
        <f>AVERAGE(#REF!)</f>
        <v>#REF!</v>
      </c>
      <c r="I338" s="296" t="e">
        <f>AVERAGE(#REF!)</f>
        <v>#REF!</v>
      </c>
      <c r="J338" s="296" t="e">
        <f>AVERAGE(#REF!)</f>
        <v>#REF!</v>
      </c>
      <c r="K338" s="296" t="e">
        <f>AVERAGE(#REF!)</f>
        <v>#REF!</v>
      </c>
      <c r="L338" s="296" t="e">
        <f>AVERAGE(#REF!)</f>
        <v>#REF!</v>
      </c>
      <c r="M338" s="296" t="e">
        <f>AVERAGE(#REF!)</f>
        <v>#REF!</v>
      </c>
      <c r="N338" s="296" t="e">
        <f>AVERAGE(#REF!)</f>
        <v>#REF!</v>
      </c>
      <c r="O338" s="296" t="e">
        <f>AVERAGE(#REF!)</f>
        <v>#REF!</v>
      </c>
      <c r="P338" s="296" t="e">
        <f>AVERAGE(#REF!)</f>
        <v>#REF!</v>
      </c>
      <c r="Q338" s="296" t="e">
        <f>AVERAGE(#REF!)</f>
        <v>#REF!</v>
      </c>
      <c r="R338" s="1" t="s">
        <v>8</v>
      </c>
    </row>
    <row r="339" spans="1:18">
      <c r="A339">
        <v>2605</v>
      </c>
      <c r="B339">
        <v>1</v>
      </c>
      <c r="C339" s="299" t="s">
        <v>9389</v>
      </c>
      <c r="D339" s="299" t="s">
        <v>9400</v>
      </c>
      <c r="E339" s="302" t="s">
        <v>7370</v>
      </c>
      <c r="F339" s="301">
        <v>8.1999999999999993</v>
      </c>
      <c r="G339" s="300">
        <v>5</v>
      </c>
      <c r="H339" s="300">
        <v>5</v>
      </c>
      <c r="I339" s="300">
        <v>5</v>
      </c>
      <c r="J339" s="300">
        <v>5</v>
      </c>
      <c r="K339" s="300">
        <v>10</v>
      </c>
      <c r="L339" s="300">
        <v>10</v>
      </c>
      <c r="M339" s="300">
        <v>5</v>
      </c>
      <c r="N339" s="300">
        <v>10</v>
      </c>
      <c r="O339" s="300">
        <v>10</v>
      </c>
      <c r="P339" s="300">
        <v>10</v>
      </c>
      <c r="Q339" s="300">
        <v>5</v>
      </c>
      <c r="R339" s="1" t="s">
        <v>8</v>
      </c>
    </row>
    <row r="340" spans="1:18">
      <c r="A340">
        <v>2604</v>
      </c>
      <c r="B340">
        <v>2</v>
      </c>
      <c r="C340" s="299" t="s">
        <v>9389</v>
      </c>
      <c r="D340" s="299" t="s">
        <v>9399</v>
      </c>
      <c r="E340" s="302" t="s">
        <v>7370</v>
      </c>
      <c r="F340" s="301">
        <v>8.4</v>
      </c>
      <c r="G340" s="300">
        <v>5</v>
      </c>
      <c r="H340" s="300">
        <v>5</v>
      </c>
      <c r="I340" s="300">
        <v>5</v>
      </c>
      <c r="J340" s="300">
        <v>5</v>
      </c>
      <c r="K340" s="300">
        <v>10</v>
      </c>
      <c r="L340" s="300">
        <v>10</v>
      </c>
      <c r="M340" s="300">
        <v>5</v>
      </c>
      <c r="N340" s="300">
        <v>10</v>
      </c>
      <c r="O340" s="300">
        <v>10</v>
      </c>
      <c r="P340" s="300">
        <v>10</v>
      </c>
      <c r="Q340" s="300">
        <v>5</v>
      </c>
      <c r="R340" s="1" t="s">
        <v>6665</v>
      </c>
    </row>
    <row r="341" spans="1:18">
      <c r="A341">
        <v>2603</v>
      </c>
      <c r="B341">
        <v>3</v>
      </c>
      <c r="C341" s="299" t="s">
        <v>9389</v>
      </c>
      <c r="D341" s="299" t="s">
        <v>9398</v>
      </c>
      <c r="E341" s="302" t="s">
        <v>7370</v>
      </c>
      <c r="F341" s="301">
        <v>8.1999999999999993</v>
      </c>
      <c r="G341" s="300">
        <v>5</v>
      </c>
      <c r="H341" s="300">
        <v>5</v>
      </c>
      <c r="I341" s="300">
        <v>5</v>
      </c>
      <c r="J341" s="300">
        <v>5</v>
      </c>
      <c r="K341" s="300">
        <v>10</v>
      </c>
      <c r="L341" s="300">
        <v>10</v>
      </c>
      <c r="M341" s="300">
        <v>5</v>
      </c>
      <c r="N341" s="300">
        <v>10</v>
      </c>
      <c r="O341" s="300">
        <v>10</v>
      </c>
      <c r="P341" s="300">
        <v>10</v>
      </c>
      <c r="Q341" s="300">
        <v>5</v>
      </c>
      <c r="R341" s="1" t="s">
        <v>6665</v>
      </c>
    </row>
    <row r="342" spans="1:18">
      <c r="A342">
        <v>2602</v>
      </c>
      <c r="B342">
        <v>4</v>
      </c>
      <c r="C342" s="299" t="s">
        <v>9389</v>
      </c>
      <c r="D342" s="299" t="s">
        <v>9397</v>
      </c>
      <c r="E342" s="302" t="s">
        <v>7370</v>
      </c>
      <c r="F342" s="301">
        <v>8.5</v>
      </c>
      <c r="G342" s="300">
        <v>5</v>
      </c>
      <c r="H342" s="300">
        <v>5</v>
      </c>
      <c r="I342" s="300">
        <v>5</v>
      </c>
      <c r="J342" s="300">
        <v>5</v>
      </c>
      <c r="K342" s="300">
        <v>10</v>
      </c>
      <c r="L342" s="300">
        <v>10</v>
      </c>
      <c r="M342" s="300">
        <v>5</v>
      </c>
      <c r="N342" s="300">
        <v>10</v>
      </c>
      <c r="O342" s="300">
        <v>10</v>
      </c>
      <c r="P342" s="300">
        <v>10</v>
      </c>
      <c r="Q342" s="300">
        <v>5</v>
      </c>
      <c r="R342" s="1" t="s">
        <v>6665</v>
      </c>
    </row>
    <row r="343" spans="1:18">
      <c r="A343">
        <v>2601</v>
      </c>
      <c r="B343">
        <v>5</v>
      </c>
      <c r="C343" s="299" t="s">
        <v>9389</v>
      </c>
      <c r="D343" s="299" t="s">
        <v>9396</v>
      </c>
      <c r="E343" s="302" t="s">
        <v>7370</v>
      </c>
      <c r="F343" s="301">
        <v>7.4</v>
      </c>
      <c r="G343" s="300">
        <v>5</v>
      </c>
      <c r="H343" s="300">
        <v>5</v>
      </c>
      <c r="I343" s="300">
        <v>5</v>
      </c>
      <c r="J343" s="300">
        <v>5</v>
      </c>
      <c r="K343" s="300">
        <v>10</v>
      </c>
      <c r="L343" s="300">
        <v>10</v>
      </c>
      <c r="M343" s="300">
        <v>5</v>
      </c>
      <c r="N343" s="300">
        <v>10</v>
      </c>
      <c r="O343" s="300">
        <v>10</v>
      </c>
      <c r="P343" s="300">
        <v>10</v>
      </c>
      <c r="Q343" s="300">
        <v>5</v>
      </c>
      <c r="R343" s="1" t="s">
        <v>6665</v>
      </c>
    </row>
    <row r="344" spans="1:18">
      <c r="A344">
        <v>2600</v>
      </c>
      <c r="B344">
        <v>6</v>
      </c>
      <c r="C344" s="299" t="s">
        <v>9389</v>
      </c>
      <c r="D344" s="299" t="s">
        <v>9395</v>
      </c>
      <c r="E344" s="302" t="s">
        <v>7370</v>
      </c>
      <c r="F344" s="301">
        <v>7.4</v>
      </c>
      <c r="G344" s="300">
        <v>5</v>
      </c>
      <c r="H344" s="300">
        <v>5</v>
      </c>
      <c r="I344" s="300">
        <v>5</v>
      </c>
      <c r="J344" s="300">
        <v>5</v>
      </c>
      <c r="K344" s="300">
        <v>10</v>
      </c>
      <c r="L344" s="300">
        <v>10</v>
      </c>
      <c r="M344" s="300">
        <v>5</v>
      </c>
      <c r="N344" s="300">
        <v>10</v>
      </c>
      <c r="O344" s="300">
        <v>10</v>
      </c>
      <c r="P344" s="300">
        <v>10</v>
      </c>
      <c r="Q344" s="300">
        <v>5</v>
      </c>
      <c r="R344" s="1" t="s">
        <v>6665</v>
      </c>
    </row>
    <row r="345" spans="1:18">
      <c r="A345">
        <v>2599</v>
      </c>
      <c r="B345">
        <v>7</v>
      </c>
      <c r="C345" s="299" t="s">
        <v>9389</v>
      </c>
      <c r="D345" s="299" t="s">
        <v>9394</v>
      </c>
      <c r="E345" s="302" t="s">
        <v>7370</v>
      </c>
      <c r="F345" s="301">
        <v>8.4</v>
      </c>
      <c r="G345" s="300">
        <v>5</v>
      </c>
      <c r="H345" s="300">
        <v>5</v>
      </c>
      <c r="I345" s="300">
        <v>5</v>
      </c>
      <c r="J345" s="300">
        <v>5</v>
      </c>
      <c r="K345" s="300">
        <v>10</v>
      </c>
      <c r="L345" s="300">
        <v>10</v>
      </c>
      <c r="M345" s="300">
        <v>5</v>
      </c>
      <c r="N345" s="300">
        <v>10</v>
      </c>
      <c r="O345" s="300">
        <v>10</v>
      </c>
      <c r="P345" s="300">
        <v>10</v>
      </c>
      <c r="Q345" s="300">
        <v>5</v>
      </c>
      <c r="R345" s="1" t="s">
        <v>6665</v>
      </c>
    </row>
    <row r="346" spans="1:18">
      <c r="A346">
        <v>2598</v>
      </c>
      <c r="B346">
        <v>8</v>
      </c>
      <c r="C346" s="299" t="s">
        <v>9389</v>
      </c>
      <c r="D346" s="299" t="s">
        <v>9393</v>
      </c>
      <c r="E346" s="302" t="s">
        <v>7370</v>
      </c>
      <c r="F346" s="301">
        <v>7</v>
      </c>
      <c r="G346" s="300">
        <v>5</v>
      </c>
      <c r="H346" s="300">
        <v>5</v>
      </c>
      <c r="I346" s="300">
        <v>5</v>
      </c>
      <c r="J346" s="300">
        <v>5</v>
      </c>
      <c r="K346" s="300">
        <v>10</v>
      </c>
      <c r="L346" s="300">
        <v>10</v>
      </c>
      <c r="M346" s="300">
        <v>5</v>
      </c>
      <c r="N346" s="300">
        <v>10</v>
      </c>
      <c r="O346" s="300">
        <v>10</v>
      </c>
      <c r="P346" s="300">
        <v>10</v>
      </c>
      <c r="Q346" s="300">
        <v>5</v>
      </c>
      <c r="R346" s="1" t="s">
        <v>6665</v>
      </c>
    </row>
    <row r="347" spans="1:18">
      <c r="A347">
        <v>2597</v>
      </c>
      <c r="B347">
        <v>9</v>
      </c>
      <c r="C347" s="299" t="s">
        <v>9389</v>
      </c>
      <c r="D347" s="299" t="s">
        <v>6740</v>
      </c>
      <c r="E347" s="302" t="s">
        <v>7370</v>
      </c>
      <c r="F347" s="301">
        <v>7.6</v>
      </c>
      <c r="G347" s="300">
        <v>5</v>
      </c>
      <c r="H347" s="300">
        <v>5</v>
      </c>
      <c r="I347" s="300">
        <v>5</v>
      </c>
      <c r="J347" s="300">
        <v>5</v>
      </c>
      <c r="K347" s="300">
        <v>10</v>
      </c>
      <c r="L347" s="300">
        <v>10</v>
      </c>
      <c r="M347" s="300">
        <v>5</v>
      </c>
      <c r="N347" s="300">
        <v>10</v>
      </c>
      <c r="O347" s="300">
        <v>10</v>
      </c>
      <c r="P347" s="300">
        <v>10</v>
      </c>
      <c r="Q347" s="300">
        <v>5</v>
      </c>
      <c r="R347" s="1" t="s">
        <v>6665</v>
      </c>
    </row>
    <row r="348" spans="1:18">
      <c r="A348">
        <v>2596</v>
      </c>
      <c r="B348">
        <v>10</v>
      </c>
      <c r="C348" s="299" t="s">
        <v>9389</v>
      </c>
      <c r="D348" s="299" t="s">
        <v>9392</v>
      </c>
      <c r="E348" s="302" t="s">
        <v>7370</v>
      </c>
      <c r="F348" s="301">
        <v>7.8</v>
      </c>
      <c r="G348" s="300">
        <v>5</v>
      </c>
      <c r="H348" s="300">
        <v>5</v>
      </c>
      <c r="I348" s="300">
        <v>5</v>
      </c>
      <c r="J348" s="300">
        <v>5</v>
      </c>
      <c r="K348" s="300">
        <v>10</v>
      </c>
      <c r="L348" s="300">
        <v>10</v>
      </c>
      <c r="M348" s="300">
        <v>5</v>
      </c>
      <c r="N348" s="300">
        <v>10</v>
      </c>
      <c r="O348" s="300">
        <v>10</v>
      </c>
      <c r="P348" s="300">
        <v>10</v>
      </c>
      <c r="Q348" s="300">
        <v>5</v>
      </c>
      <c r="R348" s="1" t="s">
        <v>6665</v>
      </c>
    </row>
    <row r="349" spans="1:18">
      <c r="A349">
        <v>2595</v>
      </c>
      <c r="B349">
        <v>11</v>
      </c>
      <c r="C349" s="299" t="s">
        <v>9389</v>
      </c>
      <c r="D349" s="299" t="s">
        <v>9391</v>
      </c>
      <c r="E349" s="302" t="s">
        <v>7370</v>
      </c>
      <c r="F349" s="301">
        <v>8</v>
      </c>
      <c r="G349" s="300">
        <v>5</v>
      </c>
      <c r="H349" s="300">
        <v>5</v>
      </c>
      <c r="I349" s="300">
        <v>5</v>
      </c>
      <c r="J349" s="300">
        <v>5</v>
      </c>
      <c r="K349" s="300">
        <v>10</v>
      </c>
      <c r="L349" s="300">
        <v>10</v>
      </c>
      <c r="M349" s="300">
        <v>5</v>
      </c>
      <c r="N349" s="300">
        <v>10</v>
      </c>
      <c r="O349" s="300">
        <v>10</v>
      </c>
      <c r="P349" s="300">
        <v>10</v>
      </c>
      <c r="Q349" s="300">
        <v>5</v>
      </c>
      <c r="R349" s="1" t="s">
        <v>6665</v>
      </c>
    </row>
    <row r="350" spans="1:18">
      <c r="A350">
        <v>2594</v>
      </c>
      <c r="B350">
        <v>12</v>
      </c>
      <c r="C350" s="299" t="s">
        <v>9389</v>
      </c>
      <c r="D350" s="299" t="s">
        <v>9390</v>
      </c>
      <c r="E350" s="302" t="s">
        <v>7370</v>
      </c>
      <c r="F350" s="301">
        <v>8</v>
      </c>
      <c r="G350" s="300">
        <v>5</v>
      </c>
      <c r="H350" s="300">
        <v>5</v>
      </c>
      <c r="I350" s="300">
        <v>5</v>
      </c>
      <c r="J350" s="300">
        <v>5</v>
      </c>
      <c r="K350" s="300">
        <v>10</v>
      </c>
      <c r="L350" s="300">
        <v>10</v>
      </c>
      <c r="M350" s="300">
        <v>5</v>
      </c>
      <c r="N350" s="300">
        <v>10</v>
      </c>
      <c r="O350" s="300">
        <v>10</v>
      </c>
      <c r="P350" s="300">
        <v>10</v>
      </c>
      <c r="Q350" s="300">
        <v>5</v>
      </c>
      <c r="R350" s="1" t="s">
        <v>6665</v>
      </c>
    </row>
    <row r="351" spans="1:18">
      <c r="A351">
        <v>2593</v>
      </c>
      <c r="C351" s="299" t="s">
        <v>9389</v>
      </c>
      <c r="D351" s="298" t="s">
        <v>9369</v>
      </c>
      <c r="E351" s="297" t="s">
        <v>7370</v>
      </c>
      <c r="F351" s="296">
        <v>7.9</v>
      </c>
      <c r="G351" s="296" t="e">
        <f>AVERAGE(#REF!)</f>
        <v>#REF!</v>
      </c>
      <c r="H351" s="296" t="e">
        <f>AVERAGE(#REF!)</f>
        <v>#REF!</v>
      </c>
      <c r="I351" s="296" t="e">
        <f>AVERAGE(#REF!)</f>
        <v>#REF!</v>
      </c>
      <c r="J351" s="296" t="e">
        <f>AVERAGE(#REF!)</f>
        <v>#REF!</v>
      </c>
      <c r="K351" s="296" t="e">
        <f>AVERAGE(#REF!)</f>
        <v>#REF!</v>
      </c>
      <c r="L351" s="296" t="e">
        <f>AVERAGE(#REF!)</f>
        <v>#REF!</v>
      </c>
      <c r="M351" s="296" t="e">
        <f>AVERAGE(#REF!)</f>
        <v>#REF!</v>
      </c>
      <c r="N351" s="296" t="e">
        <f>AVERAGE(#REF!)</f>
        <v>#REF!</v>
      </c>
      <c r="O351" s="296" t="e">
        <f>AVERAGE(#REF!)</f>
        <v>#REF!</v>
      </c>
      <c r="P351" s="296" t="e">
        <f>AVERAGE(#REF!)</f>
        <v>#REF!</v>
      </c>
      <c r="Q351" s="296" t="e">
        <f>AVERAGE(#REF!)</f>
        <v>#REF!</v>
      </c>
      <c r="R351" s="1" t="s">
        <v>6665</v>
      </c>
    </row>
    <row r="352" spans="1:18">
      <c r="A352">
        <v>2592</v>
      </c>
      <c r="B352">
        <v>1</v>
      </c>
      <c r="C352" s="299" t="s">
        <v>9380</v>
      </c>
      <c r="D352" s="299" t="s">
        <v>9388</v>
      </c>
      <c r="E352" s="302" t="s">
        <v>7370</v>
      </c>
      <c r="F352" s="301">
        <v>9.1</v>
      </c>
      <c r="G352" s="300">
        <v>5</v>
      </c>
      <c r="H352" s="300">
        <v>5</v>
      </c>
      <c r="I352" s="300">
        <v>5</v>
      </c>
      <c r="J352" s="300">
        <v>5</v>
      </c>
      <c r="K352" s="300">
        <v>10</v>
      </c>
      <c r="L352" s="300">
        <v>10</v>
      </c>
      <c r="M352" s="300">
        <v>5</v>
      </c>
      <c r="N352" s="300">
        <v>10</v>
      </c>
      <c r="O352" s="300">
        <v>10</v>
      </c>
      <c r="P352" s="300">
        <v>10</v>
      </c>
      <c r="Q352" s="300">
        <v>5</v>
      </c>
      <c r="R352" s="1" t="s">
        <v>8</v>
      </c>
    </row>
    <row r="353" spans="1:18">
      <c r="A353">
        <v>2591</v>
      </c>
      <c r="B353">
        <v>2</v>
      </c>
      <c r="C353" s="299" t="s">
        <v>9380</v>
      </c>
      <c r="D353" s="299" t="s">
        <v>9387</v>
      </c>
      <c r="E353" s="302" t="s">
        <v>7370</v>
      </c>
      <c r="F353" s="301">
        <v>7.8</v>
      </c>
      <c r="G353" s="300">
        <v>5</v>
      </c>
      <c r="H353" s="300">
        <v>5</v>
      </c>
      <c r="I353" s="300">
        <v>5</v>
      </c>
      <c r="J353" s="300">
        <v>5</v>
      </c>
      <c r="K353" s="300">
        <v>10</v>
      </c>
      <c r="L353" s="300">
        <v>10</v>
      </c>
      <c r="M353" s="300">
        <v>5</v>
      </c>
      <c r="N353" s="300">
        <v>10</v>
      </c>
      <c r="O353" s="300">
        <v>10</v>
      </c>
      <c r="P353" s="300">
        <v>10</v>
      </c>
      <c r="Q353" s="300">
        <v>5</v>
      </c>
      <c r="R353" s="1" t="s">
        <v>6698</v>
      </c>
    </row>
    <row r="354" spans="1:18">
      <c r="A354">
        <v>2590</v>
      </c>
      <c r="B354">
        <v>3</v>
      </c>
      <c r="C354" s="299" t="s">
        <v>9380</v>
      </c>
      <c r="D354" s="305" t="s">
        <v>9386</v>
      </c>
      <c r="E354" s="304" t="s">
        <v>7370</v>
      </c>
      <c r="F354" s="303">
        <v>10</v>
      </c>
      <c r="G354" s="300">
        <v>5</v>
      </c>
      <c r="H354" s="300">
        <v>5</v>
      </c>
      <c r="I354" s="300">
        <v>5</v>
      </c>
      <c r="J354" s="300">
        <v>5</v>
      </c>
      <c r="K354" s="300">
        <v>10</v>
      </c>
      <c r="L354" s="300">
        <v>10</v>
      </c>
      <c r="M354" s="300">
        <v>5</v>
      </c>
      <c r="N354" s="300">
        <v>10</v>
      </c>
      <c r="O354" s="300">
        <v>10</v>
      </c>
      <c r="P354" s="300">
        <v>10</v>
      </c>
      <c r="Q354" s="300">
        <v>5</v>
      </c>
      <c r="R354" s="1" t="s">
        <v>8</v>
      </c>
    </row>
    <row r="355" spans="1:18">
      <c r="A355">
        <v>2589</v>
      </c>
      <c r="B355">
        <v>4</v>
      </c>
      <c r="C355" s="299" t="s">
        <v>9380</v>
      </c>
      <c r="D355" s="299" t="s">
        <v>9385</v>
      </c>
      <c r="E355" s="302" t="s">
        <v>7370</v>
      </c>
      <c r="F355" s="301">
        <v>8.3000000000000007</v>
      </c>
      <c r="G355" s="300">
        <v>5</v>
      </c>
      <c r="H355" s="300">
        <v>5</v>
      </c>
      <c r="I355" s="300">
        <v>5</v>
      </c>
      <c r="J355" s="300">
        <v>5</v>
      </c>
      <c r="K355" s="300">
        <v>10</v>
      </c>
      <c r="L355" s="300">
        <v>10</v>
      </c>
      <c r="M355" s="300">
        <v>5</v>
      </c>
      <c r="N355" s="300">
        <v>10</v>
      </c>
      <c r="O355" s="300">
        <v>10</v>
      </c>
      <c r="P355" s="300">
        <v>10</v>
      </c>
      <c r="Q355" s="300">
        <v>5</v>
      </c>
      <c r="R355" s="1" t="s">
        <v>8</v>
      </c>
    </row>
    <row r="356" spans="1:18">
      <c r="A356">
        <v>2588</v>
      </c>
      <c r="B356">
        <v>5</v>
      </c>
      <c r="C356" s="299" t="s">
        <v>9380</v>
      </c>
      <c r="D356" s="299" t="s">
        <v>9384</v>
      </c>
      <c r="E356" s="302" t="s">
        <v>7370</v>
      </c>
      <c r="F356" s="301">
        <v>9.1999999999999993</v>
      </c>
      <c r="G356" s="300">
        <v>5</v>
      </c>
      <c r="H356" s="300">
        <v>5</v>
      </c>
      <c r="I356" s="300">
        <v>5</v>
      </c>
      <c r="J356" s="300">
        <v>5</v>
      </c>
      <c r="K356" s="300">
        <v>10</v>
      </c>
      <c r="L356" s="300">
        <v>10</v>
      </c>
      <c r="M356" s="300">
        <v>5</v>
      </c>
      <c r="N356" s="300">
        <v>10</v>
      </c>
      <c r="O356" s="300">
        <v>10</v>
      </c>
      <c r="P356" s="300">
        <v>10</v>
      </c>
      <c r="Q356" s="300">
        <v>5</v>
      </c>
      <c r="R356" s="1" t="s">
        <v>8</v>
      </c>
    </row>
    <row r="357" spans="1:18">
      <c r="A357">
        <v>2587</v>
      </c>
      <c r="B357">
        <v>6</v>
      </c>
      <c r="C357" s="299" t="s">
        <v>9380</v>
      </c>
      <c r="D357" s="299" t="s">
        <v>9383</v>
      </c>
      <c r="E357" s="302" t="s">
        <v>7370</v>
      </c>
      <c r="F357" s="301">
        <v>9.1</v>
      </c>
      <c r="G357" s="300">
        <v>5</v>
      </c>
      <c r="H357" s="300">
        <v>5</v>
      </c>
      <c r="I357" s="300">
        <v>5</v>
      </c>
      <c r="J357" s="300">
        <v>5</v>
      </c>
      <c r="K357" s="300">
        <v>10</v>
      </c>
      <c r="L357" s="300">
        <v>10</v>
      </c>
      <c r="M357" s="300">
        <v>5</v>
      </c>
      <c r="N357" s="300">
        <v>10</v>
      </c>
      <c r="O357" s="300">
        <v>10</v>
      </c>
      <c r="P357" s="300">
        <v>10</v>
      </c>
      <c r="Q357" s="300">
        <v>5</v>
      </c>
      <c r="R357" s="1" t="s">
        <v>6665</v>
      </c>
    </row>
    <row r="358" spans="1:18">
      <c r="A358">
        <v>2586</v>
      </c>
      <c r="B358">
        <v>7</v>
      </c>
      <c r="C358" s="299" t="s">
        <v>9380</v>
      </c>
      <c r="D358" s="299" t="s">
        <v>9382</v>
      </c>
      <c r="E358" s="302" t="s">
        <v>7370</v>
      </c>
      <c r="F358" s="301">
        <v>7.4</v>
      </c>
      <c r="G358" s="300">
        <v>5</v>
      </c>
      <c r="H358" s="300">
        <v>5</v>
      </c>
      <c r="I358" s="300">
        <v>5</v>
      </c>
      <c r="J358" s="300">
        <v>5</v>
      </c>
      <c r="K358" s="300">
        <v>10</v>
      </c>
      <c r="L358" s="300">
        <v>10</v>
      </c>
      <c r="M358" s="300">
        <v>5</v>
      </c>
      <c r="N358" s="300">
        <v>10</v>
      </c>
      <c r="O358" s="300">
        <v>10</v>
      </c>
      <c r="P358" s="300">
        <v>10</v>
      </c>
      <c r="Q358" s="300">
        <v>5</v>
      </c>
      <c r="R358" s="1" t="s">
        <v>6698</v>
      </c>
    </row>
    <row r="359" spans="1:18">
      <c r="A359">
        <v>2585</v>
      </c>
      <c r="B359">
        <v>8</v>
      </c>
      <c r="C359" s="299" t="s">
        <v>9380</v>
      </c>
      <c r="D359" s="299" t="s">
        <v>9381</v>
      </c>
      <c r="E359" s="302" t="s">
        <v>7370</v>
      </c>
      <c r="F359" s="301">
        <v>9.1999999999999993</v>
      </c>
      <c r="G359" s="300">
        <v>5</v>
      </c>
      <c r="H359" s="300">
        <v>5</v>
      </c>
      <c r="I359" s="300">
        <v>5</v>
      </c>
      <c r="J359" s="300">
        <v>5</v>
      </c>
      <c r="K359" s="300">
        <v>10</v>
      </c>
      <c r="L359" s="300">
        <v>10</v>
      </c>
      <c r="M359" s="300">
        <v>5</v>
      </c>
      <c r="N359" s="300">
        <v>10</v>
      </c>
      <c r="O359" s="300">
        <v>10</v>
      </c>
      <c r="P359" s="300">
        <v>10</v>
      </c>
      <c r="Q359" s="300">
        <v>5</v>
      </c>
      <c r="R359" s="1" t="s">
        <v>6665</v>
      </c>
    </row>
    <row r="360" spans="1:18">
      <c r="A360">
        <v>2584</v>
      </c>
      <c r="C360" s="299" t="s">
        <v>9380</v>
      </c>
      <c r="D360" s="298" t="s">
        <v>9369</v>
      </c>
      <c r="E360" s="297" t="s">
        <v>7370</v>
      </c>
      <c r="F360" s="296">
        <v>8.8000000000000007</v>
      </c>
      <c r="G360" s="296" t="e">
        <f>AVERAGE(#REF!)</f>
        <v>#REF!</v>
      </c>
      <c r="H360" s="296" t="e">
        <f>AVERAGE(#REF!)</f>
        <v>#REF!</v>
      </c>
      <c r="I360" s="296" t="e">
        <f>AVERAGE(#REF!)</f>
        <v>#REF!</v>
      </c>
      <c r="J360" s="296" t="e">
        <f>AVERAGE(#REF!)</f>
        <v>#REF!</v>
      </c>
      <c r="K360" s="296" t="e">
        <f>AVERAGE(#REF!)</f>
        <v>#REF!</v>
      </c>
      <c r="L360" s="296" t="e">
        <f>AVERAGE(#REF!)</f>
        <v>#REF!</v>
      </c>
      <c r="M360" s="296" t="e">
        <f>AVERAGE(#REF!)</f>
        <v>#REF!</v>
      </c>
      <c r="N360" s="296" t="e">
        <f>AVERAGE(#REF!)</f>
        <v>#REF!</v>
      </c>
      <c r="O360" s="296" t="e">
        <f>AVERAGE(#REF!)</f>
        <v>#REF!</v>
      </c>
      <c r="P360" s="296" t="e">
        <f>AVERAGE(#REF!)</f>
        <v>#REF!</v>
      </c>
      <c r="Q360" s="296" t="e">
        <f>AVERAGE(#REF!)</f>
        <v>#REF!</v>
      </c>
      <c r="R360" s="1" t="s">
        <v>8</v>
      </c>
    </row>
    <row r="361" spans="1:18">
      <c r="A361">
        <v>2583</v>
      </c>
      <c r="B361">
        <v>1</v>
      </c>
      <c r="C361" s="299" t="s">
        <v>9370</v>
      </c>
      <c r="D361" s="299" t="s">
        <v>9379</v>
      </c>
      <c r="E361" s="302" t="s">
        <v>7370</v>
      </c>
      <c r="F361" s="301">
        <v>9.3000000000000007</v>
      </c>
      <c r="G361" s="300">
        <v>5</v>
      </c>
      <c r="H361" s="300">
        <v>5</v>
      </c>
      <c r="I361" s="300">
        <v>5</v>
      </c>
      <c r="J361" s="300">
        <v>5</v>
      </c>
      <c r="K361" s="300">
        <v>10</v>
      </c>
      <c r="L361" s="300">
        <v>10</v>
      </c>
      <c r="M361" s="300">
        <v>5</v>
      </c>
      <c r="N361" s="300">
        <v>10</v>
      </c>
      <c r="O361" s="300">
        <v>10</v>
      </c>
      <c r="P361" s="300">
        <v>10</v>
      </c>
      <c r="Q361" s="300">
        <v>5</v>
      </c>
      <c r="R361" s="1" t="s">
        <v>8</v>
      </c>
    </row>
    <row r="362" spans="1:18">
      <c r="A362">
        <v>2582</v>
      </c>
      <c r="B362">
        <v>2</v>
      </c>
      <c r="C362" s="299" t="s">
        <v>9370</v>
      </c>
      <c r="D362" s="299" t="s">
        <v>9378</v>
      </c>
      <c r="E362" s="302" t="s">
        <v>7370</v>
      </c>
      <c r="F362" s="301">
        <v>8.9</v>
      </c>
      <c r="G362" s="300">
        <v>5</v>
      </c>
      <c r="H362" s="300">
        <v>5</v>
      </c>
      <c r="I362" s="300">
        <v>5</v>
      </c>
      <c r="J362" s="300">
        <v>5</v>
      </c>
      <c r="K362" s="300">
        <v>10</v>
      </c>
      <c r="L362" s="300">
        <v>10</v>
      </c>
      <c r="M362" s="300">
        <v>5</v>
      </c>
      <c r="N362" s="300">
        <v>10</v>
      </c>
      <c r="O362" s="300">
        <v>10</v>
      </c>
      <c r="P362" s="300">
        <v>10</v>
      </c>
      <c r="Q362" s="300">
        <v>5</v>
      </c>
      <c r="R362" s="1" t="s">
        <v>8</v>
      </c>
    </row>
    <row r="363" spans="1:18">
      <c r="A363">
        <v>2581</v>
      </c>
      <c r="B363">
        <v>3</v>
      </c>
      <c r="C363" s="299" t="s">
        <v>9370</v>
      </c>
      <c r="D363" s="299" t="s">
        <v>9377</v>
      </c>
      <c r="E363" s="302" t="s">
        <v>7370</v>
      </c>
      <c r="F363" s="301">
        <v>8</v>
      </c>
      <c r="G363" s="300">
        <v>5</v>
      </c>
      <c r="H363" s="300">
        <v>5</v>
      </c>
      <c r="I363" s="300">
        <v>5</v>
      </c>
      <c r="J363" s="300">
        <v>5</v>
      </c>
      <c r="K363" s="300">
        <v>10</v>
      </c>
      <c r="L363" s="300">
        <v>10</v>
      </c>
      <c r="M363" s="300">
        <v>5</v>
      </c>
      <c r="N363" s="300">
        <v>10</v>
      </c>
      <c r="O363" s="300">
        <v>10</v>
      </c>
      <c r="P363" s="300">
        <v>10</v>
      </c>
      <c r="Q363" s="300">
        <v>5</v>
      </c>
      <c r="R363" s="1" t="s">
        <v>8</v>
      </c>
    </row>
    <row r="364" spans="1:18">
      <c r="A364">
        <v>2580</v>
      </c>
      <c r="B364">
        <v>4</v>
      </c>
      <c r="C364" s="299" t="s">
        <v>9370</v>
      </c>
      <c r="D364" s="305" t="s">
        <v>532</v>
      </c>
      <c r="E364" s="304" t="s">
        <v>7370</v>
      </c>
      <c r="F364" s="303">
        <v>9.8000000000000007</v>
      </c>
      <c r="G364" s="300">
        <v>5</v>
      </c>
      <c r="H364" s="300">
        <v>5</v>
      </c>
      <c r="I364" s="300">
        <v>5</v>
      </c>
      <c r="J364" s="300">
        <v>5</v>
      </c>
      <c r="K364" s="300">
        <v>10</v>
      </c>
      <c r="L364" s="300">
        <v>10</v>
      </c>
      <c r="M364" s="300">
        <v>5</v>
      </c>
      <c r="N364" s="300">
        <v>10</v>
      </c>
      <c r="O364" s="300">
        <v>10</v>
      </c>
      <c r="P364" s="300">
        <v>10</v>
      </c>
      <c r="Q364" s="300">
        <v>5</v>
      </c>
      <c r="R364" s="1" t="s">
        <v>8</v>
      </c>
    </row>
    <row r="365" spans="1:18">
      <c r="A365">
        <v>2579</v>
      </c>
      <c r="B365">
        <v>5</v>
      </c>
      <c r="C365" s="299" t="s">
        <v>9370</v>
      </c>
      <c r="D365" s="299" t="s">
        <v>9376</v>
      </c>
      <c r="E365" s="302" t="s">
        <v>7370</v>
      </c>
      <c r="F365" s="301">
        <v>8.8000000000000007</v>
      </c>
      <c r="G365" s="300">
        <v>5</v>
      </c>
      <c r="H365" s="300">
        <v>5</v>
      </c>
      <c r="I365" s="300">
        <v>5</v>
      </c>
      <c r="J365" s="300">
        <v>5</v>
      </c>
      <c r="K365" s="300">
        <v>10</v>
      </c>
      <c r="L365" s="300">
        <v>10</v>
      </c>
      <c r="M365" s="300">
        <v>5</v>
      </c>
      <c r="N365" s="300">
        <v>10</v>
      </c>
      <c r="O365" s="300">
        <v>10</v>
      </c>
      <c r="P365" s="300">
        <v>10</v>
      </c>
      <c r="Q365" s="300">
        <v>5</v>
      </c>
      <c r="R365" s="1" t="s">
        <v>6665</v>
      </c>
    </row>
    <row r="366" spans="1:18">
      <c r="A366">
        <v>2578</v>
      </c>
      <c r="B366">
        <v>6</v>
      </c>
      <c r="C366" s="299" t="s">
        <v>9370</v>
      </c>
      <c r="D366" s="299" t="s">
        <v>3075</v>
      </c>
      <c r="E366" s="302" t="s">
        <v>7370</v>
      </c>
      <c r="F366" s="301">
        <v>8.8000000000000007</v>
      </c>
      <c r="G366" s="300">
        <v>5</v>
      </c>
      <c r="H366" s="300">
        <v>5</v>
      </c>
      <c r="I366" s="300">
        <v>5</v>
      </c>
      <c r="J366" s="300">
        <v>5</v>
      </c>
      <c r="K366" s="300">
        <v>10</v>
      </c>
      <c r="L366" s="300">
        <v>10</v>
      </c>
      <c r="M366" s="300">
        <v>5</v>
      </c>
      <c r="N366" s="300">
        <v>10</v>
      </c>
      <c r="O366" s="300">
        <v>10</v>
      </c>
      <c r="P366" s="300">
        <v>10</v>
      </c>
      <c r="Q366" s="300">
        <v>5</v>
      </c>
      <c r="R366" s="1" t="s">
        <v>8</v>
      </c>
    </row>
    <row r="367" spans="1:18">
      <c r="A367">
        <v>2577</v>
      </c>
      <c r="B367">
        <v>7</v>
      </c>
      <c r="C367" s="299" t="s">
        <v>9370</v>
      </c>
      <c r="D367" s="305" t="s">
        <v>9375</v>
      </c>
      <c r="E367" s="304" t="s">
        <v>7370</v>
      </c>
      <c r="F367" s="303">
        <v>9.6999999999999993</v>
      </c>
      <c r="G367" s="300">
        <v>5</v>
      </c>
      <c r="H367" s="300">
        <v>5</v>
      </c>
      <c r="I367" s="300">
        <v>5</v>
      </c>
      <c r="J367" s="300">
        <v>5</v>
      </c>
      <c r="K367" s="300">
        <v>10</v>
      </c>
      <c r="L367" s="300">
        <v>10</v>
      </c>
      <c r="M367" s="300">
        <v>5</v>
      </c>
      <c r="N367" s="300">
        <v>10</v>
      </c>
      <c r="O367" s="300">
        <v>10</v>
      </c>
      <c r="P367" s="300">
        <v>10</v>
      </c>
      <c r="Q367" s="300">
        <v>5</v>
      </c>
      <c r="R367" s="1" t="s">
        <v>8</v>
      </c>
    </row>
    <row r="368" spans="1:18">
      <c r="A368">
        <v>2576</v>
      </c>
      <c r="B368">
        <v>8</v>
      </c>
      <c r="C368" s="299" t="s">
        <v>9370</v>
      </c>
      <c r="D368" s="299" t="s">
        <v>9374</v>
      </c>
      <c r="E368" s="302" t="s">
        <v>7370</v>
      </c>
      <c r="F368" s="301">
        <v>8.5</v>
      </c>
      <c r="G368" s="300">
        <v>5</v>
      </c>
      <c r="H368" s="300">
        <v>5</v>
      </c>
      <c r="I368" s="300">
        <v>5</v>
      </c>
      <c r="J368" s="300">
        <v>5</v>
      </c>
      <c r="K368" s="300">
        <v>10</v>
      </c>
      <c r="L368" s="300">
        <v>10</v>
      </c>
      <c r="M368" s="300">
        <v>5</v>
      </c>
      <c r="N368" s="300">
        <v>10</v>
      </c>
      <c r="O368" s="300">
        <v>10</v>
      </c>
      <c r="P368" s="300">
        <v>10</v>
      </c>
      <c r="Q368" s="300">
        <v>5</v>
      </c>
      <c r="R368" s="1" t="s">
        <v>8</v>
      </c>
    </row>
    <row r="369" spans="1:18">
      <c r="A369">
        <v>2575</v>
      </c>
      <c r="B369">
        <v>9</v>
      </c>
      <c r="C369" s="299" t="s">
        <v>9370</v>
      </c>
      <c r="D369" s="299" t="s">
        <v>9373</v>
      </c>
      <c r="E369" s="302" t="s">
        <v>7370</v>
      </c>
      <c r="F369" s="301">
        <v>8.1999999999999993</v>
      </c>
      <c r="G369" s="300">
        <v>5</v>
      </c>
      <c r="H369" s="300">
        <v>5</v>
      </c>
      <c r="I369" s="300">
        <v>5</v>
      </c>
      <c r="J369" s="300">
        <v>5</v>
      </c>
      <c r="K369" s="300">
        <v>10</v>
      </c>
      <c r="L369" s="300">
        <v>10</v>
      </c>
      <c r="M369" s="300">
        <v>5</v>
      </c>
      <c r="N369" s="300">
        <v>10</v>
      </c>
      <c r="O369" s="300">
        <v>10</v>
      </c>
      <c r="P369" s="300">
        <v>10</v>
      </c>
      <c r="Q369" s="300">
        <v>5</v>
      </c>
      <c r="R369" s="1" t="s">
        <v>8</v>
      </c>
    </row>
    <row r="370" spans="1:18">
      <c r="A370">
        <v>2574</v>
      </c>
      <c r="B370">
        <v>10</v>
      </c>
      <c r="C370" s="299" t="s">
        <v>9370</v>
      </c>
      <c r="D370" s="305" t="s">
        <v>9372</v>
      </c>
      <c r="E370" s="304" t="s">
        <v>7370</v>
      </c>
      <c r="F370" s="303">
        <v>9.9</v>
      </c>
      <c r="G370" s="300">
        <v>5</v>
      </c>
      <c r="H370" s="300">
        <v>5</v>
      </c>
      <c r="I370" s="300">
        <v>5</v>
      </c>
      <c r="J370" s="300">
        <v>5</v>
      </c>
      <c r="K370" s="300">
        <v>10</v>
      </c>
      <c r="L370" s="300">
        <v>10</v>
      </c>
      <c r="M370" s="300">
        <v>5</v>
      </c>
      <c r="N370" s="300">
        <v>10</v>
      </c>
      <c r="O370" s="300">
        <v>10</v>
      </c>
      <c r="P370" s="300">
        <v>10</v>
      </c>
      <c r="Q370" s="300">
        <v>5</v>
      </c>
      <c r="R370" s="1" t="s">
        <v>8</v>
      </c>
    </row>
    <row r="371" spans="1:18">
      <c r="A371">
        <v>2573</v>
      </c>
      <c r="B371">
        <v>11</v>
      </c>
      <c r="C371" s="299" t="s">
        <v>9370</v>
      </c>
      <c r="D371" s="299" t="s">
        <v>9371</v>
      </c>
      <c r="E371" s="302" t="s">
        <v>7370</v>
      </c>
      <c r="F371" s="301">
        <v>7.8</v>
      </c>
      <c r="G371" s="300">
        <v>5</v>
      </c>
      <c r="H371" s="300">
        <v>5</v>
      </c>
      <c r="I371" s="300">
        <v>5</v>
      </c>
      <c r="J371" s="300">
        <v>5</v>
      </c>
      <c r="K371" s="300">
        <v>10</v>
      </c>
      <c r="L371" s="300">
        <v>10</v>
      </c>
      <c r="M371" s="300">
        <v>5</v>
      </c>
      <c r="N371" s="300">
        <v>10</v>
      </c>
      <c r="O371" s="300">
        <v>10</v>
      </c>
      <c r="P371" s="300">
        <v>10</v>
      </c>
      <c r="Q371" s="300">
        <v>5</v>
      </c>
      <c r="R371" s="1" t="s">
        <v>6665</v>
      </c>
    </row>
    <row r="372" spans="1:18">
      <c r="A372">
        <v>2572</v>
      </c>
      <c r="C372" s="299" t="s">
        <v>9370</v>
      </c>
      <c r="D372" s="298" t="s">
        <v>9369</v>
      </c>
      <c r="E372" s="297" t="s">
        <v>7370</v>
      </c>
      <c r="F372" s="296">
        <v>8.9</v>
      </c>
      <c r="G372" s="296" t="e">
        <f>AVERAGE(#REF!)</f>
        <v>#REF!</v>
      </c>
      <c r="H372" s="296" t="e">
        <f>AVERAGE(#REF!)</f>
        <v>#REF!</v>
      </c>
      <c r="I372" s="296" t="e">
        <f>AVERAGE(#REF!)</f>
        <v>#REF!</v>
      </c>
      <c r="J372" s="296" t="e">
        <f>AVERAGE(#REF!)</f>
        <v>#REF!</v>
      </c>
      <c r="K372" s="296" t="e">
        <f>AVERAGE(#REF!)</f>
        <v>#REF!</v>
      </c>
      <c r="L372" s="296" t="e">
        <f>AVERAGE(#REF!)</f>
        <v>#REF!</v>
      </c>
      <c r="M372" s="296" t="e">
        <f>AVERAGE(#REF!)</f>
        <v>#REF!</v>
      </c>
      <c r="N372" s="296" t="e">
        <f>AVERAGE(#REF!)</f>
        <v>#REF!</v>
      </c>
      <c r="O372" s="296" t="e">
        <f>AVERAGE(#REF!)</f>
        <v>#REF!</v>
      </c>
      <c r="P372" s="296" t="e">
        <f>AVERAGE(#REF!)</f>
        <v>#REF!</v>
      </c>
      <c r="Q372" s="296" t="e">
        <f>AVERAGE(#REF!)</f>
        <v>#REF!</v>
      </c>
      <c r="R372" s="1" t="s">
        <v>8</v>
      </c>
    </row>
    <row r="373" spans="1:18">
      <c r="A373">
        <v>2571</v>
      </c>
      <c r="B373">
        <v>1</v>
      </c>
      <c r="C373" s="299" t="s">
        <v>9356</v>
      </c>
      <c r="D373" s="305" t="s">
        <v>9368</v>
      </c>
      <c r="E373" s="304" t="s">
        <v>7370</v>
      </c>
      <c r="F373" s="303">
        <v>9.8000000000000007</v>
      </c>
      <c r="G373" s="300">
        <v>5</v>
      </c>
      <c r="H373" s="300">
        <v>5</v>
      </c>
      <c r="I373" s="300">
        <v>5</v>
      </c>
      <c r="J373" s="300">
        <v>5</v>
      </c>
      <c r="K373" s="300">
        <v>10</v>
      </c>
      <c r="L373" s="300">
        <v>10</v>
      </c>
      <c r="M373" s="300">
        <v>5</v>
      </c>
      <c r="N373" s="300">
        <v>10</v>
      </c>
      <c r="O373" s="300">
        <v>10</v>
      </c>
      <c r="P373" s="300">
        <v>10</v>
      </c>
      <c r="Q373" s="300">
        <v>5</v>
      </c>
      <c r="R373" s="1" t="s">
        <v>6698</v>
      </c>
    </row>
    <row r="374" spans="1:18">
      <c r="A374">
        <v>2570</v>
      </c>
      <c r="B374">
        <v>2</v>
      </c>
      <c r="C374" s="299" t="s">
        <v>9356</v>
      </c>
      <c r="D374" s="299" t="s">
        <v>9367</v>
      </c>
      <c r="E374" s="302" t="s">
        <v>7370</v>
      </c>
      <c r="F374" s="301">
        <v>8.6999999999999993</v>
      </c>
      <c r="G374" s="300">
        <v>5</v>
      </c>
      <c r="H374" s="300">
        <v>5</v>
      </c>
      <c r="I374" s="300">
        <v>5</v>
      </c>
      <c r="J374" s="300">
        <v>5</v>
      </c>
      <c r="K374" s="300">
        <v>10</v>
      </c>
      <c r="L374" s="300">
        <v>10</v>
      </c>
      <c r="M374" s="300">
        <v>5</v>
      </c>
      <c r="N374" s="300">
        <v>10</v>
      </c>
      <c r="O374" s="300">
        <v>10</v>
      </c>
      <c r="P374" s="300">
        <v>10</v>
      </c>
      <c r="Q374" s="300">
        <v>5</v>
      </c>
      <c r="R374" s="1" t="s">
        <v>6698</v>
      </c>
    </row>
    <row r="375" spans="1:18">
      <c r="A375">
        <v>2569</v>
      </c>
      <c r="B375">
        <v>3</v>
      </c>
      <c r="C375" s="299" t="s">
        <v>9356</v>
      </c>
      <c r="D375" s="299" t="s">
        <v>9366</v>
      </c>
      <c r="E375" s="302" t="s">
        <v>7370</v>
      </c>
      <c r="F375" s="301">
        <v>8.1</v>
      </c>
      <c r="G375" s="300">
        <v>5</v>
      </c>
      <c r="H375" s="300">
        <v>5</v>
      </c>
      <c r="I375" s="300">
        <v>5</v>
      </c>
      <c r="J375" s="300">
        <v>5</v>
      </c>
      <c r="K375" s="300">
        <v>10</v>
      </c>
      <c r="L375" s="300">
        <v>10</v>
      </c>
      <c r="M375" s="300">
        <v>5</v>
      </c>
      <c r="N375" s="300">
        <v>10</v>
      </c>
      <c r="O375" s="300">
        <v>10</v>
      </c>
      <c r="P375" s="300">
        <v>10</v>
      </c>
      <c r="Q375" s="300">
        <v>5</v>
      </c>
      <c r="R375" s="1" t="s">
        <v>6698</v>
      </c>
    </row>
    <row r="376" spans="1:18">
      <c r="A376">
        <v>2568</v>
      </c>
      <c r="B376">
        <v>4</v>
      </c>
      <c r="C376" s="299" t="s">
        <v>9356</v>
      </c>
      <c r="D376" s="299" t="s">
        <v>9365</v>
      </c>
      <c r="E376" s="302" t="s">
        <v>7370</v>
      </c>
      <c r="F376" s="301">
        <v>8.4</v>
      </c>
      <c r="G376" s="300">
        <v>5</v>
      </c>
      <c r="H376" s="300">
        <v>5</v>
      </c>
      <c r="I376" s="300">
        <v>5</v>
      </c>
      <c r="J376" s="300">
        <v>5</v>
      </c>
      <c r="K376" s="300">
        <v>10</v>
      </c>
      <c r="L376" s="300">
        <v>10</v>
      </c>
      <c r="M376" s="300">
        <v>5</v>
      </c>
      <c r="N376" s="300">
        <v>10</v>
      </c>
      <c r="O376" s="300">
        <v>10</v>
      </c>
      <c r="P376" s="300">
        <v>10</v>
      </c>
      <c r="Q376" s="300">
        <v>5</v>
      </c>
      <c r="R376" s="1" t="s">
        <v>8</v>
      </c>
    </row>
    <row r="377" spans="1:18">
      <c r="A377">
        <v>2567</v>
      </c>
      <c r="B377">
        <v>5</v>
      </c>
      <c r="C377" s="299" t="s">
        <v>9356</v>
      </c>
      <c r="D377" s="299" t="s">
        <v>9364</v>
      </c>
      <c r="E377" s="302" t="s">
        <v>7370</v>
      </c>
      <c r="F377" s="301">
        <v>7.7</v>
      </c>
      <c r="G377" s="300">
        <v>5</v>
      </c>
      <c r="H377" s="300">
        <v>5</v>
      </c>
      <c r="I377" s="300">
        <v>5</v>
      </c>
      <c r="J377" s="300">
        <v>5</v>
      </c>
      <c r="K377" s="300">
        <v>10</v>
      </c>
      <c r="L377" s="300">
        <v>10</v>
      </c>
      <c r="M377" s="300">
        <v>5</v>
      </c>
      <c r="N377" s="300">
        <v>10</v>
      </c>
      <c r="O377" s="300">
        <v>10</v>
      </c>
      <c r="P377" s="300">
        <v>10</v>
      </c>
      <c r="Q377" s="300">
        <v>5</v>
      </c>
      <c r="R377" s="1" t="s">
        <v>6665</v>
      </c>
    </row>
    <row r="378" spans="1:18">
      <c r="A378">
        <v>2566</v>
      </c>
      <c r="B378">
        <v>6</v>
      </c>
      <c r="C378" s="299" t="s">
        <v>9356</v>
      </c>
      <c r="D378" s="299" t="s">
        <v>9363</v>
      </c>
      <c r="E378" s="302" t="s">
        <v>7370</v>
      </c>
      <c r="F378" s="301">
        <v>8.5</v>
      </c>
      <c r="G378" s="300">
        <v>5</v>
      </c>
      <c r="H378" s="300">
        <v>5</v>
      </c>
      <c r="I378" s="300">
        <v>5</v>
      </c>
      <c r="J378" s="300">
        <v>5</v>
      </c>
      <c r="K378" s="300">
        <v>10</v>
      </c>
      <c r="L378" s="300">
        <v>10</v>
      </c>
      <c r="M378" s="300">
        <v>5</v>
      </c>
      <c r="N378" s="300">
        <v>10</v>
      </c>
      <c r="O378" s="300">
        <v>10</v>
      </c>
      <c r="P378" s="300">
        <v>10</v>
      </c>
      <c r="Q378" s="300">
        <v>5</v>
      </c>
      <c r="R378" s="1" t="s">
        <v>8</v>
      </c>
    </row>
    <row r="379" spans="1:18">
      <c r="A379">
        <v>2565</v>
      </c>
      <c r="B379">
        <v>7</v>
      </c>
      <c r="C379" s="299" t="s">
        <v>9356</v>
      </c>
      <c r="D379" s="299" t="s">
        <v>9362</v>
      </c>
      <c r="E379" s="302" t="s">
        <v>7370</v>
      </c>
      <c r="F379" s="301">
        <v>8.6</v>
      </c>
      <c r="G379" s="300">
        <v>5</v>
      </c>
      <c r="H379" s="300">
        <v>5</v>
      </c>
      <c r="I379" s="300">
        <v>5</v>
      </c>
      <c r="J379" s="300">
        <v>5</v>
      </c>
      <c r="K379" s="300">
        <v>10</v>
      </c>
      <c r="L379" s="300">
        <v>10</v>
      </c>
      <c r="M379" s="300">
        <v>5</v>
      </c>
      <c r="N379" s="300">
        <v>10</v>
      </c>
      <c r="O379" s="300">
        <v>10</v>
      </c>
      <c r="P379" s="300">
        <v>10</v>
      </c>
      <c r="Q379" s="300">
        <v>5</v>
      </c>
      <c r="R379" s="1" t="s">
        <v>6698</v>
      </c>
    </row>
    <row r="380" spans="1:18">
      <c r="A380">
        <v>2564</v>
      </c>
      <c r="B380">
        <v>8</v>
      </c>
      <c r="C380" s="299" t="s">
        <v>9356</v>
      </c>
      <c r="D380" s="299" t="s">
        <v>9361</v>
      </c>
      <c r="E380" s="302" t="s">
        <v>7370</v>
      </c>
      <c r="F380" s="301">
        <v>9.1999999999999993</v>
      </c>
      <c r="G380" s="300">
        <v>5</v>
      </c>
      <c r="H380" s="300">
        <v>5</v>
      </c>
      <c r="I380" s="300">
        <v>5</v>
      </c>
      <c r="J380" s="300">
        <v>5</v>
      </c>
      <c r="K380" s="300">
        <v>10</v>
      </c>
      <c r="L380" s="300">
        <v>10</v>
      </c>
      <c r="M380" s="300">
        <v>5</v>
      </c>
      <c r="N380" s="300">
        <v>10</v>
      </c>
      <c r="O380" s="300">
        <v>10</v>
      </c>
      <c r="P380" s="300">
        <v>10</v>
      </c>
      <c r="Q380" s="300">
        <v>5</v>
      </c>
      <c r="R380" s="1" t="s">
        <v>8</v>
      </c>
    </row>
    <row r="381" spans="1:18">
      <c r="A381">
        <v>2563</v>
      </c>
      <c r="B381">
        <v>9</v>
      </c>
      <c r="C381" s="299" t="s">
        <v>9356</v>
      </c>
      <c r="D381" s="299" t="s">
        <v>9360</v>
      </c>
      <c r="E381" s="302" t="s">
        <v>7370</v>
      </c>
      <c r="F381" s="301">
        <v>7.4</v>
      </c>
      <c r="G381" s="300">
        <v>5</v>
      </c>
      <c r="H381" s="300">
        <v>5</v>
      </c>
      <c r="I381" s="300">
        <v>5</v>
      </c>
      <c r="J381" s="300">
        <v>5</v>
      </c>
      <c r="K381" s="300">
        <v>10</v>
      </c>
      <c r="L381" s="300">
        <v>10</v>
      </c>
      <c r="M381" s="300">
        <v>5</v>
      </c>
      <c r="N381" s="300">
        <v>10</v>
      </c>
      <c r="O381" s="300">
        <v>10</v>
      </c>
      <c r="P381" s="300">
        <v>10</v>
      </c>
      <c r="Q381" s="300">
        <v>5</v>
      </c>
    </row>
    <row r="382" spans="1:18">
      <c r="A382">
        <v>2562</v>
      </c>
      <c r="B382">
        <v>10</v>
      </c>
      <c r="C382" s="299" t="s">
        <v>9356</v>
      </c>
      <c r="D382" s="299" t="s">
        <v>9359</v>
      </c>
      <c r="E382" s="302" t="s">
        <v>7370</v>
      </c>
      <c r="F382" s="301">
        <v>7.6</v>
      </c>
      <c r="G382" s="300">
        <v>5</v>
      </c>
      <c r="H382" s="300">
        <v>5</v>
      </c>
      <c r="I382" s="300">
        <v>5</v>
      </c>
      <c r="J382" s="300">
        <v>5</v>
      </c>
      <c r="K382" s="300">
        <v>10</v>
      </c>
      <c r="L382" s="300">
        <v>10</v>
      </c>
      <c r="M382" s="300">
        <v>5</v>
      </c>
      <c r="N382" s="300">
        <v>10</v>
      </c>
      <c r="O382" s="300">
        <v>10</v>
      </c>
      <c r="P382" s="300">
        <v>10</v>
      </c>
      <c r="Q382" s="300">
        <v>5</v>
      </c>
      <c r="R382" s="1" t="s">
        <v>6698</v>
      </c>
    </row>
    <row r="383" spans="1:18">
      <c r="A383">
        <v>2561</v>
      </c>
      <c r="B383">
        <v>11</v>
      </c>
      <c r="C383" s="299" t="s">
        <v>9356</v>
      </c>
      <c r="D383" s="299" t="s">
        <v>9358</v>
      </c>
      <c r="E383" s="302" t="s">
        <v>7370</v>
      </c>
      <c r="F383" s="301">
        <v>7.9</v>
      </c>
      <c r="G383" s="300">
        <v>5</v>
      </c>
      <c r="H383" s="300">
        <v>5</v>
      </c>
      <c r="I383" s="300">
        <v>5</v>
      </c>
      <c r="J383" s="300">
        <v>5</v>
      </c>
      <c r="K383" s="300">
        <v>10</v>
      </c>
      <c r="L383" s="300">
        <v>10</v>
      </c>
      <c r="M383" s="300">
        <v>5</v>
      </c>
      <c r="N383" s="300">
        <v>10</v>
      </c>
      <c r="O383" s="300">
        <v>10</v>
      </c>
      <c r="P383" s="300">
        <v>10</v>
      </c>
      <c r="Q383" s="300">
        <v>5</v>
      </c>
      <c r="R383" s="1" t="s">
        <v>6665</v>
      </c>
    </row>
    <row r="384" spans="1:18">
      <c r="A384">
        <v>2560</v>
      </c>
      <c r="B384">
        <v>12</v>
      </c>
      <c r="C384" s="299" t="s">
        <v>9356</v>
      </c>
      <c r="D384" s="299" t="s">
        <v>9357</v>
      </c>
      <c r="E384" s="302" t="s">
        <v>7370</v>
      </c>
      <c r="F384" s="301">
        <v>7.4</v>
      </c>
      <c r="G384" s="300">
        <v>5</v>
      </c>
      <c r="H384" s="300">
        <v>5</v>
      </c>
      <c r="I384" s="300">
        <v>5</v>
      </c>
      <c r="J384" s="300">
        <v>5</v>
      </c>
      <c r="K384" s="300">
        <v>10</v>
      </c>
      <c r="L384" s="300">
        <v>10</v>
      </c>
      <c r="M384" s="300">
        <v>5</v>
      </c>
      <c r="N384" s="300">
        <v>10</v>
      </c>
      <c r="O384" s="300">
        <v>10</v>
      </c>
      <c r="P384" s="300">
        <v>10</v>
      </c>
      <c r="Q384" s="300">
        <v>5</v>
      </c>
    </row>
    <row r="385" spans="1:18">
      <c r="A385">
        <v>2559</v>
      </c>
      <c r="C385" s="299" t="s">
        <v>9356</v>
      </c>
      <c r="D385" s="298" t="s">
        <v>9355</v>
      </c>
      <c r="E385" s="297" t="s">
        <v>7370</v>
      </c>
      <c r="F385" s="296">
        <v>8.3000000000000007</v>
      </c>
      <c r="G385" s="296" t="e">
        <f>AVERAGE(#REF!)</f>
        <v>#REF!</v>
      </c>
      <c r="H385" s="296" t="e">
        <f>AVERAGE(#REF!)</f>
        <v>#REF!</v>
      </c>
      <c r="I385" s="296" t="e">
        <f>AVERAGE(#REF!)</f>
        <v>#REF!</v>
      </c>
      <c r="J385" s="296" t="e">
        <f>AVERAGE(#REF!)</f>
        <v>#REF!</v>
      </c>
      <c r="K385" s="296" t="e">
        <f>AVERAGE(#REF!)</f>
        <v>#REF!</v>
      </c>
      <c r="L385" s="296" t="e">
        <f>AVERAGE(#REF!)</f>
        <v>#REF!</v>
      </c>
      <c r="M385" s="296" t="e">
        <f>AVERAGE(#REF!)</f>
        <v>#REF!</v>
      </c>
      <c r="N385" s="296" t="e">
        <f>AVERAGE(#REF!)</f>
        <v>#REF!</v>
      </c>
      <c r="O385" s="296" t="e">
        <f>AVERAGE(#REF!)</f>
        <v>#REF!</v>
      </c>
      <c r="P385" s="296" t="e">
        <f>AVERAGE(#REF!)</f>
        <v>#REF!</v>
      </c>
      <c r="Q385" s="296" t="e">
        <f>AVERAGE(#REF!)</f>
        <v>#REF!</v>
      </c>
      <c r="R385" s="1" t="s">
        <v>6698</v>
      </c>
    </row>
    <row r="386" spans="1:18">
      <c r="A386">
        <v>2558</v>
      </c>
      <c r="B386">
        <v>1</v>
      </c>
      <c r="C386" s="299" t="s">
        <v>9347</v>
      </c>
      <c r="D386" s="299" t="s">
        <v>9354</v>
      </c>
      <c r="E386" s="302" t="s">
        <v>7370</v>
      </c>
      <c r="F386" s="301">
        <v>9</v>
      </c>
      <c r="G386" s="300">
        <v>5</v>
      </c>
      <c r="H386" s="300">
        <v>5</v>
      </c>
      <c r="I386" s="300">
        <v>5</v>
      </c>
      <c r="J386" s="300">
        <v>5</v>
      </c>
      <c r="K386" s="300">
        <v>10</v>
      </c>
      <c r="L386" s="300">
        <v>10</v>
      </c>
      <c r="M386" s="300">
        <v>5</v>
      </c>
      <c r="N386" s="300">
        <v>10</v>
      </c>
      <c r="O386" s="300">
        <v>10</v>
      </c>
      <c r="P386" s="300">
        <v>10</v>
      </c>
      <c r="Q386" s="300">
        <v>5</v>
      </c>
      <c r="R386" s="1" t="s">
        <v>8</v>
      </c>
    </row>
    <row r="387" spans="1:18">
      <c r="A387">
        <v>2557</v>
      </c>
      <c r="B387">
        <v>2</v>
      </c>
      <c r="C387" s="299" t="s">
        <v>9347</v>
      </c>
      <c r="D387" s="299" t="s">
        <v>9353</v>
      </c>
      <c r="E387" s="302" t="s">
        <v>7370</v>
      </c>
      <c r="F387" s="301">
        <v>9.1999999999999993</v>
      </c>
      <c r="G387" s="300">
        <v>5</v>
      </c>
      <c r="H387" s="300">
        <v>5</v>
      </c>
      <c r="I387" s="300">
        <v>5</v>
      </c>
      <c r="J387" s="300">
        <v>5</v>
      </c>
      <c r="K387" s="300">
        <v>10</v>
      </c>
      <c r="L387" s="300">
        <v>10</v>
      </c>
      <c r="M387" s="300">
        <v>5</v>
      </c>
      <c r="N387" s="300">
        <v>10</v>
      </c>
      <c r="O387" s="300">
        <v>10</v>
      </c>
      <c r="P387" s="300">
        <v>10</v>
      </c>
      <c r="Q387" s="300">
        <v>5</v>
      </c>
      <c r="R387" s="1" t="s">
        <v>6665</v>
      </c>
    </row>
    <row r="388" spans="1:18">
      <c r="A388">
        <v>2556</v>
      </c>
      <c r="B388">
        <v>3</v>
      </c>
      <c r="C388" s="299" t="s">
        <v>9347</v>
      </c>
      <c r="D388" s="299" t="s">
        <v>9352</v>
      </c>
      <c r="E388" s="302" t="s">
        <v>7370</v>
      </c>
      <c r="F388" s="301">
        <v>7.6</v>
      </c>
      <c r="G388" s="300">
        <v>5</v>
      </c>
      <c r="H388" s="300">
        <v>5</v>
      </c>
      <c r="I388" s="300">
        <v>5</v>
      </c>
      <c r="J388" s="300">
        <v>5</v>
      </c>
      <c r="K388" s="300">
        <v>10</v>
      </c>
      <c r="L388" s="300">
        <v>10</v>
      </c>
      <c r="M388" s="300">
        <v>5</v>
      </c>
      <c r="N388" s="300">
        <v>10</v>
      </c>
      <c r="O388" s="300">
        <v>10</v>
      </c>
      <c r="P388" s="300">
        <v>10</v>
      </c>
      <c r="Q388" s="300">
        <v>5</v>
      </c>
      <c r="R388" s="1" t="s">
        <v>6665</v>
      </c>
    </row>
    <row r="389" spans="1:18">
      <c r="A389">
        <v>2555</v>
      </c>
      <c r="B389">
        <v>4</v>
      </c>
      <c r="C389" s="299" t="s">
        <v>9347</v>
      </c>
      <c r="D389" s="299" t="s">
        <v>9351</v>
      </c>
      <c r="E389" s="302" t="s">
        <v>7370</v>
      </c>
      <c r="F389" s="301">
        <v>9.4</v>
      </c>
      <c r="G389" s="300">
        <v>5</v>
      </c>
      <c r="H389" s="300">
        <v>5</v>
      </c>
      <c r="I389" s="300">
        <v>5</v>
      </c>
      <c r="J389" s="300">
        <v>5</v>
      </c>
      <c r="K389" s="300">
        <v>10</v>
      </c>
      <c r="L389" s="300">
        <v>10</v>
      </c>
      <c r="M389" s="300">
        <v>5</v>
      </c>
      <c r="N389" s="300">
        <v>10</v>
      </c>
      <c r="O389" s="300">
        <v>10</v>
      </c>
      <c r="P389" s="300">
        <v>10</v>
      </c>
      <c r="Q389" s="300">
        <v>5</v>
      </c>
      <c r="R389" s="1" t="s">
        <v>8</v>
      </c>
    </row>
    <row r="390" spans="1:18">
      <c r="A390">
        <v>2554</v>
      </c>
      <c r="B390">
        <v>5</v>
      </c>
      <c r="C390" s="299" t="s">
        <v>9347</v>
      </c>
      <c r="D390" s="299" t="s">
        <v>9350</v>
      </c>
      <c r="E390" s="302" t="s">
        <v>7370</v>
      </c>
      <c r="F390" s="301">
        <v>7.7</v>
      </c>
      <c r="G390" s="300">
        <v>5</v>
      </c>
      <c r="H390" s="300">
        <v>5</v>
      </c>
      <c r="I390" s="300">
        <v>5</v>
      </c>
      <c r="J390" s="300">
        <v>5</v>
      </c>
      <c r="K390" s="300">
        <v>10</v>
      </c>
      <c r="L390" s="300">
        <v>10</v>
      </c>
      <c r="M390" s="300">
        <v>5</v>
      </c>
      <c r="N390" s="300">
        <v>10</v>
      </c>
      <c r="O390" s="300">
        <v>10</v>
      </c>
      <c r="P390" s="300">
        <v>10</v>
      </c>
      <c r="Q390" s="300">
        <v>5</v>
      </c>
      <c r="R390" s="1" t="s">
        <v>6665</v>
      </c>
    </row>
    <row r="391" spans="1:18">
      <c r="A391">
        <v>2553</v>
      </c>
      <c r="B391">
        <v>6</v>
      </c>
      <c r="C391" s="299" t="s">
        <v>9347</v>
      </c>
      <c r="D391" s="299" t="s">
        <v>9349</v>
      </c>
      <c r="E391" s="302" t="s">
        <v>7370</v>
      </c>
      <c r="F391" s="301">
        <v>7.5</v>
      </c>
      <c r="G391" s="300">
        <v>5</v>
      </c>
      <c r="H391" s="300">
        <v>5</v>
      </c>
      <c r="I391" s="300">
        <v>5</v>
      </c>
      <c r="J391" s="300">
        <v>5</v>
      </c>
      <c r="K391" s="300">
        <v>10</v>
      </c>
      <c r="L391" s="300">
        <v>10</v>
      </c>
      <c r="M391" s="300">
        <v>5</v>
      </c>
      <c r="N391" s="300">
        <v>10</v>
      </c>
      <c r="O391" s="300">
        <v>10</v>
      </c>
      <c r="P391" s="300">
        <v>10</v>
      </c>
      <c r="Q391" s="300">
        <v>5</v>
      </c>
      <c r="R391" s="1" t="s">
        <v>6665</v>
      </c>
    </row>
    <row r="392" spans="1:18">
      <c r="A392">
        <v>2552</v>
      </c>
      <c r="B392">
        <v>7</v>
      </c>
      <c r="C392" s="299" t="s">
        <v>9347</v>
      </c>
      <c r="D392" s="299" t="s">
        <v>9348</v>
      </c>
      <c r="E392" s="302" t="s">
        <v>7370</v>
      </c>
      <c r="F392" s="301">
        <v>9.4</v>
      </c>
      <c r="G392" s="300">
        <v>5</v>
      </c>
      <c r="H392" s="300">
        <v>5</v>
      </c>
      <c r="I392" s="300">
        <v>5</v>
      </c>
      <c r="J392" s="300">
        <v>5</v>
      </c>
      <c r="K392" s="300">
        <v>10</v>
      </c>
      <c r="L392" s="300">
        <v>10</v>
      </c>
      <c r="M392" s="300">
        <v>5</v>
      </c>
      <c r="N392" s="300">
        <v>10</v>
      </c>
      <c r="O392" s="300">
        <v>10</v>
      </c>
      <c r="P392" s="300">
        <v>10</v>
      </c>
      <c r="Q392" s="300">
        <v>5</v>
      </c>
      <c r="R392" s="1" t="s">
        <v>8</v>
      </c>
    </row>
    <row r="393" spans="1:18">
      <c r="A393">
        <v>2551</v>
      </c>
      <c r="C393" s="299" t="s">
        <v>9347</v>
      </c>
      <c r="D393" s="298" t="s">
        <v>9346</v>
      </c>
      <c r="E393" s="297" t="s">
        <v>7370</v>
      </c>
      <c r="F393" s="296">
        <v>8.5</v>
      </c>
      <c r="G393" s="296" t="e">
        <f>AVERAGE(#REF!)</f>
        <v>#REF!</v>
      </c>
      <c r="H393" s="296" t="e">
        <f>AVERAGE(#REF!)</f>
        <v>#REF!</v>
      </c>
      <c r="I393" s="296" t="e">
        <f>AVERAGE(#REF!)</f>
        <v>#REF!</v>
      </c>
      <c r="J393" s="296" t="e">
        <f>AVERAGE(#REF!)</f>
        <v>#REF!</v>
      </c>
      <c r="K393" s="296" t="e">
        <f>AVERAGE(#REF!)</f>
        <v>#REF!</v>
      </c>
      <c r="L393" s="296" t="e">
        <f>AVERAGE(#REF!)</f>
        <v>#REF!</v>
      </c>
      <c r="M393" s="296" t="e">
        <f>AVERAGE(#REF!)</f>
        <v>#REF!</v>
      </c>
      <c r="N393" s="296" t="e">
        <f>AVERAGE(#REF!)</f>
        <v>#REF!</v>
      </c>
      <c r="O393" s="296" t="e">
        <f>AVERAGE(#REF!)</f>
        <v>#REF!</v>
      </c>
      <c r="P393" s="296" t="e">
        <f>AVERAGE(#REF!)</f>
        <v>#REF!</v>
      </c>
      <c r="Q393" s="296" t="e">
        <f>AVERAGE(#REF!)</f>
        <v>#REF!</v>
      </c>
      <c r="R393" s="1" t="s">
        <v>6665</v>
      </c>
    </row>
    <row r="394" spans="1:18">
      <c r="A394">
        <v>2550</v>
      </c>
      <c r="B394">
        <v>1</v>
      </c>
      <c r="C394" s="299" t="s">
        <v>9339</v>
      </c>
      <c r="D394" s="299" t="s">
        <v>9345</v>
      </c>
      <c r="E394" s="302" t="s">
        <v>7370</v>
      </c>
      <c r="F394" s="301">
        <v>7.4</v>
      </c>
      <c r="G394" s="300">
        <v>5</v>
      </c>
      <c r="H394" s="300">
        <v>5</v>
      </c>
      <c r="I394" s="300">
        <v>5</v>
      </c>
      <c r="J394" s="300">
        <v>5</v>
      </c>
      <c r="K394" s="300">
        <v>10</v>
      </c>
      <c r="L394" s="300">
        <v>10</v>
      </c>
      <c r="M394" s="300">
        <v>5</v>
      </c>
      <c r="N394" s="300">
        <v>10</v>
      </c>
      <c r="O394" s="300">
        <v>10</v>
      </c>
      <c r="P394" s="300">
        <v>10</v>
      </c>
      <c r="Q394" s="300">
        <v>5</v>
      </c>
    </row>
    <row r="395" spans="1:18">
      <c r="A395">
        <v>2549</v>
      </c>
      <c r="B395">
        <v>2</v>
      </c>
      <c r="C395" s="299" t="s">
        <v>9339</v>
      </c>
      <c r="D395" s="299" t="s">
        <v>9344</v>
      </c>
      <c r="E395" s="302" t="s">
        <v>7370</v>
      </c>
      <c r="F395" s="301">
        <v>7.4</v>
      </c>
      <c r="G395" s="300">
        <v>5</v>
      </c>
      <c r="H395" s="300">
        <v>5</v>
      </c>
      <c r="I395" s="300">
        <v>5</v>
      </c>
      <c r="J395" s="300">
        <v>5</v>
      </c>
      <c r="K395" s="300">
        <v>10</v>
      </c>
      <c r="L395" s="300">
        <v>10</v>
      </c>
      <c r="M395" s="300">
        <v>5</v>
      </c>
      <c r="N395" s="300">
        <v>10</v>
      </c>
      <c r="O395" s="300">
        <v>10</v>
      </c>
      <c r="P395" s="300">
        <v>10</v>
      </c>
      <c r="Q395" s="300">
        <v>5</v>
      </c>
    </row>
    <row r="396" spans="1:18">
      <c r="A396">
        <v>2548</v>
      </c>
      <c r="B396">
        <v>3</v>
      </c>
      <c r="C396" s="299" t="s">
        <v>9339</v>
      </c>
      <c r="D396" s="299" t="s">
        <v>9343</v>
      </c>
      <c r="E396" s="302" t="s">
        <v>7370</v>
      </c>
      <c r="F396" s="301">
        <v>7.4</v>
      </c>
      <c r="G396" s="300">
        <v>5</v>
      </c>
      <c r="H396" s="300">
        <v>5</v>
      </c>
      <c r="I396" s="300">
        <v>5</v>
      </c>
      <c r="J396" s="300">
        <v>5</v>
      </c>
      <c r="K396" s="300">
        <v>10</v>
      </c>
      <c r="L396" s="300">
        <v>10</v>
      </c>
      <c r="M396" s="300">
        <v>5</v>
      </c>
      <c r="N396" s="300">
        <v>10</v>
      </c>
      <c r="O396" s="300">
        <v>10</v>
      </c>
      <c r="P396" s="300">
        <v>10</v>
      </c>
      <c r="Q396" s="300">
        <v>5</v>
      </c>
    </row>
    <row r="397" spans="1:18">
      <c r="A397">
        <v>2547</v>
      </c>
      <c r="B397">
        <v>4</v>
      </c>
      <c r="C397" s="299" t="s">
        <v>9339</v>
      </c>
      <c r="D397" s="305" t="s">
        <v>9342</v>
      </c>
      <c r="E397" s="304" t="s">
        <v>7370</v>
      </c>
      <c r="F397" s="303">
        <v>9.6999999999999993</v>
      </c>
      <c r="G397" s="300">
        <v>5</v>
      </c>
      <c r="H397" s="300">
        <v>5</v>
      </c>
      <c r="I397" s="300">
        <v>5</v>
      </c>
      <c r="J397" s="300">
        <v>5</v>
      </c>
      <c r="K397" s="300">
        <v>10</v>
      </c>
      <c r="L397" s="300">
        <v>10</v>
      </c>
      <c r="M397" s="300">
        <v>5</v>
      </c>
      <c r="N397" s="300">
        <v>10</v>
      </c>
      <c r="O397" s="300">
        <v>10</v>
      </c>
      <c r="P397" s="300">
        <v>10</v>
      </c>
      <c r="Q397" s="300">
        <v>5</v>
      </c>
      <c r="R397" s="1" t="s">
        <v>8</v>
      </c>
    </row>
    <row r="398" spans="1:18">
      <c r="A398">
        <v>2546</v>
      </c>
      <c r="B398">
        <v>5</v>
      </c>
      <c r="C398" s="299" t="s">
        <v>9339</v>
      </c>
      <c r="D398" s="299" t="s">
        <v>9341</v>
      </c>
      <c r="E398" s="302" t="s">
        <v>7370</v>
      </c>
      <c r="F398" s="301">
        <v>8.3000000000000007</v>
      </c>
      <c r="G398" s="300">
        <v>5</v>
      </c>
      <c r="H398" s="300">
        <v>5</v>
      </c>
      <c r="I398" s="300">
        <v>5</v>
      </c>
      <c r="J398" s="300">
        <v>5</v>
      </c>
      <c r="K398" s="300">
        <v>10</v>
      </c>
      <c r="L398" s="300">
        <v>10</v>
      </c>
      <c r="M398" s="300">
        <v>5</v>
      </c>
      <c r="N398" s="300">
        <v>10</v>
      </c>
      <c r="O398" s="300">
        <v>10</v>
      </c>
      <c r="P398" s="300">
        <v>10</v>
      </c>
      <c r="Q398" s="300">
        <v>5</v>
      </c>
      <c r="R398" s="1" t="s">
        <v>6665</v>
      </c>
    </row>
    <row r="399" spans="1:18">
      <c r="A399">
        <v>2545</v>
      </c>
      <c r="B399">
        <v>6</v>
      </c>
      <c r="C399" s="299" t="s">
        <v>9339</v>
      </c>
      <c r="D399" s="299" t="s">
        <v>9340</v>
      </c>
      <c r="E399" s="302" t="s">
        <v>7370</v>
      </c>
      <c r="F399" s="301">
        <v>7.6</v>
      </c>
      <c r="G399" s="300">
        <v>5</v>
      </c>
      <c r="H399" s="300">
        <v>5</v>
      </c>
      <c r="I399" s="300">
        <v>5</v>
      </c>
      <c r="J399" s="300">
        <v>5</v>
      </c>
      <c r="K399" s="300">
        <v>10</v>
      </c>
      <c r="L399" s="300">
        <v>10</v>
      </c>
      <c r="M399" s="300">
        <v>5</v>
      </c>
      <c r="N399" s="300">
        <v>10</v>
      </c>
      <c r="O399" s="300">
        <v>10</v>
      </c>
      <c r="P399" s="300">
        <v>10</v>
      </c>
      <c r="Q399" s="300">
        <v>5</v>
      </c>
      <c r="R399" s="1" t="s">
        <v>6665</v>
      </c>
    </row>
    <row r="400" spans="1:18">
      <c r="A400">
        <v>2544</v>
      </c>
      <c r="C400" s="299" t="s">
        <v>9339</v>
      </c>
      <c r="D400" s="298" t="s">
        <v>9327</v>
      </c>
      <c r="E400" s="297" t="s">
        <v>7370</v>
      </c>
      <c r="F400" s="296">
        <v>8</v>
      </c>
      <c r="G400" s="296" t="e">
        <f>AVERAGE(#REF!)</f>
        <v>#REF!</v>
      </c>
      <c r="H400" s="296" t="e">
        <f>AVERAGE(#REF!)</f>
        <v>#REF!</v>
      </c>
      <c r="I400" s="296" t="e">
        <f>AVERAGE(#REF!)</f>
        <v>#REF!</v>
      </c>
      <c r="J400" s="296" t="e">
        <f>AVERAGE(#REF!)</f>
        <v>#REF!</v>
      </c>
      <c r="K400" s="296" t="e">
        <f>AVERAGE(#REF!)</f>
        <v>#REF!</v>
      </c>
      <c r="L400" s="296" t="e">
        <f>AVERAGE(#REF!)</f>
        <v>#REF!</v>
      </c>
      <c r="M400" s="296" t="e">
        <f>AVERAGE(#REF!)</f>
        <v>#REF!</v>
      </c>
      <c r="N400" s="296" t="e">
        <f>AVERAGE(#REF!)</f>
        <v>#REF!</v>
      </c>
      <c r="O400" s="296" t="e">
        <f>AVERAGE(#REF!)</f>
        <v>#REF!</v>
      </c>
      <c r="P400" s="296" t="e">
        <f>AVERAGE(#REF!)</f>
        <v>#REF!</v>
      </c>
      <c r="Q400" s="296" t="e">
        <f>AVERAGE(#REF!)</f>
        <v>#REF!</v>
      </c>
      <c r="R400" s="1" t="s">
        <v>8</v>
      </c>
    </row>
    <row r="401" spans="1:18">
      <c r="A401">
        <v>2543</v>
      </c>
      <c r="B401">
        <v>1</v>
      </c>
      <c r="C401" s="299" t="s">
        <v>9328</v>
      </c>
      <c r="D401" s="299" t="s">
        <v>9338</v>
      </c>
      <c r="E401" s="302" t="s">
        <v>7370</v>
      </c>
      <c r="F401" s="301">
        <v>9.4</v>
      </c>
      <c r="G401" s="300">
        <v>5</v>
      </c>
      <c r="H401" s="300">
        <v>5</v>
      </c>
      <c r="I401" s="300">
        <v>5</v>
      </c>
      <c r="J401" s="300">
        <v>5</v>
      </c>
      <c r="K401" s="300">
        <v>10</v>
      </c>
      <c r="L401" s="300">
        <v>10</v>
      </c>
      <c r="M401" s="300">
        <v>5</v>
      </c>
      <c r="N401" s="300">
        <v>10</v>
      </c>
      <c r="O401" s="300">
        <v>10</v>
      </c>
      <c r="P401" s="300">
        <v>10</v>
      </c>
      <c r="Q401" s="300">
        <v>5</v>
      </c>
      <c r="R401" s="1" t="s">
        <v>8</v>
      </c>
    </row>
    <row r="402" spans="1:18">
      <c r="A402">
        <v>2542</v>
      </c>
      <c r="B402">
        <v>2</v>
      </c>
      <c r="C402" s="299" t="s">
        <v>9328</v>
      </c>
      <c r="D402" s="299" t="s">
        <v>9337</v>
      </c>
      <c r="E402" s="302" t="s">
        <v>7370</v>
      </c>
      <c r="F402" s="301">
        <v>8.8000000000000007</v>
      </c>
      <c r="G402" s="300">
        <v>5</v>
      </c>
      <c r="H402" s="300">
        <v>5</v>
      </c>
      <c r="I402" s="300">
        <v>5</v>
      </c>
      <c r="J402" s="300">
        <v>5</v>
      </c>
      <c r="K402" s="300">
        <v>10</v>
      </c>
      <c r="L402" s="300">
        <v>10</v>
      </c>
      <c r="M402" s="300">
        <v>5</v>
      </c>
      <c r="N402" s="300">
        <v>10</v>
      </c>
      <c r="O402" s="300">
        <v>10</v>
      </c>
      <c r="P402" s="300">
        <v>10</v>
      </c>
      <c r="Q402" s="300">
        <v>5</v>
      </c>
      <c r="R402" s="1" t="s">
        <v>8</v>
      </c>
    </row>
    <row r="403" spans="1:18">
      <c r="A403">
        <v>2541</v>
      </c>
      <c r="B403">
        <v>3</v>
      </c>
      <c r="C403" s="299" t="s">
        <v>9328</v>
      </c>
      <c r="D403" s="299" t="s">
        <v>9336</v>
      </c>
      <c r="E403" s="302" t="s">
        <v>7370</v>
      </c>
      <c r="F403" s="301">
        <v>8.1999999999999993</v>
      </c>
      <c r="G403" s="300">
        <v>5</v>
      </c>
      <c r="H403" s="300">
        <v>5</v>
      </c>
      <c r="I403" s="300">
        <v>5</v>
      </c>
      <c r="J403" s="300">
        <v>5</v>
      </c>
      <c r="K403" s="300">
        <v>10</v>
      </c>
      <c r="L403" s="300">
        <v>10</v>
      </c>
      <c r="M403" s="300">
        <v>5</v>
      </c>
      <c r="N403" s="300">
        <v>10</v>
      </c>
      <c r="O403" s="300">
        <v>10</v>
      </c>
      <c r="P403" s="300">
        <v>10</v>
      </c>
      <c r="Q403" s="300">
        <v>5</v>
      </c>
      <c r="R403" s="1" t="s">
        <v>6665</v>
      </c>
    </row>
    <row r="404" spans="1:18">
      <c r="A404">
        <v>2540</v>
      </c>
      <c r="B404">
        <v>4</v>
      </c>
      <c r="C404" s="299" t="s">
        <v>9328</v>
      </c>
      <c r="D404" s="299" t="s">
        <v>7909</v>
      </c>
      <c r="E404" s="302" t="s">
        <v>7370</v>
      </c>
      <c r="F404" s="301">
        <v>8.23</v>
      </c>
      <c r="G404" s="300">
        <v>5</v>
      </c>
      <c r="H404" s="300">
        <v>5</v>
      </c>
      <c r="I404" s="300">
        <v>5</v>
      </c>
      <c r="J404" s="300">
        <v>5</v>
      </c>
      <c r="K404" s="300">
        <v>10</v>
      </c>
      <c r="L404" s="300">
        <v>10</v>
      </c>
      <c r="M404" s="300">
        <v>5</v>
      </c>
      <c r="N404" s="300">
        <v>10</v>
      </c>
      <c r="O404" s="300">
        <v>10</v>
      </c>
      <c r="P404" s="300">
        <v>10</v>
      </c>
      <c r="Q404" s="300">
        <v>5</v>
      </c>
      <c r="R404" s="1" t="s">
        <v>6665</v>
      </c>
    </row>
    <row r="405" spans="1:18">
      <c r="A405">
        <v>2539</v>
      </c>
      <c r="B405">
        <v>5</v>
      </c>
      <c r="C405" s="299" t="s">
        <v>9328</v>
      </c>
      <c r="D405" s="299" t="s">
        <v>9335</v>
      </c>
      <c r="E405" s="302" t="s">
        <v>7370</v>
      </c>
      <c r="F405" s="301">
        <v>9</v>
      </c>
      <c r="G405" s="300">
        <v>5</v>
      </c>
      <c r="H405" s="300">
        <v>5</v>
      </c>
      <c r="I405" s="300">
        <v>5</v>
      </c>
      <c r="J405" s="300">
        <v>5</v>
      </c>
      <c r="K405" s="300">
        <v>10</v>
      </c>
      <c r="L405" s="300">
        <v>10</v>
      </c>
      <c r="M405" s="300">
        <v>5</v>
      </c>
      <c r="N405" s="300">
        <v>10</v>
      </c>
      <c r="O405" s="300">
        <v>10</v>
      </c>
      <c r="P405" s="300">
        <v>10</v>
      </c>
      <c r="Q405" s="300">
        <v>5</v>
      </c>
      <c r="R405" s="1" t="s">
        <v>6665</v>
      </c>
    </row>
    <row r="406" spans="1:18">
      <c r="A406">
        <v>2538</v>
      </c>
      <c r="B406">
        <v>6</v>
      </c>
      <c r="C406" s="299" t="s">
        <v>9328</v>
      </c>
      <c r="D406" s="299" t="s">
        <v>9334</v>
      </c>
      <c r="E406" s="302" t="s">
        <v>7370</v>
      </c>
      <c r="F406" s="301">
        <v>9</v>
      </c>
      <c r="G406" s="300">
        <v>5</v>
      </c>
      <c r="H406" s="300">
        <v>5</v>
      </c>
      <c r="I406" s="300">
        <v>5</v>
      </c>
      <c r="J406" s="300">
        <v>5</v>
      </c>
      <c r="K406" s="300">
        <v>10</v>
      </c>
      <c r="L406" s="300">
        <v>10</v>
      </c>
      <c r="M406" s="300">
        <v>5</v>
      </c>
      <c r="N406" s="300">
        <v>10</v>
      </c>
      <c r="O406" s="300">
        <v>10</v>
      </c>
      <c r="P406" s="300">
        <v>10</v>
      </c>
      <c r="Q406" s="300">
        <v>5</v>
      </c>
      <c r="R406" s="1" t="s">
        <v>6665</v>
      </c>
    </row>
    <row r="407" spans="1:18">
      <c r="A407">
        <v>2537</v>
      </c>
      <c r="B407">
        <v>7</v>
      </c>
      <c r="C407" s="299" t="s">
        <v>9328</v>
      </c>
      <c r="D407" s="299" t="s">
        <v>9333</v>
      </c>
      <c r="E407" s="302" t="s">
        <v>7370</v>
      </c>
      <c r="F407" s="301">
        <v>7.9</v>
      </c>
      <c r="G407" s="300">
        <v>5</v>
      </c>
      <c r="H407" s="300">
        <v>5</v>
      </c>
      <c r="I407" s="300">
        <v>5</v>
      </c>
      <c r="J407" s="300">
        <v>5</v>
      </c>
      <c r="K407" s="300">
        <v>10</v>
      </c>
      <c r="L407" s="300">
        <v>10</v>
      </c>
      <c r="M407" s="300">
        <v>5</v>
      </c>
      <c r="N407" s="300">
        <v>10</v>
      </c>
      <c r="O407" s="300">
        <v>10</v>
      </c>
      <c r="P407" s="300">
        <v>10</v>
      </c>
      <c r="Q407" s="300">
        <v>5</v>
      </c>
      <c r="R407" s="1" t="s">
        <v>8</v>
      </c>
    </row>
    <row r="408" spans="1:18">
      <c r="A408">
        <v>2536</v>
      </c>
      <c r="B408">
        <v>8</v>
      </c>
      <c r="C408" s="299" t="s">
        <v>9328</v>
      </c>
      <c r="D408" s="299" t="s">
        <v>9332</v>
      </c>
      <c r="E408" s="302" t="s">
        <v>7370</v>
      </c>
      <c r="F408" s="301">
        <v>8.3000000000000007</v>
      </c>
      <c r="G408" s="300">
        <v>5</v>
      </c>
      <c r="H408" s="300">
        <v>5</v>
      </c>
      <c r="I408" s="300">
        <v>5</v>
      </c>
      <c r="J408" s="300">
        <v>5</v>
      </c>
      <c r="K408" s="300">
        <v>10</v>
      </c>
      <c r="L408" s="300">
        <v>10</v>
      </c>
      <c r="M408" s="300">
        <v>5</v>
      </c>
      <c r="N408" s="300">
        <v>10</v>
      </c>
      <c r="O408" s="300">
        <v>10</v>
      </c>
      <c r="P408" s="300">
        <v>10</v>
      </c>
      <c r="Q408" s="300">
        <v>5</v>
      </c>
      <c r="R408" s="1" t="s">
        <v>6665</v>
      </c>
    </row>
    <row r="409" spans="1:18">
      <c r="A409">
        <v>2535</v>
      </c>
      <c r="B409">
        <v>9</v>
      </c>
      <c r="C409" s="299" t="s">
        <v>9328</v>
      </c>
      <c r="D409" s="299" t="s">
        <v>9331</v>
      </c>
      <c r="E409" s="302" t="s">
        <v>7370</v>
      </c>
      <c r="F409" s="301">
        <v>8.9</v>
      </c>
      <c r="G409" s="300">
        <v>5</v>
      </c>
      <c r="H409" s="300">
        <v>5</v>
      </c>
      <c r="I409" s="300">
        <v>5</v>
      </c>
      <c r="J409" s="300">
        <v>5</v>
      </c>
      <c r="K409" s="300">
        <v>10</v>
      </c>
      <c r="L409" s="300">
        <v>10</v>
      </c>
      <c r="M409" s="300">
        <v>5</v>
      </c>
      <c r="N409" s="300">
        <v>10</v>
      </c>
      <c r="O409" s="300">
        <v>10</v>
      </c>
      <c r="P409" s="300">
        <v>10</v>
      </c>
      <c r="Q409" s="300">
        <v>5</v>
      </c>
      <c r="R409" s="1" t="s">
        <v>6698</v>
      </c>
    </row>
    <row r="410" spans="1:18">
      <c r="A410">
        <v>2534</v>
      </c>
      <c r="B410">
        <v>10</v>
      </c>
      <c r="C410" s="299" t="s">
        <v>9328</v>
      </c>
      <c r="D410" s="299" t="s">
        <v>9330</v>
      </c>
      <c r="E410" s="302" t="s">
        <v>7370</v>
      </c>
      <c r="F410" s="301">
        <v>8.6</v>
      </c>
      <c r="G410" s="300">
        <v>5</v>
      </c>
      <c r="H410" s="300">
        <v>5</v>
      </c>
      <c r="I410" s="300">
        <v>5</v>
      </c>
      <c r="J410" s="300">
        <v>5</v>
      </c>
      <c r="K410" s="300">
        <v>10</v>
      </c>
      <c r="L410" s="300">
        <v>10</v>
      </c>
      <c r="M410" s="300">
        <v>5</v>
      </c>
      <c r="N410" s="300">
        <v>10</v>
      </c>
      <c r="O410" s="300">
        <v>10</v>
      </c>
      <c r="P410" s="300">
        <v>10</v>
      </c>
      <c r="Q410" s="300">
        <v>5</v>
      </c>
      <c r="R410" s="1" t="s">
        <v>6665</v>
      </c>
    </row>
    <row r="411" spans="1:18">
      <c r="A411">
        <v>2533</v>
      </c>
      <c r="B411">
        <v>11</v>
      </c>
      <c r="C411" s="299" t="s">
        <v>9328</v>
      </c>
      <c r="D411" s="299" t="s">
        <v>9329</v>
      </c>
      <c r="E411" s="302" t="s">
        <v>7370</v>
      </c>
      <c r="F411" s="301">
        <v>7.4</v>
      </c>
      <c r="G411" s="300">
        <v>5</v>
      </c>
      <c r="H411" s="300">
        <v>5</v>
      </c>
      <c r="I411" s="300">
        <v>5</v>
      </c>
      <c r="J411" s="300">
        <v>5</v>
      </c>
      <c r="K411" s="300">
        <v>10</v>
      </c>
      <c r="L411" s="300">
        <v>10</v>
      </c>
      <c r="M411" s="300">
        <v>5</v>
      </c>
      <c r="N411" s="300">
        <v>10</v>
      </c>
      <c r="O411" s="300">
        <v>10</v>
      </c>
      <c r="P411" s="300">
        <v>10</v>
      </c>
      <c r="Q411" s="300">
        <v>5</v>
      </c>
    </row>
    <row r="412" spans="1:18">
      <c r="A412">
        <v>2532</v>
      </c>
      <c r="C412" s="299" t="s">
        <v>9328</v>
      </c>
      <c r="D412" s="298" t="s">
        <v>9327</v>
      </c>
      <c r="E412" s="297" t="s">
        <v>7370</v>
      </c>
      <c r="F412" s="296">
        <v>8.5</v>
      </c>
      <c r="G412" s="296" t="e">
        <f>AVERAGE(#REF!)</f>
        <v>#REF!</v>
      </c>
      <c r="H412" s="296" t="e">
        <f>AVERAGE(#REF!)</f>
        <v>#REF!</v>
      </c>
      <c r="I412" s="296" t="e">
        <f>AVERAGE(#REF!)</f>
        <v>#REF!</v>
      </c>
      <c r="J412" s="296" t="e">
        <f>AVERAGE(#REF!)</f>
        <v>#REF!</v>
      </c>
      <c r="K412" s="296" t="e">
        <f>AVERAGE(#REF!)</f>
        <v>#REF!</v>
      </c>
      <c r="L412" s="296" t="e">
        <f>AVERAGE(#REF!)</f>
        <v>#REF!</v>
      </c>
      <c r="M412" s="296" t="e">
        <f>AVERAGE(#REF!)</f>
        <v>#REF!</v>
      </c>
      <c r="N412" s="296" t="e">
        <f>AVERAGE(#REF!)</f>
        <v>#REF!</v>
      </c>
      <c r="O412" s="296" t="e">
        <f>AVERAGE(#REF!)</f>
        <v>#REF!</v>
      </c>
      <c r="P412" s="296" t="e">
        <f>AVERAGE(#REF!)</f>
        <v>#REF!</v>
      </c>
      <c r="Q412" s="296" t="e">
        <f>AVERAGE(#REF!)</f>
        <v>#REF!</v>
      </c>
      <c r="R412" s="1" t="s">
        <v>6665</v>
      </c>
    </row>
    <row r="413" spans="1:18">
      <c r="A413">
        <v>2531</v>
      </c>
      <c r="B413">
        <v>1</v>
      </c>
      <c r="C413" s="299" t="s">
        <v>9317</v>
      </c>
      <c r="D413" s="299" t="s">
        <v>9326</v>
      </c>
      <c r="E413" s="302" t="s">
        <v>7370</v>
      </c>
      <c r="F413" s="301">
        <v>9</v>
      </c>
      <c r="G413" s="300">
        <v>5</v>
      </c>
      <c r="H413" s="300">
        <v>5</v>
      </c>
      <c r="I413" s="300">
        <v>5</v>
      </c>
      <c r="J413" s="300">
        <v>5</v>
      </c>
      <c r="K413" s="300">
        <v>10</v>
      </c>
      <c r="L413" s="300">
        <v>10</v>
      </c>
      <c r="M413" s="300">
        <v>5</v>
      </c>
      <c r="N413" s="300">
        <v>10</v>
      </c>
      <c r="O413" s="300">
        <v>10</v>
      </c>
      <c r="P413" s="300">
        <v>10</v>
      </c>
      <c r="Q413" s="300">
        <v>5</v>
      </c>
      <c r="R413" s="1" t="s">
        <v>8</v>
      </c>
    </row>
    <row r="414" spans="1:18">
      <c r="A414">
        <v>2530</v>
      </c>
      <c r="B414">
        <v>2</v>
      </c>
      <c r="C414" s="299" t="s">
        <v>9317</v>
      </c>
      <c r="D414" s="299" t="s">
        <v>9325</v>
      </c>
      <c r="E414" s="302" t="s">
        <v>7370</v>
      </c>
      <c r="F414" s="301">
        <v>8.5</v>
      </c>
      <c r="G414" s="300">
        <v>5</v>
      </c>
      <c r="H414" s="300">
        <v>5</v>
      </c>
      <c r="I414" s="300">
        <v>5</v>
      </c>
      <c r="J414" s="300">
        <v>5</v>
      </c>
      <c r="K414" s="300">
        <v>10</v>
      </c>
      <c r="L414" s="300">
        <v>10</v>
      </c>
      <c r="M414" s="300">
        <v>5</v>
      </c>
      <c r="N414" s="300">
        <v>10</v>
      </c>
      <c r="O414" s="300">
        <v>10</v>
      </c>
      <c r="P414" s="300">
        <v>10</v>
      </c>
      <c r="Q414" s="300">
        <v>5</v>
      </c>
      <c r="R414" s="1" t="s">
        <v>6698</v>
      </c>
    </row>
    <row r="415" spans="1:18">
      <c r="A415">
        <v>2529</v>
      </c>
      <c r="B415">
        <v>3</v>
      </c>
      <c r="C415" s="299" t="s">
        <v>9317</v>
      </c>
      <c r="D415" s="299" t="s">
        <v>9324</v>
      </c>
      <c r="E415" s="302" t="s">
        <v>7370</v>
      </c>
      <c r="F415" s="301">
        <v>8.6</v>
      </c>
      <c r="G415" s="300">
        <v>5</v>
      </c>
      <c r="H415" s="300">
        <v>5</v>
      </c>
      <c r="I415" s="300">
        <v>5</v>
      </c>
      <c r="J415" s="300">
        <v>5</v>
      </c>
      <c r="K415" s="300">
        <v>10</v>
      </c>
      <c r="L415" s="300">
        <v>10</v>
      </c>
      <c r="M415" s="300">
        <v>5</v>
      </c>
      <c r="N415" s="300">
        <v>10</v>
      </c>
      <c r="O415" s="300">
        <v>10</v>
      </c>
      <c r="P415" s="300">
        <v>10</v>
      </c>
      <c r="Q415" s="300">
        <v>5</v>
      </c>
      <c r="R415" s="1" t="s">
        <v>6698</v>
      </c>
    </row>
    <row r="416" spans="1:18">
      <c r="A416">
        <v>2528</v>
      </c>
      <c r="B416">
        <v>4</v>
      </c>
      <c r="C416" s="299" t="s">
        <v>9317</v>
      </c>
      <c r="D416" s="299" t="s">
        <v>9323</v>
      </c>
      <c r="E416" s="302" t="s">
        <v>7370</v>
      </c>
      <c r="F416" s="301">
        <v>9.4</v>
      </c>
      <c r="G416" s="300">
        <v>5</v>
      </c>
      <c r="H416" s="300">
        <v>5</v>
      </c>
      <c r="I416" s="300">
        <v>5</v>
      </c>
      <c r="J416" s="300">
        <v>5</v>
      </c>
      <c r="K416" s="300">
        <v>10</v>
      </c>
      <c r="L416" s="300">
        <v>10</v>
      </c>
      <c r="M416" s="300">
        <v>5</v>
      </c>
      <c r="N416" s="300">
        <v>10</v>
      </c>
      <c r="O416" s="300">
        <v>10</v>
      </c>
      <c r="P416" s="300">
        <v>10</v>
      </c>
      <c r="Q416" s="300">
        <v>5</v>
      </c>
      <c r="R416" s="1" t="s">
        <v>6698</v>
      </c>
    </row>
    <row r="417" spans="1:18">
      <c r="A417">
        <v>2527</v>
      </c>
      <c r="B417">
        <v>5</v>
      </c>
      <c r="C417" s="299" t="s">
        <v>9317</v>
      </c>
      <c r="D417" s="299" t="s">
        <v>9322</v>
      </c>
      <c r="E417" s="302" t="s">
        <v>7370</v>
      </c>
      <c r="F417" s="301">
        <v>8.1</v>
      </c>
      <c r="G417" s="300">
        <v>5</v>
      </c>
      <c r="H417" s="300">
        <v>5</v>
      </c>
      <c r="I417" s="300">
        <v>5</v>
      </c>
      <c r="J417" s="300">
        <v>5</v>
      </c>
      <c r="K417" s="300">
        <v>10</v>
      </c>
      <c r="L417" s="300">
        <v>10</v>
      </c>
      <c r="M417" s="300">
        <v>5</v>
      </c>
      <c r="N417" s="300">
        <v>10</v>
      </c>
      <c r="O417" s="300">
        <v>10</v>
      </c>
      <c r="P417" s="300">
        <v>10</v>
      </c>
      <c r="Q417" s="300">
        <v>5</v>
      </c>
      <c r="R417" s="1" t="s">
        <v>6698</v>
      </c>
    </row>
    <row r="418" spans="1:18">
      <c r="A418">
        <v>2526</v>
      </c>
      <c r="B418">
        <v>6</v>
      </c>
      <c r="C418" s="299" t="s">
        <v>9317</v>
      </c>
      <c r="D418" s="299" t="s">
        <v>9321</v>
      </c>
      <c r="E418" s="302" t="s">
        <v>7370</v>
      </c>
      <c r="F418" s="301">
        <v>8.5</v>
      </c>
      <c r="G418" s="300">
        <v>5</v>
      </c>
      <c r="H418" s="300">
        <v>5</v>
      </c>
      <c r="I418" s="300">
        <v>5</v>
      </c>
      <c r="J418" s="300">
        <v>5</v>
      </c>
      <c r="K418" s="300">
        <v>10</v>
      </c>
      <c r="L418" s="300">
        <v>10</v>
      </c>
      <c r="M418" s="300">
        <v>5</v>
      </c>
      <c r="N418" s="300">
        <v>10</v>
      </c>
      <c r="O418" s="300">
        <v>10</v>
      </c>
      <c r="P418" s="300">
        <v>10</v>
      </c>
      <c r="Q418" s="300">
        <v>5</v>
      </c>
      <c r="R418" s="1" t="s">
        <v>8</v>
      </c>
    </row>
    <row r="419" spans="1:18">
      <c r="A419">
        <v>2525</v>
      </c>
      <c r="B419">
        <v>7</v>
      </c>
      <c r="C419" s="299" t="s">
        <v>9317</v>
      </c>
      <c r="D419" s="299" t="s">
        <v>9320</v>
      </c>
      <c r="E419" s="302" t="s">
        <v>7370</v>
      </c>
      <c r="F419" s="301">
        <v>7.7</v>
      </c>
      <c r="G419" s="300">
        <v>5</v>
      </c>
      <c r="H419" s="300">
        <v>5</v>
      </c>
      <c r="I419" s="300">
        <v>5</v>
      </c>
      <c r="J419" s="300">
        <v>5</v>
      </c>
      <c r="K419" s="300">
        <v>10</v>
      </c>
      <c r="L419" s="300">
        <v>10</v>
      </c>
      <c r="M419" s="300">
        <v>5</v>
      </c>
      <c r="N419" s="300">
        <v>10</v>
      </c>
      <c r="O419" s="300">
        <v>10</v>
      </c>
      <c r="P419" s="300">
        <v>10</v>
      </c>
      <c r="Q419" s="300">
        <v>5</v>
      </c>
      <c r="R419" s="1" t="s">
        <v>6698</v>
      </c>
    </row>
    <row r="420" spans="1:18">
      <c r="A420">
        <v>2524</v>
      </c>
      <c r="B420">
        <v>8</v>
      </c>
      <c r="C420" s="299" t="s">
        <v>9317</v>
      </c>
      <c r="D420" s="299" t="s">
        <v>9319</v>
      </c>
      <c r="E420" s="302" t="s">
        <v>7370</v>
      </c>
      <c r="F420" s="301">
        <v>9.4</v>
      </c>
      <c r="G420" s="300">
        <v>5</v>
      </c>
      <c r="H420" s="300">
        <v>5</v>
      </c>
      <c r="I420" s="300">
        <v>5</v>
      </c>
      <c r="J420" s="300">
        <v>5</v>
      </c>
      <c r="K420" s="300">
        <v>10</v>
      </c>
      <c r="L420" s="300">
        <v>10</v>
      </c>
      <c r="M420" s="300">
        <v>5</v>
      </c>
      <c r="N420" s="300">
        <v>10</v>
      </c>
      <c r="O420" s="300">
        <v>10</v>
      </c>
      <c r="P420" s="300">
        <v>10</v>
      </c>
      <c r="Q420" s="300">
        <v>5</v>
      </c>
      <c r="R420" s="1" t="s">
        <v>6665</v>
      </c>
    </row>
    <row r="421" spans="1:18">
      <c r="A421">
        <v>2523</v>
      </c>
      <c r="B421">
        <v>9</v>
      </c>
      <c r="C421" s="299" t="s">
        <v>9317</v>
      </c>
      <c r="D421" s="299" t="s">
        <v>9318</v>
      </c>
      <c r="E421" s="302" t="s">
        <v>7370</v>
      </c>
      <c r="F421" s="301">
        <v>8.4</v>
      </c>
      <c r="G421" s="300">
        <v>5</v>
      </c>
      <c r="H421" s="300">
        <v>5</v>
      </c>
      <c r="I421" s="300">
        <v>5</v>
      </c>
      <c r="J421" s="300">
        <v>5</v>
      </c>
      <c r="K421" s="300">
        <v>10</v>
      </c>
      <c r="L421" s="300">
        <v>10</v>
      </c>
      <c r="M421" s="300">
        <v>5</v>
      </c>
      <c r="N421" s="300">
        <v>10</v>
      </c>
      <c r="O421" s="300">
        <v>10</v>
      </c>
      <c r="P421" s="300">
        <v>10</v>
      </c>
      <c r="Q421" s="300">
        <v>5</v>
      </c>
      <c r="R421" s="1" t="s">
        <v>6698</v>
      </c>
    </row>
    <row r="422" spans="1:18">
      <c r="A422">
        <v>2522</v>
      </c>
      <c r="C422" s="299" t="s">
        <v>9317</v>
      </c>
      <c r="D422" s="298" t="s">
        <v>9280</v>
      </c>
      <c r="E422" s="297" t="s">
        <v>7370</v>
      </c>
      <c r="F422" s="296">
        <v>8.6</v>
      </c>
      <c r="G422" s="296" t="e">
        <f>AVERAGE(#REF!)</f>
        <v>#REF!</v>
      </c>
      <c r="H422" s="296" t="e">
        <f>AVERAGE(#REF!)</f>
        <v>#REF!</v>
      </c>
      <c r="I422" s="296" t="e">
        <f>AVERAGE(#REF!)</f>
        <v>#REF!</v>
      </c>
      <c r="J422" s="296" t="e">
        <f>AVERAGE(#REF!)</f>
        <v>#REF!</v>
      </c>
      <c r="K422" s="296" t="e">
        <f>AVERAGE(#REF!)</f>
        <v>#REF!</v>
      </c>
      <c r="L422" s="296" t="e">
        <f>AVERAGE(#REF!)</f>
        <v>#REF!</v>
      </c>
      <c r="M422" s="296" t="e">
        <f>AVERAGE(#REF!)</f>
        <v>#REF!</v>
      </c>
      <c r="N422" s="296" t="e">
        <f>AVERAGE(#REF!)</f>
        <v>#REF!</v>
      </c>
      <c r="O422" s="296" t="e">
        <f>AVERAGE(#REF!)</f>
        <v>#REF!</v>
      </c>
      <c r="P422" s="296" t="e">
        <f>AVERAGE(#REF!)</f>
        <v>#REF!</v>
      </c>
      <c r="Q422" s="296" t="e">
        <f>AVERAGE(#REF!)</f>
        <v>#REF!</v>
      </c>
      <c r="R422" s="1" t="s">
        <v>6698</v>
      </c>
    </row>
    <row r="423" spans="1:18">
      <c r="A423">
        <v>2521</v>
      </c>
      <c r="B423">
        <v>1</v>
      </c>
      <c r="C423" s="299" t="s">
        <v>9304</v>
      </c>
      <c r="D423" s="305" t="s">
        <v>9316</v>
      </c>
      <c r="E423" s="304" t="s">
        <v>7370</v>
      </c>
      <c r="F423" s="303">
        <v>9.6999999999999993</v>
      </c>
      <c r="G423" s="300">
        <v>5</v>
      </c>
      <c r="H423" s="300">
        <v>5</v>
      </c>
      <c r="I423" s="300">
        <v>5</v>
      </c>
      <c r="J423" s="300">
        <v>5</v>
      </c>
      <c r="K423" s="300">
        <v>10</v>
      </c>
      <c r="L423" s="300">
        <v>10</v>
      </c>
      <c r="M423" s="300">
        <v>5</v>
      </c>
      <c r="N423" s="300">
        <v>10</v>
      </c>
      <c r="O423" s="300">
        <v>10</v>
      </c>
      <c r="P423" s="300">
        <v>10</v>
      </c>
      <c r="Q423" s="300">
        <v>5</v>
      </c>
      <c r="R423" s="1" t="s">
        <v>8</v>
      </c>
    </row>
    <row r="424" spans="1:18">
      <c r="A424">
        <v>2520</v>
      </c>
      <c r="B424">
        <v>2</v>
      </c>
      <c r="C424" s="299" t="s">
        <v>9304</v>
      </c>
      <c r="D424" s="299" t="s">
        <v>9315</v>
      </c>
      <c r="E424" s="302" t="s">
        <v>7370</v>
      </c>
      <c r="F424" s="301">
        <v>7.2</v>
      </c>
      <c r="G424" s="300">
        <v>5</v>
      </c>
      <c r="H424" s="300">
        <v>5</v>
      </c>
      <c r="I424" s="300">
        <v>5</v>
      </c>
      <c r="J424" s="300">
        <v>5</v>
      </c>
      <c r="K424" s="300">
        <v>10</v>
      </c>
      <c r="L424" s="300">
        <v>10</v>
      </c>
      <c r="M424" s="300">
        <v>5</v>
      </c>
      <c r="N424" s="300">
        <v>10</v>
      </c>
      <c r="O424" s="300">
        <v>10</v>
      </c>
      <c r="P424" s="300">
        <v>10</v>
      </c>
      <c r="Q424" s="300">
        <v>5</v>
      </c>
    </row>
    <row r="425" spans="1:18">
      <c r="A425">
        <v>2519</v>
      </c>
      <c r="B425">
        <v>3</v>
      </c>
      <c r="C425" s="299" t="s">
        <v>9304</v>
      </c>
      <c r="D425" s="299" t="s">
        <v>9314</v>
      </c>
      <c r="E425" s="302" t="s">
        <v>7370</v>
      </c>
      <c r="F425" s="301">
        <v>8.4</v>
      </c>
      <c r="G425" s="300">
        <v>5</v>
      </c>
      <c r="H425" s="300">
        <v>5</v>
      </c>
      <c r="I425" s="300">
        <v>5</v>
      </c>
      <c r="J425" s="300">
        <v>5</v>
      </c>
      <c r="K425" s="300">
        <v>10</v>
      </c>
      <c r="L425" s="300">
        <v>10</v>
      </c>
      <c r="M425" s="300">
        <v>5</v>
      </c>
      <c r="N425" s="300">
        <v>10</v>
      </c>
      <c r="O425" s="300">
        <v>10</v>
      </c>
      <c r="P425" s="300">
        <v>10</v>
      </c>
      <c r="Q425" s="300">
        <v>5</v>
      </c>
      <c r="R425" s="1" t="s">
        <v>6665</v>
      </c>
    </row>
    <row r="426" spans="1:18">
      <c r="A426">
        <v>2518</v>
      </c>
      <c r="B426">
        <v>4</v>
      </c>
      <c r="C426" s="299" t="s">
        <v>9304</v>
      </c>
      <c r="D426" s="299" t="s">
        <v>9313</v>
      </c>
      <c r="E426" s="302" t="s">
        <v>7370</v>
      </c>
      <c r="F426" s="301">
        <v>8.8000000000000007</v>
      </c>
      <c r="G426" s="300">
        <v>5</v>
      </c>
      <c r="H426" s="300">
        <v>5</v>
      </c>
      <c r="I426" s="300">
        <v>5</v>
      </c>
      <c r="J426" s="300">
        <v>5</v>
      </c>
      <c r="K426" s="300">
        <v>10</v>
      </c>
      <c r="L426" s="300">
        <v>10</v>
      </c>
      <c r="M426" s="300">
        <v>5</v>
      </c>
      <c r="N426" s="300">
        <v>10</v>
      </c>
      <c r="O426" s="300">
        <v>10</v>
      </c>
      <c r="P426" s="300">
        <v>10</v>
      </c>
      <c r="Q426" s="300">
        <v>5</v>
      </c>
      <c r="R426" s="1" t="s">
        <v>6665</v>
      </c>
    </row>
    <row r="427" spans="1:18">
      <c r="A427">
        <v>2517</v>
      </c>
      <c r="B427">
        <v>5</v>
      </c>
      <c r="C427" s="299" t="s">
        <v>9304</v>
      </c>
      <c r="D427" s="299" t="s">
        <v>9312</v>
      </c>
      <c r="E427" s="302" t="s">
        <v>7370</v>
      </c>
      <c r="F427" s="301">
        <v>8.3000000000000007</v>
      </c>
      <c r="G427" s="300">
        <v>5</v>
      </c>
      <c r="H427" s="300">
        <v>5</v>
      </c>
      <c r="I427" s="300">
        <v>5</v>
      </c>
      <c r="J427" s="300">
        <v>5</v>
      </c>
      <c r="K427" s="300">
        <v>10</v>
      </c>
      <c r="L427" s="300">
        <v>10</v>
      </c>
      <c r="M427" s="300">
        <v>5</v>
      </c>
      <c r="N427" s="300">
        <v>10</v>
      </c>
      <c r="O427" s="300">
        <v>10</v>
      </c>
      <c r="P427" s="300">
        <v>10</v>
      </c>
      <c r="Q427" s="300">
        <v>5</v>
      </c>
      <c r="R427" s="1" t="s">
        <v>6665</v>
      </c>
    </row>
    <row r="428" spans="1:18">
      <c r="A428">
        <v>2516</v>
      </c>
      <c r="B428">
        <v>6</v>
      </c>
      <c r="C428" s="299" t="s">
        <v>9304</v>
      </c>
      <c r="D428" s="299" t="s">
        <v>9311</v>
      </c>
      <c r="E428" s="302" t="s">
        <v>7370</v>
      </c>
      <c r="F428" s="301">
        <v>9</v>
      </c>
      <c r="G428" s="300">
        <v>5</v>
      </c>
      <c r="H428" s="300">
        <v>5</v>
      </c>
      <c r="I428" s="300">
        <v>5</v>
      </c>
      <c r="J428" s="300">
        <v>5</v>
      </c>
      <c r="K428" s="300">
        <v>10</v>
      </c>
      <c r="L428" s="300">
        <v>10</v>
      </c>
      <c r="M428" s="300">
        <v>5</v>
      </c>
      <c r="N428" s="300">
        <v>10</v>
      </c>
      <c r="O428" s="300">
        <v>10</v>
      </c>
      <c r="P428" s="300">
        <v>10</v>
      </c>
      <c r="Q428" s="300">
        <v>5</v>
      </c>
      <c r="R428" s="1" t="s">
        <v>8</v>
      </c>
    </row>
    <row r="429" spans="1:18">
      <c r="A429">
        <v>2515</v>
      </c>
      <c r="B429">
        <v>7</v>
      </c>
      <c r="C429" s="299" t="s">
        <v>9304</v>
      </c>
      <c r="D429" s="299" t="s">
        <v>9310</v>
      </c>
      <c r="E429" s="302" t="s">
        <v>7370</v>
      </c>
      <c r="F429" s="301">
        <v>7.2</v>
      </c>
      <c r="G429" s="300">
        <v>5</v>
      </c>
      <c r="H429" s="300">
        <v>5</v>
      </c>
      <c r="I429" s="300">
        <v>5</v>
      </c>
      <c r="J429" s="300">
        <v>5</v>
      </c>
      <c r="K429" s="300">
        <v>10</v>
      </c>
      <c r="L429" s="300">
        <v>10</v>
      </c>
      <c r="M429" s="300">
        <v>5</v>
      </c>
      <c r="N429" s="300">
        <v>10</v>
      </c>
      <c r="O429" s="300">
        <v>10</v>
      </c>
      <c r="P429" s="300">
        <v>10</v>
      </c>
      <c r="Q429" s="300">
        <v>5</v>
      </c>
    </row>
    <row r="430" spans="1:18">
      <c r="A430">
        <v>2514</v>
      </c>
      <c r="B430">
        <v>8</v>
      </c>
      <c r="C430" s="299" t="s">
        <v>9304</v>
      </c>
      <c r="D430" s="299" t="s">
        <v>9309</v>
      </c>
      <c r="E430" s="302" t="s">
        <v>7370</v>
      </c>
      <c r="F430" s="301">
        <v>9.1</v>
      </c>
      <c r="G430" s="300">
        <v>5</v>
      </c>
      <c r="H430" s="300">
        <v>5</v>
      </c>
      <c r="I430" s="300">
        <v>5</v>
      </c>
      <c r="J430" s="300">
        <v>5</v>
      </c>
      <c r="K430" s="300">
        <v>10</v>
      </c>
      <c r="L430" s="300">
        <v>10</v>
      </c>
      <c r="M430" s="300">
        <v>5</v>
      </c>
      <c r="N430" s="300">
        <v>10</v>
      </c>
      <c r="O430" s="300">
        <v>10</v>
      </c>
      <c r="P430" s="300">
        <v>10</v>
      </c>
      <c r="Q430" s="300">
        <v>5</v>
      </c>
      <c r="R430" s="1" t="s">
        <v>6665</v>
      </c>
    </row>
    <row r="431" spans="1:18">
      <c r="A431">
        <v>2513</v>
      </c>
      <c r="B431">
        <v>9</v>
      </c>
      <c r="C431" s="299" t="s">
        <v>9304</v>
      </c>
      <c r="D431" s="299" t="s">
        <v>9308</v>
      </c>
      <c r="E431" s="302" t="s">
        <v>7370</v>
      </c>
      <c r="F431" s="301">
        <v>8.4</v>
      </c>
      <c r="G431" s="300">
        <v>5</v>
      </c>
      <c r="H431" s="300">
        <v>5</v>
      </c>
      <c r="I431" s="300">
        <v>5</v>
      </c>
      <c r="J431" s="300">
        <v>5</v>
      </c>
      <c r="K431" s="300">
        <v>10</v>
      </c>
      <c r="L431" s="300">
        <v>10</v>
      </c>
      <c r="M431" s="300">
        <v>5</v>
      </c>
      <c r="N431" s="300">
        <v>10</v>
      </c>
      <c r="O431" s="300">
        <v>10</v>
      </c>
      <c r="P431" s="300">
        <v>10</v>
      </c>
      <c r="Q431" s="300">
        <v>5</v>
      </c>
      <c r="R431" s="1" t="s">
        <v>6665</v>
      </c>
    </row>
    <row r="432" spans="1:18">
      <c r="A432">
        <v>2512</v>
      </c>
      <c r="B432">
        <v>10</v>
      </c>
      <c r="C432" s="299" t="s">
        <v>9304</v>
      </c>
      <c r="D432" s="299" t="s">
        <v>9307</v>
      </c>
      <c r="E432" s="302" t="s">
        <v>7370</v>
      </c>
      <c r="F432" s="301">
        <v>6.9</v>
      </c>
      <c r="G432" s="300">
        <v>5</v>
      </c>
      <c r="H432" s="300">
        <v>5</v>
      </c>
      <c r="I432" s="300">
        <v>5</v>
      </c>
      <c r="J432" s="300">
        <v>5</v>
      </c>
      <c r="K432" s="300">
        <v>10</v>
      </c>
      <c r="L432" s="300">
        <v>10</v>
      </c>
      <c r="M432" s="300">
        <v>5</v>
      </c>
      <c r="N432" s="300">
        <v>10</v>
      </c>
      <c r="O432" s="300">
        <v>10</v>
      </c>
      <c r="P432" s="300">
        <v>10</v>
      </c>
      <c r="Q432" s="300">
        <v>5</v>
      </c>
    </row>
    <row r="433" spans="1:18">
      <c r="A433">
        <v>2511</v>
      </c>
      <c r="B433">
        <v>11</v>
      </c>
      <c r="C433" s="299" t="s">
        <v>9304</v>
      </c>
      <c r="D433" s="299" t="s">
        <v>9306</v>
      </c>
      <c r="E433" s="302" t="s">
        <v>7370</v>
      </c>
      <c r="F433" s="301">
        <v>8.1999999999999993</v>
      </c>
      <c r="G433" s="300">
        <v>5</v>
      </c>
      <c r="H433" s="300">
        <v>5</v>
      </c>
      <c r="I433" s="300">
        <v>5</v>
      </c>
      <c r="J433" s="300">
        <v>5</v>
      </c>
      <c r="K433" s="300">
        <v>10</v>
      </c>
      <c r="L433" s="300">
        <v>10</v>
      </c>
      <c r="M433" s="300">
        <v>5</v>
      </c>
      <c r="N433" s="300">
        <v>10</v>
      </c>
      <c r="O433" s="300">
        <v>10</v>
      </c>
      <c r="P433" s="300">
        <v>10</v>
      </c>
      <c r="Q433" s="300">
        <v>5</v>
      </c>
      <c r="R433" s="1" t="s">
        <v>6665</v>
      </c>
    </row>
    <row r="434" spans="1:18">
      <c r="A434">
        <v>2510</v>
      </c>
      <c r="B434">
        <v>12</v>
      </c>
      <c r="C434" s="299" t="s">
        <v>9304</v>
      </c>
      <c r="D434" s="299" t="s">
        <v>9305</v>
      </c>
      <c r="E434" s="302" t="s">
        <v>7370</v>
      </c>
      <c r="F434" s="301">
        <v>8.3000000000000007</v>
      </c>
      <c r="G434" s="300">
        <v>5</v>
      </c>
      <c r="H434" s="300">
        <v>5</v>
      </c>
      <c r="I434" s="300">
        <v>5</v>
      </c>
      <c r="J434" s="300">
        <v>5</v>
      </c>
      <c r="K434" s="300">
        <v>10</v>
      </c>
      <c r="L434" s="300">
        <v>10</v>
      </c>
      <c r="M434" s="300">
        <v>5</v>
      </c>
      <c r="N434" s="300">
        <v>10</v>
      </c>
      <c r="O434" s="300">
        <v>10</v>
      </c>
      <c r="P434" s="300">
        <v>10</v>
      </c>
      <c r="Q434" s="300">
        <v>5</v>
      </c>
      <c r="R434" s="1" t="s">
        <v>6665</v>
      </c>
    </row>
    <row r="435" spans="1:18">
      <c r="A435">
        <v>2509</v>
      </c>
      <c r="C435" s="299" t="s">
        <v>9304</v>
      </c>
      <c r="D435" s="298" t="s">
        <v>9280</v>
      </c>
      <c r="E435" s="297" t="s">
        <v>7370</v>
      </c>
      <c r="F435" s="296">
        <v>8.3000000000000007</v>
      </c>
      <c r="G435" s="296" t="e">
        <f>AVERAGE(#REF!)</f>
        <v>#REF!</v>
      </c>
      <c r="H435" s="296" t="e">
        <f>AVERAGE(#REF!)</f>
        <v>#REF!</v>
      </c>
      <c r="I435" s="296" t="e">
        <f>AVERAGE(#REF!)</f>
        <v>#REF!</v>
      </c>
      <c r="J435" s="296" t="e">
        <f>AVERAGE(#REF!)</f>
        <v>#REF!</v>
      </c>
      <c r="K435" s="296" t="e">
        <f>AVERAGE(#REF!)</f>
        <v>#REF!</v>
      </c>
      <c r="L435" s="296" t="e">
        <f>AVERAGE(#REF!)</f>
        <v>#REF!</v>
      </c>
      <c r="M435" s="296" t="e">
        <f>AVERAGE(#REF!)</f>
        <v>#REF!</v>
      </c>
      <c r="N435" s="296" t="e">
        <f>AVERAGE(#REF!)</f>
        <v>#REF!</v>
      </c>
      <c r="O435" s="296" t="e">
        <f>AVERAGE(#REF!)</f>
        <v>#REF!</v>
      </c>
      <c r="P435" s="296" t="e">
        <f>AVERAGE(#REF!)</f>
        <v>#REF!</v>
      </c>
      <c r="Q435" s="296" t="e">
        <f>AVERAGE(#REF!)</f>
        <v>#REF!</v>
      </c>
      <c r="R435" s="1" t="s">
        <v>6665</v>
      </c>
    </row>
    <row r="436" spans="1:18">
      <c r="A436">
        <v>2508</v>
      </c>
      <c r="B436">
        <v>1</v>
      </c>
      <c r="C436" s="299" t="s">
        <v>9294</v>
      </c>
      <c r="D436" s="299" t="s">
        <v>9303</v>
      </c>
      <c r="E436" s="302" t="s">
        <v>7370</v>
      </c>
      <c r="F436" s="301">
        <v>9.4</v>
      </c>
      <c r="G436" s="300">
        <v>5</v>
      </c>
      <c r="H436" s="300">
        <v>5</v>
      </c>
      <c r="I436" s="300">
        <v>5</v>
      </c>
      <c r="J436" s="300">
        <v>5</v>
      </c>
      <c r="K436" s="300">
        <v>10</v>
      </c>
      <c r="L436" s="300">
        <v>10</v>
      </c>
      <c r="M436" s="300">
        <v>5</v>
      </c>
      <c r="N436" s="300">
        <v>10</v>
      </c>
      <c r="O436" s="300">
        <v>10</v>
      </c>
      <c r="P436" s="300">
        <v>10</v>
      </c>
      <c r="Q436" s="300">
        <v>5</v>
      </c>
      <c r="R436" s="1" t="s">
        <v>8</v>
      </c>
    </row>
    <row r="437" spans="1:18">
      <c r="A437">
        <v>2507</v>
      </c>
      <c r="B437">
        <v>2</v>
      </c>
      <c r="C437" s="299" t="s">
        <v>9294</v>
      </c>
      <c r="D437" s="299" t="s">
        <v>9302</v>
      </c>
      <c r="E437" s="302" t="s">
        <v>7370</v>
      </c>
      <c r="F437" s="301">
        <v>7.8</v>
      </c>
      <c r="G437" s="300">
        <v>5</v>
      </c>
      <c r="H437" s="300">
        <v>5</v>
      </c>
      <c r="I437" s="300">
        <v>5</v>
      </c>
      <c r="J437" s="300">
        <v>5</v>
      </c>
      <c r="K437" s="300">
        <v>10</v>
      </c>
      <c r="L437" s="300">
        <v>10</v>
      </c>
      <c r="M437" s="300">
        <v>5</v>
      </c>
      <c r="N437" s="300">
        <v>10</v>
      </c>
      <c r="O437" s="300">
        <v>10</v>
      </c>
      <c r="P437" s="300">
        <v>10</v>
      </c>
      <c r="Q437" s="300">
        <v>5</v>
      </c>
      <c r="R437" s="1" t="s">
        <v>6665</v>
      </c>
    </row>
    <row r="438" spans="1:18">
      <c r="A438">
        <v>2506</v>
      </c>
      <c r="B438">
        <v>3</v>
      </c>
      <c r="C438" s="299" t="s">
        <v>9294</v>
      </c>
      <c r="D438" s="299" t="s">
        <v>9301</v>
      </c>
      <c r="E438" s="302" t="s">
        <v>7370</v>
      </c>
      <c r="F438" s="301">
        <v>8.3000000000000007</v>
      </c>
      <c r="G438" s="300">
        <v>5</v>
      </c>
      <c r="H438" s="300">
        <v>5</v>
      </c>
      <c r="I438" s="300">
        <v>5</v>
      </c>
      <c r="J438" s="300">
        <v>5</v>
      </c>
      <c r="K438" s="300">
        <v>10</v>
      </c>
      <c r="L438" s="300">
        <v>10</v>
      </c>
      <c r="M438" s="300">
        <v>5</v>
      </c>
      <c r="N438" s="300">
        <v>10</v>
      </c>
      <c r="O438" s="300">
        <v>10</v>
      </c>
      <c r="P438" s="300">
        <v>10</v>
      </c>
      <c r="Q438" s="300">
        <v>5</v>
      </c>
      <c r="R438" s="1" t="s">
        <v>6698</v>
      </c>
    </row>
    <row r="439" spans="1:18">
      <c r="A439">
        <v>2505</v>
      </c>
      <c r="B439">
        <v>4</v>
      </c>
      <c r="C439" s="299" t="s">
        <v>9294</v>
      </c>
      <c r="D439" s="299" t="s">
        <v>9300</v>
      </c>
      <c r="E439" s="302" t="s">
        <v>7370</v>
      </c>
      <c r="F439" s="301">
        <v>9</v>
      </c>
      <c r="G439" s="300">
        <v>5</v>
      </c>
      <c r="H439" s="300">
        <v>5</v>
      </c>
      <c r="I439" s="300">
        <v>5</v>
      </c>
      <c r="J439" s="300">
        <v>5</v>
      </c>
      <c r="K439" s="300">
        <v>10</v>
      </c>
      <c r="L439" s="300">
        <v>10</v>
      </c>
      <c r="M439" s="300">
        <v>5</v>
      </c>
      <c r="N439" s="300">
        <v>10</v>
      </c>
      <c r="O439" s="300">
        <v>10</v>
      </c>
      <c r="P439" s="300">
        <v>10</v>
      </c>
      <c r="Q439" s="300">
        <v>5</v>
      </c>
      <c r="R439" s="1" t="s">
        <v>6665</v>
      </c>
    </row>
    <row r="440" spans="1:18">
      <c r="A440">
        <v>2504</v>
      </c>
      <c r="B440">
        <v>5</v>
      </c>
      <c r="C440" s="299" t="s">
        <v>9294</v>
      </c>
      <c r="D440" s="299" t="s">
        <v>8029</v>
      </c>
      <c r="E440" s="302" t="s">
        <v>7370</v>
      </c>
      <c r="F440" s="301">
        <v>9.4</v>
      </c>
      <c r="G440" s="300">
        <v>5</v>
      </c>
      <c r="H440" s="300">
        <v>5</v>
      </c>
      <c r="I440" s="300">
        <v>5</v>
      </c>
      <c r="J440" s="300">
        <v>5</v>
      </c>
      <c r="K440" s="300">
        <v>10</v>
      </c>
      <c r="L440" s="300">
        <v>10</v>
      </c>
      <c r="M440" s="300">
        <v>5</v>
      </c>
      <c r="N440" s="300">
        <v>10</v>
      </c>
      <c r="O440" s="300">
        <v>10</v>
      </c>
      <c r="P440" s="300">
        <v>10</v>
      </c>
      <c r="Q440" s="300">
        <v>5</v>
      </c>
      <c r="R440" s="1" t="s">
        <v>8</v>
      </c>
    </row>
    <row r="441" spans="1:18">
      <c r="A441">
        <v>2503</v>
      </c>
      <c r="B441">
        <v>6</v>
      </c>
      <c r="C441" s="299" t="s">
        <v>9294</v>
      </c>
      <c r="D441" s="299" t="s">
        <v>9299</v>
      </c>
      <c r="E441" s="302" t="s">
        <v>7370</v>
      </c>
      <c r="F441" s="301">
        <v>8.1</v>
      </c>
      <c r="G441" s="300">
        <v>5</v>
      </c>
      <c r="H441" s="300">
        <v>5</v>
      </c>
      <c r="I441" s="300">
        <v>5</v>
      </c>
      <c r="J441" s="300">
        <v>5</v>
      </c>
      <c r="K441" s="300">
        <v>10</v>
      </c>
      <c r="L441" s="300">
        <v>10</v>
      </c>
      <c r="M441" s="300">
        <v>5</v>
      </c>
      <c r="N441" s="300">
        <v>10</v>
      </c>
      <c r="O441" s="300">
        <v>10</v>
      </c>
      <c r="P441" s="300">
        <v>10</v>
      </c>
      <c r="Q441" s="300">
        <v>5</v>
      </c>
      <c r="R441" s="1" t="s">
        <v>6665</v>
      </c>
    </row>
    <row r="442" spans="1:18">
      <c r="A442">
        <v>2502</v>
      </c>
      <c r="B442">
        <v>7</v>
      </c>
      <c r="C442" s="299" t="s">
        <v>9294</v>
      </c>
      <c r="D442" s="299" t="s">
        <v>9298</v>
      </c>
      <c r="E442" s="302" t="s">
        <v>7370</v>
      </c>
      <c r="F442" s="301">
        <v>7.2</v>
      </c>
      <c r="G442" s="300">
        <v>5</v>
      </c>
      <c r="H442" s="300">
        <v>5</v>
      </c>
      <c r="I442" s="300">
        <v>5</v>
      </c>
      <c r="J442" s="300">
        <v>5</v>
      </c>
      <c r="K442" s="300">
        <v>10</v>
      </c>
      <c r="L442" s="300">
        <v>10</v>
      </c>
      <c r="M442" s="300">
        <v>5</v>
      </c>
      <c r="N442" s="300">
        <v>10</v>
      </c>
      <c r="O442" s="300">
        <v>10</v>
      </c>
      <c r="P442" s="300">
        <v>10</v>
      </c>
      <c r="Q442" s="300">
        <v>5</v>
      </c>
    </row>
    <row r="443" spans="1:18">
      <c r="A443">
        <v>2501</v>
      </c>
      <c r="B443">
        <v>8</v>
      </c>
      <c r="C443" s="299" t="s">
        <v>9294</v>
      </c>
      <c r="D443" s="299" t="s">
        <v>9297</v>
      </c>
      <c r="E443" s="302" t="s">
        <v>7370</v>
      </c>
      <c r="F443" s="301">
        <v>8.9</v>
      </c>
      <c r="G443" s="300">
        <v>5</v>
      </c>
      <c r="H443" s="300">
        <v>5</v>
      </c>
      <c r="I443" s="300">
        <v>5</v>
      </c>
      <c r="J443" s="300">
        <v>5</v>
      </c>
      <c r="K443" s="300">
        <v>10</v>
      </c>
      <c r="L443" s="300">
        <v>10</v>
      </c>
      <c r="M443" s="300">
        <v>5</v>
      </c>
      <c r="N443" s="300">
        <v>10</v>
      </c>
      <c r="O443" s="300">
        <v>10</v>
      </c>
      <c r="P443" s="300">
        <v>10</v>
      </c>
      <c r="Q443" s="300">
        <v>5</v>
      </c>
      <c r="R443" s="1" t="s">
        <v>8</v>
      </c>
    </row>
    <row r="444" spans="1:18">
      <c r="A444">
        <v>2500</v>
      </c>
      <c r="B444">
        <v>9</v>
      </c>
      <c r="C444" s="299" t="s">
        <v>9294</v>
      </c>
      <c r="D444" s="305" t="s">
        <v>9296</v>
      </c>
      <c r="E444" s="304" t="s">
        <v>7370</v>
      </c>
      <c r="F444" s="303">
        <v>9.6999999999999993</v>
      </c>
      <c r="G444" s="300">
        <v>5</v>
      </c>
      <c r="H444" s="300">
        <v>5</v>
      </c>
      <c r="I444" s="300">
        <v>5</v>
      </c>
      <c r="J444" s="300">
        <v>5</v>
      </c>
      <c r="K444" s="300">
        <v>10</v>
      </c>
      <c r="L444" s="300">
        <v>10</v>
      </c>
      <c r="M444" s="300">
        <v>5</v>
      </c>
      <c r="N444" s="300">
        <v>10</v>
      </c>
      <c r="O444" s="300">
        <v>10</v>
      </c>
      <c r="P444" s="300">
        <v>10</v>
      </c>
      <c r="Q444" s="300">
        <v>5</v>
      </c>
      <c r="R444" s="1" t="s">
        <v>8</v>
      </c>
    </row>
    <row r="445" spans="1:18">
      <c r="A445">
        <v>2499</v>
      </c>
      <c r="B445">
        <v>10</v>
      </c>
      <c r="C445" s="299" t="s">
        <v>9294</v>
      </c>
      <c r="D445" s="299" t="s">
        <v>9295</v>
      </c>
      <c r="E445" s="302" t="s">
        <v>7370</v>
      </c>
      <c r="F445" s="301">
        <v>7.4</v>
      </c>
      <c r="G445" s="300">
        <v>5</v>
      </c>
      <c r="H445" s="300">
        <v>5</v>
      </c>
      <c r="I445" s="300">
        <v>5</v>
      </c>
      <c r="J445" s="300">
        <v>5</v>
      </c>
      <c r="K445" s="300">
        <v>10</v>
      </c>
      <c r="L445" s="300">
        <v>10</v>
      </c>
      <c r="M445" s="300">
        <v>5</v>
      </c>
      <c r="N445" s="300">
        <v>10</v>
      </c>
      <c r="O445" s="300">
        <v>10</v>
      </c>
      <c r="P445" s="300">
        <v>10</v>
      </c>
      <c r="Q445" s="300">
        <v>5</v>
      </c>
    </row>
    <row r="446" spans="1:18">
      <c r="A446">
        <v>2498</v>
      </c>
      <c r="C446" s="299" t="s">
        <v>9294</v>
      </c>
      <c r="D446" s="298" t="s">
        <v>9280</v>
      </c>
      <c r="E446" s="297" t="s">
        <v>7370</v>
      </c>
      <c r="F446" s="296">
        <v>8.5</v>
      </c>
      <c r="G446" s="296" t="e">
        <f>AVERAGE(#REF!)</f>
        <v>#REF!</v>
      </c>
      <c r="H446" s="296" t="e">
        <f>AVERAGE(#REF!)</f>
        <v>#REF!</v>
      </c>
      <c r="I446" s="296" t="e">
        <f>AVERAGE(#REF!)</f>
        <v>#REF!</v>
      </c>
      <c r="J446" s="296" t="e">
        <f>AVERAGE(#REF!)</f>
        <v>#REF!</v>
      </c>
      <c r="K446" s="296" t="e">
        <f>AVERAGE(#REF!)</f>
        <v>#REF!</v>
      </c>
      <c r="L446" s="296" t="e">
        <f>AVERAGE(#REF!)</f>
        <v>#REF!</v>
      </c>
      <c r="M446" s="296" t="e">
        <f>AVERAGE(#REF!)</f>
        <v>#REF!</v>
      </c>
      <c r="N446" s="296" t="e">
        <f>AVERAGE(#REF!)</f>
        <v>#REF!</v>
      </c>
      <c r="O446" s="296" t="e">
        <f>AVERAGE(#REF!)</f>
        <v>#REF!</v>
      </c>
      <c r="P446" s="296" t="e">
        <f>AVERAGE(#REF!)</f>
        <v>#REF!</v>
      </c>
      <c r="Q446" s="296" t="e">
        <f>AVERAGE(#REF!)</f>
        <v>#REF!</v>
      </c>
      <c r="R446" s="1" t="s">
        <v>6665</v>
      </c>
    </row>
    <row r="447" spans="1:18">
      <c r="A447">
        <v>2497</v>
      </c>
      <c r="B447">
        <v>1</v>
      </c>
      <c r="C447" s="299" t="s">
        <v>9281</v>
      </c>
      <c r="D447" s="305" t="s">
        <v>9293</v>
      </c>
      <c r="E447" s="304" t="s">
        <v>7370</v>
      </c>
      <c r="F447" s="303">
        <v>9.8000000000000007</v>
      </c>
      <c r="G447" s="300">
        <v>5</v>
      </c>
      <c r="H447" s="300">
        <v>5</v>
      </c>
      <c r="I447" s="300">
        <v>5</v>
      </c>
      <c r="J447" s="300">
        <v>5</v>
      </c>
      <c r="K447" s="300">
        <v>10</v>
      </c>
      <c r="L447" s="300">
        <v>10</v>
      </c>
      <c r="M447" s="300">
        <v>5</v>
      </c>
      <c r="N447" s="300">
        <v>10</v>
      </c>
      <c r="O447" s="300">
        <v>10</v>
      </c>
      <c r="P447" s="300">
        <v>10</v>
      </c>
      <c r="Q447" s="300">
        <v>5</v>
      </c>
      <c r="R447" s="1" t="s">
        <v>6665</v>
      </c>
    </row>
    <row r="448" spans="1:18">
      <c r="A448">
        <v>2496</v>
      </c>
      <c r="B448">
        <v>2</v>
      </c>
      <c r="C448" s="299" t="s">
        <v>9281</v>
      </c>
      <c r="D448" s="299" t="s">
        <v>9292</v>
      </c>
      <c r="E448" s="302" t="s">
        <v>7370</v>
      </c>
      <c r="F448" s="301">
        <v>7.5</v>
      </c>
      <c r="G448" s="300">
        <v>5</v>
      </c>
      <c r="H448" s="300">
        <v>5</v>
      </c>
      <c r="I448" s="300">
        <v>5</v>
      </c>
      <c r="J448" s="300">
        <v>5</v>
      </c>
      <c r="K448" s="300">
        <v>10</v>
      </c>
      <c r="L448" s="300">
        <v>10</v>
      </c>
      <c r="M448" s="300">
        <v>5</v>
      </c>
      <c r="N448" s="300">
        <v>10</v>
      </c>
      <c r="O448" s="300">
        <v>10</v>
      </c>
      <c r="P448" s="300">
        <v>10</v>
      </c>
      <c r="Q448" s="300">
        <v>5</v>
      </c>
      <c r="R448" s="1" t="s">
        <v>6665</v>
      </c>
    </row>
    <row r="449" spans="1:18">
      <c r="A449">
        <v>2495</v>
      </c>
      <c r="B449">
        <v>3</v>
      </c>
      <c r="C449" s="299" t="s">
        <v>9281</v>
      </c>
      <c r="D449" s="299" t="s">
        <v>9291</v>
      </c>
      <c r="E449" s="302" t="s">
        <v>7370</v>
      </c>
      <c r="F449" s="301">
        <v>9</v>
      </c>
      <c r="G449" s="300">
        <v>5</v>
      </c>
      <c r="H449" s="300">
        <v>5</v>
      </c>
      <c r="I449" s="300">
        <v>5</v>
      </c>
      <c r="J449" s="300">
        <v>5</v>
      </c>
      <c r="K449" s="300">
        <v>10</v>
      </c>
      <c r="L449" s="300">
        <v>10</v>
      </c>
      <c r="M449" s="300">
        <v>5</v>
      </c>
      <c r="N449" s="300">
        <v>10</v>
      </c>
      <c r="O449" s="300">
        <v>10</v>
      </c>
      <c r="P449" s="300">
        <v>10</v>
      </c>
      <c r="Q449" s="300">
        <v>5</v>
      </c>
      <c r="R449" s="1" t="s">
        <v>6665</v>
      </c>
    </row>
    <row r="450" spans="1:18">
      <c r="A450">
        <v>2494</v>
      </c>
      <c r="B450">
        <v>4</v>
      </c>
      <c r="C450" s="299" t="s">
        <v>9281</v>
      </c>
      <c r="D450" s="299" t="s">
        <v>9290</v>
      </c>
      <c r="E450" s="302" t="s">
        <v>7370</v>
      </c>
      <c r="F450" s="301">
        <v>8.9</v>
      </c>
      <c r="G450" s="300">
        <v>5</v>
      </c>
      <c r="H450" s="300">
        <v>5</v>
      </c>
      <c r="I450" s="300">
        <v>5</v>
      </c>
      <c r="J450" s="300">
        <v>5</v>
      </c>
      <c r="K450" s="300">
        <v>10</v>
      </c>
      <c r="L450" s="300">
        <v>10</v>
      </c>
      <c r="M450" s="300">
        <v>5</v>
      </c>
      <c r="N450" s="300">
        <v>10</v>
      </c>
      <c r="O450" s="300">
        <v>10</v>
      </c>
      <c r="P450" s="300">
        <v>10</v>
      </c>
      <c r="Q450" s="300">
        <v>5</v>
      </c>
      <c r="R450" s="1" t="s">
        <v>6665</v>
      </c>
    </row>
    <row r="451" spans="1:18">
      <c r="A451">
        <v>2493</v>
      </c>
      <c r="B451">
        <v>5</v>
      </c>
      <c r="C451" s="299" t="s">
        <v>9281</v>
      </c>
      <c r="D451" s="299" t="s">
        <v>9289</v>
      </c>
      <c r="E451" s="302" t="s">
        <v>7370</v>
      </c>
      <c r="F451" s="301">
        <v>7.7</v>
      </c>
      <c r="G451" s="300">
        <v>5</v>
      </c>
      <c r="H451" s="300">
        <v>5</v>
      </c>
      <c r="I451" s="300">
        <v>5</v>
      </c>
      <c r="J451" s="300">
        <v>5</v>
      </c>
      <c r="K451" s="300">
        <v>10</v>
      </c>
      <c r="L451" s="300">
        <v>10</v>
      </c>
      <c r="M451" s="300">
        <v>5</v>
      </c>
      <c r="N451" s="300">
        <v>10</v>
      </c>
      <c r="O451" s="300">
        <v>10</v>
      </c>
      <c r="P451" s="300">
        <v>10</v>
      </c>
      <c r="Q451" s="300">
        <v>5</v>
      </c>
      <c r="R451" s="1" t="s">
        <v>6665</v>
      </c>
    </row>
    <row r="452" spans="1:18">
      <c r="A452">
        <v>2492</v>
      </c>
      <c r="B452">
        <v>6</v>
      </c>
      <c r="C452" s="299" t="s">
        <v>9281</v>
      </c>
      <c r="D452" s="299" t="s">
        <v>9288</v>
      </c>
      <c r="E452" s="302" t="s">
        <v>7370</v>
      </c>
      <c r="F452" s="301">
        <v>7.5</v>
      </c>
      <c r="G452" s="300">
        <v>5</v>
      </c>
      <c r="H452" s="300">
        <v>5</v>
      </c>
      <c r="I452" s="300">
        <v>5</v>
      </c>
      <c r="J452" s="300">
        <v>5</v>
      </c>
      <c r="K452" s="300">
        <v>10</v>
      </c>
      <c r="L452" s="300">
        <v>10</v>
      </c>
      <c r="M452" s="300">
        <v>5</v>
      </c>
      <c r="N452" s="300">
        <v>10</v>
      </c>
      <c r="O452" s="300">
        <v>10</v>
      </c>
      <c r="P452" s="300">
        <v>10</v>
      </c>
      <c r="Q452" s="300">
        <v>5</v>
      </c>
      <c r="R452" s="1" t="s">
        <v>6665</v>
      </c>
    </row>
    <row r="453" spans="1:18">
      <c r="A453">
        <v>2491</v>
      </c>
      <c r="B453">
        <v>7</v>
      </c>
      <c r="C453" s="299" t="s">
        <v>9281</v>
      </c>
      <c r="D453" s="299" t="s">
        <v>9287</v>
      </c>
      <c r="E453" s="302" t="s">
        <v>7370</v>
      </c>
      <c r="F453" s="301">
        <v>8.3000000000000007</v>
      </c>
      <c r="G453" s="300">
        <v>5</v>
      </c>
      <c r="H453" s="300">
        <v>5</v>
      </c>
      <c r="I453" s="300">
        <v>5</v>
      </c>
      <c r="J453" s="300">
        <v>5</v>
      </c>
      <c r="K453" s="300">
        <v>10</v>
      </c>
      <c r="L453" s="300">
        <v>10</v>
      </c>
      <c r="M453" s="300">
        <v>5</v>
      </c>
      <c r="N453" s="300">
        <v>10</v>
      </c>
      <c r="O453" s="300">
        <v>10</v>
      </c>
      <c r="P453" s="300">
        <v>10</v>
      </c>
      <c r="Q453" s="300">
        <v>5</v>
      </c>
      <c r="R453" s="1" t="s">
        <v>6665</v>
      </c>
    </row>
    <row r="454" spans="1:18">
      <c r="A454">
        <v>2490</v>
      </c>
      <c r="B454">
        <v>8</v>
      </c>
      <c r="C454" s="299" t="s">
        <v>9281</v>
      </c>
      <c r="D454" s="299" t="s">
        <v>9286</v>
      </c>
      <c r="E454" s="302" t="s">
        <v>7370</v>
      </c>
      <c r="F454" s="301">
        <v>7.9</v>
      </c>
      <c r="G454" s="300">
        <v>5</v>
      </c>
      <c r="H454" s="300">
        <v>5</v>
      </c>
      <c r="I454" s="300">
        <v>5</v>
      </c>
      <c r="J454" s="300">
        <v>5</v>
      </c>
      <c r="K454" s="300">
        <v>10</v>
      </c>
      <c r="L454" s="300">
        <v>10</v>
      </c>
      <c r="M454" s="300">
        <v>5</v>
      </c>
      <c r="N454" s="300">
        <v>10</v>
      </c>
      <c r="O454" s="300">
        <v>10</v>
      </c>
      <c r="P454" s="300">
        <v>10</v>
      </c>
      <c r="Q454" s="300">
        <v>5</v>
      </c>
      <c r="R454" s="1" t="s">
        <v>6665</v>
      </c>
    </row>
    <row r="455" spans="1:18">
      <c r="A455">
        <v>2489</v>
      </c>
      <c r="B455">
        <v>9</v>
      </c>
      <c r="C455" s="299" t="s">
        <v>9281</v>
      </c>
      <c r="D455" s="299" t="s">
        <v>9285</v>
      </c>
      <c r="E455" s="302" t="s">
        <v>7370</v>
      </c>
      <c r="F455" s="301">
        <v>7.2</v>
      </c>
      <c r="G455" s="300">
        <v>5</v>
      </c>
      <c r="H455" s="300">
        <v>5</v>
      </c>
      <c r="I455" s="300">
        <v>5</v>
      </c>
      <c r="J455" s="300">
        <v>5</v>
      </c>
      <c r="K455" s="300">
        <v>10</v>
      </c>
      <c r="L455" s="300">
        <v>10</v>
      </c>
      <c r="M455" s="300">
        <v>5</v>
      </c>
      <c r="N455" s="300">
        <v>10</v>
      </c>
      <c r="O455" s="300">
        <v>10</v>
      </c>
      <c r="P455" s="300">
        <v>10</v>
      </c>
      <c r="Q455" s="300">
        <v>5</v>
      </c>
    </row>
    <row r="456" spans="1:18">
      <c r="A456">
        <v>2488</v>
      </c>
      <c r="B456">
        <v>10</v>
      </c>
      <c r="C456" s="299" t="s">
        <v>9281</v>
      </c>
      <c r="D456" s="299" t="s">
        <v>9284</v>
      </c>
      <c r="E456" s="302" t="s">
        <v>7370</v>
      </c>
      <c r="F456" s="301">
        <v>8</v>
      </c>
      <c r="G456" s="300">
        <v>5</v>
      </c>
      <c r="H456" s="300">
        <v>5</v>
      </c>
      <c r="I456" s="300">
        <v>5</v>
      </c>
      <c r="J456" s="300">
        <v>5</v>
      </c>
      <c r="K456" s="300">
        <v>10</v>
      </c>
      <c r="L456" s="300">
        <v>10</v>
      </c>
      <c r="M456" s="300">
        <v>5</v>
      </c>
      <c r="N456" s="300">
        <v>10</v>
      </c>
      <c r="O456" s="300">
        <v>10</v>
      </c>
      <c r="P456" s="300">
        <v>10</v>
      </c>
      <c r="Q456" s="300">
        <v>5</v>
      </c>
      <c r="R456" s="1" t="s">
        <v>8</v>
      </c>
    </row>
    <row r="457" spans="1:18">
      <c r="A457">
        <v>2487</v>
      </c>
      <c r="B457">
        <v>11</v>
      </c>
      <c r="C457" s="299" t="s">
        <v>9281</v>
      </c>
      <c r="D457" s="299" t="s">
        <v>9283</v>
      </c>
      <c r="E457" s="302" t="s">
        <v>7370</v>
      </c>
      <c r="F457" s="301">
        <v>7</v>
      </c>
      <c r="G457" s="300">
        <v>5</v>
      </c>
      <c r="H457" s="300">
        <v>5</v>
      </c>
      <c r="I457" s="300">
        <v>5</v>
      </c>
      <c r="J457" s="300">
        <v>5</v>
      </c>
      <c r="K457" s="300">
        <v>10</v>
      </c>
      <c r="L457" s="300">
        <v>10</v>
      </c>
      <c r="M457" s="300">
        <v>5</v>
      </c>
      <c r="N457" s="300">
        <v>10</v>
      </c>
      <c r="O457" s="300">
        <v>10</v>
      </c>
      <c r="P457" s="300">
        <v>10</v>
      </c>
      <c r="Q457" s="300">
        <v>5</v>
      </c>
    </row>
    <row r="458" spans="1:18">
      <c r="A458">
        <v>2486</v>
      </c>
      <c r="B458">
        <v>12</v>
      </c>
      <c r="C458" s="299" t="s">
        <v>9281</v>
      </c>
      <c r="D458" s="299" t="s">
        <v>9282</v>
      </c>
      <c r="E458" s="302" t="s">
        <v>7370</v>
      </c>
      <c r="F458" s="301">
        <v>7.6</v>
      </c>
      <c r="G458" s="300">
        <v>5</v>
      </c>
      <c r="H458" s="300">
        <v>5</v>
      </c>
      <c r="I458" s="300">
        <v>5</v>
      </c>
      <c r="J458" s="300">
        <v>5</v>
      </c>
      <c r="K458" s="300">
        <v>10</v>
      </c>
      <c r="L458" s="300">
        <v>10</v>
      </c>
      <c r="M458" s="300">
        <v>5</v>
      </c>
      <c r="N458" s="300">
        <v>10</v>
      </c>
      <c r="O458" s="300">
        <v>10</v>
      </c>
      <c r="P458" s="300">
        <v>10</v>
      </c>
      <c r="Q458" s="300">
        <v>5</v>
      </c>
      <c r="R458" s="1" t="s">
        <v>6665</v>
      </c>
    </row>
    <row r="459" spans="1:18">
      <c r="A459">
        <v>2485</v>
      </c>
      <c r="C459" s="299" t="s">
        <v>9281</v>
      </c>
      <c r="D459" s="298" t="s">
        <v>9280</v>
      </c>
      <c r="E459" s="297" t="s">
        <v>7370</v>
      </c>
      <c r="F459" s="296">
        <v>8</v>
      </c>
      <c r="G459" s="296" t="e">
        <f>AVERAGE(#REF!)</f>
        <v>#REF!</v>
      </c>
      <c r="H459" s="296" t="e">
        <f>AVERAGE(#REF!)</f>
        <v>#REF!</v>
      </c>
      <c r="I459" s="296" t="e">
        <f>AVERAGE(#REF!)</f>
        <v>#REF!</v>
      </c>
      <c r="J459" s="296" t="e">
        <f>AVERAGE(#REF!)</f>
        <v>#REF!</v>
      </c>
      <c r="K459" s="296" t="e">
        <f>AVERAGE(#REF!)</f>
        <v>#REF!</v>
      </c>
      <c r="L459" s="296" t="e">
        <f>AVERAGE(#REF!)</f>
        <v>#REF!</v>
      </c>
      <c r="M459" s="296" t="e">
        <f>AVERAGE(#REF!)</f>
        <v>#REF!</v>
      </c>
      <c r="N459" s="296" t="e">
        <f>AVERAGE(#REF!)</f>
        <v>#REF!</v>
      </c>
      <c r="O459" s="296" t="e">
        <f>AVERAGE(#REF!)</f>
        <v>#REF!</v>
      </c>
      <c r="P459" s="296" t="e">
        <f>AVERAGE(#REF!)</f>
        <v>#REF!</v>
      </c>
      <c r="Q459" s="296" t="e">
        <f>AVERAGE(#REF!)</f>
        <v>#REF!</v>
      </c>
      <c r="R459" s="1" t="s">
        <v>6665</v>
      </c>
    </row>
    <row r="460" spans="1:18">
      <c r="A460">
        <v>2484</v>
      </c>
      <c r="B460">
        <v>1</v>
      </c>
      <c r="C460" s="299" t="s">
        <v>9267</v>
      </c>
      <c r="D460" s="299" t="s">
        <v>9279</v>
      </c>
      <c r="E460" s="302" t="s">
        <v>7370</v>
      </c>
      <c r="F460" s="301">
        <v>8.6</v>
      </c>
      <c r="G460" s="300">
        <v>5</v>
      </c>
      <c r="H460" s="300">
        <v>5</v>
      </c>
      <c r="I460" s="300">
        <v>5</v>
      </c>
      <c r="J460" s="300">
        <v>5</v>
      </c>
      <c r="K460" s="300">
        <v>10</v>
      </c>
      <c r="L460" s="300">
        <v>10</v>
      </c>
      <c r="M460" s="300">
        <v>5</v>
      </c>
      <c r="N460" s="300">
        <v>10</v>
      </c>
      <c r="O460" s="300">
        <v>10</v>
      </c>
      <c r="P460" s="300">
        <v>10</v>
      </c>
      <c r="Q460" s="300">
        <v>5</v>
      </c>
      <c r="R460" s="1" t="s">
        <v>8</v>
      </c>
    </row>
    <row r="461" spans="1:18">
      <c r="A461">
        <v>2483</v>
      </c>
      <c r="B461">
        <v>2</v>
      </c>
      <c r="C461" s="299" t="s">
        <v>9267</v>
      </c>
      <c r="D461" s="299" t="s">
        <v>9278</v>
      </c>
      <c r="E461" s="302" t="s">
        <v>7370</v>
      </c>
      <c r="F461" s="301">
        <v>8.5</v>
      </c>
      <c r="G461" s="300">
        <v>5</v>
      </c>
      <c r="H461" s="300">
        <v>5</v>
      </c>
      <c r="I461" s="300">
        <v>5</v>
      </c>
      <c r="J461" s="300">
        <v>5</v>
      </c>
      <c r="K461" s="300">
        <v>10</v>
      </c>
      <c r="L461" s="300">
        <v>10</v>
      </c>
      <c r="M461" s="300">
        <v>5</v>
      </c>
      <c r="N461" s="300">
        <v>10</v>
      </c>
      <c r="O461" s="300">
        <v>10</v>
      </c>
      <c r="P461" s="300">
        <v>10</v>
      </c>
      <c r="Q461" s="300">
        <v>5</v>
      </c>
      <c r="R461" s="1" t="s">
        <v>8</v>
      </c>
    </row>
    <row r="462" spans="1:18">
      <c r="A462">
        <v>2482</v>
      </c>
      <c r="B462">
        <v>3</v>
      </c>
      <c r="C462" s="299" t="s">
        <v>9267</v>
      </c>
      <c r="D462" s="299" t="s">
        <v>9277</v>
      </c>
      <c r="E462" s="302" t="s">
        <v>7370</v>
      </c>
      <c r="F462" s="301">
        <v>9.3000000000000007</v>
      </c>
      <c r="G462" s="300">
        <v>5</v>
      </c>
      <c r="H462" s="300">
        <v>5</v>
      </c>
      <c r="I462" s="300">
        <v>5</v>
      </c>
      <c r="J462" s="300">
        <v>5</v>
      </c>
      <c r="K462" s="300">
        <v>10</v>
      </c>
      <c r="L462" s="300">
        <v>10</v>
      </c>
      <c r="M462" s="300">
        <v>5</v>
      </c>
      <c r="N462" s="300">
        <v>10</v>
      </c>
      <c r="O462" s="300">
        <v>10</v>
      </c>
      <c r="P462" s="300">
        <v>10</v>
      </c>
      <c r="Q462" s="300">
        <v>5</v>
      </c>
      <c r="R462" s="1" t="s">
        <v>6665</v>
      </c>
    </row>
    <row r="463" spans="1:18">
      <c r="A463">
        <v>2481</v>
      </c>
      <c r="B463">
        <v>4</v>
      </c>
      <c r="C463" s="299" t="s">
        <v>9267</v>
      </c>
      <c r="D463" s="299" t="s">
        <v>9276</v>
      </c>
      <c r="E463" s="302" t="s">
        <v>7370</v>
      </c>
      <c r="F463" s="301">
        <v>8.4</v>
      </c>
      <c r="G463" s="300">
        <v>5</v>
      </c>
      <c r="H463" s="300">
        <v>5</v>
      </c>
      <c r="I463" s="300">
        <v>5</v>
      </c>
      <c r="J463" s="300">
        <v>5</v>
      </c>
      <c r="K463" s="300">
        <v>10</v>
      </c>
      <c r="L463" s="300">
        <v>10</v>
      </c>
      <c r="M463" s="300">
        <v>5</v>
      </c>
      <c r="N463" s="300">
        <v>10</v>
      </c>
      <c r="O463" s="300">
        <v>10</v>
      </c>
      <c r="P463" s="300">
        <v>10</v>
      </c>
      <c r="Q463" s="300">
        <v>5</v>
      </c>
      <c r="R463" s="1" t="s">
        <v>6665</v>
      </c>
    </row>
    <row r="464" spans="1:18">
      <c r="A464">
        <v>2480</v>
      </c>
      <c r="B464">
        <v>5</v>
      </c>
      <c r="C464" s="299" t="s">
        <v>9267</v>
      </c>
      <c r="D464" s="299" t="s">
        <v>9275</v>
      </c>
      <c r="E464" s="302" t="s">
        <v>7370</v>
      </c>
      <c r="F464" s="301">
        <v>8.5</v>
      </c>
      <c r="G464" s="300">
        <v>5</v>
      </c>
      <c r="H464" s="300">
        <v>5</v>
      </c>
      <c r="I464" s="300">
        <v>5</v>
      </c>
      <c r="J464" s="300">
        <v>5</v>
      </c>
      <c r="K464" s="300">
        <v>10</v>
      </c>
      <c r="L464" s="300">
        <v>10</v>
      </c>
      <c r="M464" s="300">
        <v>5</v>
      </c>
      <c r="N464" s="300">
        <v>10</v>
      </c>
      <c r="O464" s="300">
        <v>10</v>
      </c>
      <c r="P464" s="300">
        <v>10</v>
      </c>
      <c r="Q464" s="300">
        <v>5</v>
      </c>
      <c r="R464" s="1" t="s">
        <v>6665</v>
      </c>
    </row>
    <row r="465" spans="1:18">
      <c r="A465">
        <v>2479</v>
      </c>
      <c r="B465">
        <v>6</v>
      </c>
      <c r="C465" s="299" t="s">
        <v>9267</v>
      </c>
      <c r="D465" s="299" t="s">
        <v>9274</v>
      </c>
      <c r="E465" s="302" t="s">
        <v>7370</v>
      </c>
      <c r="F465" s="301">
        <v>7.5</v>
      </c>
      <c r="G465" s="300">
        <v>5</v>
      </c>
      <c r="H465" s="300">
        <v>5</v>
      </c>
      <c r="I465" s="300">
        <v>5</v>
      </c>
      <c r="J465" s="300">
        <v>5</v>
      </c>
      <c r="K465" s="300">
        <v>10</v>
      </c>
      <c r="L465" s="300">
        <v>10</v>
      </c>
      <c r="M465" s="300">
        <v>5</v>
      </c>
      <c r="N465" s="300">
        <v>10</v>
      </c>
      <c r="O465" s="300">
        <v>10</v>
      </c>
      <c r="P465" s="300">
        <v>10</v>
      </c>
      <c r="Q465" s="300">
        <v>5</v>
      </c>
      <c r="R465" s="1" t="s">
        <v>6698</v>
      </c>
    </row>
    <row r="466" spans="1:18">
      <c r="A466">
        <v>2478</v>
      </c>
      <c r="B466">
        <v>7</v>
      </c>
      <c r="C466" s="299" t="s">
        <v>9267</v>
      </c>
      <c r="D466" s="299" t="s">
        <v>9273</v>
      </c>
      <c r="E466" s="302" t="s">
        <v>7370</v>
      </c>
      <c r="F466" s="301">
        <v>8.4</v>
      </c>
      <c r="G466" s="300">
        <v>5</v>
      </c>
      <c r="H466" s="300">
        <v>5</v>
      </c>
      <c r="I466" s="300">
        <v>5</v>
      </c>
      <c r="J466" s="300">
        <v>5</v>
      </c>
      <c r="K466" s="300">
        <v>10</v>
      </c>
      <c r="L466" s="300">
        <v>10</v>
      </c>
      <c r="M466" s="300">
        <v>5</v>
      </c>
      <c r="N466" s="300">
        <v>10</v>
      </c>
      <c r="O466" s="300">
        <v>10</v>
      </c>
      <c r="P466" s="300">
        <v>10</v>
      </c>
      <c r="Q466" s="300">
        <v>5</v>
      </c>
      <c r="R466" s="1" t="s">
        <v>8</v>
      </c>
    </row>
    <row r="467" spans="1:18">
      <c r="A467">
        <v>2477</v>
      </c>
      <c r="B467">
        <v>8</v>
      </c>
      <c r="C467" s="299" t="s">
        <v>9267</v>
      </c>
      <c r="D467" s="299" t="s">
        <v>9272</v>
      </c>
      <c r="E467" s="302" t="s">
        <v>7370</v>
      </c>
      <c r="F467" s="301">
        <v>7.1</v>
      </c>
      <c r="G467" s="300">
        <v>5</v>
      </c>
      <c r="H467" s="300">
        <v>5</v>
      </c>
      <c r="I467" s="300">
        <v>5</v>
      </c>
      <c r="J467" s="300">
        <v>5</v>
      </c>
      <c r="K467" s="300">
        <v>10</v>
      </c>
      <c r="L467" s="300">
        <v>10</v>
      </c>
      <c r="M467" s="300">
        <v>5</v>
      </c>
      <c r="N467" s="300">
        <v>10</v>
      </c>
      <c r="O467" s="300">
        <v>10</v>
      </c>
      <c r="P467" s="300">
        <v>10</v>
      </c>
      <c r="Q467" s="300">
        <v>5</v>
      </c>
    </row>
    <row r="468" spans="1:18">
      <c r="A468">
        <v>2476</v>
      </c>
      <c r="B468">
        <v>9</v>
      </c>
      <c r="C468" s="299" t="s">
        <v>9267</v>
      </c>
      <c r="D468" s="299" t="s">
        <v>9271</v>
      </c>
      <c r="E468" s="302" t="s">
        <v>7370</v>
      </c>
      <c r="F468" s="301">
        <v>7.4</v>
      </c>
      <c r="G468" s="300">
        <v>5</v>
      </c>
      <c r="H468" s="300">
        <v>5</v>
      </c>
      <c r="I468" s="300">
        <v>5</v>
      </c>
      <c r="J468" s="300">
        <v>5</v>
      </c>
      <c r="K468" s="300">
        <v>10</v>
      </c>
      <c r="L468" s="300">
        <v>10</v>
      </c>
      <c r="M468" s="300">
        <v>5</v>
      </c>
      <c r="N468" s="300">
        <v>10</v>
      </c>
      <c r="O468" s="300">
        <v>10</v>
      </c>
      <c r="P468" s="300">
        <v>10</v>
      </c>
      <c r="Q468" s="300">
        <v>5</v>
      </c>
    </row>
    <row r="469" spans="1:18">
      <c r="A469">
        <v>2475</v>
      </c>
      <c r="B469">
        <v>10</v>
      </c>
      <c r="C469" s="299" t="s">
        <v>9267</v>
      </c>
      <c r="D469" s="299" t="s">
        <v>9270</v>
      </c>
      <c r="E469" s="302" t="s">
        <v>7370</v>
      </c>
      <c r="F469" s="301">
        <v>8.3000000000000007</v>
      </c>
      <c r="G469" s="300">
        <v>5</v>
      </c>
      <c r="H469" s="300">
        <v>5</v>
      </c>
      <c r="I469" s="300">
        <v>5</v>
      </c>
      <c r="J469" s="300">
        <v>5</v>
      </c>
      <c r="K469" s="300">
        <v>10</v>
      </c>
      <c r="L469" s="300">
        <v>10</v>
      </c>
      <c r="M469" s="300">
        <v>5</v>
      </c>
      <c r="N469" s="300">
        <v>10</v>
      </c>
      <c r="O469" s="300">
        <v>10</v>
      </c>
      <c r="P469" s="300">
        <v>10</v>
      </c>
      <c r="Q469" s="300">
        <v>5</v>
      </c>
      <c r="R469" s="1" t="s">
        <v>6698</v>
      </c>
    </row>
    <row r="470" spans="1:18">
      <c r="A470">
        <v>2474</v>
      </c>
      <c r="B470">
        <v>11</v>
      </c>
      <c r="C470" s="299" t="s">
        <v>9267</v>
      </c>
      <c r="D470" s="299" t="s">
        <v>9269</v>
      </c>
      <c r="E470" s="302" t="s">
        <v>7370</v>
      </c>
      <c r="F470" s="301">
        <v>7.4</v>
      </c>
      <c r="G470" s="300">
        <v>5</v>
      </c>
      <c r="H470" s="300">
        <v>5</v>
      </c>
      <c r="I470" s="300">
        <v>5</v>
      </c>
      <c r="J470" s="300">
        <v>5</v>
      </c>
      <c r="K470" s="300">
        <v>10</v>
      </c>
      <c r="L470" s="300">
        <v>10</v>
      </c>
      <c r="M470" s="300">
        <v>5</v>
      </c>
      <c r="N470" s="300">
        <v>10</v>
      </c>
      <c r="O470" s="300">
        <v>10</v>
      </c>
      <c r="P470" s="300">
        <v>10</v>
      </c>
      <c r="Q470" s="300">
        <v>5</v>
      </c>
    </row>
    <row r="471" spans="1:18">
      <c r="A471">
        <v>2473</v>
      </c>
      <c r="B471">
        <v>12</v>
      </c>
      <c r="C471" s="299" t="s">
        <v>9267</v>
      </c>
      <c r="D471" s="305" t="s">
        <v>9268</v>
      </c>
      <c r="E471" s="304" t="s">
        <v>7370</v>
      </c>
      <c r="F471" s="303">
        <v>9.6999999999999993</v>
      </c>
      <c r="G471" s="300">
        <v>5</v>
      </c>
      <c r="H471" s="300">
        <v>5</v>
      </c>
      <c r="I471" s="300">
        <v>5</v>
      </c>
      <c r="J471" s="300">
        <v>5</v>
      </c>
      <c r="K471" s="300">
        <v>10</v>
      </c>
      <c r="L471" s="300">
        <v>10</v>
      </c>
      <c r="M471" s="300">
        <v>5</v>
      </c>
      <c r="N471" s="300">
        <v>10</v>
      </c>
      <c r="O471" s="300">
        <v>10</v>
      </c>
      <c r="P471" s="300">
        <v>10</v>
      </c>
      <c r="Q471" s="300">
        <v>5</v>
      </c>
      <c r="R471" s="1" t="s">
        <v>8</v>
      </c>
    </row>
    <row r="472" spans="1:18">
      <c r="A472">
        <v>2472</v>
      </c>
      <c r="C472" s="299" t="s">
        <v>9267</v>
      </c>
      <c r="D472" s="298" t="s">
        <v>9239</v>
      </c>
      <c r="E472" s="297" t="s">
        <v>7370</v>
      </c>
      <c r="F472" s="296">
        <v>8.3000000000000007</v>
      </c>
      <c r="G472" s="296" t="e">
        <f>AVERAGE(#REF!)</f>
        <v>#REF!</v>
      </c>
      <c r="H472" s="296" t="e">
        <f>AVERAGE(#REF!)</f>
        <v>#REF!</v>
      </c>
      <c r="I472" s="296" t="e">
        <f>AVERAGE(#REF!)</f>
        <v>#REF!</v>
      </c>
      <c r="J472" s="296" t="e">
        <f>AVERAGE(#REF!)</f>
        <v>#REF!</v>
      </c>
      <c r="K472" s="296" t="e">
        <f>AVERAGE(#REF!)</f>
        <v>#REF!</v>
      </c>
      <c r="L472" s="296" t="e">
        <f>AVERAGE(#REF!)</f>
        <v>#REF!</v>
      </c>
      <c r="M472" s="296" t="e">
        <f>AVERAGE(#REF!)</f>
        <v>#REF!</v>
      </c>
      <c r="N472" s="296" t="e">
        <f>AVERAGE(#REF!)</f>
        <v>#REF!</v>
      </c>
      <c r="O472" s="296" t="e">
        <f>AVERAGE(#REF!)</f>
        <v>#REF!</v>
      </c>
      <c r="P472" s="296" t="e">
        <f>AVERAGE(#REF!)</f>
        <v>#REF!</v>
      </c>
      <c r="Q472" s="296" t="e">
        <f>AVERAGE(#REF!)</f>
        <v>#REF!</v>
      </c>
      <c r="R472" s="1" t="s">
        <v>8</v>
      </c>
    </row>
    <row r="473" spans="1:18">
      <c r="A473">
        <v>2471</v>
      </c>
      <c r="B473">
        <v>1</v>
      </c>
      <c r="C473" s="299" t="s">
        <v>9255</v>
      </c>
      <c r="D473" s="299" t="s">
        <v>9266</v>
      </c>
      <c r="E473" s="302" t="s">
        <v>7370</v>
      </c>
      <c r="F473" s="301">
        <v>9.3000000000000007</v>
      </c>
      <c r="G473" s="300">
        <v>5</v>
      </c>
      <c r="H473" s="300">
        <v>5</v>
      </c>
      <c r="I473" s="300">
        <v>5</v>
      </c>
      <c r="J473" s="300">
        <v>5</v>
      </c>
      <c r="K473" s="300">
        <v>10</v>
      </c>
      <c r="L473" s="300">
        <v>10</v>
      </c>
      <c r="M473" s="300">
        <v>5</v>
      </c>
      <c r="N473" s="300">
        <v>10</v>
      </c>
      <c r="O473" s="300">
        <v>10</v>
      </c>
      <c r="P473" s="300">
        <v>10</v>
      </c>
      <c r="Q473" s="300">
        <v>5</v>
      </c>
      <c r="R473" s="1" t="s">
        <v>6698</v>
      </c>
    </row>
    <row r="474" spans="1:18">
      <c r="A474">
        <v>2470</v>
      </c>
      <c r="B474">
        <v>2</v>
      </c>
      <c r="C474" s="299" t="s">
        <v>9255</v>
      </c>
      <c r="D474" s="299" t="s">
        <v>9265</v>
      </c>
      <c r="E474" s="302" t="s">
        <v>7370</v>
      </c>
      <c r="F474" s="301">
        <v>8.4</v>
      </c>
      <c r="G474" s="300">
        <v>5</v>
      </c>
      <c r="H474" s="300">
        <v>5</v>
      </c>
      <c r="I474" s="300">
        <v>5</v>
      </c>
      <c r="J474" s="300">
        <v>5</v>
      </c>
      <c r="K474" s="300">
        <v>10</v>
      </c>
      <c r="L474" s="300">
        <v>10</v>
      </c>
      <c r="M474" s="300">
        <v>5</v>
      </c>
      <c r="N474" s="300">
        <v>10</v>
      </c>
      <c r="O474" s="300">
        <v>10</v>
      </c>
      <c r="P474" s="300">
        <v>10</v>
      </c>
      <c r="Q474" s="300">
        <v>5</v>
      </c>
      <c r="R474" s="1" t="s">
        <v>6698</v>
      </c>
    </row>
    <row r="475" spans="1:18">
      <c r="A475">
        <v>2469</v>
      </c>
      <c r="B475">
        <v>3</v>
      </c>
      <c r="C475" s="299" t="s">
        <v>9255</v>
      </c>
      <c r="D475" s="305" t="s">
        <v>9264</v>
      </c>
      <c r="E475" s="304" t="s">
        <v>7370</v>
      </c>
      <c r="F475" s="303">
        <v>9.9</v>
      </c>
      <c r="G475" s="300">
        <v>5</v>
      </c>
      <c r="H475" s="300">
        <v>5</v>
      </c>
      <c r="I475" s="300">
        <v>5</v>
      </c>
      <c r="J475" s="300">
        <v>5</v>
      </c>
      <c r="K475" s="300">
        <v>10</v>
      </c>
      <c r="L475" s="300">
        <v>10</v>
      </c>
      <c r="M475" s="300">
        <v>5</v>
      </c>
      <c r="N475" s="300">
        <v>10</v>
      </c>
      <c r="O475" s="300">
        <v>10</v>
      </c>
      <c r="P475" s="300">
        <v>10</v>
      </c>
      <c r="Q475" s="300">
        <v>5</v>
      </c>
      <c r="R475" s="1" t="s">
        <v>6698</v>
      </c>
    </row>
    <row r="476" spans="1:18">
      <c r="A476">
        <v>2468</v>
      </c>
      <c r="B476">
        <v>4</v>
      </c>
      <c r="C476" s="299" t="s">
        <v>9255</v>
      </c>
      <c r="D476" s="299" t="s">
        <v>9263</v>
      </c>
      <c r="E476" s="302" t="s">
        <v>7370</v>
      </c>
      <c r="F476" s="301">
        <v>6.5</v>
      </c>
      <c r="G476" s="300">
        <v>5</v>
      </c>
      <c r="H476" s="300">
        <v>5</v>
      </c>
      <c r="I476" s="300">
        <v>5</v>
      </c>
      <c r="J476" s="300">
        <v>5</v>
      </c>
      <c r="K476" s="300">
        <v>10</v>
      </c>
      <c r="L476" s="300">
        <v>10</v>
      </c>
      <c r="M476" s="300">
        <v>5</v>
      </c>
      <c r="N476" s="300">
        <v>10</v>
      </c>
      <c r="O476" s="300">
        <v>10</v>
      </c>
      <c r="P476" s="300">
        <v>10</v>
      </c>
      <c r="Q476" s="300">
        <v>5</v>
      </c>
    </row>
    <row r="477" spans="1:18">
      <c r="A477">
        <v>2467</v>
      </c>
      <c r="B477">
        <v>5</v>
      </c>
      <c r="C477" s="299" t="s">
        <v>9255</v>
      </c>
      <c r="D477" s="299" t="s">
        <v>9262</v>
      </c>
      <c r="E477" s="302" t="s">
        <v>7370</v>
      </c>
      <c r="F477" s="301">
        <v>7.8</v>
      </c>
      <c r="G477" s="300">
        <v>5</v>
      </c>
      <c r="H477" s="300">
        <v>5</v>
      </c>
      <c r="I477" s="300">
        <v>5</v>
      </c>
      <c r="J477" s="300">
        <v>5</v>
      </c>
      <c r="K477" s="300">
        <v>10</v>
      </c>
      <c r="L477" s="300">
        <v>10</v>
      </c>
      <c r="M477" s="300">
        <v>5</v>
      </c>
      <c r="N477" s="300">
        <v>10</v>
      </c>
      <c r="O477" s="300">
        <v>10</v>
      </c>
      <c r="P477" s="300">
        <v>10</v>
      </c>
      <c r="Q477" s="300">
        <v>5</v>
      </c>
      <c r="R477" s="1" t="s">
        <v>6698</v>
      </c>
    </row>
    <row r="478" spans="1:18">
      <c r="A478">
        <v>2466</v>
      </c>
      <c r="B478">
        <v>6</v>
      </c>
      <c r="C478" s="299" t="s">
        <v>9255</v>
      </c>
      <c r="D478" s="299" t="s">
        <v>9261</v>
      </c>
      <c r="E478" s="302" t="s">
        <v>7370</v>
      </c>
      <c r="F478" s="301">
        <v>9</v>
      </c>
      <c r="G478" s="300">
        <v>5</v>
      </c>
      <c r="H478" s="300">
        <v>5</v>
      </c>
      <c r="I478" s="300">
        <v>5</v>
      </c>
      <c r="J478" s="300">
        <v>5</v>
      </c>
      <c r="K478" s="300">
        <v>10</v>
      </c>
      <c r="L478" s="300">
        <v>10</v>
      </c>
      <c r="M478" s="300">
        <v>5</v>
      </c>
      <c r="N478" s="300">
        <v>10</v>
      </c>
      <c r="O478" s="300">
        <v>10</v>
      </c>
      <c r="P478" s="300">
        <v>10</v>
      </c>
      <c r="Q478" s="300">
        <v>5</v>
      </c>
      <c r="R478" s="1" t="s">
        <v>6698</v>
      </c>
    </row>
    <row r="479" spans="1:18">
      <c r="A479">
        <v>2465</v>
      </c>
      <c r="B479">
        <v>7</v>
      </c>
      <c r="C479" s="299" t="s">
        <v>9255</v>
      </c>
      <c r="D479" s="299" t="s">
        <v>9260</v>
      </c>
      <c r="E479" s="302" t="s">
        <v>7370</v>
      </c>
      <c r="F479" s="301">
        <v>7.6</v>
      </c>
      <c r="G479" s="300">
        <v>5</v>
      </c>
      <c r="H479" s="300">
        <v>5</v>
      </c>
      <c r="I479" s="300">
        <v>5</v>
      </c>
      <c r="J479" s="300">
        <v>5</v>
      </c>
      <c r="K479" s="300">
        <v>10</v>
      </c>
      <c r="L479" s="300">
        <v>10</v>
      </c>
      <c r="M479" s="300">
        <v>5</v>
      </c>
      <c r="N479" s="300">
        <v>10</v>
      </c>
      <c r="O479" s="300">
        <v>10</v>
      </c>
      <c r="P479" s="300">
        <v>10</v>
      </c>
      <c r="Q479" s="300">
        <v>5</v>
      </c>
      <c r="R479" s="1" t="s">
        <v>6698</v>
      </c>
    </row>
    <row r="480" spans="1:18">
      <c r="A480">
        <v>2464</v>
      </c>
      <c r="B480">
        <v>8</v>
      </c>
      <c r="C480" s="299" t="s">
        <v>9255</v>
      </c>
      <c r="D480" s="299" t="s">
        <v>9259</v>
      </c>
      <c r="E480" s="302" t="s">
        <v>7370</v>
      </c>
      <c r="F480" s="301">
        <v>8.9</v>
      </c>
      <c r="G480" s="300">
        <v>5</v>
      </c>
      <c r="H480" s="300">
        <v>5</v>
      </c>
      <c r="I480" s="300">
        <v>5</v>
      </c>
      <c r="J480" s="300">
        <v>5</v>
      </c>
      <c r="K480" s="300">
        <v>10</v>
      </c>
      <c r="L480" s="300">
        <v>10</v>
      </c>
      <c r="M480" s="300">
        <v>5</v>
      </c>
      <c r="N480" s="300">
        <v>10</v>
      </c>
      <c r="O480" s="300">
        <v>10</v>
      </c>
      <c r="P480" s="300">
        <v>10</v>
      </c>
      <c r="Q480" s="300">
        <v>5</v>
      </c>
      <c r="R480" s="1" t="s">
        <v>6698</v>
      </c>
    </row>
    <row r="481" spans="1:18">
      <c r="A481">
        <v>2463</v>
      </c>
      <c r="B481">
        <v>9</v>
      </c>
      <c r="C481" s="299" t="s">
        <v>9255</v>
      </c>
      <c r="D481" s="299" t="s">
        <v>9258</v>
      </c>
      <c r="E481" s="302" t="s">
        <v>7370</v>
      </c>
      <c r="F481" s="301">
        <v>7.9</v>
      </c>
      <c r="G481" s="300">
        <v>5</v>
      </c>
      <c r="H481" s="300">
        <v>5</v>
      </c>
      <c r="I481" s="300">
        <v>5</v>
      </c>
      <c r="J481" s="300">
        <v>5</v>
      </c>
      <c r="K481" s="300">
        <v>10</v>
      </c>
      <c r="L481" s="300">
        <v>10</v>
      </c>
      <c r="M481" s="300">
        <v>5</v>
      </c>
      <c r="N481" s="300">
        <v>10</v>
      </c>
      <c r="O481" s="300">
        <v>10</v>
      </c>
      <c r="P481" s="300">
        <v>10</v>
      </c>
      <c r="Q481" s="300">
        <v>5</v>
      </c>
      <c r="R481" s="1" t="s">
        <v>6698</v>
      </c>
    </row>
    <row r="482" spans="1:18">
      <c r="A482">
        <v>2462</v>
      </c>
      <c r="B482">
        <v>10</v>
      </c>
      <c r="C482" s="299" t="s">
        <v>9255</v>
      </c>
      <c r="D482" s="299" t="s">
        <v>7425</v>
      </c>
      <c r="E482" s="302" t="s">
        <v>7370</v>
      </c>
      <c r="F482" s="301">
        <v>7.6</v>
      </c>
      <c r="G482" s="300">
        <v>5</v>
      </c>
      <c r="H482" s="300">
        <v>5</v>
      </c>
      <c r="I482" s="300">
        <v>5</v>
      </c>
      <c r="J482" s="300">
        <v>5</v>
      </c>
      <c r="K482" s="300">
        <v>10</v>
      </c>
      <c r="L482" s="300">
        <v>10</v>
      </c>
      <c r="M482" s="300">
        <v>5</v>
      </c>
      <c r="N482" s="300">
        <v>10</v>
      </c>
      <c r="O482" s="300">
        <v>10</v>
      </c>
      <c r="P482" s="300">
        <v>10</v>
      </c>
      <c r="Q482" s="300">
        <v>5</v>
      </c>
      <c r="R482" s="1" t="s">
        <v>6698</v>
      </c>
    </row>
    <row r="483" spans="1:18">
      <c r="A483">
        <v>2461</v>
      </c>
      <c r="B483">
        <v>11</v>
      </c>
      <c r="C483" s="299" t="s">
        <v>9255</v>
      </c>
      <c r="D483" s="299" t="s">
        <v>9257</v>
      </c>
      <c r="E483" s="302" t="s">
        <v>7370</v>
      </c>
      <c r="F483" s="301">
        <v>7.7</v>
      </c>
      <c r="G483" s="300">
        <v>5</v>
      </c>
      <c r="H483" s="300">
        <v>5</v>
      </c>
      <c r="I483" s="300">
        <v>5</v>
      </c>
      <c r="J483" s="300">
        <v>5</v>
      </c>
      <c r="K483" s="300">
        <v>10</v>
      </c>
      <c r="L483" s="300">
        <v>10</v>
      </c>
      <c r="M483" s="300">
        <v>5</v>
      </c>
      <c r="N483" s="300">
        <v>10</v>
      </c>
      <c r="O483" s="300">
        <v>10</v>
      </c>
      <c r="P483" s="300">
        <v>10</v>
      </c>
      <c r="Q483" s="300">
        <v>5</v>
      </c>
      <c r="R483" s="1" t="s">
        <v>6698</v>
      </c>
    </row>
    <row r="484" spans="1:18">
      <c r="A484">
        <v>2460</v>
      </c>
      <c r="B484">
        <v>12</v>
      </c>
      <c r="C484" s="299" t="s">
        <v>9255</v>
      </c>
      <c r="D484" s="299" t="s">
        <v>9256</v>
      </c>
      <c r="E484" s="302" t="s">
        <v>7370</v>
      </c>
      <c r="F484" s="301">
        <v>7.4</v>
      </c>
      <c r="G484" s="300">
        <v>5</v>
      </c>
      <c r="H484" s="300">
        <v>5</v>
      </c>
      <c r="I484" s="300">
        <v>5</v>
      </c>
      <c r="J484" s="300">
        <v>5</v>
      </c>
      <c r="K484" s="300">
        <v>10</v>
      </c>
      <c r="L484" s="300">
        <v>10</v>
      </c>
      <c r="M484" s="300">
        <v>5</v>
      </c>
      <c r="N484" s="300">
        <v>10</v>
      </c>
      <c r="O484" s="300">
        <v>10</v>
      </c>
      <c r="P484" s="300">
        <v>10</v>
      </c>
      <c r="Q484" s="300">
        <v>5</v>
      </c>
    </row>
    <row r="485" spans="1:18">
      <c r="A485">
        <v>2459</v>
      </c>
      <c r="C485" s="299" t="s">
        <v>9255</v>
      </c>
      <c r="D485" s="298" t="s">
        <v>9239</v>
      </c>
      <c r="E485" s="297" t="s">
        <v>7370</v>
      </c>
      <c r="F485" s="296">
        <v>8.1999999999999993</v>
      </c>
      <c r="G485" s="296" t="e">
        <f>AVERAGE(#REF!)</f>
        <v>#REF!</v>
      </c>
      <c r="H485" s="296" t="e">
        <f>AVERAGE(#REF!)</f>
        <v>#REF!</v>
      </c>
      <c r="I485" s="296" t="e">
        <f>AVERAGE(#REF!)</f>
        <v>#REF!</v>
      </c>
      <c r="J485" s="296" t="e">
        <f>AVERAGE(#REF!)</f>
        <v>#REF!</v>
      </c>
      <c r="K485" s="296" t="e">
        <f>AVERAGE(#REF!)</f>
        <v>#REF!</v>
      </c>
      <c r="L485" s="296" t="e">
        <f>AVERAGE(#REF!)</f>
        <v>#REF!</v>
      </c>
      <c r="M485" s="296" t="e">
        <f>AVERAGE(#REF!)</f>
        <v>#REF!</v>
      </c>
      <c r="N485" s="296" t="e">
        <f>AVERAGE(#REF!)</f>
        <v>#REF!</v>
      </c>
      <c r="O485" s="296" t="e">
        <f>AVERAGE(#REF!)</f>
        <v>#REF!</v>
      </c>
      <c r="P485" s="296" t="e">
        <f>AVERAGE(#REF!)</f>
        <v>#REF!</v>
      </c>
      <c r="Q485" s="296" t="e">
        <f>AVERAGE(#REF!)</f>
        <v>#REF!</v>
      </c>
      <c r="R485" s="1" t="s">
        <v>6698</v>
      </c>
    </row>
    <row r="486" spans="1:18">
      <c r="A486">
        <v>2458</v>
      </c>
      <c r="B486">
        <v>1</v>
      </c>
      <c r="C486" s="299" t="s">
        <v>9240</v>
      </c>
      <c r="D486" s="299" t="s">
        <v>9254</v>
      </c>
      <c r="E486" s="302" t="s">
        <v>7370</v>
      </c>
      <c r="F486" s="301">
        <v>9.3000000000000007</v>
      </c>
      <c r="G486" s="300">
        <v>5</v>
      </c>
      <c r="H486" s="300">
        <v>5</v>
      </c>
      <c r="I486" s="300">
        <v>5</v>
      </c>
      <c r="J486" s="300">
        <v>5</v>
      </c>
      <c r="K486" s="300">
        <v>10</v>
      </c>
      <c r="L486" s="300">
        <v>10</v>
      </c>
      <c r="M486" s="300">
        <v>5</v>
      </c>
      <c r="N486" s="300">
        <v>10</v>
      </c>
      <c r="O486" s="300">
        <v>10</v>
      </c>
      <c r="P486" s="300">
        <v>10</v>
      </c>
      <c r="Q486" s="300">
        <v>5</v>
      </c>
      <c r="R486" s="1" t="s">
        <v>8</v>
      </c>
    </row>
    <row r="487" spans="1:18">
      <c r="A487">
        <v>2457</v>
      </c>
      <c r="B487">
        <v>2</v>
      </c>
      <c r="C487" s="299" t="s">
        <v>9240</v>
      </c>
      <c r="D487" s="299" t="s">
        <v>9253</v>
      </c>
      <c r="E487" s="302" t="s">
        <v>7370</v>
      </c>
      <c r="F487" s="301">
        <v>9.1999999999999993</v>
      </c>
      <c r="G487" s="300">
        <v>5</v>
      </c>
      <c r="H487" s="300">
        <v>5</v>
      </c>
      <c r="I487" s="300">
        <v>5</v>
      </c>
      <c r="J487" s="300">
        <v>5</v>
      </c>
      <c r="K487" s="300">
        <v>10</v>
      </c>
      <c r="L487" s="300">
        <v>10</v>
      </c>
      <c r="M487" s="300">
        <v>5</v>
      </c>
      <c r="N487" s="300">
        <v>10</v>
      </c>
      <c r="O487" s="300">
        <v>10</v>
      </c>
      <c r="P487" s="300">
        <v>10</v>
      </c>
      <c r="Q487" s="300">
        <v>5</v>
      </c>
      <c r="R487" s="1" t="s">
        <v>6665</v>
      </c>
    </row>
    <row r="488" spans="1:18">
      <c r="A488">
        <v>2456</v>
      </c>
      <c r="B488">
        <v>3</v>
      </c>
      <c r="C488" s="299" t="s">
        <v>9240</v>
      </c>
      <c r="D488" s="299" t="s">
        <v>9252</v>
      </c>
      <c r="E488" s="302" t="s">
        <v>7370</v>
      </c>
      <c r="F488" s="301">
        <v>7.3</v>
      </c>
      <c r="G488" s="300">
        <v>5</v>
      </c>
      <c r="H488" s="300">
        <v>5</v>
      </c>
      <c r="I488" s="300">
        <v>5</v>
      </c>
      <c r="J488" s="300">
        <v>5</v>
      </c>
      <c r="K488" s="300">
        <v>10</v>
      </c>
      <c r="L488" s="300">
        <v>10</v>
      </c>
      <c r="M488" s="300">
        <v>5</v>
      </c>
      <c r="N488" s="300">
        <v>10</v>
      </c>
      <c r="O488" s="300">
        <v>10</v>
      </c>
      <c r="P488" s="300">
        <v>10</v>
      </c>
      <c r="Q488" s="300">
        <v>5</v>
      </c>
    </row>
    <row r="489" spans="1:18">
      <c r="A489">
        <v>2455</v>
      </c>
      <c r="B489">
        <v>4</v>
      </c>
      <c r="C489" s="299" t="s">
        <v>9240</v>
      </c>
      <c r="D489" s="299" t="s">
        <v>9251</v>
      </c>
      <c r="E489" s="302" t="s">
        <v>7370</v>
      </c>
      <c r="F489" s="301">
        <v>9</v>
      </c>
      <c r="G489" s="300">
        <v>5</v>
      </c>
      <c r="H489" s="300">
        <v>5</v>
      </c>
      <c r="I489" s="300">
        <v>5</v>
      </c>
      <c r="J489" s="300">
        <v>5</v>
      </c>
      <c r="K489" s="300">
        <v>10</v>
      </c>
      <c r="L489" s="300">
        <v>10</v>
      </c>
      <c r="M489" s="300">
        <v>5</v>
      </c>
      <c r="N489" s="300">
        <v>10</v>
      </c>
      <c r="O489" s="300">
        <v>10</v>
      </c>
      <c r="P489" s="300">
        <v>10</v>
      </c>
      <c r="Q489" s="300">
        <v>5</v>
      </c>
      <c r="R489" s="1" t="s">
        <v>6665</v>
      </c>
    </row>
    <row r="490" spans="1:18">
      <c r="A490">
        <v>2454</v>
      </c>
      <c r="B490">
        <v>5</v>
      </c>
      <c r="C490" s="299" t="s">
        <v>9240</v>
      </c>
      <c r="D490" s="299" t="s">
        <v>9250</v>
      </c>
      <c r="E490" s="302" t="s">
        <v>7370</v>
      </c>
      <c r="F490" s="301">
        <v>7</v>
      </c>
      <c r="G490" s="300">
        <v>5</v>
      </c>
      <c r="H490" s="300">
        <v>5</v>
      </c>
      <c r="I490" s="300">
        <v>5</v>
      </c>
      <c r="J490" s="300">
        <v>5</v>
      </c>
      <c r="K490" s="300">
        <v>10</v>
      </c>
      <c r="L490" s="300">
        <v>10</v>
      </c>
      <c r="M490" s="300">
        <v>5</v>
      </c>
      <c r="N490" s="300">
        <v>10</v>
      </c>
      <c r="O490" s="300">
        <v>10</v>
      </c>
      <c r="P490" s="300">
        <v>10</v>
      </c>
      <c r="Q490" s="300">
        <v>5</v>
      </c>
    </row>
    <row r="491" spans="1:18">
      <c r="A491">
        <v>2453</v>
      </c>
      <c r="B491">
        <v>6</v>
      </c>
      <c r="C491" s="299" t="s">
        <v>9240</v>
      </c>
      <c r="D491" s="299" t="s">
        <v>9249</v>
      </c>
      <c r="E491" s="302" t="s">
        <v>7370</v>
      </c>
      <c r="F491" s="301">
        <v>8.6</v>
      </c>
      <c r="G491" s="300">
        <v>5</v>
      </c>
      <c r="H491" s="300">
        <v>5</v>
      </c>
      <c r="I491" s="300">
        <v>5</v>
      </c>
      <c r="J491" s="300">
        <v>5</v>
      </c>
      <c r="K491" s="300">
        <v>10</v>
      </c>
      <c r="L491" s="300">
        <v>10</v>
      </c>
      <c r="M491" s="300">
        <v>5</v>
      </c>
      <c r="N491" s="300">
        <v>10</v>
      </c>
      <c r="O491" s="300">
        <v>10</v>
      </c>
      <c r="P491" s="300">
        <v>10</v>
      </c>
      <c r="Q491" s="300">
        <v>5</v>
      </c>
      <c r="R491" s="1" t="s">
        <v>6665</v>
      </c>
    </row>
    <row r="492" spans="1:18">
      <c r="A492">
        <v>2452</v>
      </c>
      <c r="B492">
        <v>7</v>
      </c>
      <c r="C492" s="299" t="s">
        <v>9240</v>
      </c>
      <c r="D492" s="299" t="s">
        <v>9248</v>
      </c>
      <c r="E492" s="302" t="s">
        <v>7370</v>
      </c>
      <c r="F492" s="301">
        <v>8.6999999999999993</v>
      </c>
      <c r="G492" s="300">
        <v>5</v>
      </c>
      <c r="H492" s="300">
        <v>5</v>
      </c>
      <c r="I492" s="300">
        <v>5</v>
      </c>
      <c r="J492" s="300">
        <v>5</v>
      </c>
      <c r="K492" s="300">
        <v>10</v>
      </c>
      <c r="L492" s="300">
        <v>10</v>
      </c>
      <c r="M492" s="300">
        <v>5</v>
      </c>
      <c r="N492" s="300">
        <v>10</v>
      </c>
      <c r="O492" s="300">
        <v>10</v>
      </c>
      <c r="P492" s="300">
        <v>10</v>
      </c>
      <c r="Q492" s="300">
        <v>5</v>
      </c>
      <c r="R492" s="1" t="s">
        <v>8</v>
      </c>
    </row>
    <row r="493" spans="1:18">
      <c r="A493">
        <v>2451</v>
      </c>
      <c r="B493">
        <v>8</v>
      </c>
      <c r="C493" s="299" t="s">
        <v>9240</v>
      </c>
      <c r="D493" s="299" t="s">
        <v>9247</v>
      </c>
      <c r="E493" s="302" t="s">
        <v>7370</v>
      </c>
      <c r="F493" s="301">
        <v>9</v>
      </c>
      <c r="G493" s="300">
        <v>5</v>
      </c>
      <c r="H493" s="300">
        <v>5</v>
      </c>
      <c r="I493" s="300">
        <v>5</v>
      </c>
      <c r="J493" s="300">
        <v>5</v>
      </c>
      <c r="K493" s="300">
        <v>10</v>
      </c>
      <c r="L493" s="300">
        <v>10</v>
      </c>
      <c r="M493" s="300">
        <v>5</v>
      </c>
      <c r="N493" s="300">
        <v>10</v>
      </c>
      <c r="O493" s="300">
        <v>10</v>
      </c>
      <c r="P493" s="300">
        <v>10</v>
      </c>
      <c r="Q493" s="300">
        <v>5</v>
      </c>
      <c r="R493" s="1" t="s">
        <v>6665</v>
      </c>
    </row>
    <row r="494" spans="1:18">
      <c r="A494">
        <v>2450</v>
      </c>
      <c r="B494">
        <v>9</v>
      </c>
      <c r="C494" s="299" t="s">
        <v>9240</v>
      </c>
      <c r="D494" s="305" t="s">
        <v>9246</v>
      </c>
      <c r="E494" s="304" t="s">
        <v>7370</v>
      </c>
      <c r="F494" s="303">
        <v>9.6</v>
      </c>
      <c r="G494" s="300">
        <v>5</v>
      </c>
      <c r="H494" s="300">
        <v>5</v>
      </c>
      <c r="I494" s="300">
        <v>5</v>
      </c>
      <c r="J494" s="300">
        <v>5</v>
      </c>
      <c r="K494" s="300">
        <v>10</v>
      </c>
      <c r="L494" s="300">
        <v>10</v>
      </c>
      <c r="M494" s="300">
        <v>5</v>
      </c>
      <c r="N494" s="300">
        <v>10</v>
      </c>
      <c r="O494" s="300">
        <v>10</v>
      </c>
      <c r="P494" s="300">
        <v>10</v>
      </c>
      <c r="Q494" s="300">
        <v>5</v>
      </c>
      <c r="R494" s="1" t="s">
        <v>8</v>
      </c>
    </row>
    <row r="495" spans="1:18">
      <c r="A495">
        <v>2449</v>
      </c>
      <c r="B495">
        <v>10</v>
      </c>
      <c r="C495" s="299" t="s">
        <v>9240</v>
      </c>
      <c r="D495" s="299" t="s">
        <v>9245</v>
      </c>
      <c r="E495" s="302" t="s">
        <v>7370</v>
      </c>
      <c r="F495" s="301">
        <v>7.8</v>
      </c>
      <c r="G495" s="300">
        <v>5</v>
      </c>
      <c r="H495" s="300">
        <v>5</v>
      </c>
      <c r="I495" s="300">
        <v>5</v>
      </c>
      <c r="J495" s="300">
        <v>5</v>
      </c>
      <c r="K495" s="300">
        <v>10</v>
      </c>
      <c r="L495" s="300">
        <v>10</v>
      </c>
      <c r="M495" s="300">
        <v>5</v>
      </c>
      <c r="N495" s="300">
        <v>10</v>
      </c>
      <c r="O495" s="300">
        <v>10</v>
      </c>
      <c r="P495" s="300">
        <v>10</v>
      </c>
      <c r="Q495" s="300">
        <v>5</v>
      </c>
      <c r="R495" s="1" t="s">
        <v>6665</v>
      </c>
    </row>
    <row r="496" spans="1:18">
      <c r="A496">
        <v>2448</v>
      </c>
      <c r="B496">
        <v>11</v>
      </c>
      <c r="C496" s="299" t="s">
        <v>9240</v>
      </c>
      <c r="D496" s="299" t="s">
        <v>9244</v>
      </c>
      <c r="E496" s="302" t="s">
        <v>7370</v>
      </c>
      <c r="F496" s="301">
        <v>9.4</v>
      </c>
      <c r="G496" s="300">
        <v>5</v>
      </c>
      <c r="H496" s="300">
        <v>5</v>
      </c>
      <c r="I496" s="300">
        <v>5</v>
      </c>
      <c r="J496" s="300">
        <v>5</v>
      </c>
      <c r="K496" s="300">
        <v>10</v>
      </c>
      <c r="L496" s="300">
        <v>10</v>
      </c>
      <c r="M496" s="300">
        <v>5</v>
      </c>
      <c r="N496" s="300">
        <v>10</v>
      </c>
      <c r="O496" s="300">
        <v>10</v>
      </c>
      <c r="P496" s="300">
        <v>10</v>
      </c>
      <c r="Q496" s="300">
        <v>5</v>
      </c>
      <c r="R496" s="1" t="s">
        <v>6698</v>
      </c>
    </row>
    <row r="497" spans="1:18">
      <c r="A497">
        <v>2447</v>
      </c>
      <c r="B497">
        <v>12</v>
      </c>
      <c r="C497" s="299" t="s">
        <v>9240</v>
      </c>
      <c r="D497" s="299" t="s">
        <v>9243</v>
      </c>
      <c r="E497" s="302" t="s">
        <v>7370</v>
      </c>
      <c r="F497" s="301">
        <v>7.4</v>
      </c>
      <c r="G497" s="300">
        <v>5</v>
      </c>
      <c r="H497" s="300">
        <v>5</v>
      </c>
      <c r="I497" s="300">
        <v>5</v>
      </c>
      <c r="J497" s="300">
        <v>5</v>
      </c>
      <c r="K497" s="300">
        <v>10</v>
      </c>
      <c r="L497" s="300">
        <v>10</v>
      </c>
      <c r="M497" s="300">
        <v>5</v>
      </c>
      <c r="N497" s="300">
        <v>10</v>
      </c>
      <c r="O497" s="300">
        <v>10</v>
      </c>
      <c r="P497" s="300">
        <v>10</v>
      </c>
      <c r="Q497" s="300">
        <v>5</v>
      </c>
    </row>
    <row r="498" spans="1:18">
      <c r="A498">
        <v>2446</v>
      </c>
      <c r="B498">
        <v>13</v>
      </c>
      <c r="C498" s="299" t="s">
        <v>9240</v>
      </c>
      <c r="D498" s="299" t="s">
        <v>9242</v>
      </c>
      <c r="E498" s="302" t="s">
        <v>7370</v>
      </c>
      <c r="F498" s="301">
        <v>7.4</v>
      </c>
      <c r="G498" s="300">
        <v>5</v>
      </c>
      <c r="H498" s="300">
        <v>5</v>
      </c>
      <c r="I498" s="300">
        <v>5</v>
      </c>
      <c r="J498" s="300">
        <v>5</v>
      </c>
      <c r="K498" s="300">
        <v>10</v>
      </c>
      <c r="L498" s="300">
        <v>10</v>
      </c>
      <c r="M498" s="300">
        <v>5</v>
      </c>
      <c r="N498" s="300">
        <v>10</v>
      </c>
      <c r="O498" s="300">
        <v>10</v>
      </c>
      <c r="P498" s="300">
        <v>10</v>
      </c>
      <c r="Q498" s="300">
        <v>5</v>
      </c>
    </row>
    <row r="499" spans="1:18">
      <c r="A499">
        <v>2445</v>
      </c>
      <c r="B499">
        <v>14</v>
      </c>
      <c r="C499" s="299" t="s">
        <v>9240</v>
      </c>
      <c r="D499" s="299" t="s">
        <v>9241</v>
      </c>
      <c r="E499" s="302" t="s">
        <v>7370</v>
      </c>
      <c r="F499" s="301">
        <v>7.4</v>
      </c>
      <c r="G499" s="300">
        <v>5</v>
      </c>
      <c r="H499" s="300">
        <v>5</v>
      </c>
      <c r="I499" s="300">
        <v>5</v>
      </c>
      <c r="J499" s="300">
        <v>5</v>
      </c>
      <c r="K499" s="300">
        <v>10</v>
      </c>
      <c r="L499" s="300">
        <v>10</v>
      </c>
      <c r="M499" s="300">
        <v>5</v>
      </c>
      <c r="N499" s="300">
        <v>10</v>
      </c>
      <c r="O499" s="300">
        <v>10</v>
      </c>
      <c r="P499" s="300">
        <v>10</v>
      </c>
      <c r="Q499" s="300">
        <v>5</v>
      </c>
    </row>
    <row r="500" spans="1:18">
      <c r="A500">
        <v>2444</v>
      </c>
      <c r="C500" s="299" t="s">
        <v>9240</v>
      </c>
      <c r="D500" s="298" t="s">
        <v>9239</v>
      </c>
      <c r="E500" s="297" t="s">
        <v>7370</v>
      </c>
      <c r="F500" s="296">
        <v>8.6</v>
      </c>
      <c r="G500" s="296" t="e">
        <f>AVERAGE(#REF!)</f>
        <v>#REF!</v>
      </c>
      <c r="H500" s="296" t="e">
        <f>AVERAGE(#REF!)</f>
        <v>#REF!</v>
      </c>
      <c r="I500" s="296" t="e">
        <f>AVERAGE(#REF!)</f>
        <v>#REF!</v>
      </c>
      <c r="J500" s="296" t="e">
        <f>AVERAGE(#REF!)</f>
        <v>#REF!</v>
      </c>
      <c r="K500" s="296" t="e">
        <f>AVERAGE(#REF!)</f>
        <v>#REF!</v>
      </c>
      <c r="L500" s="296" t="e">
        <f>AVERAGE(#REF!)</f>
        <v>#REF!</v>
      </c>
      <c r="M500" s="296" t="e">
        <f>AVERAGE(#REF!)</f>
        <v>#REF!</v>
      </c>
      <c r="N500" s="296" t="e">
        <f>AVERAGE(#REF!)</f>
        <v>#REF!</v>
      </c>
      <c r="O500" s="296" t="e">
        <f>AVERAGE(#REF!)</f>
        <v>#REF!</v>
      </c>
      <c r="P500" s="296" t="e">
        <f>AVERAGE(#REF!)</f>
        <v>#REF!</v>
      </c>
      <c r="Q500" s="296" t="e">
        <f>AVERAGE(#REF!)</f>
        <v>#REF!</v>
      </c>
      <c r="R500" s="1" t="s">
        <v>6665</v>
      </c>
    </row>
    <row r="501" spans="1:18">
      <c r="A501">
        <v>2443</v>
      </c>
      <c r="B501">
        <v>1</v>
      </c>
      <c r="C501" s="299" t="s">
        <v>9233</v>
      </c>
      <c r="D501" s="299" t="s">
        <v>9238</v>
      </c>
      <c r="E501" s="302" t="s">
        <v>7370</v>
      </c>
      <c r="F501" s="301">
        <v>9.1</v>
      </c>
      <c r="G501" s="300">
        <v>5</v>
      </c>
      <c r="H501" s="300">
        <v>5</v>
      </c>
      <c r="I501" s="300">
        <v>5</v>
      </c>
      <c r="J501" s="300">
        <v>5</v>
      </c>
      <c r="K501" s="300">
        <v>10</v>
      </c>
      <c r="L501" s="300">
        <v>10</v>
      </c>
      <c r="M501" s="300">
        <v>5</v>
      </c>
      <c r="N501" s="300">
        <v>10</v>
      </c>
      <c r="O501" s="300">
        <v>10</v>
      </c>
      <c r="P501" s="300">
        <v>10</v>
      </c>
      <c r="Q501" s="300">
        <v>5</v>
      </c>
      <c r="R501" s="1" t="s">
        <v>6698</v>
      </c>
    </row>
    <row r="502" spans="1:18">
      <c r="A502">
        <v>2442</v>
      </c>
      <c r="B502">
        <v>2</v>
      </c>
      <c r="C502" s="299" t="s">
        <v>9233</v>
      </c>
      <c r="D502" s="299" t="s">
        <v>9237</v>
      </c>
      <c r="E502" s="302" t="s">
        <v>7370</v>
      </c>
      <c r="F502" s="301">
        <v>8.5</v>
      </c>
      <c r="G502" s="300">
        <v>5</v>
      </c>
      <c r="H502" s="300">
        <v>5</v>
      </c>
      <c r="I502" s="300">
        <v>5</v>
      </c>
      <c r="J502" s="300">
        <v>5</v>
      </c>
      <c r="K502" s="300">
        <v>10</v>
      </c>
      <c r="L502" s="300">
        <v>10</v>
      </c>
      <c r="M502" s="300">
        <v>5</v>
      </c>
      <c r="N502" s="300">
        <v>10</v>
      </c>
      <c r="O502" s="300">
        <v>10</v>
      </c>
      <c r="P502" s="300">
        <v>10</v>
      </c>
      <c r="Q502" s="300">
        <v>5</v>
      </c>
      <c r="R502" s="1" t="s">
        <v>6698</v>
      </c>
    </row>
    <row r="503" spans="1:18">
      <c r="A503">
        <v>2441</v>
      </c>
      <c r="B503">
        <v>3</v>
      </c>
      <c r="C503" s="299" t="s">
        <v>9233</v>
      </c>
      <c r="D503" s="299" t="s">
        <v>9236</v>
      </c>
      <c r="E503" s="302" t="s">
        <v>7370</v>
      </c>
      <c r="F503" s="301">
        <v>7.9</v>
      </c>
      <c r="G503" s="300">
        <v>5</v>
      </c>
      <c r="H503" s="300">
        <v>5</v>
      </c>
      <c r="I503" s="300">
        <v>5</v>
      </c>
      <c r="J503" s="300">
        <v>5</v>
      </c>
      <c r="K503" s="300">
        <v>10</v>
      </c>
      <c r="L503" s="300">
        <v>10</v>
      </c>
      <c r="M503" s="300">
        <v>5</v>
      </c>
      <c r="N503" s="300">
        <v>10</v>
      </c>
      <c r="O503" s="300">
        <v>10</v>
      </c>
      <c r="P503" s="300">
        <v>10</v>
      </c>
      <c r="Q503" s="300">
        <v>5</v>
      </c>
      <c r="R503" s="1" t="s">
        <v>6698</v>
      </c>
    </row>
    <row r="504" spans="1:18">
      <c r="A504">
        <v>2440</v>
      </c>
      <c r="B504">
        <v>4</v>
      </c>
      <c r="C504" s="299" t="s">
        <v>9233</v>
      </c>
      <c r="D504" s="299" t="s">
        <v>9235</v>
      </c>
      <c r="E504" s="302" t="s">
        <v>7370</v>
      </c>
      <c r="F504" s="301">
        <v>8.6999999999999993</v>
      </c>
      <c r="G504" s="300">
        <v>5</v>
      </c>
      <c r="H504" s="300">
        <v>5</v>
      </c>
      <c r="I504" s="300">
        <v>5</v>
      </c>
      <c r="J504" s="300">
        <v>5</v>
      </c>
      <c r="K504" s="300">
        <v>10</v>
      </c>
      <c r="L504" s="300">
        <v>10</v>
      </c>
      <c r="M504" s="300">
        <v>5</v>
      </c>
      <c r="N504" s="300">
        <v>10</v>
      </c>
      <c r="O504" s="300">
        <v>10</v>
      </c>
      <c r="P504" s="300">
        <v>10</v>
      </c>
      <c r="Q504" s="300">
        <v>5</v>
      </c>
      <c r="R504" s="1" t="s">
        <v>6698</v>
      </c>
    </row>
    <row r="505" spans="1:18">
      <c r="A505">
        <v>2439</v>
      </c>
      <c r="B505">
        <v>5</v>
      </c>
      <c r="C505" s="299" t="s">
        <v>9233</v>
      </c>
      <c r="D505" s="299" t="s">
        <v>9234</v>
      </c>
      <c r="E505" s="302" t="s">
        <v>7370</v>
      </c>
      <c r="F505" s="301">
        <v>7.8</v>
      </c>
      <c r="G505" s="300">
        <v>5</v>
      </c>
      <c r="H505" s="300">
        <v>5</v>
      </c>
      <c r="I505" s="300">
        <v>5</v>
      </c>
      <c r="J505" s="300">
        <v>5</v>
      </c>
      <c r="K505" s="300">
        <v>10</v>
      </c>
      <c r="L505" s="300">
        <v>10</v>
      </c>
      <c r="M505" s="300">
        <v>5</v>
      </c>
      <c r="N505" s="300">
        <v>10</v>
      </c>
      <c r="O505" s="300">
        <v>10</v>
      </c>
      <c r="P505" s="300">
        <v>10</v>
      </c>
      <c r="Q505" s="300">
        <v>5</v>
      </c>
      <c r="R505" s="1" t="s">
        <v>6698</v>
      </c>
    </row>
    <row r="506" spans="1:18">
      <c r="A506">
        <v>2438</v>
      </c>
      <c r="C506" s="299" t="s">
        <v>9233</v>
      </c>
      <c r="D506" s="298" t="s">
        <v>9232</v>
      </c>
      <c r="E506" s="297" t="s">
        <v>7370</v>
      </c>
      <c r="F506" s="296">
        <v>8.4</v>
      </c>
      <c r="G506" s="296" t="e">
        <f>AVERAGE(#REF!)</f>
        <v>#REF!</v>
      </c>
      <c r="H506" s="296" t="e">
        <f>AVERAGE(#REF!)</f>
        <v>#REF!</v>
      </c>
      <c r="I506" s="296" t="e">
        <f>AVERAGE(#REF!)</f>
        <v>#REF!</v>
      </c>
      <c r="J506" s="296" t="e">
        <f>AVERAGE(#REF!)</f>
        <v>#REF!</v>
      </c>
      <c r="K506" s="296" t="e">
        <f>AVERAGE(#REF!)</f>
        <v>#REF!</v>
      </c>
      <c r="L506" s="296" t="e">
        <f>AVERAGE(#REF!)</f>
        <v>#REF!</v>
      </c>
      <c r="M506" s="296" t="e">
        <f>AVERAGE(#REF!)</f>
        <v>#REF!</v>
      </c>
      <c r="N506" s="296" t="e">
        <f>AVERAGE(#REF!)</f>
        <v>#REF!</v>
      </c>
      <c r="O506" s="296" t="e">
        <f>AVERAGE(#REF!)</f>
        <v>#REF!</v>
      </c>
      <c r="P506" s="296" t="e">
        <f>AVERAGE(#REF!)</f>
        <v>#REF!</v>
      </c>
      <c r="Q506" s="296" t="e">
        <f>AVERAGE(#REF!)</f>
        <v>#REF!</v>
      </c>
      <c r="R506" s="1" t="s">
        <v>6698</v>
      </c>
    </row>
    <row r="507" spans="1:18">
      <c r="A507">
        <v>2437</v>
      </c>
      <c r="B507">
        <v>1</v>
      </c>
      <c r="C507" s="299" t="s">
        <v>9222</v>
      </c>
      <c r="D507" s="299" t="s">
        <v>8646</v>
      </c>
      <c r="E507" s="302" t="s">
        <v>7370</v>
      </c>
      <c r="F507" s="301">
        <v>9.3000000000000007</v>
      </c>
      <c r="G507" s="300">
        <v>5</v>
      </c>
      <c r="H507" s="300">
        <v>5</v>
      </c>
      <c r="I507" s="300">
        <v>5</v>
      </c>
      <c r="J507" s="300">
        <v>5</v>
      </c>
      <c r="K507" s="300">
        <v>10</v>
      </c>
      <c r="L507" s="300">
        <v>10</v>
      </c>
      <c r="M507" s="300">
        <v>5</v>
      </c>
      <c r="N507" s="300">
        <v>10</v>
      </c>
      <c r="O507" s="300">
        <v>10</v>
      </c>
      <c r="P507" s="300">
        <v>10</v>
      </c>
      <c r="Q507" s="300">
        <v>5</v>
      </c>
      <c r="R507" s="1" t="s">
        <v>8</v>
      </c>
    </row>
    <row r="508" spans="1:18">
      <c r="A508">
        <v>2436</v>
      </c>
      <c r="B508">
        <v>2</v>
      </c>
      <c r="C508" s="299" t="s">
        <v>9222</v>
      </c>
      <c r="D508" s="305" t="s">
        <v>9231</v>
      </c>
      <c r="E508" s="304" t="s">
        <v>7370</v>
      </c>
      <c r="F508" s="303">
        <v>9.6</v>
      </c>
      <c r="G508" s="300">
        <v>5</v>
      </c>
      <c r="H508" s="300">
        <v>5</v>
      </c>
      <c r="I508" s="300">
        <v>5</v>
      </c>
      <c r="J508" s="300">
        <v>5</v>
      </c>
      <c r="K508" s="300">
        <v>10</v>
      </c>
      <c r="L508" s="300">
        <v>10</v>
      </c>
      <c r="M508" s="300">
        <v>5</v>
      </c>
      <c r="N508" s="300">
        <v>10</v>
      </c>
      <c r="O508" s="300">
        <v>10</v>
      </c>
      <c r="P508" s="300">
        <v>10</v>
      </c>
      <c r="Q508" s="300">
        <v>5</v>
      </c>
      <c r="R508" s="1" t="s">
        <v>8</v>
      </c>
    </row>
    <row r="509" spans="1:18">
      <c r="A509">
        <v>2435</v>
      </c>
      <c r="B509">
        <v>3</v>
      </c>
      <c r="C509" s="299" t="s">
        <v>9222</v>
      </c>
      <c r="D509" s="299" t="s">
        <v>9230</v>
      </c>
      <c r="E509" s="302" t="s">
        <v>7370</v>
      </c>
      <c r="F509" s="301">
        <v>8.4</v>
      </c>
      <c r="G509" s="300">
        <v>5</v>
      </c>
      <c r="H509" s="300">
        <v>5</v>
      </c>
      <c r="I509" s="300">
        <v>5</v>
      </c>
      <c r="J509" s="300">
        <v>5</v>
      </c>
      <c r="K509" s="300">
        <v>10</v>
      </c>
      <c r="L509" s="300">
        <v>10</v>
      </c>
      <c r="M509" s="300">
        <v>5</v>
      </c>
      <c r="N509" s="300">
        <v>10</v>
      </c>
      <c r="O509" s="300">
        <v>10</v>
      </c>
      <c r="P509" s="300">
        <v>10</v>
      </c>
      <c r="Q509" s="300">
        <v>5</v>
      </c>
      <c r="R509" s="1" t="s">
        <v>6665</v>
      </c>
    </row>
    <row r="510" spans="1:18">
      <c r="A510">
        <v>2434</v>
      </c>
      <c r="B510">
        <v>4</v>
      </c>
      <c r="C510" s="299" t="s">
        <v>9222</v>
      </c>
      <c r="D510" s="299" t="s">
        <v>9229</v>
      </c>
      <c r="E510" s="302" t="s">
        <v>7370</v>
      </c>
      <c r="F510" s="301">
        <v>8.1</v>
      </c>
      <c r="G510" s="300">
        <v>5</v>
      </c>
      <c r="H510" s="300">
        <v>5</v>
      </c>
      <c r="I510" s="300">
        <v>5</v>
      </c>
      <c r="J510" s="300">
        <v>5</v>
      </c>
      <c r="K510" s="300">
        <v>10</v>
      </c>
      <c r="L510" s="300">
        <v>10</v>
      </c>
      <c r="M510" s="300">
        <v>5</v>
      </c>
      <c r="N510" s="300">
        <v>10</v>
      </c>
      <c r="O510" s="300">
        <v>10</v>
      </c>
      <c r="P510" s="300">
        <v>10</v>
      </c>
      <c r="Q510" s="300">
        <v>5</v>
      </c>
      <c r="R510" s="1" t="s">
        <v>6665</v>
      </c>
    </row>
    <row r="511" spans="1:18">
      <c r="A511">
        <v>2433</v>
      </c>
      <c r="B511">
        <v>5</v>
      </c>
      <c r="C511" s="299" t="s">
        <v>9222</v>
      </c>
      <c r="D511" s="305" t="s">
        <v>9228</v>
      </c>
      <c r="E511" s="304" t="s">
        <v>7370</v>
      </c>
      <c r="F511" s="303">
        <v>9.6</v>
      </c>
      <c r="G511" s="300">
        <v>5</v>
      </c>
      <c r="H511" s="300">
        <v>5</v>
      </c>
      <c r="I511" s="300">
        <v>5</v>
      </c>
      <c r="J511" s="300">
        <v>5</v>
      </c>
      <c r="K511" s="300">
        <v>10</v>
      </c>
      <c r="L511" s="300">
        <v>10</v>
      </c>
      <c r="M511" s="300">
        <v>5</v>
      </c>
      <c r="N511" s="300">
        <v>10</v>
      </c>
      <c r="O511" s="300">
        <v>10</v>
      </c>
      <c r="P511" s="300">
        <v>10</v>
      </c>
      <c r="Q511" s="300">
        <v>5</v>
      </c>
      <c r="R511" s="1" t="s">
        <v>8</v>
      </c>
    </row>
    <row r="512" spans="1:18">
      <c r="A512">
        <v>2432</v>
      </c>
      <c r="B512">
        <v>6</v>
      </c>
      <c r="C512" s="299" t="s">
        <v>9222</v>
      </c>
      <c r="D512" s="299" t="s">
        <v>9227</v>
      </c>
      <c r="E512" s="302" t="s">
        <v>7370</v>
      </c>
      <c r="F512" s="301">
        <v>8.5</v>
      </c>
      <c r="G512" s="300">
        <v>5</v>
      </c>
      <c r="H512" s="300">
        <v>5</v>
      </c>
      <c r="I512" s="300">
        <v>5</v>
      </c>
      <c r="J512" s="300">
        <v>5</v>
      </c>
      <c r="K512" s="300">
        <v>10</v>
      </c>
      <c r="L512" s="300">
        <v>10</v>
      </c>
      <c r="M512" s="300">
        <v>5</v>
      </c>
      <c r="N512" s="300">
        <v>10</v>
      </c>
      <c r="O512" s="300">
        <v>10</v>
      </c>
      <c r="P512" s="300">
        <v>10</v>
      </c>
      <c r="Q512" s="300">
        <v>5</v>
      </c>
      <c r="R512" s="1" t="s">
        <v>8</v>
      </c>
    </row>
    <row r="513" spans="1:18">
      <c r="A513">
        <v>2431</v>
      </c>
      <c r="B513">
        <v>7</v>
      </c>
      <c r="C513" s="299" t="s">
        <v>9222</v>
      </c>
      <c r="D513" s="299" t="s">
        <v>9226</v>
      </c>
      <c r="E513" s="302" t="s">
        <v>7370</v>
      </c>
      <c r="F513" s="301">
        <v>9.1999999999999993</v>
      </c>
      <c r="G513" s="300">
        <v>5</v>
      </c>
      <c r="H513" s="300">
        <v>5</v>
      </c>
      <c r="I513" s="300">
        <v>5</v>
      </c>
      <c r="J513" s="300">
        <v>5</v>
      </c>
      <c r="K513" s="300">
        <v>10</v>
      </c>
      <c r="L513" s="300">
        <v>10</v>
      </c>
      <c r="M513" s="300">
        <v>5</v>
      </c>
      <c r="N513" s="300">
        <v>10</v>
      </c>
      <c r="O513" s="300">
        <v>10</v>
      </c>
      <c r="P513" s="300">
        <v>10</v>
      </c>
      <c r="Q513" s="300">
        <v>5</v>
      </c>
      <c r="R513" s="1" t="s">
        <v>8</v>
      </c>
    </row>
    <row r="514" spans="1:18">
      <c r="A514">
        <v>2430</v>
      </c>
      <c r="B514">
        <v>8</v>
      </c>
      <c r="C514" s="299" t="s">
        <v>9222</v>
      </c>
      <c r="D514" s="299" t="s">
        <v>9225</v>
      </c>
      <c r="E514" s="302" t="s">
        <v>7370</v>
      </c>
      <c r="F514" s="301">
        <v>7.8</v>
      </c>
      <c r="G514" s="300">
        <v>5</v>
      </c>
      <c r="H514" s="300">
        <v>5</v>
      </c>
      <c r="I514" s="300">
        <v>5</v>
      </c>
      <c r="J514" s="300">
        <v>5</v>
      </c>
      <c r="K514" s="300">
        <v>10</v>
      </c>
      <c r="L514" s="300">
        <v>10</v>
      </c>
      <c r="M514" s="300">
        <v>5</v>
      </c>
      <c r="N514" s="300">
        <v>10</v>
      </c>
      <c r="O514" s="300">
        <v>10</v>
      </c>
      <c r="P514" s="300">
        <v>10</v>
      </c>
      <c r="Q514" s="300">
        <v>5</v>
      </c>
      <c r="R514" s="1" t="s">
        <v>6665</v>
      </c>
    </row>
    <row r="515" spans="1:18">
      <c r="A515">
        <v>2429</v>
      </c>
      <c r="B515">
        <v>9</v>
      </c>
      <c r="C515" s="299" t="s">
        <v>9222</v>
      </c>
      <c r="D515" s="299" t="s">
        <v>9224</v>
      </c>
      <c r="E515" s="302" t="s">
        <v>7370</v>
      </c>
      <c r="F515" s="301">
        <v>9.4</v>
      </c>
      <c r="G515" s="300">
        <v>5</v>
      </c>
      <c r="H515" s="300">
        <v>5</v>
      </c>
      <c r="I515" s="300">
        <v>5</v>
      </c>
      <c r="J515" s="300">
        <v>5</v>
      </c>
      <c r="K515" s="300">
        <v>10</v>
      </c>
      <c r="L515" s="300">
        <v>10</v>
      </c>
      <c r="M515" s="300">
        <v>5</v>
      </c>
      <c r="N515" s="300">
        <v>10</v>
      </c>
      <c r="O515" s="300">
        <v>10</v>
      </c>
      <c r="P515" s="300">
        <v>10</v>
      </c>
      <c r="Q515" s="300">
        <v>5</v>
      </c>
      <c r="R515" s="1" t="s">
        <v>6665</v>
      </c>
    </row>
    <row r="516" spans="1:18">
      <c r="A516">
        <v>2428</v>
      </c>
      <c r="B516">
        <v>10</v>
      </c>
      <c r="C516" s="299" t="s">
        <v>9222</v>
      </c>
      <c r="D516" s="299" t="s">
        <v>9223</v>
      </c>
      <c r="E516" s="302" t="s">
        <v>7370</v>
      </c>
      <c r="F516" s="301">
        <v>7.6</v>
      </c>
      <c r="G516" s="300">
        <v>5</v>
      </c>
      <c r="H516" s="300">
        <v>5</v>
      </c>
      <c r="I516" s="300">
        <v>5</v>
      </c>
      <c r="J516" s="300">
        <v>5</v>
      </c>
      <c r="K516" s="300">
        <v>10</v>
      </c>
      <c r="L516" s="300">
        <v>10</v>
      </c>
      <c r="M516" s="300">
        <v>5</v>
      </c>
      <c r="N516" s="300">
        <v>10</v>
      </c>
      <c r="O516" s="300">
        <v>10</v>
      </c>
      <c r="P516" s="300">
        <v>10</v>
      </c>
      <c r="Q516" s="300">
        <v>5</v>
      </c>
      <c r="R516" s="1" t="s">
        <v>8</v>
      </c>
    </row>
    <row r="517" spans="1:18">
      <c r="A517">
        <v>2427</v>
      </c>
      <c r="C517" s="299" t="s">
        <v>9222</v>
      </c>
      <c r="D517" s="298" t="s">
        <v>9154</v>
      </c>
      <c r="E517" s="297" t="s">
        <v>7370</v>
      </c>
      <c r="F517" s="296">
        <v>8.8000000000000007</v>
      </c>
      <c r="G517" s="296" t="e">
        <f>AVERAGE(#REF!)</f>
        <v>#REF!</v>
      </c>
      <c r="H517" s="296" t="e">
        <f>AVERAGE(#REF!)</f>
        <v>#REF!</v>
      </c>
      <c r="I517" s="296" t="e">
        <f>AVERAGE(#REF!)</f>
        <v>#REF!</v>
      </c>
      <c r="J517" s="296" t="e">
        <f>AVERAGE(#REF!)</f>
        <v>#REF!</v>
      </c>
      <c r="K517" s="296" t="e">
        <f>AVERAGE(#REF!)</f>
        <v>#REF!</v>
      </c>
      <c r="L517" s="296" t="e">
        <f>AVERAGE(#REF!)</f>
        <v>#REF!</v>
      </c>
      <c r="M517" s="296" t="e">
        <f>AVERAGE(#REF!)</f>
        <v>#REF!</v>
      </c>
      <c r="N517" s="296" t="e">
        <f>AVERAGE(#REF!)</f>
        <v>#REF!</v>
      </c>
      <c r="O517" s="296" t="e">
        <f>AVERAGE(#REF!)</f>
        <v>#REF!</v>
      </c>
      <c r="P517" s="296" t="e">
        <f>AVERAGE(#REF!)</f>
        <v>#REF!</v>
      </c>
      <c r="Q517" s="296" t="e">
        <f>AVERAGE(#REF!)</f>
        <v>#REF!</v>
      </c>
      <c r="R517" s="1" t="s">
        <v>8</v>
      </c>
    </row>
    <row r="518" spans="1:18">
      <c r="A518">
        <v>2426</v>
      </c>
      <c r="B518">
        <v>1</v>
      </c>
      <c r="C518" s="299" t="s">
        <v>9208</v>
      </c>
      <c r="D518" s="299" t="s">
        <v>9221</v>
      </c>
      <c r="E518" s="302" t="s">
        <v>7370</v>
      </c>
      <c r="F518" s="301">
        <v>7.5</v>
      </c>
      <c r="G518" s="300">
        <v>5</v>
      </c>
      <c r="H518" s="300">
        <v>5</v>
      </c>
      <c r="I518" s="300">
        <v>5</v>
      </c>
      <c r="J518" s="300">
        <v>5</v>
      </c>
      <c r="K518" s="300">
        <v>10</v>
      </c>
      <c r="L518" s="300">
        <v>10</v>
      </c>
      <c r="M518" s="300">
        <v>5</v>
      </c>
      <c r="N518" s="300">
        <v>10</v>
      </c>
      <c r="O518" s="300">
        <v>10</v>
      </c>
      <c r="P518" s="300">
        <v>10</v>
      </c>
      <c r="Q518" s="300">
        <v>5</v>
      </c>
      <c r="R518" s="1" t="s">
        <v>6698</v>
      </c>
    </row>
    <row r="519" spans="1:18">
      <c r="A519">
        <v>2425</v>
      </c>
      <c r="B519">
        <v>2</v>
      </c>
      <c r="C519" s="299" t="s">
        <v>9208</v>
      </c>
      <c r="D519" s="299" t="s">
        <v>9220</v>
      </c>
      <c r="E519" s="302" t="s">
        <v>7370</v>
      </c>
      <c r="F519" s="301">
        <v>7.7</v>
      </c>
      <c r="G519" s="300">
        <v>5</v>
      </c>
      <c r="H519" s="300">
        <v>5</v>
      </c>
      <c r="I519" s="300">
        <v>5</v>
      </c>
      <c r="J519" s="300">
        <v>5</v>
      </c>
      <c r="K519" s="300">
        <v>10</v>
      </c>
      <c r="L519" s="300">
        <v>10</v>
      </c>
      <c r="M519" s="300">
        <v>5</v>
      </c>
      <c r="N519" s="300">
        <v>10</v>
      </c>
      <c r="O519" s="300">
        <v>10</v>
      </c>
      <c r="P519" s="300">
        <v>10</v>
      </c>
      <c r="Q519" s="300">
        <v>5</v>
      </c>
      <c r="R519" s="1" t="s">
        <v>6665</v>
      </c>
    </row>
    <row r="520" spans="1:18">
      <c r="A520">
        <v>2424</v>
      </c>
      <c r="B520">
        <v>3</v>
      </c>
      <c r="C520" s="299" t="s">
        <v>9208</v>
      </c>
      <c r="D520" s="299" t="s">
        <v>9219</v>
      </c>
      <c r="E520" s="302" t="s">
        <v>7370</v>
      </c>
      <c r="F520" s="301">
        <v>8.4</v>
      </c>
      <c r="G520" s="300">
        <v>5</v>
      </c>
      <c r="H520" s="300">
        <v>5</v>
      </c>
      <c r="I520" s="300">
        <v>5</v>
      </c>
      <c r="J520" s="300">
        <v>5</v>
      </c>
      <c r="K520" s="300">
        <v>10</v>
      </c>
      <c r="L520" s="300">
        <v>10</v>
      </c>
      <c r="M520" s="300">
        <v>5</v>
      </c>
      <c r="N520" s="300">
        <v>10</v>
      </c>
      <c r="O520" s="300">
        <v>10</v>
      </c>
      <c r="P520" s="300">
        <v>10</v>
      </c>
      <c r="Q520" s="300">
        <v>5</v>
      </c>
      <c r="R520" s="1" t="s">
        <v>8</v>
      </c>
    </row>
    <row r="521" spans="1:18">
      <c r="A521">
        <v>2423</v>
      </c>
      <c r="B521">
        <v>4</v>
      </c>
      <c r="C521" s="299" t="s">
        <v>9208</v>
      </c>
      <c r="D521" s="299" t="s">
        <v>9218</v>
      </c>
      <c r="E521" s="302" t="s">
        <v>7370</v>
      </c>
      <c r="F521" s="301">
        <v>8.8000000000000007</v>
      </c>
      <c r="G521" s="300">
        <v>5</v>
      </c>
      <c r="H521" s="300">
        <v>5</v>
      </c>
      <c r="I521" s="300">
        <v>5</v>
      </c>
      <c r="J521" s="300">
        <v>5</v>
      </c>
      <c r="K521" s="300">
        <v>10</v>
      </c>
      <c r="L521" s="300">
        <v>10</v>
      </c>
      <c r="M521" s="300">
        <v>5</v>
      </c>
      <c r="N521" s="300">
        <v>10</v>
      </c>
      <c r="O521" s="300">
        <v>10</v>
      </c>
      <c r="P521" s="300">
        <v>10</v>
      </c>
      <c r="Q521" s="300">
        <v>5</v>
      </c>
      <c r="R521" s="1" t="s">
        <v>6665</v>
      </c>
    </row>
    <row r="522" spans="1:18">
      <c r="A522">
        <v>2422</v>
      </c>
      <c r="B522">
        <v>5</v>
      </c>
      <c r="C522" s="299" t="s">
        <v>9208</v>
      </c>
      <c r="D522" s="299" t="s">
        <v>9217</v>
      </c>
      <c r="E522" s="302" t="s">
        <v>7370</v>
      </c>
      <c r="F522" s="301">
        <v>7.5</v>
      </c>
      <c r="G522" s="300">
        <v>5</v>
      </c>
      <c r="H522" s="300">
        <v>5</v>
      </c>
      <c r="I522" s="300">
        <v>5</v>
      </c>
      <c r="J522" s="300">
        <v>5</v>
      </c>
      <c r="K522" s="300">
        <v>10</v>
      </c>
      <c r="L522" s="300">
        <v>10</v>
      </c>
      <c r="M522" s="300">
        <v>5</v>
      </c>
      <c r="N522" s="300">
        <v>10</v>
      </c>
      <c r="O522" s="300">
        <v>10</v>
      </c>
      <c r="P522" s="300">
        <v>10</v>
      </c>
      <c r="Q522" s="300">
        <v>5</v>
      </c>
      <c r="R522" s="1" t="s">
        <v>6698</v>
      </c>
    </row>
    <row r="523" spans="1:18">
      <c r="A523">
        <v>2421</v>
      </c>
      <c r="B523">
        <v>6</v>
      </c>
      <c r="C523" s="299" t="s">
        <v>9208</v>
      </c>
      <c r="D523" s="299" t="s">
        <v>9216</v>
      </c>
      <c r="E523" s="302" t="s">
        <v>7370</v>
      </c>
      <c r="F523" s="301">
        <v>9</v>
      </c>
      <c r="G523" s="300">
        <v>5</v>
      </c>
      <c r="H523" s="300">
        <v>5</v>
      </c>
      <c r="I523" s="300">
        <v>5</v>
      </c>
      <c r="J523" s="300">
        <v>5</v>
      </c>
      <c r="K523" s="300">
        <v>10</v>
      </c>
      <c r="L523" s="300">
        <v>10</v>
      </c>
      <c r="M523" s="300">
        <v>5</v>
      </c>
      <c r="N523" s="300">
        <v>10</v>
      </c>
      <c r="O523" s="300">
        <v>10</v>
      </c>
      <c r="P523" s="300">
        <v>10</v>
      </c>
      <c r="Q523" s="300">
        <v>5</v>
      </c>
      <c r="R523" s="1" t="s">
        <v>8</v>
      </c>
    </row>
    <row r="524" spans="1:18">
      <c r="A524">
        <v>2420</v>
      </c>
      <c r="B524">
        <v>7</v>
      </c>
      <c r="C524" s="299" t="s">
        <v>9208</v>
      </c>
      <c r="D524" s="299" t="s">
        <v>9215</v>
      </c>
      <c r="E524" s="302" t="s">
        <v>7370</v>
      </c>
      <c r="F524" s="301">
        <v>8.3000000000000007</v>
      </c>
      <c r="G524" s="300">
        <v>5</v>
      </c>
      <c r="H524" s="300">
        <v>5</v>
      </c>
      <c r="I524" s="300">
        <v>5</v>
      </c>
      <c r="J524" s="300">
        <v>5</v>
      </c>
      <c r="K524" s="300">
        <v>10</v>
      </c>
      <c r="L524" s="300">
        <v>10</v>
      </c>
      <c r="M524" s="300">
        <v>5</v>
      </c>
      <c r="N524" s="300">
        <v>10</v>
      </c>
      <c r="O524" s="300">
        <v>10</v>
      </c>
      <c r="P524" s="300">
        <v>10</v>
      </c>
      <c r="Q524" s="300">
        <v>5</v>
      </c>
      <c r="R524" s="1" t="s">
        <v>6698</v>
      </c>
    </row>
    <row r="525" spans="1:18">
      <c r="A525">
        <v>2419</v>
      </c>
      <c r="B525">
        <v>8</v>
      </c>
      <c r="C525" s="299" t="s">
        <v>9208</v>
      </c>
      <c r="D525" s="299" t="s">
        <v>9214</v>
      </c>
      <c r="E525" s="302" t="s">
        <v>7370</v>
      </c>
      <c r="F525" s="301">
        <v>9.1999999999999993</v>
      </c>
      <c r="G525" s="300">
        <v>5</v>
      </c>
      <c r="H525" s="300">
        <v>5</v>
      </c>
      <c r="I525" s="300">
        <v>5</v>
      </c>
      <c r="J525" s="300">
        <v>5</v>
      </c>
      <c r="K525" s="300">
        <v>10</v>
      </c>
      <c r="L525" s="300">
        <v>10</v>
      </c>
      <c r="M525" s="300">
        <v>5</v>
      </c>
      <c r="N525" s="300">
        <v>10</v>
      </c>
      <c r="O525" s="300">
        <v>10</v>
      </c>
      <c r="P525" s="300">
        <v>10</v>
      </c>
      <c r="Q525" s="300">
        <v>5</v>
      </c>
      <c r="R525" s="1" t="s">
        <v>6665</v>
      </c>
    </row>
    <row r="526" spans="1:18">
      <c r="A526">
        <v>2418</v>
      </c>
      <c r="B526">
        <v>9</v>
      </c>
      <c r="C526" s="299" t="s">
        <v>9208</v>
      </c>
      <c r="D526" s="299" t="s">
        <v>9213</v>
      </c>
      <c r="E526" s="302" t="s">
        <v>7370</v>
      </c>
      <c r="F526" s="301">
        <v>7.7</v>
      </c>
      <c r="G526" s="300">
        <v>5</v>
      </c>
      <c r="H526" s="300">
        <v>5</v>
      </c>
      <c r="I526" s="300">
        <v>5</v>
      </c>
      <c r="J526" s="300">
        <v>5</v>
      </c>
      <c r="K526" s="300">
        <v>10</v>
      </c>
      <c r="L526" s="300">
        <v>10</v>
      </c>
      <c r="M526" s="300">
        <v>5</v>
      </c>
      <c r="N526" s="300">
        <v>10</v>
      </c>
      <c r="O526" s="300">
        <v>10</v>
      </c>
      <c r="P526" s="300">
        <v>10</v>
      </c>
      <c r="Q526" s="300">
        <v>5</v>
      </c>
      <c r="R526" s="1" t="s">
        <v>6698</v>
      </c>
    </row>
    <row r="527" spans="1:18">
      <c r="A527">
        <v>2417</v>
      </c>
      <c r="B527">
        <v>10</v>
      </c>
      <c r="C527" s="299" t="s">
        <v>9208</v>
      </c>
      <c r="D527" s="299" t="s">
        <v>9212</v>
      </c>
      <c r="E527" s="302" t="s">
        <v>7370</v>
      </c>
      <c r="F527" s="301">
        <v>8.4</v>
      </c>
      <c r="G527" s="300">
        <v>5</v>
      </c>
      <c r="H527" s="300">
        <v>5</v>
      </c>
      <c r="I527" s="300">
        <v>5</v>
      </c>
      <c r="J527" s="300">
        <v>5</v>
      </c>
      <c r="K527" s="300">
        <v>10</v>
      </c>
      <c r="L527" s="300">
        <v>10</v>
      </c>
      <c r="M527" s="300">
        <v>5</v>
      </c>
      <c r="N527" s="300">
        <v>10</v>
      </c>
      <c r="O527" s="300">
        <v>10</v>
      </c>
      <c r="P527" s="300">
        <v>10</v>
      </c>
      <c r="Q527" s="300">
        <v>5</v>
      </c>
      <c r="R527" s="1" t="s">
        <v>6665</v>
      </c>
    </row>
    <row r="528" spans="1:18">
      <c r="A528">
        <v>2416</v>
      </c>
      <c r="B528">
        <v>11</v>
      </c>
      <c r="C528" s="299" t="s">
        <v>9208</v>
      </c>
      <c r="D528" s="299" t="s">
        <v>9211</v>
      </c>
      <c r="E528" s="302" t="s">
        <v>7370</v>
      </c>
      <c r="F528" s="301">
        <v>8.1</v>
      </c>
      <c r="G528" s="300">
        <v>5</v>
      </c>
      <c r="H528" s="300">
        <v>5</v>
      </c>
      <c r="I528" s="300">
        <v>5</v>
      </c>
      <c r="J528" s="300">
        <v>5</v>
      </c>
      <c r="K528" s="300">
        <v>10</v>
      </c>
      <c r="L528" s="300">
        <v>10</v>
      </c>
      <c r="M528" s="300">
        <v>5</v>
      </c>
      <c r="N528" s="300">
        <v>10</v>
      </c>
      <c r="O528" s="300">
        <v>10</v>
      </c>
      <c r="P528" s="300">
        <v>10</v>
      </c>
      <c r="Q528" s="300">
        <v>5</v>
      </c>
      <c r="R528" s="1" t="s">
        <v>6665</v>
      </c>
    </row>
    <row r="529" spans="1:18">
      <c r="A529">
        <v>2415</v>
      </c>
      <c r="B529">
        <v>12</v>
      </c>
      <c r="C529" s="299" t="s">
        <v>9208</v>
      </c>
      <c r="D529" s="305" t="s">
        <v>9210</v>
      </c>
      <c r="E529" s="304" t="s">
        <v>7370</v>
      </c>
      <c r="F529" s="303">
        <v>9.5</v>
      </c>
      <c r="G529" s="300">
        <v>5</v>
      </c>
      <c r="H529" s="300">
        <v>5</v>
      </c>
      <c r="I529" s="300">
        <v>5</v>
      </c>
      <c r="J529" s="300">
        <v>5</v>
      </c>
      <c r="K529" s="300">
        <v>10</v>
      </c>
      <c r="L529" s="300">
        <v>10</v>
      </c>
      <c r="M529" s="300">
        <v>5</v>
      </c>
      <c r="N529" s="300">
        <v>10</v>
      </c>
      <c r="O529" s="300">
        <v>10</v>
      </c>
      <c r="P529" s="300">
        <v>10</v>
      </c>
      <c r="Q529" s="300">
        <v>5</v>
      </c>
      <c r="R529" s="1" t="s">
        <v>8</v>
      </c>
    </row>
    <row r="530" spans="1:18">
      <c r="A530">
        <v>2414</v>
      </c>
      <c r="B530">
        <v>13</v>
      </c>
      <c r="C530" s="299" t="s">
        <v>9208</v>
      </c>
      <c r="D530" s="299" t="s">
        <v>9209</v>
      </c>
      <c r="E530" s="302" t="s">
        <v>7370</v>
      </c>
      <c r="F530" s="301">
        <v>7.9</v>
      </c>
      <c r="G530" s="300">
        <v>5</v>
      </c>
      <c r="H530" s="300">
        <v>5</v>
      </c>
      <c r="I530" s="300">
        <v>5</v>
      </c>
      <c r="J530" s="300">
        <v>5</v>
      </c>
      <c r="K530" s="300">
        <v>10</v>
      </c>
      <c r="L530" s="300">
        <v>10</v>
      </c>
      <c r="M530" s="300">
        <v>5</v>
      </c>
      <c r="N530" s="300">
        <v>10</v>
      </c>
      <c r="O530" s="300">
        <v>10</v>
      </c>
      <c r="P530" s="300">
        <v>10</v>
      </c>
      <c r="Q530" s="300">
        <v>5</v>
      </c>
      <c r="R530" s="1" t="s">
        <v>6698</v>
      </c>
    </row>
    <row r="531" spans="1:18">
      <c r="A531">
        <v>2413</v>
      </c>
      <c r="C531" s="299" t="s">
        <v>9208</v>
      </c>
      <c r="D531" s="298" t="s">
        <v>9154</v>
      </c>
      <c r="E531" s="297" t="s">
        <v>7370</v>
      </c>
      <c r="F531" s="296">
        <v>8.3000000000000007</v>
      </c>
      <c r="G531" s="296" t="e">
        <f>AVERAGE(#REF!)</f>
        <v>#REF!</v>
      </c>
      <c r="H531" s="296" t="e">
        <f>AVERAGE(#REF!)</f>
        <v>#REF!</v>
      </c>
      <c r="I531" s="296" t="e">
        <f>AVERAGE(#REF!)</f>
        <v>#REF!</v>
      </c>
      <c r="J531" s="296" t="e">
        <f>AVERAGE(#REF!)</f>
        <v>#REF!</v>
      </c>
      <c r="K531" s="296" t="e">
        <f>AVERAGE(#REF!)</f>
        <v>#REF!</v>
      </c>
      <c r="L531" s="296" t="e">
        <f>AVERAGE(#REF!)</f>
        <v>#REF!</v>
      </c>
      <c r="M531" s="296" t="e">
        <f>AVERAGE(#REF!)</f>
        <v>#REF!</v>
      </c>
      <c r="N531" s="296" t="e">
        <f>AVERAGE(#REF!)</f>
        <v>#REF!</v>
      </c>
      <c r="O531" s="296" t="e">
        <f>AVERAGE(#REF!)</f>
        <v>#REF!</v>
      </c>
      <c r="P531" s="296" t="e">
        <f>AVERAGE(#REF!)</f>
        <v>#REF!</v>
      </c>
      <c r="Q531" s="296" t="e">
        <f>AVERAGE(#REF!)</f>
        <v>#REF!</v>
      </c>
      <c r="R531" s="1" t="s">
        <v>6665</v>
      </c>
    </row>
    <row r="532" spans="1:18">
      <c r="A532">
        <v>2412</v>
      </c>
      <c r="B532">
        <v>1</v>
      </c>
      <c r="C532" s="299" t="s">
        <v>9197</v>
      </c>
      <c r="D532" s="299" t="s">
        <v>9207</v>
      </c>
      <c r="E532" s="302" t="s">
        <v>7370</v>
      </c>
      <c r="F532" s="301">
        <v>8.1999999999999993</v>
      </c>
      <c r="G532" s="300">
        <v>5</v>
      </c>
      <c r="H532" s="300">
        <v>5</v>
      </c>
      <c r="I532" s="300">
        <v>5</v>
      </c>
      <c r="J532" s="300">
        <v>5</v>
      </c>
      <c r="K532" s="300">
        <v>10</v>
      </c>
      <c r="L532" s="300">
        <v>10</v>
      </c>
      <c r="M532" s="300">
        <v>5</v>
      </c>
      <c r="N532" s="300">
        <v>10</v>
      </c>
      <c r="O532" s="300">
        <v>10</v>
      </c>
      <c r="P532" s="300">
        <v>10</v>
      </c>
      <c r="Q532" s="300">
        <v>5</v>
      </c>
      <c r="R532" s="1" t="s">
        <v>6698</v>
      </c>
    </row>
    <row r="533" spans="1:18">
      <c r="A533">
        <v>2411</v>
      </c>
      <c r="B533">
        <v>2</v>
      </c>
      <c r="C533" s="299" t="s">
        <v>9197</v>
      </c>
      <c r="D533" s="299" t="s">
        <v>9206</v>
      </c>
      <c r="E533" s="302" t="s">
        <v>7370</v>
      </c>
      <c r="F533" s="301">
        <v>7.5</v>
      </c>
      <c r="G533" s="300">
        <v>5</v>
      </c>
      <c r="H533" s="300">
        <v>5</v>
      </c>
      <c r="I533" s="300">
        <v>5</v>
      </c>
      <c r="J533" s="300">
        <v>5</v>
      </c>
      <c r="K533" s="300">
        <v>10</v>
      </c>
      <c r="L533" s="300">
        <v>10</v>
      </c>
      <c r="M533" s="300">
        <v>5</v>
      </c>
      <c r="N533" s="300">
        <v>10</v>
      </c>
      <c r="O533" s="300">
        <v>10</v>
      </c>
      <c r="P533" s="300">
        <v>10</v>
      </c>
      <c r="Q533" s="300">
        <v>5</v>
      </c>
      <c r="R533" s="1" t="s">
        <v>6698</v>
      </c>
    </row>
    <row r="534" spans="1:18">
      <c r="A534">
        <v>2410</v>
      </c>
      <c r="B534">
        <v>3</v>
      </c>
      <c r="C534" s="299" t="s">
        <v>9197</v>
      </c>
      <c r="D534" s="299" t="s">
        <v>9205</v>
      </c>
      <c r="E534" s="302" t="s">
        <v>7370</v>
      </c>
      <c r="F534" s="301">
        <v>7</v>
      </c>
      <c r="G534" s="300">
        <v>5</v>
      </c>
      <c r="H534" s="300">
        <v>5</v>
      </c>
      <c r="I534" s="300">
        <v>5</v>
      </c>
      <c r="J534" s="300">
        <v>5</v>
      </c>
      <c r="K534" s="300">
        <v>10</v>
      </c>
      <c r="L534" s="300">
        <v>10</v>
      </c>
      <c r="M534" s="300">
        <v>5</v>
      </c>
      <c r="N534" s="300">
        <v>10</v>
      </c>
      <c r="O534" s="300">
        <v>10</v>
      </c>
      <c r="P534" s="300">
        <v>10</v>
      </c>
      <c r="Q534" s="300">
        <v>5</v>
      </c>
      <c r="R534" s="1" t="s">
        <v>6698</v>
      </c>
    </row>
    <row r="535" spans="1:18">
      <c r="A535">
        <v>2409</v>
      </c>
      <c r="B535">
        <v>4</v>
      </c>
      <c r="C535" s="299" t="s">
        <v>9197</v>
      </c>
      <c r="D535" s="299" t="s">
        <v>9204</v>
      </c>
      <c r="E535" s="302" t="s">
        <v>7370</v>
      </c>
      <c r="F535" s="301">
        <v>7.2</v>
      </c>
      <c r="G535" s="300">
        <v>5</v>
      </c>
      <c r="H535" s="300">
        <v>5</v>
      </c>
      <c r="I535" s="300">
        <v>5</v>
      </c>
      <c r="J535" s="300">
        <v>5</v>
      </c>
      <c r="K535" s="300">
        <v>10</v>
      </c>
      <c r="L535" s="300">
        <v>10</v>
      </c>
      <c r="M535" s="300">
        <v>5</v>
      </c>
      <c r="N535" s="300">
        <v>10</v>
      </c>
      <c r="O535" s="300">
        <v>10</v>
      </c>
      <c r="P535" s="300">
        <v>10</v>
      </c>
      <c r="Q535" s="300">
        <v>5</v>
      </c>
      <c r="R535" s="1" t="s">
        <v>6698</v>
      </c>
    </row>
    <row r="536" spans="1:18">
      <c r="A536">
        <v>2408</v>
      </c>
      <c r="B536">
        <v>5</v>
      </c>
      <c r="C536" s="299" t="s">
        <v>9197</v>
      </c>
      <c r="D536" s="299" t="s">
        <v>9203</v>
      </c>
      <c r="E536" s="302" t="s">
        <v>7370</v>
      </c>
      <c r="F536" s="301">
        <v>6.9</v>
      </c>
      <c r="G536" s="300">
        <v>5</v>
      </c>
      <c r="H536" s="300">
        <v>5</v>
      </c>
      <c r="I536" s="300">
        <v>5</v>
      </c>
      <c r="J536" s="300">
        <v>5</v>
      </c>
      <c r="K536" s="300">
        <v>10</v>
      </c>
      <c r="L536" s="300">
        <v>10</v>
      </c>
      <c r="M536" s="300">
        <v>5</v>
      </c>
      <c r="N536" s="300">
        <v>10</v>
      </c>
      <c r="O536" s="300">
        <v>10</v>
      </c>
      <c r="P536" s="300">
        <v>10</v>
      </c>
      <c r="Q536" s="300">
        <v>5</v>
      </c>
      <c r="R536" s="1" t="s">
        <v>6698</v>
      </c>
    </row>
    <row r="537" spans="1:18">
      <c r="A537">
        <v>2407</v>
      </c>
      <c r="B537">
        <v>6</v>
      </c>
      <c r="C537" s="299" t="s">
        <v>9197</v>
      </c>
      <c r="D537" s="299" t="s">
        <v>9202</v>
      </c>
      <c r="E537" s="302" t="s">
        <v>7370</v>
      </c>
      <c r="F537" s="301">
        <v>9.4</v>
      </c>
      <c r="G537" s="300">
        <v>5</v>
      </c>
      <c r="H537" s="300">
        <v>5</v>
      </c>
      <c r="I537" s="300">
        <v>5</v>
      </c>
      <c r="J537" s="300">
        <v>5</v>
      </c>
      <c r="K537" s="300">
        <v>10</v>
      </c>
      <c r="L537" s="300">
        <v>10</v>
      </c>
      <c r="M537" s="300">
        <v>5</v>
      </c>
      <c r="N537" s="300">
        <v>10</v>
      </c>
      <c r="O537" s="300">
        <v>10</v>
      </c>
      <c r="P537" s="300">
        <v>10</v>
      </c>
      <c r="Q537" s="300">
        <v>5</v>
      </c>
      <c r="R537" s="1" t="s">
        <v>6698</v>
      </c>
    </row>
    <row r="538" spans="1:18">
      <c r="A538">
        <v>2406</v>
      </c>
      <c r="B538">
        <v>7</v>
      </c>
      <c r="C538" s="299" t="s">
        <v>9197</v>
      </c>
      <c r="D538" s="299" t="s">
        <v>9201</v>
      </c>
      <c r="E538" s="302" t="s">
        <v>7370</v>
      </c>
      <c r="F538" s="301">
        <v>8</v>
      </c>
      <c r="G538" s="300">
        <v>5</v>
      </c>
      <c r="H538" s="300">
        <v>5</v>
      </c>
      <c r="I538" s="300">
        <v>5</v>
      </c>
      <c r="J538" s="300">
        <v>5</v>
      </c>
      <c r="K538" s="300">
        <v>10</v>
      </c>
      <c r="L538" s="300">
        <v>10</v>
      </c>
      <c r="M538" s="300">
        <v>5</v>
      </c>
      <c r="N538" s="300">
        <v>10</v>
      </c>
      <c r="O538" s="300">
        <v>10</v>
      </c>
      <c r="P538" s="300">
        <v>10</v>
      </c>
      <c r="Q538" s="300">
        <v>5</v>
      </c>
      <c r="R538" s="1" t="s">
        <v>6698</v>
      </c>
    </row>
    <row r="539" spans="1:18">
      <c r="A539">
        <v>2405</v>
      </c>
      <c r="B539">
        <v>8</v>
      </c>
      <c r="C539" s="299" t="s">
        <v>9197</v>
      </c>
      <c r="D539" s="299" t="s">
        <v>9200</v>
      </c>
      <c r="E539" s="302" t="s">
        <v>7370</v>
      </c>
      <c r="F539" s="301">
        <v>7.6</v>
      </c>
      <c r="G539" s="300">
        <v>5</v>
      </c>
      <c r="H539" s="300">
        <v>5</v>
      </c>
      <c r="I539" s="300">
        <v>5</v>
      </c>
      <c r="J539" s="300">
        <v>5</v>
      </c>
      <c r="K539" s="300">
        <v>10</v>
      </c>
      <c r="L539" s="300">
        <v>10</v>
      </c>
      <c r="M539" s="300">
        <v>5</v>
      </c>
      <c r="N539" s="300">
        <v>10</v>
      </c>
      <c r="O539" s="300">
        <v>10</v>
      </c>
      <c r="P539" s="300">
        <v>10</v>
      </c>
      <c r="Q539" s="300">
        <v>5</v>
      </c>
      <c r="R539" s="1" t="s">
        <v>6698</v>
      </c>
    </row>
    <row r="540" spans="1:18">
      <c r="A540">
        <v>2404</v>
      </c>
      <c r="B540">
        <v>9</v>
      </c>
      <c r="C540" s="299" t="s">
        <v>9197</v>
      </c>
      <c r="D540" s="299" t="s">
        <v>9199</v>
      </c>
      <c r="E540" s="302" t="s">
        <v>7370</v>
      </c>
      <c r="F540" s="301">
        <v>6.8</v>
      </c>
      <c r="G540" s="300">
        <v>5</v>
      </c>
      <c r="H540" s="300">
        <v>5</v>
      </c>
      <c r="I540" s="300">
        <v>5</v>
      </c>
      <c r="J540" s="300">
        <v>5</v>
      </c>
      <c r="K540" s="300">
        <v>10</v>
      </c>
      <c r="L540" s="300">
        <v>10</v>
      </c>
      <c r="M540" s="300">
        <v>5</v>
      </c>
      <c r="N540" s="300">
        <v>10</v>
      </c>
      <c r="O540" s="300">
        <v>10</v>
      </c>
      <c r="P540" s="300">
        <v>10</v>
      </c>
      <c r="Q540" s="300">
        <v>5</v>
      </c>
      <c r="R540" s="1" t="s">
        <v>6698</v>
      </c>
    </row>
    <row r="541" spans="1:18">
      <c r="A541">
        <v>2403</v>
      </c>
      <c r="B541">
        <v>10</v>
      </c>
      <c r="C541" s="299" t="s">
        <v>9197</v>
      </c>
      <c r="D541" s="299" t="s">
        <v>9198</v>
      </c>
      <c r="E541" s="302" t="s">
        <v>7370</v>
      </c>
      <c r="F541" s="301">
        <v>7.4</v>
      </c>
      <c r="G541" s="300">
        <v>5</v>
      </c>
      <c r="H541" s="300">
        <v>5</v>
      </c>
      <c r="I541" s="300">
        <v>5</v>
      </c>
      <c r="J541" s="300">
        <v>5</v>
      </c>
      <c r="K541" s="300">
        <v>10</v>
      </c>
      <c r="L541" s="300">
        <v>10</v>
      </c>
      <c r="M541" s="300">
        <v>5</v>
      </c>
      <c r="N541" s="300">
        <v>10</v>
      </c>
      <c r="O541" s="300">
        <v>10</v>
      </c>
      <c r="P541" s="300">
        <v>10</v>
      </c>
      <c r="Q541" s="300">
        <v>5</v>
      </c>
      <c r="R541" s="1" t="s">
        <v>6698</v>
      </c>
    </row>
    <row r="542" spans="1:18">
      <c r="A542">
        <v>2402</v>
      </c>
      <c r="C542" s="299" t="s">
        <v>9197</v>
      </c>
      <c r="D542" s="298" t="s">
        <v>9196</v>
      </c>
      <c r="E542" s="297" t="s">
        <v>7370</v>
      </c>
      <c r="F542" s="296">
        <v>7.6</v>
      </c>
      <c r="G542" s="296" t="e">
        <f>AVERAGE(#REF!)</f>
        <v>#REF!</v>
      </c>
      <c r="H542" s="296" t="e">
        <f>AVERAGE(#REF!)</f>
        <v>#REF!</v>
      </c>
      <c r="I542" s="296" t="e">
        <f>AVERAGE(#REF!)</f>
        <v>#REF!</v>
      </c>
      <c r="J542" s="296" t="e">
        <f>AVERAGE(#REF!)</f>
        <v>#REF!</v>
      </c>
      <c r="K542" s="296" t="e">
        <f>AVERAGE(#REF!)</f>
        <v>#REF!</v>
      </c>
      <c r="L542" s="296" t="e">
        <f>AVERAGE(#REF!)</f>
        <v>#REF!</v>
      </c>
      <c r="M542" s="296" t="e">
        <f>AVERAGE(#REF!)</f>
        <v>#REF!</v>
      </c>
      <c r="N542" s="296" t="e">
        <f>AVERAGE(#REF!)</f>
        <v>#REF!</v>
      </c>
      <c r="O542" s="296" t="e">
        <f>AVERAGE(#REF!)</f>
        <v>#REF!</v>
      </c>
      <c r="P542" s="296" t="e">
        <f>AVERAGE(#REF!)</f>
        <v>#REF!</v>
      </c>
      <c r="Q542" s="296" t="e">
        <f>AVERAGE(#REF!)</f>
        <v>#REF!</v>
      </c>
      <c r="R542" s="1" t="s">
        <v>6698</v>
      </c>
    </row>
    <row r="543" spans="1:18">
      <c r="A543">
        <v>2401</v>
      </c>
      <c r="B543">
        <v>1</v>
      </c>
      <c r="C543" s="299" t="s">
        <v>9184</v>
      </c>
      <c r="D543" s="299" t="s">
        <v>9195</v>
      </c>
      <c r="E543" s="302" t="s">
        <v>7370</v>
      </c>
      <c r="F543" s="301">
        <v>8.1999999999999993</v>
      </c>
      <c r="G543" s="300">
        <v>5</v>
      </c>
      <c r="H543" s="300">
        <v>5</v>
      </c>
      <c r="I543" s="300">
        <v>5</v>
      </c>
      <c r="J543" s="300">
        <v>5</v>
      </c>
      <c r="K543" s="300">
        <v>10</v>
      </c>
      <c r="L543" s="300">
        <v>10</v>
      </c>
      <c r="M543" s="300">
        <v>5</v>
      </c>
      <c r="N543" s="300">
        <v>10</v>
      </c>
      <c r="O543" s="300">
        <v>10</v>
      </c>
      <c r="P543" s="300">
        <v>10</v>
      </c>
      <c r="Q543" s="300">
        <v>5</v>
      </c>
      <c r="R543" s="1" t="s">
        <v>6665</v>
      </c>
    </row>
    <row r="544" spans="1:18">
      <c r="A544">
        <v>2400</v>
      </c>
      <c r="B544">
        <v>2</v>
      </c>
      <c r="C544" s="299" t="s">
        <v>9184</v>
      </c>
      <c r="D544" s="299" t="s">
        <v>9194</v>
      </c>
      <c r="E544" s="302" t="s">
        <v>7370</v>
      </c>
      <c r="F544" s="301">
        <v>9.1</v>
      </c>
      <c r="G544" s="300">
        <v>5</v>
      </c>
      <c r="H544" s="300">
        <v>5</v>
      </c>
      <c r="I544" s="300">
        <v>5</v>
      </c>
      <c r="J544" s="300">
        <v>5</v>
      </c>
      <c r="K544" s="300">
        <v>10</v>
      </c>
      <c r="L544" s="300">
        <v>10</v>
      </c>
      <c r="M544" s="300">
        <v>5</v>
      </c>
      <c r="N544" s="300">
        <v>10</v>
      </c>
      <c r="O544" s="300">
        <v>10</v>
      </c>
      <c r="P544" s="300">
        <v>10</v>
      </c>
      <c r="Q544" s="300">
        <v>5</v>
      </c>
      <c r="R544" s="1" t="s">
        <v>6665</v>
      </c>
    </row>
    <row r="545" spans="1:18">
      <c r="A545">
        <v>2399</v>
      </c>
      <c r="B545">
        <v>3</v>
      </c>
      <c r="C545" s="299" t="s">
        <v>9184</v>
      </c>
      <c r="D545" s="299" t="s">
        <v>9193</v>
      </c>
      <c r="E545" s="302" t="s">
        <v>7370</v>
      </c>
      <c r="F545" s="301">
        <v>8.8000000000000007</v>
      </c>
      <c r="G545" s="300">
        <v>5</v>
      </c>
      <c r="H545" s="300">
        <v>5</v>
      </c>
      <c r="I545" s="300">
        <v>5</v>
      </c>
      <c r="J545" s="300">
        <v>5</v>
      </c>
      <c r="K545" s="300">
        <v>10</v>
      </c>
      <c r="L545" s="300">
        <v>10</v>
      </c>
      <c r="M545" s="300">
        <v>5</v>
      </c>
      <c r="N545" s="300">
        <v>10</v>
      </c>
      <c r="O545" s="300">
        <v>10</v>
      </c>
      <c r="P545" s="300">
        <v>10</v>
      </c>
      <c r="Q545" s="300">
        <v>5</v>
      </c>
      <c r="R545" s="1" t="s">
        <v>8</v>
      </c>
    </row>
    <row r="546" spans="1:18">
      <c r="A546">
        <v>2398</v>
      </c>
      <c r="B546">
        <v>4</v>
      </c>
      <c r="C546" s="299" t="s">
        <v>9184</v>
      </c>
      <c r="D546" s="305" t="s">
        <v>9192</v>
      </c>
      <c r="E546" s="304" t="s">
        <v>7370</v>
      </c>
      <c r="F546" s="303">
        <v>9.6999999999999993</v>
      </c>
      <c r="G546" s="300">
        <v>5</v>
      </c>
      <c r="H546" s="300">
        <v>5</v>
      </c>
      <c r="I546" s="300">
        <v>5</v>
      </c>
      <c r="J546" s="300">
        <v>5</v>
      </c>
      <c r="K546" s="300">
        <v>10</v>
      </c>
      <c r="L546" s="300">
        <v>10</v>
      </c>
      <c r="M546" s="300">
        <v>5</v>
      </c>
      <c r="N546" s="300">
        <v>10</v>
      </c>
      <c r="O546" s="300">
        <v>10</v>
      </c>
      <c r="P546" s="300">
        <v>10</v>
      </c>
      <c r="Q546" s="300">
        <v>5</v>
      </c>
      <c r="R546" s="1" t="s">
        <v>8</v>
      </c>
    </row>
    <row r="547" spans="1:18">
      <c r="A547">
        <v>2397</v>
      </c>
      <c r="B547">
        <v>5</v>
      </c>
      <c r="C547" s="299" t="s">
        <v>9184</v>
      </c>
      <c r="D547" s="299" t="s">
        <v>9191</v>
      </c>
      <c r="E547" s="302" t="s">
        <v>7370</v>
      </c>
      <c r="F547" s="301">
        <v>8.4</v>
      </c>
      <c r="G547" s="300">
        <v>5</v>
      </c>
      <c r="H547" s="300">
        <v>5</v>
      </c>
      <c r="I547" s="300">
        <v>5</v>
      </c>
      <c r="J547" s="300">
        <v>5</v>
      </c>
      <c r="K547" s="300">
        <v>10</v>
      </c>
      <c r="L547" s="300">
        <v>10</v>
      </c>
      <c r="M547" s="300">
        <v>5</v>
      </c>
      <c r="N547" s="300">
        <v>10</v>
      </c>
      <c r="O547" s="300">
        <v>10</v>
      </c>
      <c r="P547" s="300">
        <v>10</v>
      </c>
      <c r="Q547" s="300">
        <v>5</v>
      </c>
      <c r="R547" s="1" t="s">
        <v>6665</v>
      </c>
    </row>
    <row r="548" spans="1:18">
      <c r="A548">
        <v>2396</v>
      </c>
      <c r="B548">
        <v>6</v>
      </c>
      <c r="C548" s="299" t="s">
        <v>9184</v>
      </c>
      <c r="D548" s="305" t="s">
        <v>9190</v>
      </c>
      <c r="E548" s="304" t="s">
        <v>7370</v>
      </c>
      <c r="F548" s="303">
        <v>9.9</v>
      </c>
      <c r="G548" s="300">
        <v>5</v>
      </c>
      <c r="H548" s="300">
        <v>5</v>
      </c>
      <c r="I548" s="300">
        <v>5</v>
      </c>
      <c r="J548" s="300">
        <v>5</v>
      </c>
      <c r="K548" s="300">
        <v>10</v>
      </c>
      <c r="L548" s="300">
        <v>10</v>
      </c>
      <c r="M548" s="300">
        <v>5</v>
      </c>
      <c r="N548" s="300">
        <v>10</v>
      </c>
      <c r="O548" s="300">
        <v>10</v>
      </c>
      <c r="P548" s="300">
        <v>10</v>
      </c>
      <c r="Q548" s="300">
        <v>5</v>
      </c>
      <c r="R548" s="1" t="s">
        <v>8</v>
      </c>
    </row>
    <row r="549" spans="1:18">
      <c r="A549">
        <v>2395</v>
      </c>
      <c r="B549">
        <v>7</v>
      </c>
      <c r="C549" s="299" t="s">
        <v>9184</v>
      </c>
      <c r="D549" s="299" t="s">
        <v>9189</v>
      </c>
      <c r="E549" s="302" t="s">
        <v>7370</v>
      </c>
      <c r="F549" s="301">
        <v>8.1999999999999993</v>
      </c>
      <c r="G549" s="300">
        <v>5</v>
      </c>
      <c r="H549" s="300">
        <v>5</v>
      </c>
      <c r="I549" s="300">
        <v>5</v>
      </c>
      <c r="J549" s="300">
        <v>5</v>
      </c>
      <c r="K549" s="300">
        <v>10</v>
      </c>
      <c r="L549" s="300">
        <v>10</v>
      </c>
      <c r="M549" s="300">
        <v>5</v>
      </c>
      <c r="N549" s="300">
        <v>10</v>
      </c>
      <c r="O549" s="300">
        <v>10</v>
      </c>
      <c r="P549" s="300">
        <v>10</v>
      </c>
      <c r="Q549" s="300">
        <v>5</v>
      </c>
      <c r="R549" s="1" t="s">
        <v>6665</v>
      </c>
    </row>
    <row r="550" spans="1:18">
      <c r="A550">
        <v>2394</v>
      </c>
      <c r="B550">
        <v>8</v>
      </c>
      <c r="C550" s="299" t="s">
        <v>9184</v>
      </c>
      <c r="D550" s="299" t="s">
        <v>9188</v>
      </c>
      <c r="E550" s="302" t="s">
        <v>7370</v>
      </c>
      <c r="F550" s="301">
        <v>7.5</v>
      </c>
      <c r="G550" s="300">
        <v>5</v>
      </c>
      <c r="H550" s="300">
        <v>5</v>
      </c>
      <c r="I550" s="300">
        <v>5</v>
      </c>
      <c r="J550" s="300">
        <v>5</v>
      </c>
      <c r="K550" s="300">
        <v>10</v>
      </c>
      <c r="L550" s="300">
        <v>10</v>
      </c>
      <c r="M550" s="300">
        <v>5</v>
      </c>
      <c r="N550" s="300">
        <v>10</v>
      </c>
      <c r="O550" s="300">
        <v>10</v>
      </c>
      <c r="P550" s="300">
        <v>10</v>
      </c>
      <c r="Q550" s="300">
        <v>5</v>
      </c>
      <c r="R550" s="1" t="s">
        <v>6665</v>
      </c>
    </row>
    <row r="551" spans="1:18">
      <c r="A551">
        <v>2393</v>
      </c>
      <c r="B551">
        <v>9</v>
      </c>
      <c r="C551" s="299" t="s">
        <v>9184</v>
      </c>
      <c r="D551" s="299" t="s">
        <v>9187</v>
      </c>
      <c r="E551" s="302" t="s">
        <v>7370</v>
      </c>
      <c r="F551" s="301">
        <v>7.8</v>
      </c>
      <c r="G551" s="300">
        <v>5</v>
      </c>
      <c r="H551" s="300">
        <v>5</v>
      </c>
      <c r="I551" s="300">
        <v>5</v>
      </c>
      <c r="J551" s="300">
        <v>5</v>
      </c>
      <c r="K551" s="300">
        <v>10</v>
      </c>
      <c r="L551" s="300">
        <v>10</v>
      </c>
      <c r="M551" s="300">
        <v>5</v>
      </c>
      <c r="N551" s="300">
        <v>10</v>
      </c>
      <c r="O551" s="300">
        <v>10</v>
      </c>
      <c r="P551" s="300">
        <v>10</v>
      </c>
      <c r="Q551" s="300">
        <v>5</v>
      </c>
      <c r="R551" s="1" t="s">
        <v>6665</v>
      </c>
    </row>
    <row r="552" spans="1:18">
      <c r="A552">
        <v>2392</v>
      </c>
      <c r="B552">
        <v>10</v>
      </c>
      <c r="C552" s="299" t="s">
        <v>9184</v>
      </c>
      <c r="D552" s="299" t="s">
        <v>9186</v>
      </c>
      <c r="E552" s="302" t="s">
        <v>7370</v>
      </c>
      <c r="F552" s="301">
        <v>7.5</v>
      </c>
      <c r="G552" s="300">
        <v>5</v>
      </c>
      <c r="H552" s="300">
        <v>5</v>
      </c>
      <c r="I552" s="300">
        <v>5</v>
      </c>
      <c r="J552" s="300">
        <v>5</v>
      </c>
      <c r="K552" s="300">
        <v>10</v>
      </c>
      <c r="L552" s="300">
        <v>10</v>
      </c>
      <c r="M552" s="300">
        <v>5</v>
      </c>
      <c r="N552" s="300">
        <v>10</v>
      </c>
      <c r="O552" s="300">
        <v>10</v>
      </c>
      <c r="P552" s="300">
        <v>10</v>
      </c>
      <c r="Q552" s="300">
        <v>5</v>
      </c>
      <c r="R552" s="1" t="s">
        <v>6665</v>
      </c>
    </row>
    <row r="553" spans="1:18">
      <c r="A553">
        <v>2391</v>
      </c>
      <c r="B553">
        <v>11</v>
      </c>
      <c r="C553" s="299" t="s">
        <v>9184</v>
      </c>
      <c r="D553" s="305" t="s">
        <v>9185</v>
      </c>
      <c r="E553" s="304" t="s">
        <v>7370</v>
      </c>
      <c r="F553" s="303">
        <v>9.8000000000000007</v>
      </c>
      <c r="G553" s="300">
        <v>5</v>
      </c>
      <c r="H553" s="300">
        <v>5</v>
      </c>
      <c r="I553" s="300">
        <v>5</v>
      </c>
      <c r="J553" s="300">
        <v>5</v>
      </c>
      <c r="K553" s="300">
        <v>10</v>
      </c>
      <c r="L553" s="300">
        <v>10</v>
      </c>
      <c r="M553" s="300">
        <v>5</v>
      </c>
      <c r="N553" s="300">
        <v>10</v>
      </c>
      <c r="O553" s="300">
        <v>10</v>
      </c>
      <c r="P553" s="300">
        <v>10</v>
      </c>
      <c r="Q553" s="300">
        <v>5</v>
      </c>
      <c r="R553" s="1" t="s">
        <v>8</v>
      </c>
    </row>
    <row r="554" spans="1:18">
      <c r="A554">
        <v>2390</v>
      </c>
      <c r="C554" s="299" t="s">
        <v>9184</v>
      </c>
      <c r="D554" s="298" t="s">
        <v>9183</v>
      </c>
      <c r="E554" s="297" t="s">
        <v>7370</v>
      </c>
      <c r="F554" s="296">
        <v>8.6</v>
      </c>
      <c r="G554" s="296" t="e">
        <f>AVERAGE(#REF!)</f>
        <v>#REF!</v>
      </c>
      <c r="H554" s="296" t="e">
        <f>AVERAGE(#REF!)</f>
        <v>#REF!</v>
      </c>
      <c r="I554" s="296" t="e">
        <f>AVERAGE(#REF!)</f>
        <v>#REF!</v>
      </c>
      <c r="J554" s="296" t="e">
        <f>AVERAGE(#REF!)</f>
        <v>#REF!</v>
      </c>
      <c r="K554" s="296" t="e">
        <f>AVERAGE(#REF!)</f>
        <v>#REF!</v>
      </c>
      <c r="L554" s="296" t="e">
        <f>AVERAGE(#REF!)</f>
        <v>#REF!</v>
      </c>
      <c r="M554" s="296" t="e">
        <f>AVERAGE(#REF!)</f>
        <v>#REF!</v>
      </c>
      <c r="N554" s="296" t="e">
        <f>AVERAGE(#REF!)</f>
        <v>#REF!</v>
      </c>
      <c r="O554" s="296" t="e">
        <f>AVERAGE(#REF!)</f>
        <v>#REF!</v>
      </c>
      <c r="P554" s="296" t="e">
        <f>AVERAGE(#REF!)</f>
        <v>#REF!</v>
      </c>
      <c r="Q554" s="296" t="e">
        <f>AVERAGE(#REF!)</f>
        <v>#REF!</v>
      </c>
      <c r="R554" s="1" t="s">
        <v>6665</v>
      </c>
    </row>
    <row r="555" spans="1:18">
      <c r="A555">
        <v>2389</v>
      </c>
      <c r="B555">
        <v>1</v>
      </c>
      <c r="C555" s="299" t="s">
        <v>9165</v>
      </c>
      <c r="D555" s="299" t="s">
        <v>9182</v>
      </c>
      <c r="E555" s="302" t="s">
        <v>7370</v>
      </c>
      <c r="F555" s="301">
        <v>7.2</v>
      </c>
      <c r="G555" s="300">
        <v>5</v>
      </c>
      <c r="H555" s="300">
        <v>5</v>
      </c>
      <c r="I555" s="300">
        <v>5</v>
      </c>
      <c r="J555" s="300">
        <v>5</v>
      </c>
      <c r="K555" s="300">
        <v>10</v>
      </c>
      <c r="L555" s="300">
        <v>10</v>
      </c>
      <c r="M555" s="300">
        <v>5</v>
      </c>
      <c r="N555" s="300">
        <v>10</v>
      </c>
      <c r="O555" s="300">
        <v>10</v>
      </c>
      <c r="P555" s="300">
        <v>10</v>
      </c>
      <c r="Q555" s="300">
        <v>5</v>
      </c>
    </row>
    <row r="556" spans="1:18">
      <c r="A556">
        <v>2388</v>
      </c>
      <c r="B556">
        <v>2</v>
      </c>
      <c r="C556" s="299" t="s">
        <v>9165</v>
      </c>
      <c r="D556" s="299" t="s">
        <v>9181</v>
      </c>
      <c r="E556" s="302" t="s">
        <v>7370</v>
      </c>
      <c r="F556" s="301">
        <v>7.5</v>
      </c>
      <c r="G556" s="300">
        <v>5</v>
      </c>
      <c r="H556" s="300">
        <v>5</v>
      </c>
      <c r="I556" s="300">
        <v>5</v>
      </c>
      <c r="J556" s="300">
        <v>5</v>
      </c>
      <c r="K556" s="300">
        <v>10</v>
      </c>
      <c r="L556" s="300">
        <v>10</v>
      </c>
      <c r="M556" s="300">
        <v>5</v>
      </c>
      <c r="N556" s="300">
        <v>10</v>
      </c>
      <c r="O556" s="300">
        <v>10</v>
      </c>
      <c r="P556" s="300">
        <v>10</v>
      </c>
      <c r="Q556" s="300">
        <v>5</v>
      </c>
      <c r="R556" s="1" t="s">
        <v>6698</v>
      </c>
    </row>
    <row r="557" spans="1:18">
      <c r="A557">
        <v>2387</v>
      </c>
      <c r="B557">
        <v>3</v>
      </c>
      <c r="C557" s="299" t="s">
        <v>9165</v>
      </c>
      <c r="D557" s="299" t="s">
        <v>9180</v>
      </c>
      <c r="E557" s="302" t="s">
        <v>7370</v>
      </c>
      <c r="F557" s="301">
        <v>7</v>
      </c>
      <c r="G557" s="300">
        <v>5</v>
      </c>
      <c r="H557" s="300">
        <v>5</v>
      </c>
      <c r="I557" s="300">
        <v>5</v>
      </c>
      <c r="J557" s="300">
        <v>5</v>
      </c>
      <c r="K557" s="300">
        <v>10</v>
      </c>
      <c r="L557" s="300">
        <v>10</v>
      </c>
      <c r="M557" s="300">
        <v>5</v>
      </c>
      <c r="N557" s="300">
        <v>10</v>
      </c>
      <c r="O557" s="300">
        <v>10</v>
      </c>
      <c r="P557" s="300">
        <v>10</v>
      </c>
      <c r="Q557" s="300">
        <v>5</v>
      </c>
    </row>
    <row r="558" spans="1:18">
      <c r="A558">
        <v>2386</v>
      </c>
      <c r="B558">
        <v>4</v>
      </c>
      <c r="C558" s="299" t="s">
        <v>9165</v>
      </c>
      <c r="D558" s="299" t="s">
        <v>9179</v>
      </c>
      <c r="E558" s="302" t="s">
        <v>7370</v>
      </c>
      <c r="F558" s="301">
        <v>6.9</v>
      </c>
      <c r="G558" s="300">
        <v>5</v>
      </c>
      <c r="H558" s="300">
        <v>5</v>
      </c>
      <c r="I558" s="300">
        <v>5</v>
      </c>
      <c r="J558" s="300">
        <v>5</v>
      </c>
      <c r="K558" s="300">
        <v>10</v>
      </c>
      <c r="L558" s="300">
        <v>10</v>
      </c>
      <c r="M558" s="300">
        <v>5</v>
      </c>
      <c r="N558" s="300">
        <v>10</v>
      </c>
      <c r="O558" s="300">
        <v>10</v>
      </c>
      <c r="P558" s="300">
        <v>10</v>
      </c>
      <c r="Q558" s="300">
        <v>5</v>
      </c>
    </row>
    <row r="559" spans="1:18">
      <c r="A559">
        <v>2385</v>
      </c>
      <c r="B559">
        <v>5</v>
      </c>
      <c r="C559" s="299" t="s">
        <v>9165</v>
      </c>
      <c r="D559" s="299" t="s">
        <v>9178</v>
      </c>
      <c r="E559" s="302" t="s">
        <v>7370</v>
      </c>
      <c r="F559" s="301">
        <v>7.5</v>
      </c>
      <c r="G559" s="300">
        <v>5</v>
      </c>
      <c r="H559" s="300">
        <v>5</v>
      </c>
      <c r="I559" s="300">
        <v>5</v>
      </c>
      <c r="J559" s="300">
        <v>5</v>
      </c>
      <c r="K559" s="300">
        <v>10</v>
      </c>
      <c r="L559" s="300">
        <v>10</v>
      </c>
      <c r="M559" s="300">
        <v>5</v>
      </c>
      <c r="N559" s="300">
        <v>10</v>
      </c>
      <c r="O559" s="300">
        <v>10</v>
      </c>
      <c r="P559" s="300">
        <v>10</v>
      </c>
      <c r="Q559" s="300">
        <v>5</v>
      </c>
      <c r="R559" s="1" t="s">
        <v>6698</v>
      </c>
    </row>
    <row r="560" spans="1:18">
      <c r="A560">
        <v>2384</v>
      </c>
      <c r="B560">
        <v>6</v>
      </c>
      <c r="C560" s="299" t="s">
        <v>9165</v>
      </c>
      <c r="D560" s="299" t="s">
        <v>9177</v>
      </c>
      <c r="E560" s="302" t="s">
        <v>7370</v>
      </c>
      <c r="F560" s="301">
        <v>8.6999999999999993</v>
      </c>
      <c r="G560" s="300">
        <v>5</v>
      </c>
      <c r="H560" s="300">
        <v>5</v>
      </c>
      <c r="I560" s="300">
        <v>5</v>
      </c>
      <c r="J560" s="300">
        <v>5</v>
      </c>
      <c r="K560" s="300">
        <v>10</v>
      </c>
      <c r="L560" s="300">
        <v>10</v>
      </c>
      <c r="M560" s="300">
        <v>5</v>
      </c>
      <c r="N560" s="300">
        <v>10</v>
      </c>
      <c r="O560" s="300">
        <v>10</v>
      </c>
      <c r="P560" s="300">
        <v>10</v>
      </c>
      <c r="Q560" s="300">
        <v>5</v>
      </c>
      <c r="R560" s="1" t="s">
        <v>6698</v>
      </c>
    </row>
    <row r="561" spans="1:18">
      <c r="A561">
        <v>2383</v>
      </c>
      <c r="B561">
        <v>7</v>
      </c>
      <c r="C561" s="299" t="s">
        <v>9165</v>
      </c>
      <c r="D561" s="299" t="s">
        <v>9176</v>
      </c>
      <c r="E561" s="302" t="s">
        <v>7370</v>
      </c>
      <c r="F561" s="301">
        <v>7.3</v>
      </c>
      <c r="G561" s="300">
        <v>5</v>
      </c>
      <c r="H561" s="300">
        <v>5</v>
      </c>
      <c r="I561" s="300">
        <v>5</v>
      </c>
      <c r="J561" s="300">
        <v>5</v>
      </c>
      <c r="K561" s="300">
        <v>10</v>
      </c>
      <c r="L561" s="300">
        <v>10</v>
      </c>
      <c r="M561" s="300">
        <v>5</v>
      </c>
      <c r="N561" s="300">
        <v>10</v>
      </c>
      <c r="O561" s="300">
        <v>10</v>
      </c>
      <c r="P561" s="300">
        <v>10</v>
      </c>
      <c r="Q561" s="300">
        <v>5</v>
      </c>
    </row>
    <row r="562" spans="1:18">
      <c r="A562">
        <v>2382</v>
      </c>
      <c r="B562">
        <v>8</v>
      </c>
      <c r="C562" s="299" t="s">
        <v>9165</v>
      </c>
      <c r="D562" s="299" t="s">
        <v>9175</v>
      </c>
      <c r="E562" s="302" t="s">
        <v>7370</v>
      </c>
      <c r="F562" s="301">
        <v>8.9</v>
      </c>
      <c r="G562" s="300">
        <v>5</v>
      </c>
      <c r="H562" s="300">
        <v>5</v>
      </c>
      <c r="I562" s="300">
        <v>5</v>
      </c>
      <c r="J562" s="300">
        <v>5</v>
      </c>
      <c r="K562" s="300">
        <v>10</v>
      </c>
      <c r="L562" s="300">
        <v>10</v>
      </c>
      <c r="M562" s="300">
        <v>5</v>
      </c>
      <c r="N562" s="300">
        <v>10</v>
      </c>
      <c r="O562" s="300">
        <v>10</v>
      </c>
      <c r="P562" s="300">
        <v>10</v>
      </c>
      <c r="Q562" s="300">
        <v>5</v>
      </c>
      <c r="R562" s="1" t="s">
        <v>6698</v>
      </c>
    </row>
    <row r="563" spans="1:18">
      <c r="A563">
        <v>2381</v>
      </c>
      <c r="B563">
        <v>9</v>
      </c>
      <c r="C563" s="299" t="s">
        <v>9165</v>
      </c>
      <c r="D563" s="299" t="s">
        <v>9174</v>
      </c>
      <c r="E563" s="302" t="s">
        <v>7370</v>
      </c>
      <c r="F563" s="301">
        <v>7.4</v>
      </c>
      <c r="G563" s="300">
        <v>5</v>
      </c>
      <c r="H563" s="300">
        <v>5</v>
      </c>
      <c r="I563" s="300">
        <v>5</v>
      </c>
      <c r="J563" s="300">
        <v>5</v>
      </c>
      <c r="K563" s="300">
        <v>10</v>
      </c>
      <c r="L563" s="300">
        <v>10</v>
      </c>
      <c r="M563" s="300">
        <v>5</v>
      </c>
      <c r="N563" s="300">
        <v>10</v>
      </c>
      <c r="O563" s="300">
        <v>10</v>
      </c>
      <c r="P563" s="300">
        <v>10</v>
      </c>
      <c r="Q563" s="300">
        <v>5</v>
      </c>
    </row>
    <row r="564" spans="1:18">
      <c r="A564">
        <v>2380</v>
      </c>
      <c r="B564">
        <v>10</v>
      </c>
      <c r="C564" s="299" t="s">
        <v>9165</v>
      </c>
      <c r="D564" s="299" t="s">
        <v>9173</v>
      </c>
      <c r="E564" s="302" t="s">
        <v>7370</v>
      </c>
      <c r="F564" s="301">
        <v>7.8</v>
      </c>
      <c r="G564" s="300">
        <v>5</v>
      </c>
      <c r="H564" s="300">
        <v>5</v>
      </c>
      <c r="I564" s="300">
        <v>5</v>
      </c>
      <c r="J564" s="300">
        <v>5</v>
      </c>
      <c r="K564" s="300">
        <v>10</v>
      </c>
      <c r="L564" s="300">
        <v>10</v>
      </c>
      <c r="M564" s="300">
        <v>5</v>
      </c>
      <c r="N564" s="300">
        <v>10</v>
      </c>
      <c r="O564" s="300">
        <v>10</v>
      </c>
      <c r="P564" s="300">
        <v>10</v>
      </c>
      <c r="Q564" s="300">
        <v>5</v>
      </c>
      <c r="R564" s="1" t="s">
        <v>6698</v>
      </c>
    </row>
    <row r="565" spans="1:18">
      <c r="A565">
        <v>2379</v>
      </c>
      <c r="B565">
        <v>11</v>
      </c>
      <c r="C565" s="299" t="s">
        <v>9165</v>
      </c>
      <c r="D565" s="299" t="s">
        <v>9172</v>
      </c>
      <c r="E565" s="302" t="s">
        <v>7370</v>
      </c>
      <c r="F565" s="301">
        <v>7.4</v>
      </c>
      <c r="G565" s="300">
        <v>5</v>
      </c>
      <c r="H565" s="300">
        <v>5</v>
      </c>
      <c r="I565" s="300">
        <v>5</v>
      </c>
      <c r="J565" s="300">
        <v>5</v>
      </c>
      <c r="K565" s="300">
        <v>10</v>
      </c>
      <c r="L565" s="300">
        <v>10</v>
      </c>
      <c r="M565" s="300">
        <v>5</v>
      </c>
      <c r="N565" s="300">
        <v>10</v>
      </c>
      <c r="O565" s="300">
        <v>10</v>
      </c>
      <c r="P565" s="300">
        <v>10</v>
      </c>
      <c r="Q565" s="300">
        <v>5</v>
      </c>
    </row>
    <row r="566" spans="1:18">
      <c r="A566">
        <v>2378</v>
      </c>
      <c r="B566">
        <v>12</v>
      </c>
      <c r="C566" s="299" t="s">
        <v>9165</v>
      </c>
      <c r="D566" s="299" t="s">
        <v>9171</v>
      </c>
      <c r="E566" s="302" t="s">
        <v>7370</v>
      </c>
      <c r="F566" s="301">
        <v>7.9</v>
      </c>
      <c r="G566" s="300">
        <v>5</v>
      </c>
      <c r="H566" s="300">
        <v>5</v>
      </c>
      <c r="I566" s="300">
        <v>5</v>
      </c>
      <c r="J566" s="300">
        <v>5</v>
      </c>
      <c r="K566" s="300">
        <v>10</v>
      </c>
      <c r="L566" s="300">
        <v>10</v>
      </c>
      <c r="M566" s="300">
        <v>5</v>
      </c>
      <c r="N566" s="300">
        <v>10</v>
      </c>
      <c r="O566" s="300">
        <v>10</v>
      </c>
      <c r="P566" s="300">
        <v>10</v>
      </c>
      <c r="Q566" s="300">
        <v>5</v>
      </c>
      <c r="R566" s="1" t="s">
        <v>6698</v>
      </c>
    </row>
    <row r="567" spans="1:18">
      <c r="A567">
        <v>2377</v>
      </c>
      <c r="B567">
        <v>13</v>
      </c>
      <c r="C567" s="299" t="s">
        <v>9165</v>
      </c>
      <c r="D567" s="299" t="s">
        <v>9170</v>
      </c>
      <c r="E567" s="302" t="s">
        <v>7370</v>
      </c>
      <c r="F567" s="301">
        <v>7.5</v>
      </c>
      <c r="G567" s="300">
        <v>5</v>
      </c>
      <c r="H567" s="300">
        <v>5</v>
      </c>
      <c r="I567" s="300">
        <v>5</v>
      </c>
      <c r="J567" s="300">
        <v>5</v>
      </c>
      <c r="K567" s="300">
        <v>10</v>
      </c>
      <c r="L567" s="300">
        <v>10</v>
      </c>
      <c r="M567" s="300">
        <v>5</v>
      </c>
      <c r="N567" s="300">
        <v>10</v>
      </c>
      <c r="O567" s="300">
        <v>10</v>
      </c>
      <c r="P567" s="300">
        <v>10</v>
      </c>
      <c r="Q567" s="300">
        <v>5</v>
      </c>
      <c r="R567" s="1" t="s">
        <v>6698</v>
      </c>
    </row>
    <row r="568" spans="1:18">
      <c r="A568">
        <v>2376</v>
      </c>
      <c r="B568">
        <v>14</v>
      </c>
      <c r="C568" s="299" t="s">
        <v>9165</v>
      </c>
      <c r="D568" s="299" t="s">
        <v>9169</v>
      </c>
      <c r="E568" s="302" t="s">
        <v>7370</v>
      </c>
      <c r="F568" s="301">
        <v>7.4</v>
      </c>
      <c r="G568" s="300">
        <v>5</v>
      </c>
      <c r="H568" s="300">
        <v>5</v>
      </c>
      <c r="I568" s="300">
        <v>5</v>
      </c>
      <c r="J568" s="300">
        <v>5</v>
      </c>
      <c r="K568" s="300">
        <v>10</v>
      </c>
      <c r="L568" s="300">
        <v>10</v>
      </c>
      <c r="M568" s="300">
        <v>5</v>
      </c>
      <c r="N568" s="300">
        <v>10</v>
      </c>
      <c r="O568" s="300">
        <v>10</v>
      </c>
      <c r="P568" s="300">
        <v>10</v>
      </c>
      <c r="Q568" s="300">
        <v>5</v>
      </c>
    </row>
    <row r="569" spans="1:18">
      <c r="A569">
        <v>2375</v>
      </c>
      <c r="B569">
        <v>15</v>
      </c>
      <c r="C569" s="299" t="s">
        <v>9165</v>
      </c>
      <c r="D569" s="299" t="s">
        <v>9168</v>
      </c>
      <c r="E569" s="302" t="s">
        <v>7370</v>
      </c>
      <c r="F569" s="301">
        <v>8.1</v>
      </c>
      <c r="G569" s="300">
        <v>5</v>
      </c>
      <c r="H569" s="300">
        <v>5</v>
      </c>
      <c r="I569" s="300">
        <v>5</v>
      </c>
      <c r="J569" s="300">
        <v>5</v>
      </c>
      <c r="K569" s="300">
        <v>10</v>
      </c>
      <c r="L569" s="300">
        <v>10</v>
      </c>
      <c r="M569" s="300">
        <v>5</v>
      </c>
      <c r="N569" s="300">
        <v>10</v>
      </c>
      <c r="O569" s="300">
        <v>10</v>
      </c>
      <c r="P569" s="300">
        <v>10</v>
      </c>
      <c r="Q569" s="300">
        <v>5</v>
      </c>
      <c r="R569" s="1" t="s">
        <v>6698</v>
      </c>
    </row>
    <row r="570" spans="1:18">
      <c r="A570">
        <v>2374</v>
      </c>
      <c r="B570">
        <v>16</v>
      </c>
      <c r="C570" s="299" t="s">
        <v>9165</v>
      </c>
      <c r="D570" s="299" t="s">
        <v>9167</v>
      </c>
      <c r="E570" s="302" t="s">
        <v>7370</v>
      </c>
      <c r="F570" s="301">
        <v>8</v>
      </c>
      <c r="G570" s="300">
        <v>5</v>
      </c>
      <c r="H570" s="300">
        <v>5</v>
      </c>
      <c r="I570" s="300">
        <v>5</v>
      </c>
      <c r="J570" s="300">
        <v>5</v>
      </c>
      <c r="K570" s="300">
        <v>10</v>
      </c>
      <c r="L570" s="300">
        <v>10</v>
      </c>
      <c r="M570" s="300">
        <v>5</v>
      </c>
      <c r="N570" s="300">
        <v>10</v>
      </c>
      <c r="O570" s="300">
        <v>10</v>
      </c>
      <c r="P570" s="300">
        <v>10</v>
      </c>
      <c r="Q570" s="300">
        <v>5</v>
      </c>
      <c r="R570" s="1" t="s">
        <v>6665</v>
      </c>
    </row>
    <row r="571" spans="1:18">
      <c r="A571">
        <v>2373</v>
      </c>
      <c r="B571">
        <v>17</v>
      </c>
      <c r="C571" s="299" t="s">
        <v>9165</v>
      </c>
      <c r="D571" s="299" t="s">
        <v>9166</v>
      </c>
      <c r="E571" s="302" t="s">
        <v>7370</v>
      </c>
      <c r="F571" s="301">
        <v>7.3</v>
      </c>
      <c r="G571" s="300">
        <v>5</v>
      </c>
      <c r="H571" s="300">
        <v>5</v>
      </c>
      <c r="I571" s="300">
        <v>5</v>
      </c>
      <c r="J571" s="300">
        <v>5</v>
      </c>
      <c r="K571" s="300">
        <v>10</v>
      </c>
      <c r="L571" s="300">
        <v>10</v>
      </c>
      <c r="M571" s="300">
        <v>5</v>
      </c>
      <c r="N571" s="300">
        <v>10</v>
      </c>
      <c r="O571" s="300">
        <v>10</v>
      </c>
      <c r="P571" s="300">
        <v>10</v>
      </c>
      <c r="Q571" s="300">
        <v>5</v>
      </c>
    </row>
    <row r="572" spans="1:18">
      <c r="A572">
        <v>2372</v>
      </c>
      <c r="C572" s="299" t="s">
        <v>9165</v>
      </c>
      <c r="D572" s="298" t="s">
        <v>9154</v>
      </c>
      <c r="E572" s="297" t="s">
        <v>7370</v>
      </c>
      <c r="F572" s="296">
        <v>7.6</v>
      </c>
      <c r="G572" s="296" t="e">
        <f>AVERAGE(#REF!)</f>
        <v>#REF!</v>
      </c>
      <c r="H572" s="296" t="e">
        <f>AVERAGE(#REF!)</f>
        <v>#REF!</v>
      </c>
      <c r="I572" s="296" t="e">
        <f>AVERAGE(#REF!)</f>
        <v>#REF!</v>
      </c>
      <c r="J572" s="296" t="e">
        <f>AVERAGE(#REF!)</f>
        <v>#REF!</v>
      </c>
      <c r="K572" s="296" t="e">
        <f>AVERAGE(#REF!)</f>
        <v>#REF!</v>
      </c>
      <c r="L572" s="296" t="e">
        <f>AVERAGE(#REF!)</f>
        <v>#REF!</v>
      </c>
      <c r="M572" s="296" t="e">
        <f>AVERAGE(#REF!)</f>
        <v>#REF!</v>
      </c>
      <c r="N572" s="296" t="e">
        <f>AVERAGE(#REF!)</f>
        <v>#REF!</v>
      </c>
      <c r="O572" s="296" t="e">
        <f>AVERAGE(#REF!)</f>
        <v>#REF!</v>
      </c>
      <c r="P572" s="296" t="e">
        <f>AVERAGE(#REF!)</f>
        <v>#REF!</v>
      </c>
      <c r="Q572" s="296" t="e">
        <f>AVERAGE(#REF!)</f>
        <v>#REF!</v>
      </c>
      <c r="R572" s="1" t="s">
        <v>6698</v>
      </c>
    </row>
    <row r="573" spans="1:18">
      <c r="A573">
        <v>2371</v>
      </c>
      <c r="B573">
        <v>1</v>
      </c>
      <c r="C573" s="299" t="s">
        <v>9155</v>
      </c>
      <c r="D573" s="299" t="s">
        <v>9164</v>
      </c>
      <c r="E573" s="302" t="s">
        <v>7370</v>
      </c>
      <c r="F573" s="301">
        <v>7.4</v>
      </c>
      <c r="G573" s="300">
        <v>5</v>
      </c>
      <c r="H573" s="300">
        <v>5</v>
      </c>
      <c r="I573" s="300">
        <v>5</v>
      </c>
      <c r="J573" s="300">
        <v>5</v>
      </c>
      <c r="K573" s="300">
        <v>10</v>
      </c>
      <c r="L573" s="300">
        <v>10</v>
      </c>
      <c r="M573" s="300">
        <v>5</v>
      </c>
      <c r="N573" s="300">
        <v>10</v>
      </c>
      <c r="O573" s="300">
        <v>10</v>
      </c>
      <c r="P573" s="300">
        <v>10</v>
      </c>
      <c r="Q573" s="300">
        <v>5</v>
      </c>
      <c r="R573" s="1" t="s">
        <v>6698</v>
      </c>
    </row>
    <row r="574" spans="1:18">
      <c r="A574">
        <v>2370</v>
      </c>
      <c r="B574">
        <v>2</v>
      </c>
      <c r="C574" s="299" t="s">
        <v>9155</v>
      </c>
      <c r="D574" s="299" t="s">
        <v>9163</v>
      </c>
      <c r="E574" s="302" t="s">
        <v>7370</v>
      </c>
      <c r="F574" s="301">
        <v>9.4</v>
      </c>
      <c r="G574" s="300">
        <v>5</v>
      </c>
      <c r="H574" s="300">
        <v>5</v>
      </c>
      <c r="I574" s="300">
        <v>5</v>
      </c>
      <c r="J574" s="300">
        <v>5</v>
      </c>
      <c r="K574" s="300">
        <v>10</v>
      </c>
      <c r="L574" s="300">
        <v>10</v>
      </c>
      <c r="M574" s="300">
        <v>5</v>
      </c>
      <c r="N574" s="300">
        <v>10</v>
      </c>
      <c r="O574" s="300">
        <v>10</v>
      </c>
      <c r="P574" s="300">
        <v>10</v>
      </c>
      <c r="Q574" s="300">
        <v>5</v>
      </c>
      <c r="R574" s="1" t="s">
        <v>6698</v>
      </c>
    </row>
    <row r="575" spans="1:18">
      <c r="A575">
        <v>2369</v>
      </c>
      <c r="B575">
        <v>3</v>
      </c>
      <c r="C575" s="299" t="s">
        <v>9155</v>
      </c>
      <c r="D575" s="299" t="s">
        <v>9162</v>
      </c>
      <c r="E575" s="302" t="s">
        <v>7370</v>
      </c>
      <c r="F575" s="301">
        <v>8.1</v>
      </c>
      <c r="G575" s="300">
        <v>5</v>
      </c>
      <c r="H575" s="300">
        <v>5</v>
      </c>
      <c r="I575" s="300">
        <v>5</v>
      </c>
      <c r="J575" s="300">
        <v>5</v>
      </c>
      <c r="K575" s="300">
        <v>10</v>
      </c>
      <c r="L575" s="300">
        <v>10</v>
      </c>
      <c r="M575" s="300">
        <v>5</v>
      </c>
      <c r="N575" s="300">
        <v>10</v>
      </c>
      <c r="O575" s="300">
        <v>10</v>
      </c>
      <c r="P575" s="300">
        <v>10</v>
      </c>
      <c r="Q575" s="300">
        <v>5</v>
      </c>
      <c r="R575" s="1" t="s">
        <v>6698</v>
      </c>
    </row>
    <row r="576" spans="1:18">
      <c r="A576">
        <v>2368</v>
      </c>
      <c r="B576">
        <v>4</v>
      </c>
      <c r="C576" s="299" t="s">
        <v>9155</v>
      </c>
      <c r="D576" s="299" t="s">
        <v>9161</v>
      </c>
      <c r="E576" s="302" t="s">
        <v>7370</v>
      </c>
      <c r="F576" s="301">
        <v>8.5</v>
      </c>
      <c r="G576" s="300">
        <v>5</v>
      </c>
      <c r="H576" s="300">
        <v>5</v>
      </c>
      <c r="I576" s="300">
        <v>5</v>
      </c>
      <c r="J576" s="300">
        <v>5</v>
      </c>
      <c r="K576" s="300">
        <v>10</v>
      </c>
      <c r="L576" s="300">
        <v>10</v>
      </c>
      <c r="M576" s="300">
        <v>5</v>
      </c>
      <c r="N576" s="300">
        <v>10</v>
      </c>
      <c r="O576" s="300">
        <v>10</v>
      </c>
      <c r="P576" s="300">
        <v>10</v>
      </c>
      <c r="Q576" s="300">
        <v>5</v>
      </c>
      <c r="R576" s="1" t="s">
        <v>6698</v>
      </c>
    </row>
    <row r="577" spans="1:18">
      <c r="A577">
        <v>2367</v>
      </c>
      <c r="B577">
        <v>5</v>
      </c>
      <c r="C577" s="299" t="s">
        <v>9155</v>
      </c>
      <c r="D577" s="299" t="s">
        <v>9160</v>
      </c>
      <c r="E577" s="302" t="s">
        <v>7370</v>
      </c>
      <c r="F577" s="301">
        <v>9</v>
      </c>
      <c r="G577" s="300">
        <v>5</v>
      </c>
      <c r="H577" s="300">
        <v>5</v>
      </c>
      <c r="I577" s="300">
        <v>5</v>
      </c>
      <c r="J577" s="300">
        <v>5</v>
      </c>
      <c r="K577" s="300">
        <v>10</v>
      </c>
      <c r="L577" s="300">
        <v>10</v>
      </c>
      <c r="M577" s="300">
        <v>5</v>
      </c>
      <c r="N577" s="300">
        <v>10</v>
      </c>
      <c r="O577" s="300">
        <v>10</v>
      </c>
      <c r="P577" s="300">
        <v>10</v>
      </c>
      <c r="Q577" s="300">
        <v>5</v>
      </c>
      <c r="R577" s="1" t="s">
        <v>6698</v>
      </c>
    </row>
    <row r="578" spans="1:18">
      <c r="A578">
        <v>2366</v>
      </c>
      <c r="B578">
        <v>6</v>
      </c>
      <c r="C578" s="299" t="s">
        <v>9155</v>
      </c>
      <c r="D578" s="299" t="s">
        <v>9159</v>
      </c>
      <c r="E578" s="302" t="s">
        <v>7370</v>
      </c>
      <c r="F578" s="301">
        <v>8.9</v>
      </c>
      <c r="G578" s="300">
        <v>5</v>
      </c>
      <c r="H578" s="300">
        <v>5</v>
      </c>
      <c r="I578" s="300">
        <v>5</v>
      </c>
      <c r="J578" s="300">
        <v>5</v>
      </c>
      <c r="K578" s="300">
        <v>10</v>
      </c>
      <c r="L578" s="300">
        <v>10</v>
      </c>
      <c r="M578" s="300">
        <v>5</v>
      </c>
      <c r="N578" s="300">
        <v>10</v>
      </c>
      <c r="O578" s="300">
        <v>10</v>
      </c>
      <c r="P578" s="300">
        <v>10</v>
      </c>
      <c r="Q578" s="300">
        <v>5</v>
      </c>
      <c r="R578" s="1" t="s">
        <v>6698</v>
      </c>
    </row>
    <row r="579" spans="1:18">
      <c r="A579">
        <v>2365</v>
      </c>
      <c r="B579">
        <v>7</v>
      </c>
      <c r="C579" s="299" t="s">
        <v>9155</v>
      </c>
      <c r="D579" s="299" t="s">
        <v>9158</v>
      </c>
      <c r="E579" s="302" t="s">
        <v>7370</v>
      </c>
      <c r="F579" s="301">
        <v>8.1999999999999993</v>
      </c>
      <c r="G579" s="300">
        <v>5</v>
      </c>
      <c r="H579" s="300">
        <v>5</v>
      </c>
      <c r="I579" s="300">
        <v>5</v>
      </c>
      <c r="J579" s="300">
        <v>5</v>
      </c>
      <c r="K579" s="300">
        <v>10</v>
      </c>
      <c r="L579" s="300">
        <v>10</v>
      </c>
      <c r="M579" s="300">
        <v>5</v>
      </c>
      <c r="N579" s="300">
        <v>10</v>
      </c>
      <c r="O579" s="300">
        <v>10</v>
      </c>
      <c r="P579" s="300">
        <v>10</v>
      </c>
      <c r="Q579" s="300">
        <v>5</v>
      </c>
      <c r="R579" s="1" t="s">
        <v>6698</v>
      </c>
    </row>
    <row r="580" spans="1:18">
      <c r="A580">
        <v>2364</v>
      </c>
      <c r="B580">
        <v>8</v>
      </c>
      <c r="C580" s="299" t="s">
        <v>9155</v>
      </c>
      <c r="D580" s="299" t="s">
        <v>9157</v>
      </c>
      <c r="E580" s="302" t="s">
        <v>7370</v>
      </c>
      <c r="F580" s="301">
        <v>8.6</v>
      </c>
      <c r="G580" s="300">
        <v>5</v>
      </c>
      <c r="H580" s="300">
        <v>5</v>
      </c>
      <c r="I580" s="300">
        <v>5</v>
      </c>
      <c r="J580" s="300">
        <v>5</v>
      </c>
      <c r="K580" s="300">
        <v>10</v>
      </c>
      <c r="L580" s="300">
        <v>10</v>
      </c>
      <c r="M580" s="300">
        <v>5</v>
      </c>
      <c r="N580" s="300">
        <v>10</v>
      </c>
      <c r="O580" s="300">
        <v>10</v>
      </c>
      <c r="P580" s="300">
        <v>10</v>
      </c>
      <c r="Q580" s="300">
        <v>5</v>
      </c>
      <c r="R580" s="1" t="s">
        <v>6698</v>
      </c>
    </row>
    <row r="581" spans="1:18">
      <c r="A581">
        <v>2363</v>
      </c>
      <c r="B581">
        <v>9</v>
      </c>
      <c r="C581" s="299" t="s">
        <v>9155</v>
      </c>
      <c r="D581" s="299" t="s">
        <v>9156</v>
      </c>
      <c r="E581" s="302" t="s">
        <v>7370</v>
      </c>
      <c r="F581" s="301">
        <v>9</v>
      </c>
      <c r="G581" s="300">
        <v>5</v>
      </c>
      <c r="H581" s="300">
        <v>5</v>
      </c>
      <c r="I581" s="300">
        <v>5</v>
      </c>
      <c r="J581" s="300">
        <v>5</v>
      </c>
      <c r="K581" s="300">
        <v>10</v>
      </c>
      <c r="L581" s="300">
        <v>10</v>
      </c>
      <c r="M581" s="300">
        <v>5</v>
      </c>
      <c r="N581" s="300">
        <v>10</v>
      </c>
      <c r="O581" s="300">
        <v>10</v>
      </c>
      <c r="P581" s="300">
        <v>10</v>
      </c>
      <c r="Q581" s="300">
        <v>5</v>
      </c>
      <c r="R581" s="1" t="s">
        <v>6698</v>
      </c>
    </row>
    <row r="582" spans="1:18">
      <c r="A582">
        <v>2362</v>
      </c>
      <c r="C582" s="299" t="s">
        <v>9155</v>
      </c>
      <c r="D582" s="298" t="s">
        <v>9154</v>
      </c>
      <c r="E582" s="297" t="s">
        <v>7370</v>
      </c>
      <c r="F582" s="296">
        <v>8.6</v>
      </c>
      <c r="G582" s="296" t="e">
        <f>AVERAGE(#REF!)</f>
        <v>#REF!</v>
      </c>
      <c r="H582" s="296" t="e">
        <f>AVERAGE(#REF!)</f>
        <v>#REF!</v>
      </c>
      <c r="I582" s="296" t="e">
        <f>AVERAGE(#REF!)</f>
        <v>#REF!</v>
      </c>
      <c r="J582" s="296" t="e">
        <f>AVERAGE(#REF!)</f>
        <v>#REF!</v>
      </c>
      <c r="K582" s="296" t="e">
        <f>AVERAGE(#REF!)</f>
        <v>#REF!</v>
      </c>
      <c r="L582" s="296" t="e">
        <f>AVERAGE(#REF!)</f>
        <v>#REF!</v>
      </c>
      <c r="M582" s="296" t="e">
        <f>AVERAGE(#REF!)</f>
        <v>#REF!</v>
      </c>
      <c r="N582" s="296" t="e">
        <f>AVERAGE(#REF!)</f>
        <v>#REF!</v>
      </c>
      <c r="O582" s="296" t="e">
        <f>AVERAGE(#REF!)</f>
        <v>#REF!</v>
      </c>
      <c r="P582" s="296" t="e">
        <f>AVERAGE(#REF!)</f>
        <v>#REF!</v>
      </c>
      <c r="Q582" s="296" t="e">
        <f>AVERAGE(#REF!)</f>
        <v>#REF!</v>
      </c>
      <c r="R582" s="1" t="s">
        <v>6698</v>
      </c>
    </row>
    <row r="583" spans="1:18">
      <c r="A583">
        <v>2361</v>
      </c>
      <c r="B583">
        <v>1</v>
      </c>
      <c r="C583" s="299" t="s">
        <v>9138</v>
      </c>
      <c r="D583" s="299" t="s">
        <v>9153</v>
      </c>
      <c r="E583" s="302" t="s">
        <v>7370</v>
      </c>
      <c r="F583" s="301">
        <v>9.1</v>
      </c>
      <c r="G583" s="300">
        <v>5</v>
      </c>
      <c r="H583" s="300">
        <v>5</v>
      </c>
      <c r="I583" s="300">
        <v>5</v>
      </c>
      <c r="J583" s="300">
        <v>5</v>
      </c>
      <c r="K583" s="300">
        <v>10</v>
      </c>
      <c r="L583" s="300">
        <v>10</v>
      </c>
      <c r="M583" s="300">
        <v>5</v>
      </c>
      <c r="N583" s="300">
        <v>10</v>
      </c>
      <c r="O583" s="300">
        <v>10</v>
      </c>
      <c r="P583" s="300">
        <v>10</v>
      </c>
      <c r="Q583" s="300">
        <v>5</v>
      </c>
      <c r="R583" s="1" t="s">
        <v>8</v>
      </c>
    </row>
    <row r="584" spans="1:18">
      <c r="A584">
        <v>2360</v>
      </c>
      <c r="B584">
        <v>2</v>
      </c>
      <c r="C584" s="299" t="s">
        <v>9138</v>
      </c>
      <c r="D584" s="299" t="s">
        <v>9152</v>
      </c>
      <c r="E584" s="302" t="s">
        <v>7370</v>
      </c>
      <c r="F584" s="301">
        <v>8.4</v>
      </c>
      <c r="G584" s="300">
        <v>5</v>
      </c>
      <c r="H584" s="300">
        <v>5</v>
      </c>
      <c r="I584" s="300">
        <v>5</v>
      </c>
      <c r="J584" s="300">
        <v>5</v>
      </c>
      <c r="K584" s="300">
        <v>10</v>
      </c>
      <c r="L584" s="300">
        <v>10</v>
      </c>
      <c r="M584" s="300">
        <v>5</v>
      </c>
      <c r="N584" s="300">
        <v>10</v>
      </c>
      <c r="O584" s="300">
        <v>10</v>
      </c>
      <c r="P584" s="300">
        <v>10</v>
      </c>
      <c r="Q584" s="300">
        <v>5</v>
      </c>
      <c r="R584" s="1" t="s">
        <v>8</v>
      </c>
    </row>
    <row r="585" spans="1:18">
      <c r="A585">
        <v>2359</v>
      </c>
      <c r="B585">
        <v>3</v>
      </c>
      <c r="C585" s="299" t="s">
        <v>9138</v>
      </c>
      <c r="D585" s="299" t="s">
        <v>9151</v>
      </c>
      <c r="E585" s="302" t="s">
        <v>7370</v>
      </c>
      <c r="F585" s="301">
        <v>8.6</v>
      </c>
      <c r="G585" s="300">
        <v>5</v>
      </c>
      <c r="H585" s="300">
        <v>5</v>
      </c>
      <c r="I585" s="300">
        <v>5</v>
      </c>
      <c r="J585" s="300">
        <v>5</v>
      </c>
      <c r="K585" s="300">
        <v>10</v>
      </c>
      <c r="L585" s="300">
        <v>10</v>
      </c>
      <c r="M585" s="300">
        <v>5</v>
      </c>
      <c r="N585" s="300">
        <v>10</v>
      </c>
      <c r="O585" s="300">
        <v>10</v>
      </c>
      <c r="P585" s="300">
        <v>10</v>
      </c>
      <c r="Q585" s="300">
        <v>5</v>
      </c>
      <c r="R585" s="1" t="s">
        <v>8</v>
      </c>
    </row>
    <row r="586" spans="1:18">
      <c r="A586">
        <v>2358</v>
      </c>
      <c r="B586">
        <v>4</v>
      </c>
      <c r="C586" s="299" t="s">
        <v>9138</v>
      </c>
      <c r="D586" s="299" t="s">
        <v>9150</v>
      </c>
      <c r="E586" s="302" t="s">
        <v>7370</v>
      </c>
      <c r="F586" s="301">
        <v>8.8000000000000007</v>
      </c>
      <c r="G586" s="300">
        <v>5</v>
      </c>
      <c r="H586" s="300">
        <v>5</v>
      </c>
      <c r="I586" s="300">
        <v>5</v>
      </c>
      <c r="J586" s="300">
        <v>5</v>
      </c>
      <c r="K586" s="300">
        <v>10</v>
      </c>
      <c r="L586" s="300">
        <v>10</v>
      </c>
      <c r="M586" s="300">
        <v>5</v>
      </c>
      <c r="N586" s="300">
        <v>10</v>
      </c>
      <c r="O586" s="300">
        <v>10</v>
      </c>
      <c r="P586" s="300">
        <v>10</v>
      </c>
      <c r="Q586" s="300">
        <v>5</v>
      </c>
      <c r="R586" s="1" t="s">
        <v>6665</v>
      </c>
    </row>
    <row r="587" spans="1:18">
      <c r="A587">
        <v>2357</v>
      </c>
      <c r="B587">
        <v>5</v>
      </c>
      <c r="C587" s="299" t="s">
        <v>9138</v>
      </c>
      <c r="D587" s="299" t="s">
        <v>9149</v>
      </c>
      <c r="E587" s="302" t="s">
        <v>7370</v>
      </c>
      <c r="F587" s="301">
        <v>8.6999999999999993</v>
      </c>
      <c r="G587" s="300">
        <v>5</v>
      </c>
      <c r="H587" s="300">
        <v>5</v>
      </c>
      <c r="I587" s="300">
        <v>5</v>
      </c>
      <c r="J587" s="300">
        <v>5</v>
      </c>
      <c r="K587" s="300">
        <v>10</v>
      </c>
      <c r="L587" s="300">
        <v>10</v>
      </c>
      <c r="M587" s="300">
        <v>5</v>
      </c>
      <c r="N587" s="300">
        <v>10</v>
      </c>
      <c r="O587" s="300">
        <v>10</v>
      </c>
      <c r="P587" s="300">
        <v>10</v>
      </c>
      <c r="Q587" s="300">
        <v>5</v>
      </c>
      <c r="R587" s="1" t="s">
        <v>8</v>
      </c>
    </row>
    <row r="588" spans="1:18">
      <c r="A588">
        <v>2356</v>
      </c>
      <c r="B588">
        <v>6</v>
      </c>
      <c r="C588" s="299" t="s">
        <v>9138</v>
      </c>
      <c r="D588" s="305" t="s">
        <v>9148</v>
      </c>
      <c r="E588" s="304" t="s">
        <v>7370</v>
      </c>
      <c r="F588" s="303">
        <v>10</v>
      </c>
      <c r="G588" s="300">
        <v>5</v>
      </c>
      <c r="H588" s="300">
        <v>5</v>
      </c>
      <c r="I588" s="300">
        <v>5</v>
      </c>
      <c r="J588" s="300">
        <v>5</v>
      </c>
      <c r="K588" s="300">
        <v>10</v>
      </c>
      <c r="L588" s="300">
        <v>10</v>
      </c>
      <c r="M588" s="300">
        <v>5</v>
      </c>
      <c r="N588" s="300">
        <v>10</v>
      </c>
      <c r="O588" s="300">
        <v>10</v>
      </c>
      <c r="P588" s="300">
        <v>10</v>
      </c>
      <c r="Q588" s="300">
        <v>5</v>
      </c>
      <c r="R588" s="1" t="s">
        <v>8</v>
      </c>
    </row>
    <row r="589" spans="1:18">
      <c r="A589">
        <v>2355</v>
      </c>
      <c r="B589">
        <v>7</v>
      </c>
      <c r="C589" s="299" t="s">
        <v>9138</v>
      </c>
      <c r="D589" s="299">
        <v>241</v>
      </c>
      <c r="E589" s="302" t="s">
        <v>7370</v>
      </c>
      <c r="F589" s="301">
        <v>8.3000000000000007</v>
      </c>
      <c r="G589" s="300">
        <v>5</v>
      </c>
      <c r="H589" s="300">
        <v>5</v>
      </c>
      <c r="I589" s="300">
        <v>5</v>
      </c>
      <c r="J589" s="300">
        <v>5</v>
      </c>
      <c r="K589" s="300">
        <v>10</v>
      </c>
      <c r="L589" s="300">
        <v>10</v>
      </c>
      <c r="M589" s="300">
        <v>5</v>
      </c>
      <c r="N589" s="300">
        <v>10</v>
      </c>
      <c r="O589" s="300">
        <v>10</v>
      </c>
      <c r="P589" s="300">
        <v>10</v>
      </c>
      <c r="Q589" s="300">
        <v>5</v>
      </c>
      <c r="R589" s="1" t="s">
        <v>8</v>
      </c>
    </row>
    <row r="590" spans="1:18">
      <c r="A590">
        <v>2354</v>
      </c>
      <c r="B590">
        <v>8</v>
      </c>
      <c r="C590" s="299" t="s">
        <v>9138</v>
      </c>
      <c r="D590" s="299" t="s">
        <v>9147</v>
      </c>
      <c r="E590" s="302" t="s">
        <v>7370</v>
      </c>
      <c r="F590" s="301">
        <v>9</v>
      </c>
      <c r="G590" s="300">
        <v>5</v>
      </c>
      <c r="H590" s="300">
        <v>5</v>
      </c>
      <c r="I590" s="300">
        <v>5</v>
      </c>
      <c r="J590" s="300">
        <v>5</v>
      </c>
      <c r="K590" s="300">
        <v>10</v>
      </c>
      <c r="L590" s="300">
        <v>10</v>
      </c>
      <c r="M590" s="300">
        <v>5</v>
      </c>
      <c r="N590" s="300">
        <v>10</v>
      </c>
      <c r="O590" s="300">
        <v>10</v>
      </c>
      <c r="P590" s="300">
        <v>10</v>
      </c>
      <c r="Q590" s="300">
        <v>5</v>
      </c>
      <c r="R590" s="1" t="s">
        <v>6698</v>
      </c>
    </row>
    <row r="591" spans="1:18">
      <c r="A591">
        <v>2353</v>
      </c>
      <c r="B591">
        <v>9</v>
      </c>
      <c r="C591" s="299" t="s">
        <v>9138</v>
      </c>
      <c r="D591" s="299" t="s">
        <v>9146</v>
      </c>
      <c r="E591" s="302" t="s">
        <v>7370</v>
      </c>
      <c r="F591" s="301">
        <v>8.8000000000000007</v>
      </c>
      <c r="G591" s="300">
        <v>5</v>
      </c>
      <c r="H591" s="300">
        <v>5</v>
      </c>
      <c r="I591" s="300">
        <v>5</v>
      </c>
      <c r="J591" s="300">
        <v>5</v>
      </c>
      <c r="K591" s="300">
        <v>10</v>
      </c>
      <c r="L591" s="300">
        <v>10</v>
      </c>
      <c r="M591" s="300">
        <v>5</v>
      </c>
      <c r="N591" s="300">
        <v>10</v>
      </c>
      <c r="O591" s="300">
        <v>10</v>
      </c>
      <c r="P591" s="300">
        <v>10</v>
      </c>
      <c r="Q591" s="300">
        <v>5</v>
      </c>
      <c r="R591" s="1" t="s">
        <v>6698</v>
      </c>
    </row>
    <row r="592" spans="1:18">
      <c r="A592">
        <v>2352</v>
      </c>
      <c r="B592">
        <v>10</v>
      </c>
      <c r="C592" s="299" t="s">
        <v>9138</v>
      </c>
      <c r="D592" s="305" t="s">
        <v>9145</v>
      </c>
      <c r="E592" s="304" t="s">
        <v>7370</v>
      </c>
      <c r="F592" s="303">
        <v>9.6999999999999993</v>
      </c>
      <c r="G592" s="300">
        <v>5</v>
      </c>
      <c r="H592" s="300">
        <v>5</v>
      </c>
      <c r="I592" s="300">
        <v>5</v>
      </c>
      <c r="J592" s="300">
        <v>5</v>
      </c>
      <c r="K592" s="300">
        <v>10</v>
      </c>
      <c r="L592" s="300">
        <v>10</v>
      </c>
      <c r="M592" s="300">
        <v>5</v>
      </c>
      <c r="N592" s="300">
        <v>10</v>
      </c>
      <c r="O592" s="300">
        <v>10</v>
      </c>
      <c r="P592" s="300">
        <v>10</v>
      </c>
      <c r="Q592" s="300">
        <v>5</v>
      </c>
      <c r="R592" s="1" t="s">
        <v>6698</v>
      </c>
    </row>
    <row r="593" spans="1:18">
      <c r="A593">
        <v>2351</v>
      </c>
      <c r="B593">
        <v>11</v>
      </c>
      <c r="C593" s="299" t="s">
        <v>9138</v>
      </c>
      <c r="D593" s="305" t="s">
        <v>9144</v>
      </c>
      <c r="E593" s="304" t="s">
        <v>7370</v>
      </c>
      <c r="F593" s="303">
        <v>9.5</v>
      </c>
      <c r="G593" s="300">
        <v>5</v>
      </c>
      <c r="H593" s="300">
        <v>5</v>
      </c>
      <c r="I593" s="300">
        <v>5</v>
      </c>
      <c r="J593" s="300">
        <v>5</v>
      </c>
      <c r="K593" s="300">
        <v>10</v>
      </c>
      <c r="L593" s="300">
        <v>10</v>
      </c>
      <c r="M593" s="300">
        <v>5</v>
      </c>
      <c r="N593" s="300">
        <v>10</v>
      </c>
      <c r="O593" s="300">
        <v>10</v>
      </c>
      <c r="P593" s="300">
        <v>10</v>
      </c>
      <c r="Q593" s="300">
        <v>5</v>
      </c>
      <c r="R593" s="1" t="s">
        <v>6698</v>
      </c>
    </row>
    <row r="594" spans="1:18">
      <c r="A594">
        <v>2350</v>
      </c>
      <c r="B594">
        <v>12</v>
      </c>
      <c r="C594" s="299" t="s">
        <v>9138</v>
      </c>
      <c r="D594" s="299" t="s">
        <v>9143</v>
      </c>
      <c r="E594" s="302" t="s">
        <v>7370</v>
      </c>
      <c r="F594" s="301">
        <v>8.6999999999999993</v>
      </c>
      <c r="G594" s="300">
        <v>5</v>
      </c>
      <c r="H594" s="300">
        <v>5</v>
      </c>
      <c r="I594" s="300">
        <v>5</v>
      </c>
      <c r="J594" s="300">
        <v>5</v>
      </c>
      <c r="K594" s="300">
        <v>10</v>
      </c>
      <c r="L594" s="300">
        <v>10</v>
      </c>
      <c r="M594" s="300">
        <v>5</v>
      </c>
      <c r="N594" s="300">
        <v>10</v>
      </c>
      <c r="O594" s="300">
        <v>10</v>
      </c>
      <c r="P594" s="300">
        <v>10</v>
      </c>
      <c r="Q594" s="300">
        <v>5</v>
      </c>
      <c r="R594" s="1" t="s">
        <v>6698</v>
      </c>
    </row>
    <row r="595" spans="1:18">
      <c r="A595">
        <v>2349</v>
      </c>
      <c r="B595">
        <v>13</v>
      </c>
      <c r="C595" s="299" t="s">
        <v>9138</v>
      </c>
      <c r="D595" s="299" t="s">
        <v>9142</v>
      </c>
      <c r="E595" s="302" t="s">
        <v>7370</v>
      </c>
      <c r="F595" s="301">
        <v>7.4</v>
      </c>
      <c r="G595" s="300">
        <v>5</v>
      </c>
      <c r="H595" s="300">
        <v>5</v>
      </c>
      <c r="I595" s="300">
        <v>5</v>
      </c>
      <c r="J595" s="300">
        <v>5</v>
      </c>
      <c r="K595" s="300">
        <v>10</v>
      </c>
      <c r="L595" s="300">
        <v>10</v>
      </c>
      <c r="M595" s="300">
        <v>5</v>
      </c>
      <c r="N595" s="300">
        <v>10</v>
      </c>
      <c r="O595" s="300">
        <v>10</v>
      </c>
      <c r="P595" s="300">
        <v>10</v>
      </c>
      <c r="Q595" s="300">
        <v>5</v>
      </c>
      <c r="R595" s="1" t="s">
        <v>6698</v>
      </c>
    </row>
    <row r="596" spans="1:18">
      <c r="A596">
        <v>2348</v>
      </c>
      <c r="B596">
        <v>14</v>
      </c>
      <c r="C596" s="299" t="s">
        <v>9138</v>
      </c>
      <c r="D596" s="299" t="s">
        <v>9141</v>
      </c>
      <c r="E596" s="302" t="s">
        <v>7370</v>
      </c>
      <c r="F596" s="301">
        <v>9.3000000000000007</v>
      </c>
      <c r="G596" s="300">
        <v>5</v>
      </c>
      <c r="H596" s="300">
        <v>5</v>
      </c>
      <c r="I596" s="300">
        <v>5</v>
      </c>
      <c r="J596" s="300">
        <v>5</v>
      </c>
      <c r="K596" s="300">
        <v>10</v>
      </c>
      <c r="L596" s="300">
        <v>10</v>
      </c>
      <c r="M596" s="300">
        <v>5</v>
      </c>
      <c r="N596" s="300">
        <v>10</v>
      </c>
      <c r="O596" s="300">
        <v>10</v>
      </c>
      <c r="P596" s="300">
        <v>10</v>
      </c>
      <c r="Q596" s="300">
        <v>5</v>
      </c>
      <c r="R596" s="1" t="s">
        <v>8</v>
      </c>
    </row>
    <row r="597" spans="1:18">
      <c r="A597">
        <v>2347</v>
      </c>
      <c r="B597">
        <v>15</v>
      </c>
      <c r="C597" s="299" t="s">
        <v>9138</v>
      </c>
      <c r="D597" s="299" t="s">
        <v>9140</v>
      </c>
      <c r="E597" s="302" t="s">
        <v>7370</v>
      </c>
      <c r="F597" s="301">
        <v>8.4</v>
      </c>
      <c r="G597" s="300">
        <v>5</v>
      </c>
      <c r="H597" s="300">
        <v>5</v>
      </c>
      <c r="I597" s="300">
        <v>5</v>
      </c>
      <c r="J597" s="300">
        <v>5</v>
      </c>
      <c r="K597" s="300">
        <v>10</v>
      </c>
      <c r="L597" s="300">
        <v>10</v>
      </c>
      <c r="M597" s="300">
        <v>5</v>
      </c>
      <c r="N597" s="300">
        <v>10</v>
      </c>
      <c r="O597" s="300">
        <v>10</v>
      </c>
      <c r="P597" s="300">
        <v>10</v>
      </c>
      <c r="Q597" s="300">
        <v>5</v>
      </c>
      <c r="R597" s="1" t="s">
        <v>8</v>
      </c>
    </row>
    <row r="598" spans="1:18">
      <c r="A598">
        <v>2346</v>
      </c>
      <c r="B598">
        <v>16</v>
      </c>
      <c r="C598" s="299" t="s">
        <v>9138</v>
      </c>
      <c r="D598" s="299" t="s">
        <v>9139</v>
      </c>
      <c r="E598" s="302" t="s">
        <v>7370</v>
      </c>
      <c r="F598" s="301">
        <v>7.4</v>
      </c>
      <c r="G598" s="300">
        <v>5</v>
      </c>
      <c r="H598" s="300">
        <v>5</v>
      </c>
      <c r="I598" s="300">
        <v>5</v>
      </c>
      <c r="J598" s="300">
        <v>5</v>
      </c>
      <c r="K598" s="300">
        <v>10</v>
      </c>
      <c r="L598" s="300">
        <v>10</v>
      </c>
      <c r="M598" s="300">
        <v>5</v>
      </c>
      <c r="N598" s="300">
        <v>10</v>
      </c>
      <c r="O598" s="300">
        <v>10</v>
      </c>
      <c r="P598" s="300">
        <v>10</v>
      </c>
      <c r="Q598" s="300">
        <v>5</v>
      </c>
      <c r="R598" s="1" t="s">
        <v>8</v>
      </c>
    </row>
    <row r="599" spans="1:18">
      <c r="A599">
        <v>2345</v>
      </c>
      <c r="C599" s="299" t="s">
        <v>9138</v>
      </c>
      <c r="D599" s="298" t="s">
        <v>9137</v>
      </c>
      <c r="E599" s="297" t="s">
        <v>7370</v>
      </c>
      <c r="F599" s="296">
        <v>8.8000000000000007</v>
      </c>
      <c r="G599" s="296" t="e">
        <f>AVERAGE(#REF!)</f>
        <v>#REF!</v>
      </c>
      <c r="H599" s="296" t="e">
        <f>AVERAGE(#REF!)</f>
        <v>#REF!</v>
      </c>
      <c r="I599" s="296" t="e">
        <f>AVERAGE(#REF!)</f>
        <v>#REF!</v>
      </c>
      <c r="J599" s="296" t="e">
        <f>AVERAGE(#REF!)</f>
        <v>#REF!</v>
      </c>
      <c r="K599" s="296" t="e">
        <f>AVERAGE(#REF!)</f>
        <v>#REF!</v>
      </c>
      <c r="L599" s="296" t="e">
        <f>AVERAGE(#REF!)</f>
        <v>#REF!</v>
      </c>
      <c r="M599" s="296" t="e">
        <f>AVERAGE(#REF!)</f>
        <v>#REF!</v>
      </c>
      <c r="N599" s="296" t="e">
        <f>AVERAGE(#REF!)</f>
        <v>#REF!</v>
      </c>
      <c r="O599" s="296" t="e">
        <f>AVERAGE(#REF!)</f>
        <v>#REF!</v>
      </c>
      <c r="P599" s="296" t="e">
        <f>AVERAGE(#REF!)</f>
        <v>#REF!</v>
      </c>
      <c r="Q599" s="296" t="e">
        <f>AVERAGE(#REF!)</f>
        <v>#REF!</v>
      </c>
      <c r="R599" s="1" t="s">
        <v>8</v>
      </c>
    </row>
    <row r="600" spans="1:18">
      <c r="A600">
        <v>2344</v>
      </c>
      <c r="B600">
        <v>1</v>
      </c>
      <c r="C600" s="299" t="s">
        <v>9122</v>
      </c>
      <c r="D600" s="299" t="s">
        <v>9136</v>
      </c>
      <c r="E600" s="302" t="s">
        <v>7370</v>
      </c>
      <c r="F600" s="301">
        <v>8.6</v>
      </c>
      <c r="G600" s="300">
        <v>5</v>
      </c>
      <c r="H600" s="300">
        <v>5</v>
      </c>
      <c r="I600" s="300">
        <v>5</v>
      </c>
      <c r="J600" s="300">
        <v>5</v>
      </c>
      <c r="K600" s="300">
        <v>10</v>
      </c>
      <c r="L600" s="300">
        <v>10</v>
      </c>
      <c r="M600" s="300">
        <v>5</v>
      </c>
      <c r="N600" s="300">
        <v>10</v>
      </c>
      <c r="O600" s="300">
        <v>10</v>
      </c>
      <c r="P600" s="300">
        <v>10</v>
      </c>
      <c r="Q600" s="300">
        <v>5</v>
      </c>
      <c r="R600" s="1" t="s">
        <v>6698</v>
      </c>
    </row>
    <row r="601" spans="1:18">
      <c r="A601">
        <v>2343</v>
      </c>
      <c r="B601">
        <v>2</v>
      </c>
      <c r="C601" s="299" t="s">
        <v>9122</v>
      </c>
      <c r="D601" s="299" t="s">
        <v>9135</v>
      </c>
      <c r="E601" s="302" t="s">
        <v>7370</v>
      </c>
      <c r="F601" s="301">
        <v>8.6999999999999993</v>
      </c>
      <c r="G601" s="300">
        <v>5</v>
      </c>
      <c r="H601" s="300">
        <v>5</v>
      </c>
      <c r="I601" s="300">
        <v>5</v>
      </c>
      <c r="J601" s="300">
        <v>5</v>
      </c>
      <c r="K601" s="300">
        <v>10</v>
      </c>
      <c r="L601" s="300">
        <v>10</v>
      </c>
      <c r="M601" s="300">
        <v>5</v>
      </c>
      <c r="N601" s="300">
        <v>10</v>
      </c>
      <c r="O601" s="300">
        <v>10</v>
      </c>
      <c r="P601" s="300">
        <v>10</v>
      </c>
      <c r="Q601" s="300">
        <v>5</v>
      </c>
      <c r="R601" s="1" t="s">
        <v>6698</v>
      </c>
    </row>
    <row r="602" spans="1:18">
      <c r="A602">
        <v>2342</v>
      </c>
      <c r="B602">
        <v>3</v>
      </c>
      <c r="C602" s="299" t="s">
        <v>9122</v>
      </c>
      <c r="D602" s="299" t="s">
        <v>9134</v>
      </c>
      <c r="E602" s="302" t="s">
        <v>7370</v>
      </c>
      <c r="F602" s="301">
        <v>7.2</v>
      </c>
      <c r="G602" s="300">
        <v>5</v>
      </c>
      <c r="H602" s="300">
        <v>5</v>
      </c>
      <c r="I602" s="300">
        <v>5</v>
      </c>
      <c r="J602" s="300">
        <v>5</v>
      </c>
      <c r="K602" s="300">
        <v>10</v>
      </c>
      <c r="L602" s="300">
        <v>10</v>
      </c>
      <c r="M602" s="300">
        <v>5</v>
      </c>
      <c r="N602" s="300">
        <v>10</v>
      </c>
      <c r="O602" s="300">
        <v>10</v>
      </c>
      <c r="P602" s="300">
        <v>10</v>
      </c>
      <c r="Q602" s="300">
        <v>5</v>
      </c>
      <c r="R602" s="1" t="s">
        <v>6698</v>
      </c>
    </row>
    <row r="603" spans="1:18">
      <c r="A603">
        <v>2341</v>
      </c>
      <c r="B603">
        <v>4</v>
      </c>
      <c r="C603" s="299" t="s">
        <v>9122</v>
      </c>
      <c r="D603" s="299" t="s">
        <v>9133</v>
      </c>
      <c r="E603" s="302" t="s">
        <v>7370</v>
      </c>
      <c r="F603" s="301">
        <v>8.3000000000000007</v>
      </c>
      <c r="G603" s="300">
        <v>5</v>
      </c>
      <c r="H603" s="300">
        <v>5</v>
      </c>
      <c r="I603" s="300">
        <v>5</v>
      </c>
      <c r="J603" s="300">
        <v>5</v>
      </c>
      <c r="K603" s="300">
        <v>10</v>
      </c>
      <c r="L603" s="300">
        <v>10</v>
      </c>
      <c r="M603" s="300">
        <v>5</v>
      </c>
      <c r="N603" s="300">
        <v>10</v>
      </c>
      <c r="O603" s="300">
        <v>10</v>
      </c>
      <c r="P603" s="300">
        <v>10</v>
      </c>
      <c r="Q603" s="300">
        <v>5</v>
      </c>
      <c r="R603" s="1" t="s">
        <v>8</v>
      </c>
    </row>
    <row r="604" spans="1:18">
      <c r="A604">
        <v>2340</v>
      </c>
      <c r="B604">
        <v>5</v>
      </c>
      <c r="C604" s="299" t="s">
        <v>9122</v>
      </c>
      <c r="D604" s="299" t="s">
        <v>9132</v>
      </c>
      <c r="E604" s="302" t="s">
        <v>7370</v>
      </c>
      <c r="F604" s="301">
        <v>8.8000000000000007</v>
      </c>
      <c r="G604" s="300">
        <v>5</v>
      </c>
      <c r="H604" s="300">
        <v>5</v>
      </c>
      <c r="I604" s="300">
        <v>5</v>
      </c>
      <c r="J604" s="300">
        <v>5</v>
      </c>
      <c r="K604" s="300">
        <v>10</v>
      </c>
      <c r="L604" s="300">
        <v>10</v>
      </c>
      <c r="M604" s="300">
        <v>5</v>
      </c>
      <c r="N604" s="300">
        <v>10</v>
      </c>
      <c r="O604" s="300">
        <v>10</v>
      </c>
      <c r="P604" s="300">
        <v>10</v>
      </c>
      <c r="Q604" s="300">
        <v>5</v>
      </c>
      <c r="R604" s="1" t="s">
        <v>6698</v>
      </c>
    </row>
    <row r="605" spans="1:18">
      <c r="A605">
        <v>2339</v>
      </c>
      <c r="B605">
        <v>6</v>
      </c>
      <c r="C605" s="299" t="s">
        <v>9122</v>
      </c>
      <c r="D605" s="299" t="s">
        <v>9131</v>
      </c>
      <c r="E605" s="302" t="s">
        <v>7370</v>
      </c>
      <c r="F605" s="301">
        <v>9.3000000000000007</v>
      </c>
      <c r="G605" s="300">
        <v>5</v>
      </c>
      <c r="H605" s="300">
        <v>5</v>
      </c>
      <c r="I605" s="300">
        <v>5</v>
      </c>
      <c r="J605" s="300">
        <v>5</v>
      </c>
      <c r="K605" s="300">
        <v>10</v>
      </c>
      <c r="L605" s="300">
        <v>10</v>
      </c>
      <c r="M605" s="300">
        <v>5</v>
      </c>
      <c r="N605" s="300">
        <v>10</v>
      </c>
      <c r="O605" s="300">
        <v>10</v>
      </c>
      <c r="P605" s="300">
        <v>10</v>
      </c>
      <c r="Q605" s="300">
        <v>5</v>
      </c>
      <c r="R605" s="1" t="s">
        <v>6698</v>
      </c>
    </row>
    <row r="606" spans="1:18">
      <c r="A606">
        <v>2338</v>
      </c>
      <c r="B606">
        <v>7</v>
      </c>
      <c r="C606" s="299" t="s">
        <v>9122</v>
      </c>
      <c r="D606" s="299" t="s">
        <v>9130</v>
      </c>
      <c r="E606" s="302" t="s">
        <v>7370</v>
      </c>
      <c r="F606" s="301">
        <v>9.1</v>
      </c>
      <c r="G606" s="300">
        <v>5</v>
      </c>
      <c r="H606" s="300">
        <v>5</v>
      </c>
      <c r="I606" s="300">
        <v>5</v>
      </c>
      <c r="J606" s="300">
        <v>5</v>
      </c>
      <c r="K606" s="300">
        <v>10</v>
      </c>
      <c r="L606" s="300">
        <v>10</v>
      </c>
      <c r="M606" s="300">
        <v>5</v>
      </c>
      <c r="N606" s="300">
        <v>10</v>
      </c>
      <c r="O606" s="300">
        <v>10</v>
      </c>
      <c r="P606" s="300">
        <v>10</v>
      </c>
      <c r="Q606" s="300">
        <v>5</v>
      </c>
      <c r="R606" s="1" t="s">
        <v>6698</v>
      </c>
    </row>
    <row r="607" spans="1:18">
      <c r="A607">
        <v>2337</v>
      </c>
      <c r="B607">
        <v>8</v>
      </c>
      <c r="C607" s="299" t="s">
        <v>9122</v>
      </c>
      <c r="D607" s="299" t="s">
        <v>9129</v>
      </c>
      <c r="E607" s="302" t="s">
        <v>7370</v>
      </c>
      <c r="F607" s="301">
        <v>7.4</v>
      </c>
      <c r="G607" s="300">
        <v>5</v>
      </c>
      <c r="H607" s="300">
        <v>5</v>
      </c>
      <c r="I607" s="300">
        <v>5</v>
      </c>
      <c r="J607" s="300">
        <v>5</v>
      </c>
      <c r="K607" s="300">
        <v>10</v>
      </c>
      <c r="L607" s="300">
        <v>10</v>
      </c>
      <c r="M607" s="300">
        <v>5</v>
      </c>
      <c r="N607" s="300">
        <v>10</v>
      </c>
      <c r="O607" s="300">
        <v>10</v>
      </c>
      <c r="P607" s="300">
        <v>10</v>
      </c>
      <c r="Q607" s="300">
        <v>5</v>
      </c>
    </row>
    <row r="608" spans="1:18">
      <c r="A608">
        <v>2336</v>
      </c>
      <c r="B608">
        <v>9</v>
      </c>
      <c r="C608" s="299" t="s">
        <v>9122</v>
      </c>
      <c r="D608" s="299" t="s">
        <v>9128</v>
      </c>
      <c r="E608" s="302" t="s">
        <v>7370</v>
      </c>
      <c r="F608" s="301">
        <v>7.7</v>
      </c>
      <c r="G608" s="300">
        <v>5</v>
      </c>
      <c r="H608" s="300">
        <v>5</v>
      </c>
      <c r="I608" s="300">
        <v>5</v>
      </c>
      <c r="J608" s="300">
        <v>5</v>
      </c>
      <c r="K608" s="300">
        <v>10</v>
      </c>
      <c r="L608" s="300">
        <v>10</v>
      </c>
      <c r="M608" s="300">
        <v>5</v>
      </c>
      <c r="N608" s="300">
        <v>10</v>
      </c>
      <c r="O608" s="300">
        <v>10</v>
      </c>
      <c r="P608" s="300">
        <v>10</v>
      </c>
      <c r="Q608" s="300">
        <v>5</v>
      </c>
      <c r="R608" s="1" t="s">
        <v>6698</v>
      </c>
    </row>
    <row r="609" spans="1:18">
      <c r="A609">
        <v>2335</v>
      </c>
      <c r="B609">
        <v>10</v>
      </c>
      <c r="C609" s="299" t="s">
        <v>9122</v>
      </c>
      <c r="D609" s="299" t="s">
        <v>9127</v>
      </c>
      <c r="E609" s="302" t="s">
        <v>7370</v>
      </c>
      <c r="F609" s="301">
        <v>8.1999999999999993</v>
      </c>
      <c r="G609" s="300">
        <v>5</v>
      </c>
      <c r="H609" s="300">
        <v>5</v>
      </c>
      <c r="I609" s="300">
        <v>5</v>
      </c>
      <c r="J609" s="300">
        <v>5</v>
      </c>
      <c r="K609" s="300">
        <v>10</v>
      </c>
      <c r="L609" s="300">
        <v>10</v>
      </c>
      <c r="M609" s="300">
        <v>5</v>
      </c>
      <c r="N609" s="300">
        <v>10</v>
      </c>
      <c r="O609" s="300">
        <v>10</v>
      </c>
      <c r="P609" s="300">
        <v>10</v>
      </c>
      <c r="Q609" s="300">
        <v>5</v>
      </c>
      <c r="R609" s="1" t="s">
        <v>6698</v>
      </c>
    </row>
    <row r="610" spans="1:18">
      <c r="A610">
        <v>2334</v>
      </c>
      <c r="B610">
        <v>11</v>
      </c>
      <c r="C610" s="299" t="s">
        <v>9122</v>
      </c>
      <c r="D610" s="299" t="s">
        <v>9126</v>
      </c>
      <c r="E610" s="302" t="s">
        <v>7370</v>
      </c>
      <c r="F610" s="301">
        <v>8.8000000000000007</v>
      </c>
      <c r="G610" s="300">
        <v>5</v>
      </c>
      <c r="H610" s="300">
        <v>5</v>
      </c>
      <c r="I610" s="300">
        <v>5</v>
      </c>
      <c r="J610" s="300">
        <v>5</v>
      </c>
      <c r="K610" s="300">
        <v>10</v>
      </c>
      <c r="L610" s="300">
        <v>10</v>
      </c>
      <c r="M610" s="300">
        <v>5</v>
      </c>
      <c r="N610" s="300">
        <v>10</v>
      </c>
      <c r="O610" s="300">
        <v>10</v>
      </c>
      <c r="P610" s="300">
        <v>10</v>
      </c>
      <c r="Q610" s="300">
        <v>5</v>
      </c>
      <c r="R610" s="1" t="s">
        <v>6665</v>
      </c>
    </row>
    <row r="611" spans="1:18">
      <c r="A611">
        <v>2333</v>
      </c>
      <c r="B611">
        <v>12</v>
      </c>
      <c r="C611" s="299" t="s">
        <v>9122</v>
      </c>
      <c r="D611" s="299" t="s">
        <v>9125</v>
      </c>
      <c r="E611" s="302" t="s">
        <v>7370</v>
      </c>
      <c r="F611" s="301">
        <v>8.3000000000000007</v>
      </c>
      <c r="G611" s="300">
        <v>5</v>
      </c>
      <c r="H611" s="300">
        <v>5</v>
      </c>
      <c r="I611" s="300">
        <v>5</v>
      </c>
      <c r="J611" s="300">
        <v>5</v>
      </c>
      <c r="K611" s="300">
        <v>10</v>
      </c>
      <c r="L611" s="300">
        <v>10</v>
      </c>
      <c r="M611" s="300">
        <v>5</v>
      </c>
      <c r="N611" s="300">
        <v>10</v>
      </c>
      <c r="O611" s="300">
        <v>10</v>
      </c>
      <c r="P611" s="300">
        <v>10</v>
      </c>
      <c r="Q611" s="300">
        <v>5</v>
      </c>
      <c r="R611" s="1" t="s">
        <v>6698</v>
      </c>
    </row>
    <row r="612" spans="1:18">
      <c r="A612">
        <v>2332</v>
      </c>
      <c r="B612">
        <v>13</v>
      </c>
      <c r="C612" s="299" t="s">
        <v>9122</v>
      </c>
      <c r="D612" s="299" t="s">
        <v>9124</v>
      </c>
      <c r="E612" s="302" t="s">
        <v>7370</v>
      </c>
      <c r="F612" s="301">
        <v>8.4</v>
      </c>
      <c r="G612" s="300">
        <v>5</v>
      </c>
      <c r="H612" s="300">
        <v>5</v>
      </c>
      <c r="I612" s="300">
        <v>5</v>
      </c>
      <c r="J612" s="300">
        <v>5</v>
      </c>
      <c r="K612" s="300">
        <v>10</v>
      </c>
      <c r="L612" s="300">
        <v>10</v>
      </c>
      <c r="M612" s="300">
        <v>5</v>
      </c>
      <c r="N612" s="300">
        <v>10</v>
      </c>
      <c r="O612" s="300">
        <v>10</v>
      </c>
      <c r="P612" s="300">
        <v>10</v>
      </c>
      <c r="Q612" s="300">
        <v>5</v>
      </c>
      <c r="R612" s="1" t="s">
        <v>8</v>
      </c>
    </row>
    <row r="613" spans="1:18">
      <c r="A613">
        <v>2331</v>
      </c>
      <c r="B613">
        <v>14</v>
      </c>
      <c r="C613" s="299" t="s">
        <v>9122</v>
      </c>
      <c r="D613" s="299" t="s">
        <v>9123</v>
      </c>
      <c r="E613" s="302" t="s">
        <v>7370</v>
      </c>
      <c r="F613" s="301">
        <v>9.4</v>
      </c>
      <c r="G613" s="300">
        <v>5</v>
      </c>
      <c r="H613" s="300">
        <v>5</v>
      </c>
      <c r="I613" s="300">
        <v>5</v>
      </c>
      <c r="J613" s="300">
        <v>5</v>
      </c>
      <c r="K613" s="300">
        <v>10</v>
      </c>
      <c r="L613" s="300">
        <v>10</v>
      </c>
      <c r="M613" s="300">
        <v>5</v>
      </c>
      <c r="N613" s="300">
        <v>10</v>
      </c>
      <c r="O613" s="300">
        <v>10</v>
      </c>
      <c r="P613" s="300">
        <v>10</v>
      </c>
      <c r="Q613" s="300">
        <v>5</v>
      </c>
      <c r="R613" s="1" t="s">
        <v>6698</v>
      </c>
    </row>
    <row r="614" spans="1:18">
      <c r="A614">
        <v>2330</v>
      </c>
      <c r="C614" s="299" t="s">
        <v>9122</v>
      </c>
      <c r="D614" s="298" t="s">
        <v>9121</v>
      </c>
      <c r="E614" s="297" t="s">
        <v>7370</v>
      </c>
      <c r="F614" s="296">
        <v>8.4</v>
      </c>
      <c r="G614" s="296" t="e">
        <f>AVERAGE(#REF!)</f>
        <v>#REF!</v>
      </c>
      <c r="H614" s="296" t="e">
        <f>AVERAGE(#REF!)</f>
        <v>#REF!</v>
      </c>
      <c r="I614" s="296" t="e">
        <f>AVERAGE(#REF!)</f>
        <v>#REF!</v>
      </c>
      <c r="J614" s="296" t="e">
        <f>AVERAGE(#REF!)</f>
        <v>#REF!</v>
      </c>
      <c r="K614" s="296" t="e">
        <f>AVERAGE(#REF!)</f>
        <v>#REF!</v>
      </c>
      <c r="L614" s="296" t="e">
        <f>AVERAGE(#REF!)</f>
        <v>#REF!</v>
      </c>
      <c r="M614" s="296" t="e">
        <f>AVERAGE(#REF!)</f>
        <v>#REF!</v>
      </c>
      <c r="N614" s="296" t="e">
        <f>AVERAGE(#REF!)</f>
        <v>#REF!</v>
      </c>
      <c r="O614" s="296" t="e">
        <f>AVERAGE(#REF!)</f>
        <v>#REF!</v>
      </c>
      <c r="P614" s="296" t="e">
        <f>AVERAGE(#REF!)</f>
        <v>#REF!</v>
      </c>
      <c r="Q614" s="296" t="e">
        <f>AVERAGE(#REF!)</f>
        <v>#REF!</v>
      </c>
      <c r="R614" s="1" t="s">
        <v>6698</v>
      </c>
    </row>
    <row r="615" spans="1:18">
      <c r="A615">
        <v>2329</v>
      </c>
      <c r="B615">
        <v>1</v>
      </c>
      <c r="C615" s="299" t="s">
        <v>9106</v>
      </c>
      <c r="D615" s="299" t="s">
        <v>9120</v>
      </c>
      <c r="E615" s="302" t="s">
        <v>7370</v>
      </c>
      <c r="F615" s="301">
        <v>8.9</v>
      </c>
      <c r="G615" s="300">
        <v>5</v>
      </c>
      <c r="H615" s="300">
        <v>5</v>
      </c>
      <c r="I615" s="300">
        <v>5</v>
      </c>
      <c r="J615" s="300">
        <v>5</v>
      </c>
      <c r="K615" s="300">
        <v>10</v>
      </c>
      <c r="L615" s="300">
        <v>10</v>
      </c>
      <c r="M615" s="300">
        <v>5</v>
      </c>
      <c r="N615" s="300">
        <v>10</v>
      </c>
      <c r="O615" s="300">
        <v>10</v>
      </c>
      <c r="P615" s="300">
        <v>10</v>
      </c>
      <c r="Q615" s="300">
        <v>5</v>
      </c>
      <c r="R615" s="1" t="s">
        <v>8</v>
      </c>
    </row>
    <row r="616" spans="1:18">
      <c r="A616">
        <v>2328</v>
      </c>
      <c r="B616">
        <v>2</v>
      </c>
      <c r="C616" s="299" t="s">
        <v>9106</v>
      </c>
      <c r="D616" s="305" t="s">
        <v>9119</v>
      </c>
      <c r="E616" s="304" t="s">
        <v>7370</v>
      </c>
      <c r="F616" s="303">
        <v>9.6</v>
      </c>
      <c r="G616" s="300">
        <v>5</v>
      </c>
      <c r="H616" s="300">
        <v>5</v>
      </c>
      <c r="I616" s="300">
        <v>5</v>
      </c>
      <c r="J616" s="300">
        <v>5</v>
      </c>
      <c r="K616" s="300">
        <v>10</v>
      </c>
      <c r="L616" s="300">
        <v>10</v>
      </c>
      <c r="M616" s="300">
        <v>5</v>
      </c>
      <c r="N616" s="300">
        <v>10</v>
      </c>
      <c r="O616" s="300">
        <v>10</v>
      </c>
      <c r="P616" s="300">
        <v>10</v>
      </c>
      <c r="Q616" s="300">
        <v>5</v>
      </c>
      <c r="R616" s="1" t="s">
        <v>8</v>
      </c>
    </row>
    <row r="617" spans="1:18">
      <c r="A617">
        <v>2327</v>
      </c>
      <c r="B617">
        <v>3</v>
      </c>
      <c r="C617" s="299" t="s">
        <v>9106</v>
      </c>
      <c r="D617" s="299" t="s">
        <v>9118</v>
      </c>
      <c r="E617" s="302" t="s">
        <v>7370</v>
      </c>
      <c r="F617" s="301">
        <v>9.1999999999999993</v>
      </c>
      <c r="G617" s="300">
        <v>5</v>
      </c>
      <c r="H617" s="300">
        <v>5</v>
      </c>
      <c r="I617" s="300">
        <v>5</v>
      </c>
      <c r="J617" s="300">
        <v>5</v>
      </c>
      <c r="K617" s="300">
        <v>10</v>
      </c>
      <c r="L617" s="300">
        <v>10</v>
      </c>
      <c r="M617" s="300">
        <v>5</v>
      </c>
      <c r="N617" s="300">
        <v>10</v>
      </c>
      <c r="O617" s="300">
        <v>10</v>
      </c>
      <c r="P617" s="300">
        <v>10</v>
      </c>
      <c r="Q617" s="300">
        <v>5</v>
      </c>
      <c r="R617" s="1" t="s">
        <v>6665</v>
      </c>
    </row>
    <row r="618" spans="1:18">
      <c r="A618">
        <v>2326</v>
      </c>
      <c r="B618">
        <v>4</v>
      </c>
      <c r="C618" s="299" t="s">
        <v>9106</v>
      </c>
      <c r="D618" s="299" t="s">
        <v>9117</v>
      </c>
      <c r="E618" s="302" t="s">
        <v>7370</v>
      </c>
      <c r="F618" s="301">
        <v>8.9</v>
      </c>
      <c r="G618" s="300">
        <v>5</v>
      </c>
      <c r="H618" s="300">
        <v>5</v>
      </c>
      <c r="I618" s="300">
        <v>5</v>
      </c>
      <c r="J618" s="300">
        <v>5</v>
      </c>
      <c r="K618" s="300">
        <v>10</v>
      </c>
      <c r="L618" s="300">
        <v>10</v>
      </c>
      <c r="M618" s="300">
        <v>5</v>
      </c>
      <c r="N618" s="300">
        <v>10</v>
      </c>
      <c r="O618" s="300">
        <v>10</v>
      </c>
      <c r="P618" s="300">
        <v>10</v>
      </c>
      <c r="Q618" s="300">
        <v>5</v>
      </c>
      <c r="R618" s="1" t="s">
        <v>6665</v>
      </c>
    </row>
    <row r="619" spans="1:18">
      <c r="A619">
        <v>2325</v>
      </c>
      <c r="B619">
        <v>5</v>
      </c>
      <c r="C619" s="299" t="s">
        <v>9106</v>
      </c>
      <c r="D619" s="299" t="s">
        <v>9116</v>
      </c>
      <c r="E619" s="302" t="s">
        <v>7370</v>
      </c>
      <c r="F619" s="301">
        <v>7.8</v>
      </c>
      <c r="G619" s="300">
        <v>5</v>
      </c>
      <c r="H619" s="300">
        <v>5</v>
      </c>
      <c r="I619" s="300">
        <v>5</v>
      </c>
      <c r="J619" s="300">
        <v>5</v>
      </c>
      <c r="K619" s="300">
        <v>10</v>
      </c>
      <c r="L619" s="300">
        <v>10</v>
      </c>
      <c r="M619" s="300">
        <v>5</v>
      </c>
      <c r="N619" s="300">
        <v>10</v>
      </c>
      <c r="O619" s="300">
        <v>10</v>
      </c>
      <c r="P619" s="300">
        <v>10</v>
      </c>
      <c r="Q619" s="300">
        <v>5</v>
      </c>
      <c r="R619" s="1" t="s">
        <v>6698</v>
      </c>
    </row>
    <row r="620" spans="1:18">
      <c r="A620">
        <v>2324</v>
      </c>
      <c r="B620">
        <v>6</v>
      </c>
      <c r="C620" s="299" t="s">
        <v>9106</v>
      </c>
      <c r="D620" s="299" t="s">
        <v>9115</v>
      </c>
      <c r="E620" s="302" t="s">
        <v>7370</v>
      </c>
      <c r="F620" s="301">
        <v>9.1</v>
      </c>
      <c r="G620" s="300">
        <v>5</v>
      </c>
      <c r="H620" s="300">
        <v>5</v>
      </c>
      <c r="I620" s="300">
        <v>5</v>
      </c>
      <c r="J620" s="300">
        <v>5</v>
      </c>
      <c r="K620" s="300">
        <v>10</v>
      </c>
      <c r="L620" s="300">
        <v>10</v>
      </c>
      <c r="M620" s="300">
        <v>5</v>
      </c>
      <c r="N620" s="300">
        <v>10</v>
      </c>
      <c r="O620" s="300">
        <v>10</v>
      </c>
      <c r="P620" s="300">
        <v>10</v>
      </c>
      <c r="Q620" s="300">
        <v>5</v>
      </c>
      <c r="R620" s="1" t="s">
        <v>6698</v>
      </c>
    </row>
    <row r="621" spans="1:18">
      <c r="A621">
        <v>2323</v>
      </c>
      <c r="B621">
        <v>7</v>
      </c>
      <c r="C621" s="299" t="s">
        <v>9106</v>
      </c>
      <c r="D621" s="305" t="s">
        <v>9114</v>
      </c>
      <c r="E621" s="304" t="s">
        <v>7370</v>
      </c>
      <c r="F621" s="303">
        <v>9.6</v>
      </c>
      <c r="G621" s="300">
        <v>5</v>
      </c>
      <c r="H621" s="300">
        <v>5</v>
      </c>
      <c r="I621" s="300">
        <v>5</v>
      </c>
      <c r="J621" s="300">
        <v>5</v>
      </c>
      <c r="K621" s="300">
        <v>10</v>
      </c>
      <c r="L621" s="300">
        <v>10</v>
      </c>
      <c r="M621" s="300">
        <v>5</v>
      </c>
      <c r="N621" s="300">
        <v>10</v>
      </c>
      <c r="O621" s="300">
        <v>10</v>
      </c>
      <c r="P621" s="300">
        <v>10</v>
      </c>
      <c r="Q621" s="300">
        <v>5</v>
      </c>
      <c r="R621" s="1" t="s">
        <v>8</v>
      </c>
    </row>
    <row r="622" spans="1:18">
      <c r="A622">
        <v>2322</v>
      </c>
      <c r="B622">
        <v>8</v>
      </c>
      <c r="C622" s="299" t="s">
        <v>9106</v>
      </c>
      <c r="D622" s="305" t="s">
        <v>9113</v>
      </c>
      <c r="E622" s="304" t="s">
        <v>7370</v>
      </c>
      <c r="F622" s="303">
        <v>9.5</v>
      </c>
      <c r="G622" s="300">
        <v>5</v>
      </c>
      <c r="H622" s="300">
        <v>5</v>
      </c>
      <c r="I622" s="300">
        <v>5</v>
      </c>
      <c r="J622" s="300">
        <v>5</v>
      </c>
      <c r="K622" s="300">
        <v>10</v>
      </c>
      <c r="L622" s="300">
        <v>10</v>
      </c>
      <c r="M622" s="300">
        <v>5</v>
      </c>
      <c r="N622" s="300">
        <v>10</v>
      </c>
      <c r="O622" s="300">
        <v>10</v>
      </c>
      <c r="P622" s="300">
        <v>10</v>
      </c>
      <c r="Q622" s="300">
        <v>5</v>
      </c>
      <c r="R622" s="1" t="s">
        <v>6698</v>
      </c>
    </row>
    <row r="623" spans="1:18">
      <c r="A623">
        <v>2321</v>
      </c>
      <c r="B623">
        <v>9</v>
      </c>
      <c r="C623" s="299" t="s">
        <v>9106</v>
      </c>
      <c r="D623" s="305" t="s">
        <v>9112</v>
      </c>
      <c r="E623" s="304" t="s">
        <v>7370</v>
      </c>
      <c r="F623" s="303">
        <v>9.6999999999999993</v>
      </c>
      <c r="G623" s="300">
        <v>5</v>
      </c>
      <c r="H623" s="300">
        <v>5</v>
      </c>
      <c r="I623" s="300">
        <v>5</v>
      </c>
      <c r="J623" s="300">
        <v>5</v>
      </c>
      <c r="K623" s="300">
        <v>10</v>
      </c>
      <c r="L623" s="300">
        <v>10</v>
      </c>
      <c r="M623" s="300">
        <v>5</v>
      </c>
      <c r="N623" s="300">
        <v>10</v>
      </c>
      <c r="O623" s="300">
        <v>10</v>
      </c>
      <c r="P623" s="300">
        <v>10</v>
      </c>
      <c r="Q623" s="300">
        <v>5</v>
      </c>
      <c r="R623" s="1" t="s">
        <v>6698</v>
      </c>
    </row>
    <row r="624" spans="1:18">
      <c r="A624">
        <v>2320</v>
      </c>
      <c r="B624">
        <v>10</v>
      </c>
      <c r="C624" s="299" t="s">
        <v>9106</v>
      </c>
      <c r="D624" s="299" t="s">
        <v>9111</v>
      </c>
      <c r="E624" s="302" t="s">
        <v>7370</v>
      </c>
      <c r="F624" s="301">
        <v>8.6999999999999993</v>
      </c>
      <c r="G624" s="300">
        <v>5</v>
      </c>
      <c r="H624" s="300">
        <v>5</v>
      </c>
      <c r="I624" s="300">
        <v>5</v>
      </c>
      <c r="J624" s="300">
        <v>5</v>
      </c>
      <c r="K624" s="300">
        <v>10</v>
      </c>
      <c r="L624" s="300">
        <v>10</v>
      </c>
      <c r="M624" s="300">
        <v>5</v>
      </c>
      <c r="N624" s="300">
        <v>10</v>
      </c>
      <c r="O624" s="300">
        <v>10</v>
      </c>
      <c r="P624" s="300">
        <v>10</v>
      </c>
      <c r="Q624" s="300">
        <v>5</v>
      </c>
      <c r="R624" s="1" t="s">
        <v>6665</v>
      </c>
    </row>
    <row r="625" spans="1:18">
      <c r="A625">
        <v>2319</v>
      </c>
      <c r="B625">
        <v>11</v>
      </c>
      <c r="C625" s="299" t="s">
        <v>9106</v>
      </c>
      <c r="D625" s="299" t="s">
        <v>9110</v>
      </c>
      <c r="E625" s="302" t="s">
        <v>7370</v>
      </c>
      <c r="F625" s="301">
        <v>9.1</v>
      </c>
      <c r="G625" s="300">
        <v>5</v>
      </c>
      <c r="H625" s="300">
        <v>5</v>
      </c>
      <c r="I625" s="300">
        <v>5</v>
      </c>
      <c r="J625" s="300">
        <v>5</v>
      </c>
      <c r="K625" s="300">
        <v>10</v>
      </c>
      <c r="L625" s="300">
        <v>10</v>
      </c>
      <c r="M625" s="300">
        <v>5</v>
      </c>
      <c r="N625" s="300">
        <v>10</v>
      </c>
      <c r="O625" s="300">
        <v>10</v>
      </c>
      <c r="P625" s="300">
        <v>10</v>
      </c>
      <c r="Q625" s="300">
        <v>5</v>
      </c>
      <c r="R625" s="1" t="s">
        <v>6665</v>
      </c>
    </row>
    <row r="626" spans="1:18">
      <c r="A626">
        <v>2318</v>
      </c>
      <c r="B626">
        <v>12</v>
      </c>
      <c r="C626" s="299" t="s">
        <v>9106</v>
      </c>
      <c r="D626" s="299" t="s">
        <v>9109</v>
      </c>
      <c r="E626" s="302" t="s">
        <v>7370</v>
      </c>
      <c r="F626" s="301">
        <v>9.1</v>
      </c>
      <c r="G626" s="300">
        <v>5</v>
      </c>
      <c r="H626" s="300">
        <v>5</v>
      </c>
      <c r="I626" s="300">
        <v>5</v>
      </c>
      <c r="J626" s="300">
        <v>5</v>
      </c>
      <c r="K626" s="300">
        <v>10</v>
      </c>
      <c r="L626" s="300">
        <v>10</v>
      </c>
      <c r="M626" s="300">
        <v>5</v>
      </c>
      <c r="N626" s="300">
        <v>10</v>
      </c>
      <c r="O626" s="300">
        <v>10</v>
      </c>
      <c r="P626" s="300">
        <v>10</v>
      </c>
      <c r="Q626" s="300">
        <v>5</v>
      </c>
      <c r="R626" s="1" t="s">
        <v>6698</v>
      </c>
    </row>
    <row r="627" spans="1:18">
      <c r="A627">
        <v>2317</v>
      </c>
      <c r="B627">
        <v>13</v>
      </c>
      <c r="C627" s="299" t="s">
        <v>9106</v>
      </c>
      <c r="D627" s="299" t="s">
        <v>9108</v>
      </c>
      <c r="E627" s="302" t="s">
        <v>7370</v>
      </c>
      <c r="F627" s="301">
        <v>9</v>
      </c>
      <c r="G627" s="300">
        <v>5</v>
      </c>
      <c r="H627" s="300">
        <v>5</v>
      </c>
      <c r="I627" s="300">
        <v>5</v>
      </c>
      <c r="J627" s="300">
        <v>5</v>
      </c>
      <c r="K627" s="300">
        <v>10</v>
      </c>
      <c r="L627" s="300">
        <v>10</v>
      </c>
      <c r="M627" s="300">
        <v>5</v>
      </c>
      <c r="N627" s="300">
        <v>10</v>
      </c>
      <c r="O627" s="300">
        <v>10</v>
      </c>
      <c r="P627" s="300">
        <v>10</v>
      </c>
      <c r="Q627" s="300">
        <v>5</v>
      </c>
      <c r="R627" s="1" t="s">
        <v>6665</v>
      </c>
    </row>
    <row r="628" spans="1:18">
      <c r="A628">
        <v>2316</v>
      </c>
      <c r="B628">
        <v>14</v>
      </c>
      <c r="C628" s="299" t="s">
        <v>9106</v>
      </c>
      <c r="D628" s="299" t="s">
        <v>9107</v>
      </c>
      <c r="E628" s="302" t="s">
        <v>7370</v>
      </c>
      <c r="F628" s="301">
        <v>7.4</v>
      </c>
      <c r="G628" s="300">
        <v>5</v>
      </c>
      <c r="H628" s="300">
        <v>5</v>
      </c>
      <c r="I628" s="300">
        <v>5</v>
      </c>
      <c r="J628" s="300">
        <v>5</v>
      </c>
      <c r="K628" s="300">
        <v>10</v>
      </c>
      <c r="L628" s="300">
        <v>10</v>
      </c>
      <c r="M628" s="300">
        <v>5</v>
      </c>
      <c r="N628" s="300">
        <v>10</v>
      </c>
      <c r="O628" s="300">
        <v>10</v>
      </c>
      <c r="P628" s="300">
        <v>10</v>
      </c>
      <c r="Q628" s="300">
        <v>5</v>
      </c>
    </row>
    <row r="629" spans="1:18">
      <c r="A629">
        <v>2315</v>
      </c>
      <c r="C629" s="299" t="s">
        <v>9106</v>
      </c>
      <c r="D629" s="298" t="s">
        <v>9089</v>
      </c>
      <c r="E629" s="297" t="s">
        <v>7370</v>
      </c>
      <c r="F629" s="296">
        <v>9</v>
      </c>
      <c r="G629" s="296" t="e">
        <f>AVERAGE(#REF!)</f>
        <v>#REF!</v>
      </c>
      <c r="H629" s="296" t="e">
        <f>AVERAGE(#REF!)</f>
        <v>#REF!</v>
      </c>
      <c r="I629" s="296" t="e">
        <f>AVERAGE(#REF!)</f>
        <v>#REF!</v>
      </c>
      <c r="J629" s="296" t="e">
        <f>AVERAGE(#REF!)</f>
        <v>#REF!</v>
      </c>
      <c r="K629" s="296" t="e">
        <f>AVERAGE(#REF!)</f>
        <v>#REF!</v>
      </c>
      <c r="L629" s="296" t="e">
        <f>AVERAGE(#REF!)</f>
        <v>#REF!</v>
      </c>
      <c r="M629" s="296" t="e">
        <f>AVERAGE(#REF!)</f>
        <v>#REF!</v>
      </c>
      <c r="N629" s="296" t="e">
        <f>AVERAGE(#REF!)</f>
        <v>#REF!</v>
      </c>
      <c r="O629" s="296" t="e">
        <f>AVERAGE(#REF!)</f>
        <v>#REF!</v>
      </c>
      <c r="P629" s="296" t="e">
        <f>AVERAGE(#REF!)</f>
        <v>#REF!</v>
      </c>
      <c r="Q629" s="296" t="e">
        <f>AVERAGE(#REF!)</f>
        <v>#REF!</v>
      </c>
      <c r="R629" s="1" t="s">
        <v>6698</v>
      </c>
    </row>
    <row r="630" spans="1:18">
      <c r="A630">
        <v>2314</v>
      </c>
      <c r="B630">
        <v>1</v>
      </c>
      <c r="C630" s="299" t="s">
        <v>9090</v>
      </c>
      <c r="D630" s="299" t="s">
        <v>9105</v>
      </c>
      <c r="E630" s="302" t="s">
        <v>7370</v>
      </c>
      <c r="F630" s="301">
        <v>7.4</v>
      </c>
      <c r="G630" s="300">
        <v>5</v>
      </c>
      <c r="H630" s="300">
        <v>5</v>
      </c>
      <c r="I630" s="300">
        <v>5</v>
      </c>
      <c r="J630" s="300">
        <v>5</v>
      </c>
      <c r="K630" s="300">
        <v>10</v>
      </c>
      <c r="L630" s="300">
        <v>10</v>
      </c>
      <c r="M630" s="300">
        <v>5</v>
      </c>
      <c r="N630" s="300">
        <v>10</v>
      </c>
      <c r="O630" s="300">
        <v>10</v>
      </c>
      <c r="P630" s="300">
        <v>10</v>
      </c>
      <c r="Q630" s="300">
        <v>5</v>
      </c>
    </row>
    <row r="631" spans="1:18">
      <c r="A631">
        <v>2313</v>
      </c>
      <c r="B631">
        <v>2</v>
      </c>
      <c r="C631" s="299" t="s">
        <v>9090</v>
      </c>
      <c r="D631" s="299" t="s">
        <v>9104</v>
      </c>
      <c r="E631" s="302" t="s">
        <v>7370</v>
      </c>
      <c r="F631" s="301">
        <v>8.6</v>
      </c>
      <c r="G631" s="300">
        <v>5</v>
      </c>
      <c r="H631" s="300">
        <v>5</v>
      </c>
      <c r="I631" s="300">
        <v>5</v>
      </c>
      <c r="J631" s="300">
        <v>5</v>
      </c>
      <c r="K631" s="300">
        <v>10</v>
      </c>
      <c r="L631" s="300">
        <v>10</v>
      </c>
      <c r="M631" s="300">
        <v>5</v>
      </c>
      <c r="N631" s="300">
        <v>10</v>
      </c>
      <c r="O631" s="300">
        <v>10</v>
      </c>
      <c r="P631" s="300">
        <v>10</v>
      </c>
      <c r="Q631" s="300">
        <v>5</v>
      </c>
      <c r="R631" s="1" t="s">
        <v>6698</v>
      </c>
    </row>
    <row r="632" spans="1:18">
      <c r="A632">
        <v>2312</v>
      </c>
      <c r="B632">
        <v>3</v>
      </c>
      <c r="C632" s="299" t="s">
        <v>9090</v>
      </c>
      <c r="D632" s="299" t="s">
        <v>9103</v>
      </c>
      <c r="E632" s="302" t="s">
        <v>7370</v>
      </c>
      <c r="F632" s="301">
        <v>8.6</v>
      </c>
      <c r="G632" s="300">
        <v>5</v>
      </c>
      <c r="H632" s="300">
        <v>5</v>
      </c>
      <c r="I632" s="300">
        <v>5</v>
      </c>
      <c r="J632" s="300">
        <v>5</v>
      </c>
      <c r="K632" s="300">
        <v>10</v>
      </c>
      <c r="L632" s="300">
        <v>10</v>
      </c>
      <c r="M632" s="300">
        <v>5</v>
      </c>
      <c r="N632" s="300">
        <v>10</v>
      </c>
      <c r="O632" s="300">
        <v>10</v>
      </c>
      <c r="P632" s="300">
        <v>10</v>
      </c>
      <c r="Q632" s="300">
        <v>5</v>
      </c>
    </row>
    <row r="633" spans="1:18">
      <c r="A633">
        <v>2311</v>
      </c>
      <c r="B633">
        <v>4</v>
      </c>
      <c r="C633" s="299" t="s">
        <v>9090</v>
      </c>
      <c r="D633" s="299" t="s">
        <v>9102</v>
      </c>
      <c r="E633" s="302" t="s">
        <v>7370</v>
      </c>
      <c r="F633" s="301">
        <v>8.6</v>
      </c>
      <c r="G633" s="300">
        <v>5</v>
      </c>
      <c r="H633" s="300">
        <v>5</v>
      </c>
      <c r="I633" s="300">
        <v>5</v>
      </c>
      <c r="J633" s="300">
        <v>5</v>
      </c>
      <c r="K633" s="300">
        <v>10</v>
      </c>
      <c r="L633" s="300">
        <v>10</v>
      </c>
      <c r="M633" s="300">
        <v>5</v>
      </c>
      <c r="N633" s="300">
        <v>10</v>
      </c>
      <c r="O633" s="300">
        <v>10</v>
      </c>
      <c r="P633" s="300">
        <v>10</v>
      </c>
      <c r="Q633" s="300">
        <v>5</v>
      </c>
    </row>
    <row r="634" spans="1:18">
      <c r="A634">
        <v>2310</v>
      </c>
      <c r="B634">
        <v>5</v>
      </c>
      <c r="C634" s="299" t="s">
        <v>9090</v>
      </c>
      <c r="D634" s="299" t="s">
        <v>9101</v>
      </c>
      <c r="E634" s="302" t="s">
        <v>7370</v>
      </c>
      <c r="F634" s="301">
        <v>8.1999999999999993</v>
      </c>
      <c r="G634" s="300">
        <v>5</v>
      </c>
      <c r="H634" s="300">
        <v>5</v>
      </c>
      <c r="I634" s="300">
        <v>5</v>
      </c>
      <c r="J634" s="300">
        <v>5</v>
      </c>
      <c r="K634" s="300">
        <v>10</v>
      </c>
      <c r="L634" s="300">
        <v>10</v>
      </c>
      <c r="M634" s="300">
        <v>5</v>
      </c>
      <c r="N634" s="300">
        <v>10</v>
      </c>
      <c r="O634" s="300">
        <v>10</v>
      </c>
      <c r="P634" s="300">
        <v>10</v>
      </c>
      <c r="Q634" s="300">
        <v>5</v>
      </c>
      <c r="R634" s="1" t="s">
        <v>6698</v>
      </c>
    </row>
    <row r="635" spans="1:18">
      <c r="A635">
        <v>2309</v>
      </c>
      <c r="B635">
        <v>6</v>
      </c>
      <c r="C635" s="299" t="s">
        <v>9090</v>
      </c>
      <c r="D635" s="305" t="s">
        <v>9100</v>
      </c>
      <c r="E635" s="304" t="s">
        <v>7370</v>
      </c>
      <c r="F635" s="303">
        <v>9.8000000000000007</v>
      </c>
      <c r="G635" s="300">
        <v>5</v>
      </c>
      <c r="H635" s="300">
        <v>5</v>
      </c>
      <c r="I635" s="300">
        <v>5</v>
      </c>
      <c r="J635" s="300">
        <v>5</v>
      </c>
      <c r="K635" s="300">
        <v>10</v>
      </c>
      <c r="L635" s="300">
        <v>10</v>
      </c>
      <c r="M635" s="300">
        <v>5</v>
      </c>
      <c r="N635" s="300">
        <v>10</v>
      </c>
      <c r="O635" s="300">
        <v>10</v>
      </c>
      <c r="P635" s="300">
        <v>10</v>
      </c>
      <c r="Q635" s="300">
        <v>5</v>
      </c>
      <c r="R635" s="1" t="s">
        <v>6665</v>
      </c>
    </row>
    <row r="636" spans="1:18">
      <c r="A636">
        <v>2308</v>
      </c>
      <c r="B636">
        <v>7</v>
      </c>
      <c r="C636" s="299" t="s">
        <v>9090</v>
      </c>
      <c r="D636" s="299" t="s">
        <v>9099</v>
      </c>
      <c r="E636" s="302" t="s">
        <v>7370</v>
      </c>
      <c r="F636" s="301">
        <v>8.8000000000000007</v>
      </c>
      <c r="G636" s="300">
        <v>5</v>
      </c>
      <c r="H636" s="300">
        <v>5</v>
      </c>
      <c r="I636" s="300">
        <v>5</v>
      </c>
      <c r="J636" s="300">
        <v>5</v>
      </c>
      <c r="K636" s="300">
        <v>10</v>
      </c>
      <c r="L636" s="300">
        <v>10</v>
      </c>
      <c r="M636" s="300">
        <v>5</v>
      </c>
      <c r="N636" s="300">
        <v>10</v>
      </c>
      <c r="O636" s="300">
        <v>10</v>
      </c>
      <c r="P636" s="300">
        <v>10</v>
      </c>
      <c r="Q636" s="300">
        <v>5</v>
      </c>
      <c r="R636" s="1" t="s">
        <v>6698</v>
      </c>
    </row>
    <row r="637" spans="1:18">
      <c r="A637">
        <v>2307</v>
      </c>
      <c r="B637">
        <v>8</v>
      </c>
      <c r="C637" s="299" t="s">
        <v>9090</v>
      </c>
      <c r="D637" s="299" t="s">
        <v>9098</v>
      </c>
      <c r="E637" s="302" t="s">
        <v>7370</v>
      </c>
      <c r="F637" s="301">
        <v>8</v>
      </c>
      <c r="G637" s="300">
        <v>5</v>
      </c>
      <c r="H637" s="300">
        <v>5</v>
      </c>
      <c r="I637" s="300">
        <v>5</v>
      </c>
      <c r="J637" s="300">
        <v>5</v>
      </c>
      <c r="K637" s="300">
        <v>10</v>
      </c>
      <c r="L637" s="300">
        <v>10</v>
      </c>
      <c r="M637" s="300">
        <v>5</v>
      </c>
      <c r="N637" s="300">
        <v>10</v>
      </c>
      <c r="O637" s="300">
        <v>10</v>
      </c>
      <c r="P637" s="300">
        <v>10</v>
      </c>
      <c r="Q637" s="300">
        <v>5</v>
      </c>
      <c r="R637" s="1" t="s">
        <v>6698</v>
      </c>
    </row>
    <row r="638" spans="1:18">
      <c r="A638">
        <v>2306</v>
      </c>
      <c r="B638">
        <v>9</v>
      </c>
      <c r="C638" s="299" t="s">
        <v>9090</v>
      </c>
      <c r="D638" s="299" t="s">
        <v>9097</v>
      </c>
      <c r="E638" s="302" t="s">
        <v>7370</v>
      </c>
      <c r="F638" s="301">
        <v>8.1999999999999993</v>
      </c>
      <c r="G638" s="300">
        <v>5</v>
      </c>
      <c r="H638" s="300">
        <v>5</v>
      </c>
      <c r="I638" s="300">
        <v>5</v>
      </c>
      <c r="J638" s="300">
        <v>5</v>
      </c>
      <c r="K638" s="300">
        <v>10</v>
      </c>
      <c r="L638" s="300">
        <v>10</v>
      </c>
      <c r="M638" s="300">
        <v>5</v>
      </c>
      <c r="N638" s="300">
        <v>10</v>
      </c>
      <c r="O638" s="300">
        <v>10</v>
      </c>
      <c r="P638" s="300">
        <v>10</v>
      </c>
      <c r="Q638" s="300">
        <v>5</v>
      </c>
      <c r="R638" s="1" t="s">
        <v>6698</v>
      </c>
    </row>
    <row r="639" spans="1:18">
      <c r="A639">
        <v>2305</v>
      </c>
      <c r="B639">
        <v>10</v>
      </c>
      <c r="C639" s="299" t="s">
        <v>9090</v>
      </c>
      <c r="D639" s="299" t="s">
        <v>9096</v>
      </c>
      <c r="E639" s="302" t="s">
        <v>7370</v>
      </c>
      <c r="F639" s="301">
        <v>9.3000000000000007</v>
      </c>
      <c r="G639" s="300">
        <v>5</v>
      </c>
      <c r="H639" s="300">
        <v>5</v>
      </c>
      <c r="I639" s="300">
        <v>5</v>
      </c>
      <c r="J639" s="300">
        <v>5</v>
      </c>
      <c r="K639" s="300">
        <v>10</v>
      </c>
      <c r="L639" s="300">
        <v>10</v>
      </c>
      <c r="M639" s="300">
        <v>5</v>
      </c>
      <c r="N639" s="300">
        <v>10</v>
      </c>
      <c r="O639" s="300">
        <v>10</v>
      </c>
      <c r="P639" s="300">
        <v>10</v>
      </c>
      <c r="Q639" s="300">
        <v>5</v>
      </c>
      <c r="R639" s="1" t="s">
        <v>6665</v>
      </c>
    </row>
    <row r="640" spans="1:18">
      <c r="A640">
        <v>2304</v>
      </c>
      <c r="B640">
        <v>11</v>
      </c>
      <c r="C640" s="299" t="s">
        <v>9090</v>
      </c>
      <c r="D640" s="299" t="s">
        <v>9095</v>
      </c>
      <c r="E640" s="302" t="s">
        <v>7370</v>
      </c>
      <c r="F640" s="301">
        <v>9</v>
      </c>
      <c r="G640" s="300">
        <v>5</v>
      </c>
      <c r="H640" s="300">
        <v>5</v>
      </c>
      <c r="I640" s="300">
        <v>5</v>
      </c>
      <c r="J640" s="300">
        <v>5</v>
      </c>
      <c r="K640" s="300">
        <v>10</v>
      </c>
      <c r="L640" s="300">
        <v>10</v>
      </c>
      <c r="M640" s="300">
        <v>5</v>
      </c>
      <c r="N640" s="300">
        <v>10</v>
      </c>
      <c r="O640" s="300">
        <v>10</v>
      </c>
      <c r="P640" s="300">
        <v>10</v>
      </c>
      <c r="Q640" s="300">
        <v>5</v>
      </c>
      <c r="R640" s="1" t="s">
        <v>6698</v>
      </c>
    </row>
    <row r="641" spans="1:18">
      <c r="A641">
        <v>2303</v>
      </c>
      <c r="B641">
        <v>12</v>
      </c>
      <c r="C641" s="299" t="s">
        <v>9090</v>
      </c>
      <c r="D641" s="299" t="s">
        <v>9094</v>
      </c>
      <c r="E641" s="302" t="s">
        <v>7370</v>
      </c>
      <c r="F641" s="301">
        <v>8.1999999999999993</v>
      </c>
      <c r="G641" s="300">
        <v>5</v>
      </c>
      <c r="H641" s="300">
        <v>5</v>
      </c>
      <c r="I641" s="300">
        <v>5</v>
      </c>
      <c r="J641" s="300">
        <v>5</v>
      </c>
      <c r="K641" s="300">
        <v>10</v>
      </c>
      <c r="L641" s="300">
        <v>10</v>
      </c>
      <c r="M641" s="300">
        <v>5</v>
      </c>
      <c r="N641" s="300">
        <v>10</v>
      </c>
      <c r="O641" s="300">
        <v>10</v>
      </c>
      <c r="P641" s="300">
        <v>10</v>
      </c>
      <c r="Q641" s="300">
        <v>5</v>
      </c>
      <c r="R641" s="1" t="s">
        <v>6698</v>
      </c>
    </row>
    <row r="642" spans="1:18">
      <c r="A642">
        <v>2302</v>
      </c>
      <c r="B642">
        <v>13</v>
      </c>
      <c r="C642" s="299" t="s">
        <v>9090</v>
      </c>
      <c r="D642" s="305" t="s">
        <v>9093</v>
      </c>
      <c r="E642" s="304" t="s">
        <v>7370</v>
      </c>
      <c r="F642" s="303">
        <v>9.6</v>
      </c>
      <c r="G642" s="300">
        <v>5</v>
      </c>
      <c r="H642" s="300">
        <v>5</v>
      </c>
      <c r="I642" s="300">
        <v>5</v>
      </c>
      <c r="J642" s="300">
        <v>5</v>
      </c>
      <c r="K642" s="300">
        <v>10</v>
      </c>
      <c r="L642" s="300">
        <v>10</v>
      </c>
      <c r="M642" s="300">
        <v>5</v>
      </c>
      <c r="N642" s="300">
        <v>10</v>
      </c>
      <c r="O642" s="300">
        <v>10</v>
      </c>
      <c r="P642" s="300">
        <v>10</v>
      </c>
      <c r="Q642" s="300">
        <v>5</v>
      </c>
      <c r="R642" s="1" t="s">
        <v>6698</v>
      </c>
    </row>
    <row r="643" spans="1:18">
      <c r="A643">
        <v>2301</v>
      </c>
      <c r="B643">
        <v>14</v>
      </c>
      <c r="C643" s="299" t="s">
        <v>9090</v>
      </c>
      <c r="D643" s="299" t="s">
        <v>9092</v>
      </c>
      <c r="E643" s="302" t="s">
        <v>7370</v>
      </c>
      <c r="F643" s="301">
        <v>8.5</v>
      </c>
      <c r="G643" s="300">
        <v>5</v>
      </c>
      <c r="H643" s="300">
        <v>5</v>
      </c>
      <c r="I643" s="300">
        <v>5</v>
      </c>
      <c r="J643" s="300">
        <v>5</v>
      </c>
      <c r="K643" s="300">
        <v>10</v>
      </c>
      <c r="L643" s="300">
        <v>10</v>
      </c>
      <c r="M643" s="300">
        <v>5</v>
      </c>
      <c r="N643" s="300">
        <v>10</v>
      </c>
      <c r="O643" s="300">
        <v>10</v>
      </c>
      <c r="P643" s="300">
        <v>10</v>
      </c>
      <c r="Q643" s="300">
        <v>5</v>
      </c>
      <c r="R643" s="1" t="s">
        <v>6698</v>
      </c>
    </row>
    <row r="644" spans="1:18">
      <c r="A644">
        <v>2300</v>
      </c>
      <c r="B644">
        <v>15</v>
      </c>
      <c r="C644" s="299" t="s">
        <v>9090</v>
      </c>
      <c r="D644" s="299" t="s">
        <v>9091</v>
      </c>
      <c r="E644" s="302" t="s">
        <v>7370</v>
      </c>
      <c r="F644" s="301">
        <v>8.6999999999999993</v>
      </c>
      <c r="G644" s="300">
        <v>5</v>
      </c>
      <c r="H644" s="300">
        <v>5</v>
      </c>
      <c r="I644" s="300">
        <v>5</v>
      </c>
      <c r="J644" s="300">
        <v>5</v>
      </c>
      <c r="K644" s="300">
        <v>10</v>
      </c>
      <c r="L644" s="300">
        <v>10</v>
      </c>
      <c r="M644" s="300">
        <v>5</v>
      </c>
      <c r="N644" s="300">
        <v>10</v>
      </c>
      <c r="O644" s="300">
        <v>10</v>
      </c>
      <c r="P644" s="300">
        <v>10</v>
      </c>
      <c r="Q644" s="300">
        <v>5</v>
      </c>
      <c r="R644" s="1" t="s">
        <v>6698</v>
      </c>
    </row>
    <row r="645" spans="1:18">
      <c r="A645">
        <v>2299</v>
      </c>
      <c r="B645">
        <v>16</v>
      </c>
      <c r="C645" s="299" t="s">
        <v>9090</v>
      </c>
      <c r="D645" s="299" t="s">
        <v>8772</v>
      </c>
      <c r="E645" s="302" t="s">
        <v>7370</v>
      </c>
      <c r="F645" s="301">
        <v>7.4</v>
      </c>
      <c r="G645" s="300">
        <v>5</v>
      </c>
      <c r="H645" s="300">
        <v>5</v>
      </c>
      <c r="I645" s="300">
        <v>5</v>
      </c>
      <c r="J645" s="300">
        <v>5</v>
      </c>
      <c r="K645" s="300">
        <v>10</v>
      </c>
      <c r="L645" s="300">
        <v>10</v>
      </c>
      <c r="M645" s="300">
        <v>5</v>
      </c>
      <c r="N645" s="300">
        <v>10</v>
      </c>
      <c r="O645" s="300">
        <v>10</v>
      </c>
      <c r="P645" s="300">
        <v>10</v>
      </c>
      <c r="Q645" s="300">
        <v>5</v>
      </c>
    </row>
    <row r="646" spans="1:18">
      <c r="A646">
        <v>2298</v>
      </c>
      <c r="C646" s="299" t="s">
        <v>9090</v>
      </c>
      <c r="D646" s="298" t="s">
        <v>9089</v>
      </c>
      <c r="E646" s="297" t="s">
        <v>7370</v>
      </c>
      <c r="F646" s="296">
        <v>8.6</v>
      </c>
      <c r="G646" s="296" t="e">
        <f>AVERAGE(#REF!)</f>
        <v>#REF!</v>
      </c>
      <c r="H646" s="296" t="e">
        <f>AVERAGE(#REF!)</f>
        <v>#REF!</v>
      </c>
      <c r="I646" s="296" t="e">
        <f>AVERAGE(#REF!)</f>
        <v>#REF!</v>
      </c>
      <c r="J646" s="296" t="e">
        <f>AVERAGE(#REF!)</f>
        <v>#REF!</v>
      </c>
      <c r="K646" s="296" t="e">
        <f>AVERAGE(#REF!)</f>
        <v>#REF!</v>
      </c>
      <c r="L646" s="296" t="e">
        <f>AVERAGE(#REF!)</f>
        <v>#REF!</v>
      </c>
      <c r="M646" s="296" t="e">
        <f>AVERAGE(#REF!)</f>
        <v>#REF!</v>
      </c>
      <c r="N646" s="296" t="e">
        <f>AVERAGE(#REF!)</f>
        <v>#REF!</v>
      </c>
      <c r="O646" s="296" t="e">
        <f>AVERAGE(#REF!)</f>
        <v>#REF!</v>
      </c>
      <c r="P646" s="296" t="e">
        <f>AVERAGE(#REF!)</f>
        <v>#REF!</v>
      </c>
      <c r="Q646" s="296" t="e">
        <f>AVERAGE(#REF!)</f>
        <v>#REF!</v>
      </c>
      <c r="R646" s="1" t="s">
        <v>6698</v>
      </c>
    </row>
    <row r="647" spans="1:18">
      <c r="A647">
        <v>2297</v>
      </c>
      <c r="B647">
        <v>1</v>
      </c>
      <c r="C647" s="299" t="s">
        <v>9077</v>
      </c>
      <c r="D647" s="299" t="s">
        <v>9088</v>
      </c>
      <c r="E647" s="302" t="s">
        <v>7370</v>
      </c>
      <c r="F647" s="301">
        <v>8.1999999999999993</v>
      </c>
      <c r="G647" s="300">
        <v>5</v>
      </c>
      <c r="H647" s="300">
        <v>5</v>
      </c>
      <c r="I647" s="300">
        <v>5</v>
      </c>
      <c r="J647" s="300">
        <v>5</v>
      </c>
      <c r="K647" s="300">
        <v>10</v>
      </c>
      <c r="L647" s="300">
        <v>10</v>
      </c>
      <c r="M647" s="300">
        <v>5</v>
      </c>
      <c r="N647" s="300">
        <v>10</v>
      </c>
      <c r="O647" s="300">
        <v>10</v>
      </c>
      <c r="P647" s="300">
        <v>10</v>
      </c>
      <c r="Q647" s="300">
        <v>5</v>
      </c>
      <c r="R647" s="1" t="s">
        <v>6665</v>
      </c>
    </row>
    <row r="648" spans="1:18">
      <c r="A648">
        <v>2296</v>
      </c>
      <c r="B648">
        <v>2</v>
      </c>
      <c r="C648" s="299" t="s">
        <v>9077</v>
      </c>
      <c r="D648" s="299" t="s">
        <v>9087</v>
      </c>
      <c r="E648" s="302" t="s">
        <v>7370</v>
      </c>
      <c r="F648" s="301">
        <v>7.8</v>
      </c>
      <c r="G648" s="300">
        <v>5</v>
      </c>
      <c r="H648" s="300">
        <v>5</v>
      </c>
      <c r="I648" s="300">
        <v>5</v>
      </c>
      <c r="J648" s="300">
        <v>5</v>
      </c>
      <c r="K648" s="300">
        <v>10</v>
      </c>
      <c r="L648" s="300">
        <v>10</v>
      </c>
      <c r="M648" s="300">
        <v>5</v>
      </c>
      <c r="N648" s="300">
        <v>10</v>
      </c>
      <c r="O648" s="300">
        <v>10</v>
      </c>
      <c r="P648" s="300">
        <v>10</v>
      </c>
      <c r="Q648" s="300">
        <v>5</v>
      </c>
      <c r="R648" s="1" t="s">
        <v>8</v>
      </c>
    </row>
    <row r="649" spans="1:18">
      <c r="A649">
        <v>2295</v>
      </c>
      <c r="B649">
        <v>3</v>
      </c>
      <c r="C649" s="299" t="s">
        <v>9077</v>
      </c>
      <c r="D649" s="299" t="s">
        <v>9086</v>
      </c>
      <c r="E649" s="302" t="s">
        <v>7370</v>
      </c>
      <c r="F649" s="301">
        <v>7.7</v>
      </c>
      <c r="G649" s="300">
        <v>5</v>
      </c>
      <c r="H649" s="300">
        <v>5</v>
      </c>
      <c r="I649" s="300">
        <v>5</v>
      </c>
      <c r="J649" s="300">
        <v>5</v>
      </c>
      <c r="K649" s="300">
        <v>10</v>
      </c>
      <c r="L649" s="300">
        <v>10</v>
      </c>
      <c r="M649" s="300">
        <v>5</v>
      </c>
      <c r="N649" s="300">
        <v>10</v>
      </c>
      <c r="O649" s="300">
        <v>10</v>
      </c>
      <c r="P649" s="300">
        <v>10</v>
      </c>
      <c r="Q649" s="300">
        <v>5</v>
      </c>
      <c r="R649" s="1" t="s">
        <v>6665</v>
      </c>
    </row>
    <row r="650" spans="1:18">
      <c r="A650">
        <v>2294</v>
      </c>
      <c r="B650">
        <v>4</v>
      </c>
      <c r="C650" s="299" t="s">
        <v>9077</v>
      </c>
      <c r="D650" s="299" t="s">
        <v>9085</v>
      </c>
      <c r="E650" s="302" t="s">
        <v>7370</v>
      </c>
      <c r="F650" s="301">
        <v>7.5</v>
      </c>
      <c r="G650" s="300">
        <v>5</v>
      </c>
      <c r="H650" s="300">
        <v>5</v>
      </c>
      <c r="I650" s="300">
        <v>5</v>
      </c>
      <c r="J650" s="300">
        <v>5</v>
      </c>
      <c r="K650" s="300">
        <v>10</v>
      </c>
      <c r="L650" s="300">
        <v>10</v>
      </c>
      <c r="M650" s="300">
        <v>5</v>
      </c>
      <c r="N650" s="300">
        <v>10</v>
      </c>
      <c r="O650" s="300">
        <v>10</v>
      </c>
      <c r="P650" s="300">
        <v>10</v>
      </c>
      <c r="Q650" s="300">
        <v>5</v>
      </c>
      <c r="R650" s="1" t="s">
        <v>8</v>
      </c>
    </row>
    <row r="651" spans="1:18">
      <c r="A651">
        <v>2293</v>
      </c>
      <c r="B651">
        <v>5</v>
      </c>
      <c r="C651" s="299" t="s">
        <v>9077</v>
      </c>
      <c r="D651" s="299" t="s">
        <v>9084</v>
      </c>
      <c r="E651" s="302" t="s">
        <v>7370</v>
      </c>
      <c r="F651" s="301">
        <v>8.8000000000000007</v>
      </c>
      <c r="G651" s="300">
        <v>5</v>
      </c>
      <c r="H651" s="300">
        <v>5</v>
      </c>
      <c r="I651" s="300">
        <v>5</v>
      </c>
      <c r="J651" s="300">
        <v>5</v>
      </c>
      <c r="K651" s="300">
        <v>10</v>
      </c>
      <c r="L651" s="300">
        <v>10</v>
      </c>
      <c r="M651" s="300">
        <v>5</v>
      </c>
      <c r="N651" s="300">
        <v>10</v>
      </c>
      <c r="O651" s="300">
        <v>10</v>
      </c>
      <c r="P651" s="300">
        <v>10</v>
      </c>
      <c r="Q651" s="300">
        <v>5</v>
      </c>
      <c r="R651" s="1" t="s">
        <v>6665</v>
      </c>
    </row>
    <row r="652" spans="1:18">
      <c r="A652">
        <v>2292</v>
      </c>
      <c r="B652">
        <v>6</v>
      </c>
      <c r="C652" s="299" t="s">
        <v>9077</v>
      </c>
      <c r="D652" s="299" t="s">
        <v>7536</v>
      </c>
      <c r="E652" s="302" t="s">
        <v>7370</v>
      </c>
      <c r="F652" s="301">
        <v>7.2</v>
      </c>
      <c r="G652" s="300">
        <v>5</v>
      </c>
      <c r="H652" s="300">
        <v>5</v>
      </c>
      <c r="I652" s="300">
        <v>5</v>
      </c>
      <c r="J652" s="300">
        <v>5</v>
      </c>
      <c r="K652" s="300">
        <v>10</v>
      </c>
      <c r="L652" s="300">
        <v>10</v>
      </c>
      <c r="M652" s="300">
        <v>5</v>
      </c>
      <c r="N652" s="300">
        <v>10</v>
      </c>
      <c r="O652" s="300">
        <v>10</v>
      </c>
      <c r="P652" s="300">
        <v>10</v>
      </c>
      <c r="Q652" s="300">
        <v>5</v>
      </c>
    </row>
    <row r="653" spans="1:18">
      <c r="A653">
        <v>2291</v>
      </c>
      <c r="B653">
        <v>7</v>
      </c>
      <c r="C653" s="299" t="s">
        <v>9077</v>
      </c>
      <c r="D653" s="299" t="s">
        <v>9083</v>
      </c>
      <c r="E653" s="302" t="s">
        <v>7370</v>
      </c>
      <c r="F653" s="301">
        <v>7.4</v>
      </c>
      <c r="G653" s="300">
        <v>5</v>
      </c>
      <c r="H653" s="300">
        <v>5</v>
      </c>
      <c r="I653" s="300">
        <v>5</v>
      </c>
      <c r="J653" s="300">
        <v>5</v>
      </c>
      <c r="K653" s="300">
        <v>10</v>
      </c>
      <c r="L653" s="300">
        <v>10</v>
      </c>
      <c r="M653" s="300">
        <v>5</v>
      </c>
      <c r="N653" s="300">
        <v>10</v>
      </c>
      <c r="O653" s="300">
        <v>10</v>
      </c>
      <c r="P653" s="300">
        <v>10</v>
      </c>
      <c r="Q653" s="300">
        <v>5</v>
      </c>
    </row>
    <row r="654" spans="1:18">
      <c r="A654">
        <v>2290</v>
      </c>
      <c r="B654">
        <v>8</v>
      </c>
      <c r="C654" s="299" t="s">
        <v>9077</v>
      </c>
      <c r="D654" s="299" t="s">
        <v>9082</v>
      </c>
      <c r="E654" s="302" t="s">
        <v>7370</v>
      </c>
      <c r="F654" s="301">
        <v>8.1999999999999993</v>
      </c>
      <c r="G654" s="300">
        <v>5</v>
      </c>
      <c r="H654" s="300">
        <v>5</v>
      </c>
      <c r="I654" s="300">
        <v>5</v>
      </c>
      <c r="J654" s="300">
        <v>5</v>
      </c>
      <c r="K654" s="300">
        <v>10</v>
      </c>
      <c r="L654" s="300">
        <v>10</v>
      </c>
      <c r="M654" s="300">
        <v>5</v>
      </c>
      <c r="N654" s="300">
        <v>10</v>
      </c>
      <c r="O654" s="300">
        <v>10</v>
      </c>
      <c r="P654" s="300">
        <v>10</v>
      </c>
      <c r="Q654" s="300">
        <v>5</v>
      </c>
      <c r="R654" s="1" t="s">
        <v>8</v>
      </c>
    </row>
    <row r="655" spans="1:18">
      <c r="A655">
        <v>2289</v>
      </c>
      <c r="B655">
        <v>9</v>
      </c>
      <c r="C655" s="299" t="s">
        <v>9077</v>
      </c>
      <c r="D655" s="299" t="s">
        <v>9081</v>
      </c>
      <c r="E655" s="302" t="s">
        <v>7370</v>
      </c>
      <c r="F655" s="301">
        <v>9.3000000000000007</v>
      </c>
      <c r="G655" s="300">
        <v>5</v>
      </c>
      <c r="H655" s="300">
        <v>5</v>
      </c>
      <c r="I655" s="300">
        <v>5</v>
      </c>
      <c r="J655" s="300">
        <v>5</v>
      </c>
      <c r="K655" s="300">
        <v>10</v>
      </c>
      <c r="L655" s="300">
        <v>10</v>
      </c>
      <c r="M655" s="300">
        <v>5</v>
      </c>
      <c r="N655" s="300">
        <v>10</v>
      </c>
      <c r="O655" s="300">
        <v>10</v>
      </c>
      <c r="P655" s="300">
        <v>10</v>
      </c>
      <c r="Q655" s="300">
        <v>5</v>
      </c>
      <c r="R655" s="1" t="s">
        <v>6665</v>
      </c>
    </row>
    <row r="656" spans="1:18">
      <c r="A656">
        <v>2288</v>
      </c>
      <c r="B656">
        <v>10</v>
      </c>
      <c r="C656" s="299" t="s">
        <v>9077</v>
      </c>
      <c r="D656" s="299" t="s">
        <v>9080</v>
      </c>
      <c r="E656" s="302" t="s">
        <v>7370</v>
      </c>
      <c r="F656" s="301">
        <v>8</v>
      </c>
      <c r="G656" s="300">
        <v>5</v>
      </c>
      <c r="H656" s="300">
        <v>5</v>
      </c>
      <c r="I656" s="300">
        <v>5</v>
      </c>
      <c r="J656" s="300">
        <v>5</v>
      </c>
      <c r="K656" s="300">
        <v>10</v>
      </c>
      <c r="L656" s="300">
        <v>10</v>
      </c>
      <c r="M656" s="300">
        <v>5</v>
      </c>
      <c r="N656" s="300">
        <v>10</v>
      </c>
      <c r="O656" s="300">
        <v>10</v>
      </c>
      <c r="P656" s="300">
        <v>10</v>
      </c>
      <c r="Q656" s="300">
        <v>5</v>
      </c>
      <c r="R656" s="1" t="s">
        <v>8</v>
      </c>
    </row>
    <row r="657" spans="1:18">
      <c r="A657">
        <v>2287</v>
      </c>
      <c r="B657">
        <v>11</v>
      </c>
      <c r="C657" s="299" t="s">
        <v>9077</v>
      </c>
      <c r="D657" s="299" t="s">
        <v>9079</v>
      </c>
      <c r="E657" s="302" t="s">
        <v>7370</v>
      </c>
      <c r="F657" s="301">
        <v>7.4</v>
      </c>
      <c r="G657" s="300">
        <v>5</v>
      </c>
      <c r="H657" s="300">
        <v>5</v>
      </c>
      <c r="I657" s="300">
        <v>5</v>
      </c>
      <c r="J657" s="300">
        <v>5</v>
      </c>
      <c r="K657" s="300">
        <v>10</v>
      </c>
      <c r="L657" s="300">
        <v>10</v>
      </c>
      <c r="M657" s="300">
        <v>5</v>
      </c>
      <c r="N657" s="300">
        <v>10</v>
      </c>
      <c r="O657" s="300">
        <v>10</v>
      </c>
      <c r="P657" s="300">
        <v>10</v>
      </c>
      <c r="Q657" s="300">
        <v>5</v>
      </c>
    </row>
    <row r="658" spans="1:18">
      <c r="A658">
        <v>2286</v>
      </c>
      <c r="B658">
        <v>12</v>
      </c>
      <c r="C658" s="299" t="s">
        <v>9077</v>
      </c>
      <c r="D658" s="299" t="s">
        <v>9078</v>
      </c>
      <c r="E658" s="302" t="s">
        <v>7370</v>
      </c>
      <c r="F658" s="301">
        <v>7.4</v>
      </c>
      <c r="G658" s="300">
        <v>5</v>
      </c>
      <c r="H658" s="300">
        <v>5</v>
      </c>
      <c r="I658" s="300">
        <v>5</v>
      </c>
      <c r="J658" s="300">
        <v>5</v>
      </c>
      <c r="K658" s="300">
        <v>10</v>
      </c>
      <c r="L658" s="300">
        <v>10</v>
      </c>
      <c r="M658" s="300">
        <v>5</v>
      </c>
      <c r="N658" s="300">
        <v>10</v>
      </c>
      <c r="O658" s="300">
        <v>10</v>
      </c>
      <c r="P658" s="300">
        <v>10</v>
      </c>
      <c r="Q658" s="300">
        <v>5</v>
      </c>
    </row>
    <row r="659" spans="1:18">
      <c r="A659">
        <v>2285</v>
      </c>
      <c r="C659" s="299" t="s">
        <v>9077</v>
      </c>
      <c r="D659" s="298" t="s">
        <v>9048</v>
      </c>
      <c r="E659" s="297" t="s">
        <v>7370</v>
      </c>
      <c r="F659" s="296">
        <v>7.9</v>
      </c>
      <c r="G659" s="296" t="e">
        <f>AVERAGE(#REF!)</f>
        <v>#REF!</v>
      </c>
      <c r="H659" s="296" t="e">
        <f>AVERAGE(#REF!)</f>
        <v>#REF!</v>
      </c>
      <c r="I659" s="296" t="e">
        <f>AVERAGE(#REF!)</f>
        <v>#REF!</v>
      </c>
      <c r="J659" s="296" t="e">
        <f>AVERAGE(#REF!)</f>
        <v>#REF!</v>
      </c>
      <c r="K659" s="296" t="e">
        <f>AVERAGE(#REF!)</f>
        <v>#REF!</v>
      </c>
      <c r="L659" s="296" t="e">
        <f>AVERAGE(#REF!)</f>
        <v>#REF!</v>
      </c>
      <c r="M659" s="296" t="e">
        <f>AVERAGE(#REF!)</f>
        <v>#REF!</v>
      </c>
      <c r="N659" s="296" t="e">
        <f>AVERAGE(#REF!)</f>
        <v>#REF!</v>
      </c>
      <c r="O659" s="296" t="e">
        <f>AVERAGE(#REF!)</f>
        <v>#REF!</v>
      </c>
      <c r="P659" s="296" t="e">
        <f>AVERAGE(#REF!)</f>
        <v>#REF!</v>
      </c>
      <c r="Q659" s="296" t="e">
        <f>AVERAGE(#REF!)</f>
        <v>#REF!</v>
      </c>
      <c r="R659" s="1" t="s">
        <v>8</v>
      </c>
    </row>
    <row r="660" spans="1:18">
      <c r="A660">
        <v>2284</v>
      </c>
      <c r="B660">
        <v>1</v>
      </c>
      <c r="C660" s="299" t="s">
        <v>9049</v>
      </c>
      <c r="D660" s="299" t="s">
        <v>9076</v>
      </c>
      <c r="E660" s="302" t="s">
        <v>7370</v>
      </c>
      <c r="F660" s="301">
        <v>7.4</v>
      </c>
      <c r="G660" s="300">
        <v>5</v>
      </c>
      <c r="H660" s="300">
        <v>5</v>
      </c>
      <c r="I660" s="300">
        <v>5</v>
      </c>
      <c r="J660" s="300">
        <v>5</v>
      </c>
      <c r="K660" s="300">
        <v>10</v>
      </c>
      <c r="L660" s="300">
        <v>10</v>
      </c>
      <c r="M660" s="300">
        <v>5</v>
      </c>
      <c r="N660" s="300">
        <v>10</v>
      </c>
      <c r="O660" s="300">
        <v>10</v>
      </c>
      <c r="P660" s="300">
        <v>10</v>
      </c>
      <c r="Q660" s="300">
        <v>5</v>
      </c>
    </row>
    <row r="661" spans="1:18">
      <c r="A661">
        <v>2283</v>
      </c>
      <c r="B661">
        <v>2</v>
      </c>
      <c r="C661" s="299" t="s">
        <v>9049</v>
      </c>
      <c r="D661" s="299" t="s">
        <v>9075</v>
      </c>
      <c r="E661" s="302" t="s">
        <v>7370</v>
      </c>
      <c r="F661" s="301">
        <v>9.3000000000000007</v>
      </c>
      <c r="G661" s="300">
        <v>5</v>
      </c>
      <c r="H661" s="300">
        <v>5</v>
      </c>
      <c r="I661" s="300">
        <v>5</v>
      </c>
      <c r="J661" s="300">
        <v>5</v>
      </c>
      <c r="K661" s="300">
        <v>10</v>
      </c>
      <c r="L661" s="300">
        <v>10</v>
      </c>
      <c r="M661" s="300">
        <v>5</v>
      </c>
      <c r="N661" s="300">
        <v>10</v>
      </c>
      <c r="O661" s="300">
        <v>10</v>
      </c>
      <c r="P661" s="300">
        <v>10</v>
      </c>
      <c r="Q661" s="300">
        <v>5</v>
      </c>
      <c r="R661" s="1" t="s">
        <v>6665</v>
      </c>
    </row>
    <row r="662" spans="1:18">
      <c r="A662">
        <v>2282</v>
      </c>
      <c r="B662">
        <v>3</v>
      </c>
      <c r="C662" s="299" t="s">
        <v>9049</v>
      </c>
      <c r="D662" s="299" t="s">
        <v>9074</v>
      </c>
      <c r="E662" s="302" t="s">
        <v>7370</v>
      </c>
      <c r="F662" s="301">
        <v>8.1999999999999993</v>
      </c>
      <c r="G662" s="300">
        <v>5</v>
      </c>
      <c r="H662" s="300">
        <v>5</v>
      </c>
      <c r="I662" s="300">
        <v>5</v>
      </c>
      <c r="J662" s="300">
        <v>5</v>
      </c>
      <c r="K662" s="300">
        <v>10</v>
      </c>
      <c r="L662" s="300">
        <v>10</v>
      </c>
      <c r="M662" s="300">
        <v>5</v>
      </c>
      <c r="N662" s="300">
        <v>10</v>
      </c>
      <c r="O662" s="300">
        <v>10</v>
      </c>
      <c r="P662" s="300">
        <v>10</v>
      </c>
      <c r="Q662" s="300">
        <v>5</v>
      </c>
      <c r="R662" s="1" t="s">
        <v>6698</v>
      </c>
    </row>
    <row r="663" spans="1:18">
      <c r="A663">
        <v>2281</v>
      </c>
      <c r="B663">
        <v>4</v>
      </c>
      <c r="C663" s="299" t="s">
        <v>9049</v>
      </c>
      <c r="D663" s="305" t="s">
        <v>9073</v>
      </c>
      <c r="E663" s="304" t="s">
        <v>7370</v>
      </c>
      <c r="F663" s="303">
        <v>9.5</v>
      </c>
      <c r="G663" s="300">
        <v>5</v>
      </c>
      <c r="H663" s="300">
        <v>5</v>
      </c>
      <c r="I663" s="300">
        <v>5</v>
      </c>
      <c r="J663" s="300">
        <v>5</v>
      </c>
      <c r="K663" s="300">
        <v>10</v>
      </c>
      <c r="L663" s="300">
        <v>10</v>
      </c>
      <c r="M663" s="300">
        <v>5</v>
      </c>
      <c r="N663" s="300">
        <v>10</v>
      </c>
      <c r="O663" s="300">
        <v>10</v>
      </c>
      <c r="P663" s="300">
        <v>10</v>
      </c>
      <c r="Q663" s="300">
        <v>5</v>
      </c>
      <c r="R663" s="1" t="s">
        <v>6698</v>
      </c>
    </row>
    <row r="664" spans="1:18">
      <c r="A664">
        <v>2280</v>
      </c>
      <c r="B664">
        <v>5</v>
      </c>
      <c r="C664" s="299" t="s">
        <v>9049</v>
      </c>
      <c r="D664" s="299" t="s">
        <v>9072</v>
      </c>
      <c r="E664" s="302" t="s">
        <v>7370</v>
      </c>
      <c r="F664" s="301">
        <v>9.1</v>
      </c>
      <c r="G664" s="300">
        <v>5</v>
      </c>
      <c r="H664" s="300">
        <v>5</v>
      </c>
      <c r="I664" s="300">
        <v>5</v>
      </c>
      <c r="J664" s="300">
        <v>5</v>
      </c>
      <c r="K664" s="300">
        <v>10</v>
      </c>
      <c r="L664" s="300">
        <v>10</v>
      </c>
      <c r="M664" s="300">
        <v>5</v>
      </c>
      <c r="N664" s="300">
        <v>10</v>
      </c>
      <c r="O664" s="300">
        <v>10</v>
      </c>
      <c r="P664" s="300">
        <v>10</v>
      </c>
      <c r="Q664" s="300">
        <v>5</v>
      </c>
      <c r="R664" s="1" t="s">
        <v>6698</v>
      </c>
    </row>
    <row r="665" spans="1:18">
      <c r="A665">
        <v>2279</v>
      </c>
      <c r="B665">
        <v>6</v>
      </c>
      <c r="C665" s="299" t="s">
        <v>9049</v>
      </c>
      <c r="D665" s="299" t="s">
        <v>9071</v>
      </c>
      <c r="E665" s="302" t="s">
        <v>7370</v>
      </c>
      <c r="F665" s="301">
        <v>9.3000000000000007</v>
      </c>
      <c r="G665" s="300">
        <v>5</v>
      </c>
      <c r="H665" s="300">
        <v>5</v>
      </c>
      <c r="I665" s="300">
        <v>5</v>
      </c>
      <c r="J665" s="300">
        <v>5</v>
      </c>
      <c r="K665" s="300">
        <v>10</v>
      </c>
      <c r="L665" s="300">
        <v>10</v>
      </c>
      <c r="M665" s="300">
        <v>5</v>
      </c>
      <c r="N665" s="300">
        <v>10</v>
      </c>
      <c r="O665" s="300">
        <v>10</v>
      </c>
      <c r="P665" s="300">
        <v>10</v>
      </c>
      <c r="Q665" s="300">
        <v>5</v>
      </c>
      <c r="R665" s="1" t="s">
        <v>6698</v>
      </c>
    </row>
    <row r="666" spans="1:18">
      <c r="A666">
        <v>2278</v>
      </c>
      <c r="B666">
        <v>7</v>
      </c>
      <c r="C666" s="299" t="s">
        <v>9049</v>
      </c>
      <c r="D666" s="299" t="s">
        <v>9070</v>
      </c>
      <c r="E666" s="302" t="s">
        <v>7370</v>
      </c>
      <c r="F666" s="301">
        <v>7.8</v>
      </c>
      <c r="G666" s="300">
        <v>5</v>
      </c>
      <c r="H666" s="300">
        <v>5</v>
      </c>
      <c r="I666" s="300">
        <v>5</v>
      </c>
      <c r="J666" s="300">
        <v>5</v>
      </c>
      <c r="K666" s="300">
        <v>10</v>
      </c>
      <c r="L666" s="300">
        <v>10</v>
      </c>
      <c r="M666" s="300">
        <v>5</v>
      </c>
      <c r="N666" s="300">
        <v>10</v>
      </c>
      <c r="O666" s="300">
        <v>10</v>
      </c>
      <c r="P666" s="300">
        <v>10</v>
      </c>
      <c r="Q666" s="300">
        <v>5</v>
      </c>
      <c r="R666" s="1" t="s">
        <v>6665</v>
      </c>
    </row>
    <row r="667" spans="1:18">
      <c r="A667">
        <v>2277</v>
      </c>
      <c r="B667">
        <v>8</v>
      </c>
      <c r="C667" s="299" t="s">
        <v>9049</v>
      </c>
      <c r="D667" s="299" t="s">
        <v>9069</v>
      </c>
      <c r="E667" s="302" t="s">
        <v>7370</v>
      </c>
      <c r="F667" s="301">
        <v>7.3</v>
      </c>
      <c r="G667" s="300">
        <v>5</v>
      </c>
      <c r="H667" s="300">
        <v>5</v>
      </c>
      <c r="I667" s="300">
        <v>5</v>
      </c>
      <c r="J667" s="300">
        <v>5</v>
      </c>
      <c r="K667" s="300">
        <v>10</v>
      </c>
      <c r="L667" s="300">
        <v>10</v>
      </c>
      <c r="M667" s="300">
        <v>5</v>
      </c>
      <c r="N667" s="300">
        <v>10</v>
      </c>
      <c r="O667" s="300">
        <v>10</v>
      </c>
      <c r="P667" s="300">
        <v>10</v>
      </c>
      <c r="Q667" s="300">
        <v>5</v>
      </c>
    </row>
    <row r="668" spans="1:18">
      <c r="A668">
        <v>2276</v>
      </c>
      <c r="B668">
        <v>9</v>
      </c>
      <c r="C668" s="299" t="s">
        <v>9049</v>
      </c>
      <c r="D668" s="299" t="s">
        <v>9068</v>
      </c>
      <c r="E668" s="302" t="s">
        <v>7370</v>
      </c>
      <c r="F668" s="301">
        <v>7.5</v>
      </c>
      <c r="G668" s="300">
        <v>5</v>
      </c>
      <c r="H668" s="300">
        <v>5</v>
      </c>
      <c r="I668" s="300">
        <v>5</v>
      </c>
      <c r="J668" s="300">
        <v>5</v>
      </c>
      <c r="K668" s="300">
        <v>10</v>
      </c>
      <c r="L668" s="300">
        <v>10</v>
      </c>
      <c r="M668" s="300">
        <v>5</v>
      </c>
      <c r="N668" s="300">
        <v>10</v>
      </c>
      <c r="O668" s="300">
        <v>10</v>
      </c>
      <c r="P668" s="300">
        <v>10</v>
      </c>
      <c r="Q668" s="300">
        <v>5</v>
      </c>
      <c r="R668" s="1" t="s">
        <v>6698</v>
      </c>
    </row>
    <row r="669" spans="1:18">
      <c r="A669">
        <v>2275</v>
      </c>
      <c r="B669">
        <v>10</v>
      </c>
      <c r="C669" s="299" t="s">
        <v>9049</v>
      </c>
      <c r="D669" s="299" t="s">
        <v>9067</v>
      </c>
      <c r="E669" s="302" t="s">
        <v>7370</v>
      </c>
      <c r="F669" s="301">
        <v>7.6</v>
      </c>
      <c r="G669" s="300">
        <v>5</v>
      </c>
      <c r="H669" s="300">
        <v>5</v>
      </c>
      <c r="I669" s="300">
        <v>5</v>
      </c>
      <c r="J669" s="300">
        <v>5</v>
      </c>
      <c r="K669" s="300">
        <v>10</v>
      </c>
      <c r="L669" s="300">
        <v>10</v>
      </c>
      <c r="M669" s="300">
        <v>5</v>
      </c>
      <c r="N669" s="300">
        <v>10</v>
      </c>
      <c r="O669" s="300">
        <v>10</v>
      </c>
      <c r="P669" s="300">
        <v>10</v>
      </c>
      <c r="Q669" s="300">
        <v>5</v>
      </c>
      <c r="R669" s="1" t="s">
        <v>6665</v>
      </c>
    </row>
    <row r="670" spans="1:18">
      <c r="A670">
        <v>2274</v>
      </c>
      <c r="B670">
        <v>11</v>
      </c>
      <c r="C670" s="299" t="s">
        <v>9049</v>
      </c>
      <c r="D670" s="299" t="s">
        <v>9066</v>
      </c>
      <c r="E670" s="302" t="s">
        <v>7370</v>
      </c>
      <c r="F670" s="301">
        <v>7.8</v>
      </c>
      <c r="G670" s="300">
        <v>5</v>
      </c>
      <c r="H670" s="300">
        <v>5</v>
      </c>
      <c r="I670" s="300">
        <v>5</v>
      </c>
      <c r="J670" s="300">
        <v>5</v>
      </c>
      <c r="K670" s="300">
        <v>10</v>
      </c>
      <c r="L670" s="300">
        <v>10</v>
      </c>
      <c r="M670" s="300">
        <v>5</v>
      </c>
      <c r="N670" s="300">
        <v>10</v>
      </c>
      <c r="O670" s="300">
        <v>10</v>
      </c>
      <c r="P670" s="300">
        <v>10</v>
      </c>
      <c r="Q670" s="300">
        <v>5</v>
      </c>
      <c r="R670" s="1" t="s">
        <v>6665</v>
      </c>
    </row>
    <row r="671" spans="1:18">
      <c r="A671">
        <v>2273</v>
      </c>
      <c r="B671">
        <v>12</v>
      </c>
      <c r="C671" s="299" t="s">
        <v>9049</v>
      </c>
      <c r="D671" s="299" t="s">
        <v>9065</v>
      </c>
      <c r="E671" s="302" t="s">
        <v>7370</v>
      </c>
      <c r="F671" s="301">
        <v>8.3000000000000007</v>
      </c>
      <c r="G671" s="300">
        <v>5</v>
      </c>
      <c r="H671" s="300">
        <v>5</v>
      </c>
      <c r="I671" s="300">
        <v>5</v>
      </c>
      <c r="J671" s="300">
        <v>5</v>
      </c>
      <c r="K671" s="300">
        <v>10</v>
      </c>
      <c r="L671" s="300">
        <v>10</v>
      </c>
      <c r="M671" s="300">
        <v>5</v>
      </c>
      <c r="N671" s="300">
        <v>10</v>
      </c>
      <c r="O671" s="300">
        <v>10</v>
      </c>
      <c r="P671" s="300">
        <v>10</v>
      </c>
      <c r="Q671" s="300">
        <v>5</v>
      </c>
      <c r="R671" s="1" t="s">
        <v>8</v>
      </c>
    </row>
    <row r="672" spans="1:18">
      <c r="A672">
        <v>2272</v>
      </c>
      <c r="B672">
        <v>13</v>
      </c>
      <c r="C672" s="299" t="s">
        <v>9049</v>
      </c>
      <c r="D672" s="299" t="s">
        <v>9064</v>
      </c>
      <c r="E672" s="302" t="s">
        <v>7370</v>
      </c>
      <c r="F672" s="301">
        <v>7.4</v>
      </c>
      <c r="G672" s="300">
        <v>5</v>
      </c>
      <c r="H672" s="300">
        <v>5</v>
      </c>
      <c r="I672" s="300">
        <v>5</v>
      </c>
      <c r="J672" s="300">
        <v>5</v>
      </c>
      <c r="K672" s="300">
        <v>10</v>
      </c>
      <c r="L672" s="300">
        <v>10</v>
      </c>
      <c r="M672" s="300">
        <v>5</v>
      </c>
      <c r="N672" s="300">
        <v>10</v>
      </c>
      <c r="O672" s="300">
        <v>10</v>
      </c>
      <c r="P672" s="300">
        <v>10</v>
      </c>
      <c r="Q672" s="300">
        <v>5</v>
      </c>
    </row>
    <row r="673" spans="1:18">
      <c r="A673">
        <v>2271</v>
      </c>
      <c r="B673">
        <v>14</v>
      </c>
      <c r="C673" s="299" t="s">
        <v>9049</v>
      </c>
      <c r="D673" s="299" t="s">
        <v>9063</v>
      </c>
      <c r="E673" s="302" t="s">
        <v>7370</v>
      </c>
      <c r="F673" s="301">
        <v>7.3</v>
      </c>
      <c r="G673" s="300">
        <v>5</v>
      </c>
      <c r="H673" s="300">
        <v>5</v>
      </c>
      <c r="I673" s="300">
        <v>5</v>
      </c>
      <c r="J673" s="300">
        <v>5</v>
      </c>
      <c r="K673" s="300">
        <v>10</v>
      </c>
      <c r="L673" s="300">
        <v>10</v>
      </c>
      <c r="M673" s="300">
        <v>5</v>
      </c>
      <c r="N673" s="300">
        <v>10</v>
      </c>
      <c r="O673" s="300">
        <v>10</v>
      </c>
      <c r="P673" s="300">
        <v>10</v>
      </c>
      <c r="Q673" s="300">
        <v>5</v>
      </c>
    </row>
    <row r="674" spans="1:18">
      <c r="A674">
        <v>2270</v>
      </c>
      <c r="B674">
        <v>15</v>
      </c>
      <c r="C674" s="299" t="s">
        <v>9049</v>
      </c>
      <c r="D674" s="299" t="s">
        <v>9062</v>
      </c>
      <c r="E674" s="302" t="s">
        <v>7370</v>
      </c>
      <c r="F674" s="301">
        <v>8.1</v>
      </c>
      <c r="G674" s="300">
        <v>5</v>
      </c>
      <c r="H674" s="300">
        <v>5</v>
      </c>
      <c r="I674" s="300">
        <v>5</v>
      </c>
      <c r="J674" s="300">
        <v>5</v>
      </c>
      <c r="K674" s="300">
        <v>10</v>
      </c>
      <c r="L674" s="300">
        <v>10</v>
      </c>
      <c r="M674" s="300">
        <v>5</v>
      </c>
      <c r="N674" s="300">
        <v>10</v>
      </c>
      <c r="O674" s="300">
        <v>10</v>
      </c>
      <c r="P674" s="300">
        <v>10</v>
      </c>
      <c r="Q674" s="300">
        <v>5</v>
      </c>
      <c r="R674" s="1" t="s">
        <v>6698</v>
      </c>
    </row>
    <row r="675" spans="1:18">
      <c r="A675">
        <v>2269</v>
      </c>
      <c r="B675">
        <v>16</v>
      </c>
      <c r="C675" s="299" t="s">
        <v>9049</v>
      </c>
      <c r="D675" s="299" t="s">
        <v>9061</v>
      </c>
      <c r="E675" s="302" t="s">
        <v>7370</v>
      </c>
      <c r="F675" s="301">
        <v>8.6</v>
      </c>
      <c r="G675" s="300">
        <v>5</v>
      </c>
      <c r="H675" s="300">
        <v>5</v>
      </c>
      <c r="I675" s="300">
        <v>5</v>
      </c>
      <c r="J675" s="300">
        <v>5</v>
      </c>
      <c r="K675" s="300">
        <v>10</v>
      </c>
      <c r="L675" s="300">
        <v>10</v>
      </c>
      <c r="M675" s="300">
        <v>5</v>
      </c>
      <c r="N675" s="300">
        <v>10</v>
      </c>
      <c r="O675" s="300">
        <v>10</v>
      </c>
      <c r="P675" s="300">
        <v>10</v>
      </c>
      <c r="Q675" s="300">
        <v>5</v>
      </c>
      <c r="R675" s="1" t="s">
        <v>6698</v>
      </c>
    </row>
    <row r="676" spans="1:18">
      <c r="A676">
        <v>2268</v>
      </c>
      <c r="B676">
        <v>17</v>
      </c>
      <c r="C676" s="299" t="s">
        <v>9049</v>
      </c>
      <c r="D676" s="299" t="s">
        <v>9060</v>
      </c>
      <c r="E676" s="302" t="s">
        <v>7370</v>
      </c>
      <c r="F676" s="301">
        <v>8.5</v>
      </c>
      <c r="G676" s="300">
        <v>5</v>
      </c>
      <c r="H676" s="300">
        <v>5</v>
      </c>
      <c r="I676" s="300">
        <v>5</v>
      </c>
      <c r="J676" s="300">
        <v>5</v>
      </c>
      <c r="K676" s="300">
        <v>10</v>
      </c>
      <c r="L676" s="300">
        <v>10</v>
      </c>
      <c r="M676" s="300">
        <v>5</v>
      </c>
      <c r="N676" s="300">
        <v>10</v>
      </c>
      <c r="O676" s="300">
        <v>10</v>
      </c>
      <c r="P676" s="300">
        <v>10</v>
      </c>
      <c r="Q676" s="300">
        <v>5</v>
      </c>
      <c r="R676" s="1" t="s">
        <v>6665</v>
      </c>
    </row>
    <row r="677" spans="1:18">
      <c r="A677">
        <v>2267</v>
      </c>
      <c r="B677">
        <v>18</v>
      </c>
      <c r="C677" s="299" t="s">
        <v>9049</v>
      </c>
      <c r="D677" s="299" t="s">
        <v>9059</v>
      </c>
      <c r="E677" s="302" t="s">
        <v>7370</v>
      </c>
      <c r="F677" s="301">
        <v>7.4</v>
      </c>
      <c r="G677" s="300">
        <v>5</v>
      </c>
      <c r="H677" s="300">
        <v>5</v>
      </c>
      <c r="I677" s="300">
        <v>5</v>
      </c>
      <c r="J677" s="300">
        <v>5</v>
      </c>
      <c r="K677" s="300">
        <v>10</v>
      </c>
      <c r="L677" s="300">
        <v>10</v>
      </c>
      <c r="M677" s="300">
        <v>5</v>
      </c>
      <c r="N677" s="300">
        <v>10</v>
      </c>
      <c r="O677" s="300">
        <v>10</v>
      </c>
      <c r="P677" s="300">
        <v>10</v>
      </c>
      <c r="Q677" s="300">
        <v>5</v>
      </c>
    </row>
    <row r="678" spans="1:18">
      <c r="A678">
        <v>2266</v>
      </c>
      <c r="B678">
        <v>19</v>
      </c>
      <c r="C678" s="299" t="s">
        <v>9049</v>
      </c>
      <c r="D678" s="305">
        <v>1979</v>
      </c>
      <c r="E678" s="304" t="s">
        <v>7370</v>
      </c>
      <c r="F678" s="303">
        <v>9.8000000000000007</v>
      </c>
      <c r="G678" s="300">
        <v>5</v>
      </c>
      <c r="H678" s="300">
        <v>5</v>
      </c>
      <c r="I678" s="300">
        <v>5</v>
      </c>
      <c r="J678" s="300">
        <v>5</v>
      </c>
      <c r="K678" s="300">
        <v>10</v>
      </c>
      <c r="L678" s="300">
        <v>10</v>
      </c>
      <c r="M678" s="300">
        <v>5</v>
      </c>
      <c r="N678" s="300">
        <v>10</v>
      </c>
      <c r="O678" s="300">
        <v>10</v>
      </c>
      <c r="P678" s="300">
        <v>10</v>
      </c>
      <c r="Q678" s="300">
        <v>5</v>
      </c>
      <c r="R678" s="1" t="s">
        <v>6665</v>
      </c>
    </row>
    <row r="679" spans="1:18">
      <c r="A679">
        <v>2265</v>
      </c>
      <c r="B679">
        <v>20</v>
      </c>
      <c r="C679" s="299" t="s">
        <v>9049</v>
      </c>
      <c r="D679" s="299" t="s">
        <v>9058</v>
      </c>
      <c r="E679" s="302" t="s">
        <v>7370</v>
      </c>
      <c r="F679" s="301">
        <v>7.2</v>
      </c>
      <c r="G679" s="300">
        <v>5</v>
      </c>
      <c r="H679" s="300">
        <v>5</v>
      </c>
      <c r="I679" s="300">
        <v>5</v>
      </c>
      <c r="J679" s="300">
        <v>5</v>
      </c>
      <c r="K679" s="300">
        <v>10</v>
      </c>
      <c r="L679" s="300">
        <v>10</v>
      </c>
      <c r="M679" s="300">
        <v>5</v>
      </c>
      <c r="N679" s="300">
        <v>10</v>
      </c>
      <c r="O679" s="300">
        <v>10</v>
      </c>
      <c r="P679" s="300">
        <v>10</v>
      </c>
      <c r="Q679" s="300">
        <v>5</v>
      </c>
    </row>
    <row r="680" spans="1:18">
      <c r="A680">
        <v>2264</v>
      </c>
      <c r="B680">
        <v>21</v>
      </c>
      <c r="C680" s="299" t="s">
        <v>9049</v>
      </c>
      <c r="D680" s="299" t="s">
        <v>9057</v>
      </c>
      <c r="E680" s="302" t="s">
        <v>7370</v>
      </c>
      <c r="F680" s="301">
        <v>7.7</v>
      </c>
      <c r="G680" s="300">
        <v>5</v>
      </c>
      <c r="H680" s="300">
        <v>5</v>
      </c>
      <c r="I680" s="300">
        <v>5</v>
      </c>
      <c r="J680" s="300">
        <v>5</v>
      </c>
      <c r="K680" s="300">
        <v>10</v>
      </c>
      <c r="L680" s="300">
        <v>10</v>
      </c>
      <c r="M680" s="300">
        <v>5</v>
      </c>
      <c r="N680" s="300">
        <v>10</v>
      </c>
      <c r="O680" s="300">
        <v>10</v>
      </c>
      <c r="P680" s="300">
        <v>10</v>
      </c>
      <c r="Q680" s="300">
        <v>5</v>
      </c>
      <c r="R680" s="1" t="s">
        <v>6698</v>
      </c>
    </row>
    <row r="681" spans="1:18">
      <c r="A681">
        <v>2263</v>
      </c>
      <c r="B681">
        <v>22</v>
      </c>
      <c r="C681" s="299" t="s">
        <v>9049</v>
      </c>
      <c r="D681" s="299" t="s">
        <v>9056</v>
      </c>
      <c r="E681" s="302" t="s">
        <v>7370</v>
      </c>
      <c r="F681" s="301">
        <v>8.6999999999999993</v>
      </c>
      <c r="G681" s="300">
        <v>5</v>
      </c>
      <c r="H681" s="300">
        <v>5</v>
      </c>
      <c r="I681" s="300">
        <v>5</v>
      </c>
      <c r="J681" s="300">
        <v>5</v>
      </c>
      <c r="K681" s="300">
        <v>10</v>
      </c>
      <c r="L681" s="300">
        <v>10</v>
      </c>
      <c r="M681" s="300">
        <v>5</v>
      </c>
      <c r="N681" s="300">
        <v>10</v>
      </c>
      <c r="O681" s="300">
        <v>10</v>
      </c>
      <c r="P681" s="300">
        <v>10</v>
      </c>
      <c r="Q681" s="300">
        <v>5</v>
      </c>
      <c r="R681" s="1" t="s">
        <v>6665</v>
      </c>
    </row>
    <row r="682" spans="1:18">
      <c r="A682">
        <v>2262</v>
      </c>
      <c r="B682">
        <v>23</v>
      </c>
      <c r="C682" s="299" t="s">
        <v>9049</v>
      </c>
      <c r="D682" s="299" t="s">
        <v>9055</v>
      </c>
      <c r="E682" s="302" t="s">
        <v>7370</v>
      </c>
      <c r="F682" s="301">
        <v>8.1</v>
      </c>
      <c r="G682" s="300">
        <v>5</v>
      </c>
      <c r="H682" s="300">
        <v>5</v>
      </c>
      <c r="I682" s="300">
        <v>5</v>
      </c>
      <c r="J682" s="300">
        <v>5</v>
      </c>
      <c r="K682" s="300">
        <v>10</v>
      </c>
      <c r="L682" s="300">
        <v>10</v>
      </c>
      <c r="M682" s="300">
        <v>5</v>
      </c>
      <c r="N682" s="300">
        <v>10</v>
      </c>
      <c r="O682" s="300">
        <v>10</v>
      </c>
      <c r="P682" s="300">
        <v>10</v>
      </c>
      <c r="Q682" s="300">
        <v>5</v>
      </c>
      <c r="R682" s="1" t="s">
        <v>6698</v>
      </c>
    </row>
    <row r="683" spans="1:18">
      <c r="A683">
        <v>2261</v>
      </c>
      <c r="B683">
        <v>24</v>
      </c>
      <c r="C683" s="299" t="s">
        <v>9049</v>
      </c>
      <c r="D683" s="299" t="s">
        <v>9054</v>
      </c>
      <c r="E683" s="302" t="s">
        <v>7370</v>
      </c>
      <c r="F683" s="301">
        <v>8.6</v>
      </c>
      <c r="G683" s="300">
        <v>5</v>
      </c>
      <c r="H683" s="300">
        <v>5</v>
      </c>
      <c r="I683" s="300">
        <v>5</v>
      </c>
      <c r="J683" s="300">
        <v>5</v>
      </c>
      <c r="K683" s="300">
        <v>10</v>
      </c>
      <c r="L683" s="300">
        <v>10</v>
      </c>
      <c r="M683" s="300">
        <v>5</v>
      </c>
      <c r="N683" s="300">
        <v>10</v>
      </c>
      <c r="O683" s="300">
        <v>10</v>
      </c>
      <c r="P683" s="300">
        <v>10</v>
      </c>
      <c r="Q683" s="300">
        <v>5</v>
      </c>
      <c r="R683" s="1" t="s">
        <v>6665</v>
      </c>
    </row>
    <row r="684" spans="1:18">
      <c r="A684">
        <v>2260</v>
      </c>
      <c r="B684">
        <v>25</v>
      </c>
      <c r="C684" s="299" t="s">
        <v>9049</v>
      </c>
      <c r="D684" s="299" t="s">
        <v>9053</v>
      </c>
      <c r="E684" s="302" t="s">
        <v>7370</v>
      </c>
      <c r="F684" s="301">
        <v>7.8</v>
      </c>
      <c r="G684" s="300">
        <v>5</v>
      </c>
      <c r="H684" s="300">
        <v>5</v>
      </c>
      <c r="I684" s="300">
        <v>5</v>
      </c>
      <c r="J684" s="300">
        <v>5</v>
      </c>
      <c r="K684" s="300">
        <v>10</v>
      </c>
      <c r="L684" s="300">
        <v>10</v>
      </c>
      <c r="M684" s="300">
        <v>5</v>
      </c>
      <c r="N684" s="300">
        <v>10</v>
      </c>
      <c r="O684" s="300">
        <v>10</v>
      </c>
      <c r="P684" s="300">
        <v>10</v>
      </c>
      <c r="Q684" s="300">
        <v>5</v>
      </c>
      <c r="R684" s="1" t="s">
        <v>6665</v>
      </c>
    </row>
    <row r="685" spans="1:18">
      <c r="A685">
        <v>2259</v>
      </c>
      <c r="B685">
        <v>26</v>
      </c>
      <c r="C685" s="299" t="s">
        <v>9049</v>
      </c>
      <c r="D685" s="299" t="s">
        <v>9052</v>
      </c>
      <c r="E685" s="302" t="s">
        <v>7370</v>
      </c>
      <c r="F685" s="301">
        <v>7.7</v>
      </c>
      <c r="G685" s="300">
        <v>5</v>
      </c>
      <c r="H685" s="300">
        <v>5</v>
      </c>
      <c r="I685" s="300">
        <v>5</v>
      </c>
      <c r="J685" s="300">
        <v>5</v>
      </c>
      <c r="K685" s="300">
        <v>10</v>
      </c>
      <c r="L685" s="300">
        <v>10</v>
      </c>
      <c r="M685" s="300">
        <v>5</v>
      </c>
      <c r="N685" s="300">
        <v>10</v>
      </c>
      <c r="O685" s="300">
        <v>10</v>
      </c>
      <c r="P685" s="300">
        <v>10</v>
      </c>
      <c r="Q685" s="300">
        <v>5</v>
      </c>
      <c r="R685" s="1" t="s">
        <v>6665</v>
      </c>
    </row>
    <row r="686" spans="1:18">
      <c r="A686">
        <v>2258</v>
      </c>
      <c r="B686">
        <v>27</v>
      </c>
      <c r="C686" s="299" t="s">
        <v>9049</v>
      </c>
      <c r="D686" s="299" t="s">
        <v>9051</v>
      </c>
      <c r="E686" s="302" t="s">
        <v>7370</v>
      </c>
      <c r="F686" s="301">
        <v>7.4</v>
      </c>
      <c r="G686" s="300">
        <v>5</v>
      </c>
      <c r="H686" s="300">
        <v>5</v>
      </c>
      <c r="I686" s="300">
        <v>5</v>
      </c>
      <c r="J686" s="300">
        <v>5</v>
      </c>
      <c r="K686" s="300">
        <v>10</v>
      </c>
      <c r="L686" s="300">
        <v>10</v>
      </c>
      <c r="M686" s="300">
        <v>5</v>
      </c>
      <c r="N686" s="300">
        <v>10</v>
      </c>
      <c r="O686" s="300">
        <v>10</v>
      </c>
      <c r="P686" s="300">
        <v>10</v>
      </c>
      <c r="Q686" s="300">
        <v>5</v>
      </c>
    </row>
    <row r="687" spans="1:18">
      <c r="A687">
        <v>2257</v>
      </c>
      <c r="B687">
        <v>27</v>
      </c>
      <c r="C687" s="299" t="s">
        <v>9049</v>
      </c>
      <c r="D687" s="299" t="s">
        <v>9050</v>
      </c>
      <c r="E687" s="302"/>
      <c r="F687" s="301">
        <v>7.6</v>
      </c>
      <c r="G687" s="300"/>
      <c r="H687" s="300"/>
      <c r="I687" s="300"/>
      <c r="J687" s="300"/>
      <c r="K687" s="300"/>
      <c r="L687" s="300"/>
      <c r="M687" s="300"/>
      <c r="N687" s="300"/>
      <c r="O687" s="300"/>
      <c r="P687" s="300"/>
      <c r="Q687" s="300"/>
      <c r="R687" s="1" t="s">
        <v>6665</v>
      </c>
    </row>
    <row r="688" spans="1:18">
      <c r="A688">
        <v>2256</v>
      </c>
      <c r="C688" s="299" t="s">
        <v>9049</v>
      </c>
      <c r="D688" s="298" t="s">
        <v>9048</v>
      </c>
      <c r="E688" s="297" t="s">
        <v>7370</v>
      </c>
      <c r="F688" s="296">
        <v>8.1</v>
      </c>
      <c r="G688" s="296">
        <f t="shared" ref="G688:Q688" si="1">AVERAGE(G686:G686)</f>
        <v>5</v>
      </c>
      <c r="H688" s="296">
        <f t="shared" si="1"/>
        <v>5</v>
      </c>
      <c r="I688" s="296">
        <f t="shared" si="1"/>
        <v>5</v>
      </c>
      <c r="J688" s="296">
        <f t="shared" si="1"/>
        <v>5</v>
      </c>
      <c r="K688" s="296">
        <f t="shared" si="1"/>
        <v>10</v>
      </c>
      <c r="L688" s="296">
        <f t="shared" si="1"/>
        <v>10</v>
      </c>
      <c r="M688" s="296">
        <f t="shared" si="1"/>
        <v>5</v>
      </c>
      <c r="N688" s="296">
        <f t="shared" si="1"/>
        <v>10</v>
      </c>
      <c r="O688" s="296">
        <f t="shared" si="1"/>
        <v>10</v>
      </c>
      <c r="P688" s="296">
        <f t="shared" si="1"/>
        <v>10</v>
      </c>
      <c r="Q688" s="296">
        <f t="shared" si="1"/>
        <v>5</v>
      </c>
      <c r="R688" s="1" t="s">
        <v>6698</v>
      </c>
    </row>
    <row r="689" spans="1:18">
      <c r="A689">
        <v>2255</v>
      </c>
      <c r="B689">
        <v>1</v>
      </c>
      <c r="C689" s="299" t="s">
        <v>9034</v>
      </c>
      <c r="D689" s="299" t="s">
        <v>9047</v>
      </c>
      <c r="E689" s="302" t="s">
        <v>7370</v>
      </c>
      <c r="F689" s="301">
        <v>9.3000000000000007</v>
      </c>
      <c r="G689" s="300">
        <v>5</v>
      </c>
      <c r="H689" s="300">
        <v>5</v>
      </c>
      <c r="I689" s="300">
        <v>5</v>
      </c>
      <c r="J689" s="300">
        <v>5</v>
      </c>
      <c r="K689" s="300">
        <v>10</v>
      </c>
      <c r="L689" s="300">
        <v>10</v>
      </c>
      <c r="M689" s="300">
        <v>5</v>
      </c>
      <c r="N689" s="300">
        <v>10</v>
      </c>
      <c r="O689" s="300">
        <v>10</v>
      </c>
      <c r="P689" s="300">
        <v>10</v>
      </c>
      <c r="Q689" s="300">
        <v>5</v>
      </c>
      <c r="R689" s="1" t="s">
        <v>6665</v>
      </c>
    </row>
    <row r="690" spans="1:18">
      <c r="A690">
        <v>2254</v>
      </c>
      <c r="B690">
        <v>2</v>
      </c>
      <c r="C690" s="299" t="s">
        <v>9034</v>
      </c>
      <c r="D690" s="299" t="s">
        <v>9046</v>
      </c>
      <c r="E690" s="302" t="s">
        <v>7370</v>
      </c>
      <c r="F690" s="301">
        <v>8</v>
      </c>
      <c r="G690" s="300">
        <v>5</v>
      </c>
      <c r="H690" s="300">
        <v>5</v>
      </c>
      <c r="I690" s="300">
        <v>5</v>
      </c>
      <c r="J690" s="300">
        <v>5</v>
      </c>
      <c r="K690" s="300">
        <v>10</v>
      </c>
      <c r="L690" s="300">
        <v>10</v>
      </c>
      <c r="M690" s="300">
        <v>5</v>
      </c>
      <c r="N690" s="300">
        <v>10</v>
      </c>
      <c r="O690" s="300">
        <v>10</v>
      </c>
      <c r="P690" s="300">
        <v>10</v>
      </c>
      <c r="Q690" s="300">
        <v>5</v>
      </c>
      <c r="R690" s="1" t="s">
        <v>6665</v>
      </c>
    </row>
    <row r="691" spans="1:18">
      <c r="A691">
        <v>2253</v>
      </c>
      <c r="B691">
        <v>3</v>
      </c>
      <c r="C691" s="299" t="s">
        <v>9034</v>
      </c>
      <c r="D691" s="299" t="s">
        <v>9045</v>
      </c>
      <c r="E691" s="302" t="s">
        <v>7370</v>
      </c>
      <c r="F691" s="301">
        <v>8.8000000000000007</v>
      </c>
      <c r="G691" s="300">
        <v>5</v>
      </c>
      <c r="H691" s="300">
        <v>5</v>
      </c>
      <c r="I691" s="300">
        <v>5</v>
      </c>
      <c r="J691" s="300">
        <v>5</v>
      </c>
      <c r="K691" s="300">
        <v>10</v>
      </c>
      <c r="L691" s="300">
        <v>10</v>
      </c>
      <c r="M691" s="300">
        <v>5</v>
      </c>
      <c r="N691" s="300">
        <v>10</v>
      </c>
      <c r="O691" s="300">
        <v>10</v>
      </c>
      <c r="P691" s="300">
        <v>10</v>
      </c>
      <c r="Q691" s="300">
        <v>5</v>
      </c>
      <c r="R691" s="1" t="s">
        <v>6665</v>
      </c>
    </row>
    <row r="692" spans="1:18">
      <c r="A692">
        <v>2252</v>
      </c>
      <c r="B692">
        <v>4</v>
      </c>
      <c r="C692" s="299" t="s">
        <v>9034</v>
      </c>
      <c r="D692" s="299" t="s">
        <v>8881</v>
      </c>
      <c r="E692" s="302" t="s">
        <v>7370</v>
      </c>
      <c r="F692" s="301">
        <v>7.6</v>
      </c>
      <c r="G692" s="300">
        <v>5</v>
      </c>
      <c r="H692" s="300">
        <v>5</v>
      </c>
      <c r="I692" s="300">
        <v>5</v>
      </c>
      <c r="J692" s="300">
        <v>5</v>
      </c>
      <c r="K692" s="300">
        <v>10</v>
      </c>
      <c r="L692" s="300">
        <v>10</v>
      </c>
      <c r="M692" s="300">
        <v>5</v>
      </c>
      <c r="N692" s="300">
        <v>10</v>
      </c>
      <c r="O692" s="300">
        <v>10</v>
      </c>
      <c r="P692" s="300">
        <v>10</v>
      </c>
      <c r="Q692" s="300">
        <v>5</v>
      </c>
      <c r="R692" s="1" t="s">
        <v>6665</v>
      </c>
    </row>
    <row r="693" spans="1:18">
      <c r="A693">
        <v>2251</v>
      </c>
      <c r="B693">
        <v>5</v>
      </c>
      <c r="C693" s="299" t="s">
        <v>9034</v>
      </c>
      <c r="D693" s="299" t="s">
        <v>9044</v>
      </c>
      <c r="E693" s="302" t="s">
        <v>7370</v>
      </c>
      <c r="F693" s="301">
        <v>7.2</v>
      </c>
      <c r="G693" s="300">
        <v>5</v>
      </c>
      <c r="H693" s="300">
        <v>5</v>
      </c>
      <c r="I693" s="300">
        <v>5</v>
      </c>
      <c r="J693" s="300">
        <v>5</v>
      </c>
      <c r="K693" s="300">
        <v>10</v>
      </c>
      <c r="L693" s="300">
        <v>10</v>
      </c>
      <c r="M693" s="300">
        <v>5</v>
      </c>
      <c r="N693" s="300">
        <v>10</v>
      </c>
      <c r="O693" s="300">
        <v>10</v>
      </c>
      <c r="P693" s="300">
        <v>10</v>
      </c>
      <c r="Q693" s="300">
        <v>5</v>
      </c>
    </row>
    <row r="694" spans="1:18">
      <c r="A694">
        <v>2250</v>
      </c>
      <c r="B694">
        <v>6</v>
      </c>
      <c r="C694" s="299" t="s">
        <v>9034</v>
      </c>
      <c r="D694" s="299" t="s">
        <v>9043</v>
      </c>
      <c r="E694" s="302" t="s">
        <v>7370</v>
      </c>
      <c r="F694" s="301">
        <v>7.4</v>
      </c>
      <c r="G694" s="300">
        <v>5</v>
      </c>
      <c r="H694" s="300">
        <v>5</v>
      </c>
      <c r="I694" s="300">
        <v>5</v>
      </c>
      <c r="J694" s="300">
        <v>5</v>
      </c>
      <c r="K694" s="300">
        <v>10</v>
      </c>
      <c r="L694" s="300">
        <v>10</v>
      </c>
      <c r="M694" s="300">
        <v>5</v>
      </c>
      <c r="N694" s="300">
        <v>10</v>
      </c>
      <c r="O694" s="300">
        <v>10</v>
      </c>
      <c r="P694" s="300">
        <v>10</v>
      </c>
      <c r="Q694" s="300">
        <v>5</v>
      </c>
    </row>
    <row r="695" spans="1:18">
      <c r="A695">
        <v>2249</v>
      </c>
      <c r="B695">
        <v>7</v>
      </c>
      <c r="C695" s="299" t="s">
        <v>9034</v>
      </c>
      <c r="D695" s="299" t="s">
        <v>9042</v>
      </c>
      <c r="E695" s="302" t="s">
        <v>7370</v>
      </c>
      <c r="F695" s="301">
        <v>9.1999999999999993</v>
      </c>
      <c r="G695" s="300">
        <v>5</v>
      </c>
      <c r="H695" s="300">
        <v>5</v>
      </c>
      <c r="I695" s="300">
        <v>5</v>
      </c>
      <c r="J695" s="300">
        <v>5</v>
      </c>
      <c r="K695" s="300">
        <v>10</v>
      </c>
      <c r="L695" s="300">
        <v>10</v>
      </c>
      <c r="M695" s="300">
        <v>5</v>
      </c>
      <c r="N695" s="300">
        <v>10</v>
      </c>
      <c r="O695" s="300">
        <v>10</v>
      </c>
      <c r="P695" s="300">
        <v>10</v>
      </c>
      <c r="Q695" s="300">
        <v>5</v>
      </c>
      <c r="R695" s="1" t="s">
        <v>6665</v>
      </c>
    </row>
    <row r="696" spans="1:18">
      <c r="A696">
        <v>2248</v>
      </c>
      <c r="B696">
        <v>8</v>
      </c>
      <c r="C696" s="299" t="s">
        <v>9034</v>
      </c>
      <c r="D696" s="299" t="s">
        <v>9041</v>
      </c>
      <c r="E696" s="302" t="s">
        <v>7370</v>
      </c>
      <c r="F696" s="301">
        <v>8.5</v>
      </c>
      <c r="G696" s="300">
        <v>5</v>
      </c>
      <c r="H696" s="300">
        <v>5</v>
      </c>
      <c r="I696" s="300">
        <v>5</v>
      </c>
      <c r="J696" s="300">
        <v>5</v>
      </c>
      <c r="K696" s="300">
        <v>10</v>
      </c>
      <c r="L696" s="300">
        <v>10</v>
      </c>
      <c r="M696" s="300">
        <v>5</v>
      </c>
      <c r="N696" s="300">
        <v>10</v>
      </c>
      <c r="O696" s="300">
        <v>10</v>
      </c>
      <c r="P696" s="300">
        <v>10</v>
      </c>
      <c r="Q696" s="300">
        <v>5</v>
      </c>
      <c r="R696" s="1" t="s">
        <v>6665</v>
      </c>
    </row>
    <row r="697" spans="1:18">
      <c r="A697">
        <v>2247</v>
      </c>
      <c r="B697">
        <v>9</v>
      </c>
      <c r="C697" s="299" t="s">
        <v>9034</v>
      </c>
      <c r="D697" s="299" t="s">
        <v>9040</v>
      </c>
      <c r="E697" s="302" t="s">
        <v>7370</v>
      </c>
      <c r="F697" s="301">
        <v>6.8</v>
      </c>
      <c r="G697" s="300">
        <v>5</v>
      </c>
      <c r="H697" s="300">
        <v>5</v>
      </c>
      <c r="I697" s="300">
        <v>5</v>
      </c>
      <c r="J697" s="300">
        <v>5</v>
      </c>
      <c r="K697" s="300">
        <v>10</v>
      </c>
      <c r="L697" s="300">
        <v>10</v>
      </c>
      <c r="M697" s="300">
        <v>5</v>
      </c>
      <c r="N697" s="300">
        <v>10</v>
      </c>
      <c r="O697" s="300">
        <v>10</v>
      </c>
      <c r="P697" s="300">
        <v>10</v>
      </c>
      <c r="Q697" s="300">
        <v>5</v>
      </c>
    </row>
    <row r="698" spans="1:18">
      <c r="A698">
        <v>2246</v>
      </c>
      <c r="B698">
        <v>10</v>
      </c>
      <c r="C698" s="299" t="s">
        <v>9034</v>
      </c>
      <c r="D698" s="299" t="s">
        <v>9039</v>
      </c>
      <c r="E698" s="302" t="s">
        <v>7370</v>
      </c>
      <c r="F698" s="301">
        <v>6.8</v>
      </c>
      <c r="G698" s="300">
        <v>5</v>
      </c>
      <c r="H698" s="300">
        <v>5</v>
      </c>
      <c r="I698" s="300">
        <v>5</v>
      </c>
      <c r="J698" s="300">
        <v>5</v>
      </c>
      <c r="K698" s="300">
        <v>10</v>
      </c>
      <c r="L698" s="300">
        <v>10</v>
      </c>
      <c r="M698" s="300">
        <v>5</v>
      </c>
      <c r="N698" s="300">
        <v>10</v>
      </c>
      <c r="O698" s="300">
        <v>10</v>
      </c>
      <c r="P698" s="300">
        <v>10</v>
      </c>
      <c r="Q698" s="300">
        <v>5</v>
      </c>
    </row>
    <row r="699" spans="1:18">
      <c r="A699">
        <v>2245</v>
      </c>
      <c r="B699">
        <v>11</v>
      </c>
      <c r="C699" s="299" t="s">
        <v>9034</v>
      </c>
      <c r="D699" s="299" t="s">
        <v>9038</v>
      </c>
      <c r="E699" s="302" t="s">
        <v>7370</v>
      </c>
      <c r="F699" s="301">
        <v>6.8</v>
      </c>
      <c r="G699" s="300">
        <v>5</v>
      </c>
      <c r="H699" s="300">
        <v>5</v>
      </c>
      <c r="I699" s="300">
        <v>5</v>
      </c>
      <c r="J699" s="300">
        <v>5</v>
      </c>
      <c r="K699" s="300">
        <v>10</v>
      </c>
      <c r="L699" s="300">
        <v>10</v>
      </c>
      <c r="M699" s="300">
        <v>5</v>
      </c>
      <c r="N699" s="300">
        <v>10</v>
      </c>
      <c r="O699" s="300">
        <v>10</v>
      </c>
      <c r="P699" s="300">
        <v>10</v>
      </c>
      <c r="Q699" s="300">
        <v>5</v>
      </c>
    </row>
    <row r="700" spans="1:18">
      <c r="A700">
        <v>2244</v>
      </c>
      <c r="B700">
        <v>12</v>
      </c>
      <c r="C700" s="299" t="s">
        <v>9034</v>
      </c>
      <c r="D700" s="305" t="s">
        <v>9037</v>
      </c>
      <c r="E700" s="304" t="s">
        <v>7370</v>
      </c>
      <c r="F700" s="303">
        <v>9.8000000000000007</v>
      </c>
      <c r="G700" s="300">
        <v>5</v>
      </c>
      <c r="H700" s="300">
        <v>5</v>
      </c>
      <c r="I700" s="300">
        <v>5</v>
      </c>
      <c r="J700" s="300">
        <v>5</v>
      </c>
      <c r="K700" s="300">
        <v>10</v>
      </c>
      <c r="L700" s="300">
        <v>10</v>
      </c>
      <c r="M700" s="300">
        <v>5</v>
      </c>
      <c r="N700" s="300">
        <v>10</v>
      </c>
      <c r="O700" s="300">
        <v>10</v>
      </c>
      <c r="P700" s="300">
        <v>10</v>
      </c>
      <c r="Q700" s="300">
        <v>5</v>
      </c>
      <c r="R700" s="1" t="s">
        <v>6665</v>
      </c>
    </row>
    <row r="701" spans="1:18">
      <c r="A701">
        <v>2243</v>
      </c>
      <c r="B701">
        <v>13</v>
      </c>
      <c r="C701" s="299" t="s">
        <v>9034</v>
      </c>
      <c r="D701" s="305" t="s">
        <v>9036</v>
      </c>
      <c r="E701" s="304" t="s">
        <v>7370</v>
      </c>
      <c r="F701" s="303">
        <v>10</v>
      </c>
      <c r="G701" s="300">
        <v>5</v>
      </c>
      <c r="H701" s="300">
        <v>5</v>
      </c>
      <c r="I701" s="300">
        <v>5</v>
      </c>
      <c r="J701" s="300">
        <v>5</v>
      </c>
      <c r="K701" s="300">
        <v>10</v>
      </c>
      <c r="L701" s="300">
        <v>10</v>
      </c>
      <c r="M701" s="300">
        <v>5</v>
      </c>
      <c r="N701" s="300">
        <v>10</v>
      </c>
      <c r="O701" s="300">
        <v>10</v>
      </c>
      <c r="P701" s="300">
        <v>10</v>
      </c>
      <c r="Q701" s="300">
        <v>5</v>
      </c>
      <c r="R701" s="1" t="s">
        <v>6665</v>
      </c>
    </row>
    <row r="702" spans="1:18">
      <c r="A702">
        <v>2242</v>
      </c>
      <c r="B702">
        <v>14</v>
      </c>
      <c r="C702" s="299" t="s">
        <v>9034</v>
      </c>
      <c r="D702" s="299" t="s">
        <v>9035</v>
      </c>
      <c r="E702" s="302" t="s">
        <v>7370</v>
      </c>
      <c r="F702" s="301">
        <v>8.3000000000000007</v>
      </c>
      <c r="G702" s="300">
        <v>5</v>
      </c>
      <c r="H702" s="300">
        <v>5</v>
      </c>
      <c r="I702" s="300">
        <v>5</v>
      </c>
      <c r="J702" s="300">
        <v>5</v>
      </c>
      <c r="K702" s="300">
        <v>10</v>
      </c>
      <c r="L702" s="300">
        <v>10</v>
      </c>
      <c r="M702" s="300">
        <v>5</v>
      </c>
      <c r="N702" s="300">
        <v>10</v>
      </c>
      <c r="O702" s="300">
        <v>10</v>
      </c>
      <c r="P702" s="300">
        <v>10</v>
      </c>
      <c r="Q702" s="300">
        <v>5</v>
      </c>
      <c r="R702" s="1" t="s">
        <v>8</v>
      </c>
    </row>
    <row r="703" spans="1:18">
      <c r="A703">
        <v>2241</v>
      </c>
      <c r="C703" s="299" t="s">
        <v>9034</v>
      </c>
      <c r="D703" s="298" t="s">
        <v>9020</v>
      </c>
      <c r="E703" s="297" t="s">
        <v>7370</v>
      </c>
      <c r="F703" s="296">
        <v>8.1999999999999993</v>
      </c>
      <c r="G703" s="296" t="e">
        <f>AVERAGE(#REF!)</f>
        <v>#REF!</v>
      </c>
      <c r="H703" s="296" t="e">
        <f>AVERAGE(#REF!)</f>
        <v>#REF!</v>
      </c>
      <c r="I703" s="296" t="e">
        <f>AVERAGE(#REF!)</f>
        <v>#REF!</v>
      </c>
      <c r="J703" s="296" t="e">
        <f>AVERAGE(#REF!)</f>
        <v>#REF!</v>
      </c>
      <c r="K703" s="296" t="e">
        <f>AVERAGE(#REF!)</f>
        <v>#REF!</v>
      </c>
      <c r="L703" s="296" t="e">
        <f>AVERAGE(#REF!)</f>
        <v>#REF!</v>
      </c>
      <c r="M703" s="296" t="e">
        <f>AVERAGE(#REF!)</f>
        <v>#REF!</v>
      </c>
      <c r="N703" s="296" t="e">
        <f>AVERAGE(#REF!)</f>
        <v>#REF!</v>
      </c>
      <c r="O703" s="296" t="e">
        <f>AVERAGE(#REF!)</f>
        <v>#REF!</v>
      </c>
      <c r="P703" s="296" t="e">
        <f>AVERAGE(#REF!)</f>
        <v>#REF!</v>
      </c>
      <c r="Q703" s="296" t="e">
        <f>AVERAGE(#REF!)</f>
        <v>#REF!</v>
      </c>
      <c r="R703" s="1" t="s">
        <v>6665</v>
      </c>
    </row>
    <row r="704" spans="1:18">
      <c r="A704">
        <v>2240</v>
      </c>
      <c r="B704">
        <v>1</v>
      </c>
      <c r="C704" s="299" t="s">
        <v>9021</v>
      </c>
      <c r="D704" s="299" t="s">
        <v>9033</v>
      </c>
      <c r="E704" s="302" t="s">
        <v>7370</v>
      </c>
      <c r="F704" s="301">
        <v>9.1</v>
      </c>
      <c r="G704" s="300">
        <v>5</v>
      </c>
      <c r="H704" s="300">
        <v>5</v>
      </c>
      <c r="I704" s="300">
        <v>5</v>
      </c>
      <c r="J704" s="300">
        <v>5</v>
      </c>
      <c r="K704" s="300">
        <v>10</v>
      </c>
      <c r="L704" s="300">
        <v>10</v>
      </c>
      <c r="M704" s="300">
        <v>5</v>
      </c>
      <c r="N704" s="300">
        <v>10</v>
      </c>
      <c r="O704" s="300">
        <v>10</v>
      </c>
      <c r="P704" s="300">
        <v>10</v>
      </c>
      <c r="Q704" s="300">
        <v>5</v>
      </c>
      <c r="R704" s="1" t="s">
        <v>6665</v>
      </c>
    </row>
    <row r="705" spans="1:18">
      <c r="A705">
        <v>2239</v>
      </c>
      <c r="B705">
        <v>2</v>
      </c>
      <c r="C705" s="299" t="s">
        <v>9021</v>
      </c>
      <c r="D705" s="299" t="s">
        <v>9032</v>
      </c>
      <c r="E705" s="302" t="s">
        <v>7370</v>
      </c>
      <c r="F705" s="301">
        <v>8.1</v>
      </c>
      <c r="G705" s="300">
        <v>5</v>
      </c>
      <c r="H705" s="300">
        <v>5</v>
      </c>
      <c r="I705" s="300">
        <v>5</v>
      </c>
      <c r="J705" s="300">
        <v>5</v>
      </c>
      <c r="K705" s="300">
        <v>10</v>
      </c>
      <c r="L705" s="300">
        <v>10</v>
      </c>
      <c r="M705" s="300">
        <v>5</v>
      </c>
      <c r="N705" s="300">
        <v>10</v>
      </c>
      <c r="O705" s="300">
        <v>10</v>
      </c>
      <c r="P705" s="300">
        <v>10</v>
      </c>
      <c r="Q705" s="300">
        <v>5</v>
      </c>
      <c r="R705" s="1" t="s">
        <v>6665</v>
      </c>
    </row>
    <row r="706" spans="1:18">
      <c r="A706">
        <v>2238</v>
      </c>
      <c r="B706">
        <v>3</v>
      </c>
      <c r="C706" s="299" t="s">
        <v>9021</v>
      </c>
      <c r="D706" s="299" t="s">
        <v>9031</v>
      </c>
      <c r="E706" s="302" t="s">
        <v>7370</v>
      </c>
      <c r="F706" s="301">
        <v>7.7</v>
      </c>
      <c r="G706" s="300">
        <v>5</v>
      </c>
      <c r="H706" s="300">
        <v>5</v>
      </c>
      <c r="I706" s="300">
        <v>5</v>
      </c>
      <c r="J706" s="300">
        <v>5</v>
      </c>
      <c r="K706" s="300">
        <v>10</v>
      </c>
      <c r="L706" s="300">
        <v>10</v>
      </c>
      <c r="M706" s="300">
        <v>5</v>
      </c>
      <c r="N706" s="300">
        <v>10</v>
      </c>
      <c r="O706" s="300">
        <v>10</v>
      </c>
      <c r="P706" s="300">
        <v>10</v>
      </c>
      <c r="Q706" s="300">
        <v>5</v>
      </c>
      <c r="R706" s="1" t="s">
        <v>6665</v>
      </c>
    </row>
    <row r="707" spans="1:18">
      <c r="A707">
        <v>2237</v>
      </c>
      <c r="B707">
        <v>4</v>
      </c>
      <c r="C707" s="299" t="s">
        <v>9021</v>
      </c>
      <c r="D707" s="299" t="s">
        <v>9030</v>
      </c>
      <c r="E707" s="302" t="s">
        <v>7370</v>
      </c>
      <c r="F707" s="301">
        <v>6.7</v>
      </c>
      <c r="G707" s="300">
        <v>5</v>
      </c>
      <c r="H707" s="300">
        <v>5</v>
      </c>
      <c r="I707" s="300">
        <v>5</v>
      </c>
      <c r="J707" s="300">
        <v>5</v>
      </c>
      <c r="K707" s="300">
        <v>10</v>
      </c>
      <c r="L707" s="300">
        <v>10</v>
      </c>
      <c r="M707" s="300">
        <v>5</v>
      </c>
      <c r="N707" s="300">
        <v>10</v>
      </c>
      <c r="O707" s="300">
        <v>10</v>
      </c>
      <c r="P707" s="300">
        <v>10</v>
      </c>
      <c r="Q707" s="300">
        <v>5</v>
      </c>
    </row>
    <row r="708" spans="1:18">
      <c r="A708">
        <v>2236</v>
      </c>
      <c r="B708">
        <v>5</v>
      </c>
      <c r="C708" s="299" t="s">
        <v>9021</v>
      </c>
      <c r="D708" s="299" t="s">
        <v>9029</v>
      </c>
      <c r="E708" s="302" t="s">
        <v>7370</v>
      </c>
      <c r="F708" s="301">
        <v>8.3000000000000007</v>
      </c>
      <c r="G708" s="300">
        <v>5</v>
      </c>
      <c r="H708" s="300">
        <v>5</v>
      </c>
      <c r="I708" s="300">
        <v>5</v>
      </c>
      <c r="J708" s="300">
        <v>5</v>
      </c>
      <c r="K708" s="300">
        <v>10</v>
      </c>
      <c r="L708" s="300">
        <v>10</v>
      </c>
      <c r="M708" s="300">
        <v>5</v>
      </c>
      <c r="N708" s="300">
        <v>10</v>
      </c>
      <c r="O708" s="300">
        <v>10</v>
      </c>
      <c r="P708" s="300">
        <v>10</v>
      </c>
      <c r="Q708" s="300">
        <v>5</v>
      </c>
      <c r="R708" s="1" t="s">
        <v>6665</v>
      </c>
    </row>
    <row r="709" spans="1:18">
      <c r="A709">
        <v>2235</v>
      </c>
      <c r="B709">
        <v>6</v>
      </c>
      <c r="C709" s="299" t="s">
        <v>9021</v>
      </c>
      <c r="D709" s="299" t="s">
        <v>7954</v>
      </c>
      <c r="E709" s="302" t="s">
        <v>7370</v>
      </c>
      <c r="F709" s="301">
        <v>8.1</v>
      </c>
      <c r="G709" s="300">
        <v>5</v>
      </c>
      <c r="H709" s="300">
        <v>5</v>
      </c>
      <c r="I709" s="300">
        <v>5</v>
      </c>
      <c r="J709" s="300">
        <v>5</v>
      </c>
      <c r="K709" s="300">
        <v>10</v>
      </c>
      <c r="L709" s="300">
        <v>10</v>
      </c>
      <c r="M709" s="300">
        <v>5</v>
      </c>
      <c r="N709" s="300">
        <v>10</v>
      </c>
      <c r="O709" s="300">
        <v>10</v>
      </c>
      <c r="P709" s="300">
        <v>10</v>
      </c>
      <c r="Q709" s="300">
        <v>5</v>
      </c>
      <c r="R709" s="1" t="s">
        <v>6665</v>
      </c>
    </row>
    <row r="710" spans="1:18">
      <c r="A710">
        <v>2234</v>
      </c>
      <c r="B710">
        <v>7</v>
      </c>
      <c r="C710" s="299" t="s">
        <v>9021</v>
      </c>
      <c r="D710" s="299" t="s">
        <v>9028</v>
      </c>
      <c r="E710" s="302" t="s">
        <v>7370</v>
      </c>
      <c r="F710" s="301">
        <v>9.1999999999999993</v>
      </c>
      <c r="G710" s="300">
        <v>5</v>
      </c>
      <c r="H710" s="300">
        <v>5</v>
      </c>
      <c r="I710" s="300">
        <v>5</v>
      </c>
      <c r="J710" s="300">
        <v>5</v>
      </c>
      <c r="K710" s="300">
        <v>10</v>
      </c>
      <c r="L710" s="300">
        <v>10</v>
      </c>
      <c r="M710" s="300">
        <v>5</v>
      </c>
      <c r="N710" s="300">
        <v>10</v>
      </c>
      <c r="O710" s="300">
        <v>10</v>
      </c>
      <c r="P710" s="300">
        <v>10</v>
      </c>
      <c r="Q710" s="300">
        <v>5</v>
      </c>
      <c r="R710" s="1" t="s">
        <v>6665</v>
      </c>
    </row>
    <row r="711" spans="1:18">
      <c r="A711">
        <v>2233</v>
      </c>
      <c r="B711">
        <v>8</v>
      </c>
      <c r="C711" s="299" t="s">
        <v>9021</v>
      </c>
      <c r="D711" s="299" t="s">
        <v>9027</v>
      </c>
      <c r="E711" s="302" t="s">
        <v>7370</v>
      </c>
      <c r="F711" s="301">
        <v>7.2</v>
      </c>
      <c r="G711" s="300">
        <v>5</v>
      </c>
      <c r="H711" s="300">
        <v>5</v>
      </c>
      <c r="I711" s="300">
        <v>5</v>
      </c>
      <c r="J711" s="300">
        <v>5</v>
      </c>
      <c r="K711" s="300">
        <v>10</v>
      </c>
      <c r="L711" s="300">
        <v>10</v>
      </c>
      <c r="M711" s="300">
        <v>5</v>
      </c>
      <c r="N711" s="300">
        <v>10</v>
      </c>
      <c r="O711" s="300">
        <v>10</v>
      </c>
      <c r="P711" s="300">
        <v>10</v>
      </c>
      <c r="Q711" s="300">
        <v>5</v>
      </c>
    </row>
    <row r="712" spans="1:18">
      <c r="A712">
        <v>2232</v>
      </c>
      <c r="B712">
        <v>9</v>
      </c>
      <c r="C712" s="299" t="s">
        <v>9021</v>
      </c>
      <c r="D712" s="299" t="s">
        <v>9026</v>
      </c>
      <c r="E712" s="302" t="s">
        <v>7370</v>
      </c>
      <c r="F712" s="301">
        <v>6.8</v>
      </c>
      <c r="G712" s="300">
        <v>5</v>
      </c>
      <c r="H712" s="300">
        <v>5</v>
      </c>
      <c r="I712" s="300">
        <v>5</v>
      </c>
      <c r="J712" s="300">
        <v>5</v>
      </c>
      <c r="K712" s="300">
        <v>10</v>
      </c>
      <c r="L712" s="300">
        <v>10</v>
      </c>
      <c r="M712" s="300">
        <v>5</v>
      </c>
      <c r="N712" s="300">
        <v>10</v>
      </c>
      <c r="O712" s="300">
        <v>10</v>
      </c>
      <c r="P712" s="300">
        <v>10</v>
      </c>
      <c r="Q712" s="300">
        <v>5</v>
      </c>
    </row>
    <row r="713" spans="1:18">
      <c r="A713">
        <v>2231</v>
      </c>
      <c r="B713">
        <v>10</v>
      </c>
      <c r="C713" s="299" t="s">
        <v>9021</v>
      </c>
      <c r="D713" s="299" t="s">
        <v>9025</v>
      </c>
      <c r="E713" s="302" t="s">
        <v>7370</v>
      </c>
      <c r="F713" s="301">
        <v>9</v>
      </c>
      <c r="G713" s="300">
        <v>5</v>
      </c>
      <c r="H713" s="300">
        <v>5</v>
      </c>
      <c r="I713" s="300">
        <v>5</v>
      </c>
      <c r="J713" s="300">
        <v>5</v>
      </c>
      <c r="K713" s="300">
        <v>10</v>
      </c>
      <c r="L713" s="300">
        <v>10</v>
      </c>
      <c r="M713" s="300">
        <v>5</v>
      </c>
      <c r="N713" s="300">
        <v>10</v>
      </c>
      <c r="O713" s="300">
        <v>10</v>
      </c>
      <c r="P713" s="300">
        <v>10</v>
      </c>
      <c r="Q713" s="300">
        <v>5</v>
      </c>
      <c r="R713" s="1" t="s">
        <v>6665</v>
      </c>
    </row>
    <row r="714" spans="1:18">
      <c r="A714">
        <v>2230</v>
      </c>
      <c r="B714">
        <v>11</v>
      </c>
      <c r="C714" s="299" t="s">
        <v>9021</v>
      </c>
      <c r="D714" s="299" t="s">
        <v>9024</v>
      </c>
      <c r="E714" s="302" t="s">
        <v>7370</v>
      </c>
      <c r="F714" s="301">
        <v>7.8</v>
      </c>
      <c r="G714" s="300">
        <v>5</v>
      </c>
      <c r="H714" s="300">
        <v>5</v>
      </c>
      <c r="I714" s="300">
        <v>5</v>
      </c>
      <c r="J714" s="300">
        <v>5</v>
      </c>
      <c r="K714" s="300">
        <v>10</v>
      </c>
      <c r="L714" s="300">
        <v>10</v>
      </c>
      <c r="M714" s="300">
        <v>5</v>
      </c>
      <c r="N714" s="300">
        <v>10</v>
      </c>
      <c r="O714" s="300">
        <v>10</v>
      </c>
      <c r="P714" s="300">
        <v>10</v>
      </c>
      <c r="Q714" s="300">
        <v>5</v>
      </c>
      <c r="R714" s="1" t="s">
        <v>6665</v>
      </c>
    </row>
    <row r="715" spans="1:18">
      <c r="A715">
        <v>2229</v>
      </c>
      <c r="B715">
        <v>12</v>
      </c>
      <c r="C715" s="299" t="s">
        <v>9021</v>
      </c>
      <c r="D715" s="299" t="s">
        <v>9023</v>
      </c>
      <c r="E715" s="302" t="s">
        <v>7370</v>
      </c>
      <c r="F715" s="301">
        <v>9</v>
      </c>
      <c r="G715" s="300">
        <v>5</v>
      </c>
      <c r="H715" s="300">
        <v>5</v>
      </c>
      <c r="I715" s="300">
        <v>5</v>
      </c>
      <c r="J715" s="300">
        <v>5</v>
      </c>
      <c r="K715" s="300">
        <v>10</v>
      </c>
      <c r="L715" s="300">
        <v>10</v>
      </c>
      <c r="M715" s="300">
        <v>5</v>
      </c>
      <c r="N715" s="300">
        <v>10</v>
      </c>
      <c r="O715" s="300">
        <v>10</v>
      </c>
      <c r="P715" s="300">
        <v>10</v>
      </c>
      <c r="Q715" s="300">
        <v>5</v>
      </c>
      <c r="R715" s="1" t="s">
        <v>6665</v>
      </c>
    </row>
    <row r="716" spans="1:18">
      <c r="A716">
        <v>2228</v>
      </c>
      <c r="B716">
        <v>13</v>
      </c>
      <c r="C716" s="299" t="s">
        <v>9021</v>
      </c>
      <c r="D716" s="299" t="s">
        <v>9022</v>
      </c>
      <c r="E716" s="302" t="s">
        <v>7370</v>
      </c>
      <c r="F716" s="301">
        <v>7.6</v>
      </c>
      <c r="G716" s="300">
        <v>5</v>
      </c>
      <c r="H716" s="300">
        <v>5</v>
      </c>
      <c r="I716" s="300">
        <v>5</v>
      </c>
      <c r="J716" s="300">
        <v>5</v>
      </c>
      <c r="K716" s="300">
        <v>10</v>
      </c>
      <c r="L716" s="300">
        <v>10</v>
      </c>
      <c r="M716" s="300">
        <v>5</v>
      </c>
      <c r="N716" s="300">
        <v>10</v>
      </c>
      <c r="O716" s="300">
        <v>10</v>
      </c>
      <c r="P716" s="300">
        <v>10</v>
      </c>
      <c r="Q716" s="300">
        <v>5</v>
      </c>
      <c r="R716" s="1" t="s">
        <v>6665</v>
      </c>
    </row>
    <row r="717" spans="1:18">
      <c r="A717">
        <v>2227</v>
      </c>
      <c r="C717" s="299" t="s">
        <v>9021</v>
      </c>
      <c r="D717" s="298" t="s">
        <v>9020</v>
      </c>
      <c r="E717" s="297" t="s">
        <v>7370</v>
      </c>
      <c r="F717" s="296">
        <v>8</v>
      </c>
      <c r="G717" s="296" t="e">
        <f>AVERAGE(#REF!)</f>
        <v>#REF!</v>
      </c>
      <c r="H717" s="296" t="e">
        <f>AVERAGE(#REF!)</f>
        <v>#REF!</v>
      </c>
      <c r="I717" s="296" t="e">
        <f>AVERAGE(#REF!)</f>
        <v>#REF!</v>
      </c>
      <c r="J717" s="296" t="e">
        <f>AVERAGE(#REF!)</f>
        <v>#REF!</v>
      </c>
      <c r="K717" s="296" t="e">
        <f>AVERAGE(#REF!)</f>
        <v>#REF!</v>
      </c>
      <c r="L717" s="296" t="e">
        <f>AVERAGE(#REF!)</f>
        <v>#REF!</v>
      </c>
      <c r="M717" s="296" t="e">
        <f>AVERAGE(#REF!)</f>
        <v>#REF!</v>
      </c>
      <c r="N717" s="296" t="e">
        <f>AVERAGE(#REF!)</f>
        <v>#REF!</v>
      </c>
      <c r="O717" s="296" t="e">
        <f>AVERAGE(#REF!)</f>
        <v>#REF!</v>
      </c>
      <c r="P717" s="296" t="e">
        <f>AVERAGE(#REF!)</f>
        <v>#REF!</v>
      </c>
      <c r="Q717" s="296" t="e">
        <f>AVERAGE(#REF!)</f>
        <v>#REF!</v>
      </c>
      <c r="R717" s="1" t="s">
        <v>6665</v>
      </c>
    </row>
    <row r="718" spans="1:18">
      <c r="A718">
        <v>2226</v>
      </c>
      <c r="B718">
        <v>1</v>
      </c>
      <c r="C718" s="299" t="s">
        <v>9006</v>
      </c>
      <c r="D718" s="305" t="s">
        <v>9019</v>
      </c>
      <c r="E718" s="304" t="s">
        <v>7370</v>
      </c>
      <c r="F718" s="303">
        <v>9.5</v>
      </c>
      <c r="G718" s="300">
        <v>5</v>
      </c>
      <c r="H718" s="300">
        <v>5</v>
      </c>
      <c r="I718" s="300">
        <v>5</v>
      </c>
      <c r="J718" s="300">
        <v>5</v>
      </c>
      <c r="K718" s="300">
        <v>10</v>
      </c>
      <c r="L718" s="300">
        <v>10</v>
      </c>
      <c r="M718" s="300">
        <v>5</v>
      </c>
      <c r="N718" s="300">
        <v>10</v>
      </c>
      <c r="O718" s="300">
        <v>10</v>
      </c>
      <c r="P718" s="300">
        <v>10</v>
      </c>
      <c r="Q718" s="300">
        <v>5</v>
      </c>
      <c r="R718" s="1" t="s">
        <v>8</v>
      </c>
    </row>
    <row r="719" spans="1:18">
      <c r="A719">
        <v>2225</v>
      </c>
      <c r="B719">
        <v>2</v>
      </c>
      <c r="C719" s="299" t="s">
        <v>9006</v>
      </c>
      <c r="D719" s="299" t="s">
        <v>9018</v>
      </c>
      <c r="E719" s="302" t="s">
        <v>7370</v>
      </c>
      <c r="F719" s="301">
        <v>8</v>
      </c>
      <c r="G719" s="300">
        <v>5</v>
      </c>
      <c r="H719" s="300">
        <v>5</v>
      </c>
      <c r="I719" s="300">
        <v>5</v>
      </c>
      <c r="J719" s="300">
        <v>5</v>
      </c>
      <c r="K719" s="300">
        <v>10</v>
      </c>
      <c r="L719" s="300">
        <v>10</v>
      </c>
      <c r="M719" s="300">
        <v>5</v>
      </c>
      <c r="N719" s="300">
        <v>10</v>
      </c>
      <c r="O719" s="300">
        <v>10</v>
      </c>
      <c r="P719" s="300">
        <v>10</v>
      </c>
      <c r="Q719" s="300">
        <v>5</v>
      </c>
      <c r="R719" s="1" t="s">
        <v>6698</v>
      </c>
    </row>
    <row r="720" spans="1:18">
      <c r="A720">
        <v>2224</v>
      </c>
      <c r="B720">
        <v>3</v>
      </c>
      <c r="C720" s="299" t="s">
        <v>9006</v>
      </c>
      <c r="D720" s="299" t="s">
        <v>9017</v>
      </c>
      <c r="E720" s="302" t="s">
        <v>7370</v>
      </c>
      <c r="F720" s="301">
        <v>8.8000000000000007</v>
      </c>
      <c r="G720" s="300">
        <v>5</v>
      </c>
      <c r="H720" s="300">
        <v>5</v>
      </c>
      <c r="I720" s="300">
        <v>5</v>
      </c>
      <c r="J720" s="300">
        <v>5</v>
      </c>
      <c r="K720" s="300">
        <v>10</v>
      </c>
      <c r="L720" s="300">
        <v>10</v>
      </c>
      <c r="M720" s="300">
        <v>5</v>
      </c>
      <c r="N720" s="300">
        <v>10</v>
      </c>
      <c r="O720" s="300">
        <v>10</v>
      </c>
      <c r="P720" s="300">
        <v>10</v>
      </c>
      <c r="Q720" s="300">
        <v>5</v>
      </c>
      <c r="R720" s="1" t="s">
        <v>6665</v>
      </c>
    </row>
    <row r="721" spans="1:18">
      <c r="A721">
        <v>2223</v>
      </c>
      <c r="B721">
        <v>4</v>
      </c>
      <c r="C721" s="299" t="s">
        <v>9006</v>
      </c>
      <c r="D721" s="299" t="s">
        <v>9016</v>
      </c>
      <c r="E721" s="302" t="s">
        <v>7370</v>
      </c>
      <c r="F721" s="301">
        <v>8.4</v>
      </c>
      <c r="G721" s="300">
        <v>5</v>
      </c>
      <c r="H721" s="300">
        <v>5</v>
      </c>
      <c r="I721" s="300">
        <v>5</v>
      </c>
      <c r="J721" s="300">
        <v>5</v>
      </c>
      <c r="K721" s="300">
        <v>10</v>
      </c>
      <c r="L721" s="300">
        <v>10</v>
      </c>
      <c r="M721" s="300">
        <v>5</v>
      </c>
      <c r="N721" s="300">
        <v>10</v>
      </c>
      <c r="O721" s="300">
        <v>10</v>
      </c>
      <c r="P721" s="300">
        <v>10</v>
      </c>
      <c r="Q721" s="300">
        <v>5</v>
      </c>
      <c r="R721" s="1" t="s">
        <v>6665</v>
      </c>
    </row>
    <row r="722" spans="1:18">
      <c r="A722">
        <v>2222</v>
      </c>
      <c r="B722">
        <v>5</v>
      </c>
      <c r="C722" s="299" t="s">
        <v>9006</v>
      </c>
      <c r="D722" s="299" t="s">
        <v>9015</v>
      </c>
      <c r="E722" s="302" t="s">
        <v>7370</v>
      </c>
      <c r="F722" s="301">
        <v>8.9</v>
      </c>
      <c r="G722" s="300">
        <v>5</v>
      </c>
      <c r="H722" s="300">
        <v>5</v>
      </c>
      <c r="I722" s="300">
        <v>5</v>
      </c>
      <c r="J722" s="300">
        <v>5</v>
      </c>
      <c r="K722" s="300">
        <v>10</v>
      </c>
      <c r="L722" s="300">
        <v>10</v>
      </c>
      <c r="M722" s="300">
        <v>5</v>
      </c>
      <c r="N722" s="300">
        <v>10</v>
      </c>
      <c r="O722" s="300">
        <v>10</v>
      </c>
      <c r="P722" s="300">
        <v>10</v>
      </c>
      <c r="Q722" s="300">
        <v>5</v>
      </c>
      <c r="R722" s="1" t="s">
        <v>6665</v>
      </c>
    </row>
    <row r="723" spans="1:18">
      <c r="A723">
        <v>2221</v>
      </c>
      <c r="B723">
        <v>6</v>
      </c>
      <c r="C723" s="299" t="s">
        <v>9006</v>
      </c>
      <c r="D723" s="299" t="s">
        <v>9014</v>
      </c>
      <c r="E723" s="302" t="s">
        <v>7370</v>
      </c>
      <c r="F723" s="301">
        <v>8.6999999999999993</v>
      </c>
      <c r="G723" s="300">
        <v>5</v>
      </c>
      <c r="H723" s="300">
        <v>5</v>
      </c>
      <c r="I723" s="300">
        <v>5</v>
      </c>
      <c r="J723" s="300">
        <v>5</v>
      </c>
      <c r="K723" s="300">
        <v>10</v>
      </c>
      <c r="L723" s="300">
        <v>10</v>
      </c>
      <c r="M723" s="300">
        <v>5</v>
      </c>
      <c r="N723" s="300">
        <v>10</v>
      </c>
      <c r="O723" s="300">
        <v>10</v>
      </c>
      <c r="P723" s="300">
        <v>10</v>
      </c>
      <c r="Q723" s="300">
        <v>5</v>
      </c>
      <c r="R723" s="1" t="s">
        <v>8</v>
      </c>
    </row>
    <row r="724" spans="1:18">
      <c r="A724">
        <v>2220</v>
      </c>
      <c r="B724">
        <v>7</v>
      </c>
      <c r="C724" s="299" t="s">
        <v>9006</v>
      </c>
      <c r="D724" s="299" t="s">
        <v>9013</v>
      </c>
      <c r="E724" s="302" t="s">
        <v>7370</v>
      </c>
      <c r="F724" s="301">
        <v>8.3000000000000007</v>
      </c>
      <c r="G724" s="300">
        <v>5</v>
      </c>
      <c r="H724" s="300">
        <v>5</v>
      </c>
      <c r="I724" s="300">
        <v>5</v>
      </c>
      <c r="J724" s="300">
        <v>5</v>
      </c>
      <c r="K724" s="300">
        <v>10</v>
      </c>
      <c r="L724" s="300">
        <v>10</v>
      </c>
      <c r="M724" s="300">
        <v>5</v>
      </c>
      <c r="N724" s="300">
        <v>10</v>
      </c>
      <c r="O724" s="300">
        <v>10</v>
      </c>
      <c r="P724" s="300">
        <v>10</v>
      </c>
      <c r="Q724" s="300">
        <v>5</v>
      </c>
      <c r="R724" s="1" t="s">
        <v>6665</v>
      </c>
    </row>
    <row r="725" spans="1:18">
      <c r="A725">
        <v>2219</v>
      </c>
      <c r="B725">
        <v>8</v>
      </c>
      <c r="C725" s="299" t="s">
        <v>9006</v>
      </c>
      <c r="D725" s="299" t="s">
        <v>9012</v>
      </c>
      <c r="E725" s="302" t="s">
        <v>7370</v>
      </c>
      <c r="F725" s="301">
        <v>9.1</v>
      </c>
      <c r="G725" s="300">
        <v>5</v>
      </c>
      <c r="H725" s="300">
        <v>5</v>
      </c>
      <c r="I725" s="300">
        <v>5</v>
      </c>
      <c r="J725" s="300">
        <v>5</v>
      </c>
      <c r="K725" s="300">
        <v>10</v>
      </c>
      <c r="L725" s="300">
        <v>10</v>
      </c>
      <c r="M725" s="300">
        <v>5</v>
      </c>
      <c r="N725" s="300">
        <v>10</v>
      </c>
      <c r="O725" s="300">
        <v>10</v>
      </c>
      <c r="P725" s="300">
        <v>10</v>
      </c>
      <c r="Q725" s="300">
        <v>5</v>
      </c>
      <c r="R725" s="1" t="s">
        <v>8</v>
      </c>
    </row>
    <row r="726" spans="1:18">
      <c r="A726">
        <v>2218</v>
      </c>
      <c r="B726">
        <v>9</v>
      </c>
      <c r="C726" s="299" t="s">
        <v>9006</v>
      </c>
      <c r="D726" s="299" t="s">
        <v>9011</v>
      </c>
      <c r="E726" s="302" t="s">
        <v>7370</v>
      </c>
      <c r="F726" s="301">
        <v>7.5</v>
      </c>
      <c r="G726" s="300">
        <v>5</v>
      </c>
      <c r="H726" s="300">
        <v>5</v>
      </c>
      <c r="I726" s="300">
        <v>5</v>
      </c>
      <c r="J726" s="300">
        <v>5</v>
      </c>
      <c r="K726" s="300">
        <v>10</v>
      </c>
      <c r="L726" s="300">
        <v>10</v>
      </c>
      <c r="M726" s="300">
        <v>5</v>
      </c>
      <c r="N726" s="300">
        <v>10</v>
      </c>
      <c r="O726" s="300">
        <v>10</v>
      </c>
      <c r="P726" s="300">
        <v>10</v>
      </c>
      <c r="Q726" s="300">
        <v>5</v>
      </c>
      <c r="R726" s="1" t="s">
        <v>6665</v>
      </c>
    </row>
    <row r="727" spans="1:18">
      <c r="A727">
        <v>2217</v>
      </c>
      <c r="B727">
        <v>10</v>
      </c>
      <c r="C727" s="299" t="s">
        <v>9006</v>
      </c>
      <c r="D727" s="299" t="s">
        <v>9010</v>
      </c>
      <c r="E727" s="302" t="s">
        <v>7370</v>
      </c>
      <c r="F727" s="301">
        <v>8.4</v>
      </c>
      <c r="G727" s="300">
        <v>5</v>
      </c>
      <c r="H727" s="300">
        <v>5</v>
      </c>
      <c r="I727" s="300">
        <v>5</v>
      </c>
      <c r="J727" s="300">
        <v>5</v>
      </c>
      <c r="K727" s="300">
        <v>10</v>
      </c>
      <c r="L727" s="300">
        <v>10</v>
      </c>
      <c r="M727" s="300">
        <v>5</v>
      </c>
      <c r="N727" s="300">
        <v>10</v>
      </c>
      <c r="O727" s="300">
        <v>10</v>
      </c>
      <c r="P727" s="300">
        <v>10</v>
      </c>
      <c r="Q727" s="300">
        <v>5</v>
      </c>
      <c r="R727" s="1" t="s">
        <v>6665</v>
      </c>
    </row>
    <row r="728" spans="1:18">
      <c r="A728">
        <v>2216</v>
      </c>
      <c r="B728">
        <v>11</v>
      </c>
      <c r="C728" s="299" t="s">
        <v>9006</v>
      </c>
      <c r="D728" s="299" t="s">
        <v>9009</v>
      </c>
      <c r="E728" s="302" t="s">
        <v>7370</v>
      </c>
      <c r="F728" s="301">
        <v>8.9</v>
      </c>
      <c r="G728" s="300">
        <v>5</v>
      </c>
      <c r="H728" s="300">
        <v>5</v>
      </c>
      <c r="I728" s="300">
        <v>5</v>
      </c>
      <c r="J728" s="300">
        <v>5</v>
      </c>
      <c r="K728" s="300">
        <v>10</v>
      </c>
      <c r="L728" s="300">
        <v>10</v>
      </c>
      <c r="M728" s="300">
        <v>5</v>
      </c>
      <c r="N728" s="300">
        <v>10</v>
      </c>
      <c r="O728" s="300">
        <v>10</v>
      </c>
      <c r="P728" s="300">
        <v>10</v>
      </c>
      <c r="Q728" s="300">
        <v>5</v>
      </c>
      <c r="R728" s="1" t="s">
        <v>6665</v>
      </c>
    </row>
    <row r="729" spans="1:18">
      <c r="A729">
        <v>2215</v>
      </c>
      <c r="B729">
        <v>12</v>
      </c>
      <c r="C729" s="299" t="s">
        <v>9006</v>
      </c>
      <c r="D729" s="299" t="s">
        <v>9008</v>
      </c>
      <c r="E729" s="302" t="s">
        <v>7370</v>
      </c>
      <c r="F729" s="301">
        <v>8.6</v>
      </c>
      <c r="G729" s="300">
        <v>5</v>
      </c>
      <c r="H729" s="300">
        <v>5</v>
      </c>
      <c r="I729" s="300">
        <v>5</v>
      </c>
      <c r="J729" s="300">
        <v>5</v>
      </c>
      <c r="K729" s="300">
        <v>10</v>
      </c>
      <c r="L729" s="300">
        <v>10</v>
      </c>
      <c r="M729" s="300">
        <v>5</v>
      </c>
      <c r="N729" s="300">
        <v>10</v>
      </c>
      <c r="O729" s="300">
        <v>10</v>
      </c>
      <c r="P729" s="300">
        <v>10</v>
      </c>
      <c r="Q729" s="300">
        <v>5</v>
      </c>
      <c r="R729" s="1" t="s">
        <v>6698</v>
      </c>
    </row>
    <row r="730" spans="1:18">
      <c r="A730">
        <v>2214</v>
      </c>
      <c r="B730">
        <v>13</v>
      </c>
      <c r="C730" s="299" t="s">
        <v>9006</v>
      </c>
      <c r="D730" s="299" t="s">
        <v>9007</v>
      </c>
      <c r="E730" s="302" t="s">
        <v>7370</v>
      </c>
      <c r="F730" s="301">
        <v>8</v>
      </c>
      <c r="G730" s="300">
        <v>5</v>
      </c>
      <c r="H730" s="300">
        <v>5</v>
      </c>
      <c r="I730" s="300">
        <v>5</v>
      </c>
      <c r="J730" s="300">
        <v>5</v>
      </c>
      <c r="K730" s="300">
        <v>10</v>
      </c>
      <c r="L730" s="300">
        <v>10</v>
      </c>
      <c r="M730" s="300">
        <v>5</v>
      </c>
      <c r="N730" s="300">
        <v>10</v>
      </c>
      <c r="O730" s="300">
        <v>10</v>
      </c>
      <c r="P730" s="300">
        <v>10</v>
      </c>
      <c r="Q730" s="300">
        <v>5</v>
      </c>
      <c r="R730" s="1" t="s">
        <v>6665</v>
      </c>
    </row>
    <row r="731" spans="1:18">
      <c r="A731">
        <v>2213</v>
      </c>
      <c r="C731" s="299" t="s">
        <v>9006</v>
      </c>
      <c r="D731" s="298" t="s">
        <v>8968</v>
      </c>
      <c r="E731" s="297" t="s">
        <v>7370</v>
      </c>
      <c r="F731" s="296">
        <v>8.5</v>
      </c>
      <c r="G731" s="296" t="e">
        <f>AVERAGE(#REF!)</f>
        <v>#REF!</v>
      </c>
      <c r="H731" s="296" t="e">
        <f>AVERAGE(#REF!)</f>
        <v>#REF!</v>
      </c>
      <c r="I731" s="296" t="e">
        <f>AVERAGE(#REF!)</f>
        <v>#REF!</v>
      </c>
      <c r="J731" s="296" t="e">
        <f>AVERAGE(#REF!)</f>
        <v>#REF!</v>
      </c>
      <c r="K731" s="296" t="e">
        <f>AVERAGE(#REF!)</f>
        <v>#REF!</v>
      </c>
      <c r="L731" s="296" t="e">
        <f>AVERAGE(#REF!)</f>
        <v>#REF!</v>
      </c>
      <c r="M731" s="296" t="e">
        <f>AVERAGE(#REF!)</f>
        <v>#REF!</v>
      </c>
      <c r="N731" s="296" t="e">
        <f>AVERAGE(#REF!)</f>
        <v>#REF!</v>
      </c>
      <c r="O731" s="296" t="e">
        <f>AVERAGE(#REF!)</f>
        <v>#REF!</v>
      </c>
      <c r="P731" s="296" t="e">
        <f>AVERAGE(#REF!)</f>
        <v>#REF!</v>
      </c>
      <c r="Q731" s="296" t="e">
        <f>AVERAGE(#REF!)</f>
        <v>#REF!</v>
      </c>
      <c r="R731" s="1" t="s">
        <v>6665</v>
      </c>
    </row>
    <row r="732" spans="1:18">
      <c r="A732">
        <v>2212</v>
      </c>
      <c r="B732">
        <v>1</v>
      </c>
      <c r="C732" s="299" t="s">
        <v>8992</v>
      </c>
      <c r="D732" s="305" t="s">
        <v>980</v>
      </c>
      <c r="E732" s="304" t="s">
        <v>7370</v>
      </c>
      <c r="F732" s="303">
        <v>9.6</v>
      </c>
      <c r="G732" s="300">
        <v>5</v>
      </c>
      <c r="H732" s="300">
        <v>5</v>
      </c>
      <c r="I732" s="300">
        <v>5</v>
      </c>
      <c r="J732" s="300">
        <v>5</v>
      </c>
      <c r="K732" s="300">
        <v>10</v>
      </c>
      <c r="L732" s="300">
        <v>10</v>
      </c>
      <c r="M732" s="300">
        <v>5</v>
      </c>
      <c r="N732" s="300">
        <v>10</v>
      </c>
      <c r="O732" s="300">
        <v>10</v>
      </c>
      <c r="P732" s="300">
        <v>10</v>
      </c>
      <c r="Q732" s="300">
        <v>5</v>
      </c>
      <c r="R732" s="1" t="s">
        <v>8</v>
      </c>
    </row>
    <row r="733" spans="1:18">
      <c r="A733">
        <v>2211</v>
      </c>
      <c r="B733">
        <v>2</v>
      </c>
      <c r="C733" s="299" t="s">
        <v>8992</v>
      </c>
      <c r="D733" s="299" t="s">
        <v>9005</v>
      </c>
      <c r="E733" s="302" t="s">
        <v>7370</v>
      </c>
      <c r="F733" s="301">
        <v>9.1</v>
      </c>
      <c r="G733" s="300">
        <v>5</v>
      </c>
      <c r="H733" s="300">
        <v>5</v>
      </c>
      <c r="I733" s="300">
        <v>5</v>
      </c>
      <c r="J733" s="300">
        <v>5</v>
      </c>
      <c r="K733" s="300">
        <v>10</v>
      </c>
      <c r="L733" s="300">
        <v>10</v>
      </c>
      <c r="M733" s="300">
        <v>5</v>
      </c>
      <c r="N733" s="300">
        <v>10</v>
      </c>
      <c r="O733" s="300">
        <v>10</v>
      </c>
      <c r="P733" s="300">
        <v>10</v>
      </c>
      <c r="Q733" s="300">
        <v>5</v>
      </c>
      <c r="R733" s="1" t="s">
        <v>8</v>
      </c>
    </row>
    <row r="734" spans="1:18">
      <c r="A734">
        <v>2210</v>
      </c>
      <c r="B734">
        <v>3</v>
      </c>
      <c r="C734" s="299" t="s">
        <v>8992</v>
      </c>
      <c r="D734" s="299" t="s">
        <v>9004</v>
      </c>
      <c r="E734" s="302" t="s">
        <v>7370</v>
      </c>
      <c r="F734" s="301">
        <v>9</v>
      </c>
      <c r="G734" s="300">
        <v>5</v>
      </c>
      <c r="H734" s="300">
        <v>5</v>
      </c>
      <c r="I734" s="300">
        <v>5</v>
      </c>
      <c r="J734" s="300">
        <v>5</v>
      </c>
      <c r="K734" s="300">
        <v>10</v>
      </c>
      <c r="L734" s="300">
        <v>10</v>
      </c>
      <c r="M734" s="300">
        <v>5</v>
      </c>
      <c r="N734" s="300">
        <v>10</v>
      </c>
      <c r="O734" s="300">
        <v>10</v>
      </c>
      <c r="P734" s="300">
        <v>10</v>
      </c>
      <c r="Q734" s="300">
        <v>5</v>
      </c>
      <c r="R734" s="1" t="s">
        <v>6665</v>
      </c>
    </row>
    <row r="735" spans="1:18">
      <c r="A735">
        <v>2209</v>
      </c>
      <c r="B735">
        <v>4</v>
      </c>
      <c r="C735" s="299" t="s">
        <v>8992</v>
      </c>
      <c r="D735" s="299" t="s">
        <v>9003</v>
      </c>
      <c r="E735" s="302" t="s">
        <v>7370</v>
      </c>
      <c r="F735" s="301">
        <v>8.4</v>
      </c>
      <c r="G735" s="300">
        <v>5</v>
      </c>
      <c r="H735" s="300">
        <v>5</v>
      </c>
      <c r="I735" s="300">
        <v>5</v>
      </c>
      <c r="J735" s="300">
        <v>5</v>
      </c>
      <c r="K735" s="300">
        <v>10</v>
      </c>
      <c r="L735" s="300">
        <v>10</v>
      </c>
      <c r="M735" s="300">
        <v>5</v>
      </c>
      <c r="N735" s="300">
        <v>10</v>
      </c>
      <c r="O735" s="300">
        <v>10</v>
      </c>
      <c r="P735" s="300">
        <v>10</v>
      </c>
      <c r="Q735" s="300">
        <v>5</v>
      </c>
      <c r="R735" s="1" t="s">
        <v>6665</v>
      </c>
    </row>
    <row r="736" spans="1:18">
      <c r="A736">
        <v>2208</v>
      </c>
      <c r="B736">
        <v>5</v>
      </c>
      <c r="C736" s="299" t="s">
        <v>8992</v>
      </c>
      <c r="D736" s="299" t="s">
        <v>9002</v>
      </c>
      <c r="E736" s="302" t="s">
        <v>7370</v>
      </c>
      <c r="F736" s="301">
        <v>8.9</v>
      </c>
      <c r="G736" s="300">
        <v>5</v>
      </c>
      <c r="H736" s="300">
        <v>5</v>
      </c>
      <c r="I736" s="300">
        <v>5</v>
      </c>
      <c r="J736" s="300">
        <v>5</v>
      </c>
      <c r="K736" s="300">
        <v>10</v>
      </c>
      <c r="L736" s="300">
        <v>10</v>
      </c>
      <c r="M736" s="300">
        <v>5</v>
      </c>
      <c r="N736" s="300">
        <v>10</v>
      </c>
      <c r="O736" s="300">
        <v>10</v>
      </c>
      <c r="P736" s="300">
        <v>10</v>
      </c>
      <c r="Q736" s="300">
        <v>5</v>
      </c>
      <c r="R736" s="1" t="s">
        <v>8</v>
      </c>
    </row>
    <row r="737" spans="1:18">
      <c r="A737">
        <v>2207</v>
      </c>
      <c r="B737">
        <v>6</v>
      </c>
      <c r="C737" s="299" t="s">
        <v>8992</v>
      </c>
      <c r="D737" s="299" t="s">
        <v>9001</v>
      </c>
      <c r="E737" s="302" t="s">
        <v>7370</v>
      </c>
      <c r="F737" s="301">
        <v>7.4</v>
      </c>
      <c r="G737" s="300">
        <v>5</v>
      </c>
      <c r="H737" s="300">
        <v>5</v>
      </c>
      <c r="I737" s="300">
        <v>5</v>
      </c>
      <c r="J737" s="300">
        <v>5</v>
      </c>
      <c r="K737" s="300">
        <v>10</v>
      </c>
      <c r="L737" s="300">
        <v>10</v>
      </c>
      <c r="M737" s="300">
        <v>5</v>
      </c>
      <c r="N737" s="300">
        <v>10</v>
      </c>
      <c r="O737" s="300">
        <v>10</v>
      </c>
      <c r="P737" s="300">
        <v>10</v>
      </c>
      <c r="Q737" s="300">
        <v>5</v>
      </c>
    </row>
    <row r="738" spans="1:18">
      <c r="A738">
        <v>2206</v>
      </c>
      <c r="B738">
        <v>7</v>
      </c>
      <c r="C738" s="299" t="s">
        <v>8992</v>
      </c>
      <c r="D738" s="305" t="s">
        <v>9000</v>
      </c>
      <c r="E738" s="304" t="s">
        <v>7370</v>
      </c>
      <c r="F738" s="303">
        <v>9.8000000000000007</v>
      </c>
      <c r="G738" s="300">
        <v>5</v>
      </c>
      <c r="H738" s="300">
        <v>5</v>
      </c>
      <c r="I738" s="300">
        <v>5</v>
      </c>
      <c r="J738" s="300">
        <v>5</v>
      </c>
      <c r="K738" s="300">
        <v>10</v>
      </c>
      <c r="L738" s="300">
        <v>10</v>
      </c>
      <c r="M738" s="300">
        <v>5</v>
      </c>
      <c r="N738" s="300">
        <v>10</v>
      </c>
      <c r="O738" s="300">
        <v>10</v>
      </c>
      <c r="P738" s="300">
        <v>10</v>
      </c>
      <c r="Q738" s="300">
        <v>5</v>
      </c>
      <c r="R738" s="1" t="s">
        <v>8</v>
      </c>
    </row>
    <row r="739" spans="1:18">
      <c r="A739">
        <v>2205</v>
      </c>
      <c r="B739">
        <v>8</v>
      </c>
      <c r="C739" s="299" t="s">
        <v>8992</v>
      </c>
      <c r="D739" s="299" t="s">
        <v>8999</v>
      </c>
      <c r="E739" s="302" t="s">
        <v>7370</v>
      </c>
      <c r="F739" s="301">
        <v>8.1999999999999993</v>
      </c>
      <c r="G739" s="300">
        <v>5</v>
      </c>
      <c r="H739" s="300">
        <v>5</v>
      </c>
      <c r="I739" s="300">
        <v>5</v>
      </c>
      <c r="J739" s="300">
        <v>5</v>
      </c>
      <c r="K739" s="300">
        <v>10</v>
      </c>
      <c r="L739" s="300">
        <v>10</v>
      </c>
      <c r="M739" s="300">
        <v>5</v>
      </c>
      <c r="N739" s="300">
        <v>10</v>
      </c>
      <c r="O739" s="300">
        <v>10</v>
      </c>
      <c r="P739" s="300">
        <v>10</v>
      </c>
      <c r="Q739" s="300">
        <v>5</v>
      </c>
      <c r="R739" s="1" t="s">
        <v>6665</v>
      </c>
    </row>
    <row r="740" spans="1:18">
      <c r="A740">
        <v>2204</v>
      </c>
      <c r="B740">
        <v>9</v>
      </c>
      <c r="C740" s="299" t="s">
        <v>8992</v>
      </c>
      <c r="D740" s="299" t="s">
        <v>8998</v>
      </c>
      <c r="E740" s="302" t="s">
        <v>7370</v>
      </c>
      <c r="F740" s="301">
        <v>9.1</v>
      </c>
      <c r="G740" s="300">
        <v>5</v>
      </c>
      <c r="H740" s="300">
        <v>5</v>
      </c>
      <c r="I740" s="300">
        <v>5</v>
      </c>
      <c r="J740" s="300">
        <v>5</v>
      </c>
      <c r="K740" s="300">
        <v>10</v>
      </c>
      <c r="L740" s="300">
        <v>10</v>
      </c>
      <c r="M740" s="300">
        <v>5</v>
      </c>
      <c r="N740" s="300">
        <v>10</v>
      </c>
      <c r="O740" s="300">
        <v>10</v>
      </c>
      <c r="P740" s="300">
        <v>10</v>
      </c>
      <c r="Q740" s="300">
        <v>5</v>
      </c>
      <c r="R740" s="1" t="s">
        <v>6665</v>
      </c>
    </row>
    <row r="741" spans="1:18">
      <c r="A741">
        <v>2203</v>
      </c>
      <c r="B741">
        <v>10</v>
      </c>
      <c r="C741" s="299" t="s">
        <v>8992</v>
      </c>
      <c r="D741" s="299" t="s">
        <v>8997</v>
      </c>
      <c r="E741" s="302" t="s">
        <v>7370</v>
      </c>
      <c r="F741" s="301">
        <v>8.5</v>
      </c>
      <c r="G741" s="300">
        <v>5</v>
      </c>
      <c r="H741" s="300">
        <v>5</v>
      </c>
      <c r="I741" s="300">
        <v>5</v>
      </c>
      <c r="J741" s="300">
        <v>5</v>
      </c>
      <c r="K741" s="300">
        <v>10</v>
      </c>
      <c r="L741" s="300">
        <v>10</v>
      </c>
      <c r="M741" s="300">
        <v>5</v>
      </c>
      <c r="N741" s="300">
        <v>10</v>
      </c>
      <c r="O741" s="300">
        <v>10</v>
      </c>
      <c r="P741" s="300">
        <v>10</v>
      </c>
      <c r="Q741" s="300">
        <v>5</v>
      </c>
      <c r="R741" s="1" t="s">
        <v>6665</v>
      </c>
    </row>
    <row r="742" spans="1:18">
      <c r="A742">
        <v>2202</v>
      </c>
      <c r="B742">
        <v>11</v>
      </c>
      <c r="C742" s="299" t="s">
        <v>8992</v>
      </c>
      <c r="D742" s="299" t="s">
        <v>8996</v>
      </c>
      <c r="E742" s="302" t="s">
        <v>7370</v>
      </c>
      <c r="F742" s="301">
        <v>8.8000000000000007</v>
      </c>
      <c r="G742" s="300">
        <v>5</v>
      </c>
      <c r="H742" s="300">
        <v>5</v>
      </c>
      <c r="I742" s="300">
        <v>5</v>
      </c>
      <c r="J742" s="300">
        <v>5</v>
      </c>
      <c r="K742" s="300">
        <v>10</v>
      </c>
      <c r="L742" s="300">
        <v>10</v>
      </c>
      <c r="M742" s="300">
        <v>5</v>
      </c>
      <c r="N742" s="300">
        <v>10</v>
      </c>
      <c r="O742" s="300">
        <v>10</v>
      </c>
      <c r="P742" s="300">
        <v>10</v>
      </c>
      <c r="Q742" s="300">
        <v>5</v>
      </c>
      <c r="R742" s="1" t="s">
        <v>6698</v>
      </c>
    </row>
    <row r="743" spans="1:18">
      <c r="A743">
        <v>2201</v>
      </c>
      <c r="B743">
        <v>12</v>
      </c>
      <c r="C743" s="299" t="s">
        <v>8992</v>
      </c>
      <c r="D743" s="299" t="s">
        <v>8995</v>
      </c>
      <c r="E743" s="302" t="s">
        <v>7370</v>
      </c>
      <c r="F743" s="301">
        <v>8.6</v>
      </c>
      <c r="G743" s="300">
        <v>5</v>
      </c>
      <c r="H743" s="300">
        <v>5</v>
      </c>
      <c r="I743" s="300">
        <v>5</v>
      </c>
      <c r="J743" s="300">
        <v>5</v>
      </c>
      <c r="K743" s="300">
        <v>10</v>
      </c>
      <c r="L743" s="300">
        <v>10</v>
      </c>
      <c r="M743" s="300">
        <v>5</v>
      </c>
      <c r="N743" s="300">
        <v>10</v>
      </c>
      <c r="O743" s="300">
        <v>10</v>
      </c>
      <c r="P743" s="300">
        <v>10</v>
      </c>
      <c r="Q743" s="300">
        <v>5</v>
      </c>
      <c r="R743" s="1" t="s">
        <v>6665</v>
      </c>
    </row>
    <row r="744" spans="1:18">
      <c r="A744">
        <v>2200</v>
      </c>
      <c r="B744">
        <v>13</v>
      </c>
      <c r="C744" s="299" t="s">
        <v>8992</v>
      </c>
      <c r="D744" s="299" t="s">
        <v>8994</v>
      </c>
      <c r="E744" s="302" t="s">
        <v>7370</v>
      </c>
      <c r="F744" s="301">
        <v>8.8000000000000007</v>
      </c>
      <c r="G744" s="300">
        <v>5</v>
      </c>
      <c r="H744" s="300">
        <v>5</v>
      </c>
      <c r="I744" s="300">
        <v>5</v>
      </c>
      <c r="J744" s="300">
        <v>5</v>
      </c>
      <c r="K744" s="300">
        <v>10</v>
      </c>
      <c r="L744" s="300">
        <v>10</v>
      </c>
      <c r="M744" s="300">
        <v>5</v>
      </c>
      <c r="N744" s="300">
        <v>10</v>
      </c>
      <c r="O744" s="300">
        <v>10</v>
      </c>
      <c r="P744" s="300">
        <v>10</v>
      </c>
      <c r="Q744" s="300">
        <v>5</v>
      </c>
      <c r="R744" s="1" t="s">
        <v>6665</v>
      </c>
    </row>
    <row r="745" spans="1:18">
      <c r="A745">
        <v>2199</v>
      </c>
      <c r="B745">
        <v>14</v>
      </c>
      <c r="C745" s="299" t="s">
        <v>8992</v>
      </c>
      <c r="D745" s="299" t="s">
        <v>8993</v>
      </c>
      <c r="E745" s="302" t="s">
        <v>7370</v>
      </c>
      <c r="F745" s="301">
        <v>7.4</v>
      </c>
      <c r="G745" s="300">
        <v>5</v>
      </c>
      <c r="H745" s="300">
        <v>5</v>
      </c>
      <c r="I745" s="300">
        <v>5</v>
      </c>
      <c r="J745" s="300">
        <v>5</v>
      </c>
      <c r="K745" s="300">
        <v>10</v>
      </c>
      <c r="L745" s="300">
        <v>10</v>
      </c>
      <c r="M745" s="300">
        <v>5</v>
      </c>
      <c r="N745" s="300">
        <v>10</v>
      </c>
      <c r="O745" s="300">
        <v>10</v>
      </c>
      <c r="P745" s="300">
        <v>10</v>
      </c>
      <c r="Q745" s="300">
        <v>5</v>
      </c>
    </row>
    <row r="746" spans="1:18">
      <c r="A746">
        <v>2198</v>
      </c>
      <c r="C746" s="299" t="s">
        <v>8992</v>
      </c>
      <c r="D746" s="298" t="s">
        <v>8968</v>
      </c>
      <c r="E746" s="297" t="s">
        <v>7370</v>
      </c>
      <c r="F746" s="296">
        <v>8.6999999999999993</v>
      </c>
      <c r="G746" s="296" t="e">
        <f>AVERAGE(#REF!)</f>
        <v>#REF!</v>
      </c>
      <c r="H746" s="296" t="e">
        <f>AVERAGE(#REF!)</f>
        <v>#REF!</v>
      </c>
      <c r="I746" s="296" t="e">
        <f>AVERAGE(#REF!)</f>
        <v>#REF!</v>
      </c>
      <c r="J746" s="296" t="e">
        <f>AVERAGE(#REF!)</f>
        <v>#REF!</v>
      </c>
      <c r="K746" s="296" t="e">
        <f>AVERAGE(#REF!)</f>
        <v>#REF!</v>
      </c>
      <c r="L746" s="296" t="e">
        <f>AVERAGE(#REF!)</f>
        <v>#REF!</v>
      </c>
      <c r="M746" s="296" t="e">
        <f>AVERAGE(#REF!)</f>
        <v>#REF!</v>
      </c>
      <c r="N746" s="296" t="e">
        <f>AVERAGE(#REF!)</f>
        <v>#REF!</v>
      </c>
      <c r="O746" s="296" t="e">
        <f>AVERAGE(#REF!)</f>
        <v>#REF!</v>
      </c>
      <c r="P746" s="296" t="e">
        <f>AVERAGE(#REF!)</f>
        <v>#REF!</v>
      </c>
      <c r="Q746" s="296" t="e">
        <f>AVERAGE(#REF!)</f>
        <v>#REF!</v>
      </c>
      <c r="R746" s="1" t="s">
        <v>6665</v>
      </c>
    </row>
    <row r="747" spans="1:18">
      <c r="A747">
        <v>2197</v>
      </c>
      <c r="B747">
        <v>1</v>
      </c>
      <c r="C747" s="299" t="s">
        <v>8991</v>
      </c>
      <c r="D747" s="299" t="s">
        <v>8990</v>
      </c>
      <c r="E747" s="302" t="s">
        <v>7370</v>
      </c>
      <c r="F747" s="301">
        <v>9.4</v>
      </c>
      <c r="G747" s="300">
        <v>5</v>
      </c>
      <c r="H747" s="300">
        <v>5</v>
      </c>
      <c r="I747" s="300">
        <v>5</v>
      </c>
      <c r="J747" s="300">
        <v>5</v>
      </c>
      <c r="K747" s="300">
        <v>10</v>
      </c>
      <c r="L747" s="300">
        <v>10</v>
      </c>
      <c r="M747" s="300">
        <v>5</v>
      </c>
      <c r="N747" s="300">
        <v>10</v>
      </c>
      <c r="O747" s="300">
        <v>10</v>
      </c>
      <c r="P747" s="300">
        <v>10</v>
      </c>
      <c r="Q747" s="300">
        <v>5</v>
      </c>
      <c r="R747" s="1" t="s">
        <v>6698</v>
      </c>
    </row>
    <row r="748" spans="1:18">
      <c r="A748">
        <v>2196</v>
      </c>
      <c r="B748">
        <v>2</v>
      </c>
      <c r="C748" s="299" t="s">
        <v>8989</v>
      </c>
      <c r="D748" s="299" t="s">
        <v>8988</v>
      </c>
      <c r="E748" s="302" t="s">
        <v>7370</v>
      </c>
      <c r="F748" s="301">
        <v>9.1999999999999993</v>
      </c>
      <c r="G748" s="300">
        <v>5</v>
      </c>
      <c r="H748" s="300">
        <v>5</v>
      </c>
      <c r="I748" s="300">
        <v>5</v>
      </c>
      <c r="J748" s="300">
        <v>5</v>
      </c>
      <c r="K748" s="300">
        <v>10</v>
      </c>
      <c r="L748" s="300">
        <v>10</v>
      </c>
      <c r="M748" s="300">
        <v>5</v>
      </c>
      <c r="N748" s="300">
        <v>10</v>
      </c>
      <c r="O748" s="300">
        <v>10</v>
      </c>
      <c r="P748" s="300">
        <v>10</v>
      </c>
      <c r="Q748" s="300">
        <v>5</v>
      </c>
      <c r="R748" s="1" t="s">
        <v>6698</v>
      </c>
    </row>
    <row r="749" spans="1:18">
      <c r="A749">
        <v>2195</v>
      </c>
      <c r="B749">
        <v>3</v>
      </c>
      <c r="C749" s="299" t="s">
        <v>8987</v>
      </c>
      <c r="D749" s="299" t="s">
        <v>8986</v>
      </c>
      <c r="E749" s="302" t="s">
        <v>7370</v>
      </c>
      <c r="F749" s="301">
        <v>8.6</v>
      </c>
      <c r="G749" s="300">
        <v>5</v>
      </c>
      <c r="H749" s="300">
        <v>5</v>
      </c>
      <c r="I749" s="300">
        <v>5</v>
      </c>
      <c r="J749" s="300">
        <v>5</v>
      </c>
      <c r="K749" s="300">
        <v>10</v>
      </c>
      <c r="L749" s="300">
        <v>10</v>
      </c>
      <c r="M749" s="300">
        <v>5</v>
      </c>
      <c r="N749" s="300">
        <v>10</v>
      </c>
      <c r="O749" s="300">
        <v>10</v>
      </c>
      <c r="P749" s="300">
        <v>10</v>
      </c>
      <c r="Q749" s="300">
        <v>5</v>
      </c>
      <c r="R749" s="1" t="s">
        <v>6698</v>
      </c>
    </row>
    <row r="750" spans="1:18">
      <c r="A750">
        <v>2194</v>
      </c>
      <c r="B750">
        <v>4</v>
      </c>
      <c r="C750" s="299" t="s">
        <v>8985</v>
      </c>
      <c r="D750" s="299" t="s">
        <v>8984</v>
      </c>
      <c r="E750" s="302" t="s">
        <v>7370</v>
      </c>
      <c r="F750" s="301">
        <v>8.5</v>
      </c>
      <c r="G750" s="300">
        <v>5</v>
      </c>
      <c r="H750" s="300">
        <v>5</v>
      </c>
      <c r="I750" s="300">
        <v>5</v>
      </c>
      <c r="J750" s="300">
        <v>5</v>
      </c>
      <c r="K750" s="300">
        <v>10</v>
      </c>
      <c r="L750" s="300">
        <v>10</v>
      </c>
      <c r="M750" s="300">
        <v>5</v>
      </c>
      <c r="N750" s="300">
        <v>10</v>
      </c>
      <c r="O750" s="300">
        <v>10</v>
      </c>
      <c r="P750" s="300">
        <v>10</v>
      </c>
      <c r="Q750" s="300">
        <v>5</v>
      </c>
      <c r="R750" s="1" t="s">
        <v>6698</v>
      </c>
    </row>
    <row r="751" spans="1:18">
      <c r="A751">
        <v>2193</v>
      </c>
      <c r="B751">
        <v>5</v>
      </c>
      <c r="C751" s="299" t="s">
        <v>8983</v>
      </c>
      <c r="D751" s="305" t="s">
        <v>8982</v>
      </c>
      <c r="E751" s="304" t="s">
        <v>7370</v>
      </c>
      <c r="F751" s="303">
        <v>9.9</v>
      </c>
      <c r="G751" s="300">
        <v>5</v>
      </c>
      <c r="H751" s="300">
        <v>5</v>
      </c>
      <c r="I751" s="300">
        <v>5</v>
      </c>
      <c r="J751" s="300">
        <v>5</v>
      </c>
      <c r="K751" s="300">
        <v>10</v>
      </c>
      <c r="L751" s="300">
        <v>10</v>
      </c>
      <c r="M751" s="300">
        <v>5</v>
      </c>
      <c r="N751" s="300">
        <v>10</v>
      </c>
      <c r="O751" s="300">
        <v>10</v>
      </c>
      <c r="P751" s="300">
        <v>10</v>
      </c>
      <c r="Q751" s="300">
        <v>5</v>
      </c>
      <c r="R751" s="1" t="s">
        <v>6698</v>
      </c>
    </row>
    <row r="752" spans="1:18">
      <c r="A752">
        <v>2192</v>
      </c>
      <c r="B752">
        <v>6</v>
      </c>
      <c r="C752" s="299" t="s">
        <v>8981</v>
      </c>
      <c r="D752" s="299" t="s">
        <v>8980</v>
      </c>
      <c r="E752" s="302" t="s">
        <v>7370</v>
      </c>
      <c r="F752" s="301">
        <v>8.6</v>
      </c>
      <c r="G752" s="300">
        <v>5</v>
      </c>
      <c r="H752" s="300">
        <v>5</v>
      </c>
      <c r="I752" s="300">
        <v>5</v>
      </c>
      <c r="J752" s="300">
        <v>5</v>
      </c>
      <c r="K752" s="300">
        <v>10</v>
      </c>
      <c r="L752" s="300">
        <v>10</v>
      </c>
      <c r="M752" s="300">
        <v>5</v>
      </c>
      <c r="N752" s="300">
        <v>10</v>
      </c>
      <c r="O752" s="300">
        <v>10</v>
      </c>
      <c r="P752" s="300">
        <v>10</v>
      </c>
      <c r="Q752" s="300">
        <v>5</v>
      </c>
      <c r="R752" s="1" t="s">
        <v>6698</v>
      </c>
    </row>
    <row r="753" spans="1:18">
      <c r="A753">
        <v>2191</v>
      </c>
      <c r="B753">
        <v>7</v>
      </c>
      <c r="C753" s="299" t="s">
        <v>8979</v>
      </c>
      <c r="D753" s="299" t="s">
        <v>8978</v>
      </c>
      <c r="E753" s="302" t="s">
        <v>7370</v>
      </c>
      <c r="F753" s="301">
        <v>9.1</v>
      </c>
      <c r="G753" s="300">
        <v>5</v>
      </c>
      <c r="H753" s="300">
        <v>5</v>
      </c>
      <c r="I753" s="300">
        <v>5</v>
      </c>
      <c r="J753" s="300">
        <v>5</v>
      </c>
      <c r="K753" s="300">
        <v>10</v>
      </c>
      <c r="L753" s="300">
        <v>10</v>
      </c>
      <c r="M753" s="300">
        <v>5</v>
      </c>
      <c r="N753" s="300">
        <v>10</v>
      </c>
      <c r="O753" s="300">
        <v>10</v>
      </c>
      <c r="P753" s="300">
        <v>10</v>
      </c>
      <c r="Q753" s="300">
        <v>5</v>
      </c>
      <c r="R753" s="1" t="s">
        <v>6698</v>
      </c>
    </row>
    <row r="754" spans="1:18">
      <c r="A754">
        <v>2190</v>
      </c>
      <c r="B754">
        <v>8</v>
      </c>
      <c r="C754" s="299" t="s">
        <v>8977</v>
      </c>
      <c r="D754" s="299" t="s">
        <v>8976</v>
      </c>
      <c r="E754" s="302" t="s">
        <v>7370</v>
      </c>
      <c r="F754" s="301">
        <v>7.8</v>
      </c>
      <c r="G754" s="300">
        <v>5</v>
      </c>
      <c r="H754" s="300">
        <v>5</v>
      </c>
      <c r="I754" s="300">
        <v>5</v>
      </c>
      <c r="J754" s="300">
        <v>5</v>
      </c>
      <c r="K754" s="300">
        <v>10</v>
      </c>
      <c r="L754" s="300">
        <v>10</v>
      </c>
      <c r="M754" s="300">
        <v>5</v>
      </c>
      <c r="N754" s="300">
        <v>10</v>
      </c>
      <c r="O754" s="300">
        <v>10</v>
      </c>
      <c r="P754" s="300">
        <v>10</v>
      </c>
      <c r="Q754" s="300">
        <v>5</v>
      </c>
      <c r="R754" s="1" t="s">
        <v>6698</v>
      </c>
    </row>
    <row r="755" spans="1:18">
      <c r="A755">
        <v>2189</v>
      </c>
      <c r="B755">
        <v>9</v>
      </c>
      <c r="C755" s="299" t="s">
        <v>8975</v>
      </c>
      <c r="D755" s="299" t="s">
        <v>8974</v>
      </c>
      <c r="E755" s="302" t="s">
        <v>7370</v>
      </c>
      <c r="F755" s="301">
        <v>7.8</v>
      </c>
      <c r="G755" s="300">
        <v>5</v>
      </c>
      <c r="H755" s="300">
        <v>5</v>
      </c>
      <c r="I755" s="300">
        <v>5</v>
      </c>
      <c r="J755" s="300">
        <v>5</v>
      </c>
      <c r="K755" s="300">
        <v>10</v>
      </c>
      <c r="L755" s="300">
        <v>10</v>
      </c>
      <c r="M755" s="300">
        <v>5</v>
      </c>
      <c r="N755" s="300">
        <v>10</v>
      </c>
      <c r="O755" s="300">
        <v>10</v>
      </c>
      <c r="P755" s="300">
        <v>10</v>
      </c>
      <c r="Q755" s="300">
        <v>5</v>
      </c>
      <c r="R755" s="1" t="s">
        <v>6698</v>
      </c>
    </row>
    <row r="756" spans="1:18">
      <c r="A756">
        <v>2188</v>
      </c>
      <c r="B756">
        <v>10</v>
      </c>
      <c r="C756" s="299" t="s">
        <v>8973</v>
      </c>
      <c r="D756" s="299" t="s">
        <v>8972</v>
      </c>
      <c r="E756" s="302" t="s">
        <v>7370</v>
      </c>
      <c r="F756" s="301">
        <v>8.6</v>
      </c>
      <c r="G756" s="300">
        <v>5</v>
      </c>
      <c r="H756" s="300">
        <v>5</v>
      </c>
      <c r="I756" s="300">
        <v>5</v>
      </c>
      <c r="J756" s="300">
        <v>5</v>
      </c>
      <c r="K756" s="300">
        <v>10</v>
      </c>
      <c r="L756" s="300">
        <v>10</v>
      </c>
      <c r="M756" s="300">
        <v>5</v>
      </c>
      <c r="N756" s="300">
        <v>10</v>
      </c>
      <c r="O756" s="300">
        <v>10</v>
      </c>
      <c r="P756" s="300">
        <v>10</v>
      </c>
      <c r="Q756" s="300">
        <v>5</v>
      </c>
      <c r="R756" s="1" t="s">
        <v>6698</v>
      </c>
    </row>
    <row r="757" spans="1:18">
      <c r="A757">
        <v>2187</v>
      </c>
      <c r="B757">
        <v>11</v>
      </c>
      <c r="C757" s="299" t="s">
        <v>8971</v>
      </c>
      <c r="D757" s="299" t="s">
        <v>8970</v>
      </c>
      <c r="E757" s="302" t="s">
        <v>7370</v>
      </c>
      <c r="F757" s="301">
        <v>7.4</v>
      </c>
      <c r="G757" s="300">
        <v>5</v>
      </c>
      <c r="H757" s="300">
        <v>5</v>
      </c>
      <c r="I757" s="300">
        <v>5</v>
      </c>
      <c r="J757" s="300">
        <v>5</v>
      </c>
      <c r="K757" s="300">
        <v>10</v>
      </c>
      <c r="L757" s="300">
        <v>10</v>
      </c>
      <c r="M757" s="300">
        <v>5</v>
      </c>
      <c r="N757" s="300">
        <v>10</v>
      </c>
      <c r="O757" s="300">
        <v>10</v>
      </c>
      <c r="P757" s="300">
        <v>10</v>
      </c>
      <c r="Q757" s="300">
        <v>5</v>
      </c>
    </row>
    <row r="758" spans="1:18">
      <c r="A758">
        <v>2186</v>
      </c>
      <c r="C758" s="299" t="s">
        <v>8969</v>
      </c>
      <c r="D758" s="298" t="s">
        <v>8968</v>
      </c>
      <c r="E758" s="297" t="s">
        <v>7370</v>
      </c>
      <c r="F758" s="296">
        <v>8.6</v>
      </c>
      <c r="G758" s="296" t="e">
        <f>AVERAGE(#REF!)</f>
        <v>#REF!</v>
      </c>
      <c r="H758" s="296" t="e">
        <f>AVERAGE(#REF!)</f>
        <v>#REF!</v>
      </c>
      <c r="I758" s="296" t="e">
        <f>AVERAGE(#REF!)</f>
        <v>#REF!</v>
      </c>
      <c r="J758" s="296" t="e">
        <f>AVERAGE(#REF!)</f>
        <v>#REF!</v>
      </c>
      <c r="K758" s="296" t="e">
        <f>AVERAGE(#REF!)</f>
        <v>#REF!</v>
      </c>
      <c r="L758" s="296" t="e">
        <f>AVERAGE(#REF!)</f>
        <v>#REF!</v>
      </c>
      <c r="M758" s="296" t="e">
        <f>AVERAGE(#REF!)</f>
        <v>#REF!</v>
      </c>
      <c r="N758" s="296" t="e">
        <f>AVERAGE(#REF!)</f>
        <v>#REF!</v>
      </c>
      <c r="O758" s="296" t="e">
        <f>AVERAGE(#REF!)</f>
        <v>#REF!</v>
      </c>
      <c r="P758" s="296" t="e">
        <f>AVERAGE(#REF!)</f>
        <v>#REF!</v>
      </c>
      <c r="Q758" s="296" t="e">
        <f>AVERAGE(#REF!)</f>
        <v>#REF!</v>
      </c>
      <c r="R758" s="1" t="s">
        <v>6698</v>
      </c>
    </row>
    <row r="759" spans="1:18">
      <c r="A759">
        <v>2185</v>
      </c>
      <c r="B759">
        <v>1</v>
      </c>
      <c r="C759" s="299" t="s">
        <v>8946</v>
      </c>
      <c r="D759" s="299" t="s">
        <v>8967</v>
      </c>
      <c r="E759" s="302" t="s">
        <v>7370</v>
      </c>
      <c r="F759" s="301">
        <v>7.5</v>
      </c>
      <c r="G759" s="300">
        <v>5</v>
      </c>
      <c r="H759" s="300">
        <v>5</v>
      </c>
      <c r="I759" s="300">
        <v>5</v>
      </c>
      <c r="J759" s="300">
        <v>5</v>
      </c>
      <c r="K759" s="300">
        <v>10</v>
      </c>
      <c r="L759" s="300">
        <v>10</v>
      </c>
      <c r="M759" s="300">
        <v>5</v>
      </c>
      <c r="N759" s="300">
        <v>10</v>
      </c>
      <c r="O759" s="300">
        <v>10</v>
      </c>
      <c r="P759" s="300">
        <v>10</v>
      </c>
      <c r="Q759" s="300">
        <v>5</v>
      </c>
      <c r="R759" s="1" t="s">
        <v>6665</v>
      </c>
    </row>
    <row r="760" spans="1:18">
      <c r="A760">
        <v>2184</v>
      </c>
      <c r="B760">
        <v>2</v>
      </c>
      <c r="C760" s="299" t="s">
        <v>8946</v>
      </c>
      <c r="D760" s="299" t="s">
        <v>8966</v>
      </c>
      <c r="E760" s="302" t="s">
        <v>7370</v>
      </c>
      <c r="F760" s="301">
        <v>7.4</v>
      </c>
      <c r="G760" s="300">
        <v>5</v>
      </c>
      <c r="H760" s="300">
        <v>5</v>
      </c>
      <c r="I760" s="300">
        <v>5</v>
      </c>
      <c r="J760" s="300">
        <v>5</v>
      </c>
      <c r="K760" s="300">
        <v>10</v>
      </c>
      <c r="L760" s="300">
        <v>10</v>
      </c>
      <c r="M760" s="300">
        <v>5</v>
      </c>
      <c r="N760" s="300">
        <v>10</v>
      </c>
      <c r="O760" s="300">
        <v>10</v>
      </c>
      <c r="P760" s="300">
        <v>10</v>
      </c>
      <c r="Q760" s="300">
        <v>5</v>
      </c>
    </row>
    <row r="761" spans="1:18">
      <c r="A761">
        <v>2183</v>
      </c>
      <c r="B761">
        <v>3</v>
      </c>
      <c r="C761" s="299" t="s">
        <v>8946</v>
      </c>
      <c r="D761" s="299" t="s">
        <v>8965</v>
      </c>
      <c r="E761" s="302" t="s">
        <v>7370</v>
      </c>
      <c r="F761" s="301">
        <v>8.9</v>
      </c>
      <c r="G761" s="300">
        <v>5</v>
      </c>
      <c r="H761" s="300">
        <v>5</v>
      </c>
      <c r="I761" s="300">
        <v>5</v>
      </c>
      <c r="J761" s="300">
        <v>5</v>
      </c>
      <c r="K761" s="300">
        <v>10</v>
      </c>
      <c r="L761" s="300">
        <v>10</v>
      </c>
      <c r="M761" s="300">
        <v>5</v>
      </c>
      <c r="N761" s="300">
        <v>10</v>
      </c>
      <c r="O761" s="300">
        <v>10</v>
      </c>
      <c r="P761" s="300">
        <v>10</v>
      </c>
      <c r="Q761" s="300">
        <v>5</v>
      </c>
      <c r="R761" s="1" t="s">
        <v>6698</v>
      </c>
    </row>
    <row r="762" spans="1:18">
      <c r="A762">
        <v>2182</v>
      </c>
      <c r="B762">
        <v>4</v>
      </c>
      <c r="C762" s="299" t="s">
        <v>8946</v>
      </c>
      <c r="D762" s="305" t="s">
        <v>8964</v>
      </c>
      <c r="E762" s="304" t="s">
        <v>7370</v>
      </c>
      <c r="F762" s="303">
        <v>9.5</v>
      </c>
      <c r="G762" s="300">
        <v>5</v>
      </c>
      <c r="H762" s="300">
        <v>5</v>
      </c>
      <c r="I762" s="300">
        <v>5</v>
      </c>
      <c r="J762" s="300">
        <v>5</v>
      </c>
      <c r="K762" s="300">
        <v>10</v>
      </c>
      <c r="L762" s="300">
        <v>10</v>
      </c>
      <c r="M762" s="300">
        <v>5</v>
      </c>
      <c r="N762" s="300">
        <v>10</v>
      </c>
      <c r="O762" s="300">
        <v>10</v>
      </c>
      <c r="P762" s="300">
        <v>10</v>
      </c>
      <c r="Q762" s="300">
        <v>5</v>
      </c>
      <c r="R762" s="1" t="s">
        <v>8</v>
      </c>
    </row>
    <row r="763" spans="1:18">
      <c r="A763">
        <v>2181</v>
      </c>
      <c r="B763">
        <v>5</v>
      </c>
      <c r="C763" s="299" t="s">
        <v>8946</v>
      </c>
      <c r="D763" s="299" t="s">
        <v>8963</v>
      </c>
      <c r="E763" s="302" t="s">
        <v>7370</v>
      </c>
      <c r="F763" s="301">
        <v>7.4</v>
      </c>
      <c r="G763" s="300">
        <v>5</v>
      </c>
      <c r="H763" s="300">
        <v>5</v>
      </c>
      <c r="I763" s="300">
        <v>5</v>
      </c>
      <c r="J763" s="300">
        <v>5</v>
      </c>
      <c r="K763" s="300">
        <v>10</v>
      </c>
      <c r="L763" s="300">
        <v>10</v>
      </c>
      <c r="M763" s="300">
        <v>5</v>
      </c>
      <c r="N763" s="300">
        <v>10</v>
      </c>
      <c r="O763" s="300">
        <v>10</v>
      </c>
      <c r="P763" s="300">
        <v>10</v>
      </c>
      <c r="Q763" s="300">
        <v>5</v>
      </c>
    </row>
    <row r="764" spans="1:18">
      <c r="A764">
        <v>2180</v>
      </c>
      <c r="B764">
        <v>6</v>
      </c>
      <c r="C764" s="299" t="s">
        <v>8946</v>
      </c>
      <c r="D764" s="305" t="s">
        <v>8962</v>
      </c>
      <c r="E764" s="304" t="s">
        <v>7370</v>
      </c>
      <c r="F764" s="303">
        <v>9.6</v>
      </c>
      <c r="G764" s="300">
        <v>5</v>
      </c>
      <c r="H764" s="300">
        <v>5</v>
      </c>
      <c r="I764" s="300">
        <v>5</v>
      </c>
      <c r="J764" s="300">
        <v>5</v>
      </c>
      <c r="K764" s="300">
        <v>10</v>
      </c>
      <c r="L764" s="300">
        <v>10</v>
      </c>
      <c r="M764" s="300">
        <v>5</v>
      </c>
      <c r="N764" s="300">
        <v>10</v>
      </c>
      <c r="O764" s="300">
        <v>10</v>
      </c>
      <c r="P764" s="300">
        <v>10</v>
      </c>
      <c r="Q764" s="300">
        <v>5</v>
      </c>
      <c r="R764" s="1" t="s">
        <v>8</v>
      </c>
    </row>
    <row r="765" spans="1:18">
      <c r="A765">
        <v>2179</v>
      </c>
      <c r="B765">
        <v>7</v>
      </c>
      <c r="C765" s="299" t="s">
        <v>8946</v>
      </c>
      <c r="D765" s="299" t="s">
        <v>8961</v>
      </c>
      <c r="E765" s="302" t="s">
        <v>7370</v>
      </c>
      <c r="F765" s="301">
        <v>7.2</v>
      </c>
      <c r="G765" s="300">
        <v>5</v>
      </c>
      <c r="H765" s="300">
        <v>5</v>
      </c>
      <c r="I765" s="300">
        <v>5</v>
      </c>
      <c r="J765" s="300">
        <v>5</v>
      </c>
      <c r="K765" s="300">
        <v>10</v>
      </c>
      <c r="L765" s="300">
        <v>10</v>
      </c>
      <c r="M765" s="300">
        <v>5</v>
      </c>
      <c r="N765" s="300">
        <v>10</v>
      </c>
      <c r="O765" s="300">
        <v>10</v>
      </c>
      <c r="P765" s="300">
        <v>10</v>
      </c>
      <c r="Q765" s="300">
        <v>5</v>
      </c>
    </row>
    <row r="766" spans="1:18">
      <c r="A766">
        <v>2178</v>
      </c>
      <c r="B766">
        <v>8</v>
      </c>
      <c r="C766" s="299" t="s">
        <v>8946</v>
      </c>
      <c r="D766" s="299" t="s">
        <v>8960</v>
      </c>
      <c r="E766" s="302" t="s">
        <v>7370</v>
      </c>
      <c r="F766" s="301">
        <v>9.1</v>
      </c>
      <c r="G766" s="300">
        <v>5</v>
      </c>
      <c r="H766" s="300">
        <v>5</v>
      </c>
      <c r="I766" s="300">
        <v>5</v>
      </c>
      <c r="J766" s="300">
        <v>5</v>
      </c>
      <c r="K766" s="300">
        <v>10</v>
      </c>
      <c r="L766" s="300">
        <v>10</v>
      </c>
      <c r="M766" s="300">
        <v>5</v>
      </c>
      <c r="N766" s="300">
        <v>10</v>
      </c>
      <c r="O766" s="300">
        <v>10</v>
      </c>
      <c r="P766" s="300">
        <v>10</v>
      </c>
      <c r="Q766" s="300">
        <v>5</v>
      </c>
      <c r="R766" s="1" t="s">
        <v>8</v>
      </c>
    </row>
    <row r="767" spans="1:18">
      <c r="A767">
        <v>2177</v>
      </c>
      <c r="B767">
        <v>9</v>
      </c>
      <c r="C767" s="299" t="s">
        <v>8946</v>
      </c>
      <c r="D767" s="305" t="s">
        <v>8959</v>
      </c>
      <c r="E767" s="304" t="s">
        <v>7370</v>
      </c>
      <c r="F767" s="303">
        <v>9.6</v>
      </c>
      <c r="G767" s="300">
        <v>5</v>
      </c>
      <c r="H767" s="300">
        <v>5</v>
      </c>
      <c r="I767" s="300">
        <v>5</v>
      </c>
      <c r="J767" s="300">
        <v>5</v>
      </c>
      <c r="K767" s="300">
        <v>10</v>
      </c>
      <c r="L767" s="300">
        <v>10</v>
      </c>
      <c r="M767" s="300">
        <v>5</v>
      </c>
      <c r="N767" s="300">
        <v>10</v>
      </c>
      <c r="O767" s="300">
        <v>10</v>
      </c>
      <c r="P767" s="300">
        <v>10</v>
      </c>
      <c r="Q767" s="300">
        <v>5</v>
      </c>
      <c r="R767" s="1" t="s">
        <v>8</v>
      </c>
    </row>
    <row r="768" spans="1:18">
      <c r="A768">
        <v>2176</v>
      </c>
      <c r="B768">
        <v>10</v>
      </c>
      <c r="C768" s="299" t="s">
        <v>8946</v>
      </c>
      <c r="D768" s="299" t="s">
        <v>8958</v>
      </c>
      <c r="E768" s="302" t="s">
        <v>7370</v>
      </c>
      <c r="F768" s="301">
        <v>7.8</v>
      </c>
      <c r="G768" s="300">
        <v>5</v>
      </c>
      <c r="H768" s="300">
        <v>5</v>
      </c>
      <c r="I768" s="300">
        <v>5</v>
      </c>
      <c r="J768" s="300">
        <v>5</v>
      </c>
      <c r="K768" s="300">
        <v>10</v>
      </c>
      <c r="L768" s="300">
        <v>10</v>
      </c>
      <c r="M768" s="300">
        <v>5</v>
      </c>
      <c r="N768" s="300">
        <v>10</v>
      </c>
      <c r="O768" s="300">
        <v>10</v>
      </c>
      <c r="P768" s="300">
        <v>10</v>
      </c>
      <c r="Q768" s="300">
        <v>5</v>
      </c>
      <c r="R768" s="1" t="s">
        <v>6698</v>
      </c>
    </row>
    <row r="769" spans="1:18">
      <c r="A769">
        <v>2175</v>
      </c>
      <c r="B769">
        <v>11</v>
      </c>
      <c r="C769" s="299" t="s">
        <v>8946</v>
      </c>
      <c r="D769" s="299" t="s">
        <v>8957</v>
      </c>
      <c r="E769" s="302" t="s">
        <v>7370</v>
      </c>
      <c r="F769" s="301">
        <v>7.4</v>
      </c>
      <c r="G769" s="300">
        <v>5</v>
      </c>
      <c r="H769" s="300">
        <v>5</v>
      </c>
      <c r="I769" s="300">
        <v>5</v>
      </c>
      <c r="J769" s="300">
        <v>5</v>
      </c>
      <c r="K769" s="300">
        <v>10</v>
      </c>
      <c r="L769" s="300">
        <v>10</v>
      </c>
      <c r="M769" s="300">
        <v>5</v>
      </c>
      <c r="N769" s="300">
        <v>10</v>
      </c>
      <c r="O769" s="300">
        <v>10</v>
      </c>
      <c r="P769" s="300">
        <v>10</v>
      </c>
      <c r="Q769" s="300">
        <v>5</v>
      </c>
    </row>
    <row r="770" spans="1:18">
      <c r="A770">
        <v>2174</v>
      </c>
      <c r="B770">
        <v>12</v>
      </c>
      <c r="C770" s="299" t="s">
        <v>8946</v>
      </c>
      <c r="D770" s="299" t="s">
        <v>8956</v>
      </c>
      <c r="E770" s="302" t="s">
        <v>7370</v>
      </c>
      <c r="F770" s="301">
        <v>8</v>
      </c>
      <c r="G770" s="300">
        <v>5</v>
      </c>
      <c r="H770" s="300">
        <v>5</v>
      </c>
      <c r="I770" s="300">
        <v>5</v>
      </c>
      <c r="J770" s="300">
        <v>5</v>
      </c>
      <c r="K770" s="300">
        <v>10</v>
      </c>
      <c r="L770" s="300">
        <v>10</v>
      </c>
      <c r="M770" s="300">
        <v>5</v>
      </c>
      <c r="N770" s="300">
        <v>10</v>
      </c>
      <c r="O770" s="300">
        <v>10</v>
      </c>
      <c r="P770" s="300">
        <v>10</v>
      </c>
      <c r="Q770" s="300">
        <v>5</v>
      </c>
      <c r="R770" s="1" t="s">
        <v>6665</v>
      </c>
    </row>
    <row r="771" spans="1:18">
      <c r="A771">
        <v>2173</v>
      </c>
      <c r="B771">
        <v>13</v>
      </c>
      <c r="C771" s="299" t="s">
        <v>8946</v>
      </c>
      <c r="D771" s="299" t="s">
        <v>8955</v>
      </c>
      <c r="E771" s="302" t="s">
        <v>7370</v>
      </c>
      <c r="F771" s="301">
        <v>7.4</v>
      </c>
      <c r="G771" s="300">
        <v>5</v>
      </c>
      <c r="H771" s="300">
        <v>5</v>
      </c>
      <c r="I771" s="300">
        <v>5</v>
      </c>
      <c r="J771" s="300">
        <v>5</v>
      </c>
      <c r="K771" s="300">
        <v>10</v>
      </c>
      <c r="L771" s="300">
        <v>10</v>
      </c>
      <c r="M771" s="300">
        <v>5</v>
      </c>
      <c r="N771" s="300">
        <v>10</v>
      </c>
      <c r="O771" s="300">
        <v>10</v>
      </c>
      <c r="P771" s="300">
        <v>10</v>
      </c>
      <c r="Q771" s="300">
        <v>5</v>
      </c>
    </row>
    <row r="772" spans="1:18">
      <c r="A772">
        <v>2172</v>
      </c>
      <c r="B772">
        <v>14</v>
      </c>
      <c r="C772" s="299" t="s">
        <v>8946</v>
      </c>
      <c r="D772" s="299" t="s">
        <v>8954</v>
      </c>
      <c r="E772" s="302" t="s">
        <v>7370</v>
      </c>
      <c r="F772" s="301">
        <v>7.7</v>
      </c>
      <c r="G772" s="300">
        <v>5</v>
      </c>
      <c r="H772" s="300">
        <v>5</v>
      </c>
      <c r="I772" s="300">
        <v>5</v>
      </c>
      <c r="J772" s="300">
        <v>5</v>
      </c>
      <c r="K772" s="300">
        <v>10</v>
      </c>
      <c r="L772" s="300">
        <v>10</v>
      </c>
      <c r="M772" s="300">
        <v>5</v>
      </c>
      <c r="N772" s="300">
        <v>10</v>
      </c>
      <c r="O772" s="300">
        <v>10</v>
      </c>
      <c r="P772" s="300">
        <v>10</v>
      </c>
      <c r="Q772" s="300">
        <v>5</v>
      </c>
      <c r="R772" s="1" t="s">
        <v>6665</v>
      </c>
    </row>
    <row r="773" spans="1:18">
      <c r="A773">
        <v>2171</v>
      </c>
      <c r="B773">
        <v>15</v>
      </c>
      <c r="C773" s="299" t="s">
        <v>8946</v>
      </c>
      <c r="D773" s="299" t="s">
        <v>8953</v>
      </c>
      <c r="E773" s="302" t="s">
        <v>7370</v>
      </c>
      <c r="F773" s="301">
        <v>7.8</v>
      </c>
      <c r="G773" s="300">
        <v>5</v>
      </c>
      <c r="H773" s="300">
        <v>5</v>
      </c>
      <c r="I773" s="300">
        <v>5</v>
      </c>
      <c r="J773" s="300">
        <v>5</v>
      </c>
      <c r="K773" s="300">
        <v>10</v>
      </c>
      <c r="L773" s="300">
        <v>10</v>
      </c>
      <c r="M773" s="300">
        <v>5</v>
      </c>
      <c r="N773" s="300">
        <v>10</v>
      </c>
      <c r="O773" s="300">
        <v>10</v>
      </c>
      <c r="P773" s="300">
        <v>10</v>
      </c>
      <c r="Q773" s="300">
        <v>5</v>
      </c>
      <c r="R773" s="1" t="s">
        <v>6665</v>
      </c>
    </row>
    <row r="774" spans="1:18">
      <c r="A774">
        <v>2170</v>
      </c>
      <c r="B774">
        <v>16</v>
      </c>
      <c r="C774" s="299" t="s">
        <v>8946</v>
      </c>
      <c r="D774" s="299" t="s">
        <v>8952</v>
      </c>
      <c r="E774" s="302" t="s">
        <v>7370</v>
      </c>
      <c r="F774" s="301">
        <v>7.9</v>
      </c>
      <c r="G774" s="300">
        <v>5</v>
      </c>
      <c r="H774" s="300">
        <v>5</v>
      </c>
      <c r="I774" s="300">
        <v>5</v>
      </c>
      <c r="J774" s="300">
        <v>5</v>
      </c>
      <c r="K774" s="300">
        <v>10</v>
      </c>
      <c r="L774" s="300">
        <v>10</v>
      </c>
      <c r="M774" s="300">
        <v>5</v>
      </c>
      <c r="N774" s="300">
        <v>10</v>
      </c>
      <c r="O774" s="300">
        <v>10</v>
      </c>
      <c r="P774" s="300">
        <v>10</v>
      </c>
      <c r="Q774" s="300">
        <v>5</v>
      </c>
      <c r="R774" s="1" t="s">
        <v>6698</v>
      </c>
    </row>
    <row r="775" spans="1:18">
      <c r="A775">
        <v>2169</v>
      </c>
      <c r="B775">
        <v>17</v>
      </c>
      <c r="C775" s="299" t="s">
        <v>8946</v>
      </c>
      <c r="D775" s="299" t="s">
        <v>8951</v>
      </c>
      <c r="E775" s="302" t="s">
        <v>7370</v>
      </c>
      <c r="F775" s="301">
        <v>8.4</v>
      </c>
      <c r="G775" s="300">
        <v>5</v>
      </c>
      <c r="H775" s="300">
        <v>5</v>
      </c>
      <c r="I775" s="300">
        <v>5</v>
      </c>
      <c r="J775" s="300">
        <v>5</v>
      </c>
      <c r="K775" s="300">
        <v>10</v>
      </c>
      <c r="L775" s="300">
        <v>10</v>
      </c>
      <c r="M775" s="300">
        <v>5</v>
      </c>
      <c r="N775" s="300">
        <v>10</v>
      </c>
      <c r="O775" s="300">
        <v>10</v>
      </c>
      <c r="P775" s="300">
        <v>10</v>
      </c>
      <c r="Q775" s="300">
        <v>5</v>
      </c>
      <c r="R775" s="1" t="s">
        <v>8</v>
      </c>
    </row>
    <row r="776" spans="1:18">
      <c r="A776">
        <v>2168</v>
      </c>
      <c r="B776">
        <v>18</v>
      </c>
      <c r="C776" s="299" t="s">
        <v>8946</v>
      </c>
      <c r="D776" s="299" t="s">
        <v>8950</v>
      </c>
      <c r="E776" s="302" t="s">
        <v>7370</v>
      </c>
      <c r="F776" s="301">
        <v>7.5</v>
      </c>
      <c r="G776" s="300">
        <v>5</v>
      </c>
      <c r="H776" s="300">
        <v>5</v>
      </c>
      <c r="I776" s="300">
        <v>5</v>
      </c>
      <c r="J776" s="300">
        <v>5</v>
      </c>
      <c r="K776" s="300">
        <v>10</v>
      </c>
      <c r="L776" s="300">
        <v>10</v>
      </c>
      <c r="M776" s="300">
        <v>5</v>
      </c>
      <c r="N776" s="300">
        <v>10</v>
      </c>
      <c r="O776" s="300">
        <v>10</v>
      </c>
      <c r="P776" s="300">
        <v>10</v>
      </c>
      <c r="Q776" s="300">
        <v>5</v>
      </c>
      <c r="R776" s="1" t="s">
        <v>6698</v>
      </c>
    </row>
    <row r="777" spans="1:18">
      <c r="A777">
        <v>2167</v>
      </c>
      <c r="B777">
        <v>19</v>
      </c>
      <c r="C777" s="299" t="s">
        <v>8946</v>
      </c>
      <c r="D777" s="299" t="s">
        <v>8949</v>
      </c>
      <c r="E777" s="302" t="s">
        <v>7370</v>
      </c>
      <c r="F777" s="301">
        <v>7.7</v>
      </c>
      <c r="G777" s="300">
        <v>5</v>
      </c>
      <c r="H777" s="300">
        <v>5</v>
      </c>
      <c r="I777" s="300">
        <v>5</v>
      </c>
      <c r="J777" s="300">
        <v>5</v>
      </c>
      <c r="K777" s="300">
        <v>10</v>
      </c>
      <c r="L777" s="300">
        <v>10</v>
      </c>
      <c r="M777" s="300">
        <v>5</v>
      </c>
      <c r="N777" s="300">
        <v>10</v>
      </c>
      <c r="O777" s="300">
        <v>10</v>
      </c>
      <c r="P777" s="300">
        <v>10</v>
      </c>
      <c r="Q777" s="300">
        <v>5</v>
      </c>
      <c r="R777" s="1" t="s">
        <v>6698</v>
      </c>
    </row>
    <row r="778" spans="1:18">
      <c r="A778">
        <v>2166</v>
      </c>
      <c r="B778">
        <v>20</v>
      </c>
      <c r="C778" s="299" t="s">
        <v>8946</v>
      </c>
      <c r="D778" s="299" t="s">
        <v>8948</v>
      </c>
      <c r="E778" s="302" t="s">
        <v>7370</v>
      </c>
      <c r="F778" s="301">
        <v>7.4</v>
      </c>
      <c r="G778" s="300">
        <v>5</v>
      </c>
      <c r="H778" s="300">
        <v>5</v>
      </c>
      <c r="I778" s="300">
        <v>5</v>
      </c>
      <c r="J778" s="300">
        <v>5</v>
      </c>
      <c r="K778" s="300">
        <v>10</v>
      </c>
      <c r="L778" s="300">
        <v>10</v>
      </c>
      <c r="M778" s="300">
        <v>5</v>
      </c>
      <c r="N778" s="300">
        <v>10</v>
      </c>
      <c r="O778" s="300">
        <v>10</v>
      </c>
      <c r="P778" s="300">
        <v>10</v>
      </c>
      <c r="Q778" s="300">
        <v>5</v>
      </c>
    </row>
    <row r="779" spans="1:18">
      <c r="A779">
        <v>2165</v>
      </c>
      <c r="B779">
        <v>21</v>
      </c>
      <c r="C779" s="299" t="s">
        <v>8946</v>
      </c>
      <c r="D779" s="299" t="s">
        <v>8947</v>
      </c>
      <c r="E779" s="302" t="s">
        <v>7370</v>
      </c>
      <c r="F779" s="301">
        <v>8.8000000000000007</v>
      </c>
      <c r="G779" s="300">
        <v>5</v>
      </c>
      <c r="H779" s="300">
        <v>5</v>
      </c>
      <c r="I779" s="300">
        <v>5</v>
      </c>
      <c r="J779" s="300">
        <v>5</v>
      </c>
      <c r="K779" s="300">
        <v>10</v>
      </c>
      <c r="L779" s="300">
        <v>10</v>
      </c>
      <c r="M779" s="300">
        <v>5</v>
      </c>
      <c r="N779" s="300">
        <v>10</v>
      </c>
      <c r="O779" s="300">
        <v>10</v>
      </c>
      <c r="P779" s="300">
        <v>10</v>
      </c>
      <c r="Q779" s="300">
        <v>5</v>
      </c>
      <c r="R779" s="1" t="s">
        <v>6665</v>
      </c>
    </row>
    <row r="780" spans="1:18">
      <c r="A780">
        <v>2164</v>
      </c>
      <c r="C780" s="299" t="s">
        <v>8946</v>
      </c>
      <c r="D780" s="298" t="s">
        <v>8890</v>
      </c>
      <c r="E780" s="297" t="s">
        <v>7370</v>
      </c>
      <c r="F780" s="296">
        <v>8.1</v>
      </c>
      <c r="G780" s="296" t="e">
        <f>AVERAGE(#REF!)</f>
        <v>#REF!</v>
      </c>
      <c r="H780" s="296" t="e">
        <f>AVERAGE(#REF!)</f>
        <v>#REF!</v>
      </c>
      <c r="I780" s="296" t="e">
        <f>AVERAGE(#REF!)</f>
        <v>#REF!</v>
      </c>
      <c r="J780" s="296" t="e">
        <f>AVERAGE(#REF!)</f>
        <v>#REF!</v>
      </c>
      <c r="K780" s="296" t="e">
        <f>AVERAGE(#REF!)</f>
        <v>#REF!</v>
      </c>
      <c r="L780" s="296" t="e">
        <f>AVERAGE(#REF!)</f>
        <v>#REF!</v>
      </c>
      <c r="M780" s="296" t="e">
        <f>AVERAGE(#REF!)</f>
        <v>#REF!</v>
      </c>
      <c r="N780" s="296" t="e">
        <f>AVERAGE(#REF!)</f>
        <v>#REF!</v>
      </c>
      <c r="O780" s="296" t="e">
        <f>AVERAGE(#REF!)</f>
        <v>#REF!</v>
      </c>
      <c r="P780" s="296" t="e">
        <f>AVERAGE(#REF!)</f>
        <v>#REF!</v>
      </c>
      <c r="Q780" s="296" t="e">
        <f>AVERAGE(#REF!)</f>
        <v>#REF!</v>
      </c>
      <c r="R780" s="1" t="s">
        <v>8</v>
      </c>
    </row>
    <row r="781" spans="1:18">
      <c r="A781">
        <v>2163</v>
      </c>
      <c r="B781">
        <v>1</v>
      </c>
      <c r="C781" s="299" t="s">
        <v>8932</v>
      </c>
      <c r="D781" s="305" t="s">
        <v>8945</v>
      </c>
      <c r="E781" s="304" t="s">
        <v>7370</v>
      </c>
      <c r="F781" s="303">
        <v>9.8000000000000007</v>
      </c>
      <c r="G781" s="300">
        <v>5</v>
      </c>
      <c r="H781" s="300">
        <v>5</v>
      </c>
      <c r="I781" s="300">
        <v>5</v>
      </c>
      <c r="J781" s="300">
        <v>5</v>
      </c>
      <c r="K781" s="300">
        <v>10</v>
      </c>
      <c r="L781" s="300">
        <v>10</v>
      </c>
      <c r="M781" s="300">
        <v>5</v>
      </c>
      <c r="N781" s="300">
        <v>10</v>
      </c>
      <c r="O781" s="300">
        <v>10</v>
      </c>
      <c r="P781" s="300">
        <v>10</v>
      </c>
      <c r="Q781" s="300">
        <v>5</v>
      </c>
      <c r="R781" s="1" t="s">
        <v>6698</v>
      </c>
    </row>
    <row r="782" spans="1:18">
      <c r="A782">
        <v>2162</v>
      </c>
      <c r="B782">
        <v>2</v>
      </c>
      <c r="C782" s="299" t="s">
        <v>8932</v>
      </c>
      <c r="D782" s="299" t="s">
        <v>8944</v>
      </c>
      <c r="E782" s="302" t="s">
        <v>7370</v>
      </c>
      <c r="F782" s="301">
        <v>8.8000000000000007</v>
      </c>
      <c r="G782" s="300">
        <v>5</v>
      </c>
      <c r="H782" s="300">
        <v>5</v>
      </c>
      <c r="I782" s="300">
        <v>5</v>
      </c>
      <c r="J782" s="300">
        <v>5</v>
      </c>
      <c r="K782" s="300">
        <v>10</v>
      </c>
      <c r="L782" s="300">
        <v>10</v>
      </c>
      <c r="M782" s="300">
        <v>5</v>
      </c>
      <c r="N782" s="300">
        <v>10</v>
      </c>
      <c r="O782" s="300">
        <v>10</v>
      </c>
      <c r="P782" s="300">
        <v>10</v>
      </c>
      <c r="Q782" s="300">
        <v>5</v>
      </c>
      <c r="R782" s="1" t="s">
        <v>6698</v>
      </c>
    </row>
    <row r="783" spans="1:18">
      <c r="A783">
        <v>2161</v>
      </c>
      <c r="B783">
        <v>3</v>
      </c>
      <c r="C783" s="299" t="s">
        <v>8932</v>
      </c>
      <c r="D783" s="299" t="s">
        <v>8943</v>
      </c>
      <c r="E783" s="302" t="s">
        <v>7370</v>
      </c>
      <c r="F783" s="301">
        <v>8.1999999999999993</v>
      </c>
      <c r="G783" s="300">
        <v>5</v>
      </c>
      <c r="H783" s="300">
        <v>5</v>
      </c>
      <c r="I783" s="300">
        <v>5</v>
      </c>
      <c r="J783" s="300">
        <v>5</v>
      </c>
      <c r="K783" s="300">
        <v>10</v>
      </c>
      <c r="L783" s="300">
        <v>10</v>
      </c>
      <c r="M783" s="300">
        <v>5</v>
      </c>
      <c r="N783" s="300">
        <v>10</v>
      </c>
      <c r="O783" s="300">
        <v>10</v>
      </c>
      <c r="P783" s="300">
        <v>10</v>
      </c>
      <c r="Q783" s="300">
        <v>5</v>
      </c>
      <c r="R783" s="1" t="s">
        <v>6698</v>
      </c>
    </row>
    <row r="784" spans="1:18">
      <c r="A784">
        <v>2160</v>
      </c>
      <c r="B784">
        <v>4</v>
      </c>
      <c r="C784" s="299" t="s">
        <v>8932</v>
      </c>
      <c r="D784" s="299" t="s">
        <v>8942</v>
      </c>
      <c r="E784" s="302" t="s">
        <v>7370</v>
      </c>
      <c r="F784" s="301">
        <v>8.5</v>
      </c>
      <c r="G784" s="300">
        <v>5</v>
      </c>
      <c r="H784" s="300">
        <v>5</v>
      </c>
      <c r="I784" s="300">
        <v>5</v>
      </c>
      <c r="J784" s="300">
        <v>5</v>
      </c>
      <c r="K784" s="300">
        <v>10</v>
      </c>
      <c r="L784" s="300">
        <v>10</v>
      </c>
      <c r="M784" s="300">
        <v>5</v>
      </c>
      <c r="N784" s="300">
        <v>10</v>
      </c>
      <c r="O784" s="300">
        <v>10</v>
      </c>
      <c r="P784" s="300">
        <v>10</v>
      </c>
      <c r="Q784" s="300">
        <v>5</v>
      </c>
      <c r="R784" s="1" t="s">
        <v>6665</v>
      </c>
    </row>
    <row r="785" spans="1:18">
      <c r="A785">
        <v>2159</v>
      </c>
      <c r="B785">
        <v>5</v>
      </c>
      <c r="C785" s="299" t="s">
        <v>8932</v>
      </c>
      <c r="D785" s="305" t="s">
        <v>8941</v>
      </c>
      <c r="E785" s="304" t="s">
        <v>7370</v>
      </c>
      <c r="F785" s="303">
        <v>9.9</v>
      </c>
      <c r="G785" s="300">
        <v>5</v>
      </c>
      <c r="H785" s="300">
        <v>5</v>
      </c>
      <c r="I785" s="300">
        <v>5</v>
      </c>
      <c r="J785" s="300">
        <v>5</v>
      </c>
      <c r="K785" s="300">
        <v>10</v>
      </c>
      <c r="L785" s="300">
        <v>10</v>
      </c>
      <c r="M785" s="300">
        <v>5</v>
      </c>
      <c r="N785" s="300">
        <v>10</v>
      </c>
      <c r="O785" s="300">
        <v>10</v>
      </c>
      <c r="P785" s="300">
        <v>10</v>
      </c>
      <c r="Q785" s="300">
        <v>5</v>
      </c>
      <c r="R785" s="1" t="s">
        <v>6698</v>
      </c>
    </row>
    <row r="786" spans="1:18">
      <c r="A786">
        <v>2158</v>
      </c>
      <c r="B786">
        <v>6</v>
      </c>
      <c r="C786" s="299" t="s">
        <v>8932</v>
      </c>
      <c r="D786" s="299" t="s">
        <v>8940</v>
      </c>
      <c r="E786" s="302" t="s">
        <v>7370</v>
      </c>
      <c r="F786" s="301">
        <v>9</v>
      </c>
      <c r="G786" s="300">
        <v>5</v>
      </c>
      <c r="H786" s="300">
        <v>5</v>
      </c>
      <c r="I786" s="300">
        <v>5</v>
      </c>
      <c r="J786" s="300">
        <v>5</v>
      </c>
      <c r="K786" s="300">
        <v>10</v>
      </c>
      <c r="L786" s="300">
        <v>10</v>
      </c>
      <c r="M786" s="300">
        <v>5</v>
      </c>
      <c r="N786" s="300">
        <v>10</v>
      </c>
      <c r="O786" s="300">
        <v>10</v>
      </c>
      <c r="P786" s="300">
        <v>10</v>
      </c>
      <c r="Q786" s="300">
        <v>5</v>
      </c>
      <c r="R786" s="1" t="s">
        <v>6698</v>
      </c>
    </row>
    <row r="787" spans="1:18">
      <c r="A787">
        <v>2157</v>
      </c>
      <c r="B787">
        <v>7</v>
      </c>
      <c r="C787" s="299" t="s">
        <v>8932</v>
      </c>
      <c r="D787" s="299" t="s">
        <v>8939</v>
      </c>
      <c r="E787" s="302" t="s">
        <v>7370</v>
      </c>
      <c r="F787" s="301">
        <v>9.1</v>
      </c>
      <c r="G787" s="300">
        <v>5</v>
      </c>
      <c r="H787" s="300">
        <v>5</v>
      </c>
      <c r="I787" s="300">
        <v>5</v>
      </c>
      <c r="J787" s="300">
        <v>5</v>
      </c>
      <c r="K787" s="300">
        <v>10</v>
      </c>
      <c r="L787" s="300">
        <v>10</v>
      </c>
      <c r="M787" s="300">
        <v>5</v>
      </c>
      <c r="N787" s="300">
        <v>10</v>
      </c>
      <c r="O787" s="300">
        <v>10</v>
      </c>
      <c r="P787" s="300">
        <v>10</v>
      </c>
      <c r="Q787" s="300">
        <v>5</v>
      </c>
      <c r="R787" s="1" t="s">
        <v>6698</v>
      </c>
    </row>
    <row r="788" spans="1:18">
      <c r="A788">
        <v>2156</v>
      </c>
      <c r="B788">
        <v>8</v>
      </c>
      <c r="C788" s="299" t="s">
        <v>8932</v>
      </c>
      <c r="D788" s="299" t="s">
        <v>8306</v>
      </c>
      <c r="E788" s="302" t="s">
        <v>7370</v>
      </c>
      <c r="F788" s="301">
        <v>8.9</v>
      </c>
      <c r="G788" s="300">
        <v>5</v>
      </c>
      <c r="H788" s="300">
        <v>5</v>
      </c>
      <c r="I788" s="300">
        <v>5</v>
      </c>
      <c r="J788" s="300">
        <v>5</v>
      </c>
      <c r="K788" s="300">
        <v>10</v>
      </c>
      <c r="L788" s="300">
        <v>10</v>
      </c>
      <c r="M788" s="300">
        <v>5</v>
      </c>
      <c r="N788" s="300">
        <v>10</v>
      </c>
      <c r="O788" s="300">
        <v>10</v>
      </c>
      <c r="P788" s="300">
        <v>10</v>
      </c>
      <c r="Q788" s="300">
        <v>5</v>
      </c>
      <c r="R788" s="1" t="s">
        <v>6698</v>
      </c>
    </row>
    <row r="789" spans="1:18">
      <c r="A789">
        <v>2155</v>
      </c>
      <c r="B789">
        <v>9</v>
      </c>
      <c r="C789" s="299" t="s">
        <v>8932</v>
      </c>
      <c r="D789" s="299" t="s">
        <v>8938</v>
      </c>
      <c r="E789" s="302" t="s">
        <v>7370</v>
      </c>
      <c r="F789" s="301">
        <v>8.6</v>
      </c>
      <c r="G789" s="300">
        <v>5</v>
      </c>
      <c r="H789" s="300">
        <v>5</v>
      </c>
      <c r="I789" s="300">
        <v>5</v>
      </c>
      <c r="J789" s="300">
        <v>5</v>
      </c>
      <c r="K789" s="300">
        <v>10</v>
      </c>
      <c r="L789" s="300">
        <v>10</v>
      </c>
      <c r="M789" s="300">
        <v>5</v>
      </c>
      <c r="N789" s="300">
        <v>10</v>
      </c>
      <c r="O789" s="300">
        <v>10</v>
      </c>
      <c r="P789" s="300">
        <v>10</v>
      </c>
      <c r="Q789" s="300">
        <v>5</v>
      </c>
      <c r="R789" s="1" t="s">
        <v>6665</v>
      </c>
    </row>
    <row r="790" spans="1:18">
      <c r="A790">
        <v>2154</v>
      </c>
      <c r="B790">
        <v>10</v>
      </c>
      <c r="C790" s="299" t="s">
        <v>8932</v>
      </c>
      <c r="D790" s="299" t="s">
        <v>8937</v>
      </c>
      <c r="E790" s="302" t="s">
        <v>7370</v>
      </c>
      <c r="F790" s="301">
        <v>9</v>
      </c>
      <c r="G790" s="300">
        <v>5</v>
      </c>
      <c r="H790" s="300">
        <v>5</v>
      </c>
      <c r="I790" s="300">
        <v>5</v>
      </c>
      <c r="J790" s="300">
        <v>5</v>
      </c>
      <c r="K790" s="300">
        <v>10</v>
      </c>
      <c r="L790" s="300">
        <v>10</v>
      </c>
      <c r="M790" s="300">
        <v>5</v>
      </c>
      <c r="N790" s="300">
        <v>10</v>
      </c>
      <c r="O790" s="300">
        <v>10</v>
      </c>
      <c r="P790" s="300">
        <v>10</v>
      </c>
      <c r="Q790" s="300">
        <v>5</v>
      </c>
      <c r="R790" s="1" t="s">
        <v>6698</v>
      </c>
    </row>
    <row r="791" spans="1:18">
      <c r="A791">
        <v>2153</v>
      </c>
      <c r="B791">
        <v>11</v>
      </c>
      <c r="C791" s="299" t="s">
        <v>8932</v>
      </c>
      <c r="D791" s="299" t="s">
        <v>8936</v>
      </c>
      <c r="E791" s="302" t="s">
        <v>7370</v>
      </c>
      <c r="F791" s="301">
        <v>8.6</v>
      </c>
      <c r="G791" s="300">
        <v>5</v>
      </c>
      <c r="H791" s="300">
        <v>5</v>
      </c>
      <c r="I791" s="300">
        <v>5</v>
      </c>
      <c r="J791" s="300">
        <v>5</v>
      </c>
      <c r="K791" s="300">
        <v>10</v>
      </c>
      <c r="L791" s="300">
        <v>10</v>
      </c>
      <c r="M791" s="300">
        <v>5</v>
      </c>
      <c r="N791" s="300">
        <v>10</v>
      </c>
      <c r="O791" s="300">
        <v>10</v>
      </c>
      <c r="P791" s="300">
        <v>10</v>
      </c>
      <c r="Q791" s="300">
        <v>5</v>
      </c>
      <c r="R791" s="1" t="s">
        <v>6665</v>
      </c>
    </row>
    <row r="792" spans="1:18">
      <c r="A792">
        <v>2152</v>
      </c>
      <c r="B792">
        <v>12</v>
      </c>
      <c r="C792" s="299" t="s">
        <v>8932</v>
      </c>
      <c r="D792" s="299" t="s">
        <v>8935</v>
      </c>
      <c r="E792" s="302" t="s">
        <v>7370</v>
      </c>
      <c r="F792" s="301">
        <v>8.3000000000000007</v>
      </c>
      <c r="G792" s="300">
        <v>5</v>
      </c>
      <c r="H792" s="300">
        <v>5</v>
      </c>
      <c r="I792" s="300">
        <v>5</v>
      </c>
      <c r="J792" s="300">
        <v>5</v>
      </c>
      <c r="K792" s="300">
        <v>10</v>
      </c>
      <c r="L792" s="300">
        <v>10</v>
      </c>
      <c r="M792" s="300">
        <v>5</v>
      </c>
      <c r="N792" s="300">
        <v>10</v>
      </c>
      <c r="O792" s="300">
        <v>10</v>
      </c>
      <c r="P792" s="300">
        <v>10</v>
      </c>
      <c r="Q792" s="300">
        <v>5</v>
      </c>
      <c r="R792" s="1" t="s">
        <v>6698</v>
      </c>
    </row>
    <row r="793" spans="1:18">
      <c r="A793">
        <v>2151</v>
      </c>
      <c r="B793">
        <v>13</v>
      </c>
      <c r="C793" s="299" t="s">
        <v>8932</v>
      </c>
      <c r="D793" s="299" t="s">
        <v>8934</v>
      </c>
      <c r="E793" s="302" t="s">
        <v>7370</v>
      </c>
      <c r="F793" s="301">
        <v>7.4</v>
      </c>
      <c r="G793" s="300">
        <v>5</v>
      </c>
      <c r="H793" s="300">
        <v>5</v>
      </c>
      <c r="I793" s="300">
        <v>5</v>
      </c>
      <c r="J793" s="300">
        <v>5</v>
      </c>
      <c r="K793" s="300">
        <v>10</v>
      </c>
      <c r="L793" s="300">
        <v>10</v>
      </c>
      <c r="M793" s="300">
        <v>5</v>
      </c>
      <c r="N793" s="300">
        <v>10</v>
      </c>
      <c r="O793" s="300">
        <v>10</v>
      </c>
      <c r="P793" s="300">
        <v>10</v>
      </c>
      <c r="Q793" s="300">
        <v>5</v>
      </c>
    </row>
    <row r="794" spans="1:18">
      <c r="A794">
        <v>2150</v>
      </c>
      <c r="B794">
        <v>14</v>
      </c>
      <c r="C794" s="299" t="s">
        <v>8932</v>
      </c>
      <c r="D794" s="305" t="s">
        <v>8933</v>
      </c>
      <c r="E794" s="304" t="s">
        <v>7370</v>
      </c>
      <c r="F794" s="303">
        <v>10</v>
      </c>
      <c r="G794" s="300">
        <v>5</v>
      </c>
      <c r="H794" s="300">
        <v>5</v>
      </c>
      <c r="I794" s="300">
        <v>5</v>
      </c>
      <c r="J794" s="300">
        <v>5</v>
      </c>
      <c r="K794" s="300">
        <v>10</v>
      </c>
      <c r="L794" s="300">
        <v>10</v>
      </c>
      <c r="M794" s="300">
        <v>5</v>
      </c>
      <c r="N794" s="300">
        <v>10</v>
      </c>
      <c r="O794" s="300">
        <v>10</v>
      </c>
      <c r="P794" s="300">
        <v>10</v>
      </c>
      <c r="Q794" s="300">
        <v>5</v>
      </c>
      <c r="R794" s="1" t="s">
        <v>8</v>
      </c>
    </row>
    <row r="795" spans="1:18">
      <c r="A795">
        <v>2149</v>
      </c>
      <c r="C795" s="299" t="s">
        <v>8932</v>
      </c>
      <c r="D795" s="298" t="s">
        <v>8890</v>
      </c>
      <c r="E795" s="297" t="s">
        <v>7370</v>
      </c>
      <c r="F795" s="296">
        <v>8.9</v>
      </c>
      <c r="G795" s="296" t="e">
        <f>AVERAGE(#REF!)</f>
        <v>#REF!</v>
      </c>
      <c r="H795" s="296" t="e">
        <f>AVERAGE(#REF!)</f>
        <v>#REF!</v>
      </c>
      <c r="I795" s="296" t="e">
        <f>AVERAGE(#REF!)</f>
        <v>#REF!</v>
      </c>
      <c r="J795" s="296" t="e">
        <f>AVERAGE(#REF!)</f>
        <v>#REF!</v>
      </c>
      <c r="K795" s="296" t="e">
        <f>AVERAGE(#REF!)</f>
        <v>#REF!</v>
      </c>
      <c r="L795" s="296" t="e">
        <f>AVERAGE(#REF!)</f>
        <v>#REF!</v>
      </c>
      <c r="M795" s="296" t="e">
        <f>AVERAGE(#REF!)</f>
        <v>#REF!</v>
      </c>
      <c r="N795" s="296" t="e">
        <f>AVERAGE(#REF!)</f>
        <v>#REF!</v>
      </c>
      <c r="O795" s="296" t="e">
        <f>AVERAGE(#REF!)</f>
        <v>#REF!</v>
      </c>
      <c r="P795" s="296" t="e">
        <f>AVERAGE(#REF!)</f>
        <v>#REF!</v>
      </c>
      <c r="Q795" s="296" t="e">
        <f>AVERAGE(#REF!)</f>
        <v>#REF!</v>
      </c>
      <c r="R795" s="1" t="s">
        <v>6698</v>
      </c>
    </row>
    <row r="796" spans="1:18">
      <c r="A796">
        <v>2148</v>
      </c>
      <c r="B796">
        <v>1</v>
      </c>
      <c r="C796" s="299" t="s">
        <v>8918</v>
      </c>
      <c r="D796" s="299" t="s">
        <v>8931</v>
      </c>
      <c r="E796" s="302" t="s">
        <v>7370</v>
      </c>
      <c r="F796" s="301">
        <v>9.1</v>
      </c>
      <c r="G796" s="300">
        <v>5</v>
      </c>
      <c r="H796" s="300">
        <v>5</v>
      </c>
      <c r="I796" s="300">
        <v>5</v>
      </c>
      <c r="J796" s="300">
        <v>5</v>
      </c>
      <c r="K796" s="300">
        <v>10</v>
      </c>
      <c r="L796" s="300">
        <v>10</v>
      </c>
      <c r="M796" s="300">
        <v>5</v>
      </c>
      <c r="N796" s="300">
        <v>10</v>
      </c>
      <c r="O796" s="300">
        <v>10</v>
      </c>
      <c r="P796" s="300">
        <v>10</v>
      </c>
      <c r="Q796" s="300">
        <v>5</v>
      </c>
      <c r="R796" s="1" t="s">
        <v>6698</v>
      </c>
    </row>
    <row r="797" spans="1:18">
      <c r="A797">
        <v>2147</v>
      </c>
      <c r="B797">
        <v>2</v>
      </c>
      <c r="C797" s="299" t="s">
        <v>8918</v>
      </c>
      <c r="D797" s="299" t="s">
        <v>8930</v>
      </c>
      <c r="E797" s="302" t="s">
        <v>7370</v>
      </c>
      <c r="F797" s="301">
        <v>8.9</v>
      </c>
      <c r="G797" s="300">
        <v>5</v>
      </c>
      <c r="H797" s="300">
        <v>5</v>
      </c>
      <c r="I797" s="300">
        <v>5</v>
      </c>
      <c r="J797" s="300">
        <v>5</v>
      </c>
      <c r="K797" s="300">
        <v>10</v>
      </c>
      <c r="L797" s="300">
        <v>10</v>
      </c>
      <c r="M797" s="300">
        <v>5</v>
      </c>
      <c r="N797" s="300">
        <v>10</v>
      </c>
      <c r="O797" s="300">
        <v>10</v>
      </c>
      <c r="P797" s="300">
        <v>10</v>
      </c>
      <c r="Q797" s="300">
        <v>5</v>
      </c>
      <c r="R797" s="1" t="s">
        <v>8</v>
      </c>
    </row>
    <row r="798" spans="1:18">
      <c r="A798">
        <v>2146</v>
      </c>
      <c r="B798">
        <v>3</v>
      </c>
      <c r="C798" s="299" t="s">
        <v>8918</v>
      </c>
      <c r="D798" s="305" t="s">
        <v>8929</v>
      </c>
      <c r="E798" s="304" t="s">
        <v>7370</v>
      </c>
      <c r="F798" s="303">
        <v>9.5</v>
      </c>
      <c r="G798" s="300">
        <v>5</v>
      </c>
      <c r="H798" s="300">
        <v>5</v>
      </c>
      <c r="I798" s="300">
        <v>5</v>
      </c>
      <c r="J798" s="300">
        <v>5</v>
      </c>
      <c r="K798" s="300">
        <v>10</v>
      </c>
      <c r="L798" s="300">
        <v>10</v>
      </c>
      <c r="M798" s="300">
        <v>5</v>
      </c>
      <c r="N798" s="300">
        <v>10</v>
      </c>
      <c r="O798" s="300">
        <v>10</v>
      </c>
      <c r="P798" s="300">
        <v>10</v>
      </c>
      <c r="Q798" s="300">
        <v>5</v>
      </c>
      <c r="R798" s="1" t="s">
        <v>6698</v>
      </c>
    </row>
    <row r="799" spans="1:18">
      <c r="A799">
        <v>2145</v>
      </c>
      <c r="B799">
        <v>4</v>
      </c>
      <c r="C799" s="299" t="s">
        <v>8918</v>
      </c>
      <c r="D799" s="305" t="s">
        <v>8928</v>
      </c>
      <c r="E799" s="304" t="s">
        <v>7370</v>
      </c>
      <c r="F799" s="303">
        <v>9.6</v>
      </c>
      <c r="G799" s="300">
        <v>5</v>
      </c>
      <c r="H799" s="300">
        <v>5</v>
      </c>
      <c r="I799" s="300">
        <v>5</v>
      </c>
      <c r="J799" s="300">
        <v>5</v>
      </c>
      <c r="K799" s="300">
        <v>10</v>
      </c>
      <c r="L799" s="300">
        <v>10</v>
      </c>
      <c r="M799" s="300">
        <v>5</v>
      </c>
      <c r="N799" s="300">
        <v>10</v>
      </c>
      <c r="O799" s="300">
        <v>10</v>
      </c>
      <c r="P799" s="300">
        <v>10</v>
      </c>
      <c r="Q799" s="300">
        <v>5</v>
      </c>
      <c r="R799" s="1" t="s">
        <v>8</v>
      </c>
    </row>
    <row r="800" spans="1:18">
      <c r="A800">
        <v>2144</v>
      </c>
      <c r="B800">
        <v>5</v>
      </c>
      <c r="C800" s="299" t="s">
        <v>8918</v>
      </c>
      <c r="D800" s="299" t="s">
        <v>8927</v>
      </c>
      <c r="E800" s="302" t="s">
        <v>7370</v>
      </c>
      <c r="F800" s="301">
        <v>7.4</v>
      </c>
      <c r="G800" s="300">
        <v>5</v>
      </c>
      <c r="H800" s="300">
        <v>5</v>
      </c>
      <c r="I800" s="300">
        <v>5</v>
      </c>
      <c r="J800" s="300">
        <v>5</v>
      </c>
      <c r="K800" s="300">
        <v>10</v>
      </c>
      <c r="L800" s="300">
        <v>10</v>
      </c>
      <c r="M800" s="300">
        <v>5</v>
      </c>
      <c r="N800" s="300">
        <v>10</v>
      </c>
      <c r="O800" s="300">
        <v>10</v>
      </c>
      <c r="P800" s="300">
        <v>10</v>
      </c>
      <c r="Q800" s="300">
        <v>5</v>
      </c>
    </row>
    <row r="801" spans="1:18">
      <c r="A801">
        <v>2143</v>
      </c>
      <c r="B801">
        <v>6</v>
      </c>
      <c r="C801" s="299" t="s">
        <v>8918</v>
      </c>
      <c r="D801" s="299" t="s">
        <v>8926</v>
      </c>
      <c r="E801" s="302" t="s">
        <v>7370</v>
      </c>
      <c r="F801" s="301">
        <v>8.1</v>
      </c>
      <c r="G801" s="300">
        <v>5</v>
      </c>
      <c r="H801" s="300">
        <v>5</v>
      </c>
      <c r="I801" s="300">
        <v>5</v>
      </c>
      <c r="J801" s="300">
        <v>5</v>
      </c>
      <c r="K801" s="300">
        <v>10</v>
      </c>
      <c r="L801" s="300">
        <v>10</v>
      </c>
      <c r="M801" s="300">
        <v>5</v>
      </c>
      <c r="N801" s="300">
        <v>10</v>
      </c>
      <c r="O801" s="300">
        <v>10</v>
      </c>
      <c r="P801" s="300">
        <v>10</v>
      </c>
      <c r="Q801" s="300">
        <v>5</v>
      </c>
      <c r="R801" s="1" t="s">
        <v>6665</v>
      </c>
    </row>
    <row r="802" spans="1:18">
      <c r="A802">
        <v>2142</v>
      </c>
      <c r="B802">
        <v>7</v>
      </c>
      <c r="C802" s="299" t="s">
        <v>8918</v>
      </c>
      <c r="D802" s="299" t="s">
        <v>8925</v>
      </c>
      <c r="E802" s="302" t="s">
        <v>7370</v>
      </c>
      <c r="F802" s="301">
        <v>8.1999999999999993</v>
      </c>
      <c r="G802" s="300">
        <v>5</v>
      </c>
      <c r="H802" s="300">
        <v>5</v>
      </c>
      <c r="I802" s="300">
        <v>5</v>
      </c>
      <c r="J802" s="300">
        <v>5</v>
      </c>
      <c r="K802" s="300">
        <v>10</v>
      </c>
      <c r="L802" s="300">
        <v>10</v>
      </c>
      <c r="M802" s="300">
        <v>5</v>
      </c>
      <c r="N802" s="300">
        <v>10</v>
      </c>
      <c r="O802" s="300">
        <v>10</v>
      </c>
      <c r="P802" s="300">
        <v>10</v>
      </c>
      <c r="Q802" s="300">
        <v>5</v>
      </c>
      <c r="R802" s="1" t="s">
        <v>6665</v>
      </c>
    </row>
    <row r="803" spans="1:18">
      <c r="A803">
        <v>2141</v>
      </c>
      <c r="B803">
        <v>8</v>
      </c>
      <c r="C803" s="299" t="s">
        <v>8918</v>
      </c>
      <c r="D803" s="299" t="s">
        <v>8924</v>
      </c>
      <c r="E803" s="302" t="s">
        <v>7370</v>
      </c>
      <c r="F803" s="301">
        <v>9</v>
      </c>
      <c r="G803" s="300">
        <v>5</v>
      </c>
      <c r="H803" s="300">
        <v>5</v>
      </c>
      <c r="I803" s="300">
        <v>5</v>
      </c>
      <c r="J803" s="300">
        <v>5</v>
      </c>
      <c r="K803" s="300">
        <v>10</v>
      </c>
      <c r="L803" s="300">
        <v>10</v>
      </c>
      <c r="M803" s="300">
        <v>5</v>
      </c>
      <c r="N803" s="300">
        <v>10</v>
      </c>
      <c r="O803" s="300">
        <v>10</v>
      </c>
      <c r="P803" s="300">
        <v>10</v>
      </c>
      <c r="Q803" s="300">
        <v>5</v>
      </c>
      <c r="R803" s="1" t="s">
        <v>6698</v>
      </c>
    </row>
    <row r="804" spans="1:18">
      <c r="A804">
        <v>2140</v>
      </c>
      <c r="B804">
        <v>9</v>
      </c>
      <c r="C804" s="299" t="s">
        <v>8918</v>
      </c>
      <c r="D804" s="299" t="s">
        <v>8923</v>
      </c>
      <c r="E804" s="302" t="s">
        <v>7370</v>
      </c>
      <c r="F804" s="301">
        <v>9</v>
      </c>
      <c r="G804" s="300">
        <v>5</v>
      </c>
      <c r="H804" s="300">
        <v>5</v>
      </c>
      <c r="I804" s="300">
        <v>5</v>
      </c>
      <c r="J804" s="300">
        <v>5</v>
      </c>
      <c r="K804" s="300">
        <v>10</v>
      </c>
      <c r="L804" s="300">
        <v>10</v>
      </c>
      <c r="M804" s="300">
        <v>5</v>
      </c>
      <c r="N804" s="300">
        <v>10</v>
      </c>
      <c r="O804" s="300">
        <v>10</v>
      </c>
      <c r="P804" s="300">
        <v>10</v>
      </c>
      <c r="Q804" s="300">
        <v>5</v>
      </c>
      <c r="R804" s="1" t="s">
        <v>6665</v>
      </c>
    </row>
    <row r="805" spans="1:18">
      <c r="A805">
        <v>2139</v>
      </c>
      <c r="B805">
        <v>10</v>
      </c>
      <c r="C805" s="299" t="s">
        <v>8918</v>
      </c>
      <c r="D805" s="299" t="s">
        <v>8922</v>
      </c>
      <c r="E805" s="302" t="s">
        <v>7370</v>
      </c>
      <c r="F805" s="301">
        <v>7.9</v>
      </c>
      <c r="G805" s="300">
        <v>5</v>
      </c>
      <c r="H805" s="300">
        <v>5</v>
      </c>
      <c r="I805" s="300">
        <v>5</v>
      </c>
      <c r="J805" s="300">
        <v>5</v>
      </c>
      <c r="K805" s="300">
        <v>10</v>
      </c>
      <c r="L805" s="300">
        <v>10</v>
      </c>
      <c r="M805" s="300">
        <v>5</v>
      </c>
      <c r="N805" s="300">
        <v>10</v>
      </c>
      <c r="O805" s="300">
        <v>10</v>
      </c>
      <c r="P805" s="300">
        <v>10</v>
      </c>
      <c r="Q805" s="300">
        <v>5</v>
      </c>
      <c r="R805" s="1" t="s">
        <v>6698</v>
      </c>
    </row>
    <row r="806" spans="1:18">
      <c r="A806">
        <v>2138</v>
      </c>
      <c r="B806">
        <v>11</v>
      </c>
      <c r="C806" s="299" t="s">
        <v>8918</v>
      </c>
      <c r="D806" s="299" t="s">
        <v>8921</v>
      </c>
      <c r="E806" s="302" t="s">
        <v>7370</v>
      </c>
      <c r="F806" s="301">
        <v>7.7</v>
      </c>
      <c r="G806" s="300">
        <v>5</v>
      </c>
      <c r="H806" s="300">
        <v>5</v>
      </c>
      <c r="I806" s="300">
        <v>5</v>
      </c>
      <c r="J806" s="300">
        <v>5</v>
      </c>
      <c r="K806" s="300">
        <v>10</v>
      </c>
      <c r="L806" s="300">
        <v>10</v>
      </c>
      <c r="M806" s="300">
        <v>5</v>
      </c>
      <c r="N806" s="300">
        <v>10</v>
      </c>
      <c r="O806" s="300">
        <v>10</v>
      </c>
      <c r="P806" s="300">
        <v>10</v>
      </c>
      <c r="Q806" s="300">
        <v>5</v>
      </c>
      <c r="R806" s="1" t="s">
        <v>6665</v>
      </c>
    </row>
    <row r="807" spans="1:18">
      <c r="A807">
        <v>2137</v>
      </c>
      <c r="B807">
        <v>12</v>
      </c>
      <c r="C807" s="299" t="s">
        <v>8918</v>
      </c>
      <c r="D807" s="299" t="s">
        <v>8920</v>
      </c>
      <c r="E807" s="302" t="s">
        <v>7370</v>
      </c>
      <c r="F807" s="301">
        <v>8</v>
      </c>
      <c r="G807" s="300">
        <v>5</v>
      </c>
      <c r="H807" s="300">
        <v>5</v>
      </c>
      <c r="I807" s="300">
        <v>5</v>
      </c>
      <c r="J807" s="300">
        <v>5</v>
      </c>
      <c r="K807" s="300">
        <v>10</v>
      </c>
      <c r="L807" s="300">
        <v>10</v>
      </c>
      <c r="M807" s="300">
        <v>5</v>
      </c>
      <c r="N807" s="300">
        <v>10</v>
      </c>
      <c r="O807" s="300">
        <v>10</v>
      </c>
      <c r="P807" s="300">
        <v>10</v>
      </c>
      <c r="Q807" s="300">
        <v>5</v>
      </c>
      <c r="R807" s="1" t="s">
        <v>6665</v>
      </c>
    </row>
    <row r="808" spans="1:18">
      <c r="A808">
        <v>2136</v>
      </c>
      <c r="B808">
        <v>13</v>
      </c>
      <c r="C808" s="299" t="s">
        <v>8918</v>
      </c>
      <c r="D808" s="299" t="s">
        <v>8919</v>
      </c>
      <c r="E808" s="302" t="s">
        <v>7370</v>
      </c>
      <c r="F808" s="301">
        <v>8</v>
      </c>
      <c r="G808" s="300">
        <v>5</v>
      </c>
      <c r="H808" s="300">
        <v>5</v>
      </c>
      <c r="I808" s="300">
        <v>5</v>
      </c>
      <c r="J808" s="300">
        <v>5</v>
      </c>
      <c r="K808" s="300">
        <v>10</v>
      </c>
      <c r="L808" s="300">
        <v>10</v>
      </c>
      <c r="M808" s="300">
        <v>5</v>
      </c>
      <c r="N808" s="300">
        <v>10</v>
      </c>
      <c r="O808" s="300">
        <v>10</v>
      </c>
      <c r="P808" s="300">
        <v>10</v>
      </c>
      <c r="Q808" s="300">
        <v>5</v>
      </c>
      <c r="R808" s="1" t="s">
        <v>6698</v>
      </c>
    </row>
    <row r="809" spans="1:18">
      <c r="A809">
        <v>2135</v>
      </c>
      <c r="C809" s="299" t="s">
        <v>8918</v>
      </c>
      <c r="D809" s="298" t="s">
        <v>8890</v>
      </c>
      <c r="E809" s="297" t="s">
        <v>7370</v>
      </c>
      <c r="F809" s="296">
        <v>8.5</v>
      </c>
      <c r="G809" s="296" t="e">
        <f>AVERAGE(#REF!)</f>
        <v>#REF!</v>
      </c>
      <c r="H809" s="296" t="e">
        <f>AVERAGE(#REF!)</f>
        <v>#REF!</v>
      </c>
      <c r="I809" s="296" t="e">
        <f>AVERAGE(#REF!)</f>
        <v>#REF!</v>
      </c>
      <c r="J809" s="296" t="e">
        <f>AVERAGE(#REF!)</f>
        <v>#REF!</v>
      </c>
      <c r="K809" s="296" t="e">
        <f>AVERAGE(#REF!)</f>
        <v>#REF!</v>
      </c>
      <c r="L809" s="296" t="e">
        <f>AVERAGE(#REF!)</f>
        <v>#REF!</v>
      </c>
      <c r="M809" s="296" t="e">
        <f>AVERAGE(#REF!)</f>
        <v>#REF!</v>
      </c>
      <c r="N809" s="296" t="e">
        <f>AVERAGE(#REF!)</f>
        <v>#REF!</v>
      </c>
      <c r="O809" s="296" t="e">
        <f>AVERAGE(#REF!)</f>
        <v>#REF!</v>
      </c>
      <c r="P809" s="296" t="e">
        <f>AVERAGE(#REF!)</f>
        <v>#REF!</v>
      </c>
      <c r="Q809" s="296" t="e">
        <f>AVERAGE(#REF!)</f>
        <v>#REF!</v>
      </c>
      <c r="R809" s="1" t="s">
        <v>6698</v>
      </c>
    </row>
    <row r="810" spans="1:18">
      <c r="A810">
        <v>2134</v>
      </c>
      <c r="B810">
        <v>1</v>
      </c>
      <c r="C810" s="299" t="s">
        <v>8905</v>
      </c>
      <c r="D810" s="299" t="s">
        <v>8917</v>
      </c>
      <c r="E810" s="302" t="s">
        <v>7370</v>
      </c>
      <c r="F810" s="301">
        <v>9.3000000000000007</v>
      </c>
      <c r="G810" s="300">
        <v>5</v>
      </c>
      <c r="H810" s="300">
        <v>5</v>
      </c>
      <c r="I810" s="300">
        <v>5</v>
      </c>
      <c r="J810" s="300">
        <v>5</v>
      </c>
      <c r="K810" s="300">
        <v>10</v>
      </c>
      <c r="L810" s="300">
        <v>10</v>
      </c>
      <c r="M810" s="300">
        <v>5</v>
      </c>
      <c r="N810" s="300">
        <v>10</v>
      </c>
      <c r="O810" s="300">
        <v>10</v>
      </c>
      <c r="P810" s="300">
        <v>10</v>
      </c>
      <c r="Q810" s="300">
        <v>5</v>
      </c>
      <c r="R810" s="1" t="s">
        <v>8</v>
      </c>
    </row>
    <row r="811" spans="1:18">
      <c r="A811">
        <v>2133</v>
      </c>
      <c r="B811">
        <v>2</v>
      </c>
      <c r="C811" s="299" t="s">
        <v>8905</v>
      </c>
      <c r="D811" s="299" t="s">
        <v>8916</v>
      </c>
      <c r="E811" s="302" t="s">
        <v>7370</v>
      </c>
      <c r="F811" s="301">
        <v>8.4</v>
      </c>
      <c r="G811" s="300">
        <v>5</v>
      </c>
      <c r="H811" s="300">
        <v>5</v>
      </c>
      <c r="I811" s="300">
        <v>5</v>
      </c>
      <c r="J811" s="300">
        <v>5</v>
      </c>
      <c r="K811" s="300">
        <v>10</v>
      </c>
      <c r="L811" s="300">
        <v>10</v>
      </c>
      <c r="M811" s="300">
        <v>5</v>
      </c>
      <c r="N811" s="300">
        <v>10</v>
      </c>
      <c r="O811" s="300">
        <v>10</v>
      </c>
      <c r="P811" s="300">
        <v>10</v>
      </c>
      <c r="Q811" s="300">
        <v>5</v>
      </c>
      <c r="R811" s="1" t="s">
        <v>8</v>
      </c>
    </row>
    <row r="812" spans="1:18">
      <c r="A812">
        <v>2132</v>
      </c>
      <c r="B812">
        <v>3</v>
      </c>
      <c r="C812" s="299" t="s">
        <v>8905</v>
      </c>
      <c r="D812" s="305" t="s">
        <v>8915</v>
      </c>
      <c r="E812" s="304" t="s">
        <v>7370</v>
      </c>
      <c r="F812" s="303">
        <v>9.8000000000000007</v>
      </c>
      <c r="G812" s="300">
        <v>5</v>
      </c>
      <c r="H812" s="300">
        <v>5</v>
      </c>
      <c r="I812" s="300">
        <v>5</v>
      </c>
      <c r="J812" s="300">
        <v>5</v>
      </c>
      <c r="K812" s="300">
        <v>10</v>
      </c>
      <c r="L812" s="300">
        <v>10</v>
      </c>
      <c r="M812" s="300">
        <v>5</v>
      </c>
      <c r="N812" s="300">
        <v>10</v>
      </c>
      <c r="O812" s="300">
        <v>10</v>
      </c>
      <c r="P812" s="300">
        <v>10</v>
      </c>
      <c r="Q812" s="300">
        <v>5</v>
      </c>
      <c r="R812" s="1" t="s">
        <v>6665</v>
      </c>
    </row>
    <row r="813" spans="1:18">
      <c r="A813">
        <v>2131</v>
      </c>
      <c r="B813">
        <v>4</v>
      </c>
      <c r="C813" s="299" t="s">
        <v>8905</v>
      </c>
      <c r="D813" s="299" t="s">
        <v>8914</v>
      </c>
      <c r="E813" s="302" t="s">
        <v>7370</v>
      </c>
      <c r="F813" s="301">
        <v>8</v>
      </c>
      <c r="G813" s="300">
        <v>5</v>
      </c>
      <c r="H813" s="300">
        <v>5</v>
      </c>
      <c r="I813" s="300">
        <v>5</v>
      </c>
      <c r="J813" s="300">
        <v>5</v>
      </c>
      <c r="K813" s="300">
        <v>10</v>
      </c>
      <c r="L813" s="300">
        <v>10</v>
      </c>
      <c r="M813" s="300">
        <v>5</v>
      </c>
      <c r="N813" s="300">
        <v>10</v>
      </c>
      <c r="O813" s="300">
        <v>10</v>
      </c>
      <c r="P813" s="300">
        <v>10</v>
      </c>
      <c r="Q813" s="300">
        <v>5</v>
      </c>
      <c r="R813" s="1" t="s">
        <v>6665</v>
      </c>
    </row>
    <row r="814" spans="1:18">
      <c r="A814">
        <v>2130</v>
      </c>
      <c r="B814">
        <v>5</v>
      </c>
      <c r="C814" s="299" t="s">
        <v>8905</v>
      </c>
      <c r="D814" s="314">
        <v>0.45833333333333331</v>
      </c>
      <c r="E814" s="302" t="s">
        <v>7370</v>
      </c>
      <c r="F814" s="301">
        <v>8.5</v>
      </c>
      <c r="G814" s="300">
        <v>5</v>
      </c>
      <c r="H814" s="300">
        <v>5</v>
      </c>
      <c r="I814" s="300">
        <v>5</v>
      </c>
      <c r="J814" s="300">
        <v>5</v>
      </c>
      <c r="K814" s="300">
        <v>10</v>
      </c>
      <c r="L814" s="300">
        <v>10</v>
      </c>
      <c r="M814" s="300">
        <v>5</v>
      </c>
      <c r="N814" s="300">
        <v>10</v>
      </c>
      <c r="O814" s="300">
        <v>10</v>
      </c>
      <c r="P814" s="300">
        <v>10</v>
      </c>
      <c r="Q814" s="300">
        <v>5</v>
      </c>
      <c r="R814" s="1" t="s">
        <v>8</v>
      </c>
    </row>
    <row r="815" spans="1:18">
      <c r="A815">
        <v>2129</v>
      </c>
      <c r="B815">
        <v>6</v>
      </c>
      <c r="C815" s="299" t="s">
        <v>8905</v>
      </c>
      <c r="D815" s="299" t="s">
        <v>8913</v>
      </c>
      <c r="E815" s="302" t="s">
        <v>7370</v>
      </c>
      <c r="F815" s="301">
        <v>8.6</v>
      </c>
      <c r="G815" s="300">
        <v>5</v>
      </c>
      <c r="H815" s="300">
        <v>5</v>
      </c>
      <c r="I815" s="300">
        <v>5</v>
      </c>
      <c r="J815" s="300">
        <v>5</v>
      </c>
      <c r="K815" s="300">
        <v>10</v>
      </c>
      <c r="L815" s="300">
        <v>10</v>
      </c>
      <c r="M815" s="300">
        <v>5</v>
      </c>
      <c r="N815" s="300">
        <v>10</v>
      </c>
      <c r="O815" s="300">
        <v>10</v>
      </c>
      <c r="P815" s="300">
        <v>10</v>
      </c>
      <c r="Q815" s="300">
        <v>5</v>
      </c>
      <c r="R815" s="1" t="s">
        <v>8</v>
      </c>
    </row>
    <row r="816" spans="1:18">
      <c r="A816">
        <v>2128</v>
      </c>
      <c r="B816">
        <v>7</v>
      </c>
      <c r="C816" s="299" t="s">
        <v>8905</v>
      </c>
      <c r="D816" s="299" t="s">
        <v>8912</v>
      </c>
      <c r="E816" s="302" t="s">
        <v>7370</v>
      </c>
      <c r="F816" s="301">
        <v>8.5</v>
      </c>
      <c r="G816" s="300">
        <v>5</v>
      </c>
      <c r="H816" s="300">
        <v>5</v>
      </c>
      <c r="I816" s="300">
        <v>5</v>
      </c>
      <c r="J816" s="300">
        <v>5</v>
      </c>
      <c r="K816" s="300">
        <v>10</v>
      </c>
      <c r="L816" s="300">
        <v>10</v>
      </c>
      <c r="M816" s="300">
        <v>5</v>
      </c>
      <c r="N816" s="300">
        <v>10</v>
      </c>
      <c r="O816" s="300">
        <v>10</v>
      </c>
      <c r="P816" s="300">
        <v>10</v>
      </c>
      <c r="Q816" s="300">
        <v>5</v>
      </c>
      <c r="R816" s="1" t="s">
        <v>6665</v>
      </c>
    </row>
    <row r="817" spans="1:18">
      <c r="A817">
        <v>2127</v>
      </c>
      <c r="B817">
        <v>8</v>
      </c>
      <c r="C817" s="299" t="s">
        <v>8905</v>
      </c>
      <c r="D817" s="299" t="s">
        <v>8911</v>
      </c>
      <c r="E817" s="302" t="s">
        <v>7370</v>
      </c>
      <c r="F817" s="301">
        <v>9</v>
      </c>
      <c r="G817" s="300">
        <v>5</v>
      </c>
      <c r="H817" s="300">
        <v>5</v>
      </c>
      <c r="I817" s="300">
        <v>5</v>
      </c>
      <c r="J817" s="300">
        <v>5</v>
      </c>
      <c r="K817" s="300">
        <v>10</v>
      </c>
      <c r="L817" s="300">
        <v>10</v>
      </c>
      <c r="M817" s="300">
        <v>5</v>
      </c>
      <c r="N817" s="300">
        <v>10</v>
      </c>
      <c r="O817" s="300">
        <v>10</v>
      </c>
      <c r="P817" s="300">
        <v>10</v>
      </c>
      <c r="Q817" s="300">
        <v>5</v>
      </c>
      <c r="R817" s="1" t="s">
        <v>6665</v>
      </c>
    </row>
    <row r="818" spans="1:18">
      <c r="A818">
        <v>2126</v>
      </c>
      <c r="B818">
        <v>9</v>
      </c>
      <c r="C818" s="299" t="s">
        <v>8905</v>
      </c>
      <c r="D818" s="299" t="s">
        <v>8910</v>
      </c>
      <c r="E818" s="302" t="s">
        <v>7370</v>
      </c>
      <c r="F818" s="301">
        <v>7.7</v>
      </c>
      <c r="G818" s="300">
        <v>5</v>
      </c>
      <c r="H818" s="300">
        <v>5</v>
      </c>
      <c r="I818" s="300">
        <v>5</v>
      </c>
      <c r="J818" s="300">
        <v>5</v>
      </c>
      <c r="K818" s="300">
        <v>10</v>
      </c>
      <c r="L818" s="300">
        <v>10</v>
      </c>
      <c r="M818" s="300">
        <v>5</v>
      </c>
      <c r="N818" s="300">
        <v>10</v>
      </c>
      <c r="O818" s="300">
        <v>10</v>
      </c>
      <c r="P818" s="300">
        <v>10</v>
      </c>
      <c r="Q818" s="300">
        <v>5</v>
      </c>
      <c r="R818" s="1" t="s">
        <v>6665</v>
      </c>
    </row>
    <row r="819" spans="1:18">
      <c r="A819">
        <v>2125</v>
      </c>
      <c r="B819">
        <v>10</v>
      </c>
      <c r="C819" s="299" t="s">
        <v>8905</v>
      </c>
      <c r="D819" s="299" t="s">
        <v>8909</v>
      </c>
      <c r="E819" s="302" t="s">
        <v>7370</v>
      </c>
      <c r="F819" s="301">
        <v>7.5</v>
      </c>
      <c r="G819" s="300">
        <v>5</v>
      </c>
      <c r="H819" s="300">
        <v>5</v>
      </c>
      <c r="I819" s="300">
        <v>5</v>
      </c>
      <c r="J819" s="300">
        <v>5</v>
      </c>
      <c r="K819" s="300">
        <v>10</v>
      </c>
      <c r="L819" s="300">
        <v>10</v>
      </c>
      <c r="M819" s="300">
        <v>5</v>
      </c>
      <c r="N819" s="300">
        <v>10</v>
      </c>
      <c r="O819" s="300">
        <v>10</v>
      </c>
      <c r="P819" s="300">
        <v>10</v>
      </c>
      <c r="Q819" s="300">
        <v>5</v>
      </c>
      <c r="R819" s="1" t="s">
        <v>6698</v>
      </c>
    </row>
    <row r="820" spans="1:18">
      <c r="A820">
        <v>2124</v>
      </c>
      <c r="B820">
        <v>11</v>
      </c>
      <c r="C820" s="299" t="s">
        <v>8905</v>
      </c>
      <c r="D820" s="305" t="s">
        <v>8908</v>
      </c>
      <c r="E820" s="304" t="s">
        <v>7370</v>
      </c>
      <c r="F820" s="303">
        <v>10</v>
      </c>
      <c r="G820" s="300">
        <v>5</v>
      </c>
      <c r="H820" s="300">
        <v>5</v>
      </c>
      <c r="I820" s="300">
        <v>5</v>
      </c>
      <c r="J820" s="300">
        <v>5</v>
      </c>
      <c r="K820" s="300">
        <v>10</v>
      </c>
      <c r="L820" s="300">
        <v>10</v>
      </c>
      <c r="M820" s="300">
        <v>5</v>
      </c>
      <c r="N820" s="300">
        <v>10</v>
      </c>
      <c r="O820" s="300">
        <v>10</v>
      </c>
      <c r="P820" s="300">
        <v>10</v>
      </c>
      <c r="Q820" s="300">
        <v>5</v>
      </c>
      <c r="R820" s="1" t="s">
        <v>6665</v>
      </c>
    </row>
    <row r="821" spans="1:18">
      <c r="A821">
        <v>2123</v>
      </c>
      <c r="B821">
        <v>12</v>
      </c>
      <c r="C821" s="299" t="s">
        <v>8905</v>
      </c>
      <c r="D821" s="299" t="s">
        <v>8907</v>
      </c>
      <c r="E821" s="302" t="s">
        <v>7370</v>
      </c>
      <c r="F821" s="301">
        <v>8.5</v>
      </c>
      <c r="G821" s="300">
        <v>5</v>
      </c>
      <c r="H821" s="300">
        <v>5</v>
      </c>
      <c r="I821" s="300">
        <v>5</v>
      </c>
      <c r="J821" s="300">
        <v>5</v>
      </c>
      <c r="K821" s="300">
        <v>10</v>
      </c>
      <c r="L821" s="300">
        <v>10</v>
      </c>
      <c r="M821" s="300">
        <v>5</v>
      </c>
      <c r="N821" s="300">
        <v>10</v>
      </c>
      <c r="O821" s="300">
        <v>10</v>
      </c>
      <c r="P821" s="300">
        <v>10</v>
      </c>
      <c r="Q821" s="300">
        <v>5</v>
      </c>
      <c r="R821" s="1" t="s">
        <v>6698</v>
      </c>
    </row>
    <row r="822" spans="1:18">
      <c r="A822">
        <v>2122</v>
      </c>
      <c r="B822">
        <v>13</v>
      </c>
      <c r="C822" s="299" t="s">
        <v>8905</v>
      </c>
      <c r="D822" s="305" t="s">
        <v>8906</v>
      </c>
      <c r="E822" s="304" t="s">
        <v>7370</v>
      </c>
      <c r="F822" s="303">
        <v>9.8000000000000007</v>
      </c>
      <c r="G822" s="300">
        <v>5</v>
      </c>
      <c r="H822" s="300">
        <v>5</v>
      </c>
      <c r="I822" s="300">
        <v>5</v>
      </c>
      <c r="J822" s="300">
        <v>5</v>
      </c>
      <c r="K822" s="300">
        <v>10</v>
      </c>
      <c r="L822" s="300">
        <v>10</v>
      </c>
      <c r="M822" s="300">
        <v>5</v>
      </c>
      <c r="N822" s="300">
        <v>10</v>
      </c>
      <c r="O822" s="300">
        <v>10</v>
      </c>
      <c r="P822" s="300">
        <v>10</v>
      </c>
      <c r="Q822" s="300">
        <v>5</v>
      </c>
      <c r="R822" s="1" t="s">
        <v>6665</v>
      </c>
    </row>
    <row r="823" spans="1:18">
      <c r="A823">
        <v>2121</v>
      </c>
      <c r="C823" s="299" t="s">
        <v>8905</v>
      </c>
      <c r="D823" s="298" t="s">
        <v>8890</v>
      </c>
      <c r="E823" s="297" t="s">
        <v>7370</v>
      </c>
      <c r="F823" s="296">
        <v>8.6999999999999993</v>
      </c>
      <c r="G823" s="296" t="e">
        <f>AVERAGE(#REF!)</f>
        <v>#REF!</v>
      </c>
      <c r="H823" s="296" t="e">
        <f>AVERAGE(#REF!)</f>
        <v>#REF!</v>
      </c>
      <c r="I823" s="296" t="e">
        <f>AVERAGE(#REF!)</f>
        <v>#REF!</v>
      </c>
      <c r="J823" s="296" t="e">
        <f>AVERAGE(#REF!)</f>
        <v>#REF!</v>
      </c>
      <c r="K823" s="296" t="e">
        <f>AVERAGE(#REF!)</f>
        <v>#REF!</v>
      </c>
      <c r="L823" s="296" t="e">
        <f>AVERAGE(#REF!)</f>
        <v>#REF!</v>
      </c>
      <c r="M823" s="296" t="e">
        <f>AVERAGE(#REF!)</f>
        <v>#REF!</v>
      </c>
      <c r="N823" s="296" t="e">
        <f>AVERAGE(#REF!)</f>
        <v>#REF!</v>
      </c>
      <c r="O823" s="296" t="e">
        <f>AVERAGE(#REF!)</f>
        <v>#REF!</v>
      </c>
      <c r="P823" s="296" t="e">
        <f>AVERAGE(#REF!)</f>
        <v>#REF!</v>
      </c>
      <c r="Q823" s="296" t="e">
        <f>AVERAGE(#REF!)</f>
        <v>#REF!</v>
      </c>
      <c r="R823" s="1" t="s">
        <v>6665</v>
      </c>
    </row>
    <row r="824" spans="1:18">
      <c r="A824">
        <v>2120</v>
      </c>
      <c r="B824">
        <v>1</v>
      </c>
      <c r="C824" s="299" t="s">
        <v>8891</v>
      </c>
      <c r="D824" s="299" t="s">
        <v>8904</v>
      </c>
      <c r="E824" s="302" t="s">
        <v>7370</v>
      </c>
      <c r="F824" s="301">
        <v>7.4</v>
      </c>
      <c r="G824" s="300">
        <v>5</v>
      </c>
      <c r="H824" s="300">
        <v>5</v>
      </c>
      <c r="I824" s="300">
        <v>5</v>
      </c>
      <c r="J824" s="300">
        <v>5</v>
      </c>
      <c r="K824" s="300">
        <v>10</v>
      </c>
      <c r="L824" s="300">
        <v>10</v>
      </c>
      <c r="M824" s="300">
        <v>5</v>
      </c>
      <c r="N824" s="300">
        <v>10</v>
      </c>
      <c r="O824" s="300">
        <v>10</v>
      </c>
      <c r="P824" s="300">
        <v>10</v>
      </c>
      <c r="Q824" s="300">
        <v>5</v>
      </c>
    </row>
    <row r="825" spans="1:18">
      <c r="A825">
        <v>2119</v>
      </c>
      <c r="B825">
        <v>2</v>
      </c>
      <c r="C825" s="299" t="s">
        <v>8891</v>
      </c>
      <c r="D825" s="305" t="s">
        <v>8903</v>
      </c>
      <c r="E825" s="304" t="s">
        <v>7370</v>
      </c>
      <c r="F825" s="303">
        <v>9.5</v>
      </c>
      <c r="G825" s="300">
        <v>5</v>
      </c>
      <c r="H825" s="300">
        <v>5</v>
      </c>
      <c r="I825" s="300">
        <v>5</v>
      </c>
      <c r="J825" s="300">
        <v>5</v>
      </c>
      <c r="K825" s="300">
        <v>10</v>
      </c>
      <c r="L825" s="300">
        <v>10</v>
      </c>
      <c r="M825" s="300">
        <v>5</v>
      </c>
      <c r="N825" s="300">
        <v>10</v>
      </c>
      <c r="O825" s="300">
        <v>10</v>
      </c>
      <c r="P825" s="300">
        <v>10</v>
      </c>
      <c r="Q825" s="300">
        <v>5</v>
      </c>
      <c r="R825" s="1" t="s">
        <v>6698</v>
      </c>
    </row>
    <row r="826" spans="1:18">
      <c r="A826">
        <v>2118</v>
      </c>
      <c r="B826">
        <v>3</v>
      </c>
      <c r="C826" s="299" t="s">
        <v>8891</v>
      </c>
      <c r="D826" s="305" t="s">
        <v>8902</v>
      </c>
      <c r="E826" s="304" t="s">
        <v>7370</v>
      </c>
      <c r="F826" s="303">
        <v>9.6</v>
      </c>
      <c r="G826" s="300">
        <v>5</v>
      </c>
      <c r="H826" s="300">
        <v>5</v>
      </c>
      <c r="I826" s="300">
        <v>5</v>
      </c>
      <c r="J826" s="300">
        <v>5</v>
      </c>
      <c r="K826" s="300">
        <v>10</v>
      </c>
      <c r="L826" s="300">
        <v>10</v>
      </c>
      <c r="M826" s="300">
        <v>5</v>
      </c>
      <c r="N826" s="300">
        <v>10</v>
      </c>
      <c r="O826" s="300">
        <v>10</v>
      </c>
      <c r="P826" s="300">
        <v>10</v>
      </c>
      <c r="Q826" s="300">
        <v>5</v>
      </c>
      <c r="R826" s="1" t="s">
        <v>6698</v>
      </c>
    </row>
    <row r="827" spans="1:18">
      <c r="A827">
        <v>2117</v>
      </c>
      <c r="B827">
        <v>4</v>
      </c>
      <c r="C827" s="299" t="s">
        <v>8891</v>
      </c>
      <c r="D827" s="299" t="s">
        <v>8901</v>
      </c>
      <c r="E827" s="302" t="s">
        <v>7370</v>
      </c>
      <c r="F827" s="301">
        <v>8.8000000000000007</v>
      </c>
      <c r="G827" s="300">
        <v>5</v>
      </c>
      <c r="H827" s="300">
        <v>5</v>
      </c>
      <c r="I827" s="300">
        <v>5</v>
      </c>
      <c r="J827" s="300">
        <v>5</v>
      </c>
      <c r="K827" s="300">
        <v>10</v>
      </c>
      <c r="L827" s="300">
        <v>10</v>
      </c>
      <c r="M827" s="300">
        <v>5</v>
      </c>
      <c r="N827" s="300">
        <v>10</v>
      </c>
      <c r="O827" s="300">
        <v>10</v>
      </c>
      <c r="P827" s="300">
        <v>10</v>
      </c>
      <c r="Q827" s="300">
        <v>5</v>
      </c>
      <c r="R827" s="1" t="s">
        <v>6698</v>
      </c>
    </row>
    <row r="828" spans="1:18">
      <c r="A828">
        <v>2116</v>
      </c>
      <c r="B828">
        <v>5</v>
      </c>
      <c r="C828" s="299" t="s">
        <v>8891</v>
      </c>
      <c r="D828" s="299" t="s">
        <v>8900</v>
      </c>
      <c r="E828" s="302" t="s">
        <v>7370</v>
      </c>
      <c r="F828" s="301">
        <v>7.4</v>
      </c>
      <c r="G828" s="300">
        <v>5</v>
      </c>
      <c r="H828" s="300">
        <v>5</v>
      </c>
      <c r="I828" s="300">
        <v>5</v>
      </c>
      <c r="J828" s="300">
        <v>5</v>
      </c>
      <c r="K828" s="300">
        <v>10</v>
      </c>
      <c r="L828" s="300">
        <v>10</v>
      </c>
      <c r="M828" s="300">
        <v>5</v>
      </c>
      <c r="N828" s="300">
        <v>10</v>
      </c>
      <c r="O828" s="300">
        <v>10</v>
      </c>
      <c r="P828" s="300">
        <v>10</v>
      </c>
      <c r="Q828" s="300">
        <v>5</v>
      </c>
    </row>
    <row r="829" spans="1:18">
      <c r="A829">
        <v>2115</v>
      </c>
      <c r="B829">
        <v>6</v>
      </c>
      <c r="C829" s="299" t="s">
        <v>8891</v>
      </c>
      <c r="D829" s="299" t="s">
        <v>8899</v>
      </c>
      <c r="E829" s="302" t="s">
        <v>7370</v>
      </c>
      <c r="F829" s="301">
        <v>8.6</v>
      </c>
      <c r="G829" s="300">
        <v>5</v>
      </c>
      <c r="H829" s="300">
        <v>5</v>
      </c>
      <c r="I829" s="300">
        <v>5</v>
      </c>
      <c r="J829" s="300">
        <v>5</v>
      </c>
      <c r="K829" s="300">
        <v>10</v>
      </c>
      <c r="L829" s="300">
        <v>10</v>
      </c>
      <c r="M829" s="300">
        <v>5</v>
      </c>
      <c r="N829" s="300">
        <v>10</v>
      </c>
      <c r="O829" s="300">
        <v>10</v>
      </c>
      <c r="P829" s="300">
        <v>10</v>
      </c>
      <c r="Q829" s="300">
        <v>5</v>
      </c>
      <c r="R829" s="1" t="s">
        <v>6698</v>
      </c>
    </row>
    <row r="830" spans="1:18">
      <c r="A830">
        <v>2114</v>
      </c>
      <c r="B830">
        <v>7</v>
      </c>
      <c r="C830" s="299" t="s">
        <v>8891</v>
      </c>
      <c r="D830" s="299" t="s">
        <v>8898</v>
      </c>
      <c r="E830" s="302" t="s">
        <v>7370</v>
      </c>
      <c r="F830" s="301">
        <v>7.4</v>
      </c>
      <c r="G830" s="300">
        <v>5</v>
      </c>
      <c r="H830" s="300">
        <v>5</v>
      </c>
      <c r="I830" s="300">
        <v>5</v>
      </c>
      <c r="J830" s="300">
        <v>5</v>
      </c>
      <c r="K830" s="300">
        <v>10</v>
      </c>
      <c r="L830" s="300">
        <v>10</v>
      </c>
      <c r="M830" s="300">
        <v>5</v>
      </c>
      <c r="N830" s="300">
        <v>10</v>
      </c>
      <c r="O830" s="300">
        <v>10</v>
      </c>
      <c r="P830" s="300">
        <v>10</v>
      </c>
      <c r="Q830" s="300">
        <v>5</v>
      </c>
    </row>
    <row r="831" spans="1:18">
      <c r="A831">
        <v>2113</v>
      </c>
      <c r="B831">
        <v>8</v>
      </c>
      <c r="C831" s="299" t="s">
        <v>8891</v>
      </c>
      <c r="D831" s="299" t="s">
        <v>8897</v>
      </c>
      <c r="E831" s="302" t="s">
        <v>7370</v>
      </c>
      <c r="F831" s="301">
        <v>7.4</v>
      </c>
      <c r="G831" s="300">
        <v>5</v>
      </c>
      <c r="H831" s="300">
        <v>5</v>
      </c>
      <c r="I831" s="300">
        <v>5</v>
      </c>
      <c r="J831" s="300">
        <v>5</v>
      </c>
      <c r="K831" s="300">
        <v>10</v>
      </c>
      <c r="L831" s="300">
        <v>10</v>
      </c>
      <c r="M831" s="300">
        <v>5</v>
      </c>
      <c r="N831" s="300">
        <v>10</v>
      </c>
      <c r="O831" s="300">
        <v>10</v>
      </c>
      <c r="P831" s="300">
        <v>10</v>
      </c>
      <c r="Q831" s="300">
        <v>5</v>
      </c>
    </row>
    <row r="832" spans="1:18">
      <c r="A832">
        <v>2112</v>
      </c>
      <c r="B832">
        <v>9</v>
      </c>
      <c r="C832" s="299" t="s">
        <v>8891</v>
      </c>
      <c r="D832" s="299" t="s">
        <v>8896</v>
      </c>
      <c r="E832" s="302" t="s">
        <v>7370</v>
      </c>
      <c r="F832" s="301">
        <v>7.2</v>
      </c>
      <c r="G832" s="300">
        <v>5</v>
      </c>
      <c r="H832" s="300">
        <v>5</v>
      </c>
      <c r="I832" s="300">
        <v>5</v>
      </c>
      <c r="J832" s="300">
        <v>5</v>
      </c>
      <c r="K832" s="300">
        <v>10</v>
      </c>
      <c r="L832" s="300">
        <v>10</v>
      </c>
      <c r="M832" s="300">
        <v>5</v>
      </c>
      <c r="N832" s="300">
        <v>10</v>
      </c>
      <c r="O832" s="300">
        <v>10</v>
      </c>
      <c r="P832" s="300">
        <v>10</v>
      </c>
      <c r="Q832" s="300">
        <v>5</v>
      </c>
    </row>
    <row r="833" spans="1:18">
      <c r="A833">
        <v>2111</v>
      </c>
      <c r="B833">
        <v>10</v>
      </c>
      <c r="C833" s="299" t="s">
        <v>8891</v>
      </c>
      <c r="D833" s="299" t="s">
        <v>8895</v>
      </c>
      <c r="E833" s="302" t="s">
        <v>7370</v>
      </c>
      <c r="F833" s="301">
        <v>7.3</v>
      </c>
      <c r="G833" s="300">
        <v>5</v>
      </c>
      <c r="H833" s="300">
        <v>5</v>
      </c>
      <c r="I833" s="300">
        <v>5</v>
      </c>
      <c r="J833" s="300">
        <v>5</v>
      </c>
      <c r="K833" s="300">
        <v>10</v>
      </c>
      <c r="L833" s="300">
        <v>10</v>
      </c>
      <c r="M833" s="300">
        <v>5</v>
      </c>
      <c r="N833" s="300">
        <v>10</v>
      </c>
      <c r="O833" s="300">
        <v>10</v>
      </c>
      <c r="P833" s="300">
        <v>10</v>
      </c>
      <c r="Q833" s="300">
        <v>5</v>
      </c>
    </row>
    <row r="834" spans="1:18">
      <c r="A834">
        <v>2110</v>
      </c>
      <c r="B834">
        <v>11</v>
      </c>
      <c r="C834" s="299" t="s">
        <v>8891</v>
      </c>
      <c r="D834" s="299" t="s">
        <v>8894</v>
      </c>
      <c r="E834" s="302" t="s">
        <v>7370</v>
      </c>
      <c r="F834" s="301">
        <v>7.4</v>
      </c>
      <c r="G834" s="300">
        <v>5</v>
      </c>
      <c r="H834" s="300">
        <v>5</v>
      </c>
      <c r="I834" s="300">
        <v>5</v>
      </c>
      <c r="J834" s="300">
        <v>5</v>
      </c>
      <c r="K834" s="300">
        <v>10</v>
      </c>
      <c r="L834" s="300">
        <v>10</v>
      </c>
      <c r="M834" s="300">
        <v>5</v>
      </c>
      <c r="N834" s="300">
        <v>10</v>
      </c>
      <c r="O834" s="300">
        <v>10</v>
      </c>
      <c r="P834" s="300">
        <v>10</v>
      </c>
      <c r="Q834" s="300">
        <v>5</v>
      </c>
    </row>
    <row r="835" spans="1:18">
      <c r="A835">
        <v>2109</v>
      </c>
      <c r="B835">
        <v>12</v>
      </c>
      <c r="C835" s="299" t="s">
        <v>8891</v>
      </c>
      <c r="D835" s="299" t="s">
        <v>8893</v>
      </c>
      <c r="E835" s="302" t="s">
        <v>7370</v>
      </c>
      <c r="F835" s="301">
        <v>7.4</v>
      </c>
      <c r="G835" s="300">
        <v>5</v>
      </c>
      <c r="H835" s="300">
        <v>5</v>
      </c>
      <c r="I835" s="300">
        <v>5</v>
      </c>
      <c r="J835" s="300">
        <v>5</v>
      </c>
      <c r="K835" s="300">
        <v>10</v>
      </c>
      <c r="L835" s="300">
        <v>10</v>
      </c>
      <c r="M835" s="300">
        <v>5</v>
      </c>
      <c r="N835" s="300">
        <v>10</v>
      </c>
      <c r="O835" s="300">
        <v>10</v>
      </c>
      <c r="P835" s="300">
        <v>10</v>
      </c>
      <c r="Q835" s="300">
        <v>5</v>
      </c>
    </row>
    <row r="836" spans="1:18">
      <c r="A836">
        <v>2108</v>
      </c>
      <c r="B836">
        <v>13</v>
      </c>
      <c r="C836" s="299" t="s">
        <v>8891</v>
      </c>
      <c r="D836" s="299" t="s">
        <v>8892</v>
      </c>
      <c r="E836" s="302" t="s">
        <v>7370</v>
      </c>
      <c r="F836" s="301">
        <v>7.4</v>
      </c>
      <c r="G836" s="300">
        <v>5</v>
      </c>
      <c r="H836" s="300">
        <v>5</v>
      </c>
      <c r="I836" s="300">
        <v>5</v>
      </c>
      <c r="J836" s="300">
        <v>5</v>
      </c>
      <c r="K836" s="300">
        <v>10</v>
      </c>
      <c r="L836" s="300">
        <v>10</v>
      </c>
      <c r="M836" s="300">
        <v>5</v>
      </c>
      <c r="N836" s="300">
        <v>10</v>
      </c>
      <c r="O836" s="300">
        <v>10</v>
      </c>
      <c r="P836" s="300">
        <v>10</v>
      </c>
      <c r="Q836" s="300">
        <v>5</v>
      </c>
    </row>
    <row r="837" spans="1:18">
      <c r="A837">
        <v>2107</v>
      </c>
      <c r="C837" s="299" t="s">
        <v>8891</v>
      </c>
      <c r="D837" s="298" t="s">
        <v>8890</v>
      </c>
      <c r="E837" s="297" t="s">
        <v>7370</v>
      </c>
      <c r="F837" s="296">
        <v>7.9</v>
      </c>
      <c r="G837" s="296" t="e">
        <f>AVERAGE(#REF!)</f>
        <v>#REF!</v>
      </c>
      <c r="H837" s="296" t="e">
        <f>AVERAGE(#REF!)</f>
        <v>#REF!</v>
      </c>
      <c r="I837" s="296" t="e">
        <f>AVERAGE(#REF!)</f>
        <v>#REF!</v>
      </c>
      <c r="J837" s="296" t="e">
        <f>AVERAGE(#REF!)</f>
        <v>#REF!</v>
      </c>
      <c r="K837" s="296" t="e">
        <f>AVERAGE(#REF!)</f>
        <v>#REF!</v>
      </c>
      <c r="L837" s="296" t="e">
        <f>AVERAGE(#REF!)</f>
        <v>#REF!</v>
      </c>
      <c r="M837" s="296" t="e">
        <f>AVERAGE(#REF!)</f>
        <v>#REF!</v>
      </c>
      <c r="N837" s="296" t="e">
        <f>AVERAGE(#REF!)</f>
        <v>#REF!</v>
      </c>
      <c r="O837" s="296" t="e">
        <f>AVERAGE(#REF!)</f>
        <v>#REF!</v>
      </c>
      <c r="P837" s="296" t="e">
        <f>AVERAGE(#REF!)</f>
        <v>#REF!</v>
      </c>
      <c r="Q837" s="296" t="e">
        <f>AVERAGE(#REF!)</f>
        <v>#REF!</v>
      </c>
      <c r="R837" s="1" t="s">
        <v>6698</v>
      </c>
    </row>
    <row r="838" spans="1:18">
      <c r="A838">
        <v>2106</v>
      </c>
      <c r="B838">
        <v>1</v>
      </c>
      <c r="C838" s="299" t="s">
        <v>8879</v>
      </c>
      <c r="D838" s="299" t="s">
        <v>8889</v>
      </c>
      <c r="E838" s="302" t="s">
        <v>7370</v>
      </c>
      <c r="F838" s="301">
        <v>8.8000000000000007</v>
      </c>
      <c r="G838" s="300">
        <v>5</v>
      </c>
      <c r="H838" s="300">
        <v>5</v>
      </c>
      <c r="I838" s="300">
        <v>5</v>
      </c>
      <c r="J838" s="300">
        <v>5</v>
      </c>
      <c r="K838" s="300">
        <v>10</v>
      </c>
      <c r="L838" s="300">
        <v>10</v>
      </c>
      <c r="M838" s="300">
        <v>5</v>
      </c>
      <c r="N838" s="300">
        <v>10</v>
      </c>
      <c r="O838" s="300">
        <v>10</v>
      </c>
      <c r="P838" s="300">
        <v>10</v>
      </c>
      <c r="Q838" s="300">
        <v>5</v>
      </c>
      <c r="R838" s="1" t="s">
        <v>8</v>
      </c>
    </row>
    <row r="839" spans="1:18">
      <c r="A839">
        <v>2105</v>
      </c>
      <c r="B839">
        <v>2</v>
      </c>
      <c r="C839" s="299" t="s">
        <v>8879</v>
      </c>
      <c r="D839" s="299" t="s">
        <v>8888</v>
      </c>
      <c r="E839" s="302" t="s">
        <v>7370</v>
      </c>
      <c r="F839" s="301">
        <v>9.1</v>
      </c>
      <c r="G839" s="300">
        <v>5</v>
      </c>
      <c r="H839" s="300">
        <v>5</v>
      </c>
      <c r="I839" s="300">
        <v>5</v>
      </c>
      <c r="J839" s="300">
        <v>5</v>
      </c>
      <c r="K839" s="300">
        <v>10</v>
      </c>
      <c r="L839" s="300">
        <v>10</v>
      </c>
      <c r="M839" s="300">
        <v>5</v>
      </c>
      <c r="N839" s="300">
        <v>10</v>
      </c>
      <c r="O839" s="300">
        <v>10</v>
      </c>
      <c r="P839" s="300">
        <v>10</v>
      </c>
      <c r="Q839" s="300">
        <v>5</v>
      </c>
      <c r="R839" s="1" t="s">
        <v>8</v>
      </c>
    </row>
    <row r="840" spans="1:18">
      <c r="A840">
        <v>2104</v>
      </c>
      <c r="B840">
        <v>3</v>
      </c>
      <c r="C840" s="299" t="s">
        <v>8879</v>
      </c>
      <c r="D840" s="305" t="s">
        <v>8887</v>
      </c>
      <c r="E840" s="304" t="s">
        <v>7370</v>
      </c>
      <c r="F840" s="303">
        <v>9.5</v>
      </c>
      <c r="G840" s="300">
        <v>5</v>
      </c>
      <c r="H840" s="300">
        <v>5</v>
      </c>
      <c r="I840" s="300">
        <v>5</v>
      </c>
      <c r="J840" s="300">
        <v>5</v>
      </c>
      <c r="K840" s="300">
        <v>10</v>
      </c>
      <c r="L840" s="300">
        <v>10</v>
      </c>
      <c r="M840" s="300">
        <v>5</v>
      </c>
      <c r="N840" s="300">
        <v>10</v>
      </c>
      <c r="O840" s="300">
        <v>10</v>
      </c>
      <c r="P840" s="300">
        <v>10</v>
      </c>
      <c r="Q840" s="300">
        <v>5</v>
      </c>
      <c r="R840" s="1" t="s">
        <v>8</v>
      </c>
    </row>
    <row r="841" spans="1:18">
      <c r="A841">
        <v>2103</v>
      </c>
      <c r="B841">
        <v>4</v>
      </c>
      <c r="C841" s="299" t="s">
        <v>8879</v>
      </c>
      <c r="D841" s="299" t="s">
        <v>8886</v>
      </c>
      <c r="E841" s="302" t="s">
        <v>7370</v>
      </c>
      <c r="F841" s="301">
        <v>8</v>
      </c>
      <c r="G841" s="300">
        <v>5</v>
      </c>
      <c r="H841" s="300">
        <v>5</v>
      </c>
      <c r="I841" s="300">
        <v>5</v>
      </c>
      <c r="J841" s="300">
        <v>5</v>
      </c>
      <c r="K841" s="300">
        <v>10</v>
      </c>
      <c r="L841" s="300">
        <v>10</v>
      </c>
      <c r="M841" s="300">
        <v>5</v>
      </c>
      <c r="N841" s="300">
        <v>10</v>
      </c>
      <c r="O841" s="300">
        <v>10</v>
      </c>
      <c r="P841" s="300">
        <v>10</v>
      </c>
      <c r="Q841" s="300">
        <v>5</v>
      </c>
      <c r="R841" s="1" t="s">
        <v>8</v>
      </c>
    </row>
    <row r="842" spans="1:18">
      <c r="A842">
        <v>2102</v>
      </c>
      <c r="B842">
        <v>5</v>
      </c>
      <c r="C842" s="299" t="s">
        <v>8879</v>
      </c>
      <c r="D842" s="299" t="s">
        <v>8885</v>
      </c>
      <c r="E842" s="302" t="s">
        <v>7370</v>
      </c>
      <c r="F842" s="301">
        <v>8.3000000000000007</v>
      </c>
      <c r="G842" s="300">
        <v>5</v>
      </c>
      <c r="H842" s="300">
        <v>5</v>
      </c>
      <c r="I842" s="300">
        <v>5</v>
      </c>
      <c r="J842" s="300">
        <v>5</v>
      </c>
      <c r="K842" s="300">
        <v>10</v>
      </c>
      <c r="L842" s="300">
        <v>10</v>
      </c>
      <c r="M842" s="300">
        <v>5</v>
      </c>
      <c r="N842" s="300">
        <v>10</v>
      </c>
      <c r="O842" s="300">
        <v>10</v>
      </c>
      <c r="P842" s="300">
        <v>10</v>
      </c>
      <c r="Q842" s="300">
        <v>5</v>
      </c>
      <c r="R842" s="1" t="s">
        <v>8</v>
      </c>
    </row>
    <row r="843" spans="1:18">
      <c r="A843">
        <v>2101</v>
      </c>
      <c r="B843">
        <v>6</v>
      </c>
      <c r="C843" s="299" t="s">
        <v>8879</v>
      </c>
      <c r="D843" s="299" t="s">
        <v>8884</v>
      </c>
      <c r="E843" s="302" t="s">
        <v>7370</v>
      </c>
      <c r="F843" s="301">
        <v>8.6999999999999993</v>
      </c>
      <c r="G843" s="300">
        <v>5</v>
      </c>
      <c r="H843" s="300">
        <v>5</v>
      </c>
      <c r="I843" s="300">
        <v>5</v>
      </c>
      <c r="J843" s="300">
        <v>5</v>
      </c>
      <c r="K843" s="300">
        <v>10</v>
      </c>
      <c r="L843" s="300">
        <v>10</v>
      </c>
      <c r="M843" s="300">
        <v>5</v>
      </c>
      <c r="N843" s="300">
        <v>10</v>
      </c>
      <c r="O843" s="300">
        <v>10</v>
      </c>
      <c r="P843" s="300">
        <v>10</v>
      </c>
      <c r="Q843" s="300">
        <v>5</v>
      </c>
      <c r="R843" s="1" t="s">
        <v>8</v>
      </c>
    </row>
    <row r="844" spans="1:18">
      <c r="A844">
        <v>2100</v>
      </c>
      <c r="B844">
        <v>7</v>
      </c>
      <c r="C844" s="299" t="s">
        <v>8879</v>
      </c>
      <c r="D844" s="299" t="s">
        <v>8883</v>
      </c>
      <c r="E844" s="302" t="s">
        <v>7370</v>
      </c>
      <c r="F844" s="301">
        <v>8.4</v>
      </c>
      <c r="G844" s="300">
        <v>5</v>
      </c>
      <c r="H844" s="300">
        <v>5</v>
      </c>
      <c r="I844" s="300">
        <v>5</v>
      </c>
      <c r="J844" s="300">
        <v>5</v>
      </c>
      <c r="K844" s="300">
        <v>10</v>
      </c>
      <c r="L844" s="300">
        <v>10</v>
      </c>
      <c r="M844" s="300">
        <v>5</v>
      </c>
      <c r="N844" s="300">
        <v>10</v>
      </c>
      <c r="O844" s="300">
        <v>10</v>
      </c>
      <c r="P844" s="300">
        <v>10</v>
      </c>
      <c r="Q844" s="300">
        <v>5</v>
      </c>
      <c r="R844" s="1" t="s">
        <v>8</v>
      </c>
    </row>
    <row r="845" spans="1:18">
      <c r="A845">
        <v>2099</v>
      </c>
      <c r="B845">
        <v>8</v>
      </c>
      <c r="C845" s="299" t="s">
        <v>8879</v>
      </c>
      <c r="D845" s="299" t="s">
        <v>8882</v>
      </c>
      <c r="E845" s="302" t="s">
        <v>7370</v>
      </c>
      <c r="F845" s="301">
        <v>6.4</v>
      </c>
      <c r="G845" s="300">
        <v>5</v>
      </c>
      <c r="H845" s="300">
        <v>5</v>
      </c>
      <c r="I845" s="300">
        <v>5</v>
      </c>
      <c r="J845" s="300">
        <v>5</v>
      </c>
      <c r="K845" s="300">
        <v>10</v>
      </c>
      <c r="L845" s="300">
        <v>10</v>
      </c>
      <c r="M845" s="300">
        <v>5</v>
      </c>
      <c r="N845" s="300">
        <v>10</v>
      </c>
      <c r="O845" s="300">
        <v>10</v>
      </c>
      <c r="P845" s="300">
        <v>10</v>
      </c>
      <c r="Q845" s="300">
        <v>5</v>
      </c>
    </row>
    <row r="846" spans="1:18">
      <c r="A846">
        <v>2098</v>
      </c>
      <c r="B846">
        <v>9</v>
      </c>
      <c r="C846" s="299" t="s">
        <v>8879</v>
      </c>
      <c r="D846" s="299" t="s">
        <v>8881</v>
      </c>
      <c r="E846" s="302" t="s">
        <v>7370</v>
      </c>
      <c r="F846" s="301">
        <v>7.8</v>
      </c>
      <c r="G846" s="300">
        <v>5</v>
      </c>
      <c r="H846" s="300">
        <v>5</v>
      </c>
      <c r="I846" s="300">
        <v>5</v>
      </c>
      <c r="J846" s="300">
        <v>5</v>
      </c>
      <c r="K846" s="300">
        <v>10</v>
      </c>
      <c r="L846" s="300">
        <v>10</v>
      </c>
      <c r="M846" s="300">
        <v>5</v>
      </c>
      <c r="N846" s="300">
        <v>10</v>
      </c>
      <c r="O846" s="300">
        <v>10</v>
      </c>
      <c r="P846" s="300">
        <v>10</v>
      </c>
      <c r="Q846" s="300">
        <v>5</v>
      </c>
      <c r="R846" s="1" t="s">
        <v>6665</v>
      </c>
    </row>
    <row r="847" spans="1:18">
      <c r="A847">
        <v>2097</v>
      </c>
      <c r="B847">
        <v>10</v>
      </c>
      <c r="C847" s="299" t="s">
        <v>8879</v>
      </c>
      <c r="D847" s="299" t="s">
        <v>8880</v>
      </c>
      <c r="E847" s="302" t="s">
        <v>7370</v>
      </c>
      <c r="F847" s="301">
        <v>8.1</v>
      </c>
      <c r="G847" s="300">
        <v>5</v>
      </c>
      <c r="H847" s="300">
        <v>5</v>
      </c>
      <c r="I847" s="300">
        <v>5</v>
      </c>
      <c r="J847" s="300">
        <v>5</v>
      </c>
      <c r="K847" s="300">
        <v>10</v>
      </c>
      <c r="L847" s="300">
        <v>10</v>
      </c>
      <c r="M847" s="300">
        <v>5</v>
      </c>
      <c r="N847" s="300">
        <v>10</v>
      </c>
      <c r="O847" s="300">
        <v>10</v>
      </c>
      <c r="P847" s="300">
        <v>10</v>
      </c>
      <c r="Q847" s="300">
        <v>5</v>
      </c>
      <c r="R847" s="1" t="s">
        <v>8</v>
      </c>
    </row>
    <row r="848" spans="1:18">
      <c r="A848">
        <v>2096</v>
      </c>
      <c r="C848" s="299" t="s">
        <v>8879</v>
      </c>
      <c r="D848" s="298" t="s">
        <v>8812</v>
      </c>
      <c r="E848" s="297" t="s">
        <v>7370</v>
      </c>
      <c r="F848" s="296">
        <v>8.3000000000000007</v>
      </c>
      <c r="G848" s="296" t="e">
        <f>AVERAGE(#REF!)</f>
        <v>#REF!</v>
      </c>
      <c r="H848" s="296" t="e">
        <f>AVERAGE(#REF!)</f>
        <v>#REF!</v>
      </c>
      <c r="I848" s="296" t="e">
        <f>AVERAGE(#REF!)</f>
        <v>#REF!</v>
      </c>
      <c r="J848" s="296" t="e">
        <f>AVERAGE(#REF!)</f>
        <v>#REF!</v>
      </c>
      <c r="K848" s="296" t="e">
        <f>AVERAGE(#REF!)</f>
        <v>#REF!</v>
      </c>
      <c r="L848" s="296" t="e">
        <f>AVERAGE(#REF!)</f>
        <v>#REF!</v>
      </c>
      <c r="M848" s="296" t="e">
        <f>AVERAGE(#REF!)</f>
        <v>#REF!</v>
      </c>
      <c r="N848" s="296" t="e">
        <f>AVERAGE(#REF!)</f>
        <v>#REF!</v>
      </c>
      <c r="O848" s="296" t="e">
        <f>AVERAGE(#REF!)</f>
        <v>#REF!</v>
      </c>
      <c r="P848" s="296" t="e">
        <f>AVERAGE(#REF!)</f>
        <v>#REF!</v>
      </c>
      <c r="Q848" s="296" t="e">
        <f>AVERAGE(#REF!)</f>
        <v>#REF!</v>
      </c>
      <c r="R848" s="1" t="s">
        <v>8</v>
      </c>
    </row>
    <row r="849" spans="1:18">
      <c r="A849">
        <v>2095</v>
      </c>
      <c r="B849">
        <v>1</v>
      </c>
      <c r="C849" s="299" t="s">
        <v>8865</v>
      </c>
      <c r="D849" s="299" t="s">
        <v>8878</v>
      </c>
      <c r="E849" s="302" t="s">
        <v>7370</v>
      </c>
      <c r="F849" s="301">
        <v>7.5</v>
      </c>
      <c r="G849" s="300">
        <v>5</v>
      </c>
      <c r="H849" s="300">
        <v>5</v>
      </c>
      <c r="I849" s="300">
        <v>5</v>
      </c>
      <c r="J849" s="300">
        <v>5</v>
      </c>
      <c r="K849" s="300">
        <v>10</v>
      </c>
      <c r="L849" s="300">
        <v>10</v>
      </c>
      <c r="M849" s="300">
        <v>5</v>
      </c>
      <c r="N849" s="300">
        <v>10</v>
      </c>
      <c r="O849" s="300">
        <v>10</v>
      </c>
      <c r="P849" s="300">
        <v>10</v>
      </c>
      <c r="Q849" s="300">
        <v>5</v>
      </c>
      <c r="R849" s="1" t="s">
        <v>6698</v>
      </c>
    </row>
    <row r="850" spans="1:18">
      <c r="A850">
        <v>2094</v>
      </c>
      <c r="B850">
        <v>2</v>
      </c>
      <c r="C850" s="299" t="s">
        <v>8865</v>
      </c>
      <c r="D850" s="299" t="s">
        <v>8877</v>
      </c>
      <c r="E850" s="302" t="s">
        <v>7370</v>
      </c>
      <c r="F850" s="301">
        <v>6.9</v>
      </c>
      <c r="G850" s="300">
        <v>5</v>
      </c>
      <c r="H850" s="300">
        <v>5</v>
      </c>
      <c r="I850" s="300">
        <v>5</v>
      </c>
      <c r="J850" s="300">
        <v>5</v>
      </c>
      <c r="K850" s="300">
        <v>10</v>
      </c>
      <c r="L850" s="300">
        <v>10</v>
      </c>
      <c r="M850" s="300">
        <v>5</v>
      </c>
      <c r="N850" s="300">
        <v>10</v>
      </c>
      <c r="O850" s="300">
        <v>10</v>
      </c>
      <c r="P850" s="300">
        <v>10</v>
      </c>
      <c r="Q850" s="300">
        <v>5</v>
      </c>
    </row>
    <row r="851" spans="1:18">
      <c r="A851">
        <v>2093</v>
      </c>
      <c r="B851">
        <v>3</v>
      </c>
      <c r="C851" s="299" t="s">
        <v>8865</v>
      </c>
      <c r="D851" s="299" t="s">
        <v>8876</v>
      </c>
      <c r="E851" s="302" t="s">
        <v>7370</v>
      </c>
      <c r="F851" s="301">
        <v>7.8</v>
      </c>
      <c r="G851" s="300">
        <v>5</v>
      </c>
      <c r="H851" s="300">
        <v>5</v>
      </c>
      <c r="I851" s="300">
        <v>5</v>
      </c>
      <c r="J851" s="300">
        <v>5</v>
      </c>
      <c r="K851" s="300">
        <v>10</v>
      </c>
      <c r="L851" s="300">
        <v>10</v>
      </c>
      <c r="M851" s="300">
        <v>5</v>
      </c>
      <c r="N851" s="300">
        <v>10</v>
      </c>
      <c r="O851" s="300">
        <v>10</v>
      </c>
      <c r="P851" s="300">
        <v>10</v>
      </c>
      <c r="Q851" s="300">
        <v>5</v>
      </c>
      <c r="R851" s="1" t="s">
        <v>6698</v>
      </c>
    </row>
    <row r="852" spans="1:18">
      <c r="A852">
        <v>2092</v>
      </c>
      <c r="B852">
        <v>4</v>
      </c>
      <c r="C852" s="299" t="s">
        <v>8865</v>
      </c>
      <c r="D852" s="299" t="s">
        <v>8875</v>
      </c>
      <c r="E852" s="302" t="s">
        <v>7370</v>
      </c>
      <c r="F852" s="301">
        <v>8.4</v>
      </c>
      <c r="G852" s="300">
        <v>5</v>
      </c>
      <c r="H852" s="300">
        <v>5</v>
      </c>
      <c r="I852" s="300">
        <v>5</v>
      </c>
      <c r="J852" s="300">
        <v>5</v>
      </c>
      <c r="K852" s="300">
        <v>10</v>
      </c>
      <c r="L852" s="300">
        <v>10</v>
      </c>
      <c r="M852" s="300">
        <v>5</v>
      </c>
      <c r="N852" s="300">
        <v>10</v>
      </c>
      <c r="O852" s="300">
        <v>10</v>
      </c>
      <c r="P852" s="300">
        <v>10</v>
      </c>
      <c r="Q852" s="300">
        <v>5</v>
      </c>
      <c r="R852" s="1" t="s">
        <v>6665</v>
      </c>
    </row>
    <row r="853" spans="1:18">
      <c r="A853">
        <v>2091</v>
      </c>
      <c r="B853">
        <v>5</v>
      </c>
      <c r="C853" s="299" t="s">
        <v>8865</v>
      </c>
      <c r="D853" s="299" t="s">
        <v>8874</v>
      </c>
      <c r="E853" s="302" t="s">
        <v>7370</v>
      </c>
      <c r="F853" s="301">
        <v>7.5</v>
      </c>
      <c r="G853" s="300">
        <v>5</v>
      </c>
      <c r="H853" s="300">
        <v>5</v>
      </c>
      <c r="I853" s="300">
        <v>5</v>
      </c>
      <c r="J853" s="300">
        <v>5</v>
      </c>
      <c r="K853" s="300">
        <v>10</v>
      </c>
      <c r="L853" s="300">
        <v>10</v>
      </c>
      <c r="M853" s="300">
        <v>5</v>
      </c>
      <c r="N853" s="300">
        <v>10</v>
      </c>
      <c r="O853" s="300">
        <v>10</v>
      </c>
      <c r="P853" s="300">
        <v>10</v>
      </c>
      <c r="Q853" s="300">
        <v>5</v>
      </c>
      <c r="R853" s="1" t="s">
        <v>6698</v>
      </c>
    </row>
    <row r="854" spans="1:18">
      <c r="A854">
        <v>2090</v>
      </c>
      <c r="B854">
        <v>6</v>
      </c>
      <c r="C854" s="299" t="s">
        <v>8865</v>
      </c>
      <c r="D854" s="299" t="s">
        <v>8873</v>
      </c>
      <c r="E854" s="302" t="s">
        <v>7370</v>
      </c>
      <c r="F854" s="301">
        <v>6.9</v>
      </c>
      <c r="G854" s="300">
        <v>5</v>
      </c>
      <c r="H854" s="300">
        <v>5</v>
      </c>
      <c r="I854" s="300">
        <v>5</v>
      </c>
      <c r="J854" s="300">
        <v>5</v>
      </c>
      <c r="K854" s="300">
        <v>10</v>
      </c>
      <c r="L854" s="300">
        <v>10</v>
      </c>
      <c r="M854" s="300">
        <v>5</v>
      </c>
      <c r="N854" s="300">
        <v>10</v>
      </c>
      <c r="O854" s="300">
        <v>10</v>
      </c>
      <c r="P854" s="300">
        <v>10</v>
      </c>
      <c r="Q854" s="300">
        <v>5</v>
      </c>
    </row>
    <row r="855" spans="1:18">
      <c r="A855">
        <v>2089</v>
      </c>
      <c r="B855">
        <v>7</v>
      </c>
      <c r="C855" s="299" t="s">
        <v>8865</v>
      </c>
      <c r="D855" s="299" t="s">
        <v>8872</v>
      </c>
      <c r="E855" s="302" t="s">
        <v>7370</v>
      </c>
      <c r="F855" s="301">
        <v>7.1</v>
      </c>
      <c r="G855" s="300">
        <v>5</v>
      </c>
      <c r="H855" s="300">
        <v>5</v>
      </c>
      <c r="I855" s="300">
        <v>5</v>
      </c>
      <c r="J855" s="300">
        <v>5</v>
      </c>
      <c r="K855" s="300">
        <v>10</v>
      </c>
      <c r="L855" s="300">
        <v>10</v>
      </c>
      <c r="M855" s="300">
        <v>5</v>
      </c>
      <c r="N855" s="300">
        <v>10</v>
      </c>
      <c r="O855" s="300">
        <v>10</v>
      </c>
      <c r="P855" s="300">
        <v>10</v>
      </c>
      <c r="Q855" s="300">
        <v>5</v>
      </c>
    </row>
    <row r="856" spans="1:18">
      <c r="A856">
        <v>2088</v>
      </c>
      <c r="B856">
        <v>8</v>
      </c>
      <c r="C856" s="299" t="s">
        <v>8865</v>
      </c>
      <c r="D856" s="299" t="s">
        <v>8871</v>
      </c>
      <c r="E856" s="302" t="s">
        <v>7370</v>
      </c>
      <c r="F856" s="301">
        <v>8</v>
      </c>
      <c r="G856" s="300">
        <v>5</v>
      </c>
      <c r="H856" s="300">
        <v>5</v>
      </c>
      <c r="I856" s="300">
        <v>5</v>
      </c>
      <c r="J856" s="300">
        <v>5</v>
      </c>
      <c r="K856" s="300">
        <v>10</v>
      </c>
      <c r="L856" s="300">
        <v>10</v>
      </c>
      <c r="M856" s="300">
        <v>5</v>
      </c>
      <c r="N856" s="300">
        <v>10</v>
      </c>
      <c r="O856" s="300">
        <v>10</v>
      </c>
      <c r="P856" s="300">
        <v>10</v>
      </c>
      <c r="Q856" s="300">
        <v>5</v>
      </c>
      <c r="R856" s="1" t="s">
        <v>6698</v>
      </c>
    </row>
    <row r="857" spans="1:18">
      <c r="A857">
        <v>2087</v>
      </c>
      <c r="B857">
        <v>9</v>
      </c>
      <c r="C857" s="299" t="s">
        <v>8865</v>
      </c>
      <c r="D857" s="299" t="s">
        <v>8870</v>
      </c>
      <c r="E857" s="302" t="s">
        <v>7370</v>
      </c>
      <c r="F857" s="301">
        <v>7.1</v>
      </c>
      <c r="G857" s="300">
        <v>5</v>
      </c>
      <c r="H857" s="300">
        <v>5</v>
      </c>
      <c r="I857" s="300">
        <v>5</v>
      </c>
      <c r="J857" s="300">
        <v>5</v>
      </c>
      <c r="K857" s="300">
        <v>10</v>
      </c>
      <c r="L857" s="300">
        <v>10</v>
      </c>
      <c r="M857" s="300">
        <v>5</v>
      </c>
      <c r="N857" s="300">
        <v>10</v>
      </c>
      <c r="O857" s="300">
        <v>10</v>
      </c>
      <c r="P857" s="300">
        <v>10</v>
      </c>
      <c r="Q857" s="300">
        <v>5</v>
      </c>
    </row>
    <row r="858" spans="1:18">
      <c r="A858">
        <v>2086</v>
      </c>
      <c r="B858">
        <v>10</v>
      </c>
      <c r="C858" s="299" t="s">
        <v>8865</v>
      </c>
      <c r="D858" s="299" t="s">
        <v>8869</v>
      </c>
      <c r="E858" s="302" t="s">
        <v>7370</v>
      </c>
      <c r="F858" s="301">
        <v>7</v>
      </c>
      <c r="G858" s="300">
        <v>5</v>
      </c>
      <c r="H858" s="300">
        <v>5</v>
      </c>
      <c r="I858" s="300">
        <v>5</v>
      </c>
      <c r="J858" s="300">
        <v>5</v>
      </c>
      <c r="K858" s="300">
        <v>10</v>
      </c>
      <c r="L858" s="300">
        <v>10</v>
      </c>
      <c r="M858" s="300">
        <v>5</v>
      </c>
      <c r="N858" s="300">
        <v>10</v>
      </c>
      <c r="O858" s="300">
        <v>10</v>
      </c>
      <c r="P858" s="300">
        <v>10</v>
      </c>
      <c r="Q858" s="300">
        <v>5</v>
      </c>
    </row>
    <row r="859" spans="1:18">
      <c r="A859">
        <v>2085</v>
      </c>
      <c r="B859">
        <v>11</v>
      </c>
      <c r="C859" s="299" t="s">
        <v>8865</v>
      </c>
      <c r="D859" s="299" t="s">
        <v>8868</v>
      </c>
      <c r="E859" s="302" t="s">
        <v>7370</v>
      </c>
      <c r="F859" s="301">
        <v>7.2</v>
      </c>
      <c r="G859" s="300">
        <v>5</v>
      </c>
      <c r="H859" s="300">
        <v>5</v>
      </c>
      <c r="I859" s="300">
        <v>5</v>
      </c>
      <c r="J859" s="300">
        <v>5</v>
      </c>
      <c r="K859" s="300">
        <v>10</v>
      </c>
      <c r="L859" s="300">
        <v>10</v>
      </c>
      <c r="M859" s="300">
        <v>5</v>
      </c>
      <c r="N859" s="300">
        <v>10</v>
      </c>
      <c r="O859" s="300">
        <v>10</v>
      </c>
      <c r="P859" s="300">
        <v>10</v>
      </c>
      <c r="Q859" s="300">
        <v>5</v>
      </c>
    </row>
    <row r="860" spans="1:18">
      <c r="A860">
        <v>2084</v>
      </c>
      <c r="B860">
        <v>12</v>
      </c>
      <c r="C860" s="299" t="s">
        <v>8865</v>
      </c>
      <c r="D860" s="299" t="s">
        <v>8867</v>
      </c>
      <c r="E860" s="302" t="s">
        <v>7370</v>
      </c>
      <c r="F860" s="301">
        <v>7</v>
      </c>
      <c r="G860" s="300">
        <v>5</v>
      </c>
      <c r="H860" s="300">
        <v>5</v>
      </c>
      <c r="I860" s="300">
        <v>5</v>
      </c>
      <c r="J860" s="300">
        <v>5</v>
      </c>
      <c r="K860" s="300">
        <v>10</v>
      </c>
      <c r="L860" s="300">
        <v>10</v>
      </c>
      <c r="M860" s="300">
        <v>5</v>
      </c>
      <c r="N860" s="300">
        <v>10</v>
      </c>
      <c r="O860" s="300">
        <v>10</v>
      </c>
      <c r="P860" s="300">
        <v>10</v>
      </c>
      <c r="Q860" s="300">
        <v>5</v>
      </c>
    </row>
    <row r="861" spans="1:18">
      <c r="A861">
        <v>2083</v>
      </c>
      <c r="B861">
        <v>13</v>
      </c>
      <c r="C861" s="299" t="s">
        <v>8865</v>
      </c>
      <c r="D861" s="299" t="s">
        <v>8866</v>
      </c>
      <c r="E861" s="302" t="s">
        <v>7370</v>
      </c>
      <c r="F861" s="301">
        <v>8.4</v>
      </c>
      <c r="G861" s="300">
        <v>5</v>
      </c>
      <c r="H861" s="300">
        <v>5</v>
      </c>
      <c r="I861" s="300">
        <v>5</v>
      </c>
      <c r="J861" s="300">
        <v>5</v>
      </c>
      <c r="K861" s="300">
        <v>10</v>
      </c>
      <c r="L861" s="300">
        <v>10</v>
      </c>
      <c r="M861" s="300">
        <v>5</v>
      </c>
      <c r="N861" s="300">
        <v>10</v>
      </c>
      <c r="O861" s="300">
        <v>10</v>
      </c>
      <c r="P861" s="300">
        <v>10</v>
      </c>
      <c r="Q861" s="300">
        <v>5</v>
      </c>
    </row>
    <row r="862" spans="1:18">
      <c r="A862">
        <v>2082</v>
      </c>
      <c r="C862" s="299" t="s">
        <v>8865</v>
      </c>
      <c r="D862" s="298" t="s">
        <v>8812</v>
      </c>
      <c r="E862" s="297" t="s">
        <v>7370</v>
      </c>
      <c r="F862" s="296">
        <v>7.4</v>
      </c>
      <c r="G862" s="296" t="e">
        <f>AVERAGE(#REF!)</f>
        <v>#REF!</v>
      </c>
      <c r="H862" s="296" t="e">
        <f>AVERAGE(#REF!)</f>
        <v>#REF!</v>
      </c>
      <c r="I862" s="296" t="e">
        <f>AVERAGE(#REF!)</f>
        <v>#REF!</v>
      </c>
      <c r="J862" s="296" t="e">
        <f>AVERAGE(#REF!)</f>
        <v>#REF!</v>
      </c>
      <c r="K862" s="296" t="e">
        <f>AVERAGE(#REF!)</f>
        <v>#REF!</v>
      </c>
      <c r="L862" s="296" t="e">
        <f>AVERAGE(#REF!)</f>
        <v>#REF!</v>
      </c>
      <c r="M862" s="296" t="e">
        <f>AVERAGE(#REF!)</f>
        <v>#REF!</v>
      </c>
      <c r="N862" s="296" t="e">
        <f>AVERAGE(#REF!)</f>
        <v>#REF!</v>
      </c>
      <c r="O862" s="296" t="e">
        <f>AVERAGE(#REF!)</f>
        <v>#REF!</v>
      </c>
      <c r="P862" s="296" t="e">
        <f>AVERAGE(#REF!)</f>
        <v>#REF!</v>
      </c>
      <c r="Q862" s="296" t="e">
        <f>AVERAGE(#REF!)</f>
        <v>#REF!</v>
      </c>
      <c r="R862" s="1" t="s">
        <v>6698</v>
      </c>
    </row>
    <row r="863" spans="1:18">
      <c r="A863">
        <v>2081</v>
      </c>
      <c r="B863">
        <v>1</v>
      </c>
      <c r="C863" s="299" t="s">
        <v>8853</v>
      </c>
      <c r="D863" s="305" t="s">
        <v>8864</v>
      </c>
      <c r="E863" s="304" t="s">
        <v>7370</v>
      </c>
      <c r="F863" s="303">
        <v>9.5</v>
      </c>
      <c r="G863" s="300">
        <v>5</v>
      </c>
      <c r="H863" s="300">
        <v>5</v>
      </c>
      <c r="I863" s="300">
        <v>5</v>
      </c>
      <c r="J863" s="300">
        <v>5</v>
      </c>
      <c r="K863" s="300">
        <v>10</v>
      </c>
      <c r="L863" s="300">
        <v>10</v>
      </c>
      <c r="M863" s="300">
        <v>5</v>
      </c>
      <c r="N863" s="300">
        <v>10</v>
      </c>
      <c r="O863" s="300">
        <v>10</v>
      </c>
      <c r="P863" s="300">
        <v>10</v>
      </c>
      <c r="Q863" s="300">
        <v>5</v>
      </c>
      <c r="R863" s="1" t="s">
        <v>8</v>
      </c>
    </row>
    <row r="864" spans="1:18">
      <c r="A864">
        <v>2080</v>
      </c>
      <c r="B864">
        <v>2</v>
      </c>
      <c r="C864" s="299" t="s">
        <v>8853</v>
      </c>
      <c r="D864" s="299" t="s">
        <v>8863</v>
      </c>
      <c r="E864" s="302" t="s">
        <v>7370</v>
      </c>
      <c r="F864" s="301">
        <v>7.9</v>
      </c>
      <c r="G864" s="300">
        <v>5</v>
      </c>
      <c r="H864" s="300">
        <v>5</v>
      </c>
      <c r="I864" s="300">
        <v>5</v>
      </c>
      <c r="J864" s="300">
        <v>5</v>
      </c>
      <c r="K864" s="300">
        <v>10</v>
      </c>
      <c r="L864" s="300">
        <v>10</v>
      </c>
      <c r="M864" s="300">
        <v>5</v>
      </c>
      <c r="N864" s="300">
        <v>10</v>
      </c>
      <c r="O864" s="300">
        <v>10</v>
      </c>
      <c r="P864" s="300">
        <v>10</v>
      </c>
      <c r="Q864" s="300">
        <v>5</v>
      </c>
      <c r="R864" s="1" t="s">
        <v>8</v>
      </c>
    </row>
    <row r="865" spans="1:18">
      <c r="A865">
        <v>2079</v>
      </c>
      <c r="B865">
        <v>3</v>
      </c>
      <c r="C865" s="299" t="s">
        <v>8853</v>
      </c>
      <c r="D865" s="299" t="s">
        <v>8862</v>
      </c>
      <c r="E865" s="302" t="s">
        <v>7370</v>
      </c>
      <c r="F865" s="301">
        <v>7.9</v>
      </c>
      <c r="G865" s="300">
        <v>5</v>
      </c>
      <c r="H865" s="300">
        <v>5</v>
      </c>
      <c r="I865" s="300">
        <v>5</v>
      </c>
      <c r="J865" s="300">
        <v>5</v>
      </c>
      <c r="K865" s="300">
        <v>10</v>
      </c>
      <c r="L865" s="300">
        <v>10</v>
      </c>
      <c r="M865" s="300">
        <v>5</v>
      </c>
      <c r="N865" s="300">
        <v>10</v>
      </c>
      <c r="O865" s="300">
        <v>10</v>
      </c>
      <c r="P865" s="300">
        <v>10</v>
      </c>
      <c r="Q865" s="300">
        <v>5</v>
      </c>
      <c r="R865" s="1" t="s">
        <v>6698</v>
      </c>
    </row>
    <row r="866" spans="1:18">
      <c r="A866">
        <v>2078</v>
      </c>
      <c r="B866">
        <v>4</v>
      </c>
      <c r="C866" s="299" t="s">
        <v>8853</v>
      </c>
      <c r="D866" s="299" t="s">
        <v>8861</v>
      </c>
      <c r="E866" s="302" t="s">
        <v>7370</v>
      </c>
      <c r="F866" s="301">
        <v>9</v>
      </c>
      <c r="G866" s="300">
        <v>5</v>
      </c>
      <c r="H866" s="300">
        <v>5</v>
      </c>
      <c r="I866" s="300">
        <v>5</v>
      </c>
      <c r="J866" s="300">
        <v>5</v>
      </c>
      <c r="K866" s="300">
        <v>10</v>
      </c>
      <c r="L866" s="300">
        <v>10</v>
      </c>
      <c r="M866" s="300">
        <v>5</v>
      </c>
      <c r="N866" s="300">
        <v>10</v>
      </c>
      <c r="O866" s="300">
        <v>10</v>
      </c>
      <c r="P866" s="300">
        <v>10</v>
      </c>
      <c r="Q866" s="300">
        <v>5</v>
      </c>
      <c r="R866" s="1" t="s">
        <v>8</v>
      </c>
    </row>
    <row r="867" spans="1:18">
      <c r="A867">
        <v>2077</v>
      </c>
      <c r="B867">
        <v>5</v>
      </c>
      <c r="C867" s="299" t="s">
        <v>8853</v>
      </c>
      <c r="D867" s="299" t="s">
        <v>8860</v>
      </c>
      <c r="E867" s="302" t="s">
        <v>7370</v>
      </c>
      <c r="F867" s="301">
        <v>9.4</v>
      </c>
      <c r="G867" s="300">
        <v>5</v>
      </c>
      <c r="H867" s="300">
        <v>5</v>
      </c>
      <c r="I867" s="300">
        <v>5</v>
      </c>
      <c r="J867" s="300">
        <v>5</v>
      </c>
      <c r="K867" s="300">
        <v>10</v>
      </c>
      <c r="L867" s="300">
        <v>10</v>
      </c>
      <c r="M867" s="300">
        <v>5</v>
      </c>
      <c r="N867" s="300">
        <v>10</v>
      </c>
      <c r="O867" s="300">
        <v>10</v>
      </c>
      <c r="P867" s="300">
        <v>10</v>
      </c>
      <c r="Q867" s="300">
        <v>5</v>
      </c>
      <c r="R867" s="1" t="s">
        <v>8</v>
      </c>
    </row>
    <row r="868" spans="1:18">
      <c r="A868">
        <v>2076</v>
      </c>
      <c r="B868">
        <v>6</v>
      </c>
      <c r="C868" s="299" t="s">
        <v>8853</v>
      </c>
      <c r="D868" s="299" t="s">
        <v>8817</v>
      </c>
      <c r="E868" s="302" t="s">
        <v>7370</v>
      </c>
      <c r="F868" s="301">
        <v>8.4</v>
      </c>
      <c r="G868" s="300">
        <v>5</v>
      </c>
      <c r="H868" s="300">
        <v>5</v>
      </c>
      <c r="I868" s="300">
        <v>5</v>
      </c>
      <c r="J868" s="300">
        <v>5</v>
      </c>
      <c r="K868" s="300">
        <v>10</v>
      </c>
      <c r="L868" s="300">
        <v>10</v>
      </c>
      <c r="M868" s="300">
        <v>5</v>
      </c>
      <c r="N868" s="300">
        <v>10</v>
      </c>
      <c r="O868" s="300">
        <v>10</v>
      </c>
      <c r="P868" s="300">
        <v>10</v>
      </c>
      <c r="Q868" s="300">
        <v>5</v>
      </c>
      <c r="R868" s="1" t="s">
        <v>6698</v>
      </c>
    </row>
    <row r="869" spans="1:18">
      <c r="A869">
        <v>2075</v>
      </c>
      <c r="B869">
        <v>7</v>
      </c>
      <c r="C869" s="299" t="s">
        <v>8853</v>
      </c>
      <c r="D869" s="299" t="s">
        <v>8859</v>
      </c>
      <c r="E869" s="302" t="s">
        <v>7370</v>
      </c>
      <c r="F869" s="301">
        <v>9</v>
      </c>
      <c r="G869" s="300">
        <v>5</v>
      </c>
      <c r="H869" s="300">
        <v>5</v>
      </c>
      <c r="I869" s="300">
        <v>5</v>
      </c>
      <c r="J869" s="300">
        <v>5</v>
      </c>
      <c r="K869" s="300">
        <v>10</v>
      </c>
      <c r="L869" s="300">
        <v>10</v>
      </c>
      <c r="M869" s="300">
        <v>5</v>
      </c>
      <c r="N869" s="300">
        <v>10</v>
      </c>
      <c r="O869" s="300">
        <v>10</v>
      </c>
      <c r="P869" s="300">
        <v>10</v>
      </c>
      <c r="Q869" s="300">
        <v>5</v>
      </c>
      <c r="R869" s="1" t="s">
        <v>8</v>
      </c>
    </row>
    <row r="870" spans="1:18">
      <c r="A870">
        <v>2074</v>
      </c>
      <c r="B870">
        <v>8</v>
      </c>
      <c r="C870" s="299" t="s">
        <v>8853</v>
      </c>
      <c r="D870" s="299" t="s">
        <v>8858</v>
      </c>
      <c r="E870" s="302" t="s">
        <v>7370</v>
      </c>
      <c r="F870" s="301">
        <v>7.8</v>
      </c>
      <c r="G870" s="300">
        <v>5</v>
      </c>
      <c r="H870" s="300">
        <v>5</v>
      </c>
      <c r="I870" s="300">
        <v>5</v>
      </c>
      <c r="J870" s="300">
        <v>5</v>
      </c>
      <c r="K870" s="300">
        <v>10</v>
      </c>
      <c r="L870" s="300">
        <v>10</v>
      </c>
      <c r="M870" s="300">
        <v>5</v>
      </c>
      <c r="N870" s="300">
        <v>10</v>
      </c>
      <c r="O870" s="300">
        <v>10</v>
      </c>
      <c r="P870" s="300">
        <v>10</v>
      </c>
      <c r="Q870" s="300">
        <v>5</v>
      </c>
      <c r="R870" s="1" t="s">
        <v>8</v>
      </c>
    </row>
    <row r="871" spans="1:18">
      <c r="A871">
        <v>2073</v>
      </c>
      <c r="B871">
        <v>9</v>
      </c>
      <c r="C871" s="299" t="s">
        <v>8853</v>
      </c>
      <c r="D871" s="299" t="s">
        <v>8857</v>
      </c>
      <c r="E871" s="302" t="s">
        <v>7370</v>
      </c>
      <c r="F871" s="301">
        <v>8.1999999999999993</v>
      </c>
      <c r="G871" s="300">
        <v>5</v>
      </c>
      <c r="H871" s="300">
        <v>5</v>
      </c>
      <c r="I871" s="300">
        <v>5</v>
      </c>
      <c r="J871" s="300">
        <v>5</v>
      </c>
      <c r="K871" s="300">
        <v>10</v>
      </c>
      <c r="L871" s="300">
        <v>10</v>
      </c>
      <c r="M871" s="300">
        <v>5</v>
      </c>
      <c r="N871" s="300">
        <v>10</v>
      </c>
      <c r="O871" s="300">
        <v>10</v>
      </c>
      <c r="P871" s="300">
        <v>10</v>
      </c>
      <c r="Q871" s="300">
        <v>5</v>
      </c>
      <c r="R871" s="1" t="s">
        <v>6698</v>
      </c>
    </row>
    <row r="872" spans="1:18">
      <c r="A872">
        <v>2072</v>
      </c>
      <c r="B872">
        <v>10</v>
      </c>
      <c r="C872" s="299" t="s">
        <v>8853</v>
      </c>
      <c r="D872" s="305" t="s">
        <v>8856</v>
      </c>
      <c r="E872" s="304" t="s">
        <v>7370</v>
      </c>
      <c r="F872" s="303">
        <v>9.5</v>
      </c>
      <c r="G872" s="300">
        <v>5</v>
      </c>
      <c r="H872" s="300">
        <v>5</v>
      </c>
      <c r="I872" s="300">
        <v>5</v>
      </c>
      <c r="J872" s="300">
        <v>5</v>
      </c>
      <c r="K872" s="300">
        <v>10</v>
      </c>
      <c r="L872" s="300">
        <v>10</v>
      </c>
      <c r="M872" s="300">
        <v>5</v>
      </c>
      <c r="N872" s="300">
        <v>10</v>
      </c>
      <c r="O872" s="300">
        <v>10</v>
      </c>
      <c r="P872" s="300">
        <v>10</v>
      </c>
      <c r="Q872" s="300">
        <v>5</v>
      </c>
      <c r="R872" s="1" t="s">
        <v>6665</v>
      </c>
    </row>
    <row r="873" spans="1:18">
      <c r="A873">
        <v>2071</v>
      </c>
      <c r="B873">
        <v>11</v>
      </c>
      <c r="C873" s="299" t="s">
        <v>8853</v>
      </c>
      <c r="D873" s="299" t="s">
        <v>8855</v>
      </c>
      <c r="E873" s="302" t="s">
        <v>7370</v>
      </c>
      <c r="F873" s="301">
        <v>7.2</v>
      </c>
      <c r="G873" s="300">
        <v>5</v>
      </c>
      <c r="H873" s="300">
        <v>5</v>
      </c>
      <c r="I873" s="300">
        <v>5</v>
      </c>
      <c r="J873" s="300">
        <v>5</v>
      </c>
      <c r="K873" s="300">
        <v>10</v>
      </c>
      <c r="L873" s="300">
        <v>10</v>
      </c>
      <c r="M873" s="300">
        <v>5</v>
      </c>
      <c r="N873" s="300">
        <v>10</v>
      </c>
      <c r="O873" s="300">
        <v>10</v>
      </c>
      <c r="P873" s="300">
        <v>10</v>
      </c>
      <c r="Q873" s="300">
        <v>5</v>
      </c>
    </row>
    <row r="874" spans="1:18">
      <c r="A874">
        <v>2070</v>
      </c>
      <c r="B874">
        <v>12</v>
      </c>
      <c r="C874" s="299" t="s">
        <v>8853</v>
      </c>
      <c r="D874" s="299" t="s">
        <v>8854</v>
      </c>
      <c r="E874" s="302" t="s">
        <v>7370</v>
      </c>
      <c r="F874" s="301">
        <v>7.4</v>
      </c>
      <c r="G874" s="300">
        <v>5</v>
      </c>
      <c r="H874" s="300">
        <v>5</v>
      </c>
      <c r="I874" s="300">
        <v>5</v>
      </c>
      <c r="J874" s="300">
        <v>5</v>
      </c>
      <c r="K874" s="300">
        <v>10</v>
      </c>
      <c r="L874" s="300">
        <v>10</v>
      </c>
      <c r="M874" s="300">
        <v>5</v>
      </c>
      <c r="N874" s="300">
        <v>10</v>
      </c>
      <c r="O874" s="300">
        <v>10</v>
      </c>
      <c r="P874" s="300">
        <v>10</v>
      </c>
      <c r="Q874" s="300">
        <v>5</v>
      </c>
    </row>
    <row r="875" spans="1:18">
      <c r="A875">
        <v>2069</v>
      </c>
      <c r="C875" s="299" t="s">
        <v>8853</v>
      </c>
      <c r="D875" s="298" t="s">
        <v>8812</v>
      </c>
      <c r="E875" s="297" t="s">
        <v>7370</v>
      </c>
      <c r="F875" s="296">
        <v>8.4</v>
      </c>
      <c r="G875" s="296" t="e">
        <f>AVERAGE(#REF!)</f>
        <v>#REF!</v>
      </c>
      <c r="H875" s="296" t="e">
        <f>AVERAGE(#REF!)</f>
        <v>#REF!</v>
      </c>
      <c r="I875" s="296" t="e">
        <f>AVERAGE(#REF!)</f>
        <v>#REF!</v>
      </c>
      <c r="J875" s="296" t="e">
        <f>AVERAGE(#REF!)</f>
        <v>#REF!</v>
      </c>
      <c r="K875" s="296" t="e">
        <f>AVERAGE(#REF!)</f>
        <v>#REF!</v>
      </c>
      <c r="L875" s="296" t="e">
        <f>AVERAGE(#REF!)</f>
        <v>#REF!</v>
      </c>
      <c r="M875" s="296" t="e">
        <f>AVERAGE(#REF!)</f>
        <v>#REF!</v>
      </c>
      <c r="N875" s="296" t="e">
        <f>AVERAGE(#REF!)</f>
        <v>#REF!</v>
      </c>
      <c r="O875" s="296" t="e">
        <f>AVERAGE(#REF!)</f>
        <v>#REF!</v>
      </c>
      <c r="P875" s="296" t="e">
        <f>AVERAGE(#REF!)</f>
        <v>#REF!</v>
      </c>
      <c r="Q875" s="296" t="e">
        <f>AVERAGE(#REF!)</f>
        <v>#REF!</v>
      </c>
      <c r="R875" s="1" t="s">
        <v>8</v>
      </c>
    </row>
    <row r="876" spans="1:18">
      <c r="A876">
        <v>2068</v>
      </c>
      <c r="B876">
        <v>1</v>
      </c>
      <c r="C876" s="299" t="s">
        <v>8839</v>
      </c>
      <c r="D876" s="299" t="s">
        <v>8852</v>
      </c>
      <c r="E876" s="302" t="s">
        <v>7370</v>
      </c>
      <c r="F876" s="301">
        <v>7.4</v>
      </c>
      <c r="G876" s="300">
        <v>5</v>
      </c>
      <c r="H876" s="300">
        <v>5</v>
      </c>
      <c r="I876" s="300">
        <v>5</v>
      </c>
      <c r="J876" s="300">
        <v>5</v>
      </c>
      <c r="K876" s="300">
        <v>10</v>
      </c>
      <c r="L876" s="300">
        <v>10</v>
      </c>
      <c r="M876" s="300">
        <v>5</v>
      </c>
      <c r="N876" s="300">
        <v>10</v>
      </c>
      <c r="O876" s="300">
        <v>10</v>
      </c>
      <c r="P876" s="300">
        <v>10</v>
      </c>
      <c r="Q876" s="300">
        <v>5</v>
      </c>
    </row>
    <row r="877" spans="1:18">
      <c r="A877">
        <v>2067</v>
      </c>
      <c r="B877">
        <v>2</v>
      </c>
      <c r="C877" s="299" t="s">
        <v>8839</v>
      </c>
      <c r="D877" s="299" t="s">
        <v>8851</v>
      </c>
      <c r="E877" s="302" t="s">
        <v>7370</v>
      </c>
      <c r="F877" s="301">
        <v>9</v>
      </c>
      <c r="G877" s="300">
        <v>5</v>
      </c>
      <c r="H877" s="300">
        <v>5</v>
      </c>
      <c r="I877" s="300">
        <v>5</v>
      </c>
      <c r="J877" s="300">
        <v>5</v>
      </c>
      <c r="K877" s="300">
        <v>10</v>
      </c>
      <c r="L877" s="300">
        <v>10</v>
      </c>
      <c r="M877" s="300">
        <v>5</v>
      </c>
      <c r="N877" s="300">
        <v>10</v>
      </c>
      <c r="O877" s="300">
        <v>10</v>
      </c>
      <c r="P877" s="300">
        <v>10</v>
      </c>
      <c r="Q877" s="300">
        <v>5</v>
      </c>
      <c r="R877" s="1" t="s">
        <v>6698</v>
      </c>
    </row>
    <row r="878" spans="1:18">
      <c r="A878">
        <v>2066</v>
      </c>
      <c r="B878">
        <v>3</v>
      </c>
      <c r="C878" s="299" t="s">
        <v>8839</v>
      </c>
      <c r="D878" s="305" t="s">
        <v>8850</v>
      </c>
      <c r="E878" s="304" t="s">
        <v>7370</v>
      </c>
      <c r="F878" s="303">
        <v>9.8000000000000007</v>
      </c>
      <c r="G878" s="300">
        <v>5</v>
      </c>
      <c r="H878" s="300">
        <v>5</v>
      </c>
      <c r="I878" s="300">
        <v>5</v>
      </c>
      <c r="J878" s="300">
        <v>5</v>
      </c>
      <c r="K878" s="300">
        <v>10</v>
      </c>
      <c r="L878" s="300">
        <v>10</v>
      </c>
      <c r="M878" s="300">
        <v>5</v>
      </c>
      <c r="N878" s="300">
        <v>10</v>
      </c>
      <c r="O878" s="300">
        <v>10</v>
      </c>
      <c r="P878" s="300">
        <v>10</v>
      </c>
      <c r="Q878" s="300">
        <v>5</v>
      </c>
      <c r="R878" s="1" t="s">
        <v>8</v>
      </c>
    </row>
    <row r="879" spans="1:18">
      <c r="A879">
        <v>2065</v>
      </c>
      <c r="B879">
        <v>4</v>
      </c>
      <c r="C879" s="299" t="s">
        <v>8839</v>
      </c>
      <c r="D879" s="299" t="s">
        <v>8849</v>
      </c>
      <c r="E879" s="302" t="s">
        <v>7370</v>
      </c>
      <c r="F879" s="301">
        <v>8.6</v>
      </c>
      <c r="G879" s="300">
        <v>5</v>
      </c>
      <c r="H879" s="300">
        <v>5</v>
      </c>
      <c r="I879" s="300">
        <v>5</v>
      </c>
      <c r="J879" s="300">
        <v>5</v>
      </c>
      <c r="K879" s="300">
        <v>10</v>
      </c>
      <c r="L879" s="300">
        <v>10</v>
      </c>
      <c r="M879" s="300">
        <v>5</v>
      </c>
      <c r="N879" s="300">
        <v>10</v>
      </c>
      <c r="O879" s="300">
        <v>10</v>
      </c>
      <c r="P879" s="300">
        <v>10</v>
      </c>
      <c r="Q879" s="300">
        <v>5</v>
      </c>
      <c r="R879" s="1" t="s">
        <v>6698</v>
      </c>
    </row>
    <row r="880" spans="1:18">
      <c r="A880">
        <v>2064</v>
      </c>
      <c r="B880">
        <v>5</v>
      </c>
      <c r="C880" s="299" t="s">
        <v>8839</v>
      </c>
      <c r="D880" s="299" t="s">
        <v>8848</v>
      </c>
      <c r="E880" s="302" t="s">
        <v>7370</v>
      </c>
      <c r="F880" s="301">
        <v>7.8</v>
      </c>
      <c r="G880" s="300">
        <v>5</v>
      </c>
      <c r="H880" s="300">
        <v>5</v>
      </c>
      <c r="I880" s="300">
        <v>5</v>
      </c>
      <c r="J880" s="300">
        <v>5</v>
      </c>
      <c r="K880" s="300">
        <v>10</v>
      </c>
      <c r="L880" s="300">
        <v>10</v>
      </c>
      <c r="M880" s="300">
        <v>5</v>
      </c>
      <c r="N880" s="300">
        <v>10</v>
      </c>
      <c r="O880" s="300">
        <v>10</v>
      </c>
      <c r="P880" s="300">
        <v>10</v>
      </c>
      <c r="Q880" s="300">
        <v>5</v>
      </c>
      <c r="R880" s="1" t="s">
        <v>6698</v>
      </c>
    </row>
    <row r="881" spans="1:18">
      <c r="A881">
        <v>2063</v>
      </c>
      <c r="B881">
        <v>6</v>
      </c>
      <c r="C881" s="299" t="s">
        <v>8839</v>
      </c>
      <c r="D881" s="299" t="s">
        <v>8847</v>
      </c>
      <c r="E881" s="302" t="s">
        <v>7370</v>
      </c>
      <c r="F881" s="301">
        <v>9.1999999999999993</v>
      </c>
      <c r="G881" s="300">
        <v>5</v>
      </c>
      <c r="H881" s="300">
        <v>5</v>
      </c>
      <c r="I881" s="300">
        <v>5</v>
      </c>
      <c r="J881" s="300">
        <v>5</v>
      </c>
      <c r="K881" s="300">
        <v>10</v>
      </c>
      <c r="L881" s="300">
        <v>10</v>
      </c>
      <c r="M881" s="300">
        <v>5</v>
      </c>
      <c r="N881" s="300">
        <v>10</v>
      </c>
      <c r="O881" s="300">
        <v>10</v>
      </c>
      <c r="P881" s="300">
        <v>10</v>
      </c>
      <c r="Q881" s="300">
        <v>5</v>
      </c>
      <c r="R881" s="1" t="s">
        <v>6665</v>
      </c>
    </row>
    <row r="882" spans="1:18">
      <c r="A882">
        <v>2062</v>
      </c>
      <c r="B882">
        <v>7</v>
      </c>
      <c r="C882" s="299" t="s">
        <v>8839</v>
      </c>
      <c r="D882" s="299" t="s">
        <v>8846</v>
      </c>
      <c r="E882" s="302" t="s">
        <v>7370</v>
      </c>
      <c r="F882" s="301">
        <v>8.3000000000000007</v>
      </c>
      <c r="G882" s="300">
        <v>5</v>
      </c>
      <c r="H882" s="300">
        <v>5</v>
      </c>
      <c r="I882" s="300">
        <v>5</v>
      </c>
      <c r="J882" s="300">
        <v>5</v>
      </c>
      <c r="K882" s="300">
        <v>10</v>
      </c>
      <c r="L882" s="300">
        <v>10</v>
      </c>
      <c r="M882" s="300">
        <v>5</v>
      </c>
      <c r="N882" s="300">
        <v>10</v>
      </c>
      <c r="O882" s="300">
        <v>10</v>
      </c>
      <c r="P882" s="300">
        <v>10</v>
      </c>
      <c r="Q882" s="300">
        <v>5</v>
      </c>
      <c r="R882" s="1" t="s">
        <v>6698</v>
      </c>
    </row>
    <row r="883" spans="1:18">
      <c r="A883">
        <v>2061</v>
      </c>
      <c r="B883">
        <v>8</v>
      </c>
      <c r="C883" s="299" t="s">
        <v>8839</v>
      </c>
      <c r="D883" s="299" t="s">
        <v>8845</v>
      </c>
      <c r="E883" s="302" t="s">
        <v>7370</v>
      </c>
      <c r="F883" s="301">
        <v>9</v>
      </c>
      <c r="G883" s="300">
        <v>5</v>
      </c>
      <c r="H883" s="300">
        <v>5</v>
      </c>
      <c r="I883" s="300">
        <v>5</v>
      </c>
      <c r="J883" s="300">
        <v>5</v>
      </c>
      <c r="K883" s="300">
        <v>10</v>
      </c>
      <c r="L883" s="300">
        <v>10</v>
      </c>
      <c r="M883" s="300">
        <v>5</v>
      </c>
      <c r="N883" s="300">
        <v>10</v>
      </c>
      <c r="O883" s="300">
        <v>10</v>
      </c>
      <c r="P883" s="300">
        <v>10</v>
      </c>
      <c r="Q883" s="300">
        <v>5</v>
      </c>
      <c r="R883" s="1" t="s">
        <v>6698</v>
      </c>
    </row>
    <row r="884" spans="1:18">
      <c r="A884">
        <v>2060</v>
      </c>
      <c r="B884">
        <v>9</v>
      </c>
      <c r="C884" s="299" t="s">
        <v>8839</v>
      </c>
      <c r="D884" s="299" t="s">
        <v>8844</v>
      </c>
      <c r="E884" s="302" t="s">
        <v>7370</v>
      </c>
      <c r="F884" s="301">
        <v>8.9</v>
      </c>
      <c r="G884" s="300">
        <v>5</v>
      </c>
      <c r="H884" s="300">
        <v>5</v>
      </c>
      <c r="I884" s="300">
        <v>5</v>
      </c>
      <c r="J884" s="300">
        <v>5</v>
      </c>
      <c r="K884" s="300">
        <v>10</v>
      </c>
      <c r="L884" s="300">
        <v>10</v>
      </c>
      <c r="M884" s="300">
        <v>5</v>
      </c>
      <c r="N884" s="300">
        <v>10</v>
      </c>
      <c r="O884" s="300">
        <v>10</v>
      </c>
      <c r="P884" s="300">
        <v>10</v>
      </c>
      <c r="Q884" s="300">
        <v>5</v>
      </c>
      <c r="R884" s="1" t="s">
        <v>6698</v>
      </c>
    </row>
    <row r="885" spans="1:18">
      <c r="A885">
        <v>2059</v>
      </c>
      <c r="B885">
        <v>10</v>
      </c>
      <c r="C885" s="299" t="s">
        <v>8839</v>
      </c>
      <c r="D885" s="299" t="s">
        <v>8843</v>
      </c>
      <c r="E885" s="302" t="s">
        <v>7370</v>
      </c>
      <c r="F885" s="301">
        <v>8</v>
      </c>
      <c r="G885" s="300">
        <v>5</v>
      </c>
      <c r="H885" s="300">
        <v>5</v>
      </c>
      <c r="I885" s="300">
        <v>5</v>
      </c>
      <c r="J885" s="300">
        <v>5</v>
      </c>
      <c r="K885" s="300">
        <v>10</v>
      </c>
      <c r="L885" s="300">
        <v>10</v>
      </c>
      <c r="M885" s="300">
        <v>5</v>
      </c>
      <c r="N885" s="300">
        <v>10</v>
      </c>
      <c r="O885" s="300">
        <v>10</v>
      </c>
      <c r="P885" s="300">
        <v>10</v>
      </c>
      <c r="Q885" s="300">
        <v>5</v>
      </c>
      <c r="R885" s="1" t="s">
        <v>6698</v>
      </c>
    </row>
    <row r="886" spans="1:18">
      <c r="A886">
        <v>2058</v>
      </c>
      <c r="B886">
        <v>11</v>
      </c>
      <c r="C886" s="299" t="s">
        <v>8839</v>
      </c>
      <c r="D886" s="299" t="s">
        <v>8842</v>
      </c>
      <c r="E886" s="302" t="s">
        <v>7370</v>
      </c>
      <c r="F886" s="301">
        <v>7.3</v>
      </c>
      <c r="G886" s="300">
        <v>5</v>
      </c>
      <c r="H886" s="300">
        <v>5</v>
      </c>
      <c r="I886" s="300">
        <v>5</v>
      </c>
      <c r="J886" s="300">
        <v>5</v>
      </c>
      <c r="K886" s="300">
        <v>10</v>
      </c>
      <c r="L886" s="300">
        <v>10</v>
      </c>
      <c r="M886" s="300">
        <v>5</v>
      </c>
      <c r="N886" s="300">
        <v>10</v>
      </c>
      <c r="O886" s="300">
        <v>10</v>
      </c>
      <c r="P886" s="300">
        <v>10</v>
      </c>
      <c r="Q886" s="300">
        <v>5</v>
      </c>
    </row>
    <row r="887" spans="1:18">
      <c r="A887">
        <v>2057</v>
      </c>
      <c r="B887">
        <v>12</v>
      </c>
      <c r="C887" s="299" t="s">
        <v>8839</v>
      </c>
      <c r="D887" s="299" t="s">
        <v>8841</v>
      </c>
      <c r="E887" s="302" t="s">
        <v>7370</v>
      </c>
      <c r="F887" s="301">
        <v>8.1999999999999993</v>
      </c>
      <c r="G887" s="300">
        <v>5</v>
      </c>
      <c r="H887" s="300">
        <v>5</v>
      </c>
      <c r="I887" s="300">
        <v>5</v>
      </c>
      <c r="J887" s="300">
        <v>5</v>
      </c>
      <c r="K887" s="300">
        <v>10</v>
      </c>
      <c r="L887" s="300">
        <v>10</v>
      </c>
      <c r="M887" s="300">
        <v>5</v>
      </c>
      <c r="N887" s="300">
        <v>10</v>
      </c>
      <c r="O887" s="300">
        <v>10</v>
      </c>
      <c r="P887" s="300">
        <v>10</v>
      </c>
      <c r="Q887" s="300">
        <v>5</v>
      </c>
      <c r="R887" s="1" t="s">
        <v>6665</v>
      </c>
    </row>
    <row r="888" spans="1:18">
      <c r="A888">
        <v>2056</v>
      </c>
      <c r="B888">
        <v>13</v>
      </c>
      <c r="C888" s="299" t="s">
        <v>8839</v>
      </c>
      <c r="D888" s="299" t="s">
        <v>8840</v>
      </c>
      <c r="E888" s="302" t="s">
        <v>7370</v>
      </c>
      <c r="F888" s="301">
        <v>8</v>
      </c>
      <c r="G888" s="300">
        <v>5</v>
      </c>
      <c r="H888" s="300">
        <v>5</v>
      </c>
      <c r="I888" s="300">
        <v>5</v>
      </c>
      <c r="J888" s="300">
        <v>5</v>
      </c>
      <c r="K888" s="300">
        <v>10</v>
      </c>
      <c r="L888" s="300">
        <v>10</v>
      </c>
      <c r="M888" s="300">
        <v>5</v>
      </c>
      <c r="N888" s="300">
        <v>10</v>
      </c>
      <c r="O888" s="300">
        <v>10</v>
      </c>
      <c r="P888" s="300">
        <v>10</v>
      </c>
      <c r="Q888" s="300">
        <v>5</v>
      </c>
      <c r="R888" s="1" t="s">
        <v>6698</v>
      </c>
    </row>
    <row r="889" spans="1:18">
      <c r="A889">
        <v>2055</v>
      </c>
      <c r="C889" s="299" t="s">
        <v>8839</v>
      </c>
      <c r="D889" s="298" t="s">
        <v>8812</v>
      </c>
      <c r="E889" s="297" t="s">
        <v>7370</v>
      </c>
      <c r="F889" s="296">
        <v>8.4</v>
      </c>
      <c r="G889" s="296" t="e">
        <f>AVERAGE(#REF!)</f>
        <v>#REF!</v>
      </c>
      <c r="H889" s="296" t="e">
        <f>AVERAGE(#REF!)</f>
        <v>#REF!</v>
      </c>
      <c r="I889" s="296" t="e">
        <f>AVERAGE(#REF!)</f>
        <v>#REF!</v>
      </c>
      <c r="J889" s="296" t="e">
        <f>AVERAGE(#REF!)</f>
        <v>#REF!</v>
      </c>
      <c r="K889" s="296" t="e">
        <f>AVERAGE(#REF!)</f>
        <v>#REF!</v>
      </c>
      <c r="L889" s="296" t="e">
        <f>AVERAGE(#REF!)</f>
        <v>#REF!</v>
      </c>
      <c r="M889" s="296" t="e">
        <f>AVERAGE(#REF!)</f>
        <v>#REF!</v>
      </c>
      <c r="N889" s="296" t="e">
        <f>AVERAGE(#REF!)</f>
        <v>#REF!</v>
      </c>
      <c r="O889" s="296" t="e">
        <f>AVERAGE(#REF!)</f>
        <v>#REF!</v>
      </c>
      <c r="P889" s="296" t="e">
        <f>AVERAGE(#REF!)</f>
        <v>#REF!</v>
      </c>
      <c r="Q889" s="296" t="e">
        <f>AVERAGE(#REF!)</f>
        <v>#REF!</v>
      </c>
      <c r="R889" s="1" t="s">
        <v>6698</v>
      </c>
    </row>
    <row r="890" spans="1:18">
      <c r="A890">
        <v>2054</v>
      </c>
      <c r="B890">
        <v>1</v>
      </c>
      <c r="C890" s="299" t="s">
        <v>8827</v>
      </c>
      <c r="D890" s="299" t="s">
        <v>8838</v>
      </c>
      <c r="E890" s="302" t="s">
        <v>7370</v>
      </c>
      <c r="F890" s="301">
        <v>7.5</v>
      </c>
      <c r="G890" s="300">
        <v>5</v>
      </c>
      <c r="H890" s="300">
        <v>5</v>
      </c>
      <c r="I890" s="300">
        <v>5</v>
      </c>
      <c r="J890" s="300">
        <v>5</v>
      </c>
      <c r="K890" s="300">
        <v>10</v>
      </c>
      <c r="L890" s="300">
        <v>10</v>
      </c>
      <c r="M890" s="300">
        <v>5</v>
      </c>
      <c r="N890" s="300">
        <v>10</v>
      </c>
      <c r="O890" s="300">
        <v>10</v>
      </c>
      <c r="P890" s="300">
        <v>10</v>
      </c>
      <c r="Q890" s="300">
        <v>5</v>
      </c>
      <c r="R890" s="1" t="s">
        <v>8</v>
      </c>
    </row>
    <row r="891" spans="1:18">
      <c r="A891">
        <v>2053</v>
      </c>
      <c r="B891">
        <v>2</v>
      </c>
      <c r="C891" s="299" t="s">
        <v>8827</v>
      </c>
      <c r="D891" s="299" t="s">
        <v>8837</v>
      </c>
      <c r="E891" s="302" t="s">
        <v>7370</v>
      </c>
      <c r="F891" s="301">
        <v>8.1999999999999993</v>
      </c>
      <c r="G891" s="300">
        <v>5</v>
      </c>
      <c r="H891" s="300">
        <v>5</v>
      </c>
      <c r="I891" s="300">
        <v>5</v>
      </c>
      <c r="J891" s="300">
        <v>5</v>
      </c>
      <c r="K891" s="300">
        <v>10</v>
      </c>
      <c r="L891" s="300">
        <v>10</v>
      </c>
      <c r="M891" s="300">
        <v>5</v>
      </c>
      <c r="N891" s="300">
        <v>10</v>
      </c>
      <c r="O891" s="300">
        <v>10</v>
      </c>
      <c r="P891" s="300">
        <v>10</v>
      </c>
      <c r="Q891" s="300">
        <v>5</v>
      </c>
      <c r="R891" s="1" t="s">
        <v>6698</v>
      </c>
    </row>
    <row r="892" spans="1:18">
      <c r="A892">
        <v>2052</v>
      </c>
      <c r="B892">
        <v>3</v>
      </c>
      <c r="C892" s="299" t="s">
        <v>8827</v>
      </c>
      <c r="D892" s="299" t="s">
        <v>8836</v>
      </c>
      <c r="E892" s="302" t="s">
        <v>7370</v>
      </c>
      <c r="F892" s="301">
        <v>8.6</v>
      </c>
      <c r="G892" s="300">
        <v>5</v>
      </c>
      <c r="H892" s="300">
        <v>5</v>
      </c>
      <c r="I892" s="300">
        <v>5</v>
      </c>
      <c r="J892" s="300">
        <v>5</v>
      </c>
      <c r="K892" s="300">
        <v>10</v>
      </c>
      <c r="L892" s="300">
        <v>10</v>
      </c>
      <c r="M892" s="300">
        <v>5</v>
      </c>
      <c r="N892" s="300">
        <v>10</v>
      </c>
      <c r="O892" s="300">
        <v>10</v>
      </c>
      <c r="P892" s="300">
        <v>10</v>
      </c>
      <c r="Q892" s="300">
        <v>5</v>
      </c>
      <c r="R892" s="1" t="s">
        <v>6698</v>
      </c>
    </row>
    <row r="893" spans="1:18">
      <c r="A893">
        <v>2051</v>
      </c>
      <c r="B893">
        <v>4</v>
      </c>
      <c r="C893" s="299" t="s">
        <v>8827</v>
      </c>
      <c r="D893" s="305" t="s">
        <v>8835</v>
      </c>
      <c r="E893" s="304" t="s">
        <v>7370</v>
      </c>
      <c r="F893" s="303">
        <v>9.6</v>
      </c>
      <c r="G893" s="300">
        <v>5</v>
      </c>
      <c r="H893" s="300">
        <v>5</v>
      </c>
      <c r="I893" s="300">
        <v>5</v>
      </c>
      <c r="J893" s="300">
        <v>5</v>
      </c>
      <c r="K893" s="300">
        <v>10</v>
      </c>
      <c r="L893" s="300">
        <v>10</v>
      </c>
      <c r="M893" s="300">
        <v>5</v>
      </c>
      <c r="N893" s="300">
        <v>10</v>
      </c>
      <c r="O893" s="300">
        <v>10</v>
      </c>
      <c r="P893" s="300">
        <v>10</v>
      </c>
      <c r="Q893" s="300">
        <v>5</v>
      </c>
      <c r="R893" s="1" t="s">
        <v>8</v>
      </c>
    </row>
    <row r="894" spans="1:18">
      <c r="A894">
        <v>2050</v>
      </c>
      <c r="B894">
        <v>5</v>
      </c>
      <c r="C894" s="299" t="s">
        <v>8827</v>
      </c>
      <c r="D894" s="299" t="s">
        <v>8834</v>
      </c>
      <c r="E894" s="302" t="s">
        <v>7370</v>
      </c>
      <c r="F894" s="301">
        <v>8.1</v>
      </c>
      <c r="G894" s="300">
        <v>5</v>
      </c>
      <c r="H894" s="300">
        <v>5</v>
      </c>
      <c r="I894" s="300">
        <v>5</v>
      </c>
      <c r="J894" s="300">
        <v>5</v>
      </c>
      <c r="K894" s="300">
        <v>10</v>
      </c>
      <c r="L894" s="300">
        <v>10</v>
      </c>
      <c r="M894" s="300">
        <v>5</v>
      </c>
      <c r="N894" s="300">
        <v>10</v>
      </c>
      <c r="O894" s="300">
        <v>10</v>
      </c>
      <c r="P894" s="300">
        <v>10</v>
      </c>
      <c r="Q894" s="300">
        <v>5</v>
      </c>
      <c r="R894" s="1" t="s">
        <v>6698</v>
      </c>
    </row>
    <row r="895" spans="1:18">
      <c r="A895">
        <v>2049</v>
      </c>
      <c r="B895">
        <v>6</v>
      </c>
      <c r="C895" s="299" t="s">
        <v>8827</v>
      </c>
      <c r="D895" s="299" t="s">
        <v>8833</v>
      </c>
      <c r="E895" s="302" t="s">
        <v>7370</v>
      </c>
      <c r="F895" s="301">
        <v>9</v>
      </c>
      <c r="G895" s="300">
        <v>5</v>
      </c>
      <c r="H895" s="300">
        <v>5</v>
      </c>
      <c r="I895" s="300">
        <v>5</v>
      </c>
      <c r="J895" s="300">
        <v>5</v>
      </c>
      <c r="K895" s="300">
        <v>10</v>
      </c>
      <c r="L895" s="300">
        <v>10</v>
      </c>
      <c r="M895" s="300">
        <v>5</v>
      </c>
      <c r="N895" s="300">
        <v>10</v>
      </c>
      <c r="O895" s="300">
        <v>10</v>
      </c>
      <c r="P895" s="300">
        <v>10</v>
      </c>
      <c r="Q895" s="300">
        <v>5</v>
      </c>
      <c r="R895" s="1" t="s">
        <v>6698</v>
      </c>
    </row>
    <row r="896" spans="1:18">
      <c r="A896">
        <v>2048</v>
      </c>
      <c r="B896">
        <v>7</v>
      </c>
      <c r="C896" s="299" t="s">
        <v>8827</v>
      </c>
      <c r="D896" s="305" t="s">
        <v>8832</v>
      </c>
      <c r="E896" s="304" t="s">
        <v>7370</v>
      </c>
      <c r="F896" s="303">
        <v>9.5</v>
      </c>
      <c r="G896" s="300">
        <v>5</v>
      </c>
      <c r="H896" s="300">
        <v>5</v>
      </c>
      <c r="I896" s="300">
        <v>5</v>
      </c>
      <c r="J896" s="300">
        <v>5</v>
      </c>
      <c r="K896" s="300">
        <v>10</v>
      </c>
      <c r="L896" s="300">
        <v>10</v>
      </c>
      <c r="M896" s="300">
        <v>5</v>
      </c>
      <c r="N896" s="300">
        <v>10</v>
      </c>
      <c r="O896" s="300">
        <v>10</v>
      </c>
      <c r="P896" s="300">
        <v>10</v>
      </c>
      <c r="Q896" s="300">
        <v>5</v>
      </c>
      <c r="R896" s="1" t="s">
        <v>8</v>
      </c>
    </row>
    <row r="897" spans="1:18">
      <c r="A897">
        <v>2047</v>
      </c>
      <c r="B897">
        <v>8</v>
      </c>
      <c r="C897" s="299" t="s">
        <v>8827</v>
      </c>
      <c r="D897" s="305" t="s">
        <v>8831</v>
      </c>
      <c r="E897" s="304" t="s">
        <v>7370</v>
      </c>
      <c r="F897" s="303">
        <v>9.6</v>
      </c>
      <c r="G897" s="300">
        <v>5</v>
      </c>
      <c r="H897" s="300">
        <v>5</v>
      </c>
      <c r="I897" s="300">
        <v>5</v>
      </c>
      <c r="J897" s="300">
        <v>5</v>
      </c>
      <c r="K897" s="300">
        <v>10</v>
      </c>
      <c r="L897" s="300">
        <v>10</v>
      </c>
      <c r="M897" s="300">
        <v>5</v>
      </c>
      <c r="N897" s="300">
        <v>10</v>
      </c>
      <c r="O897" s="300">
        <v>10</v>
      </c>
      <c r="P897" s="300">
        <v>10</v>
      </c>
      <c r="Q897" s="300">
        <v>5</v>
      </c>
      <c r="R897" s="1" t="s">
        <v>6665</v>
      </c>
    </row>
    <row r="898" spans="1:18">
      <c r="A898">
        <v>2046</v>
      </c>
      <c r="B898">
        <v>9</v>
      </c>
      <c r="C898" s="299" t="s">
        <v>8827</v>
      </c>
      <c r="D898" s="299" t="s">
        <v>8830</v>
      </c>
      <c r="E898" s="302" t="s">
        <v>7370</v>
      </c>
      <c r="F898" s="301">
        <v>7.6</v>
      </c>
      <c r="G898" s="300">
        <v>5</v>
      </c>
      <c r="H898" s="300">
        <v>5</v>
      </c>
      <c r="I898" s="300">
        <v>5</v>
      </c>
      <c r="J898" s="300">
        <v>5</v>
      </c>
      <c r="K898" s="300">
        <v>10</v>
      </c>
      <c r="L898" s="300">
        <v>10</v>
      </c>
      <c r="M898" s="300">
        <v>5</v>
      </c>
      <c r="N898" s="300">
        <v>10</v>
      </c>
      <c r="O898" s="300">
        <v>10</v>
      </c>
      <c r="P898" s="300">
        <v>10</v>
      </c>
      <c r="Q898" s="300">
        <v>5</v>
      </c>
      <c r="R898" s="1" t="s">
        <v>6698</v>
      </c>
    </row>
    <row r="899" spans="1:18">
      <c r="A899">
        <v>2045</v>
      </c>
      <c r="B899">
        <v>10</v>
      </c>
      <c r="C899" s="299" t="s">
        <v>8827</v>
      </c>
      <c r="D899" s="299" t="s">
        <v>8829</v>
      </c>
      <c r="E899" s="302" t="s">
        <v>7370</v>
      </c>
      <c r="F899" s="301">
        <v>8.5</v>
      </c>
      <c r="G899" s="300">
        <v>5</v>
      </c>
      <c r="H899" s="300">
        <v>5</v>
      </c>
      <c r="I899" s="300">
        <v>5</v>
      </c>
      <c r="J899" s="300">
        <v>5</v>
      </c>
      <c r="K899" s="300">
        <v>10</v>
      </c>
      <c r="L899" s="300">
        <v>10</v>
      </c>
      <c r="M899" s="300">
        <v>5</v>
      </c>
      <c r="N899" s="300">
        <v>10</v>
      </c>
      <c r="O899" s="300">
        <v>10</v>
      </c>
      <c r="P899" s="300">
        <v>10</v>
      </c>
      <c r="Q899" s="300">
        <v>5</v>
      </c>
      <c r="R899" s="1" t="s">
        <v>6698</v>
      </c>
    </row>
    <row r="900" spans="1:18">
      <c r="A900">
        <v>2044</v>
      </c>
      <c r="B900">
        <v>11</v>
      </c>
      <c r="C900" s="299" t="s">
        <v>8827</v>
      </c>
      <c r="D900" s="299" t="s">
        <v>8828</v>
      </c>
      <c r="E900" s="302" t="s">
        <v>7370</v>
      </c>
      <c r="F900" s="301">
        <v>9.3000000000000007</v>
      </c>
      <c r="G900" s="300">
        <v>5</v>
      </c>
      <c r="H900" s="300">
        <v>5</v>
      </c>
      <c r="I900" s="300">
        <v>5</v>
      </c>
      <c r="J900" s="300">
        <v>5</v>
      </c>
      <c r="K900" s="300">
        <v>10</v>
      </c>
      <c r="L900" s="300">
        <v>10</v>
      </c>
      <c r="M900" s="300">
        <v>5</v>
      </c>
      <c r="N900" s="300">
        <v>10</v>
      </c>
      <c r="O900" s="300">
        <v>10</v>
      </c>
      <c r="P900" s="300">
        <v>10</v>
      </c>
      <c r="Q900" s="300">
        <v>5</v>
      </c>
      <c r="R900" s="1" t="s">
        <v>6698</v>
      </c>
    </row>
    <row r="901" spans="1:18">
      <c r="A901">
        <v>2043</v>
      </c>
      <c r="C901" s="299" t="s">
        <v>8827</v>
      </c>
      <c r="D901" s="298" t="s">
        <v>8812</v>
      </c>
      <c r="E901" s="297" t="s">
        <v>7370</v>
      </c>
      <c r="F901" s="296">
        <v>8.6999999999999993</v>
      </c>
      <c r="G901" s="296" t="e">
        <f>AVERAGE(#REF!)</f>
        <v>#REF!</v>
      </c>
      <c r="H901" s="296" t="e">
        <f>AVERAGE(#REF!)</f>
        <v>#REF!</v>
      </c>
      <c r="I901" s="296" t="e">
        <f>AVERAGE(#REF!)</f>
        <v>#REF!</v>
      </c>
      <c r="J901" s="296" t="e">
        <f>AVERAGE(#REF!)</f>
        <v>#REF!</v>
      </c>
      <c r="K901" s="296" t="e">
        <f>AVERAGE(#REF!)</f>
        <v>#REF!</v>
      </c>
      <c r="L901" s="296" t="e">
        <f>AVERAGE(#REF!)</f>
        <v>#REF!</v>
      </c>
      <c r="M901" s="296" t="e">
        <f>AVERAGE(#REF!)</f>
        <v>#REF!</v>
      </c>
      <c r="N901" s="296" t="e">
        <f>AVERAGE(#REF!)</f>
        <v>#REF!</v>
      </c>
      <c r="O901" s="296" t="e">
        <f>AVERAGE(#REF!)</f>
        <v>#REF!</v>
      </c>
      <c r="P901" s="296" t="e">
        <f>AVERAGE(#REF!)</f>
        <v>#REF!</v>
      </c>
      <c r="Q901" s="296" t="e">
        <f>AVERAGE(#REF!)</f>
        <v>#REF!</v>
      </c>
      <c r="R901" s="1" t="s">
        <v>6698</v>
      </c>
    </row>
    <row r="902" spans="1:18">
      <c r="A902">
        <v>2042</v>
      </c>
      <c r="B902">
        <v>1</v>
      </c>
      <c r="C902" s="299" t="s">
        <v>8813</v>
      </c>
      <c r="D902" s="299" t="s">
        <v>8826</v>
      </c>
      <c r="E902" s="302" t="s">
        <v>7370</v>
      </c>
      <c r="F902" s="301">
        <v>7.8</v>
      </c>
      <c r="G902" s="300">
        <v>5</v>
      </c>
      <c r="H902" s="300">
        <v>5</v>
      </c>
      <c r="I902" s="300">
        <v>5</v>
      </c>
      <c r="J902" s="300">
        <v>5</v>
      </c>
      <c r="K902" s="300">
        <v>10</v>
      </c>
      <c r="L902" s="300">
        <v>10</v>
      </c>
      <c r="M902" s="300">
        <v>5</v>
      </c>
      <c r="N902" s="300">
        <v>10</v>
      </c>
      <c r="O902" s="300">
        <v>10</v>
      </c>
      <c r="P902" s="300">
        <v>10</v>
      </c>
      <c r="Q902" s="300">
        <v>5</v>
      </c>
      <c r="R902" s="1" t="s">
        <v>6665</v>
      </c>
    </row>
    <row r="903" spans="1:18">
      <c r="A903">
        <v>2041</v>
      </c>
      <c r="B903">
        <v>2</v>
      </c>
      <c r="C903" s="299" t="s">
        <v>8813</v>
      </c>
      <c r="D903" s="299" t="s">
        <v>8825</v>
      </c>
      <c r="E903" s="302" t="s">
        <v>7370</v>
      </c>
      <c r="F903" s="301">
        <v>7.8</v>
      </c>
      <c r="G903" s="300">
        <v>5</v>
      </c>
      <c r="H903" s="300">
        <v>5</v>
      </c>
      <c r="I903" s="300">
        <v>5</v>
      </c>
      <c r="J903" s="300">
        <v>5</v>
      </c>
      <c r="K903" s="300">
        <v>10</v>
      </c>
      <c r="L903" s="300">
        <v>10</v>
      </c>
      <c r="M903" s="300">
        <v>5</v>
      </c>
      <c r="N903" s="300">
        <v>10</v>
      </c>
      <c r="O903" s="300">
        <v>10</v>
      </c>
      <c r="P903" s="300">
        <v>10</v>
      </c>
      <c r="Q903" s="300">
        <v>5</v>
      </c>
      <c r="R903" s="1" t="s">
        <v>8</v>
      </c>
    </row>
    <row r="904" spans="1:18">
      <c r="A904">
        <v>2040</v>
      </c>
      <c r="B904">
        <v>3</v>
      </c>
      <c r="C904" s="299" t="s">
        <v>8813</v>
      </c>
      <c r="D904" s="299" t="s">
        <v>8824</v>
      </c>
      <c r="E904" s="302" t="s">
        <v>7370</v>
      </c>
      <c r="F904" s="301">
        <v>9.3000000000000007</v>
      </c>
      <c r="G904" s="300">
        <v>5</v>
      </c>
      <c r="H904" s="300">
        <v>5</v>
      </c>
      <c r="I904" s="300">
        <v>5</v>
      </c>
      <c r="J904" s="300">
        <v>5</v>
      </c>
      <c r="K904" s="300">
        <v>10</v>
      </c>
      <c r="L904" s="300">
        <v>10</v>
      </c>
      <c r="M904" s="300">
        <v>5</v>
      </c>
      <c r="N904" s="300">
        <v>10</v>
      </c>
      <c r="O904" s="300">
        <v>10</v>
      </c>
      <c r="P904" s="300">
        <v>10</v>
      </c>
      <c r="Q904" s="300">
        <v>5</v>
      </c>
      <c r="R904" s="1" t="s">
        <v>8</v>
      </c>
    </row>
    <row r="905" spans="1:18">
      <c r="A905">
        <v>2039</v>
      </c>
      <c r="B905">
        <v>4</v>
      </c>
      <c r="C905" s="299" t="s">
        <v>8813</v>
      </c>
      <c r="D905" s="299" t="s">
        <v>8823</v>
      </c>
      <c r="E905" s="302" t="s">
        <v>7370</v>
      </c>
      <c r="F905" s="301">
        <v>7.6</v>
      </c>
      <c r="G905" s="300">
        <v>5</v>
      </c>
      <c r="H905" s="300">
        <v>5</v>
      </c>
      <c r="I905" s="300">
        <v>5</v>
      </c>
      <c r="J905" s="300">
        <v>5</v>
      </c>
      <c r="K905" s="300">
        <v>10</v>
      </c>
      <c r="L905" s="300">
        <v>10</v>
      </c>
      <c r="M905" s="300">
        <v>5</v>
      </c>
      <c r="N905" s="300">
        <v>10</v>
      </c>
      <c r="O905" s="300">
        <v>10</v>
      </c>
      <c r="P905" s="300">
        <v>10</v>
      </c>
      <c r="Q905" s="300">
        <v>5</v>
      </c>
      <c r="R905" s="1" t="s">
        <v>6665</v>
      </c>
    </row>
    <row r="906" spans="1:18">
      <c r="A906">
        <v>2038</v>
      </c>
      <c r="B906">
        <v>5</v>
      </c>
      <c r="C906" s="299" t="s">
        <v>8813</v>
      </c>
      <c r="D906" s="299" t="s">
        <v>8822</v>
      </c>
      <c r="E906" s="302" t="s">
        <v>7370</v>
      </c>
      <c r="F906" s="301">
        <v>7.6</v>
      </c>
      <c r="G906" s="300">
        <v>5</v>
      </c>
      <c r="H906" s="300">
        <v>5</v>
      </c>
      <c r="I906" s="300">
        <v>5</v>
      </c>
      <c r="J906" s="300">
        <v>5</v>
      </c>
      <c r="K906" s="300">
        <v>10</v>
      </c>
      <c r="L906" s="300">
        <v>10</v>
      </c>
      <c r="M906" s="300">
        <v>5</v>
      </c>
      <c r="N906" s="300">
        <v>10</v>
      </c>
      <c r="O906" s="300">
        <v>10</v>
      </c>
      <c r="P906" s="300">
        <v>10</v>
      </c>
      <c r="Q906" s="300">
        <v>5</v>
      </c>
      <c r="R906" s="1" t="s">
        <v>8</v>
      </c>
    </row>
    <row r="907" spans="1:18">
      <c r="A907">
        <v>2037</v>
      </c>
      <c r="B907">
        <v>6</v>
      </c>
      <c r="C907" s="299" t="s">
        <v>8813</v>
      </c>
      <c r="D907" s="305" t="s">
        <v>8821</v>
      </c>
      <c r="E907" s="304" t="s">
        <v>7370</v>
      </c>
      <c r="F907" s="303">
        <v>9.6999999999999993</v>
      </c>
      <c r="G907" s="300">
        <v>5</v>
      </c>
      <c r="H907" s="300">
        <v>5</v>
      </c>
      <c r="I907" s="300">
        <v>5</v>
      </c>
      <c r="J907" s="300">
        <v>5</v>
      </c>
      <c r="K907" s="300">
        <v>10</v>
      </c>
      <c r="L907" s="300">
        <v>10</v>
      </c>
      <c r="M907" s="300">
        <v>5</v>
      </c>
      <c r="N907" s="300">
        <v>10</v>
      </c>
      <c r="O907" s="300">
        <v>10</v>
      </c>
      <c r="P907" s="300">
        <v>10</v>
      </c>
      <c r="Q907" s="300">
        <v>5</v>
      </c>
      <c r="R907" s="1" t="s">
        <v>8</v>
      </c>
    </row>
    <row r="908" spans="1:18">
      <c r="A908">
        <v>2036</v>
      </c>
      <c r="B908">
        <v>7</v>
      </c>
      <c r="C908" s="299" t="s">
        <v>8813</v>
      </c>
      <c r="D908" s="299" t="s">
        <v>8820</v>
      </c>
      <c r="E908" s="302" t="s">
        <v>7370</v>
      </c>
      <c r="F908" s="301">
        <v>8.1999999999999993</v>
      </c>
      <c r="G908" s="300">
        <v>5</v>
      </c>
      <c r="H908" s="300">
        <v>5</v>
      </c>
      <c r="I908" s="300">
        <v>5</v>
      </c>
      <c r="J908" s="300">
        <v>5</v>
      </c>
      <c r="K908" s="300">
        <v>10</v>
      </c>
      <c r="L908" s="300">
        <v>10</v>
      </c>
      <c r="M908" s="300">
        <v>5</v>
      </c>
      <c r="N908" s="300">
        <v>10</v>
      </c>
      <c r="O908" s="300">
        <v>10</v>
      </c>
      <c r="P908" s="300">
        <v>10</v>
      </c>
      <c r="Q908" s="300">
        <v>5</v>
      </c>
      <c r="R908" s="1" t="s">
        <v>8</v>
      </c>
    </row>
    <row r="909" spans="1:18">
      <c r="A909">
        <v>2035</v>
      </c>
      <c r="B909">
        <v>8</v>
      </c>
      <c r="C909" s="299" t="s">
        <v>8813</v>
      </c>
      <c r="D909" s="299" t="s">
        <v>8819</v>
      </c>
      <c r="E909" s="302" t="s">
        <v>7370</v>
      </c>
      <c r="F909" s="301">
        <v>7.4</v>
      </c>
      <c r="G909" s="300">
        <v>5</v>
      </c>
      <c r="H909" s="300">
        <v>5</v>
      </c>
      <c r="I909" s="300">
        <v>5</v>
      </c>
      <c r="J909" s="300">
        <v>5</v>
      </c>
      <c r="K909" s="300">
        <v>10</v>
      </c>
      <c r="L909" s="300">
        <v>10</v>
      </c>
      <c r="M909" s="300">
        <v>5</v>
      </c>
      <c r="N909" s="300">
        <v>10</v>
      </c>
      <c r="O909" s="300">
        <v>10</v>
      </c>
      <c r="P909" s="300">
        <v>10</v>
      </c>
      <c r="Q909" s="300">
        <v>5</v>
      </c>
    </row>
    <row r="910" spans="1:18">
      <c r="A910">
        <v>2034</v>
      </c>
      <c r="B910">
        <v>9</v>
      </c>
      <c r="C910" s="299" t="s">
        <v>8813</v>
      </c>
      <c r="D910" s="299" t="s">
        <v>8818</v>
      </c>
      <c r="E910" s="302" t="s">
        <v>7370</v>
      </c>
      <c r="F910" s="301">
        <v>7.7</v>
      </c>
      <c r="G910" s="300">
        <v>5</v>
      </c>
      <c r="H910" s="300">
        <v>5</v>
      </c>
      <c r="I910" s="300">
        <v>5</v>
      </c>
      <c r="J910" s="300">
        <v>5</v>
      </c>
      <c r="K910" s="300">
        <v>10</v>
      </c>
      <c r="L910" s="300">
        <v>10</v>
      </c>
      <c r="M910" s="300">
        <v>5</v>
      </c>
      <c r="N910" s="300">
        <v>10</v>
      </c>
      <c r="O910" s="300">
        <v>10</v>
      </c>
      <c r="P910" s="300">
        <v>10</v>
      </c>
      <c r="Q910" s="300">
        <v>5</v>
      </c>
      <c r="R910" s="1" t="s">
        <v>8</v>
      </c>
    </row>
    <row r="911" spans="1:18">
      <c r="A911">
        <v>2033</v>
      </c>
      <c r="B911">
        <v>10</v>
      </c>
      <c r="C911" s="299" t="s">
        <v>8813</v>
      </c>
      <c r="D911" s="299" t="s">
        <v>8817</v>
      </c>
      <c r="E911" s="302" t="s">
        <v>7370</v>
      </c>
      <c r="F911" s="301">
        <v>7.8</v>
      </c>
      <c r="G911" s="300">
        <v>5</v>
      </c>
      <c r="H911" s="300">
        <v>5</v>
      </c>
      <c r="I911" s="300">
        <v>5</v>
      </c>
      <c r="J911" s="300">
        <v>5</v>
      </c>
      <c r="K911" s="300">
        <v>10</v>
      </c>
      <c r="L911" s="300">
        <v>10</v>
      </c>
      <c r="M911" s="300">
        <v>5</v>
      </c>
      <c r="N911" s="300">
        <v>10</v>
      </c>
      <c r="O911" s="300">
        <v>10</v>
      </c>
      <c r="P911" s="300">
        <v>10</v>
      </c>
      <c r="Q911" s="300">
        <v>5</v>
      </c>
      <c r="R911" s="1" t="s">
        <v>6665</v>
      </c>
    </row>
    <row r="912" spans="1:18">
      <c r="A912">
        <v>2032</v>
      </c>
      <c r="B912">
        <v>11</v>
      </c>
      <c r="C912" s="299" t="s">
        <v>8813</v>
      </c>
      <c r="D912" s="299" t="s">
        <v>8816</v>
      </c>
      <c r="E912" s="302" t="s">
        <v>7370</v>
      </c>
      <c r="F912" s="301">
        <v>8.1</v>
      </c>
      <c r="G912" s="300">
        <v>5</v>
      </c>
      <c r="H912" s="300">
        <v>5</v>
      </c>
      <c r="I912" s="300">
        <v>5</v>
      </c>
      <c r="J912" s="300">
        <v>5</v>
      </c>
      <c r="K912" s="300">
        <v>10</v>
      </c>
      <c r="L912" s="300">
        <v>10</v>
      </c>
      <c r="M912" s="300">
        <v>5</v>
      </c>
      <c r="N912" s="300">
        <v>10</v>
      </c>
      <c r="O912" s="300">
        <v>10</v>
      </c>
      <c r="P912" s="300">
        <v>10</v>
      </c>
      <c r="Q912" s="300">
        <v>5</v>
      </c>
      <c r="R912" s="1" t="s">
        <v>8</v>
      </c>
    </row>
    <row r="913" spans="1:18">
      <c r="A913">
        <v>2031</v>
      </c>
      <c r="B913">
        <v>12</v>
      </c>
      <c r="C913" s="299" t="s">
        <v>8813</v>
      </c>
      <c r="D913" s="299" t="s">
        <v>8815</v>
      </c>
      <c r="E913" s="302" t="s">
        <v>7370</v>
      </c>
      <c r="F913" s="301">
        <v>8.8000000000000007</v>
      </c>
      <c r="G913" s="300">
        <v>5</v>
      </c>
      <c r="H913" s="300">
        <v>5</v>
      </c>
      <c r="I913" s="300">
        <v>5</v>
      </c>
      <c r="J913" s="300">
        <v>5</v>
      </c>
      <c r="K913" s="300">
        <v>10</v>
      </c>
      <c r="L913" s="300">
        <v>10</v>
      </c>
      <c r="M913" s="300">
        <v>5</v>
      </c>
      <c r="N913" s="300">
        <v>10</v>
      </c>
      <c r="O913" s="300">
        <v>10</v>
      </c>
      <c r="P913" s="300">
        <v>10</v>
      </c>
      <c r="Q913" s="300">
        <v>5</v>
      </c>
      <c r="R913" s="1" t="s">
        <v>8</v>
      </c>
    </row>
    <row r="914" spans="1:18">
      <c r="A914">
        <v>2030</v>
      </c>
      <c r="B914">
        <v>13</v>
      </c>
      <c r="C914" s="299" t="s">
        <v>8813</v>
      </c>
      <c r="D914" s="299" t="s">
        <v>8814</v>
      </c>
      <c r="E914" s="302" t="s">
        <v>7370</v>
      </c>
      <c r="F914" s="301">
        <v>9.1999999999999993</v>
      </c>
      <c r="G914" s="300">
        <v>5</v>
      </c>
      <c r="H914" s="300">
        <v>5</v>
      </c>
      <c r="I914" s="300">
        <v>5</v>
      </c>
      <c r="J914" s="300">
        <v>5</v>
      </c>
      <c r="K914" s="300">
        <v>10</v>
      </c>
      <c r="L914" s="300">
        <v>10</v>
      </c>
      <c r="M914" s="300">
        <v>5</v>
      </c>
      <c r="N914" s="300">
        <v>10</v>
      </c>
      <c r="O914" s="300">
        <v>10</v>
      </c>
      <c r="P914" s="300">
        <v>10</v>
      </c>
      <c r="Q914" s="300">
        <v>5</v>
      </c>
      <c r="R914" s="1" t="s">
        <v>6698</v>
      </c>
    </row>
    <row r="915" spans="1:18">
      <c r="A915">
        <v>2029</v>
      </c>
      <c r="C915" s="299" t="s">
        <v>8813</v>
      </c>
      <c r="D915" s="298" t="s">
        <v>8812</v>
      </c>
      <c r="E915" s="297" t="s">
        <v>7370</v>
      </c>
      <c r="F915" s="296">
        <v>8.1999999999999993</v>
      </c>
      <c r="G915" s="296" t="e">
        <f>AVERAGE(#REF!)</f>
        <v>#REF!</v>
      </c>
      <c r="H915" s="296" t="e">
        <f>AVERAGE(#REF!)</f>
        <v>#REF!</v>
      </c>
      <c r="I915" s="296" t="e">
        <f>AVERAGE(#REF!)</f>
        <v>#REF!</v>
      </c>
      <c r="J915" s="296" t="e">
        <f>AVERAGE(#REF!)</f>
        <v>#REF!</v>
      </c>
      <c r="K915" s="296" t="e">
        <f>AVERAGE(#REF!)</f>
        <v>#REF!</v>
      </c>
      <c r="L915" s="296" t="e">
        <f>AVERAGE(#REF!)</f>
        <v>#REF!</v>
      </c>
      <c r="M915" s="296" t="e">
        <f>AVERAGE(#REF!)</f>
        <v>#REF!</v>
      </c>
      <c r="N915" s="296" t="e">
        <f>AVERAGE(#REF!)</f>
        <v>#REF!</v>
      </c>
      <c r="O915" s="296" t="e">
        <f>AVERAGE(#REF!)</f>
        <v>#REF!</v>
      </c>
      <c r="P915" s="296" t="e">
        <f>AVERAGE(#REF!)</f>
        <v>#REF!</v>
      </c>
      <c r="Q915" s="296" t="e">
        <f>AVERAGE(#REF!)</f>
        <v>#REF!</v>
      </c>
      <c r="R915" s="1" t="s">
        <v>8</v>
      </c>
    </row>
    <row r="916" spans="1:18">
      <c r="A916">
        <v>2028</v>
      </c>
      <c r="B916">
        <v>1</v>
      </c>
      <c r="C916" s="299" t="s">
        <v>8803</v>
      </c>
      <c r="D916" s="299" t="s">
        <v>8811</v>
      </c>
      <c r="E916" s="302" t="s">
        <v>7370</v>
      </c>
      <c r="F916" s="301">
        <v>9.3000000000000007</v>
      </c>
      <c r="G916" s="300">
        <v>5</v>
      </c>
      <c r="H916" s="300">
        <v>5</v>
      </c>
      <c r="I916" s="300">
        <v>5</v>
      </c>
      <c r="J916" s="300">
        <v>5</v>
      </c>
      <c r="K916" s="300">
        <v>10</v>
      </c>
      <c r="L916" s="300">
        <v>10</v>
      </c>
      <c r="M916" s="300">
        <v>5</v>
      </c>
      <c r="N916" s="300">
        <v>10</v>
      </c>
      <c r="O916" s="300">
        <v>10</v>
      </c>
      <c r="P916" s="300">
        <v>10</v>
      </c>
      <c r="Q916" s="300">
        <v>5</v>
      </c>
      <c r="R916" s="1" t="s">
        <v>8</v>
      </c>
    </row>
    <row r="917" spans="1:18">
      <c r="A917">
        <v>2027</v>
      </c>
      <c r="B917">
        <v>2</v>
      </c>
      <c r="C917" s="299" t="s">
        <v>8803</v>
      </c>
      <c r="D917" s="299" t="s">
        <v>8810</v>
      </c>
      <c r="E917" s="302" t="s">
        <v>7370</v>
      </c>
      <c r="F917" s="301">
        <v>7.6</v>
      </c>
      <c r="G917" s="300">
        <v>5</v>
      </c>
      <c r="H917" s="300">
        <v>5</v>
      </c>
      <c r="I917" s="300">
        <v>5</v>
      </c>
      <c r="J917" s="300">
        <v>5</v>
      </c>
      <c r="K917" s="300">
        <v>10</v>
      </c>
      <c r="L917" s="300">
        <v>10</v>
      </c>
      <c r="M917" s="300">
        <v>5</v>
      </c>
      <c r="N917" s="300">
        <v>10</v>
      </c>
      <c r="O917" s="300">
        <v>10</v>
      </c>
      <c r="P917" s="300">
        <v>10</v>
      </c>
      <c r="Q917" s="300">
        <v>5</v>
      </c>
      <c r="R917" s="1" t="s">
        <v>8</v>
      </c>
    </row>
    <row r="918" spans="1:18">
      <c r="A918">
        <v>2026</v>
      </c>
      <c r="B918">
        <v>3</v>
      </c>
      <c r="C918" s="299" t="s">
        <v>8803</v>
      </c>
      <c r="D918" s="299" t="s">
        <v>8809</v>
      </c>
      <c r="E918" s="302" t="s">
        <v>7370</v>
      </c>
      <c r="F918" s="301">
        <v>8</v>
      </c>
      <c r="G918" s="300">
        <v>5</v>
      </c>
      <c r="H918" s="300">
        <v>5</v>
      </c>
      <c r="I918" s="300">
        <v>5</v>
      </c>
      <c r="J918" s="300">
        <v>5</v>
      </c>
      <c r="K918" s="300">
        <v>10</v>
      </c>
      <c r="L918" s="300">
        <v>10</v>
      </c>
      <c r="M918" s="300">
        <v>5</v>
      </c>
      <c r="N918" s="300">
        <v>10</v>
      </c>
      <c r="O918" s="300">
        <v>10</v>
      </c>
      <c r="P918" s="300">
        <v>10</v>
      </c>
      <c r="Q918" s="300">
        <v>5</v>
      </c>
      <c r="R918" s="1" t="s">
        <v>8</v>
      </c>
    </row>
    <row r="919" spans="1:18">
      <c r="A919">
        <v>2025</v>
      </c>
      <c r="B919">
        <v>4</v>
      </c>
      <c r="C919" s="299" t="s">
        <v>8803</v>
      </c>
      <c r="D919" s="305" t="s">
        <v>8808</v>
      </c>
      <c r="E919" s="304" t="s">
        <v>7370</v>
      </c>
      <c r="F919" s="303">
        <v>9.6999999999999993</v>
      </c>
      <c r="G919" s="300">
        <v>5</v>
      </c>
      <c r="H919" s="300">
        <v>5</v>
      </c>
      <c r="I919" s="300">
        <v>5</v>
      </c>
      <c r="J919" s="300">
        <v>5</v>
      </c>
      <c r="K919" s="300">
        <v>10</v>
      </c>
      <c r="L919" s="300">
        <v>10</v>
      </c>
      <c r="M919" s="300">
        <v>5</v>
      </c>
      <c r="N919" s="300">
        <v>10</v>
      </c>
      <c r="O919" s="300">
        <v>10</v>
      </c>
      <c r="P919" s="300">
        <v>10</v>
      </c>
      <c r="Q919" s="300">
        <v>5</v>
      </c>
      <c r="R919" s="1" t="s">
        <v>8</v>
      </c>
    </row>
    <row r="920" spans="1:18">
      <c r="A920">
        <v>2024</v>
      </c>
      <c r="B920">
        <v>5</v>
      </c>
      <c r="C920" s="299" t="s">
        <v>8803</v>
      </c>
      <c r="D920" s="299" t="s">
        <v>8807</v>
      </c>
      <c r="E920" s="302" t="s">
        <v>7370</v>
      </c>
      <c r="F920" s="301">
        <v>7.5</v>
      </c>
      <c r="G920" s="300">
        <v>5</v>
      </c>
      <c r="H920" s="300">
        <v>5</v>
      </c>
      <c r="I920" s="300">
        <v>5</v>
      </c>
      <c r="J920" s="300">
        <v>5</v>
      </c>
      <c r="K920" s="300">
        <v>10</v>
      </c>
      <c r="L920" s="300">
        <v>10</v>
      </c>
      <c r="M920" s="300">
        <v>5</v>
      </c>
      <c r="N920" s="300">
        <v>10</v>
      </c>
      <c r="O920" s="300">
        <v>10</v>
      </c>
      <c r="P920" s="300">
        <v>10</v>
      </c>
      <c r="Q920" s="300">
        <v>5</v>
      </c>
      <c r="R920" s="1" t="s">
        <v>8</v>
      </c>
    </row>
    <row r="921" spans="1:18">
      <c r="A921">
        <v>2023</v>
      </c>
      <c r="B921">
        <v>6</v>
      </c>
      <c r="C921" s="299" t="s">
        <v>8803</v>
      </c>
      <c r="D921" s="299" t="s">
        <v>8806</v>
      </c>
      <c r="E921" s="302" t="s">
        <v>7370</v>
      </c>
      <c r="F921" s="301">
        <v>8.3000000000000007</v>
      </c>
      <c r="G921" s="300">
        <v>5</v>
      </c>
      <c r="H921" s="300">
        <v>5</v>
      </c>
      <c r="I921" s="300">
        <v>5</v>
      </c>
      <c r="J921" s="300">
        <v>5</v>
      </c>
      <c r="K921" s="300">
        <v>10</v>
      </c>
      <c r="L921" s="300">
        <v>10</v>
      </c>
      <c r="M921" s="300">
        <v>5</v>
      </c>
      <c r="N921" s="300">
        <v>10</v>
      </c>
      <c r="O921" s="300">
        <v>10</v>
      </c>
      <c r="P921" s="300">
        <v>10</v>
      </c>
      <c r="Q921" s="300">
        <v>5</v>
      </c>
      <c r="R921" s="1" t="s">
        <v>6665</v>
      </c>
    </row>
    <row r="922" spans="1:18">
      <c r="A922">
        <v>2022</v>
      </c>
      <c r="B922">
        <v>7</v>
      </c>
      <c r="C922" s="299" t="s">
        <v>8803</v>
      </c>
      <c r="D922" s="299" t="s">
        <v>7020</v>
      </c>
      <c r="E922" s="302" t="s">
        <v>7370</v>
      </c>
      <c r="F922" s="301">
        <v>9.3000000000000007</v>
      </c>
      <c r="G922" s="300">
        <v>5</v>
      </c>
      <c r="H922" s="300">
        <v>5</v>
      </c>
      <c r="I922" s="300">
        <v>5</v>
      </c>
      <c r="J922" s="300">
        <v>5</v>
      </c>
      <c r="K922" s="300">
        <v>10</v>
      </c>
      <c r="L922" s="300">
        <v>10</v>
      </c>
      <c r="M922" s="300">
        <v>5</v>
      </c>
      <c r="N922" s="300">
        <v>10</v>
      </c>
      <c r="O922" s="300">
        <v>10</v>
      </c>
      <c r="P922" s="300">
        <v>10</v>
      </c>
      <c r="Q922" s="300">
        <v>5</v>
      </c>
      <c r="R922" s="1" t="s">
        <v>8</v>
      </c>
    </row>
    <row r="923" spans="1:18">
      <c r="A923">
        <v>2021</v>
      </c>
      <c r="B923">
        <v>8</v>
      </c>
      <c r="C923" s="299" t="s">
        <v>8803</v>
      </c>
      <c r="D923" s="305" t="s">
        <v>8805</v>
      </c>
      <c r="E923" s="304" t="s">
        <v>7370</v>
      </c>
      <c r="F923" s="303">
        <v>10</v>
      </c>
      <c r="G923" s="300">
        <v>5</v>
      </c>
      <c r="H923" s="300">
        <v>5</v>
      </c>
      <c r="I923" s="300">
        <v>5</v>
      </c>
      <c r="J923" s="300">
        <v>5</v>
      </c>
      <c r="K923" s="300">
        <v>10</v>
      </c>
      <c r="L923" s="300">
        <v>10</v>
      </c>
      <c r="M923" s="300">
        <v>5</v>
      </c>
      <c r="N923" s="300">
        <v>10</v>
      </c>
      <c r="O923" s="300">
        <v>10</v>
      </c>
      <c r="P923" s="300">
        <v>10</v>
      </c>
      <c r="Q923" s="300">
        <v>5</v>
      </c>
      <c r="R923" s="1" t="s">
        <v>8</v>
      </c>
    </row>
    <row r="924" spans="1:18">
      <c r="A924">
        <v>2020</v>
      </c>
      <c r="B924">
        <v>9</v>
      </c>
      <c r="C924" s="299" t="s">
        <v>8803</v>
      </c>
      <c r="D924" s="299" t="s">
        <v>8804</v>
      </c>
      <c r="E924" s="302" t="s">
        <v>7370</v>
      </c>
      <c r="F924" s="301">
        <v>8.6</v>
      </c>
      <c r="G924" s="300">
        <v>5</v>
      </c>
      <c r="H924" s="300">
        <v>5</v>
      </c>
      <c r="I924" s="300">
        <v>5</v>
      </c>
      <c r="J924" s="300">
        <v>5</v>
      </c>
      <c r="K924" s="300">
        <v>10</v>
      </c>
      <c r="L924" s="300">
        <v>10</v>
      </c>
      <c r="M924" s="300">
        <v>5</v>
      </c>
      <c r="N924" s="300">
        <v>10</v>
      </c>
      <c r="O924" s="300">
        <v>10</v>
      </c>
      <c r="P924" s="300">
        <v>10</v>
      </c>
      <c r="Q924" s="300">
        <v>5</v>
      </c>
      <c r="R924" s="1" t="s">
        <v>8</v>
      </c>
    </row>
    <row r="925" spans="1:18">
      <c r="A925">
        <v>2019</v>
      </c>
      <c r="C925" s="299" t="s">
        <v>8803</v>
      </c>
      <c r="D925" s="298" t="s">
        <v>8802</v>
      </c>
      <c r="E925" s="297" t="s">
        <v>7370</v>
      </c>
      <c r="F925" s="296">
        <v>8.6999999999999993</v>
      </c>
      <c r="G925" s="296" t="e">
        <f>AVERAGE(#REF!)</f>
        <v>#REF!</v>
      </c>
      <c r="H925" s="296" t="e">
        <f>AVERAGE(#REF!)</f>
        <v>#REF!</v>
      </c>
      <c r="I925" s="296" t="e">
        <f>AVERAGE(#REF!)</f>
        <v>#REF!</v>
      </c>
      <c r="J925" s="296" t="e">
        <f>AVERAGE(#REF!)</f>
        <v>#REF!</v>
      </c>
      <c r="K925" s="296" t="e">
        <f>AVERAGE(#REF!)</f>
        <v>#REF!</v>
      </c>
      <c r="L925" s="296" t="e">
        <f>AVERAGE(#REF!)</f>
        <v>#REF!</v>
      </c>
      <c r="M925" s="296" t="e">
        <f>AVERAGE(#REF!)</f>
        <v>#REF!</v>
      </c>
      <c r="N925" s="296" t="e">
        <f>AVERAGE(#REF!)</f>
        <v>#REF!</v>
      </c>
      <c r="O925" s="296" t="e">
        <f>AVERAGE(#REF!)</f>
        <v>#REF!</v>
      </c>
      <c r="P925" s="296" t="e">
        <f>AVERAGE(#REF!)</f>
        <v>#REF!</v>
      </c>
      <c r="Q925" s="296" t="e">
        <f>AVERAGE(#REF!)</f>
        <v>#REF!</v>
      </c>
      <c r="R925" s="1" t="s">
        <v>8</v>
      </c>
    </row>
    <row r="926" spans="1:18">
      <c r="A926">
        <v>2018</v>
      </c>
      <c r="B926">
        <v>1</v>
      </c>
      <c r="C926" s="299" t="s">
        <v>8789</v>
      </c>
      <c r="D926" s="299" t="s">
        <v>8801</v>
      </c>
      <c r="E926" s="302" t="s">
        <v>7370</v>
      </c>
      <c r="F926" s="301">
        <v>8.1</v>
      </c>
      <c r="G926" s="300">
        <v>5</v>
      </c>
      <c r="H926" s="300">
        <v>5</v>
      </c>
      <c r="I926" s="300">
        <v>5</v>
      </c>
      <c r="J926" s="300">
        <v>5</v>
      </c>
      <c r="K926" s="300">
        <v>10</v>
      </c>
      <c r="L926" s="300">
        <v>10</v>
      </c>
      <c r="M926" s="300">
        <v>5</v>
      </c>
      <c r="N926" s="300">
        <v>10</v>
      </c>
      <c r="O926" s="300">
        <v>10</v>
      </c>
      <c r="P926" s="300">
        <v>10</v>
      </c>
      <c r="Q926" s="300">
        <v>5</v>
      </c>
      <c r="R926" s="1" t="s">
        <v>6665</v>
      </c>
    </row>
    <row r="927" spans="1:18">
      <c r="A927">
        <v>2017</v>
      </c>
      <c r="B927">
        <v>2</v>
      </c>
      <c r="C927" s="299" t="s">
        <v>8789</v>
      </c>
      <c r="D927" s="299" t="s">
        <v>8800</v>
      </c>
      <c r="E927" s="302" t="s">
        <v>7370</v>
      </c>
      <c r="F927" s="301">
        <v>7.2</v>
      </c>
      <c r="G927" s="300">
        <v>5</v>
      </c>
      <c r="H927" s="300">
        <v>5</v>
      </c>
      <c r="I927" s="300">
        <v>5</v>
      </c>
      <c r="J927" s="300">
        <v>5</v>
      </c>
      <c r="K927" s="300">
        <v>10</v>
      </c>
      <c r="L927" s="300">
        <v>10</v>
      </c>
      <c r="M927" s="300">
        <v>5</v>
      </c>
      <c r="N927" s="300">
        <v>10</v>
      </c>
      <c r="O927" s="300">
        <v>10</v>
      </c>
      <c r="P927" s="300">
        <v>10</v>
      </c>
      <c r="Q927" s="300">
        <v>5</v>
      </c>
    </row>
    <row r="928" spans="1:18">
      <c r="A928">
        <v>2016</v>
      </c>
      <c r="B928">
        <v>3</v>
      </c>
      <c r="C928" s="299" t="s">
        <v>8789</v>
      </c>
      <c r="D928" s="299" t="s">
        <v>8799</v>
      </c>
      <c r="E928" s="302" t="s">
        <v>7370</v>
      </c>
      <c r="F928" s="301">
        <v>7.4</v>
      </c>
      <c r="G928" s="300">
        <v>5</v>
      </c>
      <c r="H928" s="300">
        <v>5</v>
      </c>
      <c r="I928" s="300">
        <v>5</v>
      </c>
      <c r="J928" s="300">
        <v>5</v>
      </c>
      <c r="K928" s="300">
        <v>10</v>
      </c>
      <c r="L928" s="300">
        <v>10</v>
      </c>
      <c r="M928" s="300">
        <v>5</v>
      </c>
      <c r="N928" s="300">
        <v>10</v>
      </c>
      <c r="O928" s="300">
        <v>10</v>
      </c>
      <c r="P928" s="300">
        <v>10</v>
      </c>
      <c r="Q928" s="300">
        <v>5</v>
      </c>
    </row>
    <row r="929" spans="1:18">
      <c r="A929">
        <v>2015</v>
      </c>
      <c r="B929">
        <v>4</v>
      </c>
      <c r="C929" s="299" t="s">
        <v>8789</v>
      </c>
      <c r="D929" s="299" t="s">
        <v>8798</v>
      </c>
      <c r="E929" s="302" t="s">
        <v>7370</v>
      </c>
      <c r="F929" s="301">
        <v>7.7</v>
      </c>
      <c r="G929" s="300">
        <v>5</v>
      </c>
      <c r="H929" s="300">
        <v>5</v>
      </c>
      <c r="I929" s="300">
        <v>5</v>
      </c>
      <c r="J929" s="300">
        <v>5</v>
      </c>
      <c r="K929" s="300">
        <v>10</v>
      </c>
      <c r="L929" s="300">
        <v>10</v>
      </c>
      <c r="M929" s="300">
        <v>5</v>
      </c>
      <c r="N929" s="300">
        <v>10</v>
      </c>
      <c r="O929" s="300">
        <v>10</v>
      </c>
      <c r="P929" s="300">
        <v>10</v>
      </c>
      <c r="Q929" s="300">
        <v>5</v>
      </c>
      <c r="R929" s="1" t="s">
        <v>6665</v>
      </c>
    </row>
    <row r="930" spans="1:18">
      <c r="A930">
        <v>2014</v>
      </c>
      <c r="B930">
        <v>5</v>
      </c>
      <c r="C930" s="299" t="s">
        <v>8789</v>
      </c>
      <c r="D930" s="299" t="s">
        <v>8797</v>
      </c>
      <c r="E930" s="302" t="s">
        <v>7370</v>
      </c>
      <c r="F930" s="301">
        <v>9.1</v>
      </c>
      <c r="G930" s="300">
        <v>5</v>
      </c>
      <c r="H930" s="300">
        <v>5</v>
      </c>
      <c r="I930" s="300">
        <v>5</v>
      </c>
      <c r="J930" s="300">
        <v>5</v>
      </c>
      <c r="K930" s="300">
        <v>10</v>
      </c>
      <c r="L930" s="300">
        <v>10</v>
      </c>
      <c r="M930" s="300">
        <v>5</v>
      </c>
      <c r="N930" s="300">
        <v>10</v>
      </c>
      <c r="O930" s="300">
        <v>10</v>
      </c>
      <c r="P930" s="300">
        <v>10</v>
      </c>
      <c r="Q930" s="300">
        <v>5</v>
      </c>
      <c r="R930" s="1" t="s">
        <v>6665</v>
      </c>
    </row>
    <row r="931" spans="1:18">
      <c r="A931">
        <v>2013</v>
      </c>
      <c r="B931">
        <v>6</v>
      </c>
      <c r="C931" s="299" t="s">
        <v>8789</v>
      </c>
      <c r="D931" s="299" t="s">
        <v>8796</v>
      </c>
      <c r="E931" s="302" t="s">
        <v>7370</v>
      </c>
      <c r="F931" s="301">
        <v>7.8</v>
      </c>
      <c r="G931" s="300">
        <v>5</v>
      </c>
      <c r="H931" s="300">
        <v>5</v>
      </c>
      <c r="I931" s="300">
        <v>5</v>
      </c>
      <c r="J931" s="300">
        <v>5</v>
      </c>
      <c r="K931" s="300">
        <v>10</v>
      </c>
      <c r="L931" s="300">
        <v>10</v>
      </c>
      <c r="M931" s="300">
        <v>5</v>
      </c>
      <c r="N931" s="300">
        <v>10</v>
      </c>
      <c r="O931" s="300">
        <v>10</v>
      </c>
      <c r="P931" s="300">
        <v>10</v>
      </c>
      <c r="Q931" s="300">
        <v>5</v>
      </c>
      <c r="R931" s="1" t="s">
        <v>6698</v>
      </c>
    </row>
    <row r="932" spans="1:18">
      <c r="A932">
        <v>2012</v>
      </c>
      <c r="B932">
        <v>7</v>
      </c>
      <c r="C932" s="299" t="s">
        <v>8789</v>
      </c>
      <c r="D932" s="299" t="s">
        <v>8795</v>
      </c>
      <c r="E932" s="302" t="s">
        <v>7370</v>
      </c>
      <c r="F932" s="301">
        <v>6.5</v>
      </c>
      <c r="G932" s="300">
        <v>5</v>
      </c>
      <c r="H932" s="300">
        <v>5</v>
      </c>
      <c r="I932" s="300">
        <v>5</v>
      </c>
      <c r="J932" s="300">
        <v>5</v>
      </c>
      <c r="K932" s="300">
        <v>10</v>
      </c>
      <c r="L932" s="300">
        <v>10</v>
      </c>
      <c r="M932" s="300">
        <v>5</v>
      </c>
      <c r="N932" s="300">
        <v>10</v>
      </c>
      <c r="O932" s="300">
        <v>10</v>
      </c>
      <c r="P932" s="300">
        <v>10</v>
      </c>
      <c r="Q932" s="300">
        <v>5</v>
      </c>
    </row>
    <row r="933" spans="1:18">
      <c r="A933">
        <v>2011</v>
      </c>
      <c r="B933">
        <v>8</v>
      </c>
      <c r="C933" s="299" t="s">
        <v>8789</v>
      </c>
      <c r="D933" s="299" t="s">
        <v>8794</v>
      </c>
      <c r="E933" s="302" t="s">
        <v>7370</v>
      </c>
      <c r="F933" s="301">
        <v>7.7</v>
      </c>
      <c r="G933" s="300">
        <v>5</v>
      </c>
      <c r="H933" s="300">
        <v>5</v>
      </c>
      <c r="I933" s="300">
        <v>5</v>
      </c>
      <c r="J933" s="300">
        <v>5</v>
      </c>
      <c r="K933" s="300">
        <v>10</v>
      </c>
      <c r="L933" s="300">
        <v>10</v>
      </c>
      <c r="M933" s="300">
        <v>5</v>
      </c>
      <c r="N933" s="300">
        <v>10</v>
      </c>
      <c r="O933" s="300">
        <v>10</v>
      </c>
      <c r="P933" s="300">
        <v>10</v>
      </c>
      <c r="Q933" s="300">
        <v>5</v>
      </c>
      <c r="R933" s="1" t="s">
        <v>6665</v>
      </c>
    </row>
    <row r="934" spans="1:18">
      <c r="A934">
        <v>2010</v>
      </c>
      <c r="B934">
        <v>9</v>
      </c>
      <c r="C934" s="299" t="s">
        <v>8789</v>
      </c>
      <c r="D934" s="299" t="s">
        <v>8793</v>
      </c>
      <c r="E934" s="302" t="s">
        <v>7370</v>
      </c>
      <c r="F934" s="301">
        <v>8.8000000000000007</v>
      </c>
      <c r="G934" s="300">
        <v>5</v>
      </c>
      <c r="H934" s="300">
        <v>5</v>
      </c>
      <c r="I934" s="300">
        <v>5</v>
      </c>
      <c r="J934" s="300">
        <v>5</v>
      </c>
      <c r="K934" s="300">
        <v>10</v>
      </c>
      <c r="L934" s="300">
        <v>10</v>
      </c>
      <c r="M934" s="300">
        <v>5</v>
      </c>
      <c r="N934" s="300">
        <v>10</v>
      </c>
      <c r="O934" s="300">
        <v>10</v>
      </c>
      <c r="P934" s="300">
        <v>10</v>
      </c>
      <c r="Q934" s="300">
        <v>5</v>
      </c>
      <c r="R934" s="1" t="s">
        <v>8</v>
      </c>
    </row>
    <row r="935" spans="1:18">
      <c r="A935">
        <v>2009</v>
      </c>
      <c r="B935">
        <v>10</v>
      </c>
      <c r="C935" s="299" t="s">
        <v>8789</v>
      </c>
      <c r="D935" s="299" t="s">
        <v>8792</v>
      </c>
      <c r="E935" s="302" t="s">
        <v>7370</v>
      </c>
      <c r="F935" s="301">
        <v>8</v>
      </c>
      <c r="G935" s="300">
        <v>5</v>
      </c>
      <c r="H935" s="300">
        <v>5</v>
      </c>
      <c r="I935" s="300">
        <v>5</v>
      </c>
      <c r="J935" s="300">
        <v>5</v>
      </c>
      <c r="K935" s="300">
        <v>10</v>
      </c>
      <c r="L935" s="300">
        <v>10</v>
      </c>
      <c r="M935" s="300">
        <v>5</v>
      </c>
      <c r="N935" s="300">
        <v>10</v>
      </c>
      <c r="O935" s="300">
        <v>10</v>
      </c>
      <c r="P935" s="300">
        <v>10</v>
      </c>
      <c r="Q935" s="300">
        <v>5</v>
      </c>
      <c r="R935" s="1" t="s">
        <v>6665</v>
      </c>
    </row>
    <row r="936" spans="1:18">
      <c r="A936">
        <v>2008</v>
      </c>
      <c r="B936">
        <v>11</v>
      </c>
      <c r="C936" s="299" t="s">
        <v>8789</v>
      </c>
      <c r="D936" s="299" t="s">
        <v>8791</v>
      </c>
      <c r="E936" s="302" t="s">
        <v>7370</v>
      </c>
      <c r="F936" s="301">
        <v>8.4</v>
      </c>
      <c r="G936" s="300">
        <v>5</v>
      </c>
      <c r="H936" s="300">
        <v>5</v>
      </c>
      <c r="I936" s="300">
        <v>5</v>
      </c>
      <c r="J936" s="300">
        <v>5</v>
      </c>
      <c r="K936" s="300">
        <v>10</v>
      </c>
      <c r="L936" s="300">
        <v>10</v>
      </c>
      <c r="M936" s="300">
        <v>5</v>
      </c>
      <c r="N936" s="300">
        <v>10</v>
      </c>
      <c r="O936" s="300">
        <v>10</v>
      </c>
      <c r="P936" s="300">
        <v>10</v>
      </c>
      <c r="Q936" s="300">
        <v>5</v>
      </c>
      <c r="R936" s="1" t="s">
        <v>6698</v>
      </c>
    </row>
    <row r="937" spans="1:18">
      <c r="A937">
        <v>2007</v>
      </c>
      <c r="B937">
        <v>12</v>
      </c>
      <c r="C937" s="299" t="s">
        <v>8789</v>
      </c>
      <c r="D937" s="305" t="s">
        <v>8790</v>
      </c>
      <c r="E937" s="304" t="s">
        <v>7370</v>
      </c>
      <c r="F937" s="303">
        <v>9.5</v>
      </c>
      <c r="G937" s="300">
        <v>5</v>
      </c>
      <c r="H937" s="300">
        <v>5</v>
      </c>
      <c r="I937" s="300">
        <v>5</v>
      </c>
      <c r="J937" s="300">
        <v>5</v>
      </c>
      <c r="K937" s="300">
        <v>10</v>
      </c>
      <c r="L937" s="300">
        <v>10</v>
      </c>
      <c r="M937" s="300">
        <v>5</v>
      </c>
      <c r="N937" s="300">
        <v>10</v>
      </c>
      <c r="O937" s="300">
        <v>10</v>
      </c>
      <c r="P937" s="300">
        <v>10</v>
      </c>
      <c r="Q937" s="300">
        <v>5</v>
      </c>
      <c r="R937" s="1" t="s">
        <v>8</v>
      </c>
    </row>
    <row r="938" spans="1:18">
      <c r="A938">
        <v>2006</v>
      </c>
      <c r="C938" s="299" t="s">
        <v>8789</v>
      </c>
      <c r="D938" s="298" t="s">
        <v>8775</v>
      </c>
      <c r="E938" s="297" t="s">
        <v>7370</v>
      </c>
      <c r="F938" s="296">
        <v>8</v>
      </c>
      <c r="G938" s="296" t="e">
        <f>AVERAGE(#REF!)</f>
        <v>#REF!</v>
      </c>
      <c r="H938" s="296" t="e">
        <f>AVERAGE(#REF!)</f>
        <v>#REF!</v>
      </c>
      <c r="I938" s="296" t="e">
        <f>AVERAGE(#REF!)</f>
        <v>#REF!</v>
      </c>
      <c r="J938" s="296" t="e">
        <f>AVERAGE(#REF!)</f>
        <v>#REF!</v>
      </c>
      <c r="K938" s="296" t="e">
        <f>AVERAGE(#REF!)</f>
        <v>#REF!</v>
      </c>
      <c r="L938" s="296" t="e">
        <f>AVERAGE(#REF!)</f>
        <v>#REF!</v>
      </c>
      <c r="M938" s="296" t="e">
        <f>AVERAGE(#REF!)</f>
        <v>#REF!</v>
      </c>
      <c r="N938" s="296" t="e">
        <f>AVERAGE(#REF!)</f>
        <v>#REF!</v>
      </c>
      <c r="O938" s="296" t="e">
        <f>AVERAGE(#REF!)</f>
        <v>#REF!</v>
      </c>
      <c r="P938" s="296" t="e">
        <f>AVERAGE(#REF!)</f>
        <v>#REF!</v>
      </c>
      <c r="Q938" s="296" t="e">
        <f>AVERAGE(#REF!)</f>
        <v>#REF!</v>
      </c>
      <c r="R938" s="1" t="s">
        <v>6665</v>
      </c>
    </row>
    <row r="939" spans="1:18">
      <c r="A939">
        <v>2005</v>
      </c>
      <c r="B939">
        <v>1</v>
      </c>
      <c r="C939" s="299" t="s">
        <v>8776</v>
      </c>
      <c r="D939" s="299" t="s">
        <v>8788</v>
      </c>
      <c r="E939" s="302" t="s">
        <v>7370</v>
      </c>
      <c r="F939" s="301">
        <v>7.5</v>
      </c>
      <c r="G939" s="300">
        <v>5</v>
      </c>
      <c r="H939" s="300">
        <v>5</v>
      </c>
      <c r="I939" s="300">
        <v>5</v>
      </c>
      <c r="J939" s="300">
        <v>5</v>
      </c>
      <c r="K939" s="300">
        <v>10</v>
      </c>
      <c r="L939" s="300">
        <v>10</v>
      </c>
      <c r="M939" s="300">
        <v>5</v>
      </c>
      <c r="N939" s="300">
        <v>10</v>
      </c>
      <c r="O939" s="300">
        <v>10</v>
      </c>
      <c r="P939" s="300">
        <v>10</v>
      </c>
      <c r="Q939" s="300">
        <v>5</v>
      </c>
      <c r="R939" s="1" t="s">
        <v>6698</v>
      </c>
    </row>
    <row r="940" spans="1:18">
      <c r="A940">
        <v>2004</v>
      </c>
      <c r="B940">
        <v>2</v>
      </c>
      <c r="C940" s="299" t="s">
        <v>8776</v>
      </c>
      <c r="D940" s="299" t="s">
        <v>8787</v>
      </c>
      <c r="E940" s="302" t="s">
        <v>7370</v>
      </c>
      <c r="F940" s="301">
        <v>7.7</v>
      </c>
      <c r="G940" s="300">
        <v>5</v>
      </c>
      <c r="H940" s="300">
        <v>5</v>
      </c>
      <c r="I940" s="300">
        <v>5</v>
      </c>
      <c r="J940" s="300">
        <v>5</v>
      </c>
      <c r="K940" s="300">
        <v>10</v>
      </c>
      <c r="L940" s="300">
        <v>10</v>
      </c>
      <c r="M940" s="300">
        <v>5</v>
      </c>
      <c r="N940" s="300">
        <v>10</v>
      </c>
      <c r="O940" s="300">
        <v>10</v>
      </c>
      <c r="P940" s="300">
        <v>10</v>
      </c>
      <c r="Q940" s="300">
        <v>5</v>
      </c>
      <c r="R940" s="1" t="s">
        <v>8</v>
      </c>
    </row>
    <row r="941" spans="1:18">
      <c r="A941">
        <v>2003</v>
      </c>
      <c r="B941">
        <v>3</v>
      </c>
      <c r="C941" s="299" t="s">
        <v>8776</v>
      </c>
      <c r="D941" s="299" t="s">
        <v>8786</v>
      </c>
      <c r="E941" s="302" t="s">
        <v>7370</v>
      </c>
      <c r="F941" s="301">
        <v>7.8</v>
      </c>
      <c r="G941" s="300">
        <v>5</v>
      </c>
      <c r="H941" s="300">
        <v>5</v>
      </c>
      <c r="I941" s="300">
        <v>5</v>
      </c>
      <c r="J941" s="300">
        <v>5</v>
      </c>
      <c r="K941" s="300">
        <v>10</v>
      </c>
      <c r="L941" s="300">
        <v>10</v>
      </c>
      <c r="M941" s="300">
        <v>5</v>
      </c>
      <c r="N941" s="300">
        <v>10</v>
      </c>
      <c r="O941" s="300">
        <v>10</v>
      </c>
      <c r="P941" s="300">
        <v>10</v>
      </c>
      <c r="Q941" s="300">
        <v>5</v>
      </c>
      <c r="R941" s="1" t="s">
        <v>8</v>
      </c>
    </row>
    <row r="942" spans="1:18">
      <c r="A942">
        <v>2002</v>
      </c>
      <c r="B942">
        <v>4</v>
      </c>
      <c r="C942" s="299" t="s">
        <v>8776</v>
      </c>
      <c r="D942" s="299" t="s">
        <v>8785</v>
      </c>
      <c r="E942" s="302" t="s">
        <v>7370</v>
      </c>
      <c r="F942" s="301">
        <v>8.1</v>
      </c>
      <c r="G942" s="300">
        <v>5</v>
      </c>
      <c r="H942" s="300">
        <v>5</v>
      </c>
      <c r="I942" s="300">
        <v>5</v>
      </c>
      <c r="J942" s="300">
        <v>5</v>
      </c>
      <c r="K942" s="300">
        <v>10</v>
      </c>
      <c r="L942" s="300">
        <v>10</v>
      </c>
      <c r="M942" s="300">
        <v>5</v>
      </c>
      <c r="N942" s="300">
        <v>10</v>
      </c>
      <c r="O942" s="300">
        <v>10</v>
      </c>
      <c r="P942" s="300">
        <v>10</v>
      </c>
      <c r="Q942" s="300">
        <v>5</v>
      </c>
      <c r="R942" s="1" t="s">
        <v>8</v>
      </c>
    </row>
    <row r="943" spans="1:18">
      <c r="A943">
        <v>2001</v>
      </c>
      <c r="B943">
        <v>5</v>
      </c>
      <c r="C943" s="299" t="s">
        <v>8776</v>
      </c>
      <c r="D943" s="299" t="s">
        <v>8784</v>
      </c>
      <c r="E943" s="302" t="s">
        <v>7370</v>
      </c>
      <c r="F943" s="301">
        <v>7.5</v>
      </c>
      <c r="G943" s="300">
        <v>5</v>
      </c>
      <c r="H943" s="300">
        <v>5</v>
      </c>
      <c r="I943" s="300">
        <v>5</v>
      </c>
      <c r="J943" s="300">
        <v>5</v>
      </c>
      <c r="K943" s="300">
        <v>10</v>
      </c>
      <c r="L943" s="300">
        <v>10</v>
      </c>
      <c r="M943" s="300">
        <v>5</v>
      </c>
      <c r="N943" s="300">
        <v>10</v>
      </c>
      <c r="O943" s="300">
        <v>10</v>
      </c>
      <c r="P943" s="300">
        <v>10</v>
      </c>
      <c r="Q943" s="300">
        <v>5</v>
      </c>
      <c r="R943" s="1" t="s">
        <v>6665</v>
      </c>
    </row>
    <row r="944" spans="1:18">
      <c r="A944">
        <v>2000</v>
      </c>
      <c r="B944">
        <v>6</v>
      </c>
      <c r="C944" s="299" t="s">
        <v>8776</v>
      </c>
      <c r="D944" s="299" t="s">
        <v>8783</v>
      </c>
      <c r="E944" s="302" t="s">
        <v>7370</v>
      </c>
      <c r="F944" s="301">
        <v>6.5</v>
      </c>
      <c r="G944" s="300">
        <v>5</v>
      </c>
      <c r="H944" s="300">
        <v>5</v>
      </c>
      <c r="I944" s="300">
        <v>5</v>
      </c>
      <c r="J944" s="300">
        <v>5</v>
      </c>
      <c r="K944" s="300">
        <v>10</v>
      </c>
      <c r="L944" s="300">
        <v>10</v>
      </c>
      <c r="M944" s="300">
        <v>5</v>
      </c>
      <c r="N944" s="300">
        <v>10</v>
      </c>
      <c r="O944" s="300">
        <v>10</v>
      </c>
      <c r="P944" s="300">
        <v>10</v>
      </c>
      <c r="Q944" s="300">
        <v>5</v>
      </c>
    </row>
    <row r="945" spans="1:18">
      <c r="A945">
        <v>1999</v>
      </c>
      <c r="B945">
        <v>7</v>
      </c>
      <c r="C945" s="299" t="s">
        <v>8776</v>
      </c>
      <c r="D945" s="299" t="s">
        <v>8782</v>
      </c>
      <c r="E945" s="302" t="s">
        <v>7370</v>
      </c>
      <c r="F945" s="301">
        <v>8.8000000000000007</v>
      </c>
      <c r="G945" s="300">
        <v>5</v>
      </c>
      <c r="H945" s="300">
        <v>5</v>
      </c>
      <c r="I945" s="300">
        <v>5</v>
      </c>
      <c r="J945" s="300">
        <v>5</v>
      </c>
      <c r="K945" s="300">
        <v>10</v>
      </c>
      <c r="L945" s="300">
        <v>10</v>
      </c>
      <c r="M945" s="300">
        <v>5</v>
      </c>
      <c r="N945" s="300">
        <v>10</v>
      </c>
      <c r="O945" s="300">
        <v>10</v>
      </c>
      <c r="P945" s="300">
        <v>10</v>
      </c>
      <c r="Q945" s="300">
        <v>5</v>
      </c>
      <c r="R945" s="1" t="s">
        <v>8</v>
      </c>
    </row>
    <row r="946" spans="1:18">
      <c r="A946">
        <v>1998</v>
      </c>
      <c r="B946">
        <v>8</v>
      </c>
      <c r="C946" s="299" t="s">
        <v>8776</v>
      </c>
      <c r="D946" s="299" t="s">
        <v>8781</v>
      </c>
      <c r="E946" s="302" t="s">
        <v>7370</v>
      </c>
      <c r="F946" s="301">
        <v>7.8</v>
      </c>
      <c r="G946" s="300">
        <v>5</v>
      </c>
      <c r="H946" s="300">
        <v>5</v>
      </c>
      <c r="I946" s="300">
        <v>5</v>
      </c>
      <c r="J946" s="300">
        <v>5</v>
      </c>
      <c r="K946" s="300">
        <v>10</v>
      </c>
      <c r="L946" s="300">
        <v>10</v>
      </c>
      <c r="M946" s="300">
        <v>5</v>
      </c>
      <c r="N946" s="300">
        <v>10</v>
      </c>
      <c r="O946" s="300">
        <v>10</v>
      </c>
      <c r="P946" s="300">
        <v>10</v>
      </c>
      <c r="Q946" s="300">
        <v>5</v>
      </c>
      <c r="R946" s="1" t="s">
        <v>8</v>
      </c>
    </row>
    <row r="947" spans="1:18">
      <c r="A947">
        <v>1997</v>
      </c>
      <c r="B947">
        <v>9</v>
      </c>
      <c r="C947" s="299" t="s">
        <v>8776</v>
      </c>
      <c r="D947" s="299" t="s">
        <v>8780</v>
      </c>
      <c r="E947" s="302" t="s">
        <v>7370</v>
      </c>
      <c r="F947" s="301">
        <v>8.1999999999999993</v>
      </c>
      <c r="G947" s="300">
        <v>5</v>
      </c>
      <c r="H947" s="300">
        <v>5</v>
      </c>
      <c r="I947" s="300">
        <v>5</v>
      </c>
      <c r="J947" s="300">
        <v>5</v>
      </c>
      <c r="K947" s="300">
        <v>10</v>
      </c>
      <c r="L947" s="300">
        <v>10</v>
      </c>
      <c r="M947" s="300">
        <v>5</v>
      </c>
      <c r="N947" s="300">
        <v>10</v>
      </c>
      <c r="O947" s="300">
        <v>10</v>
      </c>
      <c r="P947" s="300">
        <v>10</v>
      </c>
      <c r="Q947" s="300">
        <v>5</v>
      </c>
      <c r="R947" s="1" t="s">
        <v>8</v>
      </c>
    </row>
    <row r="948" spans="1:18">
      <c r="A948">
        <v>1996</v>
      </c>
      <c r="B948">
        <v>10</v>
      </c>
      <c r="C948" s="299" t="s">
        <v>8776</v>
      </c>
      <c r="D948" s="299" t="s">
        <v>8779</v>
      </c>
      <c r="E948" s="302" t="s">
        <v>7370</v>
      </c>
      <c r="F948" s="301">
        <v>7.9</v>
      </c>
      <c r="G948" s="300">
        <v>5</v>
      </c>
      <c r="H948" s="300">
        <v>5</v>
      </c>
      <c r="I948" s="300">
        <v>5</v>
      </c>
      <c r="J948" s="300">
        <v>5</v>
      </c>
      <c r="K948" s="300">
        <v>10</v>
      </c>
      <c r="L948" s="300">
        <v>10</v>
      </c>
      <c r="M948" s="300">
        <v>5</v>
      </c>
      <c r="N948" s="300">
        <v>10</v>
      </c>
      <c r="O948" s="300">
        <v>10</v>
      </c>
      <c r="P948" s="300">
        <v>10</v>
      </c>
      <c r="Q948" s="300">
        <v>5</v>
      </c>
      <c r="R948" s="1" t="s">
        <v>8</v>
      </c>
    </row>
    <row r="949" spans="1:18">
      <c r="A949">
        <v>1995</v>
      </c>
      <c r="B949">
        <v>11</v>
      </c>
      <c r="C949" s="299" t="s">
        <v>8776</v>
      </c>
      <c r="D949" s="299" t="s">
        <v>8778</v>
      </c>
      <c r="E949" s="302" t="s">
        <v>7370</v>
      </c>
      <c r="F949" s="301">
        <v>6.9</v>
      </c>
      <c r="G949" s="300">
        <v>5</v>
      </c>
      <c r="H949" s="300">
        <v>5</v>
      </c>
      <c r="I949" s="300">
        <v>5</v>
      </c>
      <c r="J949" s="300">
        <v>5</v>
      </c>
      <c r="K949" s="300">
        <v>10</v>
      </c>
      <c r="L949" s="300">
        <v>10</v>
      </c>
      <c r="M949" s="300">
        <v>5</v>
      </c>
      <c r="N949" s="300">
        <v>10</v>
      </c>
      <c r="O949" s="300">
        <v>10</v>
      </c>
      <c r="P949" s="300">
        <v>10</v>
      </c>
      <c r="Q949" s="300">
        <v>5</v>
      </c>
    </row>
    <row r="950" spans="1:18">
      <c r="A950">
        <v>1994</v>
      </c>
      <c r="B950">
        <v>12</v>
      </c>
      <c r="C950" s="299" t="s">
        <v>8776</v>
      </c>
      <c r="D950" s="299" t="s">
        <v>8777</v>
      </c>
      <c r="E950" s="302" t="s">
        <v>7370</v>
      </c>
      <c r="F950" s="301">
        <v>6.5</v>
      </c>
      <c r="G950" s="300">
        <v>5</v>
      </c>
      <c r="H950" s="300">
        <v>5</v>
      </c>
      <c r="I950" s="300">
        <v>5</v>
      </c>
      <c r="J950" s="300">
        <v>5</v>
      </c>
      <c r="K950" s="300">
        <v>10</v>
      </c>
      <c r="L950" s="300">
        <v>10</v>
      </c>
      <c r="M950" s="300">
        <v>5</v>
      </c>
      <c r="N950" s="300">
        <v>10</v>
      </c>
      <c r="O950" s="300">
        <v>10</v>
      </c>
      <c r="P950" s="300">
        <v>10</v>
      </c>
      <c r="Q950" s="300">
        <v>5</v>
      </c>
    </row>
    <row r="951" spans="1:18">
      <c r="A951">
        <v>1993</v>
      </c>
      <c r="C951" s="299" t="s">
        <v>8776</v>
      </c>
      <c r="D951" s="298" t="s">
        <v>8775</v>
      </c>
      <c r="E951" s="297" t="s">
        <v>7370</v>
      </c>
      <c r="F951" s="296">
        <v>7.6</v>
      </c>
      <c r="G951" s="296" t="e">
        <f>AVERAGE(#REF!)</f>
        <v>#REF!</v>
      </c>
      <c r="H951" s="296" t="e">
        <f>AVERAGE(#REF!)</f>
        <v>#REF!</v>
      </c>
      <c r="I951" s="296" t="e">
        <f>AVERAGE(#REF!)</f>
        <v>#REF!</v>
      </c>
      <c r="J951" s="296" t="e">
        <f>AVERAGE(#REF!)</f>
        <v>#REF!</v>
      </c>
      <c r="K951" s="296" t="e">
        <f>AVERAGE(#REF!)</f>
        <v>#REF!</v>
      </c>
      <c r="L951" s="296" t="e">
        <f>AVERAGE(#REF!)</f>
        <v>#REF!</v>
      </c>
      <c r="M951" s="296" t="e">
        <f>AVERAGE(#REF!)</f>
        <v>#REF!</v>
      </c>
      <c r="N951" s="296" t="e">
        <f>AVERAGE(#REF!)</f>
        <v>#REF!</v>
      </c>
      <c r="O951" s="296" t="e">
        <f>AVERAGE(#REF!)</f>
        <v>#REF!</v>
      </c>
      <c r="P951" s="296" t="e">
        <f>AVERAGE(#REF!)</f>
        <v>#REF!</v>
      </c>
      <c r="Q951" s="296" t="e">
        <f>AVERAGE(#REF!)</f>
        <v>#REF!</v>
      </c>
      <c r="R951" s="1" t="s">
        <v>8</v>
      </c>
    </row>
    <row r="952" spans="1:18">
      <c r="A952">
        <v>1992</v>
      </c>
      <c r="B952">
        <v>1</v>
      </c>
      <c r="C952" s="299" t="s">
        <v>8761</v>
      </c>
      <c r="D952" s="299" t="s">
        <v>8774</v>
      </c>
      <c r="E952" s="302" t="s">
        <v>7370</v>
      </c>
      <c r="F952" s="301">
        <v>7.2</v>
      </c>
      <c r="G952" s="300">
        <v>5</v>
      </c>
      <c r="H952" s="300">
        <v>5</v>
      </c>
      <c r="I952" s="300">
        <v>5</v>
      </c>
      <c r="J952" s="300">
        <v>5</v>
      </c>
      <c r="K952" s="300">
        <v>10</v>
      </c>
      <c r="L952" s="300">
        <v>10</v>
      </c>
      <c r="M952" s="300">
        <v>5</v>
      </c>
      <c r="N952" s="300">
        <v>10</v>
      </c>
      <c r="O952" s="300">
        <v>10</v>
      </c>
      <c r="P952" s="300">
        <v>10</v>
      </c>
      <c r="Q952" s="300">
        <v>5</v>
      </c>
    </row>
    <row r="953" spans="1:18">
      <c r="A953">
        <v>1991</v>
      </c>
      <c r="B953">
        <v>2</v>
      </c>
      <c r="C953" s="299" t="s">
        <v>8761</v>
      </c>
      <c r="D953" s="299" t="s">
        <v>8773</v>
      </c>
      <c r="E953" s="302" t="s">
        <v>7370</v>
      </c>
      <c r="F953" s="301">
        <v>6.9</v>
      </c>
      <c r="G953" s="300">
        <v>5</v>
      </c>
      <c r="H953" s="300">
        <v>5</v>
      </c>
      <c r="I953" s="300">
        <v>5</v>
      </c>
      <c r="J953" s="300">
        <v>5</v>
      </c>
      <c r="K953" s="300">
        <v>10</v>
      </c>
      <c r="L953" s="300">
        <v>10</v>
      </c>
      <c r="M953" s="300">
        <v>5</v>
      </c>
      <c r="N953" s="300">
        <v>10</v>
      </c>
      <c r="O953" s="300">
        <v>10</v>
      </c>
      <c r="P953" s="300">
        <v>10</v>
      </c>
      <c r="Q953" s="300">
        <v>5</v>
      </c>
    </row>
    <row r="954" spans="1:18">
      <c r="A954">
        <v>1990</v>
      </c>
      <c r="B954">
        <v>3</v>
      </c>
      <c r="C954" s="299" t="s">
        <v>8761</v>
      </c>
      <c r="D954" s="299" t="s">
        <v>8772</v>
      </c>
      <c r="E954" s="302" t="s">
        <v>7370</v>
      </c>
      <c r="F954" s="301">
        <v>7.5</v>
      </c>
      <c r="G954" s="300">
        <v>5</v>
      </c>
      <c r="H954" s="300">
        <v>5</v>
      </c>
      <c r="I954" s="300">
        <v>5</v>
      </c>
      <c r="J954" s="300">
        <v>5</v>
      </c>
      <c r="K954" s="300">
        <v>10</v>
      </c>
      <c r="L954" s="300">
        <v>10</v>
      </c>
      <c r="M954" s="300">
        <v>5</v>
      </c>
      <c r="N954" s="300">
        <v>10</v>
      </c>
      <c r="O954" s="300">
        <v>10</v>
      </c>
      <c r="P954" s="300">
        <v>10</v>
      </c>
      <c r="Q954" s="300">
        <v>5</v>
      </c>
      <c r="R954" s="1" t="s">
        <v>6698</v>
      </c>
    </row>
    <row r="955" spans="1:18">
      <c r="A955">
        <v>1989</v>
      </c>
      <c r="B955">
        <v>4</v>
      </c>
      <c r="C955" s="299" t="s">
        <v>8761</v>
      </c>
      <c r="D955" s="299" t="s">
        <v>8771</v>
      </c>
      <c r="E955" s="302" t="s">
        <v>7370</v>
      </c>
      <c r="F955" s="301">
        <v>7.3</v>
      </c>
      <c r="G955" s="300">
        <v>5</v>
      </c>
      <c r="H955" s="300">
        <v>5</v>
      </c>
      <c r="I955" s="300">
        <v>5</v>
      </c>
      <c r="J955" s="300">
        <v>5</v>
      </c>
      <c r="K955" s="300">
        <v>10</v>
      </c>
      <c r="L955" s="300">
        <v>10</v>
      </c>
      <c r="M955" s="300">
        <v>5</v>
      </c>
      <c r="N955" s="300">
        <v>10</v>
      </c>
      <c r="O955" s="300">
        <v>10</v>
      </c>
      <c r="P955" s="300">
        <v>10</v>
      </c>
      <c r="Q955" s="300">
        <v>5</v>
      </c>
    </row>
    <row r="956" spans="1:18">
      <c r="A956">
        <v>1988</v>
      </c>
      <c r="B956">
        <v>5</v>
      </c>
      <c r="C956" s="299" t="s">
        <v>8761</v>
      </c>
      <c r="D956" s="299" t="s">
        <v>8770</v>
      </c>
      <c r="E956" s="302" t="s">
        <v>7370</v>
      </c>
      <c r="F956" s="301">
        <v>7.5</v>
      </c>
      <c r="G956" s="300">
        <v>5</v>
      </c>
      <c r="H956" s="300">
        <v>5</v>
      </c>
      <c r="I956" s="300">
        <v>5</v>
      </c>
      <c r="J956" s="300">
        <v>5</v>
      </c>
      <c r="K956" s="300">
        <v>10</v>
      </c>
      <c r="L956" s="300">
        <v>10</v>
      </c>
      <c r="M956" s="300">
        <v>5</v>
      </c>
      <c r="N956" s="300">
        <v>10</v>
      </c>
      <c r="O956" s="300">
        <v>10</v>
      </c>
      <c r="P956" s="300">
        <v>10</v>
      </c>
      <c r="Q956" s="300">
        <v>5</v>
      </c>
      <c r="R956" s="1" t="s">
        <v>6665</v>
      </c>
    </row>
    <row r="957" spans="1:18">
      <c r="A957">
        <v>1987</v>
      </c>
      <c r="B957">
        <v>6</v>
      </c>
      <c r="C957" s="299" t="s">
        <v>8761</v>
      </c>
      <c r="D957" s="299" t="s">
        <v>8769</v>
      </c>
      <c r="E957" s="302" t="s">
        <v>7370</v>
      </c>
      <c r="F957" s="301">
        <v>7.5</v>
      </c>
      <c r="G957" s="300">
        <v>5</v>
      </c>
      <c r="H957" s="300">
        <v>5</v>
      </c>
      <c r="I957" s="300">
        <v>5</v>
      </c>
      <c r="J957" s="300">
        <v>5</v>
      </c>
      <c r="K957" s="300">
        <v>10</v>
      </c>
      <c r="L957" s="300">
        <v>10</v>
      </c>
      <c r="M957" s="300">
        <v>5</v>
      </c>
      <c r="N957" s="300">
        <v>10</v>
      </c>
      <c r="O957" s="300">
        <v>10</v>
      </c>
      <c r="P957" s="300">
        <v>10</v>
      </c>
      <c r="Q957" s="300">
        <v>5</v>
      </c>
      <c r="R957" s="1" t="s">
        <v>6665</v>
      </c>
    </row>
    <row r="958" spans="1:18">
      <c r="A958">
        <v>1986</v>
      </c>
      <c r="B958">
        <v>7</v>
      </c>
      <c r="C958" s="299" t="s">
        <v>8761</v>
      </c>
      <c r="D958" s="299" t="s">
        <v>8768</v>
      </c>
      <c r="E958" s="302" t="s">
        <v>7370</v>
      </c>
      <c r="F958" s="301">
        <v>7.7</v>
      </c>
      <c r="G958" s="300">
        <v>5</v>
      </c>
      <c r="H958" s="300">
        <v>5</v>
      </c>
      <c r="I958" s="300">
        <v>5</v>
      </c>
      <c r="J958" s="300">
        <v>5</v>
      </c>
      <c r="K958" s="300">
        <v>10</v>
      </c>
      <c r="L958" s="300">
        <v>10</v>
      </c>
      <c r="M958" s="300">
        <v>5</v>
      </c>
      <c r="N958" s="300">
        <v>10</v>
      </c>
      <c r="O958" s="300">
        <v>10</v>
      </c>
      <c r="P958" s="300">
        <v>10</v>
      </c>
      <c r="Q958" s="300">
        <v>5</v>
      </c>
      <c r="R958" s="1" t="s">
        <v>6665</v>
      </c>
    </row>
    <row r="959" spans="1:18">
      <c r="A959">
        <v>1985</v>
      </c>
      <c r="B959">
        <v>8</v>
      </c>
      <c r="C959" s="299" t="s">
        <v>8761</v>
      </c>
      <c r="D959" s="299" t="s">
        <v>8767</v>
      </c>
      <c r="E959" s="302" t="s">
        <v>7370</v>
      </c>
      <c r="F959" s="301">
        <v>7.4</v>
      </c>
      <c r="G959" s="300">
        <v>5</v>
      </c>
      <c r="H959" s="300">
        <v>5</v>
      </c>
      <c r="I959" s="300">
        <v>5</v>
      </c>
      <c r="J959" s="300">
        <v>5</v>
      </c>
      <c r="K959" s="300">
        <v>10</v>
      </c>
      <c r="L959" s="300">
        <v>10</v>
      </c>
      <c r="M959" s="300">
        <v>5</v>
      </c>
      <c r="N959" s="300">
        <v>10</v>
      </c>
      <c r="O959" s="300">
        <v>10</v>
      </c>
      <c r="P959" s="300">
        <v>10</v>
      </c>
      <c r="Q959" s="300">
        <v>5</v>
      </c>
    </row>
    <row r="960" spans="1:18">
      <c r="A960">
        <v>1984</v>
      </c>
      <c r="B960">
        <v>9</v>
      </c>
      <c r="C960" s="299" t="s">
        <v>8761</v>
      </c>
      <c r="D960" s="299" t="s">
        <v>8766</v>
      </c>
      <c r="E960" s="302" t="s">
        <v>7370</v>
      </c>
      <c r="F960" s="301">
        <v>8</v>
      </c>
      <c r="G960" s="300">
        <v>5</v>
      </c>
      <c r="H960" s="300">
        <v>5</v>
      </c>
      <c r="I960" s="300">
        <v>5</v>
      </c>
      <c r="J960" s="300">
        <v>5</v>
      </c>
      <c r="K960" s="300">
        <v>10</v>
      </c>
      <c r="L960" s="300">
        <v>10</v>
      </c>
      <c r="M960" s="300">
        <v>5</v>
      </c>
      <c r="N960" s="300">
        <v>10</v>
      </c>
      <c r="O960" s="300">
        <v>10</v>
      </c>
      <c r="P960" s="300">
        <v>10</v>
      </c>
      <c r="Q960" s="300">
        <v>5</v>
      </c>
      <c r="R960" s="1" t="s">
        <v>8</v>
      </c>
    </row>
    <row r="961" spans="1:18">
      <c r="A961">
        <v>1983</v>
      </c>
      <c r="B961">
        <v>10</v>
      </c>
      <c r="C961" s="299" t="s">
        <v>8761</v>
      </c>
      <c r="D961" s="299" t="s">
        <v>8765</v>
      </c>
      <c r="E961" s="302" t="s">
        <v>7370</v>
      </c>
      <c r="F961" s="301">
        <v>8.1</v>
      </c>
      <c r="G961" s="300">
        <v>5</v>
      </c>
      <c r="H961" s="300">
        <v>5</v>
      </c>
      <c r="I961" s="300">
        <v>5</v>
      </c>
      <c r="J961" s="300">
        <v>5</v>
      </c>
      <c r="K961" s="300">
        <v>10</v>
      </c>
      <c r="L961" s="300">
        <v>10</v>
      </c>
      <c r="M961" s="300">
        <v>5</v>
      </c>
      <c r="N961" s="300">
        <v>10</v>
      </c>
      <c r="O961" s="300">
        <v>10</v>
      </c>
      <c r="P961" s="300">
        <v>10</v>
      </c>
      <c r="Q961" s="300">
        <v>5</v>
      </c>
      <c r="R961" s="1" t="s">
        <v>6665</v>
      </c>
    </row>
    <row r="962" spans="1:18">
      <c r="A962">
        <v>1982</v>
      </c>
      <c r="B962">
        <v>11</v>
      </c>
      <c r="C962" s="299" t="s">
        <v>8761</v>
      </c>
      <c r="D962" s="299" t="s">
        <v>8764</v>
      </c>
      <c r="E962" s="302" t="s">
        <v>7370</v>
      </c>
      <c r="F962" s="301">
        <v>7.6</v>
      </c>
      <c r="G962" s="300">
        <v>5</v>
      </c>
      <c r="H962" s="300">
        <v>5</v>
      </c>
      <c r="I962" s="300">
        <v>5</v>
      </c>
      <c r="J962" s="300">
        <v>5</v>
      </c>
      <c r="K962" s="300">
        <v>10</v>
      </c>
      <c r="L962" s="300">
        <v>10</v>
      </c>
      <c r="M962" s="300">
        <v>5</v>
      </c>
      <c r="N962" s="300">
        <v>10</v>
      </c>
      <c r="O962" s="300">
        <v>10</v>
      </c>
      <c r="P962" s="300">
        <v>10</v>
      </c>
      <c r="Q962" s="300">
        <v>5</v>
      </c>
    </row>
    <row r="963" spans="1:18">
      <c r="A963">
        <v>1981</v>
      </c>
      <c r="B963">
        <v>12</v>
      </c>
      <c r="C963" s="299" t="s">
        <v>8761</v>
      </c>
      <c r="D963" s="299" t="s">
        <v>8763</v>
      </c>
      <c r="E963" s="302" t="s">
        <v>7370</v>
      </c>
      <c r="F963" s="301">
        <v>6.8</v>
      </c>
      <c r="G963" s="300">
        <v>5</v>
      </c>
      <c r="H963" s="300">
        <v>5</v>
      </c>
      <c r="I963" s="300">
        <v>5</v>
      </c>
      <c r="J963" s="300">
        <v>5</v>
      </c>
      <c r="K963" s="300">
        <v>10</v>
      </c>
      <c r="L963" s="300">
        <v>10</v>
      </c>
      <c r="M963" s="300">
        <v>5</v>
      </c>
      <c r="N963" s="300">
        <v>10</v>
      </c>
      <c r="O963" s="300">
        <v>10</v>
      </c>
      <c r="P963" s="300">
        <v>10</v>
      </c>
      <c r="Q963" s="300">
        <v>5</v>
      </c>
    </row>
    <row r="964" spans="1:18">
      <c r="A964">
        <v>1980</v>
      </c>
      <c r="B964">
        <v>13</v>
      </c>
      <c r="C964" s="299" t="s">
        <v>8761</v>
      </c>
      <c r="D964" s="299" t="s">
        <v>8762</v>
      </c>
      <c r="E964" s="302" t="s">
        <v>7370</v>
      </c>
      <c r="F964" s="301">
        <v>8.3000000000000007</v>
      </c>
      <c r="G964" s="300">
        <v>5</v>
      </c>
      <c r="H964" s="300">
        <v>5</v>
      </c>
      <c r="I964" s="300">
        <v>5</v>
      </c>
      <c r="J964" s="300">
        <v>5</v>
      </c>
      <c r="K964" s="300">
        <v>10</v>
      </c>
      <c r="L964" s="300">
        <v>10</v>
      </c>
      <c r="M964" s="300">
        <v>5</v>
      </c>
      <c r="N964" s="300">
        <v>10</v>
      </c>
      <c r="O964" s="300">
        <v>10</v>
      </c>
      <c r="P964" s="300">
        <v>10</v>
      </c>
      <c r="Q964" s="300">
        <v>5</v>
      </c>
      <c r="R964" s="1" t="s">
        <v>8</v>
      </c>
    </row>
    <row r="965" spans="1:18">
      <c r="A965">
        <v>1979</v>
      </c>
      <c r="C965" s="299" t="s">
        <v>8761</v>
      </c>
      <c r="D965" s="298" t="s">
        <v>8760</v>
      </c>
      <c r="E965" s="297" t="s">
        <v>7370</v>
      </c>
      <c r="F965" s="296">
        <v>7.5</v>
      </c>
      <c r="G965" s="296" t="e">
        <f>AVERAGE(#REF!)</f>
        <v>#REF!</v>
      </c>
      <c r="H965" s="296" t="e">
        <f>AVERAGE(#REF!)</f>
        <v>#REF!</v>
      </c>
      <c r="I965" s="296" t="e">
        <f>AVERAGE(#REF!)</f>
        <v>#REF!</v>
      </c>
      <c r="J965" s="296" t="e">
        <f>AVERAGE(#REF!)</f>
        <v>#REF!</v>
      </c>
      <c r="K965" s="296" t="e">
        <f>AVERAGE(#REF!)</f>
        <v>#REF!</v>
      </c>
      <c r="L965" s="296" t="e">
        <f>AVERAGE(#REF!)</f>
        <v>#REF!</v>
      </c>
      <c r="M965" s="296" t="e">
        <f>AVERAGE(#REF!)</f>
        <v>#REF!</v>
      </c>
      <c r="N965" s="296" t="e">
        <f>AVERAGE(#REF!)</f>
        <v>#REF!</v>
      </c>
      <c r="O965" s="296" t="e">
        <f>AVERAGE(#REF!)</f>
        <v>#REF!</v>
      </c>
      <c r="P965" s="296" t="e">
        <f>AVERAGE(#REF!)</f>
        <v>#REF!</v>
      </c>
      <c r="Q965" s="296" t="e">
        <f>AVERAGE(#REF!)</f>
        <v>#REF!</v>
      </c>
      <c r="R965" s="1" t="s">
        <v>6665</v>
      </c>
    </row>
    <row r="966" spans="1:18">
      <c r="A966">
        <v>1978</v>
      </c>
      <c r="B966">
        <v>1</v>
      </c>
      <c r="C966" s="299" t="s">
        <v>8748</v>
      </c>
      <c r="D966" s="299" t="s">
        <v>8759</v>
      </c>
      <c r="E966" s="302" t="s">
        <v>7370</v>
      </c>
      <c r="F966" s="301">
        <v>9.1999999999999993</v>
      </c>
      <c r="G966" s="300">
        <v>5</v>
      </c>
      <c r="H966" s="300">
        <v>5</v>
      </c>
      <c r="I966" s="300">
        <v>5</v>
      </c>
      <c r="J966" s="300">
        <v>5</v>
      </c>
      <c r="K966" s="300">
        <v>10</v>
      </c>
      <c r="L966" s="300">
        <v>10</v>
      </c>
      <c r="M966" s="300">
        <v>5</v>
      </c>
      <c r="N966" s="300">
        <v>10</v>
      </c>
      <c r="O966" s="300">
        <v>10</v>
      </c>
      <c r="P966" s="300">
        <v>10</v>
      </c>
      <c r="Q966" s="300">
        <v>5</v>
      </c>
      <c r="R966" s="1" t="s">
        <v>6698</v>
      </c>
    </row>
    <row r="967" spans="1:18">
      <c r="A967">
        <v>1977</v>
      </c>
      <c r="B967">
        <v>2</v>
      </c>
      <c r="C967" s="299" t="s">
        <v>8748</v>
      </c>
      <c r="D967" s="299" t="s">
        <v>8758</v>
      </c>
      <c r="E967" s="302" t="s">
        <v>7370</v>
      </c>
      <c r="F967" s="301">
        <v>8</v>
      </c>
      <c r="G967" s="300">
        <v>5</v>
      </c>
      <c r="H967" s="300">
        <v>5</v>
      </c>
      <c r="I967" s="300">
        <v>5</v>
      </c>
      <c r="J967" s="300">
        <v>5</v>
      </c>
      <c r="K967" s="300">
        <v>10</v>
      </c>
      <c r="L967" s="300">
        <v>10</v>
      </c>
      <c r="M967" s="300">
        <v>5</v>
      </c>
      <c r="N967" s="300">
        <v>10</v>
      </c>
      <c r="O967" s="300">
        <v>10</v>
      </c>
      <c r="P967" s="300">
        <v>10</v>
      </c>
      <c r="Q967" s="300">
        <v>5</v>
      </c>
      <c r="R967" s="1" t="s">
        <v>8</v>
      </c>
    </row>
    <row r="968" spans="1:18">
      <c r="A968">
        <v>1976</v>
      </c>
      <c r="B968">
        <v>3</v>
      </c>
      <c r="C968" s="299" t="s">
        <v>8748</v>
      </c>
      <c r="D968" s="299" t="s">
        <v>8757</v>
      </c>
      <c r="E968" s="302" t="s">
        <v>7370</v>
      </c>
      <c r="F968" s="301">
        <v>7.5</v>
      </c>
      <c r="G968" s="300">
        <v>5</v>
      </c>
      <c r="H968" s="300">
        <v>5</v>
      </c>
      <c r="I968" s="300">
        <v>5</v>
      </c>
      <c r="J968" s="300">
        <v>5</v>
      </c>
      <c r="K968" s="300">
        <v>10</v>
      </c>
      <c r="L968" s="300">
        <v>10</v>
      </c>
      <c r="M968" s="300">
        <v>5</v>
      </c>
      <c r="N968" s="300">
        <v>10</v>
      </c>
      <c r="O968" s="300">
        <v>10</v>
      </c>
      <c r="P968" s="300">
        <v>10</v>
      </c>
      <c r="Q968" s="300">
        <v>5</v>
      </c>
      <c r="R968" s="1" t="s">
        <v>6698</v>
      </c>
    </row>
    <row r="969" spans="1:18">
      <c r="A969">
        <v>1975</v>
      </c>
      <c r="B969">
        <v>4</v>
      </c>
      <c r="C969" s="299" t="s">
        <v>8748</v>
      </c>
      <c r="D969" s="299" t="s">
        <v>8756</v>
      </c>
      <c r="E969" s="302" t="s">
        <v>7370</v>
      </c>
      <c r="F969" s="301">
        <v>7.8</v>
      </c>
      <c r="G969" s="300">
        <v>5</v>
      </c>
      <c r="H969" s="300">
        <v>5</v>
      </c>
      <c r="I969" s="300">
        <v>5</v>
      </c>
      <c r="J969" s="300">
        <v>5</v>
      </c>
      <c r="K969" s="300">
        <v>10</v>
      </c>
      <c r="L969" s="300">
        <v>10</v>
      </c>
      <c r="M969" s="300">
        <v>5</v>
      </c>
      <c r="N969" s="300">
        <v>10</v>
      </c>
      <c r="O969" s="300">
        <v>10</v>
      </c>
      <c r="P969" s="300">
        <v>10</v>
      </c>
      <c r="Q969" s="300">
        <v>5</v>
      </c>
      <c r="R969" s="1" t="s">
        <v>8</v>
      </c>
    </row>
    <row r="970" spans="1:18">
      <c r="A970">
        <v>1974</v>
      </c>
      <c r="B970">
        <v>5</v>
      </c>
      <c r="C970" s="299" t="s">
        <v>8748</v>
      </c>
      <c r="D970" s="299" t="s">
        <v>8755</v>
      </c>
      <c r="E970" s="302" t="s">
        <v>7370</v>
      </c>
      <c r="F970" s="301">
        <v>8.4</v>
      </c>
      <c r="G970" s="300">
        <v>5</v>
      </c>
      <c r="H970" s="300">
        <v>5</v>
      </c>
      <c r="I970" s="300">
        <v>5</v>
      </c>
      <c r="J970" s="300">
        <v>5</v>
      </c>
      <c r="K970" s="300">
        <v>10</v>
      </c>
      <c r="L970" s="300">
        <v>10</v>
      </c>
      <c r="M970" s="300">
        <v>5</v>
      </c>
      <c r="N970" s="300">
        <v>10</v>
      </c>
      <c r="O970" s="300">
        <v>10</v>
      </c>
      <c r="P970" s="300">
        <v>10</v>
      </c>
      <c r="Q970" s="300">
        <v>5</v>
      </c>
      <c r="R970" s="1" t="s">
        <v>8</v>
      </c>
    </row>
    <row r="971" spans="1:18">
      <c r="A971">
        <v>1973</v>
      </c>
      <c r="B971">
        <v>6</v>
      </c>
      <c r="C971" s="299" t="s">
        <v>8748</v>
      </c>
      <c r="D971" s="299" t="s">
        <v>8754</v>
      </c>
      <c r="E971" s="302" t="s">
        <v>7370</v>
      </c>
      <c r="F971" s="301">
        <v>9</v>
      </c>
      <c r="G971" s="300">
        <v>5</v>
      </c>
      <c r="H971" s="300">
        <v>5</v>
      </c>
      <c r="I971" s="300">
        <v>5</v>
      </c>
      <c r="J971" s="300">
        <v>5</v>
      </c>
      <c r="K971" s="300">
        <v>10</v>
      </c>
      <c r="L971" s="300">
        <v>10</v>
      </c>
      <c r="M971" s="300">
        <v>5</v>
      </c>
      <c r="N971" s="300">
        <v>10</v>
      </c>
      <c r="O971" s="300">
        <v>10</v>
      </c>
      <c r="P971" s="300">
        <v>10</v>
      </c>
      <c r="Q971" s="300">
        <v>5</v>
      </c>
      <c r="R971" s="1" t="s">
        <v>6698</v>
      </c>
    </row>
    <row r="972" spans="1:18">
      <c r="A972">
        <v>1972</v>
      </c>
      <c r="B972">
        <v>7</v>
      </c>
      <c r="C972" s="299" t="s">
        <v>8748</v>
      </c>
      <c r="D972" s="299" t="s">
        <v>8753</v>
      </c>
      <c r="E972" s="302" t="s">
        <v>7370</v>
      </c>
      <c r="F972" s="301">
        <v>7.9</v>
      </c>
      <c r="G972" s="300">
        <v>5</v>
      </c>
      <c r="H972" s="300">
        <v>5</v>
      </c>
      <c r="I972" s="300">
        <v>5</v>
      </c>
      <c r="J972" s="300">
        <v>5</v>
      </c>
      <c r="K972" s="300">
        <v>10</v>
      </c>
      <c r="L972" s="300">
        <v>10</v>
      </c>
      <c r="M972" s="300">
        <v>5</v>
      </c>
      <c r="N972" s="300">
        <v>10</v>
      </c>
      <c r="O972" s="300">
        <v>10</v>
      </c>
      <c r="P972" s="300">
        <v>10</v>
      </c>
      <c r="Q972" s="300">
        <v>5</v>
      </c>
      <c r="R972" s="1" t="s">
        <v>6698</v>
      </c>
    </row>
    <row r="973" spans="1:18">
      <c r="A973">
        <v>1971</v>
      </c>
      <c r="B973">
        <v>8</v>
      </c>
      <c r="C973" s="299" t="s">
        <v>8748</v>
      </c>
      <c r="D973" s="299" t="s">
        <v>8752</v>
      </c>
      <c r="E973" s="302" t="s">
        <v>7370</v>
      </c>
      <c r="F973" s="301">
        <v>7.8</v>
      </c>
      <c r="G973" s="300">
        <v>5</v>
      </c>
      <c r="H973" s="300">
        <v>5</v>
      </c>
      <c r="I973" s="300">
        <v>5</v>
      </c>
      <c r="J973" s="300">
        <v>5</v>
      </c>
      <c r="K973" s="300">
        <v>10</v>
      </c>
      <c r="L973" s="300">
        <v>10</v>
      </c>
      <c r="M973" s="300">
        <v>5</v>
      </c>
      <c r="N973" s="300">
        <v>10</v>
      </c>
      <c r="O973" s="300">
        <v>10</v>
      </c>
      <c r="P973" s="300">
        <v>10</v>
      </c>
      <c r="Q973" s="300">
        <v>5</v>
      </c>
      <c r="R973" s="1" t="s">
        <v>6665</v>
      </c>
    </row>
    <row r="974" spans="1:18">
      <c r="A974">
        <v>1970</v>
      </c>
      <c r="B974">
        <v>9</v>
      </c>
      <c r="C974" s="299" t="s">
        <v>8748</v>
      </c>
      <c r="D974" s="299" t="s">
        <v>8751</v>
      </c>
      <c r="E974" s="302" t="s">
        <v>7370</v>
      </c>
      <c r="F974" s="301">
        <v>7.9</v>
      </c>
      <c r="G974" s="300">
        <v>5</v>
      </c>
      <c r="H974" s="300">
        <v>5</v>
      </c>
      <c r="I974" s="300">
        <v>5</v>
      </c>
      <c r="J974" s="300">
        <v>5</v>
      </c>
      <c r="K974" s="300">
        <v>10</v>
      </c>
      <c r="L974" s="300">
        <v>10</v>
      </c>
      <c r="M974" s="300">
        <v>5</v>
      </c>
      <c r="N974" s="300">
        <v>10</v>
      </c>
      <c r="O974" s="300">
        <v>10</v>
      </c>
      <c r="P974" s="300">
        <v>10</v>
      </c>
      <c r="Q974" s="300">
        <v>5</v>
      </c>
      <c r="R974" s="1" t="s">
        <v>6665</v>
      </c>
    </row>
    <row r="975" spans="1:18">
      <c r="A975">
        <v>1969</v>
      </c>
      <c r="B975">
        <v>10</v>
      </c>
      <c r="C975" s="299" t="s">
        <v>8748</v>
      </c>
      <c r="D975" s="299" t="s">
        <v>8750</v>
      </c>
      <c r="E975" s="302" t="s">
        <v>7370</v>
      </c>
      <c r="F975" s="301">
        <v>7.5</v>
      </c>
      <c r="G975" s="300">
        <v>5</v>
      </c>
      <c r="H975" s="300">
        <v>5</v>
      </c>
      <c r="I975" s="300">
        <v>5</v>
      </c>
      <c r="J975" s="300">
        <v>5</v>
      </c>
      <c r="K975" s="300">
        <v>10</v>
      </c>
      <c r="L975" s="300">
        <v>10</v>
      </c>
      <c r="M975" s="300">
        <v>5</v>
      </c>
      <c r="N975" s="300">
        <v>10</v>
      </c>
      <c r="O975" s="300">
        <v>10</v>
      </c>
      <c r="P975" s="300">
        <v>10</v>
      </c>
      <c r="Q975" s="300">
        <v>5</v>
      </c>
      <c r="R975" s="1" t="s">
        <v>6698</v>
      </c>
    </row>
    <row r="976" spans="1:18">
      <c r="A976">
        <v>1968</v>
      </c>
      <c r="B976">
        <v>11</v>
      </c>
      <c r="C976" s="299" t="s">
        <v>8748</v>
      </c>
      <c r="D976" s="305" t="s">
        <v>8749</v>
      </c>
      <c r="E976" s="304" t="s">
        <v>7370</v>
      </c>
      <c r="F976" s="303">
        <v>9.6999999999999993</v>
      </c>
      <c r="G976" s="300">
        <v>5</v>
      </c>
      <c r="H976" s="300">
        <v>5</v>
      </c>
      <c r="I976" s="300">
        <v>5</v>
      </c>
      <c r="J976" s="300">
        <v>5</v>
      </c>
      <c r="K976" s="300">
        <v>10</v>
      </c>
      <c r="L976" s="300">
        <v>10</v>
      </c>
      <c r="M976" s="300">
        <v>5</v>
      </c>
      <c r="N976" s="300">
        <v>10</v>
      </c>
      <c r="O976" s="300">
        <v>10</v>
      </c>
      <c r="P976" s="300">
        <v>10</v>
      </c>
      <c r="Q976" s="300">
        <v>5</v>
      </c>
      <c r="R976" s="1" t="s">
        <v>6665</v>
      </c>
    </row>
    <row r="977" spans="1:18">
      <c r="A977">
        <v>1967</v>
      </c>
      <c r="C977" s="299" t="s">
        <v>8748</v>
      </c>
      <c r="D977" s="298" t="s">
        <v>8734</v>
      </c>
      <c r="E977" s="297" t="s">
        <v>7370</v>
      </c>
      <c r="F977" s="296">
        <v>8.1999999999999993</v>
      </c>
      <c r="G977" s="296" t="e">
        <f>AVERAGE(#REF!)</f>
        <v>#REF!</v>
      </c>
      <c r="H977" s="296" t="e">
        <f>AVERAGE(#REF!)</f>
        <v>#REF!</v>
      </c>
      <c r="I977" s="296" t="e">
        <f>AVERAGE(#REF!)</f>
        <v>#REF!</v>
      </c>
      <c r="J977" s="296" t="e">
        <f>AVERAGE(#REF!)</f>
        <v>#REF!</v>
      </c>
      <c r="K977" s="296" t="e">
        <f>AVERAGE(#REF!)</f>
        <v>#REF!</v>
      </c>
      <c r="L977" s="296" t="e">
        <f>AVERAGE(#REF!)</f>
        <v>#REF!</v>
      </c>
      <c r="M977" s="296" t="e">
        <f>AVERAGE(#REF!)</f>
        <v>#REF!</v>
      </c>
      <c r="N977" s="296" t="e">
        <f>AVERAGE(#REF!)</f>
        <v>#REF!</v>
      </c>
      <c r="O977" s="296" t="e">
        <f>AVERAGE(#REF!)</f>
        <v>#REF!</v>
      </c>
      <c r="P977" s="296" t="e">
        <f>AVERAGE(#REF!)</f>
        <v>#REF!</v>
      </c>
      <c r="Q977" s="296" t="e">
        <f>AVERAGE(#REF!)</f>
        <v>#REF!</v>
      </c>
      <c r="R977" s="1" t="s">
        <v>6698</v>
      </c>
    </row>
    <row r="978" spans="1:18">
      <c r="A978">
        <v>1966</v>
      </c>
      <c r="B978">
        <v>1</v>
      </c>
      <c r="C978" s="299" t="s">
        <v>8735</v>
      </c>
      <c r="D978" s="299" t="s">
        <v>8747</v>
      </c>
      <c r="E978" s="302" t="s">
        <v>7370</v>
      </c>
      <c r="F978" s="301">
        <v>7.4</v>
      </c>
      <c r="G978" s="300">
        <v>5</v>
      </c>
      <c r="H978" s="300">
        <v>5</v>
      </c>
      <c r="I978" s="300">
        <v>5</v>
      </c>
      <c r="J978" s="300">
        <v>5</v>
      </c>
      <c r="K978" s="300">
        <v>10</v>
      </c>
      <c r="L978" s="300">
        <v>10</v>
      </c>
      <c r="M978" s="300">
        <v>5</v>
      </c>
      <c r="N978" s="300">
        <v>10</v>
      </c>
      <c r="O978" s="300">
        <v>10</v>
      </c>
      <c r="P978" s="300">
        <v>10</v>
      </c>
      <c r="Q978" s="300">
        <v>5</v>
      </c>
    </row>
    <row r="979" spans="1:18">
      <c r="A979">
        <v>1965</v>
      </c>
      <c r="B979">
        <v>2</v>
      </c>
      <c r="C979" s="299" t="s">
        <v>8735</v>
      </c>
      <c r="D979" s="299" t="s">
        <v>8746</v>
      </c>
      <c r="E979" s="302" t="s">
        <v>7370</v>
      </c>
      <c r="F979" s="301">
        <v>7.9</v>
      </c>
      <c r="G979" s="300">
        <v>5</v>
      </c>
      <c r="H979" s="300">
        <v>5</v>
      </c>
      <c r="I979" s="300">
        <v>5</v>
      </c>
      <c r="J979" s="300">
        <v>5</v>
      </c>
      <c r="K979" s="300">
        <v>10</v>
      </c>
      <c r="L979" s="300">
        <v>10</v>
      </c>
      <c r="M979" s="300">
        <v>5</v>
      </c>
      <c r="N979" s="300">
        <v>10</v>
      </c>
      <c r="O979" s="300">
        <v>10</v>
      </c>
      <c r="P979" s="300">
        <v>10</v>
      </c>
      <c r="Q979" s="300">
        <v>5</v>
      </c>
      <c r="R979" s="1" t="s">
        <v>8</v>
      </c>
    </row>
    <row r="980" spans="1:18">
      <c r="A980">
        <v>1964</v>
      </c>
      <c r="B980">
        <v>3</v>
      </c>
      <c r="C980" s="299" t="s">
        <v>8735</v>
      </c>
      <c r="D980" s="305" t="s">
        <v>8745</v>
      </c>
      <c r="E980" s="304" t="s">
        <v>7370</v>
      </c>
      <c r="F980" s="303">
        <v>9.5</v>
      </c>
      <c r="G980" s="300">
        <v>5</v>
      </c>
      <c r="H980" s="300">
        <v>5</v>
      </c>
      <c r="I980" s="300">
        <v>5</v>
      </c>
      <c r="J980" s="300">
        <v>5</v>
      </c>
      <c r="K980" s="300">
        <v>10</v>
      </c>
      <c r="L980" s="300">
        <v>10</v>
      </c>
      <c r="M980" s="300">
        <v>5</v>
      </c>
      <c r="N980" s="300">
        <v>10</v>
      </c>
      <c r="O980" s="300">
        <v>10</v>
      </c>
      <c r="P980" s="300">
        <v>10</v>
      </c>
      <c r="Q980" s="300">
        <v>5</v>
      </c>
      <c r="R980" s="1" t="s">
        <v>8</v>
      </c>
    </row>
    <row r="981" spans="1:18">
      <c r="A981">
        <v>1963</v>
      </c>
      <c r="B981">
        <v>4</v>
      </c>
      <c r="C981" s="299" t="s">
        <v>8735</v>
      </c>
      <c r="D981" s="299" t="s">
        <v>8744</v>
      </c>
      <c r="E981" s="302" t="s">
        <v>7370</v>
      </c>
      <c r="F981" s="301">
        <v>8.6</v>
      </c>
      <c r="G981" s="300">
        <v>5</v>
      </c>
      <c r="H981" s="300">
        <v>5</v>
      </c>
      <c r="I981" s="300">
        <v>5</v>
      </c>
      <c r="J981" s="300">
        <v>5</v>
      </c>
      <c r="K981" s="300">
        <v>10</v>
      </c>
      <c r="L981" s="300">
        <v>10</v>
      </c>
      <c r="M981" s="300">
        <v>5</v>
      </c>
      <c r="N981" s="300">
        <v>10</v>
      </c>
      <c r="O981" s="300">
        <v>10</v>
      </c>
      <c r="P981" s="300">
        <v>10</v>
      </c>
      <c r="Q981" s="300">
        <v>5</v>
      </c>
      <c r="R981" s="1" t="s">
        <v>8</v>
      </c>
    </row>
    <row r="982" spans="1:18">
      <c r="A982">
        <v>1962</v>
      </c>
      <c r="B982">
        <v>5</v>
      </c>
      <c r="C982" s="299" t="s">
        <v>8735</v>
      </c>
      <c r="D982" s="299" t="s">
        <v>8743</v>
      </c>
      <c r="E982" s="302" t="s">
        <v>7370</v>
      </c>
      <c r="F982" s="301">
        <v>8.3000000000000007</v>
      </c>
      <c r="G982" s="300">
        <v>5</v>
      </c>
      <c r="H982" s="300">
        <v>5</v>
      </c>
      <c r="I982" s="300">
        <v>5</v>
      </c>
      <c r="J982" s="300">
        <v>5</v>
      </c>
      <c r="K982" s="300">
        <v>10</v>
      </c>
      <c r="L982" s="300">
        <v>10</v>
      </c>
      <c r="M982" s="300">
        <v>5</v>
      </c>
      <c r="N982" s="300">
        <v>10</v>
      </c>
      <c r="O982" s="300">
        <v>10</v>
      </c>
      <c r="P982" s="300">
        <v>10</v>
      </c>
      <c r="Q982" s="300">
        <v>5</v>
      </c>
      <c r="R982" s="1" t="s">
        <v>6665</v>
      </c>
    </row>
    <row r="983" spans="1:18">
      <c r="A983">
        <v>1961</v>
      </c>
      <c r="B983">
        <v>6</v>
      </c>
      <c r="C983" s="299" t="s">
        <v>8735</v>
      </c>
      <c r="D983" s="299" t="s">
        <v>8742</v>
      </c>
      <c r="E983" s="302" t="s">
        <v>7370</v>
      </c>
      <c r="F983" s="301">
        <v>9</v>
      </c>
      <c r="G983" s="300">
        <v>5</v>
      </c>
      <c r="H983" s="300">
        <v>5</v>
      </c>
      <c r="I983" s="300">
        <v>5</v>
      </c>
      <c r="J983" s="300">
        <v>5</v>
      </c>
      <c r="K983" s="300">
        <v>10</v>
      </c>
      <c r="L983" s="300">
        <v>10</v>
      </c>
      <c r="M983" s="300">
        <v>5</v>
      </c>
      <c r="N983" s="300">
        <v>10</v>
      </c>
      <c r="O983" s="300">
        <v>10</v>
      </c>
      <c r="P983" s="300">
        <v>10</v>
      </c>
      <c r="Q983" s="300">
        <v>5</v>
      </c>
      <c r="R983" s="1" t="s">
        <v>6665</v>
      </c>
    </row>
    <row r="984" spans="1:18">
      <c r="A984">
        <v>1960</v>
      </c>
      <c r="B984">
        <v>7</v>
      </c>
      <c r="C984" s="299" t="s">
        <v>8735</v>
      </c>
      <c r="D984" s="305" t="s">
        <v>8741</v>
      </c>
      <c r="E984" s="304" t="s">
        <v>7370</v>
      </c>
      <c r="F984" s="303">
        <v>9.6</v>
      </c>
      <c r="G984" s="300">
        <v>5</v>
      </c>
      <c r="H984" s="300">
        <v>5</v>
      </c>
      <c r="I984" s="300">
        <v>5</v>
      </c>
      <c r="J984" s="300">
        <v>5</v>
      </c>
      <c r="K984" s="300">
        <v>10</v>
      </c>
      <c r="L984" s="300">
        <v>10</v>
      </c>
      <c r="M984" s="300">
        <v>5</v>
      </c>
      <c r="N984" s="300">
        <v>10</v>
      </c>
      <c r="O984" s="300">
        <v>10</v>
      </c>
      <c r="P984" s="300">
        <v>10</v>
      </c>
      <c r="Q984" s="300">
        <v>5</v>
      </c>
      <c r="R984" s="1" t="s">
        <v>8</v>
      </c>
    </row>
    <row r="985" spans="1:18">
      <c r="A985">
        <v>1959</v>
      </c>
      <c r="B985">
        <v>8</v>
      </c>
      <c r="C985" s="299" t="s">
        <v>8735</v>
      </c>
      <c r="D985" s="299" t="s">
        <v>8740</v>
      </c>
      <c r="E985" s="302" t="s">
        <v>7370</v>
      </c>
      <c r="F985" s="301">
        <v>8.1999999999999993</v>
      </c>
      <c r="G985" s="300">
        <v>5</v>
      </c>
      <c r="H985" s="300">
        <v>5</v>
      </c>
      <c r="I985" s="300">
        <v>5</v>
      </c>
      <c r="J985" s="300">
        <v>5</v>
      </c>
      <c r="K985" s="300">
        <v>10</v>
      </c>
      <c r="L985" s="300">
        <v>10</v>
      </c>
      <c r="M985" s="300">
        <v>5</v>
      </c>
      <c r="N985" s="300">
        <v>10</v>
      </c>
      <c r="O985" s="300">
        <v>10</v>
      </c>
      <c r="P985" s="300">
        <v>10</v>
      </c>
      <c r="Q985" s="300">
        <v>5</v>
      </c>
      <c r="R985" s="1" t="s">
        <v>6698</v>
      </c>
    </row>
    <row r="986" spans="1:18">
      <c r="A986">
        <v>1958</v>
      </c>
      <c r="B986">
        <v>9</v>
      </c>
      <c r="C986" s="299" t="s">
        <v>8735</v>
      </c>
      <c r="D986" s="299" t="s">
        <v>8739</v>
      </c>
      <c r="E986" s="302" t="s">
        <v>7370</v>
      </c>
      <c r="F986" s="301">
        <v>8.5</v>
      </c>
      <c r="G986" s="300">
        <v>5</v>
      </c>
      <c r="H986" s="300">
        <v>5</v>
      </c>
      <c r="I986" s="300">
        <v>5</v>
      </c>
      <c r="J986" s="300">
        <v>5</v>
      </c>
      <c r="K986" s="300">
        <v>10</v>
      </c>
      <c r="L986" s="300">
        <v>10</v>
      </c>
      <c r="M986" s="300">
        <v>5</v>
      </c>
      <c r="N986" s="300">
        <v>10</v>
      </c>
      <c r="O986" s="300">
        <v>10</v>
      </c>
      <c r="P986" s="300">
        <v>10</v>
      </c>
      <c r="Q986" s="300">
        <v>5</v>
      </c>
      <c r="R986" s="1" t="s">
        <v>6665</v>
      </c>
    </row>
    <row r="987" spans="1:18">
      <c r="A987">
        <v>1957</v>
      </c>
      <c r="B987">
        <v>10</v>
      </c>
      <c r="C987" s="299" t="s">
        <v>8735</v>
      </c>
      <c r="D987" s="299" t="s">
        <v>8738</v>
      </c>
      <c r="E987" s="302" t="s">
        <v>7370</v>
      </c>
      <c r="F987" s="301">
        <v>9</v>
      </c>
      <c r="G987" s="300">
        <v>5</v>
      </c>
      <c r="H987" s="300">
        <v>5</v>
      </c>
      <c r="I987" s="300">
        <v>5</v>
      </c>
      <c r="J987" s="300">
        <v>5</v>
      </c>
      <c r="K987" s="300">
        <v>10</v>
      </c>
      <c r="L987" s="300">
        <v>10</v>
      </c>
      <c r="M987" s="300">
        <v>5</v>
      </c>
      <c r="N987" s="300">
        <v>10</v>
      </c>
      <c r="O987" s="300">
        <v>10</v>
      </c>
      <c r="P987" s="300">
        <v>10</v>
      </c>
      <c r="Q987" s="300">
        <v>5</v>
      </c>
      <c r="R987" s="1" t="s">
        <v>8</v>
      </c>
    </row>
    <row r="988" spans="1:18">
      <c r="A988">
        <v>1956</v>
      </c>
      <c r="B988">
        <v>11</v>
      </c>
      <c r="C988" s="299" t="s">
        <v>8735</v>
      </c>
      <c r="D988" s="299" t="s">
        <v>8737</v>
      </c>
      <c r="E988" s="302" t="s">
        <v>7370</v>
      </c>
      <c r="F988" s="301">
        <v>8</v>
      </c>
      <c r="G988" s="300">
        <v>5</v>
      </c>
      <c r="H988" s="300">
        <v>5</v>
      </c>
      <c r="I988" s="300">
        <v>5</v>
      </c>
      <c r="J988" s="300">
        <v>5</v>
      </c>
      <c r="K988" s="300">
        <v>10</v>
      </c>
      <c r="L988" s="300">
        <v>10</v>
      </c>
      <c r="M988" s="300">
        <v>5</v>
      </c>
      <c r="N988" s="300">
        <v>10</v>
      </c>
      <c r="O988" s="300">
        <v>10</v>
      </c>
      <c r="P988" s="300">
        <v>10</v>
      </c>
      <c r="Q988" s="300">
        <v>5</v>
      </c>
      <c r="R988" s="1" t="s">
        <v>6665</v>
      </c>
    </row>
    <row r="989" spans="1:18">
      <c r="A989">
        <v>1955</v>
      </c>
      <c r="B989">
        <v>12</v>
      </c>
      <c r="C989" s="299" t="s">
        <v>8735</v>
      </c>
      <c r="D989" s="299" t="s">
        <v>8736</v>
      </c>
      <c r="E989" s="302" t="s">
        <v>7370</v>
      </c>
      <c r="F989" s="301">
        <v>8.3000000000000007</v>
      </c>
      <c r="G989" s="300">
        <v>5</v>
      </c>
      <c r="H989" s="300">
        <v>5</v>
      </c>
      <c r="I989" s="300">
        <v>5</v>
      </c>
      <c r="J989" s="300">
        <v>5</v>
      </c>
      <c r="K989" s="300">
        <v>10</v>
      </c>
      <c r="L989" s="300">
        <v>10</v>
      </c>
      <c r="M989" s="300">
        <v>5</v>
      </c>
      <c r="N989" s="300">
        <v>10</v>
      </c>
      <c r="O989" s="300">
        <v>10</v>
      </c>
      <c r="P989" s="300">
        <v>10</v>
      </c>
      <c r="Q989" s="300">
        <v>5</v>
      </c>
      <c r="R989" s="1" t="s">
        <v>8</v>
      </c>
    </row>
    <row r="990" spans="1:18">
      <c r="A990">
        <v>1954</v>
      </c>
      <c r="C990" s="299" t="s">
        <v>8735</v>
      </c>
      <c r="D990" s="298" t="s">
        <v>8734</v>
      </c>
      <c r="E990" s="297" t="s">
        <v>7370</v>
      </c>
      <c r="F990" s="296">
        <v>8.5</v>
      </c>
      <c r="G990" s="296" t="e">
        <f>AVERAGE(#REF!)</f>
        <v>#REF!</v>
      </c>
      <c r="H990" s="296" t="e">
        <f>AVERAGE(#REF!)</f>
        <v>#REF!</v>
      </c>
      <c r="I990" s="296" t="e">
        <f>AVERAGE(#REF!)</f>
        <v>#REF!</v>
      </c>
      <c r="J990" s="296" t="e">
        <f>AVERAGE(#REF!)</f>
        <v>#REF!</v>
      </c>
      <c r="K990" s="296" t="e">
        <f>AVERAGE(#REF!)</f>
        <v>#REF!</v>
      </c>
      <c r="L990" s="296" t="e">
        <f>AVERAGE(#REF!)</f>
        <v>#REF!</v>
      </c>
      <c r="M990" s="296" t="e">
        <f>AVERAGE(#REF!)</f>
        <v>#REF!</v>
      </c>
      <c r="N990" s="296" t="e">
        <f>AVERAGE(#REF!)</f>
        <v>#REF!</v>
      </c>
      <c r="O990" s="296" t="e">
        <f>AVERAGE(#REF!)</f>
        <v>#REF!</v>
      </c>
      <c r="P990" s="296" t="e">
        <f>AVERAGE(#REF!)</f>
        <v>#REF!</v>
      </c>
      <c r="Q990" s="296" t="e">
        <f>AVERAGE(#REF!)</f>
        <v>#REF!</v>
      </c>
      <c r="R990" s="1" t="s">
        <v>8</v>
      </c>
    </row>
    <row r="991" spans="1:18">
      <c r="A991">
        <v>1953</v>
      </c>
      <c r="B991">
        <v>1</v>
      </c>
      <c r="C991" s="299" t="s">
        <v>8721</v>
      </c>
      <c r="D991" s="299" t="s">
        <v>8733</v>
      </c>
      <c r="E991" s="302" t="s">
        <v>7370</v>
      </c>
      <c r="F991" s="301">
        <v>8.6999999999999993</v>
      </c>
      <c r="G991" s="300">
        <v>5</v>
      </c>
      <c r="H991" s="300">
        <v>5</v>
      </c>
      <c r="I991" s="300">
        <v>5</v>
      </c>
      <c r="J991" s="300">
        <v>5</v>
      </c>
      <c r="K991" s="300">
        <v>10</v>
      </c>
      <c r="L991" s="300">
        <v>10</v>
      </c>
      <c r="M991" s="300">
        <v>5</v>
      </c>
      <c r="N991" s="300">
        <v>10</v>
      </c>
      <c r="O991" s="300">
        <v>10</v>
      </c>
      <c r="P991" s="300">
        <v>10</v>
      </c>
      <c r="Q991" s="300">
        <v>5</v>
      </c>
      <c r="R991" s="1" t="s">
        <v>6698</v>
      </c>
    </row>
    <row r="992" spans="1:18">
      <c r="A992">
        <v>1952</v>
      </c>
      <c r="B992">
        <v>2</v>
      </c>
      <c r="C992" s="299" t="s">
        <v>8721</v>
      </c>
      <c r="D992" s="305" t="s">
        <v>8732</v>
      </c>
      <c r="E992" s="304" t="s">
        <v>7370</v>
      </c>
      <c r="F992" s="303">
        <v>9.5</v>
      </c>
      <c r="G992" s="300">
        <v>5</v>
      </c>
      <c r="H992" s="300">
        <v>5</v>
      </c>
      <c r="I992" s="300">
        <v>5</v>
      </c>
      <c r="J992" s="300">
        <v>5</v>
      </c>
      <c r="K992" s="300">
        <v>10</v>
      </c>
      <c r="L992" s="300">
        <v>10</v>
      </c>
      <c r="M992" s="300">
        <v>5</v>
      </c>
      <c r="N992" s="300">
        <v>10</v>
      </c>
      <c r="O992" s="300">
        <v>10</v>
      </c>
      <c r="P992" s="300">
        <v>10</v>
      </c>
      <c r="Q992" s="300">
        <v>5</v>
      </c>
      <c r="R992" s="1" t="s">
        <v>6698</v>
      </c>
    </row>
    <row r="993" spans="1:18">
      <c r="A993">
        <v>1951</v>
      </c>
      <c r="B993">
        <v>3</v>
      </c>
      <c r="C993" s="299" t="s">
        <v>8721</v>
      </c>
      <c r="D993" s="299" t="s">
        <v>8731</v>
      </c>
      <c r="E993" s="302" t="s">
        <v>7370</v>
      </c>
      <c r="F993" s="301">
        <v>9.3000000000000007</v>
      </c>
      <c r="G993" s="300">
        <v>5</v>
      </c>
      <c r="H993" s="300">
        <v>5</v>
      </c>
      <c r="I993" s="300">
        <v>5</v>
      </c>
      <c r="J993" s="300">
        <v>5</v>
      </c>
      <c r="K993" s="300">
        <v>10</v>
      </c>
      <c r="L993" s="300">
        <v>10</v>
      </c>
      <c r="M993" s="300">
        <v>5</v>
      </c>
      <c r="N993" s="300">
        <v>10</v>
      </c>
      <c r="O993" s="300">
        <v>10</v>
      </c>
      <c r="P993" s="300">
        <v>10</v>
      </c>
      <c r="Q993" s="300">
        <v>5</v>
      </c>
      <c r="R993" s="1" t="s">
        <v>6698</v>
      </c>
    </row>
    <row r="994" spans="1:18">
      <c r="A994">
        <v>1950</v>
      </c>
      <c r="B994">
        <v>4</v>
      </c>
      <c r="C994" s="299" t="s">
        <v>8721</v>
      </c>
      <c r="D994" s="299" t="s">
        <v>8730</v>
      </c>
      <c r="E994" s="302" t="s">
        <v>7370</v>
      </c>
      <c r="F994" s="301">
        <v>9</v>
      </c>
      <c r="G994" s="300">
        <v>5</v>
      </c>
      <c r="H994" s="300">
        <v>5</v>
      </c>
      <c r="I994" s="300">
        <v>5</v>
      </c>
      <c r="J994" s="300">
        <v>5</v>
      </c>
      <c r="K994" s="300">
        <v>10</v>
      </c>
      <c r="L994" s="300">
        <v>10</v>
      </c>
      <c r="M994" s="300">
        <v>5</v>
      </c>
      <c r="N994" s="300">
        <v>10</v>
      </c>
      <c r="O994" s="300">
        <v>10</v>
      </c>
      <c r="P994" s="300">
        <v>10</v>
      </c>
      <c r="Q994" s="300">
        <v>5</v>
      </c>
      <c r="R994" s="1" t="s">
        <v>6698</v>
      </c>
    </row>
    <row r="995" spans="1:18">
      <c r="A995">
        <v>1949</v>
      </c>
      <c r="B995">
        <v>5</v>
      </c>
      <c r="C995" s="299" t="s">
        <v>8721</v>
      </c>
      <c r="D995" s="299" t="s">
        <v>8729</v>
      </c>
      <c r="E995" s="302" t="s">
        <v>7370</v>
      </c>
      <c r="F995" s="301">
        <v>8.1</v>
      </c>
      <c r="G995" s="300">
        <v>5</v>
      </c>
      <c r="H995" s="300">
        <v>5</v>
      </c>
      <c r="I995" s="300">
        <v>5</v>
      </c>
      <c r="J995" s="300">
        <v>5</v>
      </c>
      <c r="K995" s="300">
        <v>10</v>
      </c>
      <c r="L995" s="300">
        <v>10</v>
      </c>
      <c r="M995" s="300">
        <v>5</v>
      </c>
      <c r="N995" s="300">
        <v>10</v>
      </c>
      <c r="O995" s="300">
        <v>10</v>
      </c>
      <c r="P995" s="300">
        <v>10</v>
      </c>
      <c r="Q995" s="300">
        <v>5</v>
      </c>
      <c r="R995" s="1" t="s">
        <v>6698</v>
      </c>
    </row>
    <row r="996" spans="1:18">
      <c r="A996">
        <v>1948</v>
      </c>
      <c r="B996">
        <v>6</v>
      </c>
      <c r="C996" s="299" t="s">
        <v>8721</v>
      </c>
      <c r="D996" s="299" t="s">
        <v>8728</v>
      </c>
      <c r="E996" s="302" t="s">
        <v>7370</v>
      </c>
      <c r="F996" s="301">
        <v>8.4</v>
      </c>
      <c r="G996" s="300">
        <v>5</v>
      </c>
      <c r="H996" s="300">
        <v>5</v>
      </c>
      <c r="I996" s="300">
        <v>5</v>
      </c>
      <c r="J996" s="300">
        <v>5</v>
      </c>
      <c r="K996" s="300">
        <v>10</v>
      </c>
      <c r="L996" s="300">
        <v>10</v>
      </c>
      <c r="M996" s="300">
        <v>5</v>
      </c>
      <c r="N996" s="300">
        <v>10</v>
      </c>
      <c r="O996" s="300">
        <v>10</v>
      </c>
      <c r="P996" s="300">
        <v>10</v>
      </c>
      <c r="Q996" s="300">
        <v>5</v>
      </c>
      <c r="R996" s="1" t="s">
        <v>6698</v>
      </c>
    </row>
    <row r="997" spans="1:18">
      <c r="A997">
        <v>1947</v>
      </c>
      <c r="B997">
        <v>7</v>
      </c>
      <c r="C997" s="299" t="s">
        <v>8721</v>
      </c>
      <c r="D997" s="299" t="s">
        <v>8727</v>
      </c>
      <c r="E997" s="302" t="s">
        <v>7370</v>
      </c>
      <c r="F997" s="301">
        <v>7.9</v>
      </c>
      <c r="G997" s="300">
        <v>5</v>
      </c>
      <c r="H997" s="300">
        <v>5</v>
      </c>
      <c r="I997" s="300">
        <v>5</v>
      </c>
      <c r="J997" s="300">
        <v>5</v>
      </c>
      <c r="K997" s="300">
        <v>10</v>
      </c>
      <c r="L997" s="300">
        <v>10</v>
      </c>
      <c r="M997" s="300">
        <v>5</v>
      </c>
      <c r="N997" s="300">
        <v>10</v>
      </c>
      <c r="O997" s="300">
        <v>10</v>
      </c>
      <c r="P997" s="300">
        <v>10</v>
      </c>
      <c r="Q997" s="300">
        <v>5</v>
      </c>
      <c r="R997" s="1" t="s">
        <v>6665</v>
      </c>
    </row>
    <row r="998" spans="1:18">
      <c r="A998">
        <v>1946</v>
      </c>
      <c r="B998">
        <v>8</v>
      </c>
      <c r="C998" s="299" t="s">
        <v>8721</v>
      </c>
      <c r="D998" s="299" t="s">
        <v>8726</v>
      </c>
      <c r="E998" s="302" t="s">
        <v>7370</v>
      </c>
      <c r="F998" s="301">
        <v>7.4</v>
      </c>
      <c r="G998" s="300">
        <v>5</v>
      </c>
      <c r="H998" s="300">
        <v>5</v>
      </c>
      <c r="I998" s="300">
        <v>5</v>
      </c>
      <c r="J998" s="300">
        <v>5</v>
      </c>
      <c r="K998" s="300">
        <v>10</v>
      </c>
      <c r="L998" s="300">
        <v>10</v>
      </c>
      <c r="M998" s="300">
        <v>5</v>
      </c>
      <c r="N998" s="300">
        <v>10</v>
      </c>
      <c r="O998" s="300">
        <v>10</v>
      </c>
      <c r="P998" s="300">
        <v>10</v>
      </c>
      <c r="Q998" s="300">
        <v>5</v>
      </c>
    </row>
    <row r="999" spans="1:18">
      <c r="A999">
        <v>1945</v>
      </c>
      <c r="B999">
        <v>9</v>
      </c>
      <c r="C999" s="299" t="s">
        <v>8721</v>
      </c>
      <c r="D999" s="299" t="s">
        <v>8725</v>
      </c>
      <c r="E999" s="302" t="s">
        <v>7370</v>
      </c>
      <c r="F999" s="301">
        <v>9</v>
      </c>
      <c r="G999" s="300">
        <v>5</v>
      </c>
      <c r="H999" s="300">
        <v>5</v>
      </c>
      <c r="I999" s="300">
        <v>5</v>
      </c>
      <c r="J999" s="300">
        <v>5</v>
      </c>
      <c r="K999" s="300">
        <v>10</v>
      </c>
      <c r="L999" s="300">
        <v>10</v>
      </c>
      <c r="M999" s="300">
        <v>5</v>
      </c>
      <c r="N999" s="300">
        <v>10</v>
      </c>
      <c r="O999" s="300">
        <v>10</v>
      </c>
      <c r="P999" s="300">
        <v>10</v>
      </c>
      <c r="Q999" s="300">
        <v>5</v>
      </c>
      <c r="R999" s="1" t="s">
        <v>6698</v>
      </c>
    </row>
    <row r="1000" spans="1:18">
      <c r="A1000">
        <v>1944</v>
      </c>
      <c r="B1000">
        <v>10</v>
      </c>
      <c r="C1000" s="299" t="s">
        <v>8721</v>
      </c>
      <c r="D1000" s="299" t="s">
        <v>8724</v>
      </c>
      <c r="E1000" s="302" t="s">
        <v>7370</v>
      </c>
      <c r="F1000" s="301">
        <v>8.6999999999999993</v>
      </c>
      <c r="G1000" s="300">
        <v>5</v>
      </c>
      <c r="H1000" s="300">
        <v>5</v>
      </c>
      <c r="I1000" s="300">
        <v>5</v>
      </c>
      <c r="J1000" s="300">
        <v>5</v>
      </c>
      <c r="K1000" s="300">
        <v>10</v>
      </c>
      <c r="L1000" s="300">
        <v>10</v>
      </c>
      <c r="M1000" s="300">
        <v>5</v>
      </c>
      <c r="N1000" s="300">
        <v>10</v>
      </c>
      <c r="O1000" s="300">
        <v>10</v>
      </c>
      <c r="P1000" s="300">
        <v>10</v>
      </c>
      <c r="Q1000" s="300">
        <v>5</v>
      </c>
      <c r="R1000" s="1" t="s">
        <v>6698</v>
      </c>
    </row>
    <row r="1001" spans="1:18">
      <c r="A1001">
        <v>1943</v>
      </c>
      <c r="B1001">
        <v>11</v>
      </c>
      <c r="C1001" s="299" t="s">
        <v>8721</v>
      </c>
      <c r="D1001" s="299" t="s">
        <v>8723</v>
      </c>
      <c r="E1001" s="302" t="s">
        <v>7370</v>
      </c>
      <c r="F1001" s="301">
        <v>9.3000000000000007</v>
      </c>
      <c r="G1001" s="300">
        <v>5</v>
      </c>
      <c r="H1001" s="300">
        <v>5</v>
      </c>
      <c r="I1001" s="300">
        <v>5</v>
      </c>
      <c r="J1001" s="300">
        <v>5</v>
      </c>
      <c r="K1001" s="300">
        <v>10</v>
      </c>
      <c r="L1001" s="300">
        <v>10</v>
      </c>
      <c r="M1001" s="300">
        <v>5</v>
      </c>
      <c r="N1001" s="300">
        <v>10</v>
      </c>
      <c r="O1001" s="300">
        <v>10</v>
      </c>
      <c r="P1001" s="300">
        <v>10</v>
      </c>
      <c r="Q1001" s="300">
        <v>5</v>
      </c>
      <c r="R1001" s="1" t="s">
        <v>8</v>
      </c>
    </row>
    <row r="1002" spans="1:18">
      <c r="A1002">
        <v>1942</v>
      </c>
      <c r="B1002">
        <v>12</v>
      </c>
      <c r="C1002" s="299" t="s">
        <v>8721</v>
      </c>
      <c r="D1002" s="299" t="s">
        <v>8722</v>
      </c>
      <c r="E1002" s="302" t="s">
        <v>7370</v>
      </c>
      <c r="F1002" s="301">
        <v>7.5</v>
      </c>
      <c r="G1002" s="300">
        <v>5</v>
      </c>
      <c r="H1002" s="300">
        <v>5</v>
      </c>
      <c r="I1002" s="300">
        <v>5</v>
      </c>
      <c r="J1002" s="300">
        <v>5</v>
      </c>
      <c r="K1002" s="300">
        <v>10</v>
      </c>
      <c r="L1002" s="300">
        <v>10</v>
      </c>
      <c r="M1002" s="300">
        <v>5</v>
      </c>
      <c r="N1002" s="300">
        <v>10</v>
      </c>
      <c r="O1002" s="300">
        <v>10</v>
      </c>
      <c r="P1002" s="300">
        <v>10</v>
      </c>
      <c r="Q1002" s="300">
        <v>5</v>
      </c>
      <c r="R1002" s="1" t="s">
        <v>6698</v>
      </c>
    </row>
    <row r="1003" spans="1:18">
      <c r="A1003">
        <v>1941</v>
      </c>
      <c r="C1003" s="299" t="s">
        <v>8721</v>
      </c>
      <c r="D1003" s="298" t="s">
        <v>8720</v>
      </c>
      <c r="E1003" s="297" t="s">
        <v>7370</v>
      </c>
      <c r="F1003" s="296">
        <v>8.6</v>
      </c>
      <c r="G1003" s="296" t="e">
        <f>AVERAGE(#REF!)</f>
        <v>#REF!</v>
      </c>
      <c r="H1003" s="296" t="e">
        <f>AVERAGE(#REF!)</f>
        <v>#REF!</v>
      </c>
      <c r="I1003" s="296" t="e">
        <f>AVERAGE(#REF!)</f>
        <v>#REF!</v>
      </c>
      <c r="J1003" s="296" t="e">
        <f>AVERAGE(#REF!)</f>
        <v>#REF!</v>
      </c>
      <c r="K1003" s="296" t="e">
        <f>AVERAGE(#REF!)</f>
        <v>#REF!</v>
      </c>
      <c r="L1003" s="296" t="e">
        <f>AVERAGE(#REF!)</f>
        <v>#REF!</v>
      </c>
      <c r="M1003" s="296" t="e">
        <f>AVERAGE(#REF!)</f>
        <v>#REF!</v>
      </c>
      <c r="N1003" s="296" t="e">
        <f>AVERAGE(#REF!)</f>
        <v>#REF!</v>
      </c>
      <c r="O1003" s="296" t="e">
        <f>AVERAGE(#REF!)</f>
        <v>#REF!</v>
      </c>
      <c r="P1003" s="296" t="e">
        <f>AVERAGE(#REF!)</f>
        <v>#REF!</v>
      </c>
      <c r="Q1003" s="296" t="e">
        <f>AVERAGE(#REF!)</f>
        <v>#REF!</v>
      </c>
      <c r="R1003" s="1" t="s">
        <v>6698</v>
      </c>
    </row>
    <row r="1004" spans="1:18">
      <c r="A1004">
        <v>1940</v>
      </c>
      <c r="B1004">
        <v>1</v>
      </c>
      <c r="C1004" s="299" t="s">
        <v>8707</v>
      </c>
      <c r="D1004" s="299" t="s">
        <v>8719</v>
      </c>
      <c r="E1004" s="302" t="s">
        <v>6524</v>
      </c>
      <c r="F1004" s="301">
        <v>8.4</v>
      </c>
      <c r="G1004" s="300">
        <v>5</v>
      </c>
      <c r="H1004" s="300">
        <v>5</v>
      </c>
      <c r="I1004" s="300">
        <v>5</v>
      </c>
      <c r="J1004" s="300">
        <v>5</v>
      </c>
      <c r="K1004" s="300">
        <v>10</v>
      </c>
      <c r="L1004" s="300">
        <v>10</v>
      </c>
      <c r="M1004" s="300">
        <v>5</v>
      </c>
      <c r="N1004" s="300">
        <v>10</v>
      </c>
      <c r="O1004" s="300">
        <v>10</v>
      </c>
      <c r="P1004" s="300">
        <v>10</v>
      </c>
      <c r="Q1004" s="300">
        <v>5</v>
      </c>
      <c r="R1004" s="1" t="s">
        <v>6698</v>
      </c>
    </row>
    <row r="1005" spans="1:18">
      <c r="A1005">
        <v>1939</v>
      </c>
      <c r="B1005">
        <v>2</v>
      </c>
      <c r="C1005" s="299" t="s">
        <v>8707</v>
      </c>
      <c r="D1005" s="299" t="s">
        <v>8718</v>
      </c>
      <c r="E1005" s="302" t="s">
        <v>6524</v>
      </c>
      <c r="F1005" s="301">
        <v>7.7</v>
      </c>
      <c r="G1005" s="300">
        <v>5</v>
      </c>
      <c r="H1005" s="300">
        <v>5</v>
      </c>
      <c r="I1005" s="300">
        <v>5</v>
      </c>
      <c r="J1005" s="300">
        <v>5</v>
      </c>
      <c r="K1005" s="300">
        <v>10</v>
      </c>
      <c r="L1005" s="300">
        <v>10</v>
      </c>
      <c r="M1005" s="300">
        <v>5</v>
      </c>
      <c r="N1005" s="300">
        <v>10</v>
      </c>
      <c r="O1005" s="300">
        <v>10</v>
      </c>
      <c r="P1005" s="300">
        <v>10</v>
      </c>
      <c r="Q1005" s="300">
        <v>5</v>
      </c>
      <c r="R1005" s="1" t="s">
        <v>6698</v>
      </c>
    </row>
    <row r="1006" spans="1:18">
      <c r="A1006">
        <v>1938</v>
      </c>
      <c r="B1006">
        <v>3</v>
      </c>
      <c r="C1006" s="299" t="s">
        <v>8707</v>
      </c>
      <c r="D1006" s="299" t="s">
        <v>8149</v>
      </c>
      <c r="E1006" s="302" t="s">
        <v>6524</v>
      </c>
      <c r="F1006" s="301">
        <v>8.4</v>
      </c>
      <c r="G1006" s="300">
        <v>5</v>
      </c>
      <c r="H1006" s="300">
        <v>5</v>
      </c>
      <c r="I1006" s="300">
        <v>5</v>
      </c>
      <c r="J1006" s="300">
        <v>5</v>
      </c>
      <c r="K1006" s="300">
        <v>10</v>
      </c>
      <c r="L1006" s="300">
        <v>10</v>
      </c>
      <c r="M1006" s="300">
        <v>5</v>
      </c>
      <c r="N1006" s="300">
        <v>10</v>
      </c>
      <c r="O1006" s="300">
        <v>10</v>
      </c>
      <c r="P1006" s="300">
        <v>10</v>
      </c>
      <c r="Q1006" s="300">
        <v>5</v>
      </c>
      <c r="R1006" s="1" t="s">
        <v>8</v>
      </c>
    </row>
    <row r="1007" spans="1:18">
      <c r="A1007">
        <v>1937</v>
      </c>
      <c r="B1007">
        <v>4</v>
      </c>
      <c r="C1007" s="299" t="s">
        <v>8707</v>
      </c>
      <c r="D1007" s="299" t="s">
        <v>8717</v>
      </c>
      <c r="E1007" s="302" t="s">
        <v>6524</v>
      </c>
      <c r="F1007" s="301">
        <v>8.5</v>
      </c>
      <c r="G1007" s="300">
        <v>5</v>
      </c>
      <c r="H1007" s="300">
        <v>5</v>
      </c>
      <c r="I1007" s="300">
        <v>5</v>
      </c>
      <c r="J1007" s="300">
        <v>5</v>
      </c>
      <c r="K1007" s="300">
        <v>10</v>
      </c>
      <c r="L1007" s="300">
        <v>10</v>
      </c>
      <c r="M1007" s="300">
        <v>5</v>
      </c>
      <c r="N1007" s="300">
        <v>10</v>
      </c>
      <c r="O1007" s="300">
        <v>10</v>
      </c>
      <c r="P1007" s="300">
        <v>10</v>
      </c>
      <c r="Q1007" s="300">
        <v>5</v>
      </c>
      <c r="R1007" s="1" t="s">
        <v>8</v>
      </c>
    </row>
    <row r="1008" spans="1:18">
      <c r="A1008">
        <v>1936</v>
      </c>
      <c r="B1008">
        <v>5</v>
      </c>
      <c r="C1008" s="299" t="s">
        <v>8707</v>
      </c>
      <c r="D1008" s="299" t="s">
        <v>8716</v>
      </c>
      <c r="E1008" s="302" t="s">
        <v>6524</v>
      </c>
      <c r="F1008" s="301">
        <v>7.7</v>
      </c>
      <c r="G1008" s="300">
        <v>5</v>
      </c>
      <c r="H1008" s="300">
        <v>5</v>
      </c>
      <c r="I1008" s="300">
        <v>5</v>
      </c>
      <c r="J1008" s="300">
        <v>5</v>
      </c>
      <c r="K1008" s="300">
        <v>10</v>
      </c>
      <c r="L1008" s="300">
        <v>10</v>
      </c>
      <c r="M1008" s="300">
        <v>5</v>
      </c>
      <c r="N1008" s="300">
        <v>10</v>
      </c>
      <c r="O1008" s="300">
        <v>10</v>
      </c>
      <c r="P1008" s="300">
        <v>10</v>
      </c>
      <c r="Q1008" s="300">
        <v>5</v>
      </c>
      <c r="R1008" s="1" t="s">
        <v>6698</v>
      </c>
    </row>
    <row r="1009" spans="1:18">
      <c r="A1009">
        <v>1935</v>
      </c>
      <c r="B1009">
        <v>6</v>
      </c>
      <c r="C1009" s="299" t="s">
        <v>8707</v>
      </c>
      <c r="D1009" s="305" t="s">
        <v>8715</v>
      </c>
      <c r="E1009" s="304" t="s">
        <v>6524</v>
      </c>
      <c r="F1009" s="303">
        <v>9.5</v>
      </c>
      <c r="G1009" s="300">
        <v>5</v>
      </c>
      <c r="H1009" s="300">
        <v>5</v>
      </c>
      <c r="I1009" s="300">
        <v>5</v>
      </c>
      <c r="J1009" s="300">
        <v>5</v>
      </c>
      <c r="K1009" s="300">
        <v>10</v>
      </c>
      <c r="L1009" s="300">
        <v>10</v>
      </c>
      <c r="M1009" s="300">
        <v>5</v>
      </c>
      <c r="N1009" s="300">
        <v>10</v>
      </c>
      <c r="O1009" s="300">
        <v>10</v>
      </c>
      <c r="P1009" s="300">
        <v>10</v>
      </c>
      <c r="Q1009" s="300">
        <v>5</v>
      </c>
      <c r="R1009" s="1" t="s">
        <v>8</v>
      </c>
    </row>
    <row r="1010" spans="1:18">
      <c r="A1010">
        <v>1934</v>
      </c>
      <c r="B1010">
        <v>7</v>
      </c>
      <c r="C1010" s="299" t="s">
        <v>8707</v>
      </c>
      <c r="D1010" s="299" t="s">
        <v>8714</v>
      </c>
      <c r="E1010" s="302" t="s">
        <v>6524</v>
      </c>
      <c r="F1010" s="301">
        <v>7.8</v>
      </c>
      <c r="G1010" s="300">
        <v>5</v>
      </c>
      <c r="H1010" s="300">
        <v>5</v>
      </c>
      <c r="I1010" s="300">
        <v>5</v>
      </c>
      <c r="J1010" s="300">
        <v>5</v>
      </c>
      <c r="K1010" s="300">
        <v>10</v>
      </c>
      <c r="L1010" s="300">
        <v>10</v>
      </c>
      <c r="M1010" s="300">
        <v>5</v>
      </c>
      <c r="N1010" s="300">
        <v>10</v>
      </c>
      <c r="O1010" s="300">
        <v>10</v>
      </c>
      <c r="P1010" s="300">
        <v>10</v>
      </c>
      <c r="Q1010" s="300">
        <v>5</v>
      </c>
      <c r="R1010" s="1" t="s">
        <v>6698</v>
      </c>
    </row>
    <row r="1011" spans="1:18">
      <c r="A1011">
        <v>1933</v>
      </c>
      <c r="B1011">
        <v>8</v>
      </c>
      <c r="C1011" s="299" t="s">
        <v>8707</v>
      </c>
      <c r="D1011" s="299" t="s">
        <v>8713</v>
      </c>
      <c r="E1011" s="302" t="s">
        <v>6524</v>
      </c>
      <c r="F1011" s="301">
        <v>7.5</v>
      </c>
      <c r="G1011" s="300">
        <v>5</v>
      </c>
      <c r="H1011" s="300">
        <v>5</v>
      </c>
      <c r="I1011" s="300">
        <v>5</v>
      </c>
      <c r="J1011" s="300">
        <v>5</v>
      </c>
      <c r="K1011" s="300">
        <v>10</v>
      </c>
      <c r="L1011" s="300">
        <v>10</v>
      </c>
      <c r="M1011" s="300">
        <v>5</v>
      </c>
      <c r="N1011" s="300">
        <v>10</v>
      </c>
      <c r="O1011" s="300">
        <v>10</v>
      </c>
      <c r="P1011" s="300">
        <v>10</v>
      </c>
      <c r="Q1011" s="300">
        <v>5</v>
      </c>
      <c r="R1011" s="1" t="s">
        <v>6698</v>
      </c>
    </row>
    <row r="1012" spans="1:18">
      <c r="A1012">
        <v>1932</v>
      </c>
      <c r="B1012">
        <v>9</v>
      </c>
      <c r="C1012" s="299" t="s">
        <v>8707</v>
      </c>
      <c r="D1012" s="299" t="s">
        <v>8712</v>
      </c>
      <c r="E1012" s="302" t="s">
        <v>6524</v>
      </c>
      <c r="F1012" s="301">
        <v>7.6</v>
      </c>
      <c r="G1012" s="300">
        <v>5</v>
      </c>
      <c r="H1012" s="300">
        <v>5</v>
      </c>
      <c r="I1012" s="300">
        <v>5</v>
      </c>
      <c r="J1012" s="300">
        <v>5</v>
      </c>
      <c r="K1012" s="300">
        <v>10</v>
      </c>
      <c r="L1012" s="300">
        <v>10</v>
      </c>
      <c r="M1012" s="300">
        <v>5</v>
      </c>
      <c r="N1012" s="300">
        <v>10</v>
      </c>
      <c r="O1012" s="300">
        <v>10</v>
      </c>
      <c r="P1012" s="300">
        <v>10</v>
      </c>
      <c r="Q1012" s="300">
        <v>5</v>
      </c>
      <c r="R1012" s="1" t="s">
        <v>8</v>
      </c>
    </row>
    <row r="1013" spans="1:18">
      <c r="A1013">
        <v>1931</v>
      </c>
      <c r="B1013">
        <v>10</v>
      </c>
      <c r="C1013" s="299" t="s">
        <v>8707</v>
      </c>
      <c r="D1013" s="299" t="s">
        <v>8711</v>
      </c>
      <c r="E1013" s="302" t="s">
        <v>6524</v>
      </c>
      <c r="F1013" s="301">
        <v>7.7</v>
      </c>
      <c r="G1013" s="300">
        <v>5</v>
      </c>
      <c r="H1013" s="300">
        <v>5</v>
      </c>
      <c r="I1013" s="300">
        <v>5</v>
      </c>
      <c r="J1013" s="300">
        <v>5</v>
      </c>
      <c r="K1013" s="300">
        <v>10</v>
      </c>
      <c r="L1013" s="300">
        <v>10</v>
      </c>
      <c r="M1013" s="300">
        <v>5</v>
      </c>
      <c r="N1013" s="300">
        <v>10</v>
      </c>
      <c r="O1013" s="300">
        <v>10</v>
      </c>
      <c r="P1013" s="300">
        <v>10</v>
      </c>
      <c r="Q1013" s="300">
        <v>5</v>
      </c>
      <c r="R1013" s="1" t="s">
        <v>6665</v>
      </c>
    </row>
    <row r="1014" spans="1:18">
      <c r="A1014">
        <v>1930</v>
      </c>
      <c r="B1014">
        <v>11</v>
      </c>
      <c r="C1014" s="299" t="s">
        <v>8707</v>
      </c>
      <c r="D1014" s="299" t="s">
        <v>8710</v>
      </c>
      <c r="E1014" s="302" t="s">
        <v>6524</v>
      </c>
      <c r="F1014" s="301">
        <v>7.4</v>
      </c>
      <c r="G1014" s="300">
        <v>5</v>
      </c>
      <c r="H1014" s="300">
        <v>5</v>
      </c>
      <c r="I1014" s="300">
        <v>5</v>
      </c>
      <c r="J1014" s="300">
        <v>5</v>
      </c>
      <c r="K1014" s="300">
        <v>10</v>
      </c>
      <c r="L1014" s="300">
        <v>10</v>
      </c>
      <c r="M1014" s="300">
        <v>5</v>
      </c>
      <c r="N1014" s="300">
        <v>10</v>
      </c>
      <c r="O1014" s="300">
        <v>10</v>
      </c>
      <c r="P1014" s="300">
        <v>10</v>
      </c>
      <c r="Q1014" s="300">
        <v>5</v>
      </c>
    </row>
    <row r="1015" spans="1:18">
      <c r="A1015">
        <v>1929</v>
      </c>
      <c r="B1015">
        <v>12</v>
      </c>
      <c r="C1015" s="299" t="s">
        <v>8707</v>
      </c>
      <c r="D1015" s="299" t="s">
        <v>8709</v>
      </c>
      <c r="E1015" s="302" t="s">
        <v>6524</v>
      </c>
      <c r="F1015" s="301">
        <v>7.4</v>
      </c>
      <c r="G1015" s="300">
        <v>5</v>
      </c>
      <c r="H1015" s="300">
        <v>5</v>
      </c>
      <c r="I1015" s="300">
        <v>5</v>
      </c>
      <c r="J1015" s="300">
        <v>5</v>
      </c>
      <c r="K1015" s="300">
        <v>10</v>
      </c>
      <c r="L1015" s="300">
        <v>10</v>
      </c>
      <c r="M1015" s="300">
        <v>5</v>
      </c>
      <c r="N1015" s="300">
        <v>10</v>
      </c>
      <c r="O1015" s="300">
        <v>10</v>
      </c>
      <c r="P1015" s="300">
        <v>10</v>
      </c>
      <c r="Q1015" s="300">
        <v>5</v>
      </c>
    </row>
    <row r="1016" spans="1:18">
      <c r="A1016">
        <v>1928</v>
      </c>
      <c r="B1016">
        <v>13</v>
      </c>
      <c r="C1016" s="299" t="s">
        <v>8707</v>
      </c>
      <c r="D1016" s="299" t="s">
        <v>8708</v>
      </c>
      <c r="E1016" s="302" t="s">
        <v>6524</v>
      </c>
      <c r="F1016" s="301">
        <v>7.5</v>
      </c>
      <c r="G1016" s="300">
        <v>5</v>
      </c>
      <c r="H1016" s="300">
        <v>5</v>
      </c>
      <c r="I1016" s="300">
        <v>5</v>
      </c>
      <c r="J1016" s="300">
        <v>5</v>
      </c>
      <c r="K1016" s="300">
        <v>10</v>
      </c>
      <c r="L1016" s="300">
        <v>10</v>
      </c>
      <c r="M1016" s="300">
        <v>5</v>
      </c>
      <c r="N1016" s="300">
        <v>10</v>
      </c>
      <c r="O1016" s="300">
        <v>10</v>
      </c>
      <c r="P1016" s="300">
        <v>10</v>
      </c>
      <c r="Q1016" s="300">
        <v>5</v>
      </c>
      <c r="R1016" s="1" t="s">
        <v>6665</v>
      </c>
    </row>
    <row r="1017" spans="1:18">
      <c r="A1017">
        <v>1927</v>
      </c>
      <c r="C1017" s="299" t="s">
        <v>8707</v>
      </c>
      <c r="D1017" s="298" t="s">
        <v>8678</v>
      </c>
      <c r="E1017" s="297" t="s">
        <v>6524</v>
      </c>
      <c r="F1017" s="296">
        <v>7.9</v>
      </c>
      <c r="G1017" s="296" t="e">
        <f>AVERAGE(#REF!)</f>
        <v>#REF!</v>
      </c>
      <c r="H1017" s="296" t="e">
        <f>AVERAGE(#REF!)</f>
        <v>#REF!</v>
      </c>
      <c r="I1017" s="296" t="e">
        <f>AVERAGE(#REF!)</f>
        <v>#REF!</v>
      </c>
      <c r="J1017" s="296" t="e">
        <f>AVERAGE(#REF!)</f>
        <v>#REF!</v>
      </c>
      <c r="K1017" s="296" t="e">
        <f>AVERAGE(#REF!)</f>
        <v>#REF!</v>
      </c>
      <c r="L1017" s="296" t="e">
        <f>AVERAGE(#REF!)</f>
        <v>#REF!</v>
      </c>
      <c r="M1017" s="296" t="e">
        <f>AVERAGE(#REF!)</f>
        <v>#REF!</v>
      </c>
      <c r="N1017" s="296" t="e">
        <f>AVERAGE(#REF!)</f>
        <v>#REF!</v>
      </c>
      <c r="O1017" s="296" t="e">
        <f>AVERAGE(#REF!)</f>
        <v>#REF!</v>
      </c>
      <c r="P1017" s="296" t="e">
        <f>AVERAGE(#REF!)</f>
        <v>#REF!</v>
      </c>
      <c r="Q1017" s="296" t="e">
        <f>AVERAGE(#REF!)</f>
        <v>#REF!</v>
      </c>
      <c r="R1017" s="1" t="s">
        <v>6698</v>
      </c>
    </row>
    <row r="1018" spans="1:18">
      <c r="A1018">
        <v>1926</v>
      </c>
      <c r="B1018">
        <v>1</v>
      </c>
      <c r="C1018" s="299" t="s">
        <v>8691</v>
      </c>
      <c r="D1018" s="299" t="s">
        <v>8706</v>
      </c>
      <c r="E1018" s="302" t="s">
        <v>6524</v>
      </c>
      <c r="F1018" s="301">
        <v>7.8</v>
      </c>
      <c r="G1018" s="300">
        <v>5</v>
      </c>
      <c r="H1018" s="300">
        <v>5</v>
      </c>
      <c r="I1018" s="300">
        <v>5</v>
      </c>
      <c r="J1018" s="300">
        <v>5</v>
      </c>
      <c r="K1018" s="300">
        <v>10</v>
      </c>
      <c r="L1018" s="300">
        <v>10</v>
      </c>
      <c r="M1018" s="300">
        <v>5</v>
      </c>
      <c r="N1018" s="300">
        <v>10</v>
      </c>
      <c r="O1018" s="300">
        <v>10</v>
      </c>
      <c r="P1018" s="300">
        <v>10</v>
      </c>
      <c r="Q1018" s="300">
        <v>5</v>
      </c>
      <c r="R1018" s="1" t="s">
        <v>6665</v>
      </c>
    </row>
    <row r="1019" spans="1:18">
      <c r="A1019">
        <v>1925</v>
      </c>
      <c r="B1019">
        <v>2</v>
      </c>
      <c r="C1019" s="299" t="s">
        <v>8691</v>
      </c>
      <c r="D1019" s="299" t="s">
        <v>8668</v>
      </c>
      <c r="E1019" s="302" t="s">
        <v>6524</v>
      </c>
      <c r="F1019" s="301">
        <v>7.2</v>
      </c>
      <c r="G1019" s="300">
        <v>5</v>
      </c>
      <c r="H1019" s="300">
        <v>5</v>
      </c>
      <c r="I1019" s="300">
        <v>5</v>
      </c>
      <c r="J1019" s="300">
        <v>5</v>
      </c>
      <c r="K1019" s="300">
        <v>10</v>
      </c>
      <c r="L1019" s="300">
        <v>10</v>
      </c>
      <c r="M1019" s="300">
        <v>5</v>
      </c>
      <c r="N1019" s="300">
        <v>10</v>
      </c>
      <c r="O1019" s="300">
        <v>10</v>
      </c>
      <c r="P1019" s="300">
        <v>10</v>
      </c>
      <c r="Q1019" s="300">
        <v>5</v>
      </c>
    </row>
    <row r="1020" spans="1:18">
      <c r="A1020">
        <v>1924</v>
      </c>
      <c r="B1020">
        <v>3</v>
      </c>
      <c r="C1020" s="299" t="s">
        <v>8691</v>
      </c>
      <c r="D1020" s="299" t="s">
        <v>8705</v>
      </c>
      <c r="E1020" s="302" t="s">
        <v>6524</v>
      </c>
      <c r="F1020" s="301">
        <v>7.8</v>
      </c>
      <c r="G1020" s="300">
        <v>5</v>
      </c>
      <c r="H1020" s="300">
        <v>5</v>
      </c>
      <c r="I1020" s="300">
        <v>5</v>
      </c>
      <c r="J1020" s="300">
        <v>5</v>
      </c>
      <c r="K1020" s="300">
        <v>10</v>
      </c>
      <c r="L1020" s="300">
        <v>10</v>
      </c>
      <c r="M1020" s="300">
        <v>5</v>
      </c>
      <c r="N1020" s="300">
        <v>10</v>
      </c>
      <c r="O1020" s="300">
        <v>10</v>
      </c>
      <c r="P1020" s="300">
        <v>10</v>
      </c>
      <c r="Q1020" s="300">
        <v>5</v>
      </c>
      <c r="R1020" s="1" t="s">
        <v>6665</v>
      </c>
    </row>
    <row r="1021" spans="1:18">
      <c r="A1021">
        <v>1923</v>
      </c>
      <c r="B1021">
        <v>4</v>
      </c>
      <c r="C1021" s="299" t="s">
        <v>8691</v>
      </c>
      <c r="D1021" s="299" t="s">
        <v>8704</v>
      </c>
      <c r="E1021" s="302" t="s">
        <v>6524</v>
      </c>
      <c r="F1021" s="162">
        <v>7.5</v>
      </c>
      <c r="G1021" s="300">
        <v>5</v>
      </c>
      <c r="H1021" s="300">
        <v>5</v>
      </c>
      <c r="I1021" s="300">
        <v>5</v>
      </c>
      <c r="J1021" s="300">
        <v>5</v>
      </c>
      <c r="K1021" s="300">
        <v>10</v>
      </c>
      <c r="L1021" s="300">
        <v>10</v>
      </c>
      <c r="M1021" s="300">
        <v>5</v>
      </c>
      <c r="N1021" s="300">
        <v>10</v>
      </c>
      <c r="O1021" s="300">
        <v>10</v>
      </c>
      <c r="P1021" s="300">
        <v>10</v>
      </c>
      <c r="Q1021" s="300">
        <v>5</v>
      </c>
      <c r="R1021" s="1" t="s">
        <v>8</v>
      </c>
    </row>
    <row r="1022" spans="1:18">
      <c r="A1022">
        <v>1922</v>
      </c>
      <c r="B1022">
        <v>5</v>
      </c>
      <c r="C1022" s="299" t="s">
        <v>8691</v>
      </c>
      <c r="D1022" s="299" t="s">
        <v>8703</v>
      </c>
      <c r="E1022" s="302" t="s">
        <v>6524</v>
      </c>
      <c r="F1022" s="301">
        <v>7.6</v>
      </c>
      <c r="G1022" s="300">
        <v>5</v>
      </c>
      <c r="H1022" s="300">
        <v>5</v>
      </c>
      <c r="I1022" s="300">
        <v>5</v>
      </c>
      <c r="J1022" s="300">
        <v>5</v>
      </c>
      <c r="K1022" s="300">
        <v>10</v>
      </c>
      <c r="L1022" s="300">
        <v>10</v>
      </c>
      <c r="M1022" s="300">
        <v>5</v>
      </c>
      <c r="N1022" s="300">
        <v>10</v>
      </c>
      <c r="O1022" s="300">
        <v>10</v>
      </c>
      <c r="P1022" s="300">
        <v>10</v>
      </c>
      <c r="Q1022" s="300">
        <v>5</v>
      </c>
      <c r="R1022" s="1" t="s">
        <v>6665</v>
      </c>
    </row>
    <row r="1023" spans="1:18">
      <c r="A1023">
        <v>1921</v>
      </c>
      <c r="B1023">
        <v>6</v>
      </c>
      <c r="C1023" s="299" t="s">
        <v>8691</v>
      </c>
      <c r="D1023" s="299" t="s">
        <v>8702</v>
      </c>
      <c r="E1023" s="302" t="s">
        <v>6524</v>
      </c>
      <c r="F1023" s="301">
        <v>8.3000000000000007</v>
      </c>
      <c r="G1023" s="300">
        <v>5</v>
      </c>
      <c r="H1023" s="300">
        <v>5</v>
      </c>
      <c r="I1023" s="300">
        <v>5</v>
      </c>
      <c r="J1023" s="300">
        <v>5</v>
      </c>
      <c r="K1023" s="300">
        <v>10</v>
      </c>
      <c r="L1023" s="300">
        <v>10</v>
      </c>
      <c r="M1023" s="300">
        <v>5</v>
      </c>
      <c r="N1023" s="300">
        <v>10</v>
      </c>
      <c r="O1023" s="300">
        <v>10</v>
      </c>
      <c r="P1023" s="300">
        <v>10</v>
      </c>
      <c r="Q1023" s="300">
        <v>5</v>
      </c>
      <c r="R1023" s="1" t="s">
        <v>6665</v>
      </c>
    </row>
    <row r="1024" spans="1:18">
      <c r="A1024">
        <v>1920</v>
      </c>
      <c r="B1024">
        <v>7</v>
      </c>
      <c r="C1024" s="299" t="s">
        <v>8691</v>
      </c>
      <c r="D1024" s="299" t="s">
        <v>8701</v>
      </c>
      <c r="E1024" s="302" t="s">
        <v>6524</v>
      </c>
      <c r="F1024" s="301">
        <v>8.4</v>
      </c>
      <c r="G1024" s="300">
        <v>5</v>
      </c>
      <c r="H1024" s="300">
        <v>5</v>
      </c>
      <c r="I1024" s="300">
        <v>5</v>
      </c>
      <c r="J1024" s="300">
        <v>5</v>
      </c>
      <c r="K1024" s="300">
        <v>10</v>
      </c>
      <c r="L1024" s="300">
        <v>10</v>
      </c>
      <c r="M1024" s="300">
        <v>5</v>
      </c>
      <c r="N1024" s="300">
        <v>10</v>
      </c>
      <c r="O1024" s="300">
        <v>10</v>
      </c>
      <c r="P1024" s="300">
        <v>10</v>
      </c>
      <c r="Q1024" s="300">
        <v>5</v>
      </c>
      <c r="R1024" s="1" t="s">
        <v>8</v>
      </c>
    </row>
    <row r="1025" spans="1:18">
      <c r="A1025">
        <v>1919</v>
      </c>
      <c r="B1025">
        <v>8</v>
      </c>
      <c r="C1025" s="299" t="s">
        <v>8691</v>
      </c>
      <c r="D1025" s="299" t="s">
        <v>8700</v>
      </c>
      <c r="E1025" s="302" t="s">
        <v>6524</v>
      </c>
      <c r="F1025" s="301">
        <v>7.4</v>
      </c>
      <c r="G1025" s="300">
        <v>5</v>
      </c>
      <c r="H1025" s="300">
        <v>5</v>
      </c>
      <c r="I1025" s="300">
        <v>5</v>
      </c>
      <c r="J1025" s="300">
        <v>5</v>
      </c>
      <c r="K1025" s="300">
        <v>10</v>
      </c>
      <c r="L1025" s="300">
        <v>10</v>
      </c>
      <c r="M1025" s="300">
        <v>5</v>
      </c>
      <c r="N1025" s="300">
        <v>10</v>
      </c>
      <c r="O1025" s="300">
        <v>10</v>
      </c>
      <c r="P1025" s="300">
        <v>10</v>
      </c>
      <c r="Q1025" s="300">
        <v>5</v>
      </c>
    </row>
    <row r="1026" spans="1:18">
      <c r="A1026">
        <v>1918</v>
      </c>
      <c r="B1026">
        <v>9</v>
      </c>
      <c r="C1026" s="299" t="s">
        <v>8691</v>
      </c>
      <c r="D1026" s="299" t="s">
        <v>7939</v>
      </c>
      <c r="E1026" s="302" t="s">
        <v>6524</v>
      </c>
      <c r="F1026" s="301">
        <v>7.1</v>
      </c>
      <c r="G1026" s="300">
        <v>5</v>
      </c>
      <c r="H1026" s="300">
        <v>5</v>
      </c>
      <c r="I1026" s="300">
        <v>5</v>
      </c>
      <c r="J1026" s="300">
        <v>5</v>
      </c>
      <c r="K1026" s="300">
        <v>10</v>
      </c>
      <c r="L1026" s="300">
        <v>10</v>
      </c>
      <c r="M1026" s="300">
        <v>5</v>
      </c>
      <c r="N1026" s="300">
        <v>10</v>
      </c>
      <c r="O1026" s="300">
        <v>10</v>
      </c>
      <c r="P1026" s="300">
        <v>10</v>
      </c>
      <c r="Q1026" s="300">
        <v>5</v>
      </c>
    </row>
    <row r="1027" spans="1:18">
      <c r="A1027">
        <v>1917</v>
      </c>
      <c r="B1027">
        <v>10</v>
      </c>
      <c r="C1027" s="299" t="s">
        <v>8691</v>
      </c>
      <c r="D1027" s="299" t="s">
        <v>8699</v>
      </c>
      <c r="E1027" s="302" t="s">
        <v>6524</v>
      </c>
      <c r="F1027" s="301">
        <v>7.5</v>
      </c>
      <c r="G1027" s="300">
        <v>5</v>
      </c>
      <c r="H1027" s="300">
        <v>5</v>
      </c>
      <c r="I1027" s="300">
        <v>5</v>
      </c>
      <c r="J1027" s="300">
        <v>5</v>
      </c>
      <c r="K1027" s="300">
        <v>10</v>
      </c>
      <c r="L1027" s="300">
        <v>10</v>
      </c>
      <c r="M1027" s="300">
        <v>5</v>
      </c>
      <c r="N1027" s="300">
        <v>10</v>
      </c>
      <c r="O1027" s="300">
        <v>10</v>
      </c>
      <c r="P1027" s="300">
        <v>10</v>
      </c>
      <c r="Q1027" s="300">
        <v>5</v>
      </c>
      <c r="R1027" s="1" t="s">
        <v>6665</v>
      </c>
    </row>
    <row r="1028" spans="1:18">
      <c r="A1028">
        <v>1916</v>
      </c>
      <c r="B1028">
        <v>11</v>
      </c>
      <c r="C1028" s="299" t="s">
        <v>8691</v>
      </c>
      <c r="D1028" s="299" t="s">
        <v>8698</v>
      </c>
      <c r="E1028" s="302" t="s">
        <v>6524</v>
      </c>
      <c r="F1028" s="301">
        <v>6.9</v>
      </c>
      <c r="G1028" s="300">
        <v>5</v>
      </c>
      <c r="H1028" s="300">
        <v>5</v>
      </c>
      <c r="I1028" s="300">
        <v>5</v>
      </c>
      <c r="J1028" s="300">
        <v>5</v>
      </c>
      <c r="K1028" s="300">
        <v>10</v>
      </c>
      <c r="L1028" s="300">
        <v>10</v>
      </c>
      <c r="M1028" s="300">
        <v>5</v>
      </c>
      <c r="N1028" s="300">
        <v>10</v>
      </c>
      <c r="O1028" s="300">
        <v>10</v>
      </c>
      <c r="P1028" s="300">
        <v>10</v>
      </c>
      <c r="Q1028" s="300">
        <v>5</v>
      </c>
    </row>
    <row r="1029" spans="1:18">
      <c r="A1029">
        <v>1915</v>
      </c>
      <c r="B1029">
        <v>12</v>
      </c>
      <c r="C1029" s="299" t="s">
        <v>8691</v>
      </c>
      <c r="D1029" s="299" t="s">
        <v>8697</v>
      </c>
      <c r="E1029" s="302" t="s">
        <v>6524</v>
      </c>
      <c r="F1029" s="301">
        <v>8.1999999999999993</v>
      </c>
      <c r="G1029" s="300">
        <v>5</v>
      </c>
      <c r="H1029" s="300">
        <v>5</v>
      </c>
      <c r="I1029" s="300">
        <v>5</v>
      </c>
      <c r="J1029" s="300">
        <v>5</v>
      </c>
      <c r="K1029" s="300">
        <v>10</v>
      </c>
      <c r="L1029" s="300">
        <v>10</v>
      </c>
      <c r="M1029" s="300">
        <v>5</v>
      </c>
      <c r="N1029" s="300">
        <v>10</v>
      </c>
      <c r="O1029" s="300">
        <v>10</v>
      </c>
      <c r="P1029" s="300">
        <v>10</v>
      </c>
      <c r="Q1029" s="300">
        <v>5</v>
      </c>
      <c r="R1029" s="1" t="s">
        <v>6665</v>
      </c>
    </row>
    <row r="1030" spans="1:18">
      <c r="A1030">
        <v>1914</v>
      </c>
      <c r="B1030">
        <v>13</v>
      </c>
      <c r="C1030" s="299" t="s">
        <v>8691</v>
      </c>
      <c r="D1030" s="299" t="s">
        <v>8696</v>
      </c>
      <c r="E1030" s="302" t="s">
        <v>6524</v>
      </c>
      <c r="F1030" s="301">
        <v>8.4</v>
      </c>
      <c r="G1030" s="300">
        <v>5</v>
      </c>
      <c r="H1030" s="300">
        <v>5</v>
      </c>
      <c r="I1030" s="300">
        <v>5</v>
      </c>
      <c r="J1030" s="300">
        <v>5</v>
      </c>
      <c r="K1030" s="300">
        <v>10</v>
      </c>
      <c r="L1030" s="300">
        <v>10</v>
      </c>
      <c r="M1030" s="300">
        <v>5</v>
      </c>
      <c r="N1030" s="300">
        <v>10</v>
      </c>
      <c r="O1030" s="300">
        <v>10</v>
      </c>
      <c r="P1030" s="300">
        <v>10</v>
      </c>
      <c r="Q1030" s="300">
        <v>5</v>
      </c>
      <c r="R1030" s="1" t="s">
        <v>6665</v>
      </c>
    </row>
    <row r="1031" spans="1:18">
      <c r="A1031">
        <v>1913</v>
      </c>
      <c r="B1031">
        <v>14</v>
      </c>
      <c r="C1031" s="299" t="s">
        <v>8691</v>
      </c>
      <c r="D1031" s="299" t="s">
        <v>8695</v>
      </c>
      <c r="E1031" s="302" t="s">
        <v>6524</v>
      </c>
      <c r="F1031" s="301">
        <v>7.7</v>
      </c>
      <c r="G1031" s="300">
        <v>5</v>
      </c>
      <c r="H1031" s="300">
        <v>5</v>
      </c>
      <c r="I1031" s="300">
        <v>5</v>
      </c>
      <c r="J1031" s="300">
        <v>5</v>
      </c>
      <c r="K1031" s="300">
        <v>10</v>
      </c>
      <c r="L1031" s="300">
        <v>10</v>
      </c>
      <c r="M1031" s="300">
        <v>5</v>
      </c>
      <c r="N1031" s="300">
        <v>10</v>
      </c>
      <c r="O1031" s="300">
        <v>10</v>
      </c>
      <c r="P1031" s="300">
        <v>10</v>
      </c>
      <c r="Q1031" s="300">
        <v>5</v>
      </c>
      <c r="R1031" s="1" t="s">
        <v>6665</v>
      </c>
    </row>
    <row r="1032" spans="1:18">
      <c r="A1032">
        <v>1912</v>
      </c>
      <c r="B1032">
        <v>15</v>
      </c>
      <c r="C1032" s="299" t="s">
        <v>8691</v>
      </c>
      <c r="D1032" s="299" t="s">
        <v>8694</v>
      </c>
      <c r="E1032" s="302" t="s">
        <v>6524</v>
      </c>
      <c r="F1032" s="301">
        <v>6.9</v>
      </c>
      <c r="G1032" s="300">
        <v>5</v>
      </c>
      <c r="H1032" s="300">
        <v>5</v>
      </c>
      <c r="I1032" s="300">
        <v>5</v>
      </c>
      <c r="J1032" s="300">
        <v>5</v>
      </c>
      <c r="K1032" s="300">
        <v>10</v>
      </c>
      <c r="L1032" s="300">
        <v>10</v>
      </c>
      <c r="M1032" s="300">
        <v>5</v>
      </c>
      <c r="N1032" s="300">
        <v>10</v>
      </c>
      <c r="O1032" s="300">
        <v>10</v>
      </c>
      <c r="P1032" s="300">
        <v>10</v>
      </c>
      <c r="Q1032" s="300">
        <v>5</v>
      </c>
    </row>
    <row r="1033" spans="1:18">
      <c r="A1033">
        <v>1911</v>
      </c>
      <c r="B1033">
        <v>16</v>
      </c>
      <c r="C1033" s="299" t="s">
        <v>8691</v>
      </c>
      <c r="D1033" s="299" t="s">
        <v>8693</v>
      </c>
      <c r="E1033" s="302" t="s">
        <v>6524</v>
      </c>
      <c r="F1033" s="301">
        <v>7.8</v>
      </c>
      <c r="G1033" s="300">
        <v>5</v>
      </c>
      <c r="H1033" s="300">
        <v>5</v>
      </c>
      <c r="I1033" s="300">
        <v>5</v>
      </c>
      <c r="J1033" s="300">
        <v>5</v>
      </c>
      <c r="K1033" s="300">
        <v>10</v>
      </c>
      <c r="L1033" s="300">
        <v>10</v>
      </c>
      <c r="M1033" s="300">
        <v>5</v>
      </c>
      <c r="N1033" s="300">
        <v>10</v>
      </c>
      <c r="O1033" s="300">
        <v>10</v>
      </c>
      <c r="P1033" s="300">
        <v>10</v>
      </c>
      <c r="Q1033" s="300">
        <v>5</v>
      </c>
    </row>
    <row r="1034" spans="1:18">
      <c r="A1034">
        <v>1910</v>
      </c>
      <c r="B1034">
        <v>17</v>
      </c>
      <c r="C1034" s="299" t="s">
        <v>8691</v>
      </c>
      <c r="D1034" s="299" t="s">
        <v>8692</v>
      </c>
      <c r="E1034" s="302" t="s">
        <v>6524</v>
      </c>
      <c r="F1034" s="301">
        <v>7.4</v>
      </c>
      <c r="G1034" s="300">
        <v>5</v>
      </c>
      <c r="H1034" s="300">
        <v>5</v>
      </c>
      <c r="I1034" s="300">
        <v>5</v>
      </c>
      <c r="J1034" s="300">
        <v>5</v>
      </c>
      <c r="K1034" s="300">
        <v>10</v>
      </c>
      <c r="L1034" s="300">
        <v>10</v>
      </c>
      <c r="M1034" s="300">
        <v>5</v>
      </c>
      <c r="N1034" s="300">
        <v>10</v>
      </c>
      <c r="O1034" s="300">
        <v>10</v>
      </c>
      <c r="P1034" s="300">
        <v>10</v>
      </c>
      <c r="Q1034" s="300">
        <v>5</v>
      </c>
    </row>
    <row r="1035" spans="1:18">
      <c r="A1035">
        <v>1909</v>
      </c>
      <c r="C1035" s="299" t="s">
        <v>8691</v>
      </c>
      <c r="D1035" s="298" t="s">
        <v>8690</v>
      </c>
      <c r="E1035" s="297" t="s">
        <v>6524</v>
      </c>
      <c r="F1035" s="296">
        <v>7.6</v>
      </c>
      <c r="G1035" s="296" t="e">
        <f>AVERAGE(#REF!)</f>
        <v>#REF!</v>
      </c>
      <c r="H1035" s="296" t="e">
        <f>AVERAGE(#REF!)</f>
        <v>#REF!</v>
      </c>
      <c r="I1035" s="296" t="e">
        <f>AVERAGE(#REF!)</f>
        <v>#REF!</v>
      </c>
      <c r="J1035" s="296" t="e">
        <f>AVERAGE(#REF!)</f>
        <v>#REF!</v>
      </c>
      <c r="K1035" s="296" t="e">
        <f>AVERAGE(#REF!)</f>
        <v>#REF!</v>
      </c>
      <c r="L1035" s="296" t="e">
        <f>AVERAGE(#REF!)</f>
        <v>#REF!</v>
      </c>
      <c r="M1035" s="296" t="e">
        <f>AVERAGE(#REF!)</f>
        <v>#REF!</v>
      </c>
      <c r="N1035" s="296" t="e">
        <f>AVERAGE(#REF!)</f>
        <v>#REF!</v>
      </c>
      <c r="O1035" s="296" t="e">
        <f>AVERAGE(#REF!)</f>
        <v>#REF!</v>
      </c>
      <c r="P1035" s="296" t="e">
        <f>AVERAGE(#REF!)</f>
        <v>#REF!</v>
      </c>
      <c r="Q1035" s="296" t="e">
        <f>AVERAGE(#REF!)</f>
        <v>#REF!</v>
      </c>
      <c r="R1035" s="1" t="s">
        <v>6665</v>
      </c>
    </row>
    <row r="1036" spans="1:18">
      <c r="A1036">
        <v>1908</v>
      </c>
      <c r="B1036">
        <v>1</v>
      </c>
      <c r="C1036" s="299" t="s">
        <v>8679</v>
      </c>
      <c r="D1036" s="299" t="s">
        <v>8689</v>
      </c>
      <c r="E1036" s="302" t="s">
        <v>6524</v>
      </c>
      <c r="F1036" s="301">
        <v>9.3000000000000007</v>
      </c>
      <c r="G1036" s="300">
        <v>5</v>
      </c>
      <c r="H1036" s="300">
        <v>5</v>
      </c>
      <c r="I1036" s="300">
        <v>5</v>
      </c>
      <c r="J1036" s="300">
        <v>5</v>
      </c>
      <c r="K1036" s="300">
        <v>10</v>
      </c>
      <c r="L1036" s="300">
        <v>10</v>
      </c>
      <c r="M1036" s="300">
        <v>5</v>
      </c>
      <c r="N1036" s="300">
        <v>10</v>
      </c>
      <c r="O1036" s="300">
        <v>10</v>
      </c>
      <c r="P1036" s="300">
        <v>10</v>
      </c>
      <c r="Q1036" s="300">
        <v>5</v>
      </c>
      <c r="R1036" s="1" t="s">
        <v>8</v>
      </c>
    </row>
    <row r="1037" spans="1:18">
      <c r="A1037">
        <v>1907</v>
      </c>
      <c r="B1037">
        <v>2</v>
      </c>
      <c r="C1037" s="299" t="s">
        <v>8679</v>
      </c>
      <c r="D1037" s="299" t="s">
        <v>8688</v>
      </c>
      <c r="E1037" s="302" t="s">
        <v>6524</v>
      </c>
      <c r="F1037" s="301">
        <v>7.6</v>
      </c>
      <c r="G1037" s="300">
        <v>5</v>
      </c>
      <c r="H1037" s="300">
        <v>5</v>
      </c>
      <c r="I1037" s="300">
        <v>5</v>
      </c>
      <c r="J1037" s="300">
        <v>5</v>
      </c>
      <c r="K1037" s="300">
        <v>10</v>
      </c>
      <c r="L1037" s="300">
        <v>10</v>
      </c>
      <c r="M1037" s="300">
        <v>5</v>
      </c>
      <c r="N1037" s="300">
        <v>10</v>
      </c>
      <c r="O1037" s="300">
        <v>10</v>
      </c>
      <c r="P1037" s="300">
        <v>10</v>
      </c>
      <c r="Q1037" s="300">
        <v>5</v>
      </c>
      <c r="R1037" s="1" t="s">
        <v>6665</v>
      </c>
    </row>
    <row r="1038" spans="1:18">
      <c r="A1038">
        <v>1906</v>
      </c>
      <c r="B1038">
        <v>3</v>
      </c>
      <c r="C1038" s="299" t="s">
        <v>8679</v>
      </c>
      <c r="D1038" s="299" t="s">
        <v>8687</v>
      </c>
      <c r="E1038" s="302" t="s">
        <v>6524</v>
      </c>
      <c r="F1038" s="301">
        <v>7.8</v>
      </c>
      <c r="G1038" s="300">
        <v>5</v>
      </c>
      <c r="H1038" s="300">
        <v>5</v>
      </c>
      <c r="I1038" s="300">
        <v>5</v>
      </c>
      <c r="J1038" s="300">
        <v>5</v>
      </c>
      <c r="K1038" s="300">
        <v>10</v>
      </c>
      <c r="L1038" s="300">
        <v>10</v>
      </c>
      <c r="M1038" s="300">
        <v>5</v>
      </c>
      <c r="N1038" s="300">
        <v>10</v>
      </c>
      <c r="O1038" s="300">
        <v>10</v>
      </c>
      <c r="P1038" s="300">
        <v>10</v>
      </c>
      <c r="Q1038" s="300">
        <v>5</v>
      </c>
      <c r="R1038" s="1" t="s">
        <v>6665</v>
      </c>
    </row>
    <row r="1039" spans="1:18">
      <c r="A1039">
        <v>1905</v>
      </c>
      <c r="B1039">
        <v>4</v>
      </c>
      <c r="C1039" s="299" t="s">
        <v>8679</v>
      </c>
      <c r="D1039" s="299" t="s">
        <v>8686</v>
      </c>
      <c r="E1039" s="302" t="s">
        <v>6524</v>
      </c>
      <c r="F1039" s="301">
        <v>7.7</v>
      </c>
      <c r="G1039" s="300">
        <v>5</v>
      </c>
      <c r="H1039" s="300">
        <v>5</v>
      </c>
      <c r="I1039" s="300">
        <v>5</v>
      </c>
      <c r="J1039" s="300">
        <v>5</v>
      </c>
      <c r="K1039" s="300">
        <v>10</v>
      </c>
      <c r="L1039" s="300">
        <v>10</v>
      </c>
      <c r="M1039" s="300">
        <v>5</v>
      </c>
      <c r="N1039" s="300">
        <v>10</v>
      </c>
      <c r="O1039" s="300">
        <v>10</v>
      </c>
      <c r="P1039" s="300">
        <v>10</v>
      </c>
      <c r="Q1039" s="300">
        <v>5</v>
      </c>
      <c r="R1039" s="1" t="s">
        <v>6665</v>
      </c>
    </row>
    <row r="1040" spans="1:18">
      <c r="A1040">
        <v>1904</v>
      </c>
      <c r="B1040">
        <v>5</v>
      </c>
      <c r="C1040" s="299" t="s">
        <v>8679</v>
      </c>
      <c r="D1040" s="299" t="s">
        <v>8685</v>
      </c>
      <c r="E1040" s="302" t="s">
        <v>6524</v>
      </c>
      <c r="F1040" s="301">
        <v>7.9</v>
      </c>
      <c r="G1040" s="300">
        <v>5</v>
      </c>
      <c r="H1040" s="300">
        <v>5</v>
      </c>
      <c r="I1040" s="300">
        <v>5</v>
      </c>
      <c r="J1040" s="300">
        <v>5</v>
      </c>
      <c r="K1040" s="300">
        <v>10</v>
      </c>
      <c r="L1040" s="300">
        <v>10</v>
      </c>
      <c r="M1040" s="300">
        <v>5</v>
      </c>
      <c r="N1040" s="300">
        <v>10</v>
      </c>
      <c r="O1040" s="300">
        <v>10</v>
      </c>
      <c r="P1040" s="300">
        <v>10</v>
      </c>
      <c r="Q1040" s="300">
        <v>5</v>
      </c>
      <c r="R1040" s="1" t="s">
        <v>8</v>
      </c>
    </row>
    <row r="1041" spans="1:18">
      <c r="A1041">
        <v>1903</v>
      </c>
      <c r="B1041">
        <v>6</v>
      </c>
      <c r="C1041" s="299" t="s">
        <v>8679</v>
      </c>
      <c r="D1041" s="299" t="s">
        <v>8684</v>
      </c>
      <c r="E1041" s="302" t="s">
        <v>6524</v>
      </c>
      <c r="F1041" s="301">
        <v>8.3000000000000007</v>
      </c>
      <c r="G1041" s="300">
        <v>5</v>
      </c>
      <c r="H1041" s="300">
        <v>5</v>
      </c>
      <c r="I1041" s="300">
        <v>5</v>
      </c>
      <c r="J1041" s="300">
        <v>5</v>
      </c>
      <c r="K1041" s="300">
        <v>10</v>
      </c>
      <c r="L1041" s="300">
        <v>10</v>
      </c>
      <c r="M1041" s="300">
        <v>5</v>
      </c>
      <c r="N1041" s="300">
        <v>10</v>
      </c>
      <c r="O1041" s="300">
        <v>10</v>
      </c>
      <c r="P1041" s="300">
        <v>10</v>
      </c>
      <c r="Q1041" s="300">
        <v>5</v>
      </c>
      <c r="R1041" s="1" t="s">
        <v>8</v>
      </c>
    </row>
    <row r="1042" spans="1:18">
      <c r="A1042">
        <v>1902</v>
      </c>
      <c r="B1042">
        <v>7</v>
      </c>
      <c r="C1042" s="299" t="s">
        <v>8679</v>
      </c>
      <c r="D1042" s="299" t="s">
        <v>8683</v>
      </c>
      <c r="E1042" s="302" t="s">
        <v>6524</v>
      </c>
      <c r="F1042" s="301">
        <v>8</v>
      </c>
      <c r="G1042" s="300">
        <v>5</v>
      </c>
      <c r="H1042" s="300">
        <v>5</v>
      </c>
      <c r="I1042" s="300">
        <v>5</v>
      </c>
      <c r="J1042" s="300">
        <v>5</v>
      </c>
      <c r="K1042" s="300">
        <v>10</v>
      </c>
      <c r="L1042" s="300">
        <v>10</v>
      </c>
      <c r="M1042" s="300">
        <v>5</v>
      </c>
      <c r="N1042" s="300">
        <v>10</v>
      </c>
      <c r="O1042" s="300">
        <v>10</v>
      </c>
      <c r="P1042" s="300">
        <v>10</v>
      </c>
      <c r="Q1042" s="300">
        <v>5</v>
      </c>
      <c r="R1042" s="1" t="s">
        <v>6665</v>
      </c>
    </row>
    <row r="1043" spans="1:18">
      <c r="A1043">
        <v>1901</v>
      </c>
      <c r="B1043">
        <v>8</v>
      </c>
      <c r="C1043" s="299" t="s">
        <v>8679</v>
      </c>
      <c r="D1043" s="299" t="s">
        <v>8682</v>
      </c>
      <c r="E1043" s="302" t="s">
        <v>6524</v>
      </c>
      <c r="F1043" s="301">
        <v>7.7</v>
      </c>
      <c r="G1043" s="300">
        <v>5</v>
      </c>
      <c r="H1043" s="300">
        <v>5</v>
      </c>
      <c r="I1043" s="300">
        <v>5</v>
      </c>
      <c r="J1043" s="300">
        <v>5</v>
      </c>
      <c r="K1043" s="300">
        <v>10</v>
      </c>
      <c r="L1043" s="300">
        <v>10</v>
      </c>
      <c r="M1043" s="300">
        <v>5</v>
      </c>
      <c r="N1043" s="300">
        <v>10</v>
      </c>
      <c r="O1043" s="300">
        <v>10</v>
      </c>
      <c r="P1043" s="300">
        <v>10</v>
      </c>
      <c r="Q1043" s="300">
        <v>5</v>
      </c>
      <c r="R1043" s="1" t="s">
        <v>6665</v>
      </c>
    </row>
    <row r="1044" spans="1:18">
      <c r="A1044">
        <v>1900</v>
      </c>
      <c r="B1044">
        <v>9</v>
      </c>
      <c r="C1044" s="299" t="s">
        <v>8679</v>
      </c>
      <c r="D1044" s="299" t="s">
        <v>8681</v>
      </c>
      <c r="E1044" s="302" t="s">
        <v>6524</v>
      </c>
      <c r="F1044" s="301">
        <v>9.1</v>
      </c>
      <c r="G1044" s="300">
        <v>5</v>
      </c>
      <c r="H1044" s="300">
        <v>5</v>
      </c>
      <c r="I1044" s="300">
        <v>5</v>
      </c>
      <c r="J1044" s="300">
        <v>5</v>
      </c>
      <c r="K1044" s="300">
        <v>10</v>
      </c>
      <c r="L1044" s="300">
        <v>10</v>
      </c>
      <c r="M1044" s="300">
        <v>5</v>
      </c>
      <c r="N1044" s="300">
        <v>10</v>
      </c>
      <c r="O1044" s="300">
        <v>10</v>
      </c>
      <c r="P1044" s="300">
        <v>10</v>
      </c>
      <c r="Q1044" s="300">
        <v>5</v>
      </c>
      <c r="R1044" s="1" t="s">
        <v>6665</v>
      </c>
    </row>
    <row r="1045" spans="1:18">
      <c r="A1045">
        <v>1899</v>
      </c>
      <c r="B1045">
        <v>10</v>
      </c>
      <c r="C1045" s="299" t="s">
        <v>8679</v>
      </c>
      <c r="D1045" s="299" t="s">
        <v>8680</v>
      </c>
      <c r="E1045" s="302" t="s">
        <v>6524</v>
      </c>
      <c r="F1045" s="301">
        <v>8</v>
      </c>
      <c r="G1045" s="300">
        <v>5</v>
      </c>
      <c r="H1045" s="300">
        <v>5</v>
      </c>
      <c r="I1045" s="300">
        <v>5</v>
      </c>
      <c r="J1045" s="300">
        <v>5</v>
      </c>
      <c r="K1045" s="300">
        <v>10</v>
      </c>
      <c r="L1045" s="300">
        <v>10</v>
      </c>
      <c r="M1045" s="300">
        <v>5</v>
      </c>
      <c r="N1045" s="300">
        <v>10</v>
      </c>
      <c r="O1045" s="300">
        <v>10</v>
      </c>
      <c r="P1045" s="300">
        <v>10</v>
      </c>
      <c r="Q1045" s="300">
        <v>5</v>
      </c>
      <c r="R1045" s="1" t="s">
        <v>6665</v>
      </c>
    </row>
    <row r="1046" spans="1:18">
      <c r="A1046">
        <v>1898</v>
      </c>
      <c r="C1046" s="299" t="s">
        <v>8679</v>
      </c>
      <c r="D1046" s="298" t="s">
        <v>8678</v>
      </c>
      <c r="E1046" s="297" t="s">
        <v>6524</v>
      </c>
      <c r="F1046" s="296">
        <v>8.1</v>
      </c>
      <c r="G1046" s="296" t="e">
        <f>AVERAGE(#REF!)</f>
        <v>#REF!</v>
      </c>
      <c r="H1046" s="296" t="e">
        <f>AVERAGE(#REF!)</f>
        <v>#REF!</v>
      </c>
      <c r="I1046" s="296" t="e">
        <f>AVERAGE(#REF!)</f>
        <v>#REF!</v>
      </c>
      <c r="J1046" s="296" t="e">
        <f>AVERAGE(#REF!)</f>
        <v>#REF!</v>
      </c>
      <c r="K1046" s="296" t="e">
        <f>AVERAGE(#REF!)</f>
        <v>#REF!</v>
      </c>
      <c r="L1046" s="296" t="e">
        <f>AVERAGE(#REF!)</f>
        <v>#REF!</v>
      </c>
      <c r="M1046" s="296" t="e">
        <f>AVERAGE(#REF!)</f>
        <v>#REF!</v>
      </c>
      <c r="N1046" s="296" t="e">
        <f>AVERAGE(#REF!)</f>
        <v>#REF!</v>
      </c>
      <c r="O1046" s="296" t="e">
        <f>AVERAGE(#REF!)</f>
        <v>#REF!</v>
      </c>
      <c r="P1046" s="296" t="e">
        <f>AVERAGE(#REF!)</f>
        <v>#REF!</v>
      </c>
      <c r="Q1046" s="296" t="e">
        <f>AVERAGE(#REF!)</f>
        <v>#REF!</v>
      </c>
      <c r="R1046" s="1" t="s">
        <v>6665</v>
      </c>
    </row>
    <row r="1047" spans="1:18">
      <c r="A1047">
        <v>1897</v>
      </c>
      <c r="B1047">
        <v>1</v>
      </c>
      <c r="C1047" s="299" t="s">
        <v>8667</v>
      </c>
      <c r="D1047" s="299" t="s">
        <v>8677</v>
      </c>
      <c r="E1047" s="302" t="s">
        <v>6524</v>
      </c>
      <c r="F1047" s="301">
        <v>8.4</v>
      </c>
      <c r="G1047" s="300">
        <v>5</v>
      </c>
      <c r="H1047" s="300">
        <v>5</v>
      </c>
      <c r="I1047" s="300">
        <v>5</v>
      </c>
      <c r="J1047" s="300">
        <v>5</v>
      </c>
      <c r="K1047" s="300">
        <v>10</v>
      </c>
      <c r="L1047" s="300">
        <v>10</v>
      </c>
      <c r="M1047" s="300">
        <v>5</v>
      </c>
      <c r="N1047" s="300">
        <v>10</v>
      </c>
      <c r="O1047" s="300">
        <v>10</v>
      </c>
      <c r="P1047" s="300">
        <v>10</v>
      </c>
      <c r="Q1047" s="300">
        <v>5</v>
      </c>
      <c r="R1047" s="1" t="s">
        <v>6665</v>
      </c>
    </row>
    <row r="1048" spans="1:18">
      <c r="A1048">
        <v>1896</v>
      </c>
      <c r="B1048">
        <v>2</v>
      </c>
      <c r="C1048" s="299" t="s">
        <v>8667</v>
      </c>
      <c r="D1048" s="299" t="s">
        <v>8676</v>
      </c>
      <c r="E1048" s="302" t="s">
        <v>6524</v>
      </c>
      <c r="F1048" s="301">
        <v>8.5</v>
      </c>
      <c r="G1048" s="300">
        <v>5</v>
      </c>
      <c r="H1048" s="300">
        <v>5</v>
      </c>
      <c r="I1048" s="300">
        <v>5</v>
      </c>
      <c r="J1048" s="300">
        <v>5</v>
      </c>
      <c r="K1048" s="300">
        <v>10</v>
      </c>
      <c r="L1048" s="300">
        <v>10</v>
      </c>
      <c r="M1048" s="300">
        <v>5</v>
      </c>
      <c r="N1048" s="300">
        <v>10</v>
      </c>
      <c r="O1048" s="300">
        <v>10</v>
      </c>
      <c r="P1048" s="300">
        <v>10</v>
      </c>
      <c r="Q1048" s="300">
        <v>5</v>
      </c>
      <c r="R1048" s="1" t="s">
        <v>6665</v>
      </c>
    </row>
    <row r="1049" spans="1:18">
      <c r="A1049">
        <v>1895</v>
      </c>
      <c r="B1049">
        <v>3</v>
      </c>
      <c r="C1049" s="299" t="s">
        <v>8667</v>
      </c>
      <c r="D1049" s="299" t="s">
        <v>6738</v>
      </c>
      <c r="E1049" s="302" t="s">
        <v>6524</v>
      </c>
      <c r="F1049" s="301">
        <v>8</v>
      </c>
      <c r="G1049" s="300">
        <v>5</v>
      </c>
      <c r="H1049" s="300">
        <v>5</v>
      </c>
      <c r="I1049" s="300">
        <v>5</v>
      </c>
      <c r="J1049" s="300">
        <v>5</v>
      </c>
      <c r="K1049" s="300">
        <v>10</v>
      </c>
      <c r="L1049" s="300">
        <v>10</v>
      </c>
      <c r="M1049" s="300">
        <v>5</v>
      </c>
      <c r="N1049" s="300">
        <v>10</v>
      </c>
      <c r="O1049" s="300">
        <v>10</v>
      </c>
      <c r="P1049" s="300">
        <v>10</v>
      </c>
      <c r="Q1049" s="300">
        <v>5</v>
      </c>
      <c r="R1049" s="1" t="s">
        <v>6665</v>
      </c>
    </row>
    <row r="1050" spans="1:18">
      <c r="A1050">
        <v>1894</v>
      </c>
      <c r="B1050">
        <v>4</v>
      </c>
      <c r="C1050" s="299" t="s">
        <v>8667</v>
      </c>
      <c r="D1050" s="299" t="s">
        <v>7210</v>
      </c>
      <c r="E1050" s="302" t="s">
        <v>6524</v>
      </c>
      <c r="F1050" s="301">
        <v>8.8000000000000007</v>
      </c>
      <c r="G1050" s="300">
        <v>5</v>
      </c>
      <c r="H1050" s="300">
        <v>5</v>
      </c>
      <c r="I1050" s="300">
        <v>5</v>
      </c>
      <c r="J1050" s="300">
        <v>5</v>
      </c>
      <c r="K1050" s="300">
        <v>10</v>
      </c>
      <c r="L1050" s="300">
        <v>10</v>
      </c>
      <c r="M1050" s="300">
        <v>5</v>
      </c>
      <c r="N1050" s="300">
        <v>10</v>
      </c>
      <c r="O1050" s="300">
        <v>10</v>
      </c>
      <c r="P1050" s="300">
        <v>10</v>
      </c>
      <c r="Q1050" s="300">
        <v>5</v>
      </c>
      <c r="R1050" s="1" t="s">
        <v>8</v>
      </c>
    </row>
    <row r="1051" spans="1:18">
      <c r="A1051">
        <v>1893</v>
      </c>
      <c r="B1051">
        <v>5</v>
      </c>
      <c r="C1051" s="299" t="s">
        <v>8667</v>
      </c>
      <c r="D1051" s="299" t="s">
        <v>8675</v>
      </c>
      <c r="E1051" s="302" t="s">
        <v>6524</v>
      </c>
      <c r="F1051" s="301">
        <v>7.9</v>
      </c>
      <c r="G1051" s="300">
        <v>5</v>
      </c>
      <c r="H1051" s="300">
        <v>5</v>
      </c>
      <c r="I1051" s="300">
        <v>5</v>
      </c>
      <c r="J1051" s="300">
        <v>5</v>
      </c>
      <c r="K1051" s="300">
        <v>10</v>
      </c>
      <c r="L1051" s="300">
        <v>10</v>
      </c>
      <c r="M1051" s="300">
        <v>5</v>
      </c>
      <c r="N1051" s="300">
        <v>10</v>
      </c>
      <c r="O1051" s="300">
        <v>10</v>
      </c>
      <c r="P1051" s="300">
        <v>10</v>
      </c>
      <c r="Q1051" s="300">
        <v>5</v>
      </c>
      <c r="R1051" s="1" t="s">
        <v>8</v>
      </c>
    </row>
    <row r="1052" spans="1:18">
      <c r="A1052">
        <v>1892</v>
      </c>
      <c r="B1052">
        <v>6</v>
      </c>
      <c r="C1052" s="299" t="s">
        <v>8667</v>
      </c>
      <c r="D1052" s="299" t="s">
        <v>8674</v>
      </c>
      <c r="E1052" s="302" t="s">
        <v>6524</v>
      </c>
      <c r="F1052" s="301">
        <v>7.3</v>
      </c>
      <c r="G1052" s="300">
        <v>5</v>
      </c>
      <c r="H1052" s="300">
        <v>5</v>
      </c>
      <c r="I1052" s="300">
        <v>5</v>
      </c>
      <c r="J1052" s="300">
        <v>5</v>
      </c>
      <c r="K1052" s="300">
        <v>10</v>
      </c>
      <c r="L1052" s="300">
        <v>10</v>
      </c>
      <c r="M1052" s="300">
        <v>5</v>
      </c>
      <c r="N1052" s="300">
        <v>10</v>
      </c>
      <c r="O1052" s="300">
        <v>10</v>
      </c>
      <c r="P1052" s="300">
        <v>10</v>
      </c>
      <c r="Q1052" s="300">
        <v>5</v>
      </c>
    </row>
    <row r="1053" spans="1:18">
      <c r="A1053">
        <v>1891</v>
      </c>
      <c r="B1053">
        <v>7</v>
      </c>
      <c r="C1053" s="299" t="s">
        <v>8667</v>
      </c>
      <c r="D1053" s="299" t="s">
        <v>8673</v>
      </c>
      <c r="E1053" s="302" t="s">
        <v>6524</v>
      </c>
      <c r="F1053" s="301">
        <v>7.6</v>
      </c>
      <c r="G1053" s="300">
        <v>5</v>
      </c>
      <c r="H1053" s="300">
        <v>5</v>
      </c>
      <c r="I1053" s="300">
        <v>5</v>
      </c>
      <c r="J1053" s="300">
        <v>5</v>
      </c>
      <c r="K1053" s="300">
        <v>10</v>
      </c>
      <c r="L1053" s="300">
        <v>10</v>
      </c>
      <c r="M1053" s="300">
        <v>5</v>
      </c>
      <c r="N1053" s="300">
        <v>10</v>
      </c>
      <c r="O1053" s="300">
        <v>10</v>
      </c>
      <c r="P1053" s="300">
        <v>10</v>
      </c>
      <c r="Q1053" s="300">
        <v>5</v>
      </c>
      <c r="R1053" s="1" t="s">
        <v>8</v>
      </c>
    </row>
    <row r="1054" spans="1:18">
      <c r="A1054">
        <v>1890</v>
      </c>
      <c r="B1054">
        <v>8</v>
      </c>
      <c r="C1054" s="299" t="s">
        <v>8667</v>
      </c>
      <c r="D1054" s="299" t="s">
        <v>8672</v>
      </c>
      <c r="E1054" s="302" t="s">
        <v>6524</v>
      </c>
      <c r="F1054" s="301">
        <v>7.8</v>
      </c>
      <c r="G1054" s="300">
        <v>5</v>
      </c>
      <c r="H1054" s="300">
        <v>5</v>
      </c>
      <c r="I1054" s="300">
        <v>5</v>
      </c>
      <c r="J1054" s="300">
        <v>5</v>
      </c>
      <c r="K1054" s="300">
        <v>10</v>
      </c>
      <c r="L1054" s="300">
        <v>10</v>
      </c>
      <c r="M1054" s="300">
        <v>5</v>
      </c>
      <c r="N1054" s="300">
        <v>10</v>
      </c>
      <c r="O1054" s="300">
        <v>10</v>
      </c>
      <c r="P1054" s="300">
        <v>10</v>
      </c>
      <c r="Q1054" s="300">
        <v>5</v>
      </c>
      <c r="R1054" s="1" t="s">
        <v>6665</v>
      </c>
    </row>
    <row r="1055" spans="1:18">
      <c r="A1055">
        <v>1889</v>
      </c>
      <c r="B1055">
        <v>9</v>
      </c>
      <c r="C1055" s="299" t="s">
        <v>8667</v>
      </c>
      <c r="D1055" s="305" t="s">
        <v>8671</v>
      </c>
      <c r="E1055" s="304" t="s">
        <v>6524</v>
      </c>
      <c r="F1055" s="303">
        <v>9.5</v>
      </c>
      <c r="G1055" s="300">
        <v>5</v>
      </c>
      <c r="H1055" s="300">
        <v>5</v>
      </c>
      <c r="I1055" s="300">
        <v>5</v>
      </c>
      <c r="J1055" s="300">
        <v>5</v>
      </c>
      <c r="K1055" s="300">
        <v>10</v>
      </c>
      <c r="L1055" s="300">
        <v>10</v>
      </c>
      <c r="M1055" s="300">
        <v>5</v>
      </c>
      <c r="N1055" s="300">
        <v>10</v>
      </c>
      <c r="O1055" s="300">
        <v>10</v>
      </c>
      <c r="P1055" s="300">
        <v>10</v>
      </c>
      <c r="Q1055" s="300">
        <v>5</v>
      </c>
      <c r="R1055" s="1" t="s">
        <v>8</v>
      </c>
    </row>
    <row r="1056" spans="1:18">
      <c r="A1056">
        <v>1888</v>
      </c>
      <c r="B1056">
        <v>10</v>
      </c>
      <c r="C1056" s="299" t="s">
        <v>8667</v>
      </c>
      <c r="D1056" s="299" t="s">
        <v>8670</v>
      </c>
      <c r="E1056" s="302" t="s">
        <v>6524</v>
      </c>
      <c r="F1056" s="301">
        <v>7.9</v>
      </c>
      <c r="G1056" s="300">
        <v>5</v>
      </c>
      <c r="H1056" s="300">
        <v>5</v>
      </c>
      <c r="I1056" s="300">
        <v>5</v>
      </c>
      <c r="J1056" s="300">
        <v>5</v>
      </c>
      <c r="K1056" s="300">
        <v>10</v>
      </c>
      <c r="L1056" s="300">
        <v>10</v>
      </c>
      <c r="M1056" s="300">
        <v>5</v>
      </c>
      <c r="N1056" s="300">
        <v>10</v>
      </c>
      <c r="O1056" s="300">
        <v>10</v>
      </c>
      <c r="P1056" s="300">
        <v>10</v>
      </c>
      <c r="Q1056" s="300">
        <v>5</v>
      </c>
      <c r="R1056" s="1" t="s">
        <v>8</v>
      </c>
    </row>
    <row r="1057" spans="1:18">
      <c r="A1057">
        <v>1887</v>
      </c>
      <c r="B1057">
        <v>11</v>
      </c>
      <c r="C1057" s="299" t="s">
        <v>8667</v>
      </c>
      <c r="D1057" s="299" t="s">
        <v>8669</v>
      </c>
      <c r="E1057" s="302" t="s">
        <v>6524</v>
      </c>
      <c r="F1057" s="301">
        <v>7.9</v>
      </c>
      <c r="G1057" s="300">
        <v>5</v>
      </c>
      <c r="H1057" s="300">
        <v>5</v>
      </c>
      <c r="I1057" s="300">
        <v>5</v>
      </c>
      <c r="J1057" s="300">
        <v>5</v>
      </c>
      <c r="K1057" s="300">
        <v>10</v>
      </c>
      <c r="L1057" s="300">
        <v>10</v>
      </c>
      <c r="M1057" s="300">
        <v>5</v>
      </c>
      <c r="N1057" s="300">
        <v>10</v>
      </c>
      <c r="O1057" s="300">
        <v>10</v>
      </c>
      <c r="P1057" s="300">
        <v>10</v>
      </c>
      <c r="Q1057" s="300">
        <v>5</v>
      </c>
      <c r="R1057" s="1" t="s">
        <v>6665</v>
      </c>
    </row>
    <row r="1058" spans="1:18">
      <c r="A1058">
        <v>1886</v>
      </c>
      <c r="B1058">
        <v>12</v>
      </c>
      <c r="C1058" s="299" t="s">
        <v>8667</v>
      </c>
      <c r="D1058" s="299" t="s">
        <v>8668</v>
      </c>
      <c r="E1058" s="302" t="s">
        <v>6524</v>
      </c>
      <c r="F1058" s="301">
        <v>7.9</v>
      </c>
      <c r="G1058" s="300">
        <v>5</v>
      </c>
      <c r="H1058" s="300">
        <v>5</v>
      </c>
      <c r="I1058" s="300">
        <v>5</v>
      </c>
      <c r="J1058" s="300">
        <v>5</v>
      </c>
      <c r="K1058" s="300">
        <v>10</v>
      </c>
      <c r="L1058" s="300">
        <v>10</v>
      </c>
      <c r="M1058" s="300">
        <v>5</v>
      </c>
      <c r="N1058" s="300">
        <v>10</v>
      </c>
      <c r="O1058" s="300">
        <v>10</v>
      </c>
      <c r="P1058" s="300">
        <v>10</v>
      </c>
      <c r="Q1058" s="300">
        <v>5</v>
      </c>
    </row>
    <row r="1059" spans="1:18">
      <c r="A1059">
        <v>1885</v>
      </c>
      <c r="C1059" s="299" t="s">
        <v>8667</v>
      </c>
      <c r="D1059" s="298" t="s">
        <v>8666</v>
      </c>
      <c r="E1059" s="297" t="s">
        <v>6524</v>
      </c>
      <c r="F1059" s="296">
        <v>8.1</v>
      </c>
      <c r="G1059" s="296" t="e">
        <f>AVERAGE(#REF!)</f>
        <v>#REF!</v>
      </c>
      <c r="H1059" s="296" t="e">
        <f>AVERAGE(#REF!)</f>
        <v>#REF!</v>
      </c>
      <c r="I1059" s="296" t="e">
        <f>AVERAGE(#REF!)</f>
        <v>#REF!</v>
      </c>
      <c r="J1059" s="296" t="e">
        <f>AVERAGE(#REF!)</f>
        <v>#REF!</v>
      </c>
      <c r="K1059" s="296" t="e">
        <f>AVERAGE(#REF!)</f>
        <v>#REF!</v>
      </c>
      <c r="L1059" s="296" t="e">
        <f>AVERAGE(#REF!)</f>
        <v>#REF!</v>
      </c>
      <c r="M1059" s="296" t="e">
        <f>AVERAGE(#REF!)</f>
        <v>#REF!</v>
      </c>
      <c r="N1059" s="296" t="e">
        <f>AVERAGE(#REF!)</f>
        <v>#REF!</v>
      </c>
      <c r="O1059" s="296" t="e">
        <f>AVERAGE(#REF!)</f>
        <v>#REF!</v>
      </c>
      <c r="P1059" s="296" t="e">
        <f>AVERAGE(#REF!)</f>
        <v>#REF!</v>
      </c>
      <c r="Q1059" s="296" t="e">
        <f>AVERAGE(#REF!)</f>
        <v>#REF!</v>
      </c>
      <c r="R1059" s="1" t="s">
        <v>6665</v>
      </c>
    </row>
    <row r="1060" spans="1:18">
      <c r="A1060">
        <v>1884</v>
      </c>
      <c r="B1060">
        <v>1</v>
      </c>
      <c r="C1060" s="299" t="s">
        <v>8658</v>
      </c>
      <c r="D1060" s="299" t="s">
        <v>8665</v>
      </c>
      <c r="E1060" s="302" t="s">
        <v>6524</v>
      </c>
      <c r="F1060" s="301">
        <v>7.7</v>
      </c>
      <c r="G1060" s="300">
        <v>5</v>
      </c>
      <c r="H1060" s="300">
        <v>5</v>
      </c>
      <c r="I1060" s="300">
        <v>5</v>
      </c>
      <c r="J1060" s="300">
        <v>5</v>
      </c>
      <c r="K1060" s="300">
        <v>10</v>
      </c>
      <c r="L1060" s="300">
        <v>10</v>
      </c>
      <c r="M1060" s="300">
        <v>5</v>
      </c>
      <c r="N1060" s="300">
        <v>10</v>
      </c>
      <c r="O1060" s="300">
        <v>10</v>
      </c>
      <c r="P1060" s="300">
        <v>10</v>
      </c>
      <c r="Q1060" s="300">
        <v>5</v>
      </c>
      <c r="R1060" s="1" t="s">
        <v>6665</v>
      </c>
    </row>
    <row r="1061" spans="1:18">
      <c r="A1061">
        <v>1883</v>
      </c>
      <c r="B1061">
        <v>2</v>
      </c>
      <c r="C1061" s="299" t="s">
        <v>8658</v>
      </c>
      <c r="D1061" s="299" t="s">
        <v>8664</v>
      </c>
      <c r="E1061" s="302" t="s">
        <v>6524</v>
      </c>
      <c r="F1061" s="301">
        <v>6.4</v>
      </c>
      <c r="G1061" s="300">
        <v>5</v>
      </c>
      <c r="H1061" s="300">
        <v>5</v>
      </c>
      <c r="I1061" s="300">
        <v>5</v>
      </c>
      <c r="J1061" s="300">
        <v>5</v>
      </c>
      <c r="K1061" s="300">
        <v>10</v>
      </c>
      <c r="L1061" s="300">
        <v>10</v>
      </c>
      <c r="M1061" s="300">
        <v>5</v>
      </c>
      <c r="N1061" s="300">
        <v>10</v>
      </c>
      <c r="O1061" s="300">
        <v>10</v>
      </c>
      <c r="P1061" s="300">
        <v>10</v>
      </c>
      <c r="Q1061" s="300">
        <v>5</v>
      </c>
    </row>
    <row r="1062" spans="1:18">
      <c r="A1062">
        <v>1882</v>
      </c>
      <c r="B1062">
        <v>3</v>
      </c>
      <c r="C1062" s="299" t="s">
        <v>8658</v>
      </c>
      <c r="D1062" s="299" t="s">
        <v>8663</v>
      </c>
      <c r="E1062" s="302" t="s">
        <v>6524</v>
      </c>
      <c r="F1062" s="301">
        <v>8.5</v>
      </c>
      <c r="G1062" s="300">
        <v>5</v>
      </c>
      <c r="H1062" s="300">
        <v>5</v>
      </c>
      <c r="I1062" s="300">
        <v>5</v>
      </c>
      <c r="J1062" s="300">
        <v>5</v>
      </c>
      <c r="K1062" s="300">
        <v>10</v>
      </c>
      <c r="L1062" s="300">
        <v>10</v>
      </c>
      <c r="M1062" s="300">
        <v>5</v>
      </c>
      <c r="N1062" s="300">
        <v>10</v>
      </c>
      <c r="O1062" s="300">
        <v>10</v>
      </c>
      <c r="P1062" s="300">
        <v>10</v>
      </c>
      <c r="Q1062" s="300">
        <v>5</v>
      </c>
      <c r="R1062" s="1" t="s">
        <v>6665</v>
      </c>
    </row>
    <row r="1063" spans="1:18">
      <c r="A1063">
        <v>1881</v>
      </c>
      <c r="B1063">
        <v>4</v>
      </c>
      <c r="C1063" s="299" t="s">
        <v>8658</v>
      </c>
      <c r="D1063" s="299" t="s">
        <v>8662</v>
      </c>
      <c r="E1063" s="302" t="s">
        <v>6524</v>
      </c>
      <c r="F1063" s="301">
        <v>6.6</v>
      </c>
      <c r="G1063" s="300">
        <v>5</v>
      </c>
      <c r="H1063" s="300">
        <v>5</v>
      </c>
      <c r="I1063" s="300">
        <v>5</v>
      </c>
      <c r="J1063" s="300">
        <v>5</v>
      </c>
      <c r="K1063" s="300">
        <v>10</v>
      </c>
      <c r="L1063" s="300">
        <v>10</v>
      </c>
      <c r="M1063" s="300">
        <v>5</v>
      </c>
      <c r="N1063" s="300">
        <v>10</v>
      </c>
      <c r="O1063" s="300">
        <v>10</v>
      </c>
      <c r="P1063" s="300">
        <v>10</v>
      </c>
      <c r="Q1063" s="300">
        <v>5</v>
      </c>
    </row>
    <row r="1064" spans="1:18">
      <c r="A1064">
        <v>1880</v>
      </c>
      <c r="B1064">
        <v>5</v>
      </c>
      <c r="C1064" s="299" t="s">
        <v>8658</v>
      </c>
      <c r="D1064" s="299" t="s">
        <v>8661</v>
      </c>
      <c r="E1064" s="302" t="s">
        <v>6524</v>
      </c>
      <c r="F1064" s="301">
        <v>6.9</v>
      </c>
      <c r="G1064" s="300">
        <v>5</v>
      </c>
      <c r="H1064" s="300">
        <v>5</v>
      </c>
      <c r="I1064" s="300">
        <v>5</v>
      </c>
      <c r="J1064" s="300">
        <v>5</v>
      </c>
      <c r="K1064" s="300">
        <v>10</v>
      </c>
      <c r="L1064" s="300">
        <v>10</v>
      </c>
      <c r="M1064" s="300">
        <v>5</v>
      </c>
      <c r="N1064" s="300">
        <v>10</v>
      </c>
      <c r="O1064" s="300">
        <v>10</v>
      </c>
      <c r="P1064" s="300">
        <v>10</v>
      </c>
      <c r="Q1064" s="300">
        <v>5</v>
      </c>
    </row>
    <row r="1065" spans="1:18">
      <c r="A1065">
        <v>1879</v>
      </c>
      <c r="B1065">
        <v>6</v>
      </c>
      <c r="C1065" s="299" t="s">
        <v>8658</v>
      </c>
      <c r="D1065" s="299" t="s">
        <v>8660</v>
      </c>
      <c r="E1065" s="302" t="s">
        <v>6524</v>
      </c>
      <c r="F1065" s="301">
        <v>7.4</v>
      </c>
      <c r="G1065" s="300">
        <v>5</v>
      </c>
      <c r="H1065" s="300">
        <v>5</v>
      </c>
      <c r="I1065" s="300">
        <v>5</v>
      </c>
      <c r="J1065" s="300">
        <v>5</v>
      </c>
      <c r="K1065" s="300">
        <v>10</v>
      </c>
      <c r="L1065" s="300">
        <v>10</v>
      </c>
      <c r="M1065" s="300">
        <v>5</v>
      </c>
      <c r="N1065" s="300">
        <v>10</v>
      </c>
      <c r="O1065" s="300">
        <v>10</v>
      </c>
      <c r="P1065" s="300">
        <v>10</v>
      </c>
      <c r="Q1065" s="300">
        <v>5</v>
      </c>
    </row>
    <row r="1066" spans="1:18">
      <c r="A1066">
        <v>1878</v>
      </c>
      <c r="B1066">
        <v>7</v>
      </c>
      <c r="C1066" s="299" t="s">
        <v>8658</v>
      </c>
      <c r="D1066" s="299" t="s">
        <v>8659</v>
      </c>
      <c r="E1066" s="302" t="s">
        <v>6524</v>
      </c>
      <c r="F1066" s="301">
        <v>7.8</v>
      </c>
      <c r="G1066" s="300">
        <v>5</v>
      </c>
      <c r="H1066" s="300">
        <v>5</v>
      </c>
      <c r="I1066" s="300">
        <v>5</v>
      </c>
      <c r="J1066" s="300">
        <v>5</v>
      </c>
      <c r="K1066" s="300">
        <v>10</v>
      </c>
      <c r="L1066" s="300">
        <v>10</v>
      </c>
      <c r="M1066" s="300">
        <v>5</v>
      </c>
      <c r="N1066" s="300">
        <v>10</v>
      </c>
      <c r="O1066" s="300">
        <v>10</v>
      </c>
      <c r="P1066" s="300">
        <v>10</v>
      </c>
      <c r="Q1066" s="300">
        <v>5</v>
      </c>
      <c r="R1066" s="1" t="s">
        <v>6665</v>
      </c>
    </row>
    <row r="1067" spans="1:18">
      <c r="A1067">
        <v>1877</v>
      </c>
      <c r="B1067">
        <v>8</v>
      </c>
      <c r="C1067" s="299" t="s">
        <v>8658</v>
      </c>
      <c r="D1067" s="299" t="s">
        <v>7929</v>
      </c>
      <c r="E1067" s="302" t="s">
        <v>6524</v>
      </c>
      <c r="F1067" s="301">
        <v>6.7</v>
      </c>
      <c r="G1067" s="300">
        <v>5</v>
      </c>
      <c r="H1067" s="300">
        <v>5</v>
      </c>
      <c r="I1067" s="300">
        <v>5</v>
      </c>
      <c r="J1067" s="300">
        <v>5</v>
      </c>
      <c r="K1067" s="300">
        <v>10</v>
      </c>
      <c r="L1067" s="300">
        <v>10</v>
      </c>
      <c r="M1067" s="300">
        <v>5</v>
      </c>
      <c r="N1067" s="300">
        <v>10</v>
      </c>
      <c r="O1067" s="300">
        <v>10</v>
      </c>
      <c r="P1067" s="300">
        <v>10</v>
      </c>
      <c r="Q1067" s="300">
        <v>5</v>
      </c>
    </row>
    <row r="1068" spans="1:18">
      <c r="A1068">
        <v>1876</v>
      </c>
      <c r="C1068" s="299" t="s">
        <v>8658</v>
      </c>
      <c r="D1068" s="298" t="s">
        <v>8657</v>
      </c>
      <c r="E1068" s="297" t="s">
        <v>6524</v>
      </c>
      <c r="F1068" s="296">
        <v>7.3</v>
      </c>
      <c r="G1068" s="296" t="e">
        <f>AVERAGE(#REF!)</f>
        <v>#REF!</v>
      </c>
      <c r="H1068" s="296" t="e">
        <f>AVERAGE(#REF!)</f>
        <v>#REF!</v>
      </c>
      <c r="I1068" s="296" t="e">
        <f>AVERAGE(#REF!)</f>
        <v>#REF!</v>
      </c>
      <c r="J1068" s="296" t="e">
        <f>AVERAGE(#REF!)</f>
        <v>#REF!</v>
      </c>
      <c r="K1068" s="296" t="e">
        <f>AVERAGE(#REF!)</f>
        <v>#REF!</v>
      </c>
      <c r="L1068" s="296" t="e">
        <f>AVERAGE(#REF!)</f>
        <v>#REF!</v>
      </c>
      <c r="M1068" s="296" t="e">
        <f>AVERAGE(#REF!)</f>
        <v>#REF!</v>
      </c>
      <c r="N1068" s="296" t="e">
        <f>AVERAGE(#REF!)</f>
        <v>#REF!</v>
      </c>
      <c r="O1068" s="296" t="e">
        <f>AVERAGE(#REF!)</f>
        <v>#REF!</v>
      </c>
      <c r="P1068" s="296" t="e">
        <f>AVERAGE(#REF!)</f>
        <v>#REF!</v>
      </c>
      <c r="Q1068" s="296" t="e">
        <f>AVERAGE(#REF!)</f>
        <v>#REF!</v>
      </c>
      <c r="R1068" s="1" t="s">
        <v>6665</v>
      </c>
    </row>
    <row r="1069" spans="1:18">
      <c r="A1069">
        <v>1875</v>
      </c>
      <c r="B1069">
        <v>1</v>
      </c>
      <c r="C1069" s="299" t="s">
        <v>8642</v>
      </c>
      <c r="D1069" s="299" t="s">
        <v>8656</v>
      </c>
      <c r="E1069" s="302" t="s">
        <v>6524</v>
      </c>
      <c r="F1069" s="301">
        <v>7.5</v>
      </c>
      <c r="G1069" s="300">
        <v>5</v>
      </c>
      <c r="H1069" s="300">
        <v>5</v>
      </c>
      <c r="I1069" s="300">
        <v>5</v>
      </c>
      <c r="J1069" s="300">
        <v>5</v>
      </c>
      <c r="K1069" s="300">
        <v>10</v>
      </c>
      <c r="L1069" s="300">
        <v>10</v>
      </c>
      <c r="M1069" s="300">
        <v>5</v>
      </c>
      <c r="N1069" s="300">
        <v>10</v>
      </c>
      <c r="O1069" s="300">
        <v>10</v>
      </c>
      <c r="P1069" s="300">
        <v>10</v>
      </c>
      <c r="Q1069" s="300">
        <v>5</v>
      </c>
      <c r="R1069" s="1" t="s">
        <v>8</v>
      </c>
    </row>
    <row r="1070" spans="1:18">
      <c r="A1070">
        <v>1874</v>
      </c>
      <c r="B1070">
        <v>2</v>
      </c>
      <c r="C1070" s="299" t="s">
        <v>8642</v>
      </c>
      <c r="D1070" s="299" t="s">
        <v>8655</v>
      </c>
      <c r="E1070" s="302" t="s">
        <v>6524</v>
      </c>
      <c r="F1070" s="301">
        <v>7.1</v>
      </c>
      <c r="G1070" s="300">
        <v>5</v>
      </c>
      <c r="H1070" s="300">
        <v>5</v>
      </c>
      <c r="I1070" s="300">
        <v>5</v>
      </c>
      <c r="J1070" s="300">
        <v>5</v>
      </c>
      <c r="K1070" s="300">
        <v>10</v>
      </c>
      <c r="L1070" s="300">
        <v>10</v>
      </c>
      <c r="M1070" s="300">
        <v>5</v>
      </c>
      <c r="N1070" s="300">
        <v>10</v>
      </c>
      <c r="O1070" s="300">
        <v>10</v>
      </c>
      <c r="P1070" s="300">
        <v>10</v>
      </c>
      <c r="Q1070" s="300">
        <v>5</v>
      </c>
    </row>
    <row r="1071" spans="1:18">
      <c r="A1071">
        <v>1873</v>
      </c>
      <c r="B1071">
        <v>3</v>
      </c>
      <c r="C1071" s="299" t="s">
        <v>8642</v>
      </c>
      <c r="D1071" s="299" t="s">
        <v>8654</v>
      </c>
      <c r="E1071" s="302" t="s">
        <v>6524</v>
      </c>
      <c r="F1071" s="301">
        <v>7.3</v>
      </c>
      <c r="G1071" s="300">
        <v>5</v>
      </c>
      <c r="H1071" s="300">
        <v>5</v>
      </c>
      <c r="I1071" s="300">
        <v>5</v>
      </c>
      <c r="J1071" s="300">
        <v>5</v>
      </c>
      <c r="K1071" s="300">
        <v>10</v>
      </c>
      <c r="L1071" s="300">
        <v>10</v>
      </c>
      <c r="M1071" s="300">
        <v>5</v>
      </c>
      <c r="N1071" s="300">
        <v>10</v>
      </c>
      <c r="O1071" s="300">
        <v>10</v>
      </c>
      <c r="P1071" s="300">
        <v>10</v>
      </c>
      <c r="Q1071" s="300">
        <v>5</v>
      </c>
    </row>
    <row r="1072" spans="1:18">
      <c r="A1072">
        <v>1872</v>
      </c>
      <c r="B1072">
        <v>4</v>
      </c>
      <c r="C1072" s="299" t="s">
        <v>8642</v>
      </c>
      <c r="D1072" s="299" t="s">
        <v>8653</v>
      </c>
      <c r="E1072" s="302" t="s">
        <v>6524</v>
      </c>
      <c r="F1072" s="301">
        <v>8.9</v>
      </c>
      <c r="G1072" s="300">
        <v>5</v>
      </c>
      <c r="H1072" s="300">
        <v>5</v>
      </c>
      <c r="I1072" s="300">
        <v>5</v>
      </c>
      <c r="J1072" s="300">
        <v>5</v>
      </c>
      <c r="K1072" s="300">
        <v>10</v>
      </c>
      <c r="L1072" s="300">
        <v>10</v>
      </c>
      <c r="M1072" s="300">
        <v>5</v>
      </c>
      <c r="N1072" s="300">
        <v>10</v>
      </c>
      <c r="O1072" s="300">
        <v>10</v>
      </c>
      <c r="P1072" s="300">
        <v>10</v>
      </c>
      <c r="Q1072" s="300">
        <v>5</v>
      </c>
      <c r="R1072" s="1" t="s">
        <v>8</v>
      </c>
    </row>
    <row r="1073" spans="1:18">
      <c r="A1073">
        <v>1871</v>
      </c>
      <c r="B1073">
        <v>5</v>
      </c>
      <c r="C1073" s="299" t="s">
        <v>8642</v>
      </c>
      <c r="D1073" s="299" t="s">
        <v>8652</v>
      </c>
      <c r="E1073" s="302" t="s">
        <v>6524</v>
      </c>
      <c r="F1073" s="301">
        <v>7.9</v>
      </c>
      <c r="G1073" s="300">
        <v>5</v>
      </c>
      <c r="H1073" s="300">
        <v>5</v>
      </c>
      <c r="I1073" s="300">
        <v>5</v>
      </c>
      <c r="J1073" s="300">
        <v>5</v>
      </c>
      <c r="K1073" s="300">
        <v>10</v>
      </c>
      <c r="L1073" s="300">
        <v>10</v>
      </c>
      <c r="M1073" s="300">
        <v>5</v>
      </c>
      <c r="N1073" s="300">
        <v>10</v>
      </c>
      <c r="O1073" s="300">
        <v>10</v>
      </c>
      <c r="P1073" s="300">
        <v>10</v>
      </c>
      <c r="Q1073" s="300">
        <v>5</v>
      </c>
      <c r="R1073" s="1" t="s">
        <v>8</v>
      </c>
    </row>
    <row r="1074" spans="1:18">
      <c r="A1074">
        <v>1870</v>
      </c>
      <c r="B1074">
        <v>6</v>
      </c>
      <c r="C1074" s="299" t="s">
        <v>8642</v>
      </c>
      <c r="D1074" s="299" t="s">
        <v>8651</v>
      </c>
      <c r="E1074" s="302" t="s">
        <v>6524</v>
      </c>
      <c r="F1074" s="301">
        <v>7.4</v>
      </c>
      <c r="G1074" s="300">
        <v>5</v>
      </c>
      <c r="H1074" s="300">
        <v>5</v>
      </c>
      <c r="I1074" s="300">
        <v>5</v>
      </c>
      <c r="J1074" s="300">
        <v>5</v>
      </c>
      <c r="K1074" s="300">
        <v>10</v>
      </c>
      <c r="L1074" s="300">
        <v>10</v>
      </c>
      <c r="M1074" s="300">
        <v>5</v>
      </c>
      <c r="N1074" s="300">
        <v>10</v>
      </c>
      <c r="O1074" s="300">
        <v>10</v>
      </c>
      <c r="P1074" s="300">
        <v>10</v>
      </c>
      <c r="Q1074" s="300">
        <v>5</v>
      </c>
    </row>
    <row r="1075" spans="1:18">
      <c r="A1075">
        <v>1869</v>
      </c>
      <c r="B1075">
        <v>7</v>
      </c>
      <c r="C1075" s="299" t="s">
        <v>8642</v>
      </c>
      <c r="D1075" s="299" t="s">
        <v>8650</v>
      </c>
      <c r="E1075" s="302" t="s">
        <v>6524</v>
      </c>
      <c r="F1075" s="301">
        <v>7.8</v>
      </c>
      <c r="G1075" s="300">
        <v>5</v>
      </c>
      <c r="H1075" s="300">
        <v>5</v>
      </c>
      <c r="I1075" s="300">
        <v>5</v>
      </c>
      <c r="J1075" s="300">
        <v>5</v>
      </c>
      <c r="K1075" s="300">
        <v>10</v>
      </c>
      <c r="L1075" s="300">
        <v>10</v>
      </c>
      <c r="M1075" s="300">
        <v>5</v>
      </c>
      <c r="N1075" s="300">
        <v>10</v>
      </c>
      <c r="O1075" s="300">
        <v>10</v>
      </c>
      <c r="P1075" s="300">
        <v>10</v>
      </c>
      <c r="Q1075" s="300">
        <v>5</v>
      </c>
      <c r="R1075" s="1" t="s">
        <v>6665</v>
      </c>
    </row>
    <row r="1076" spans="1:18">
      <c r="A1076">
        <v>1868</v>
      </c>
      <c r="B1076">
        <v>8</v>
      </c>
      <c r="C1076" s="299" t="s">
        <v>8642</v>
      </c>
      <c r="D1076" s="299" t="s">
        <v>8649</v>
      </c>
      <c r="E1076" s="302" t="s">
        <v>6524</v>
      </c>
      <c r="F1076" s="301">
        <v>6.8</v>
      </c>
      <c r="G1076" s="300">
        <v>5</v>
      </c>
      <c r="H1076" s="300">
        <v>5</v>
      </c>
      <c r="I1076" s="300">
        <v>5</v>
      </c>
      <c r="J1076" s="300">
        <v>5</v>
      </c>
      <c r="K1076" s="300">
        <v>10</v>
      </c>
      <c r="L1076" s="300">
        <v>10</v>
      </c>
      <c r="M1076" s="300">
        <v>5</v>
      </c>
      <c r="N1076" s="300">
        <v>10</v>
      </c>
      <c r="O1076" s="300">
        <v>10</v>
      </c>
      <c r="P1076" s="300">
        <v>10</v>
      </c>
      <c r="Q1076" s="300">
        <v>5</v>
      </c>
    </row>
    <row r="1077" spans="1:18">
      <c r="A1077">
        <v>1867</v>
      </c>
      <c r="B1077">
        <v>9</v>
      </c>
      <c r="C1077" s="299" t="s">
        <v>8642</v>
      </c>
      <c r="D1077" s="299" t="s">
        <v>8648</v>
      </c>
      <c r="E1077" s="302" t="s">
        <v>6524</v>
      </c>
      <c r="F1077" s="301">
        <v>8</v>
      </c>
      <c r="G1077" s="300">
        <v>5</v>
      </c>
      <c r="H1077" s="300">
        <v>5</v>
      </c>
      <c r="I1077" s="300">
        <v>5</v>
      </c>
      <c r="J1077" s="300">
        <v>5</v>
      </c>
      <c r="K1077" s="300">
        <v>10</v>
      </c>
      <c r="L1077" s="300">
        <v>10</v>
      </c>
      <c r="M1077" s="300">
        <v>5</v>
      </c>
      <c r="N1077" s="300">
        <v>10</v>
      </c>
      <c r="O1077" s="300">
        <v>10</v>
      </c>
      <c r="P1077" s="300">
        <v>10</v>
      </c>
      <c r="Q1077" s="300">
        <v>5</v>
      </c>
      <c r="R1077" s="1" t="s">
        <v>8</v>
      </c>
    </row>
    <row r="1078" spans="1:18">
      <c r="A1078">
        <v>1866</v>
      </c>
      <c r="B1078">
        <v>10</v>
      </c>
      <c r="C1078" s="299" t="s">
        <v>8642</v>
      </c>
      <c r="D1078" s="299" t="s">
        <v>8647</v>
      </c>
      <c r="E1078" s="302" t="s">
        <v>6524</v>
      </c>
      <c r="F1078" s="301">
        <v>7.1</v>
      </c>
      <c r="G1078" s="300">
        <v>5</v>
      </c>
      <c r="H1078" s="300">
        <v>5</v>
      </c>
      <c r="I1078" s="300">
        <v>5</v>
      </c>
      <c r="J1078" s="300">
        <v>5</v>
      </c>
      <c r="K1078" s="300">
        <v>10</v>
      </c>
      <c r="L1078" s="300">
        <v>10</v>
      </c>
      <c r="M1078" s="300">
        <v>5</v>
      </c>
      <c r="N1078" s="300">
        <v>10</v>
      </c>
      <c r="O1078" s="300">
        <v>10</v>
      </c>
      <c r="P1078" s="300">
        <v>10</v>
      </c>
      <c r="Q1078" s="300">
        <v>5</v>
      </c>
    </row>
    <row r="1079" spans="1:18">
      <c r="A1079">
        <v>1865</v>
      </c>
      <c r="B1079">
        <v>11</v>
      </c>
      <c r="C1079" s="299" t="s">
        <v>8642</v>
      </c>
      <c r="D1079" s="299" t="s">
        <v>8646</v>
      </c>
      <c r="E1079" s="302" t="s">
        <v>6524</v>
      </c>
      <c r="F1079" s="301">
        <v>7.5</v>
      </c>
      <c r="G1079" s="300">
        <v>5</v>
      </c>
      <c r="H1079" s="300">
        <v>5</v>
      </c>
      <c r="I1079" s="300">
        <v>5</v>
      </c>
      <c r="J1079" s="300">
        <v>5</v>
      </c>
      <c r="K1079" s="300">
        <v>10</v>
      </c>
      <c r="L1079" s="300">
        <v>10</v>
      </c>
      <c r="M1079" s="300">
        <v>5</v>
      </c>
      <c r="N1079" s="300">
        <v>10</v>
      </c>
      <c r="O1079" s="300">
        <v>10</v>
      </c>
      <c r="P1079" s="300">
        <v>10</v>
      </c>
      <c r="Q1079" s="300">
        <v>5</v>
      </c>
      <c r="R1079" s="1" t="s">
        <v>6665</v>
      </c>
    </row>
    <row r="1080" spans="1:18">
      <c r="A1080">
        <v>1864</v>
      </c>
      <c r="B1080">
        <v>12</v>
      </c>
      <c r="C1080" s="299" t="s">
        <v>8642</v>
      </c>
      <c r="D1080" s="299" t="s">
        <v>8645</v>
      </c>
      <c r="E1080" s="302" t="s">
        <v>6524</v>
      </c>
      <c r="F1080" s="301">
        <v>7.3</v>
      </c>
      <c r="G1080" s="300">
        <v>5</v>
      </c>
      <c r="H1080" s="300">
        <v>5</v>
      </c>
      <c r="I1080" s="300">
        <v>5</v>
      </c>
      <c r="J1080" s="300">
        <v>5</v>
      </c>
      <c r="K1080" s="300">
        <v>10</v>
      </c>
      <c r="L1080" s="300">
        <v>10</v>
      </c>
      <c r="M1080" s="300">
        <v>5</v>
      </c>
      <c r="N1080" s="300">
        <v>10</v>
      </c>
      <c r="O1080" s="300">
        <v>10</v>
      </c>
      <c r="P1080" s="300">
        <v>10</v>
      </c>
      <c r="Q1080" s="300">
        <v>5</v>
      </c>
    </row>
    <row r="1081" spans="1:18">
      <c r="A1081">
        <v>1863</v>
      </c>
      <c r="B1081">
        <v>13</v>
      </c>
      <c r="C1081" s="299" t="s">
        <v>8642</v>
      </c>
      <c r="D1081" s="299" t="s">
        <v>8644</v>
      </c>
      <c r="E1081" s="302" t="s">
        <v>6524</v>
      </c>
      <c r="F1081" s="301">
        <v>7.1</v>
      </c>
      <c r="G1081" s="300">
        <v>5</v>
      </c>
      <c r="H1081" s="300">
        <v>5</v>
      </c>
      <c r="I1081" s="300">
        <v>5</v>
      </c>
      <c r="J1081" s="300">
        <v>5</v>
      </c>
      <c r="K1081" s="300">
        <v>10</v>
      </c>
      <c r="L1081" s="300">
        <v>10</v>
      </c>
      <c r="M1081" s="300">
        <v>5</v>
      </c>
      <c r="N1081" s="300">
        <v>10</v>
      </c>
      <c r="O1081" s="300">
        <v>10</v>
      </c>
      <c r="P1081" s="300">
        <v>10</v>
      </c>
      <c r="Q1081" s="300">
        <v>5</v>
      </c>
    </row>
    <row r="1082" spans="1:18">
      <c r="A1082">
        <v>1862</v>
      </c>
      <c r="B1082">
        <v>14</v>
      </c>
      <c r="C1082" s="299" t="s">
        <v>8642</v>
      </c>
      <c r="D1082" s="299" t="s">
        <v>8643</v>
      </c>
      <c r="E1082" s="302" t="s">
        <v>6524</v>
      </c>
      <c r="F1082" s="301">
        <v>8.1</v>
      </c>
      <c r="G1082" s="300">
        <v>5</v>
      </c>
      <c r="H1082" s="300">
        <v>5</v>
      </c>
      <c r="I1082" s="300">
        <v>5</v>
      </c>
      <c r="J1082" s="300">
        <v>5</v>
      </c>
      <c r="K1082" s="300">
        <v>10</v>
      </c>
      <c r="L1082" s="300">
        <v>10</v>
      </c>
      <c r="M1082" s="300">
        <v>5</v>
      </c>
      <c r="N1082" s="300">
        <v>10</v>
      </c>
      <c r="O1082" s="300">
        <v>10</v>
      </c>
      <c r="P1082" s="300">
        <v>10</v>
      </c>
      <c r="Q1082" s="300">
        <v>5</v>
      </c>
      <c r="R1082" s="1" t="s">
        <v>8</v>
      </c>
    </row>
    <row r="1083" spans="1:18">
      <c r="A1083">
        <v>1861</v>
      </c>
      <c r="C1083" s="299" t="s">
        <v>8642</v>
      </c>
      <c r="D1083" s="298" t="s">
        <v>8630</v>
      </c>
      <c r="E1083" s="297" t="s">
        <v>6524</v>
      </c>
      <c r="F1083" s="296">
        <v>7.6</v>
      </c>
      <c r="G1083" s="296" t="e">
        <f>AVERAGE(#REF!)</f>
        <v>#REF!</v>
      </c>
      <c r="H1083" s="296" t="e">
        <f>AVERAGE(#REF!)</f>
        <v>#REF!</v>
      </c>
      <c r="I1083" s="296" t="e">
        <f>AVERAGE(#REF!)</f>
        <v>#REF!</v>
      </c>
      <c r="J1083" s="296" t="e">
        <f>AVERAGE(#REF!)</f>
        <v>#REF!</v>
      </c>
      <c r="K1083" s="296" t="e">
        <f>AVERAGE(#REF!)</f>
        <v>#REF!</v>
      </c>
      <c r="L1083" s="296" t="e">
        <f>AVERAGE(#REF!)</f>
        <v>#REF!</v>
      </c>
      <c r="M1083" s="296" t="e">
        <f>AVERAGE(#REF!)</f>
        <v>#REF!</v>
      </c>
      <c r="N1083" s="296" t="e">
        <f>AVERAGE(#REF!)</f>
        <v>#REF!</v>
      </c>
      <c r="O1083" s="296" t="e">
        <f>AVERAGE(#REF!)</f>
        <v>#REF!</v>
      </c>
      <c r="P1083" s="296" t="e">
        <f>AVERAGE(#REF!)</f>
        <v>#REF!</v>
      </c>
      <c r="Q1083" s="296" t="e">
        <f>AVERAGE(#REF!)</f>
        <v>#REF!</v>
      </c>
      <c r="R1083" s="1" t="s">
        <v>8</v>
      </c>
    </row>
    <row r="1084" spans="1:18">
      <c r="A1084">
        <v>1860</v>
      </c>
      <c r="B1084">
        <v>1</v>
      </c>
      <c r="C1084" s="299" t="s">
        <v>8631</v>
      </c>
      <c r="D1084" s="305" t="s">
        <v>8641</v>
      </c>
      <c r="E1084" s="304" t="s">
        <v>6524</v>
      </c>
      <c r="F1084" s="303">
        <v>9.5</v>
      </c>
      <c r="G1084" s="300">
        <v>5</v>
      </c>
      <c r="H1084" s="300">
        <v>5</v>
      </c>
      <c r="I1084" s="300">
        <v>5</v>
      </c>
      <c r="J1084" s="300">
        <v>5</v>
      </c>
      <c r="K1084" s="300">
        <v>10</v>
      </c>
      <c r="L1084" s="300">
        <v>10</v>
      </c>
      <c r="M1084" s="300">
        <v>5</v>
      </c>
      <c r="N1084" s="300">
        <v>10</v>
      </c>
      <c r="O1084" s="300">
        <v>10</v>
      </c>
      <c r="P1084" s="300">
        <v>10</v>
      </c>
      <c r="Q1084" s="300">
        <v>5</v>
      </c>
      <c r="R1084" s="1" t="s">
        <v>8</v>
      </c>
    </row>
    <row r="1085" spans="1:18">
      <c r="A1085">
        <v>1859</v>
      </c>
      <c r="B1085">
        <v>2</v>
      </c>
      <c r="C1085" s="299" t="s">
        <v>8631</v>
      </c>
      <c r="D1085" s="299" t="s">
        <v>8640</v>
      </c>
      <c r="E1085" s="302" t="s">
        <v>6524</v>
      </c>
      <c r="F1085" s="301">
        <v>8</v>
      </c>
      <c r="G1085" s="300">
        <v>5</v>
      </c>
      <c r="H1085" s="300">
        <v>5</v>
      </c>
      <c r="I1085" s="300">
        <v>5</v>
      </c>
      <c r="J1085" s="300">
        <v>5</v>
      </c>
      <c r="K1085" s="300">
        <v>10</v>
      </c>
      <c r="L1085" s="300">
        <v>10</v>
      </c>
      <c r="M1085" s="300">
        <v>5</v>
      </c>
      <c r="N1085" s="300">
        <v>10</v>
      </c>
      <c r="O1085" s="300">
        <v>10</v>
      </c>
      <c r="P1085" s="300">
        <v>10</v>
      </c>
      <c r="Q1085" s="300">
        <v>5</v>
      </c>
      <c r="R1085" s="1" t="s">
        <v>6665</v>
      </c>
    </row>
    <row r="1086" spans="1:18">
      <c r="A1086">
        <v>1858</v>
      </c>
      <c r="B1086">
        <v>3</v>
      </c>
      <c r="C1086" s="299" t="s">
        <v>8631</v>
      </c>
      <c r="D1086" s="299" t="s">
        <v>8639</v>
      </c>
      <c r="E1086" s="302" t="s">
        <v>6524</v>
      </c>
      <c r="F1086" s="301">
        <v>6.9</v>
      </c>
      <c r="G1086" s="300">
        <v>5</v>
      </c>
      <c r="H1086" s="300">
        <v>5</v>
      </c>
      <c r="I1086" s="300">
        <v>5</v>
      </c>
      <c r="J1086" s="300">
        <v>5</v>
      </c>
      <c r="K1086" s="300">
        <v>10</v>
      </c>
      <c r="L1086" s="300">
        <v>10</v>
      </c>
      <c r="M1086" s="300">
        <v>5</v>
      </c>
      <c r="N1086" s="300">
        <v>10</v>
      </c>
      <c r="O1086" s="300">
        <v>10</v>
      </c>
      <c r="P1086" s="300">
        <v>10</v>
      </c>
      <c r="Q1086" s="300">
        <v>5</v>
      </c>
    </row>
    <row r="1087" spans="1:18">
      <c r="A1087">
        <v>1857</v>
      </c>
      <c r="B1087">
        <v>4</v>
      </c>
      <c r="C1087" s="299" t="s">
        <v>8631</v>
      </c>
      <c r="D1087" s="299" t="s">
        <v>8638</v>
      </c>
      <c r="E1087" s="302" t="s">
        <v>6524</v>
      </c>
      <c r="F1087" s="301">
        <v>7</v>
      </c>
      <c r="G1087" s="300">
        <v>5</v>
      </c>
      <c r="H1087" s="300">
        <v>5</v>
      </c>
      <c r="I1087" s="300">
        <v>5</v>
      </c>
      <c r="J1087" s="300">
        <v>5</v>
      </c>
      <c r="K1087" s="300">
        <v>10</v>
      </c>
      <c r="L1087" s="300">
        <v>10</v>
      </c>
      <c r="M1087" s="300">
        <v>5</v>
      </c>
      <c r="N1087" s="300">
        <v>10</v>
      </c>
      <c r="O1087" s="300">
        <v>10</v>
      </c>
      <c r="P1087" s="300">
        <v>10</v>
      </c>
      <c r="Q1087" s="300">
        <v>5</v>
      </c>
    </row>
    <row r="1088" spans="1:18">
      <c r="A1088">
        <v>1856</v>
      </c>
      <c r="B1088">
        <v>5</v>
      </c>
      <c r="C1088" s="299" t="s">
        <v>8631</v>
      </c>
      <c r="D1088" s="299" t="s">
        <v>8637</v>
      </c>
      <c r="E1088" s="302" t="s">
        <v>6524</v>
      </c>
      <c r="F1088" s="301">
        <v>7.9</v>
      </c>
      <c r="G1088" s="300">
        <v>5</v>
      </c>
      <c r="H1088" s="300">
        <v>5</v>
      </c>
      <c r="I1088" s="300">
        <v>5</v>
      </c>
      <c r="J1088" s="300">
        <v>5</v>
      </c>
      <c r="K1088" s="300">
        <v>10</v>
      </c>
      <c r="L1088" s="300">
        <v>10</v>
      </c>
      <c r="M1088" s="300">
        <v>5</v>
      </c>
      <c r="N1088" s="300">
        <v>10</v>
      </c>
      <c r="O1088" s="300">
        <v>10</v>
      </c>
      <c r="P1088" s="300">
        <v>10</v>
      </c>
      <c r="Q1088" s="300">
        <v>5</v>
      </c>
      <c r="R1088" s="1" t="s">
        <v>6665</v>
      </c>
    </row>
    <row r="1089" spans="1:18">
      <c r="A1089">
        <v>1855</v>
      </c>
      <c r="B1089">
        <v>6</v>
      </c>
      <c r="C1089" s="299" t="s">
        <v>8631</v>
      </c>
      <c r="D1089" s="299" t="s">
        <v>8636</v>
      </c>
      <c r="E1089" s="302" t="s">
        <v>6524</v>
      </c>
      <c r="F1089" s="301">
        <v>7.4</v>
      </c>
      <c r="G1089" s="300">
        <v>5</v>
      </c>
      <c r="H1089" s="300">
        <v>5</v>
      </c>
      <c r="I1089" s="300">
        <v>5</v>
      </c>
      <c r="J1089" s="300">
        <v>5</v>
      </c>
      <c r="K1089" s="300">
        <v>10</v>
      </c>
      <c r="L1089" s="300">
        <v>10</v>
      </c>
      <c r="M1089" s="300">
        <v>5</v>
      </c>
      <c r="N1089" s="300">
        <v>10</v>
      </c>
      <c r="O1089" s="300">
        <v>10</v>
      </c>
      <c r="P1089" s="300">
        <v>10</v>
      </c>
      <c r="Q1089" s="300">
        <v>5</v>
      </c>
    </row>
    <row r="1090" spans="1:18">
      <c r="A1090">
        <v>1854</v>
      </c>
      <c r="B1090">
        <v>7</v>
      </c>
      <c r="C1090" s="299" t="s">
        <v>8631</v>
      </c>
      <c r="D1090" s="299" t="s">
        <v>8635</v>
      </c>
      <c r="E1090" s="302" t="s">
        <v>6524</v>
      </c>
      <c r="F1090" s="301">
        <v>7</v>
      </c>
      <c r="G1090" s="300">
        <v>5</v>
      </c>
      <c r="H1090" s="300">
        <v>5</v>
      </c>
      <c r="I1090" s="300">
        <v>5</v>
      </c>
      <c r="J1090" s="300">
        <v>5</v>
      </c>
      <c r="K1090" s="300">
        <v>10</v>
      </c>
      <c r="L1090" s="300">
        <v>10</v>
      </c>
      <c r="M1090" s="300">
        <v>5</v>
      </c>
      <c r="N1090" s="300">
        <v>10</v>
      </c>
      <c r="O1090" s="300">
        <v>10</v>
      </c>
      <c r="P1090" s="300">
        <v>10</v>
      </c>
      <c r="Q1090" s="300">
        <v>5</v>
      </c>
    </row>
    <row r="1091" spans="1:18">
      <c r="A1091">
        <v>1853</v>
      </c>
      <c r="B1091">
        <v>8</v>
      </c>
      <c r="C1091" s="299" t="s">
        <v>8631</v>
      </c>
      <c r="D1091" s="299" t="s">
        <v>8634</v>
      </c>
      <c r="E1091" s="302" t="s">
        <v>6524</v>
      </c>
      <c r="F1091" s="301">
        <v>7.8</v>
      </c>
      <c r="G1091" s="300">
        <v>5</v>
      </c>
      <c r="H1091" s="300">
        <v>5</v>
      </c>
      <c r="I1091" s="300">
        <v>5</v>
      </c>
      <c r="J1091" s="300">
        <v>5</v>
      </c>
      <c r="K1091" s="300">
        <v>10</v>
      </c>
      <c r="L1091" s="300">
        <v>10</v>
      </c>
      <c r="M1091" s="300">
        <v>5</v>
      </c>
      <c r="N1091" s="300">
        <v>10</v>
      </c>
      <c r="O1091" s="300">
        <v>10</v>
      </c>
      <c r="P1091" s="300">
        <v>10</v>
      </c>
      <c r="Q1091" s="300">
        <v>5</v>
      </c>
      <c r="R1091" s="1" t="s">
        <v>6665</v>
      </c>
    </row>
    <row r="1092" spans="1:18">
      <c r="A1092">
        <v>1852</v>
      </c>
      <c r="B1092">
        <v>9</v>
      </c>
      <c r="C1092" s="299" t="s">
        <v>8631</v>
      </c>
      <c r="D1092" s="299" t="s">
        <v>8633</v>
      </c>
      <c r="E1092" s="302" t="s">
        <v>6524</v>
      </c>
      <c r="F1092" s="301">
        <v>7.7</v>
      </c>
      <c r="G1092" s="300">
        <v>5</v>
      </c>
      <c r="H1092" s="300">
        <v>5</v>
      </c>
      <c r="I1092" s="300">
        <v>5</v>
      </c>
      <c r="J1092" s="300">
        <v>5</v>
      </c>
      <c r="K1092" s="300">
        <v>10</v>
      </c>
      <c r="L1092" s="300">
        <v>10</v>
      </c>
      <c r="M1092" s="300">
        <v>5</v>
      </c>
      <c r="N1092" s="300">
        <v>10</v>
      </c>
      <c r="O1092" s="300">
        <v>10</v>
      </c>
      <c r="P1092" s="300">
        <v>10</v>
      </c>
      <c r="Q1092" s="300">
        <v>5</v>
      </c>
      <c r="R1092" s="1" t="s">
        <v>6665</v>
      </c>
    </row>
    <row r="1093" spans="1:18">
      <c r="A1093">
        <v>1851</v>
      </c>
      <c r="B1093">
        <v>10</v>
      </c>
      <c r="C1093" s="299" t="s">
        <v>8631</v>
      </c>
      <c r="D1093" s="299" t="s">
        <v>8632</v>
      </c>
      <c r="E1093" s="302" t="s">
        <v>6524</v>
      </c>
      <c r="F1093" s="301">
        <v>8.4</v>
      </c>
      <c r="G1093" s="300">
        <v>5</v>
      </c>
      <c r="H1093" s="300">
        <v>5</v>
      </c>
      <c r="I1093" s="300">
        <v>5</v>
      </c>
      <c r="J1093" s="300">
        <v>5</v>
      </c>
      <c r="K1093" s="300">
        <v>10</v>
      </c>
      <c r="L1093" s="300">
        <v>10</v>
      </c>
      <c r="M1093" s="300">
        <v>5</v>
      </c>
      <c r="N1093" s="300">
        <v>10</v>
      </c>
      <c r="O1093" s="300">
        <v>10</v>
      </c>
      <c r="P1093" s="300">
        <v>10</v>
      </c>
      <c r="Q1093" s="300">
        <v>5</v>
      </c>
      <c r="R1093" s="1" t="s">
        <v>6665</v>
      </c>
    </row>
    <row r="1094" spans="1:18">
      <c r="A1094">
        <v>1850</v>
      </c>
      <c r="C1094" s="299" t="s">
        <v>8631</v>
      </c>
      <c r="D1094" s="298" t="s">
        <v>8630</v>
      </c>
      <c r="E1094" s="297" t="s">
        <v>6524</v>
      </c>
      <c r="F1094" s="296">
        <v>7.8</v>
      </c>
      <c r="G1094" s="296" t="e">
        <f>AVERAGE(#REF!)</f>
        <v>#REF!</v>
      </c>
      <c r="H1094" s="296" t="e">
        <f>AVERAGE(#REF!)</f>
        <v>#REF!</v>
      </c>
      <c r="I1094" s="296" t="e">
        <f>AVERAGE(#REF!)</f>
        <v>#REF!</v>
      </c>
      <c r="J1094" s="296" t="e">
        <f>AVERAGE(#REF!)</f>
        <v>#REF!</v>
      </c>
      <c r="K1094" s="296" t="e">
        <f>AVERAGE(#REF!)</f>
        <v>#REF!</v>
      </c>
      <c r="L1094" s="296" t="e">
        <f>AVERAGE(#REF!)</f>
        <v>#REF!</v>
      </c>
      <c r="M1094" s="296" t="e">
        <f>AVERAGE(#REF!)</f>
        <v>#REF!</v>
      </c>
      <c r="N1094" s="296" t="e">
        <f>AVERAGE(#REF!)</f>
        <v>#REF!</v>
      </c>
      <c r="O1094" s="296" t="e">
        <f>AVERAGE(#REF!)</f>
        <v>#REF!</v>
      </c>
      <c r="P1094" s="296" t="e">
        <f>AVERAGE(#REF!)</f>
        <v>#REF!</v>
      </c>
      <c r="Q1094" s="296" t="e">
        <f>AVERAGE(#REF!)</f>
        <v>#REF!</v>
      </c>
      <c r="R1094" s="1" t="s">
        <v>6665</v>
      </c>
    </row>
    <row r="1095" spans="1:18">
      <c r="A1095">
        <v>1849</v>
      </c>
      <c r="B1095">
        <v>1</v>
      </c>
      <c r="C1095" s="299" t="s">
        <v>8620</v>
      </c>
      <c r="D1095" s="299" t="s">
        <v>8629</v>
      </c>
      <c r="E1095" s="302" t="s">
        <v>6524</v>
      </c>
      <c r="F1095" s="301">
        <v>8</v>
      </c>
      <c r="G1095" s="300">
        <v>5</v>
      </c>
      <c r="H1095" s="300">
        <v>5</v>
      </c>
      <c r="I1095" s="300">
        <v>5</v>
      </c>
      <c r="J1095" s="300">
        <v>5</v>
      </c>
      <c r="K1095" s="300">
        <v>10</v>
      </c>
      <c r="L1095" s="300">
        <v>10</v>
      </c>
      <c r="M1095" s="300">
        <v>5</v>
      </c>
      <c r="N1095" s="300">
        <v>10</v>
      </c>
      <c r="O1095" s="300">
        <v>10</v>
      </c>
      <c r="P1095" s="300">
        <v>10</v>
      </c>
      <c r="Q1095" s="300">
        <v>5</v>
      </c>
      <c r="R1095" s="1" t="s">
        <v>6665</v>
      </c>
    </row>
    <row r="1096" spans="1:18">
      <c r="A1096">
        <v>1848</v>
      </c>
      <c r="B1096">
        <v>2</v>
      </c>
      <c r="C1096" s="299" t="s">
        <v>8620</v>
      </c>
      <c r="D1096" s="299" t="s">
        <v>8628</v>
      </c>
      <c r="E1096" s="302" t="s">
        <v>6524</v>
      </c>
      <c r="F1096" s="301">
        <v>8</v>
      </c>
      <c r="G1096" s="300">
        <v>5</v>
      </c>
      <c r="H1096" s="300">
        <v>5</v>
      </c>
      <c r="I1096" s="300">
        <v>5</v>
      </c>
      <c r="J1096" s="300">
        <v>5</v>
      </c>
      <c r="K1096" s="300">
        <v>10</v>
      </c>
      <c r="L1096" s="300">
        <v>10</v>
      </c>
      <c r="M1096" s="300">
        <v>5</v>
      </c>
      <c r="N1096" s="300">
        <v>10</v>
      </c>
      <c r="O1096" s="300">
        <v>10</v>
      </c>
      <c r="P1096" s="300">
        <v>10</v>
      </c>
      <c r="Q1096" s="300">
        <v>5</v>
      </c>
      <c r="R1096" s="1" t="s">
        <v>8</v>
      </c>
    </row>
    <row r="1097" spans="1:18">
      <c r="A1097">
        <v>1847</v>
      </c>
      <c r="B1097">
        <v>3</v>
      </c>
      <c r="C1097" s="299" t="s">
        <v>8620</v>
      </c>
      <c r="D1097" s="299" t="s">
        <v>8627</v>
      </c>
      <c r="E1097" s="302" t="s">
        <v>6524</v>
      </c>
      <c r="F1097" s="301">
        <v>8.5</v>
      </c>
      <c r="G1097" s="300">
        <v>5</v>
      </c>
      <c r="H1097" s="300">
        <v>5</v>
      </c>
      <c r="I1097" s="300">
        <v>5</v>
      </c>
      <c r="J1097" s="300">
        <v>5</v>
      </c>
      <c r="K1097" s="300">
        <v>10</v>
      </c>
      <c r="L1097" s="300">
        <v>10</v>
      </c>
      <c r="M1097" s="300">
        <v>5</v>
      </c>
      <c r="N1097" s="300">
        <v>10</v>
      </c>
      <c r="O1097" s="300">
        <v>10</v>
      </c>
      <c r="P1097" s="300">
        <v>10</v>
      </c>
      <c r="Q1097" s="300">
        <v>5</v>
      </c>
      <c r="R1097" s="1" t="s">
        <v>8</v>
      </c>
    </row>
    <row r="1098" spans="1:18">
      <c r="A1098">
        <v>1846</v>
      </c>
      <c r="B1098">
        <v>4</v>
      </c>
      <c r="C1098" s="299" t="s">
        <v>8620</v>
      </c>
      <c r="D1098" s="299" t="s">
        <v>8626</v>
      </c>
      <c r="E1098" s="302" t="s">
        <v>6524</v>
      </c>
      <c r="F1098" s="301">
        <v>7.7</v>
      </c>
      <c r="G1098" s="300">
        <v>5</v>
      </c>
      <c r="H1098" s="300">
        <v>5</v>
      </c>
      <c r="I1098" s="300">
        <v>5</v>
      </c>
      <c r="J1098" s="300">
        <v>5</v>
      </c>
      <c r="K1098" s="300">
        <v>10</v>
      </c>
      <c r="L1098" s="300">
        <v>10</v>
      </c>
      <c r="M1098" s="300">
        <v>5</v>
      </c>
      <c r="N1098" s="300">
        <v>10</v>
      </c>
      <c r="O1098" s="300">
        <v>10</v>
      </c>
      <c r="P1098" s="300">
        <v>10</v>
      </c>
      <c r="Q1098" s="300">
        <v>5</v>
      </c>
      <c r="R1098" s="1" t="s">
        <v>6665</v>
      </c>
    </row>
    <row r="1099" spans="1:18">
      <c r="A1099">
        <v>1845</v>
      </c>
      <c r="B1099">
        <v>5</v>
      </c>
      <c r="C1099" s="299" t="s">
        <v>8620</v>
      </c>
      <c r="D1099" s="299" t="s">
        <v>8625</v>
      </c>
      <c r="E1099" s="302" t="s">
        <v>6524</v>
      </c>
      <c r="F1099" s="301">
        <v>7.3</v>
      </c>
      <c r="G1099" s="300">
        <v>5</v>
      </c>
      <c r="H1099" s="300">
        <v>5</v>
      </c>
      <c r="I1099" s="300">
        <v>5</v>
      </c>
      <c r="J1099" s="300">
        <v>5</v>
      </c>
      <c r="K1099" s="300">
        <v>10</v>
      </c>
      <c r="L1099" s="300">
        <v>10</v>
      </c>
      <c r="M1099" s="300">
        <v>5</v>
      </c>
      <c r="N1099" s="300">
        <v>10</v>
      </c>
      <c r="O1099" s="300">
        <v>10</v>
      </c>
      <c r="P1099" s="300">
        <v>10</v>
      </c>
      <c r="Q1099" s="300">
        <v>5</v>
      </c>
    </row>
    <row r="1100" spans="1:18">
      <c r="A1100">
        <v>1844</v>
      </c>
      <c r="B1100">
        <v>6</v>
      </c>
      <c r="C1100" s="299" t="s">
        <v>8620</v>
      </c>
      <c r="D1100" s="299" t="s">
        <v>8624</v>
      </c>
      <c r="E1100" s="302" t="s">
        <v>6524</v>
      </c>
      <c r="F1100" s="301">
        <v>8.3000000000000007</v>
      </c>
      <c r="G1100" s="300">
        <v>5</v>
      </c>
      <c r="H1100" s="300">
        <v>5</v>
      </c>
      <c r="I1100" s="300">
        <v>5</v>
      </c>
      <c r="J1100" s="300">
        <v>5</v>
      </c>
      <c r="K1100" s="300">
        <v>10</v>
      </c>
      <c r="L1100" s="300">
        <v>10</v>
      </c>
      <c r="M1100" s="300">
        <v>5</v>
      </c>
      <c r="N1100" s="300">
        <v>10</v>
      </c>
      <c r="O1100" s="300">
        <v>10</v>
      </c>
      <c r="P1100" s="300">
        <v>10</v>
      </c>
      <c r="Q1100" s="300">
        <v>5</v>
      </c>
      <c r="R1100" s="1" t="s">
        <v>8</v>
      </c>
    </row>
    <row r="1101" spans="1:18">
      <c r="A1101">
        <v>1843</v>
      </c>
      <c r="B1101">
        <v>7</v>
      </c>
      <c r="C1101" s="299" t="s">
        <v>8620</v>
      </c>
      <c r="D1101" s="299" t="s">
        <v>8623</v>
      </c>
      <c r="E1101" s="302" t="s">
        <v>6524</v>
      </c>
      <c r="F1101" s="301">
        <v>7.9</v>
      </c>
      <c r="G1101" s="300">
        <v>5</v>
      </c>
      <c r="H1101" s="300">
        <v>5</v>
      </c>
      <c r="I1101" s="300">
        <v>5</v>
      </c>
      <c r="J1101" s="300">
        <v>5</v>
      </c>
      <c r="K1101" s="300">
        <v>10</v>
      </c>
      <c r="L1101" s="300">
        <v>10</v>
      </c>
      <c r="M1101" s="300">
        <v>5</v>
      </c>
      <c r="N1101" s="300">
        <v>10</v>
      </c>
      <c r="O1101" s="300">
        <v>10</v>
      </c>
      <c r="P1101" s="300">
        <v>10</v>
      </c>
      <c r="Q1101" s="300">
        <v>5</v>
      </c>
      <c r="R1101" s="1" t="s">
        <v>8</v>
      </c>
    </row>
    <row r="1102" spans="1:18">
      <c r="A1102">
        <v>1842</v>
      </c>
      <c r="B1102">
        <v>8</v>
      </c>
      <c r="C1102" s="299" t="s">
        <v>8620</v>
      </c>
      <c r="D1102" s="299" t="s">
        <v>8622</v>
      </c>
      <c r="E1102" s="302" t="s">
        <v>6524</v>
      </c>
      <c r="F1102" s="301">
        <v>7.9</v>
      </c>
      <c r="G1102" s="300">
        <v>5</v>
      </c>
      <c r="H1102" s="300">
        <v>5</v>
      </c>
      <c r="I1102" s="300">
        <v>5</v>
      </c>
      <c r="J1102" s="300">
        <v>5</v>
      </c>
      <c r="K1102" s="300">
        <v>10</v>
      </c>
      <c r="L1102" s="300">
        <v>10</v>
      </c>
      <c r="M1102" s="300">
        <v>5</v>
      </c>
      <c r="N1102" s="300">
        <v>10</v>
      </c>
      <c r="O1102" s="300">
        <v>10</v>
      </c>
      <c r="P1102" s="300">
        <v>10</v>
      </c>
      <c r="Q1102" s="300">
        <v>5</v>
      </c>
      <c r="R1102" s="1" t="s">
        <v>8</v>
      </c>
    </row>
    <row r="1103" spans="1:18">
      <c r="A1103">
        <v>1841</v>
      </c>
      <c r="B1103">
        <v>9</v>
      </c>
      <c r="C1103" s="299" t="s">
        <v>8620</v>
      </c>
      <c r="D1103" s="299" t="s">
        <v>8621</v>
      </c>
      <c r="E1103" s="302" t="s">
        <v>6524</v>
      </c>
      <c r="F1103" s="301">
        <v>8.3000000000000007</v>
      </c>
      <c r="G1103" s="300">
        <v>5</v>
      </c>
      <c r="H1103" s="300">
        <v>5</v>
      </c>
      <c r="I1103" s="300">
        <v>5</v>
      </c>
      <c r="J1103" s="300">
        <v>5</v>
      </c>
      <c r="K1103" s="300">
        <v>10</v>
      </c>
      <c r="L1103" s="300">
        <v>10</v>
      </c>
      <c r="M1103" s="300">
        <v>5</v>
      </c>
      <c r="N1103" s="300">
        <v>10</v>
      </c>
      <c r="O1103" s="300">
        <v>10</v>
      </c>
      <c r="P1103" s="300">
        <v>10</v>
      </c>
      <c r="Q1103" s="300">
        <v>5</v>
      </c>
      <c r="R1103" s="1" t="s">
        <v>6665</v>
      </c>
    </row>
    <row r="1104" spans="1:18">
      <c r="A1104">
        <v>1840</v>
      </c>
      <c r="C1104" s="299" t="s">
        <v>8620</v>
      </c>
      <c r="D1104" s="298" t="s">
        <v>8619</v>
      </c>
      <c r="E1104" s="297" t="s">
        <v>6524</v>
      </c>
      <c r="F1104" s="296">
        <v>8</v>
      </c>
      <c r="G1104" s="296" t="e">
        <f>AVERAGE(#REF!)</f>
        <v>#REF!</v>
      </c>
      <c r="H1104" s="296" t="e">
        <f>AVERAGE(#REF!)</f>
        <v>#REF!</v>
      </c>
      <c r="I1104" s="296" t="e">
        <f>AVERAGE(#REF!)</f>
        <v>#REF!</v>
      </c>
      <c r="J1104" s="296" t="e">
        <f>AVERAGE(#REF!)</f>
        <v>#REF!</v>
      </c>
      <c r="K1104" s="296" t="e">
        <f>AVERAGE(#REF!)</f>
        <v>#REF!</v>
      </c>
      <c r="L1104" s="296" t="e">
        <f>AVERAGE(#REF!)</f>
        <v>#REF!</v>
      </c>
      <c r="M1104" s="296" t="e">
        <f>AVERAGE(#REF!)</f>
        <v>#REF!</v>
      </c>
      <c r="N1104" s="296" t="e">
        <f>AVERAGE(#REF!)</f>
        <v>#REF!</v>
      </c>
      <c r="O1104" s="296" t="e">
        <f>AVERAGE(#REF!)</f>
        <v>#REF!</v>
      </c>
      <c r="P1104" s="296" t="e">
        <f>AVERAGE(#REF!)</f>
        <v>#REF!</v>
      </c>
      <c r="Q1104" s="296" t="e">
        <f>AVERAGE(#REF!)</f>
        <v>#REF!</v>
      </c>
      <c r="R1104" s="1" t="s">
        <v>8</v>
      </c>
    </row>
    <row r="1105" spans="1:18">
      <c r="A1105">
        <v>1839</v>
      </c>
      <c r="B1105">
        <v>1</v>
      </c>
      <c r="C1105" s="299" t="s">
        <v>8607</v>
      </c>
      <c r="D1105" s="299" t="s">
        <v>8618</v>
      </c>
      <c r="E1105" s="302" t="s">
        <v>6524</v>
      </c>
      <c r="F1105" s="301">
        <v>7.3</v>
      </c>
      <c r="G1105" s="300">
        <v>5</v>
      </c>
      <c r="H1105" s="300">
        <v>5</v>
      </c>
      <c r="I1105" s="300">
        <v>5</v>
      </c>
      <c r="J1105" s="300">
        <v>5</v>
      </c>
      <c r="K1105" s="300">
        <v>10</v>
      </c>
      <c r="L1105" s="300">
        <v>10</v>
      </c>
      <c r="M1105" s="300">
        <v>5</v>
      </c>
      <c r="N1105" s="300">
        <v>10</v>
      </c>
      <c r="O1105" s="300">
        <v>10</v>
      </c>
      <c r="P1105" s="300">
        <v>10</v>
      </c>
      <c r="Q1105" s="300">
        <v>5</v>
      </c>
    </row>
    <row r="1106" spans="1:18">
      <c r="A1106">
        <v>1838</v>
      </c>
      <c r="B1106">
        <v>2</v>
      </c>
      <c r="C1106" s="299" t="s">
        <v>8607</v>
      </c>
      <c r="D1106" s="305" t="s">
        <v>8617</v>
      </c>
      <c r="E1106" s="304" t="s">
        <v>6524</v>
      </c>
      <c r="F1106" s="303">
        <v>10</v>
      </c>
      <c r="G1106" s="300">
        <v>5</v>
      </c>
      <c r="H1106" s="300">
        <v>5</v>
      </c>
      <c r="I1106" s="300">
        <v>5</v>
      </c>
      <c r="J1106" s="300">
        <v>5</v>
      </c>
      <c r="K1106" s="300">
        <v>10</v>
      </c>
      <c r="L1106" s="300">
        <v>10</v>
      </c>
      <c r="M1106" s="300">
        <v>5</v>
      </c>
      <c r="N1106" s="300">
        <v>10</v>
      </c>
      <c r="O1106" s="300">
        <v>10</v>
      </c>
      <c r="P1106" s="300">
        <v>10</v>
      </c>
      <c r="Q1106" s="300">
        <v>5</v>
      </c>
      <c r="R1106" s="1" t="s">
        <v>8</v>
      </c>
    </row>
    <row r="1107" spans="1:18">
      <c r="A1107">
        <v>1837</v>
      </c>
      <c r="B1107">
        <v>3</v>
      </c>
      <c r="C1107" s="299" t="s">
        <v>8607</v>
      </c>
      <c r="D1107" s="299" t="s">
        <v>8616</v>
      </c>
      <c r="E1107" s="302" t="s">
        <v>6524</v>
      </c>
      <c r="F1107" s="301">
        <v>7.5</v>
      </c>
      <c r="G1107" s="300">
        <v>5</v>
      </c>
      <c r="H1107" s="300">
        <v>5</v>
      </c>
      <c r="I1107" s="300">
        <v>5</v>
      </c>
      <c r="J1107" s="300">
        <v>5</v>
      </c>
      <c r="K1107" s="300">
        <v>10</v>
      </c>
      <c r="L1107" s="300">
        <v>10</v>
      </c>
      <c r="M1107" s="300">
        <v>5</v>
      </c>
      <c r="N1107" s="300">
        <v>10</v>
      </c>
      <c r="O1107" s="300">
        <v>10</v>
      </c>
      <c r="P1107" s="300">
        <v>10</v>
      </c>
      <c r="Q1107" s="300">
        <v>5</v>
      </c>
      <c r="R1107" s="1" t="s">
        <v>8</v>
      </c>
    </row>
    <row r="1108" spans="1:18">
      <c r="A1108">
        <v>1836</v>
      </c>
      <c r="B1108">
        <v>4</v>
      </c>
      <c r="C1108" s="299" t="s">
        <v>8607</v>
      </c>
      <c r="D1108" s="299" t="s">
        <v>8615</v>
      </c>
      <c r="E1108" s="302" t="s">
        <v>6524</v>
      </c>
      <c r="F1108" s="301">
        <v>6.9</v>
      </c>
      <c r="G1108" s="300">
        <v>5</v>
      </c>
      <c r="H1108" s="300">
        <v>5</v>
      </c>
      <c r="I1108" s="300">
        <v>5</v>
      </c>
      <c r="J1108" s="300">
        <v>5</v>
      </c>
      <c r="K1108" s="300">
        <v>10</v>
      </c>
      <c r="L1108" s="300">
        <v>10</v>
      </c>
      <c r="M1108" s="300">
        <v>5</v>
      </c>
      <c r="N1108" s="300">
        <v>10</v>
      </c>
      <c r="O1108" s="300">
        <v>10</v>
      </c>
      <c r="P1108" s="300">
        <v>10</v>
      </c>
      <c r="Q1108" s="300">
        <v>5</v>
      </c>
    </row>
    <row r="1109" spans="1:18">
      <c r="A1109">
        <v>1835</v>
      </c>
      <c r="B1109">
        <v>5</v>
      </c>
      <c r="C1109" s="299" t="s">
        <v>8607</v>
      </c>
      <c r="D1109" s="299" t="s">
        <v>8614</v>
      </c>
      <c r="E1109" s="302" t="s">
        <v>6524</v>
      </c>
      <c r="F1109" s="301">
        <v>8.4</v>
      </c>
      <c r="G1109" s="300">
        <v>5</v>
      </c>
      <c r="H1109" s="300">
        <v>5</v>
      </c>
      <c r="I1109" s="300">
        <v>5</v>
      </c>
      <c r="J1109" s="300">
        <v>5</v>
      </c>
      <c r="K1109" s="300">
        <v>10</v>
      </c>
      <c r="L1109" s="300">
        <v>10</v>
      </c>
      <c r="M1109" s="300">
        <v>5</v>
      </c>
      <c r="N1109" s="300">
        <v>10</v>
      </c>
      <c r="O1109" s="300">
        <v>10</v>
      </c>
      <c r="P1109" s="300">
        <v>10</v>
      </c>
      <c r="Q1109" s="300">
        <v>5</v>
      </c>
      <c r="R1109" s="1" t="s">
        <v>8</v>
      </c>
    </row>
    <row r="1110" spans="1:18">
      <c r="A1110">
        <v>1834</v>
      </c>
      <c r="B1110">
        <v>6</v>
      </c>
      <c r="C1110" s="299" t="s">
        <v>8607</v>
      </c>
      <c r="D1110" s="299" t="s">
        <v>8613</v>
      </c>
      <c r="E1110" s="302" t="s">
        <v>6524</v>
      </c>
      <c r="F1110" s="301">
        <v>7.2</v>
      </c>
      <c r="G1110" s="300">
        <v>5</v>
      </c>
      <c r="H1110" s="300">
        <v>5</v>
      </c>
      <c r="I1110" s="300">
        <v>5</v>
      </c>
      <c r="J1110" s="300">
        <v>5</v>
      </c>
      <c r="K1110" s="300">
        <v>10</v>
      </c>
      <c r="L1110" s="300">
        <v>10</v>
      </c>
      <c r="M1110" s="300">
        <v>5</v>
      </c>
      <c r="N1110" s="300">
        <v>10</v>
      </c>
      <c r="O1110" s="300">
        <v>10</v>
      </c>
      <c r="P1110" s="300">
        <v>10</v>
      </c>
      <c r="Q1110" s="300">
        <v>5</v>
      </c>
    </row>
    <row r="1111" spans="1:18">
      <c r="A1111">
        <v>1833</v>
      </c>
      <c r="B1111">
        <v>7</v>
      </c>
      <c r="C1111" s="299" t="s">
        <v>8607</v>
      </c>
      <c r="D1111" s="299" t="s">
        <v>8612</v>
      </c>
      <c r="E1111" s="302" t="s">
        <v>6524</v>
      </c>
      <c r="F1111" s="301">
        <v>7.3</v>
      </c>
      <c r="G1111" s="300">
        <v>5</v>
      </c>
      <c r="H1111" s="300">
        <v>5</v>
      </c>
      <c r="I1111" s="300">
        <v>5</v>
      </c>
      <c r="J1111" s="300">
        <v>5</v>
      </c>
      <c r="K1111" s="300">
        <v>10</v>
      </c>
      <c r="L1111" s="300">
        <v>10</v>
      </c>
      <c r="M1111" s="300">
        <v>5</v>
      </c>
      <c r="N1111" s="300">
        <v>10</v>
      </c>
      <c r="O1111" s="300">
        <v>10</v>
      </c>
      <c r="P1111" s="300">
        <v>10</v>
      </c>
      <c r="Q1111" s="300">
        <v>5</v>
      </c>
    </row>
    <row r="1112" spans="1:18">
      <c r="A1112">
        <v>1832</v>
      </c>
      <c r="B1112">
        <v>8</v>
      </c>
      <c r="C1112" s="299" t="s">
        <v>8607</v>
      </c>
      <c r="D1112" s="299" t="s">
        <v>8611</v>
      </c>
      <c r="E1112" s="302" t="s">
        <v>6524</v>
      </c>
      <c r="F1112" s="301">
        <v>7.3</v>
      </c>
      <c r="G1112" s="300">
        <v>5</v>
      </c>
      <c r="H1112" s="300">
        <v>5</v>
      </c>
      <c r="I1112" s="300">
        <v>5</v>
      </c>
      <c r="J1112" s="300">
        <v>5</v>
      </c>
      <c r="K1112" s="300">
        <v>10</v>
      </c>
      <c r="L1112" s="300">
        <v>10</v>
      </c>
      <c r="M1112" s="300">
        <v>5</v>
      </c>
      <c r="N1112" s="300">
        <v>10</v>
      </c>
      <c r="O1112" s="300">
        <v>10</v>
      </c>
      <c r="P1112" s="300">
        <v>10</v>
      </c>
      <c r="Q1112" s="300">
        <v>5</v>
      </c>
    </row>
    <row r="1113" spans="1:18">
      <c r="A1113">
        <v>1831</v>
      </c>
      <c r="B1113">
        <v>9</v>
      </c>
      <c r="C1113" s="299" t="s">
        <v>8607</v>
      </c>
      <c r="D1113" s="299" t="s">
        <v>8610</v>
      </c>
      <c r="E1113" s="302" t="s">
        <v>6524</v>
      </c>
      <c r="F1113" s="301">
        <v>7.7</v>
      </c>
      <c r="G1113" s="300">
        <v>5</v>
      </c>
      <c r="H1113" s="300">
        <v>5</v>
      </c>
      <c r="I1113" s="300">
        <v>5</v>
      </c>
      <c r="J1113" s="300">
        <v>5</v>
      </c>
      <c r="K1113" s="300">
        <v>10</v>
      </c>
      <c r="L1113" s="300">
        <v>10</v>
      </c>
      <c r="M1113" s="300">
        <v>5</v>
      </c>
      <c r="N1113" s="300">
        <v>10</v>
      </c>
      <c r="O1113" s="300">
        <v>10</v>
      </c>
      <c r="P1113" s="300">
        <v>10</v>
      </c>
      <c r="Q1113" s="300">
        <v>5</v>
      </c>
      <c r="R1113" s="1" t="s">
        <v>6665</v>
      </c>
    </row>
    <row r="1114" spans="1:18">
      <c r="A1114">
        <v>1830</v>
      </c>
      <c r="B1114">
        <v>10</v>
      </c>
      <c r="C1114" s="299" t="s">
        <v>8607</v>
      </c>
      <c r="D1114" s="305" t="s">
        <v>8609</v>
      </c>
      <c r="E1114" s="304" t="s">
        <v>6524</v>
      </c>
      <c r="F1114" s="303">
        <v>9.8000000000000007</v>
      </c>
      <c r="G1114" s="300">
        <v>5</v>
      </c>
      <c r="H1114" s="300">
        <v>5</v>
      </c>
      <c r="I1114" s="300">
        <v>5</v>
      </c>
      <c r="J1114" s="300">
        <v>5</v>
      </c>
      <c r="K1114" s="300">
        <v>10</v>
      </c>
      <c r="L1114" s="300">
        <v>10</v>
      </c>
      <c r="M1114" s="300">
        <v>5</v>
      </c>
      <c r="N1114" s="300">
        <v>10</v>
      </c>
      <c r="O1114" s="300">
        <v>10</v>
      </c>
      <c r="P1114" s="300">
        <v>10</v>
      </c>
      <c r="Q1114" s="300">
        <v>5</v>
      </c>
      <c r="R1114" s="1" t="s">
        <v>8</v>
      </c>
    </row>
    <row r="1115" spans="1:18">
      <c r="A1115">
        <v>1829</v>
      </c>
      <c r="B1115">
        <v>11</v>
      </c>
      <c r="C1115" s="299" t="s">
        <v>8607</v>
      </c>
      <c r="D1115" s="299" t="s">
        <v>8608</v>
      </c>
      <c r="E1115" s="302" t="s">
        <v>6524</v>
      </c>
      <c r="F1115" s="301">
        <v>7.9</v>
      </c>
      <c r="G1115" s="300">
        <v>5</v>
      </c>
      <c r="H1115" s="300">
        <v>5</v>
      </c>
      <c r="I1115" s="300">
        <v>5</v>
      </c>
      <c r="J1115" s="300">
        <v>5</v>
      </c>
      <c r="K1115" s="300">
        <v>10</v>
      </c>
      <c r="L1115" s="300">
        <v>10</v>
      </c>
      <c r="M1115" s="300">
        <v>5</v>
      </c>
      <c r="N1115" s="300">
        <v>10</v>
      </c>
      <c r="O1115" s="300">
        <v>10</v>
      </c>
      <c r="P1115" s="300">
        <v>10</v>
      </c>
      <c r="Q1115" s="300">
        <v>5</v>
      </c>
      <c r="R1115" s="1" t="s">
        <v>8</v>
      </c>
    </row>
    <row r="1116" spans="1:18">
      <c r="A1116">
        <v>1828</v>
      </c>
      <c r="C1116" s="299" t="s">
        <v>8607</v>
      </c>
      <c r="D1116" s="298" t="s">
        <v>8606</v>
      </c>
      <c r="E1116" s="297" t="s">
        <v>6524</v>
      </c>
      <c r="F1116" s="296">
        <v>7.7</v>
      </c>
      <c r="G1116" s="296" t="e">
        <f>AVERAGE(#REF!)</f>
        <v>#REF!</v>
      </c>
      <c r="H1116" s="296" t="e">
        <f>AVERAGE(#REF!)</f>
        <v>#REF!</v>
      </c>
      <c r="I1116" s="296" t="e">
        <f>AVERAGE(#REF!)</f>
        <v>#REF!</v>
      </c>
      <c r="J1116" s="296" t="e">
        <f>AVERAGE(#REF!)</f>
        <v>#REF!</v>
      </c>
      <c r="K1116" s="296" t="e">
        <f>AVERAGE(#REF!)</f>
        <v>#REF!</v>
      </c>
      <c r="L1116" s="296" t="e">
        <f>AVERAGE(#REF!)</f>
        <v>#REF!</v>
      </c>
      <c r="M1116" s="296" t="e">
        <f>AVERAGE(#REF!)</f>
        <v>#REF!</v>
      </c>
      <c r="N1116" s="296" t="e">
        <f>AVERAGE(#REF!)</f>
        <v>#REF!</v>
      </c>
      <c r="O1116" s="296" t="e">
        <f>AVERAGE(#REF!)</f>
        <v>#REF!</v>
      </c>
      <c r="P1116" s="296" t="e">
        <f>AVERAGE(#REF!)</f>
        <v>#REF!</v>
      </c>
      <c r="Q1116" s="296" t="e">
        <f>AVERAGE(#REF!)</f>
        <v>#REF!</v>
      </c>
      <c r="R1116" s="1" t="s">
        <v>8</v>
      </c>
    </row>
    <row r="1117" spans="1:18">
      <c r="A1117">
        <v>1827</v>
      </c>
      <c r="B1117">
        <v>1</v>
      </c>
      <c r="C1117" s="299" t="s">
        <v>2611</v>
      </c>
      <c r="D1117" s="299" t="s">
        <v>8605</v>
      </c>
      <c r="E1117" s="302" t="s">
        <v>6524</v>
      </c>
      <c r="F1117" s="301">
        <v>7.8</v>
      </c>
      <c r="G1117" s="300">
        <v>5</v>
      </c>
      <c r="H1117" s="300">
        <v>5</v>
      </c>
      <c r="I1117" s="300">
        <v>5</v>
      </c>
      <c r="J1117" s="300">
        <v>5</v>
      </c>
      <c r="K1117" s="300">
        <v>10</v>
      </c>
      <c r="L1117" s="300">
        <v>10</v>
      </c>
      <c r="M1117" s="300">
        <v>5</v>
      </c>
      <c r="N1117" s="300">
        <v>10</v>
      </c>
      <c r="O1117" s="300">
        <v>10</v>
      </c>
      <c r="P1117" s="300">
        <v>10</v>
      </c>
      <c r="Q1117" s="300">
        <v>5</v>
      </c>
      <c r="R1117" s="1" t="s">
        <v>8</v>
      </c>
    </row>
    <row r="1118" spans="1:18">
      <c r="A1118">
        <v>1826</v>
      </c>
      <c r="B1118">
        <v>2</v>
      </c>
      <c r="C1118" s="299" t="s">
        <v>2611</v>
      </c>
      <c r="D1118" s="299" t="s">
        <v>8604</v>
      </c>
      <c r="E1118" s="302" t="s">
        <v>6524</v>
      </c>
      <c r="F1118" s="301">
        <v>7.7</v>
      </c>
      <c r="G1118" s="300">
        <v>5</v>
      </c>
      <c r="H1118" s="300">
        <v>5</v>
      </c>
      <c r="I1118" s="300">
        <v>5</v>
      </c>
      <c r="J1118" s="300">
        <v>5</v>
      </c>
      <c r="K1118" s="300">
        <v>10</v>
      </c>
      <c r="L1118" s="300">
        <v>10</v>
      </c>
      <c r="M1118" s="300">
        <v>5</v>
      </c>
      <c r="N1118" s="300">
        <v>10</v>
      </c>
      <c r="O1118" s="300">
        <v>10</v>
      </c>
      <c r="P1118" s="300">
        <v>10</v>
      </c>
      <c r="Q1118" s="300">
        <v>5</v>
      </c>
      <c r="R1118" s="1" t="s">
        <v>8</v>
      </c>
    </row>
    <row r="1119" spans="1:18">
      <c r="A1119">
        <v>1825</v>
      </c>
      <c r="B1119">
        <v>3</v>
      </c>
      <c r="C1119" s="299" t="s">
        <v>2611</v>
      </c>
      <c r="D1119" s="299" t="s">
        <v>8603</v>
      </c>
      <c r="E1119" s="302" t="s">
        <v>6524</v>
      </c>
      <c r="F1119" s="301">
        <v>7.5</v>
      </c>
      <c r="G1119" s="300">
        <v>5</v>
      </c>
      <c r="H1119" s="300">
        <v>5</v>
      </c>
      <c r="I1119" s="300">
        <v>5</v>
      </c>
      <c r="J1119" s="300">
        <v>5</v>
      </c>
      <c r="K1119" s="300">
        <v>10</v>
      </c>
      <c r="L1119" s="300">
        <v>10</v>
      </c>
      <c r="M1119" s="300">
        <v>5</v>
      </c>
      <c r="N1119" s="300">
        <v>10</v>
      </c>
      <c r="O1119" s="300">
        <v>10</v>
      </c>
      <c r="P1119" s="300">
        <v>10</v>
      </c>
      <c r="Q1119" s="300">
        <v>5</v>
      </c>
      <c r="R1119" s="1" t="s">
        <v>8</v>
      </c>
    </row>
    <row r="1120" spans="1:18">
      <c r="A1120">
        <v>1824</v>
      </c>
      <c r="B1120">
        <v>4</v>
      </c>
      <c r="C1120" s="299" t="s">
        <v>2611</v>
      </c>
      <c r="D1120" s="299" t="s">
        <v>8602</v>
      </c>
      <c r="E1120" s="302" t="s">
        <v>6524</v>
      </c>
      <c r="F1120" s="301">
        <v>8.5</v>
      </c>
      <c r="G1120" s="300">
        <v>5</v>
      </c>
      <c r="H1120" s="300">
        <v>5</v>
      </c>
      <c r="I1120" s="300">
        <v>5</v>
      </c>
      <c r="J1120" s="300">
        <v>5</v>
      </c>
      <c r="K1120" s="300">
        <v>10</v>
      </c>
      <c r="L1120" s="300">
        <v>10</v>
      </c>
      <c r="M1120" s="300">
        <v>5</v>
      </c>
      <c r="N1120" s="300">
        <v>10</v>
      </c>
      <c r="O1120" s="300">
        <v>10</v>
      </c>
      <c r="P1120" s="300">
        <v>10</v>
      </c>
      <c r="Q1120" s="300">
        <v>5</v>
      </c>
      <c r="R1120" s="1" t="s">
        <v>6665</v>
      </c>
    </row>
    <row r="1121" spans="1:18">
      <c r="A1121">
        <v>1823</v>
      </c>
      <c r="B1121">
        <v>5</v>
      </c>
      <c r="C1121" s="299" t="s">
        <v>2611</v>
      </c>
      <c r="D1121" s="299" t="s">
        <v>8601</v>
      </c>
      <c r="E1121" s="302" t="s">
        <v>6524</v>
      </c>
      <c r="F1121" s="301">
        <v>7.8</v>
      </c>
      <c r="G1121" s="300">
        <v>5</v>
      </c>
      <c r="H1121" s="300">
        <v>5</v>
      </c>
      <c r="I1121" s="300">
        <v>5</v>
      </c>
      <c r="J1121" s="300">
        <v>5</v>
      </c>
      <c r="K1121" s="300">
        <v>10</v>
      </c>
      <c r="L1121" s="300">
        <v>10</v>
      </c>
      <c r="M1121" s="300">
        <v>5</v>
      </c>
      <c r="N1121" s="300">
        <v>10</v>
      </c>
      <c r="O1121" s="300">
        <v>10</v>
      </c>
      <c r="P1121" s="300">
        <v>10</v>
      </c>
      <c r="Q1121" s="300">
        <v>5</v>
      </c>
      <c r="R1121" s="1" t="s">
        <v>8</v>
      </c>
    </row>
    <row r="1122" spans="1:18">
      <c r="A1122">
        <v>1822</v>
      </c>
      <c r="B1122">
        <v>6</v>
      </c>
      <c r="C1122" s="299" t="s">
        <v>2611</v>
      </c>
      <c r="D1122" s="299" t="s">
        <v>8600</v>
      </c>
      <c r="E1122" s="302" t="s">
        <v>6524</v>
      </c>
      <c r="F1122" s="301">
        <v>8.6</v>
      </c>
      <c r="G1122" s="300">
        <v>5</v>
      </c>
      <c r="H1122" s="300">
        <v>5</v>
      </c>
      <c r="I1122" s="300">
        <v>5</v>
      </c>
      <c r="J1122" s="300">
        <v>5</v>
      </c>
      <c r="K1122" s="300">
        <v>10</v>
      </c>
      <c r="L1122" s="300">
        <v>10</v>
      </c>
      <c r="M1122" s="300">
        <v>5</v>
      </c>
      <c r="N1122" s="300">
        <v>10</v>
      </c>
      <c r="O1122" s="300">
        <v>10</v>
      </c>
      <c r="P1122" s="300">
        <v>10</v>
      </c>
      <c r="Q1122" s="300">
        <v>5</v>
      </c>
      <c r="R1122" s="1" t="s">
        <v>8</v>
      </c>
    </row>
    <row r="1123" spans="1:18">
      <c r="A1123">
        <v>1821</v>
      </c>
      <c r="B1123">
        <v>7</v>
      </c>
      <c r="C1123" s="299" t="s">
        <v>2611</v>
      </c>
      <c r="D1123" s="299" t="s">
        <v>8599</v>
      </c>
      <c r="E1123" s="302" t="s">
        <v>6524</v>
      </c>
      <c r="F1123" s="301">
        <v>8.1999999999999993</v>
      </c>
      <c r="G1123" s="300">
        <v>5</v>
      </c>
      <c r="H1123" s="300">
        <v>5</v>
      </c>
      <c r="I1123" s="300">
        <v>5</v>
      </c>
      <c r="J1123" s="300">
        <v>5</v>
      </c>
      <c r="K1123" s="300">
        <v>10</v>
      </c>
      <c r="L1123" s="300">
        <v>10</v>
      </c>
      <c r="M1123" s="300">
        <v>5</v>
      </c>
      <c r="N1123" s="300">
        <v>10</v>
      </c>
      <c r="O1123" s="300">
        <v>10</v>
      </c>
      <c r="P1123" s="300">
        <v>10</v>
      </c>
      <c r="Q1123" s="300">
        <v>5</v>
      </c>
      <c r="R1123" s="1" t="s">
        <v>6665</v>
      </c>
    </row>
    <row r="1124" spans="1:18">
      <c r="A1124">
        <v>1820</v>
      </c>
      <c r="B1124">
        <v>8</v>
      </c>
      <c r="C1124" s="299" t="s">
        <v>2611</v>
      </c>
      <c r="D1124" s="299" t="s">
        <v>8598</v>
      </c>
      <c r="E1124" s="302" t="s">
        <v>6524</v>
      </c>
      <c r="F1124" s="301">
        <v>8.9</v>
      </c>
      <c r="G1124" s="300">
        <v>5</v>
      </c>
      <c r="H1124" s="300">
        <v>5</v>
      </c>
      <c r="I1124" s="300">
        <v>5</v>
      </c>
      <c r="J1124" s="300">
        <v>5</v>
      </c>
      <c r="K1124" s="300">
        <v>10</v>
      </c>
      <c r="L1124" s="300">
        <v>10</v>
      </c>
      <c r="M1124" s="300">
        <v>5</v>
      </c>
      <c r="N1124" s="300">
        <v>10</v>
      </c>
      <c r="O1124" s="300">
        <v>10</v>
      </c>
      <c r="P1124" s="300">
        <v>10</v>
      </c>
      <c r="Q1124" s="300">
        <v>5</v>
      </c>
      <c r="R1124" s="1" t="s">
        <v>8</v>
      </c>
    </row>
    <row r="1125" spans="1:18">
      <c r="A1125">
        <v>1819</v>
      </c>
      <c r="B1125">
        <v>9</v>
      </c>
      <c r="C1125" s="299" t="s">
        <v>2611</v>
      </c>
      <c r="D1125" s="299" t="s">
        <v>8597</v>
      </c>
      <c r="E1125" s="302" t="s">
        <v>6524</v>
      </c>
      <c r="F1125" s="301">
        <v>8</v>
      </c>
      <c r="G1125" s="300">
        <v>5</v>
      </c>
      <c r="H1125" s="300">
        <v>5</v>
      </c>
      <c r="I1125" s="300">
        <v>5</v>
      </c>
      <c r="J1125" s="300">
        <v>5</v>
      </c>
      <c r="K1125" s="300">
        <v>10</v>
      </c>
      <c r="L1125" s="300">
        <v>10</v>
      </c>
      <c r="M1125" s="300">
        <v>5</v>
      </c>
      <c r="N1125" s="300">
        <v>10</v>
      </c>
      <c r="O1125" s="300">
        <v>10</v>
      </c>
      <c r="P1125" s="300">
        <v>10</v>
      </c>
      <c r="Q1125" s="300">
        <v>5</v>
      </c>
      <c r="R1125" s="1" t="s">
        <v>8</v>
      </c>
    </row>
    <row r="1126" spans="1:18">
      <c r="A1126">
        <v>1818</v>
      </c>
      <c r="B1126">
        <v>10</v>
      </c>
      <c r="C1126" s="299" t="s">
        <v>2611</v>
      </c>
      <c r="D1126" s="299" t="s">
        <v>8596</v>
      </c>
      <c r="E1126" s="302" t="s">
        <v>6524</v>
      </c>
      <c r="F1126" s="301">
        <v>7.9</v>
      </c>
      <c r="G1126" s="300">
        <v>5</v>
      </c>
      <c r="H1126" s="300">
        <v>5</v>
      </c>
      <c r="I1126" s="300">
        <v>5</v>
      </c>
      <c r="J1126" s="300">
        <v>5</v>
      </c>
      <c r="K1126" s="300">
        <v>10</v>
      </c>
      <c r="L1126" s="300">
        <v>10</v>
      </c>
      <c r="M1126" s="300">
        <v>5</v>
      </c>
      <c r="N1126" s="300">
        <v>10</v>
      </c>
      <c r="O1126" s="300">
        <v>10</v>
      </c>
      <c r="P1126" s="300">
        <v>10</v>
      </c>
      <c r="Q1126" s="300">
        <v>5</v>
      </c>
      <c r="R1126" s="1" t="s">
        <v>8</v>
      </c>
    </row>
    <row r="1127" spans="1:18">
      <c r="A1127">
        <v>1817</v>
      </c>
      <c r="B1127">
        <v>11</v>
      </c>
      <c r="C1127" s="299" t="s">
        <v>2611</v>
      </c>
      <c r="D1127" s="299" t="s">
        <v>8595</v>
      </c>
      <c r="E1127" s="302" t="s">
        <v>6524</v>
      </c>
      <c r="F1127" s="301">
        <v>7.7</v>
      </c>
      <c r="G1127" s="300">
        <v>5</v>
      </c>
      <c r="H1127" s="300">
        <v>5</v>
      </c>
      <c r="I1127" s="300">
        <v>5</v>
      </c>
      <c r="J1127" s="300">
        <v>5</v>
      </c>
      <c r="K1127" s="300">
        <v>10</v>
      </c>
      <c r="L1127" s="300">
        <v>10</v>
      </c>
      <c r="M1127" s="300">
        <v>5</v>
      </c>
      <c r="N1127" s="300">
        <v>10</v>
      </c>
      <c r="O1127" s="300">
        <v>10</v>
      </c>
      <c r="P1127" s="300">
        <v>10</v>
      </c>
      <c r="Q1127" s="300">
        <v>5</v>
      </c>
      <c r="R1127" s="1" t="s">
        <v>8</v>
      </c>
    </row>
    <row r="1128" spans="1:18">
      <c r="A1128">
        <v>1816</v>
      </c>
      <c r="B1128">
        <v>12</v>
      </c>
      <c r="C1128" s="299" t="s">
        <v>2611</v>
      </c>
      <c r="D1128" s="299" t="s">
        <v>8594</v>
      </c>
      <c r="E1128" s="302" t="s">
        <v>6524</v>
      </c>
      <c r="F1128" s="301">
        <v>8</v>
      </c>
      <c r="G1128" s="300">
        <v>5</v>
      </c>
      <c r="H1128" s="300">
        <v>5</v>
      </c>
      <c r="I1128" s="300">
        <v>5</v>
      </c>
      <c r="J1128" s="300">
        <v>5</v>
      </c>
      <c r="K1128" s="300">
        <v>10</v>
      </c>
      <c r="L1128" s="300">
        <v>10</v>
      </c>
      <c r="M1128" s="300">
        <v>5</v>
      </c>
      <c r="N1128" s="300">
        <v>10</v>
      </c>
      <c r="O1128" s="300">
        <v>10</v>
      </c>
      <c r="P1128" s="300">
        <v>10</v>
      </c>
      <c r="Q1128" s="300">
        <v>5</v>
      </c>
      <c r="R1128" s="1" t="s">
        <v>6665</v>
      </c>
    </row>
    <row r="1129" spans="1:18">
      <c r="A1129">
        <v>1815</v>
      </c>
      <c r="C1129" s="299" t="s">
        <v>2611</v>
      </c>
      <c r="D1129" s="298" t="s">
        <v>8593</v>
      </c>
      <c r="E1129" s="297" t="s">
        <v>6524</v>
      </c>
      <c r="F1129" s="296">
        <v>8.1</v>
      </c>
      <c r="G1129" s="296" t="e">
        <f>AVERAGE(#REF!)</f>
        <v>#REF!</v>
      </c>
      <c r="H1129" s="296" t="e">
        <f>AVERAGE(#REF!)</f>
        <v>#REF!</v>
      </c>
      <c r="I1129" s="296" t="e">
        <f>AVERAGE(#REF!)</f>
        <v>#REF!</v>
      </c>
      <c r="J1129" s="296" t="e">
        <f>AVERAGE(#REF!)</f>
        <v>#REF!</v>
      </c>
      <c r="K1129" s="296" t="e">
        <f>AVERAGE(#REF!)</f>
        <v>#REF!</v>
      </c>
      <c r="L1129" s="296" t="e">
        <f>AVERAGE(#REF!)</f>
        <v>#REF!</v>
      </c>
      <c r="M1129" s="296" t="e">
        <f>AVERAGE(#REF!)</f>
        <v>#REF!</v>
      </c>
      <c r="N1129" s="296" t="e">
        <f>AVERAGE(#REF!)</f>
        <v>#REF!</v>
      </c>
      <c r="O1129" s="296" t="e">
        <f>AVERAGE(#REF!)</f>
        <v>#REF!</v>
      </c>
      <c r="P1129" s="296" t="e">
        <f>AVERAGE(#REF!)</f>
        <v>#REF!</v>
      </c>
      <c r="Q1129" s="296" t="e">
        <f>AVERAGE(#REF!)</f>
        <v>#REF!</v>
      </c>
      <c r="R1129" s="1" t="s">
        <v>8</v>
      </c>
    </row>
    <row r="1130" spans="1:18">
      <c r="A1130">
        <v>1814</v>
      </c>
      <c r="B1130">
        <v>1</v>
      </c>
      <c r="C1130" s="299" t="s">
        <v>8587</v>
      </c>
      <c r="D1130" s="299" t="s">
        <v>8592</v>
      </c>
      <c r="E1130" s="302" t="s">
        <v>6524</v>
      </c>
      <c r="F1130" s="301">
        <v>7.4</v>
      </c>
      <c r="G1130" s="300">
        <v>5</v>
      </c>
      <c r="H1130" s="300">
        <v>5</v>
      </c>
      <c r="I1130" s="300">
        <v>5</v>
      </c>
      <c r="J1130" s="300">
        <v>5</v>
      </c>
      <c r="K1130" s="300">
        <v>10</v>
      </c>
      <c r="L1130" s="300">
        <v>10</v>
      </c>
      <c r="M1130" s="300">
        <v>5</v>
      </c>
      <c r="N1130" s="300">
        <v>10</v>
      </c>
      <c r="O1130" s="300">
        <v>10</v>
      </c>
      <c r="P1130" s="300">
        <v>10</v>
      </c>
      <c r="Q1130" s="300">
        <v>5</v>
      </c>
    </row>
    <row r="1131" spans="1:18">
      <c r="A1131">
        <v>1813</v>
      </c>
      <c r="B1131">
        <v>2</v>
      </c>
      <c r="C1131" s="299" t="s">
        <v>8587</v>
      </c>
      <c r="D1131" s="305" t="s">
        <v>8591</v>
      </c>
      <c r="E1131" s="304" t="s">
        <v>6524</v>
      </c>
      <c r="F1131" s="303">
        <v>9.5</v>
      </c>
      <c r="G1131" s="300">
        <v>5</v>
      </c>
      <c r="H1131" s="300">
        <v>5</v>
      </c>
      <c r="I1131" s="300">
        <v>5</v>
      </c>
      <c r="J1131" s="300">
        <v>5</v>
      </c>
      <c r="K1131" s="300">
        <v>10</v>
      </c>
      <c r="L1131" s="300">
        <v>10</v>
      </c>
      <c r="M1131" s="300">
        <v>5</v>
      </c>
      <c r="N1131" s="300">
        <v>10</v>
      </c>
      <c r="O1131" s="300">
        <v>10</v>
      </c>
      <c r="P1131" s="300">
        <v>10</v>
      </c>
      <c r="Q1131" s="300">
        <v>5</v>
      </c>
      <c r="R1131" s="1" t="s">
        <v>8</v>
      </c>
    </row>
    <row r="1132" spans="1:18">
      <c r="A1132">
        <v>1812</v>
      </c>
      <c r="B1132">
        <v>3</v>
      </c>
      <c r="C1132" s="299" t="s">
        <v>8587</v>
      </c>
      <c r="D1132" s="299" t="s">
        <v>8590</v>
      </c>
      <c r="E1132" s="302" t="s">
        <v>6524</v>
      </c>
      <c r="F1132" s="301">
        <v>8.1999999999999993</v>
      </c>
      <c r="G1132" s="300">
        <v>5</v>
      </c>
      <c r="H1132" s="300">
        <v>5</v>
      </c>
      <c r="I1132" s="300">
        <v>5</v>
      </c>
      <c r="J1132" s="300">
        <v>5</v>
      </c>
      <c r="K1132" s="300">
        <v>10</v>
      </c>
      <c r="L1132" s="300">
        <v>10</v>
      </c>
      <c r="M1132" s="300">
        <v>5</v>
      </c>
      <c r="N1132" s="300">
        <v>10</v>
      </c>
      <c r="O1132" s="300">
        <v>10</v>
      </c>
      <c r="P1132" s="300">
        <v>10</v>
      </c>
      <c r="Q1132" s="300">
        <v>5</v>
      </c>
      <c r="R1132" s="1" t="s">
        <v>6665</v>
      </c>
    </row>
    <row r="1133" spans="1:18">
      <c r="A1133">
        <v>1811</v>
      </c>
      <c r="B1133">
        <v>4</v>
      </c>
      <c r="C1133" s="299" t="s">
        <v>8587</v>
      </c>
      <c r="D1133" s="299" t="s">
        <v>8589</v>
      </c>
      <c r="E1133" s="302" t="s">
        <v>6524</v>
      </c>
      <c r="F1133" s="301">
        <v>7.9</v>
      </c>
      <c r="G1133" s="300">
        <v>5</v>
      </c>
      <c r="H1133" s="300">
        <v>5</v>
      </c>
      <c r="I1133" s="300">
        <v>5</v>
      </c>
      <c r="J1133" s="300">
        <v>5</v>
      </c>
      <c r="K1133" s="300">
        <v>10</v>
      </c>
      <c r="L1133" s="300">
        <v>10</v>
      </c>
      <c r="M1133" s="300">
        <v>5</v>
      </c>
      <c r="N1133" s="300">
        <v>10</v>
      </c>
      <c r="O1133" s="300">
        <v>10</v>
      </c>
      <c r="P1133" s="300">
        <v>10</v>
      </c>
      <c r="Q1133" s="300">
        <v>5</v>
      </c>
      <c r="R1133" s="1" t="s">
        <v>6665</v>
      </c>
    </row>
    <row r="1134" spans="1:18">
      <c r="A1134">
        <v>1810</v>
      </c>
      <c r="B1134">
        <v>5</v>
      </c>
      <c r="C1134" s="299" t="s">
        <v>8587</v>
      </c>
      <c r="D1134" s="299" t="s">
        <v>8588</v>
      </c>
      <c r="E1134" s="302" t="s">
        <v>6524</v>
      </c>
      <c r="F1134" s="301">
        <v>7.1</v>
      </c>
      <c r="G1134" s="300">
        <v>5</v>
      </c>
      <c r="H1134" s="300">
        <v>5</v>
      </c>
      <c r="I1134" s="300">
        <v>5</v>
      </c>
      <c r="J1134" s="300">
        <v>5</v>
      </c>
      <c r="K1134" s="300">
        <v>10</v>
      </c>
      <c r="L1134" s="300">
        <v>10</v>
      </c>
      <c r="M1134" s="300">
        <v>5</v>
      </c>
      <c r="N1134" s="300">
        <v>10</v>
      </c>
      <c r="O1134" s="300">
        <v>10</v>
      </c>
      <c r="P1134" s="300">
        <v>10</v>
      </c>
      <c r="Q1134" s="300">
        <v>5</v>
      </c>
    </row>
    <row r="1135" spans="1:18">
      <c r="A1135">
        <v>1809</v>
      </c>
      <c r="C1135" s="299" t="s">
        <v>8587</v>
      </c>
      <c r="D1135" s="298" t="s">
        <v>8586</v>
      </c>
      <c r="E1135" s="297" t="s">
        <v>6524</v>
      </c>
      <c r="F1135" s="296">
        <v>8</v>
      </c>
      <c r="G1135" s="296" t="e">
        <f>AVERAGE(#REF!)</f>
        <v>#REF!</v>
      </c>
      <c r="H1135" s="296" t="e">
        <f>AVERAGE(#REF!)</f>
        <v>#REF!</v>
      </c>
      <c r="I1135" s="296" t="e">
        <f>AVERAGE(#REF!)</f>
        <v>#REF!</v>
      </c>
      <c r="J1135" s="296" t="e">
        <f>AVERAGE(#REF!)</f>
        <v>#REF!</v>
      </c>
      <c r="K1135" s="296" t="e">
        <f>AVERAGE(#REF!)</f>
        <v>#REF!</v>
      </c>
      <c r="L1135" s="296" t="e">
        <f>AVERAGE(#REF!)</f>
        <v>#REF!</v>
      </c>
      <c r="M1135" s="296" t="e">
        <f>AVERAGE(#REF!)</f>
        <v>#REF!</v>
      </c>
      <c r="N1135" s="296" t="e">
        <f>AVERAGE(#REF!)</f>
        <v>#REF!</v>
      </c>
      <c r="O1135" s="296" t="e">
        <f>AVERAGE(#REF!)</f>
        <v>#REF!</v>
      </c>
      <c r="P1135" s="296" t="e">
        <f>AVERAGE(#REF!)</f>
        <v>#REF!</v>
      </c>
      <c r="Q1135" s="296" t="e">
        <f>AVERAGE(#REF!)</f>
        <v>#REF!</v>
      </c>
      <c r="R1135" s="1" t="s">
        <v>6665</v>
      </c>
    </row>
    <row r="1136" spans="1:18">
      <c r="A1136">
        <v>1808</v>
      </c>
      <c r="B1136">
        <v>1</v>
      </c>
      <c r="C1136" s="299" t="s">
        <v>8576</v>
      </c>
      <c r="D1136" s="299" t="s">
        <v>8585</v>
      </c>
      <c r="E1136" s="302" t="s">
        <v>6524</v>
      </c>
      <c r="F1136" s="301">
        <v>7.8</v>
      </c>
      <c r="G1136" s="300">
        <v>5</v>
      </c>
      <c r="H1136" s="300">
        <v>5</v>
      </c>
      <c r="I1136" s="300">
        <v>5</v>
      </c>
      <c r="J1136" s="300">
        <v>5</v>
      </c>
      <c r="K1136" s="300">
        <v>10</v>
      </c>
      <c r="L1136" s="300">
        <v>10</v>
      </c>
      <c r="M1136" s="300">
        <v>5</v>
      </c>
      <c r="N1136" s="300">
        <v>10</v>
      </c>
      <c r="O1136" s="300">
        <v>10</v>
      </c>
      <c r="P1136" s="300">
        <v>10</v>
      </c>
      <c r="Q1136" s="300">
        <v>5</v>
      </c>
      <c r="R1136" s="1" t="s">
        <v>8</v>
      </c>
    </row>
    <row r="1137" spans="1:18">
      <c r="A1137">
        <v>1807</v>
      </c>
      <c r="B1137">
        <v>2</v>
      </c>
      <c r="C1137" s="299" t="s">
        <v>8576</v>
      </c>
      <c r="D1137" s="305" t="s">
        <v>8584</v>
      </c>
      <c r="E1137" s="304" t="s">
        <v>6524</v>
      </c>
      <c r="F1137" s="303">
        <v>9.8000000000000007</v>
      </c>
      <c r="G1137" s="300">
        <v>5</v>
      </c>
      <c r="H1137" s="300">
        <v>5</v>
      </c>
      <c r="I1137" s="300">
        <v>5</v>
      </c>
      <c r="J1137" s="300">
        <v>5</v>
      </c>
      <c r="K1137" s="300">
        <v>10</v>
      </c>
      <c r="L1137" s="300">
        <v>10</v>
      </c>
      <c r="M1137" s="300">
        <v>5</v>
      </c>
      <c r="N1137" s="300">
        <v>10</v>
      </c>
      <c r="O1137" s="300">
        <v>10</v>
      </c>
      <c r="P1137" s="300">
        <v>10</v>
      </c>
      <c r="Q1137" s="300">
        <v>5</v>
      </c>
      <c r="R1137" s="1" t="s">
        <v>6665</v>
      </c>
    </row>
    <row r="1138" spans="1:18">
      <c r="A1138">
        <v>1806</v>
      </c>
      <c r="B1138">
        <v>3</v>
      </c>
      <c r="C1138" s="299" t="s">
        <v>8576</v>
      </c>
      <c r="D1138" s="299" t="s">
        <v>8583</v>
      </c>
      <c r="E1138" s="302" t="s">
        <v>6524</v>
      </c>
      <c r="F1138" s="301">
        <v>7.8</v>
      </c>
      <c r="G1138" s="300">
        <v>5</v>
      </c>
      <c r="H1138" s="300">
        <v>5</v>
      </c>
      <c r="I1138" s="300">
        <v>5</v>
      </c>
      <c r="J1138" s="300">
        <v>5</v>
      </c>
      <c r="K1138" s="300">
        <v>10</v>
      </c>
      <c r="L1138" s="300">
        <v>10</v>
      </c>
      <c r="M1138" s="300">
        <v>5</v>
      </c>
      <c r="N1138" s="300">
        <v>10</v>
      </c>
      <c r="O1138" s="300">
        <v>10</v>
      </c>
      <c r="P1138" s="300">
        <v>10</v>
      </c>
      <c r="Q1138" s="300">
        <v>5</v>
      </c>
      <c r="R1138" s="1" t="s">
        <v>8</v>
      </c>
    </row>
    <row r="1139" spans="1:18">
      <c r="A1139">
        <v>1805</v>
      </c>
      <c r="B1139">
        <v>4</v>
      </c>
      <c r="C1139" s="299" t="s">
        <v>8576</v>
      </c>
      <c r="D1139" s="299" t="s">
        <v>8582</v>
      </c>
      <c r="E1139" s="302" t="s">
        <v>6524</v>
      </c>
      <c r="F1139" s="301">
        <v>8.8000000000000007</v>
      </c>
      <c r="G1139" s="300">
        <v>5</v>
      </c>
      <c r="H1139" s="300">
        <v>5</v>
      </c>
      <c r="I1139" s="300">
        <v>5</v>
      </c>
      <c r="J1139" s="300">
        <v>5</v>
      </c>
      <c r="K1139" s="300">
        <v>10</v>
      </c>
      <c r="L1139" s="300">
        <v>10</v>
      </c>
      <c r="M1139" s="300">
        <v>5</v>
      </c>
      <c r="N1139" s="300">
        <v>10</v>
      </c>
      <c r="O1139" s="300">
        <v>10</v>
      </c>
      <c r="P1139" s="300">
        <v>10</v>
      </c>
      <c r="Q1139" s="300">
        <v>5</v>
      </c>
      <c r="R1139" s="1" t="s">
        <v>6665</v>
      </c>
    </row>
    <row r="1140" spans="1:18">
      <c r="A1140">
        <v>1804</v>
      </c>
      <c r="B1140">
        <v>5</v>
      </c>
      <c r="C1140" s="299" t="s">
        <v>8576</v>
      </c>
      <c r="D1140" s="299" t="s">
        <v>8581</v>
      </c>
      <c r="E1140" s="302" t="s">
        <v>6524</v>
      </c>
      <c r="F1140" s="301">
        <v>7.5</v>
      </c>
      <c r="G1140" s="300">
        <v>5</v>
      </c>
      <c r="H1140" s="300">
        <v>5</v>
      </c>
      <c r="I1140" s="300">
        <v>5</v>
      </c>
      <c r="J1140" s="300">
        <v>5</v>
      </c>
      <c r="K1140" s="300">
        <v>10</v>
      </c>
      <c r="L1140" s="300">
        <v>10</v>
      </c>
      <c r="M1140" s="300">
        <v>5</v>
      </c>
      <c r="N1140" s="300">
        <v>10</v>
      </c>
      <c r="O1140" s="300">
        <v>10</v>
      </c>
      <c r="P1140" s="300">
        <v>10</v>
      </c>
      <c r="Q1140" s="300">
        <v>5</v>
      </c>
      <c r="R1140" s="1" t="s">
        <v>8</v>
      </c>
    </row>
    <row r="1141" spans="1:18">
      <c r="A1141">
        <v>1803</v>
      </c>
      <c r="B1141">
        <v>6</v>
      </c>
      <c r="C1141" s="299" t="s">
        <v>8576</v>
      </c>
      <c r="D1141" s="299" t="s">
        <v>8580</v>
      </c>
      <c r="E1141" s="302" t="s">
        <v>6524</v>
      </c>
      <c r="F1141" s="301">
        <v>8.1999999999999993</v>
      </c>
      <c r="G1141" s="300">
        <v>5</v>
      </c>
      <c r="H1141" s="300">
        <v>5</v>
      </c>
      <c r="I1141" s="300">
        <v>5</v>
      </c>
      <c r="J1141" s="300">
        <v>5</v>
      </c>
      <c r="K1141" s="300">
        <v>10</v>
      </c>
      <c r="L1141" s="300">
        <v>10</v>
      </c>
      <c r="M1141" s="300">
        <v>5</v>
      </c>
      <c r="N1141" s="300">
        <v>10</v>
      </c>
      <c r="O1141" s="300">
        <v>10</v>
      </c>
      <c r="P1141" s="300">
        <v>10</v>
      </c>
      <c r="Q1141" s="300">
        <v>5</v>
      </c>
      <c r="R1141" s="1" t="s">
        <v>8</v>
      </c>
    </row>
    <row r="1142" spans="1:18">
      <c r="A1142">
        <v>1802</v>
      </c>
      <c r="B1142">
        <v>7</v>
      </c>
      <c r="C1142" s="299" t="s">
        <v>8576</v>
      </c>
      <c r="D1142" s="299" t="s">
        <v>8579</v>
      </c>
      <c r="E1142" s="302" t="s">
        <v>6524</v>
      </c>
      <c r="F1142" s="301">
        <v>9.4</v>
      </c>
      <c r="G1142" s="300">
        <v>5</v>
      </c>
      <c r="H1142" s="300">
        <v>5</v>
      </c>
      <c r="I1142" s="300">
        <v>5</v>
      </c>
      <c r="J1142" s="300">
        <v>5</v>
      </c>
      <c r="K1142" s="300">
        <v>10</v>
      </c>
      <c r="L1142" s="300">
        <v>10</v>
      </c>
      <c r="M1142" s="300">
        <v>5</v>
      </c>
      <c r="N1142" s="300">
        <v>10</v>
      </c>
      <c r="O1142" s="300">
        <v>10</v>
      </c>
      <c r="P1142" s="300">
        <v>10</v>
      </c>
      <c r="Q1142" s="300">
        <v>5</v>
      </c>
      <c r="R1142" s="1" t="s">
        <v>6665</v>
      </c>
    </row>
    <row r="1143" spans="1:18">
      <c r="A1143">
        <v>1801</v>
      </c>
      <c r="B1143">
        <v>8</v>
      </c>
      <c r="C1143" s="299" t="s">
        <v>8576</v>
      </c>
      <c r="D1143" s="299" t="s">
        <v>8578</v>
      </c>
      <c r="E1143" s="302" t="s">
        <v>6524</v>
      </c>
      <c r="F1143" s="301">
        <v>8.1</v>
      </c>
      <c r="G1143" s="300">
        <v>5</v>
      </c>
      <c r="H1143" s="300">
        <v>5</v>
      </c>
      <c r="I1143" s="300">
        <v>5</v>
      </c>
      <c r="J1143" s="300">
        <v>5</v>
      </c>
      <c r="K1143" s="300">
        <v>10</v>
      </c>
      <c r="L1143" s="300">
        <v>10</v>
      </c>
      <c r="M1143" s="300">
        <v>5</v>
      </c>
      <c r="N1143" s="300">
        <v>10</v>
      </c>
      <c r="O1143" s="300">
        <v>10</v>
      </c>
      <c r="P1143" s="300">
        <v>10</v>
      </c>
      <c r="Q1143" s="300">
        <v>5</v>
      </c>
      <c r="R1143" s="1" t="s">
        <v>6665</v>
      </c>
    </row>
    <row r="1144" spans="1:18">
      <c r="A1144">
        <v>1800</v>
      </c>
      <c r="B1144">
        <v>9</v>
      </c>
      <c r="C1144" s="299" t="s">
        <v>8576</v>
      </c>
      <c r="D1144" s="299" t="s">
        <v>8577</v>
      </c>
      <c r="E1144" s="302" t="s">
        <v>6524</v>
      </c>
      <c r="F1144" s="301">
        <v>7</v>
      </c>
      <c r="G1144" s="300">
        <v>5</v>
      </c>
      <c r="H1144" s="300">
        <v>5</v>
      </c>
      <c r="I1144" s="300">
        <v>5</v>
      </c>
      <c r="J1144" s="300">
        <v>5</v>
      </c>
      <c r="K1144" s="300">
        <v>10</v>
      </c>
      <c r="L1144" s="300">
        <v>10</v>
      </c>
      <c r="M1144" s="300">
        <v>5</v>
      </c>
      <c r="N1144" s="300">
        <v>10</v>
      </c>
      <c r="O1144" s="300">
        <v>10</v>
      </c>
      <c r="P1144" s="300">
        <v>10</v>
      </c>
      <c r="Q1144" s="300">
        <v>5</v>
      </c>
    </row>
    <row r="1145" spans="1:18">
      <c r="A1145">
        <v>1799</v>
      </c>
      <c r="C1145" s="299" t="s">
        <v>8576</v>
      </c>
      <c r="D1145" s="298" t="s">
        <v>8575</v>
      </c>
      <c r="E1145" s="297" t="s">
        <v>6524</v>
      </c>
      <c r="F1145" s="296">
        <v>8.3000000000000007</v>
      </c>
      <c r="G1145" s="296" t="e">
        <f>AVERAGE(#REF!)</f>
        <v>#REF!</v>
      </c>
      <c r="H1145" s="296" t="e">
        <f>AVERAGE(#REF!)</f>
        <v>#REF!</v>
      </c>
      <c r="I1145" s="296" t="e">
        <f>AVERAGE(#REF!)</f>
        <v>#REF!</v>
      </c>
      <c r="J1145" s="296" t="e">
        <f>AVERAGE(#REF!)</f>
        <v>#REF!</v>
      </c>
      <c r="K1145" s="296" t="e">
        <f>AVERAGE(#REF!)</f>
        <v>#REF!</v>
      </c>
      <c r="L1145" s="296" t="e">
        <f>AVERAGE(#REF!)</f>
        <v>#REF!</v>
      </c>
      <c r="M1145" s="296" t="e">
        <f>AVERAGE(#REF!)</f>
        <v>#REF!</v>
      </c>
      <c r="N1145" s="296" t="e">
        <f>AVERAGE(#REF!)</f>
        <v>#REF!</v>
      </c>
      <c r="O1145" s="296" t="e">
        <f>AVERAGE(#REF!)</f>
        <v>#REF!</v>
      </c>
      <c r="P1145" s="296" t="e">
        <f>AVERAGE(#REF!)</f>
        <v>#REF!</v>
      </c>
      <c r="Q1145" s="296" t="e">
        <f>AVERAGE(#REF!)</f>
        <v>#REF!</v>
      </c>
      <c r="R1145" s="1" t="s">
        <v>6665</v>
      </c>
    </row>
    <row r="1146" spans="1:18">
      <c r="A1146">
        <v>1798</v>
      </c>
      <c r="B1146">
        <v>1</v>
      </c>
      <c r="C1146" s="299" t="s">
        <v>8560</v>
      </c>
      <c r="D1146" s="305" t="s">
        <v>8574</v>
      </c>
      <c r="E1146" s="304" t="s">
        <v>6524</v>
      </c>
      <c r="F1146" s="303">
        <v>9.8000000000000007</v>
      </c>
      <c r="G1146" s="300">
        <v>5</v>
      </c>
      <c r="H1146" s="300">
        <v>5</v>
      </c>
      <c r="I1146" s="300">
        <v>5</v>
      </c>
      <c r="J1146" s="300">
        <v>5</v>
      </c>
      <c r="K1146" s="300">
        <v>10</v>
      </c>
      <c r="L1146" s="300">
        <v>10</v>
      </c>
      <c r="M1146" s="300">
        <v>5</v>
      </c>
      <c r="N1146" s="300">
        <v>10</v>
      </c>
      <c r="O1146" s="300">
        <v>10</v>
      </c>
      <c r="P1146" s="300">
        <v>10</v>
      </c>
      <c r="Q1146" s="300">
        <v>5</v>
      </c>
      <c r="R1146" s="1" t="s">
        <v>8</v>
      </c>
    </row>
    <row r="1147" spans="1:18">
      <c r="A1147">
        <v>1797</v>
      </c>
      <c r="B1147">
        <v>2</v>
      </c>
      <c r="C1147" s="299" t="s">
        <v>8560</v>
      </c>
      <c r="D1147" s="299" t="s">
        <v>8573</v>
      </c>
      <c r="E1147" s="302" t="s">
        <v>6524</v>
      </c>
      <c r="F1147" s="301">
        <v>7.8</v>
      </c>
      <c r="G1147" s="300">
        <v>5</v>
      </c>
      <c r="H1147" s="300">
        <v>5</v>
      </c>
      <c r="I1147" s="300">
        <v>5</v>
      </c>
      <c r="J1147" s="300">
        <v>5</v>
      </c>
      <c r="K1147" s="300">
        <v>10</v>
      </c>
      <c r="L1147" s="300">
        <v>10</v>
      </c>
      <c r="M1147" s="300">
        <v>5</v>
      </c>
      <c r="N1147" s="300">
        <v>10</v>
      </c>
      <c r="O1147" s="300">
        <v>10</v>
      </c>
      <c r="P1147" s="300">
        <v>10</v>
      </c>
      <c r="Q1147" s="300">
        <v>5</v>
      </c>
      <c r="R1147" s="1" t="s">
        <v>8</v>
      </c>
    </row>
    <row r="1148" spans="1:18">
      <c r="A1148">
        <v>1796</v>
      </c>
      <c r="B1148">
        <v>3</v>
      </c>
      <c r="C1148" s="299" t="s">
        <v>8560</v>
      </c>
      <c r="D1148" s="299" t="s">
        <v>8572</v>
      </c>
      <c r="E1148" s="302" t="s">
        <v>6524</v>
      </c>
      <c r="F1148" s="301">
        <v>8.6</v>
      </c>
      <c r="G1148" s="300">
        <v>5</v>
      </c>
      <c r="H1148" s="300">
        <v>5</v>
      </c>
      <c r="I1148" s="300">
        <v>5</v>
      </c>
      <c r="J1148" s="300">
        <v>5</v>
      </c>
      <c r="K1148" s="300">
        <v>10</v>
      </c>
      <c r="L1148" s="300">
        <v>10</v>
      </c>
      <c r="M1148" s="300">
        <v>5</v>
      </c>
      <c r="N1148" s="300">
        <v>10</v>
      </c>
      <c r="O1148" s="300">
        <v>10</v>
      </c>
      <c r="P1148" s="300">
        <v>10</v>
      </c>
      <c r="Q1148" s="300">
        <v>5</v>
      </c>
      <c r="R1148" s="1" t="s">
        <v>8</v>
      </c>
    </row>
    <row r="1149" spans="1:18">
      <c r="A1149">
        <v>1795</v>
      </c>
      <c r="B1149">
        <v>4</v>
      </c>
      <c r="C1149" s="299" t="s">
        <v>8560</v>
      </c>
      <c r="D1149" s="299" t="s">
        <v>8571</v>
      </c>
      <c r="E1149" s="302" t="s">
        <v>6524</v>
      </c>
      <c r="F1149" s="301">
        <v>8.3000000000000007</v>
      </c>
      <c r="G1149" s="300">
        <v>5</v>
      </c>
      <c r="H1149" s="300">
        <v>5</v>
      </c>
      <c r="I1149" s="300">
        <v>5</v>
      </c>
      <c r="J1149" s="300">
        <v>5</v>
      </c>
      <c r="K1149" s="300">
        <v>10</v>
      </c>
      <c r="L1149" s="300">
        <v>10</v>
      </c>
      <c r="M1149" s="300">
        <v>5</v>
      </c>
      <c r="N1149" s="300">
        <v>10</v>
      </c>
      <c r="O1149" s="300">
        <v>10</v>
      </c>
      <c r="P1149" s="300">
        <v>10</v>
      </c>
      <c r="Q1149" s="300">
        <v>5</v>
      </c>
    </row>
    <row r="1150" spans="1:18">
      <c r="A1150">
        <v>1794</v>
      </c>
      <c r="B1150">
        <v>5</v>
      </c>
      <c r="C1150" s="299" t="s">
        <v>8560</v>
      </c>
      <c r="D1150" s="299" t="s">
        <v>8570</v>
      </c>
      <c r="E1150" s="302" t="s">
        <v>6524</v>
      </c>
      <c r="F1150" s="301">
        <v>7.4</v>
      </c>
      <c r="G1150" s="300">
        <v>5</v>
      </c>
      <c r="H1150" s="300">
        <v>5</v>
      </c>
      <c r="I1150" s="300">
        <v>5</v>
      </c>
      <c r="J1150" s="300">
        <v>5</v>
      </c>
      <c r="K1150" s="300">
        <v>10</v>
      </c>
      <c r="L1150" s="300">
        <v>10</v>
      </c>
      <c r="M1150" s="300">
        <v>5</v>
      </c>
      <c r="N1150" s="300">
        <v>10</v>
      </c>
      <c r="O1150" s="300">
        <v>10</v>
      </c>
      <c r="P1150" s="300">
        <v>10</v>
      </c>
      <c r="Q1150" s="300">
        <v>5</v>
      </c>
    </row>
    <row r="1151" spans="1:18">
      <c r="A1151">
        <v>1793</v>
      </c>
      <c r="B1151">
        <v>6</v>
      </c>
      <c r="C1151" s="299" t="s">
        <v>8560</v>
      </c>
      <c r="D1151" s="299" t="s">
        <v>8569</v>
      </c>
      <c r="E1151" s="302" t="s">
        <v>6524</v>
      </c>
      <c r="F1151" s="301">
        <v>7.5</v>
      </c>
      <c r="G1151" s="300">
        <v>5</v>
      </c>
      <c r="H1151" s="300">
        <v>5</v>
      </c>
      <c r="I1151" s="300">
        <v>5</v>
      </c>
      <c r="J1151" s="300">
        <v>5</v>
      </c>
      <c r="K1151" s="300">
        <v>10</v>
      </c>
      <c r="L1151" s="300">
        <v>10</v>
      </c>
      <c r="M1151" s="300">
        <v>5</v>
      </c>
      <c r="N1151" s="300">
        <v>10</v>
      </c>
      <c r="O1151" s="300">
        <v>10</v>
      </c>
      <c r="P1151" s="300">
        <v>10</v>
      </c>
      <c r="Q1151" s="300">
        <v>5</v>
      </c>
      <c r="R1151" s="1" t="s">
        <v>6665</v>
      </c>
    </row>
    <row r="1152" spans="1:18">
      <c r="A1152">
        <v>1792</v>
      </c>
      <c r="B1152">
        <v>7</v>
      </c>
      <c r="C1152" s="299" t="s">
        <v>8560</v>
      </c>
      <c r="D1152" s="299" t="s">
        <v>8568</v>
      </c>
      <c r="E1152" s="302" t="s">
        <v>6524</v>
      </c>
      <c r="F1152" s="301">
        <v>8.9</v>
      </c>
      <c r="G1152" s="300">
        <v>5</v>
      </c>
      <c r="H1152" s="300">
        <v>5</v>
      </c>
      <c r="I1152" s="300">
        <v>5</v>
      </c>
      <c r="J1152" s="300">
        <v>5</v>
      </c>
      <c r="K1152" s="300">
        <v>10</v>
      </c>
      <c r="L1152" s="300">
        <v>10</v>
      </c>
      <c r="M1152" s="300">
        <v>5</v>
      </c>
      <c r="N1152" s="300">
        <v>10</v>
      </c>
      <c r="O1152" s="300">
        <v>10</v>
      </c>
      <c r="P1152" s="300">
        <v>10</v>
      </c>
      <c r="Q1152" s="300">
        <v>5</v>
      </c>
      <c r="R1152" s="1" t="s">
        <v>6698</v>
      </c>
    </row>
    <row r="1153" spans="1:18">
      <c r="A1153">
        <v>1791</v>
      </c>
      <c r="B1153">
        <v>8</v>
      </c>
      <c r="C1153" s="299" t="s">
        <v>8560</v>
      </c>
      <c r="D1153" s="299" t="s">
        <v>8567</v>
      </c>
      <c r="E1153" s="302" t="s">
        <v>6524</v>
      </c>
      <c r="F1153" s="301">
        <v>7.4</v>
      </c>
      <c r="G1153" s="300">
        <v>5</v>
      </c>
      <c r="H1153" s="300">
        <v>5</v>
      </c>
      <c r="I1153" s="300">
        <v>5</v>
      </c>
      <c r="J1153" s="300">
        <v>5</v>
      </c>
      <c r="K1153" s="300">
        <v>10</v>
      </c>
      <c r="L1153" s="300">
        <v>10</v>
      </c>
      <c r="M1153" s="300">
        <v>5</v>
      </c>
      <c r="N1153" s="300">
        <v>10</v>
      </c>
      <c r="O1153" s="300">
        <v>10</v>
      </c>
      <c r="P1153" s="300">
        <v>10</v>
      </c>
      <c r="Q1153" s="300">
        <v>5</v>
      </c>
    </row>
    <row r="1154" spans="1:18">
      <c r="A1154">
        <v>1790</v>
      </c>
      <c r="B1154">
        <v>9</v>
      </c>
      <c r="C1154" s="299" t="s">
        <v>8560</v>
      </c>
      <c r="D1154" s="299" t="s">
        <v>8566</v>
      </c>
      <c r="E1154" s="302" t="s">
        <v>6524</v>
      </c>
      <c r="F1154" s="301">
        <v>8</v>
      </c>
      <c r="G1154" s="300">
        <v>5</v>
      </c>
      <c r="H1154" s="300">
        <v>5</v>
      </c>
      <c r="I1154" s="300">
        <v>5</v>
      </c>
      <c r="J1154" s="300">
        <v>5</v>
      </c>
      <c r="K1154" s="300">
        <v>10</v>
      </c>
      <c r="L1154" s="300">
        <v>10</v>
      </c>
      <c r="M1154" s="300">
        <v>5</v>
      </c>
      <c r="N1154" s="300">
        <v>10</v>
      </c>
      <c r="O1154" s="300">
        <v>10</v>
      </c>
      <c r="P1154" s="300">
        <v>10</v>
      </c>
      <c r="Q1154" s="300">
        <v>5</v>
      </c>
      <c r="R1154" s="1" t="s">
        <v>6665</v>
      </c>
    </row>
    <row r="1155" spans="1:18">
      <c r="A1155">
        <v>1789</v>
      </c>
      <c r="B1155">
        <v>10</v>
      </c>
      <c r="C1155" s="299" t="s">
        <v>8560</v>
      </c>
      <c r="D1155" s="299" t="s">
        <v>8565</v>
      </c>
      <c r="E1155" s="302" t="s">
        <v>6524</v>
      </c>
      <c r="F1155" s="301">
        <v>8.6</v>
      </c>
      <c r="G1155" s="300">
        <v>5</v>
      </c>
      <c r="H1155" s="300">
        <v>5</v>
      </c>
      <c r="I1155" s="300">
        <v>5</v>
      </c>
      <c r="J1155" s="300">
        <v>5</v>
      </c>
      <c r="K1155" s="300">
        <v>10</v>
      </c>
      <c r="L1155" s="300">
        <v>10</v>
      </c>
      <c r="M1155" s="300">
        <v>5</v>
      </c>
      <c r="N1155" s="300">
        <v>10</v>
      </c>
      <c r="O1155" s="300">
        <v>10</v>
      </c>
      <c r="P1155" s="300">
        <v>10</v>
      </c>
      <c r="Q1155" s="300">
        <v>5</v>
      </c>
      <c r="R1155" s="1" t="s">
        <v>8</v>
      </c>
    </row>
    <row r="1156" spans="1:18">
      <c r="A1156">
        <v>1788</v>
      </c>
      <c r="B1156">
        <v>11</v>
      </c>
      <c r="C1156" s="299" t="s">
        <v>8560</v>
      </c>
      <c r="D1156" s="299" t="s">
        <v>8564</v>
      </c>
      <c r="E1156" s="302" t="s">
        <v>6524</v>
      </c>
      <c r="F1156" s="301">
        <v>7.8</v>
      </c>
      <c r="G1156" s="300">
        <v>5</v>
      </c>
      <c r="H1156" s="300">
        <v>5</v>
      </c>
      <c r="I1156" s="300">
        <v>5</v>
      </c>
      <c r="J1156" s="300">
        <v>5</v>
      </c>
      <c r="K1156" s="300">
        <v>10</v>
      </c>
      <c r="L1156" s="300">
        <v>10</v>
      </c>
      <c r="M1156" s="300">
        <v>5</v>
      </c>
      <c r="N1156" s="300">
        <v>10</v>
      </c>
      <c r="O1156" s="300">
        <v>10</v>
      </c>
      <c r="P1156" s="300">
        <v>10</v>
      </c>
      <c r="Q1156" s="300">
        <v>5</v>
      </c>
      <c r="R1156" s="1" t="s">
        <v>6665</v>
      </c>
    </row>
    <row r="1157" spans="1:18">
      <c r="A1157">
        <v>1787</v>
      </c>
      <c r="B1157">
        <v>12</v>
      </c>
      <c r="C1157" s="299" t="s">
        <v>8560</v>
      </c>
      <c r="D1157" s="299" t="s">
        <v>8563</v>
      </c>
      <c r="E1157" s="302" t="s">
        <v>6524</v>
      </c>
      <c r="F1157" s="301">
        <v>7.8</v>
      </c>
      <c r="G1157" s="300">
        <v>5</v>
      </c>
      <c r="H1157" s="300">
        <v>5</v>
      </c>
      <c r="I1157" s="300">
        <v>5</v>
      </c>
      <c r="J1157" s="300">
        <v>5</v>
      </c>
      <c r="K1157" s="300">
        <v>10</v>
      </c>
      <c r="L1157" s="300">
        <v>10</v>
      </c>
      <c r="M1157" s="300">
        <v>5</v>
      </c>
      <c r="N1157" s="300">
        <v>10</v>
      </c>
      <c r="O1157" s="300">
        <v>10</v>
      </c>
      <c r="P1157" s="300">
        <v>10</v>
      </c>
      <c r="Q1157" s="300">
        <v>5</v>
      </c>
      <c r="R1157" s="1" t="s">
        <v>8</v>
      </c>
    </row>
    <row r="1158" spans="1:18">
      <c r="A1158">
        <v>1786</v>
      </c>
      <c r="B1158">
        <v>13</v>
      </c>
      <c r="C1158" s="299" t="s">
        <v>8560</v>
      </c>
      <c r="D1158" s="299" t="s">
        <v>8562</v>
      </c>
      <c r="E1158" s="302" t="s">
        <v>6524</v>
      </c>
      <c r="F1158" s="301">
        <v>9.1999999999999993</v>
      </c>
      <c r="G1158" s="300">
        <v>5</v>
      </c>
      <c r="H1158" s="300">
        <v>5</v>
      </c>
      <c r="I1158" s="300">
        <v>5</v>
      </c>
      <c r="J1158" s="300">
        <v>5</v>
      </c>
      <c r="K1158" s="300">
        <v>10</v>
      </c>
      <c r="L1158" s="300">
        <v>10</v>
      </c>
      <c r="M1158" s="300">
        <v>5</v>
      </c>
      <c r="N1158" s="300">
        <v>10</v>
      </c>
      <c r="O1158" s="300">
        <v>10</v>
      </c>
      <c r="P1158" s="300">
        <v>10</v>
      </c>
      <c r="Q1158" s="300">
        <v>5</v>
      </c>
      <c r="R1158" s="1" t="s">
        <v>8</v>
      </c>
    </row>
    <row r="1159" spans="1:18">
      <c r="A1159">
        <v>1785</v>
      </c>
      <c r="B1159">
        <v>14</v>
      </c>
      <c r="C1159" s="299" t="s">
        <v>8560</v>
      </c>
      <c r="D1159" s="299" t="s">
        <v>8561</v>
      </c>
      <c r="E1159" s="302" t="s">
        <v>6524</v>
      </c>
      <c r="F1159" s="301">
        <v>8.8000000000000007</v>
      </c>
      <c r="G1159" s="300">
        <v>5</v>
      </c>
      <c r="H1159" s="300">
        <v>5</v>
      </c>
      <c r="I1159" s="300">
        <v>5</v>
      </c>
      <c r="J1159" s="300">
        <v>5</v>
      </c>
      <c r="K1159" s="300">
        <v>10</v>
      </c>
      <c r="L1159" s="300">
        <v>10</v>
      </c>
      <c r="M1159" s="300">
        <v>5</v>
      </c>
      <c r="N1159" s="300">
        <v>10</v>
      </c>
      <c r="O1159" s="300">
        <v>10</v>
      </c>
      <c r="P1159" s="300">
        <v>10</v>
      </c>
      <c r="Q1159" s="300">
        <v>5</v>
      </c>
      <c r="R1159" s="1" t="s">
        <v>6698</v>
      </c>
    </row>
    <row r="1160" spans="1:18">
      <c r="A1160">
        <v>1784</v>
      </c>
      <c r="C1160" s="299" t="s">
        <v>8560</v>
      </c>
      <c r="D1160" s="298" t="s">
        <v>8559</v>
      </c>
      <c r="E1160" s="297" t="s">
        <v>6524</v>
      </c>
      <c r="F1160" s="296">
        <v>8.3000000000000007</v>
      </c>
      <c r="G1160" s="296" t="e">
        <f>AVERAGE(#REF!)</f>
        <v>#REF!</v>
      </c>
      <c r="H1160" s="296" t="e">
        <f>AVERAGE(#REF!)</f>
        <v>#REF!</v>
      </c>
      <c r="I1160" s="296" t="e">
        <f>AVERAGE(#REF!)</f>
        <v>#REF!</v>
      </c>
      <c r="J1160" s="296" t="e">
        <f>AVERAGE(#REF!)</f>
        <v>#REF!</v>
      </c>
      <c r="K1160" s="296" t="e">
        <f>AVERAGE(#REF!)</f>
        <v>#REF!</v>
      </c>
      <c r="L1160" s="296" t="e">
        <f>AVERAGE(#REF!)</f>
        <v>#REF!</v>
      </c>
      <c r="M1160" s="296" t="e">
        <f>AVERAGE(#REF!)</f>
        <v>#REF!</v>
      </c>
      <c r="N1160" s="296" t="e">
        <f>AVERAGE(#REF!)</f>
        <v>#REF!</v>
      </c>
      <c r="O1160" s="296" t="e">
        <f>AVERAGE(#REF!)</f>
        <v>#REF!</v>
      </c>
      <c r="P1160" s="296" t="e">
        <f>AVERAGE(#REF!)</f>
        <v>#REF!</v>
      </c>
      <c r="Q1160" s="296" t="e">
        <f>AVERAGE(#REF!)</f>
        <v>#REF!</v>
      </c>
      <c r="R1160" s="1" t="s">
        <v>8</v>
      </c>
    </row>
    <row r="1161" spans="1:18">
      <c r="A1161">
        <v>1783</v>
      </c>
      <c r="B1161">
        <v>1</v>
      </c>
      <c r="C1161" s="299" t="s">
        <v>8542</v>
      </c>
      <c r="D1161" s="299" t="s">
        <v>8558</v>
      </c>
      <c r="E1161" s="302" t="s">
        <v>6524</v>
      </c>
      <c r="F1161" s="301">
        <v>7.4</v>
      </c>
      <c r="G1161" s="300">
        <v>5</v>
      </c>
      <c r="H1161" s="300">
        <v>5</v>
      </c>
      <c r="I1161" s="300">
        <v>5</v>
      </c>
      <c r="J1161" s="300">
        <v>5</v>
      </c>
      <c r="K1161" s="300">
        <v>10</v>
      </c>
      <c r="L1161" s="300">
        <v>10</v>
      </c>
      <c r="M1161" s="300">
        <v>5</v>
      </c>
      <c r="N1161" s="300">
        <v>10</v>
      </c>
      <c r="O1161" s="300">
        <v>10</v>
      </c>
      <c r="P1161" s="300">
        <v>10</v>
      </c>
      <c r="Q1161" s="300">
        <v>5</v>
      </c>
    </row>
    <row r="1162" spans="1:18">
      <c r="A1162">
        <v>1782</v>
      </c>
      <c r="B1162">
        <v>2</v>
      </c>
      <c r="C1162" s="299" t="s">
        <v>8542</v>
      </c>
      <c r="D1162" s="305" t="s">
        <v>8557</v>
      </c>
      <c r="E1162" s="304" t="s">
        <v>6524</v>
      </c>
      <c r="F1162" s="303">
        <v>9.6999999999999993</v>
      </c>
      <c r="G1162" s="300">
        <v>5</v>
      </c>
      <c r="H1162" s="300">
        <v>5</v>
      </c>
      <c r="I1162" s="300">
        <v>5</v>
      </c>
      <c r="J1162" s="300">
        <v>5</v>
      </c>
      <c r="K1162" s="300">
        <v>10</v>
      </c>
      <c r="L1162" s="300">
        <v>10</v>
      </c>
      <c r="M1162" s="300">
        <v>5</v>
      </c>
      <c r="N1162" s="300">
        <v>10</v>
      </c>
      <c r="O1162" s="300">
        <v>10</v>
      </c>
      <c r="P1162" s="300">
        <v>10</v>
      </c>
      <c r="Q1162" s="300">
        <v>5</v>
      </c>
      <c r="R1162" s="1" t="s">
        <v>8</v>
      </c>
    </row>
    <row r="1163" spans="1:18">
      <c r="A1163">
        <v>1781</v>
      </c>
      <c r="B1163">
        <v>3</v>
      </c>
      <c r="C1163" s="299" t="s">
        <v>8542</v>
      </c>
      <c r="D1163" s="299" t="s">
        <v>8556</v>
      </c>
      <c r="E1163" s="302" t="s">
        <v>6524</v>
      </c>
      <c r="F1163" s="301">
        <v>7.5</v>
      </c>
      <c r="G1163" s="300">
        <v>5</v>
      </c>
      <c r="H1163" s="300">
        <v>5</v>
      </c>
      <c r="I1163" s="300">
        <v>5</v>
      </c>
      <c r="J1163" s="300">
        <v>5</v>
      </c>
      <c r="K1163" s="300">
        <v>10</v>
      </c>
      <c r="L1163" s="300">
        <v>10</v>
      </c>
      <c r="M1163" s="300">
        <v>5</v>
      </c>
      <c r="N1163" s="300">
        <v>10</v>
      </c>
      <c r="O1163" s="300">
        <v>10</v>
      </c>
      <c r="P1163" s="300">
        <v>10</v>
      </c>
      <c r="Q1163" s="300">
        <v>5</v>
      </c>
      <c r="R1163" s="1" t="s">
        <v>6665</v>
      </c>
    </row>
    <row r="1164" spans="1:18">
      <c r="A1164">
        <v>1780</v>
      </c>
      <c r="B1164">
        <v>4</v>
      </c>
      <c r="C1164" s="299" t="s">
        <v>8542</v>
      </c>
      <c r="D1164" s="299" t="s">
        <v>8555</v>
      </c>
      <c r="E1164" s="302" t="s">
        <v>6524</v>
      </c>
      <c r="F1164" s="301">
        <v>7</v>
      </c>
      <c r="G1164" s="300">
        <v>5</v>
      </c>
      <c r="H1164" s="300">
        <v>5</v>
      </c>
      <c r="I1164" s="300">
        <v>5</v>
      </c>
      <c r="J1164" s="300">
        <v>5</v>
      </c>
      <c r="K1164" s="300">
        <v>10</v>
      </c>
      <c r="L1164" s="300">
        <v>10</v>
      </c>
      <c r="M1164" s="300">
        <v>5</v>
      </c>
      <c r="N1164" s="300">
        <v>10</v>
      </c>
      <c r="O1164" s="300">
        <v>10</v>
      </c>
      <c r="P1164" s="300">
        <v>10</v>
      </c>
      <c r="Q1164" s="300">
        <v>5</v>
      </c>
    </row>
    <row r="1165" spans="1:18">
      <c r="A1165">
        <v>1779</v>
      </c>
      <c r="B1165">
        <v>5</v>
      </c>
      <c r="C1165" s="299" t="s">
        <v>8542</v>
      </c>
      <c r="D1165" s="299" t="s">
        <v>8554</v>
      </c>
      <c r="E1165" s="302" t="s">
        <v>6524</v>
      </c>
      <c r="F1165" s="301">
        <v>7.5</v>
      </c>
      <c r="G1165" s="300">
        <v>5</v>
      </c>
      <c r="H1165" s="300">
        <v>5</v>
      </c>
      <c r="I1165" s="300">
        <v>5</v>
      </c>
      <c r="J1165" s="300">
        <v>5</v>
      </c>
      <c r="K1165" s="300">
        <v>10</v>
      </c>
      <c r="L1165" s="300">
        <v>10</v>
      </c>
      <c r="M1165" s="300">
        <v>5</v>
      </c>
      <c r="N1165" s="300">
        <v>10</v>
      </c>
      <c r="O1165" s="300">
        <v>10</v>
      </c>
      <c r="P1165" s="300">
        <v>10</v>
      </c>
      <c r="Q1165" s="300">
        <v>5</v>
      </c>
      <c r="R1165" s="1" t="s">
        <v>8</v>
      </c>
    </row>
    <row r="1166" spans="1:18">
      <c r="A1166">
        <v>1778</v>
      </c>
      <c r="B1166">
        <v>6</v>
      </c>
      <c r="C1166" s="299" t="s">
        <v>8542</v>
      </c>
      <c r="D1166" s="305" t="s">
        <v>8553</v>
      </c>
      <c r="E1166" s="304" t="s">
        <v>6524</v>
      </c>
      <c r="F1166" s="303">
        <v>9.5</v>
      </c>
      <c r="G1166" s="300">
        <v>5</v>
      </c>
      <c r="H1166" s="300">
        <v>5</v>
      </c>
      <c r="I1166" s="300">
        <v>5</v>
      </c>
      <c r="J1166" s="300">
        <v>5</v>
      </c>
      <c r="K1166" s="300">
        <v>10</v>
      </c>
      <c r="L1166" s="300">
        <v>10</v>
      </c>
      <c r="M1166" s="300">
        <v>5</v>
      </c>
      <c r="N1166" s="300">
        <v>10</v>
      </c>
      <c r="O1166" s="300">
        <v>10</v>
      </c>
      <c r="P1166" s="300">
        <v>10</v>
      </c>
      <c r="Q1166" s="300">
        <v>5</v>
      </c>
      <c r="R1166" s="1" t="s">
        <v>8</v>
      </c>
    </row>
    <row r="1167" spans="1:18">
      <c r="A1167">
        <v>1777</v>
      </c>
      <c r="B1167">
        <v>7</v>
      </c>
      <c r="C1167" s="299" t="s">
        <v>8542</v>
      </c>
      <c r="D1167" s="299" t="s">
        <v>8552</v>
      </c>
      <c r="E1167" s="302" t="s">
        <v>6524</v>
      </c>
      <c r="F1167" s="301">
        <v>7.9</v>
      </c>
      <c r="G1167" s="300">
        <v>5</v>
      </c>
      <c r="H1167" s="300">
        <v>5</v>
      </c>
      <c r="I1167" s="300">
        <v>5</v>
      </c>
      <c r="J1167" s="300">
        <v>5</v>
      </c>
      <c r="K1167" s="300">
        <v>10</v>
      </c>
      <c r="L1167" s="300">
        <v>10</v>
      </c>
      <c r="M1167" s="300">
        <v>5</v>
      </c>
      <c r="N1167" s="300">
        <v>10</v>
      </c>
      <c r="O1167" s="300">
        <v>10</v>
      </c>
      <c r="P1167" s="300">
        <v>10</v>
      </c>
      <c r="Q1167" s="300">
        <v>5</v>
      </c>
      <c r="R1167" s="1" t="s">
        <v>8</v>
      </c>
    </row>
    <row r="1168" spans="1:18">
      <c r="A1168">
        <v>1776</v>
      </c>
      <c r="B1168">
        <v>8</v>
      </c>
      <c r="C1168" s="299" t="s">
        <v>8542</v>
      </c>
      <c r="D1168" s="299" t="s">
        <v>8551</v>
      </c>
      <c r="E1168" s="302" t="s">
        <v>6524</v>
      </c>
      <c r="F1168" s="301">
        <v>7.2</v>
      </c>
      <c r="G1168" s="300">
        <v>5</v>
      </c>
      <c r="H1168" s="300">
        <v>5</v>
      </c>
      <c r="I1168" s="300">
        <v>5</v>
      </c>
      <c r="J1168" s="300">
        <v>5</v>
      </c>
      <c r="K1168" s="300">
        <v>10</v>
      </c>
      <c r="L1168" s="300">
        <v>10</v>
      </c>
      <c r="M1168" s="300">
        <v>5</v>
      </c>
      <c r="N1168" s="300">
        <v>10</v>
      </c>
      <c r="O1168" s="300">
        <v>10</v>
      </c>
      <c r="P1168" s="300">
        <v>10</v>
      </c>
      <c r="Q1168" s="300">
        <v>5</v>
      </c>
    </row>
    <row r="1169" spans="1:18">
      <c r="A1169">
        <v>1775</v>
      </c>
      <c r="B1169">
        <v>9</v>
      </c>
      <c r="C1169" s="299" t="s">
        <v>8542</v>
      </c>
      <c r="D1169" s="299" t="s">
        <v>8550</v>
      </c>
      <c r="E1169" s="302" t="s">
        <v>6524</v>
      </c>
      <c r="F1169" s="301">
        <v>8.6</v>
      </c>
      <c r="G1169" s="300">
        <v>5</v>
      </c>
      <c r="H1169" s="300">
        <v>5</v>
      </c>
      <c r="I1169" s="300">
        <v>5</v>
      </c>
      <c r="J1169" s="300">
        <v>5</v>
      </c>
      <c r="K1169" s="300">
        <v>10</v>
      </c>
      <c r="L1169" s="300">
        <v>10</v>
      </c>
      <c r="M1169" s="300">
        <v>5</v>
      </c>
      <c r="N1169" s="300">
        <v>10</v>
      </c>
      <c r="O1169" s="300">
        <v>10</v>
      </c>
      <c r="P1169" s="300">
        <v>10</v>
      </c>
      <c r="Q1169" s="300">
        <v>5</v>
      </c>
      <c r="R1169" s="1" t="s">
        <v>6665</v>
      </c>
    </row>
    <row r="1170" spans="1:18">
      <c r="A1170">
        <v>1774</v>
      </c>
      <c r="B1170">
        <v>10</v>
      </c>
      <c r="C1170" s="299" t="s">
        <v>8542</v>
      </c>
      <c r="D1170" s="299" t="s">
        <v>8549</v>
      </c>
      <c r="E1170" s="302" t="s">
        <v>6524</v>
      </c>
      <c r="F1170" s="301">
        <v>7.4</v>
      </c>
      <c r="G1170" s="300">
        <v>5</v>
      </c>
      <c r="H1170" s="300">
        <v>5</v>
      </c>
      <c r="I1170" s="300">
        <v>5</v>
      </c>
      <c r="J1170" s="300">
        <v>5</v>
      </c>
      <c r="K1170" s="300">
        <v>10</v>
      </c>
      <c r="L1170" s="300">
        <v>10</v>
      </c>
      <c r="M1170" s="300">
        <v>5</v>
      </c>
      <c r="N1170" s="300">
        <v>10</v>
      </c>
      <c r="O1170" s="300">
        <v>10</v>
      </c>
      <c r="P1170" s="300">
        <v>10</v>
      </c>
      <c r="Q1170" s="300">
        <v>5</v>
      </c>
    </row>
    <row r="1171" spans="1:18">
      <c r="A1171">
        <v>1773</v>
      </c>
      <c r="B1171">
        <v>11</v>
      </c>
      <c r="C1171" s="299" t="s">
        <v>8542</v>
      </c>
      <c r="D1171" s="313">
        <v>0.21875</v>
      </c>
      <c r="E1171" s="302" t="s">
        <v>6524</v>
      </c>
      <c r="F1171" s="301">
        <v>9.1</v>
      </c>
      <c r="G1171" s="300">
        <v>5</v>
      </c>
      <c r="H1171" s="300">
        <v>5</v>
      </c>
      <c r="I1171" s="300">
        <v>5</v>
      </c>
      <c r="J1171" s="300">
        <v>5</v>
      </c>
      <c r="K1171" s="300">
        <v>10</v>
      </c>
      <c r="L1171" s="300">
        <v>10</v>
      </c>
      <c r="M1171" s="300">
        <v>5</v>
      </c>
      <c r="N1171" s="300">
        <v>10</v>
      </c>
      <c r="O1171" s="300">
        <v>10</v>
      </c>
      <c r="P1171" s="300">
        <v>10</v>
      </c>
      <c r="Q1171" s="300">
        <v>5</v>
      </c>
      <c r="R1171" s="1" t="s">
        <v>8</v>
      </c>
    </row>
    <row r="1172" spans="1:18">
      <c r="A1172">
        <v>1772</v>
      </c>
      <c r="B1172">
        <v>12</v>
      </c>
      <c r="C1172" s="299" t="s">
        <v>8542</v>
      </c>
      <c r="D1172" s="299" t="s">
        <v>8548</v>
      </c>
      <c r="E1172" s="302" t="s">
        <v>6524</v>
      </c>
      <c r="F1172" s="301">
        <v>8.1</v>
      </c>
      <c r="G1172" s="300">
        <v>5</v>
      </c>
      <c r="H1172" s="300">
        <v>5</v>
      </c>
      <c r="I1172" s="300">
        <v>5</v>
      </c>
      <c r="J1172" s="300">
        <v>5</v>
      </c>
      <c r="K1172" s="300">
        <v>10</v>
      </c>
      <c r="L1172" s="300">
        <v>10</v>
      </c>
      <c r="M1172" s="300">
        <v>5</v>
      </c>
      <c r="N1172" s="300">
        <v>10</v>
      </c>
      <c r="O1172" s="300">
        <v>10</v>
      </c>
      <c r="P1172" s="300">
        <v>10</v>
      </c>
      <c r="Q1172" s="300">
        <v>5</v>
      </c>
      <c r="R1172" s="1" t="s">
        <v>8</v>
      </c>
    </row>
    <row r="1173" spans="1:18">
      <c r="A1173">
        <v>1771</v>
      </c>
      <c r="B1173">
        <v>13</v>
      </c>
      <c r="C1173" s="299" t="s">
        <v>8542</v>
      </c>
      <c r="D1173" s="299" t="s">
        <v>8547</v>
      </c>
      <c r="E1173" s="302" t="s">
        <v>6524</v>
      </c>
      <c r="F1173" s="301">
        <v>8.1999999999999993</v>
      </c>
      <c r="G1173" s="300">
        <v>5</v>
      </c>
      <c r="H1173" s="300">
        <v>5</v>
      </c>
      <c r="I1173" s="300">
        <v>5</v>
      </c>
      <c r="J1173" s="300">
        <v>5</v>
      </c>
      <c r="K1173" s="300">
        <v>10</v>
      </c>
      <c r="L1173" s="300">
        <v>10</v>
      </c>
      <c r="M1173" s="300">
        <v>5</v>
      </c>
      <c r="N1173" s="300">
        <v>10</v>
      </c>
      <c r="O1173" s="300">
        <v>10</v>
      </c>
      <c r="P1173" s="300">
        <v>10</v>
      </c>
      <c r="Q1173" s="300">
        <v>5</v>
      </c>
      <c r="R1173" s="1" t="s">
        <v>8</v>
      </c>
    </row>
    <row r="1174" spans="1:18">
      <c r="A1174">
        <v>1770</v>
      </c>
      <c r="B1174">
        <v>14</v>
      </c>
      <c r="C1174" s="299" t="s">
        <v>8542</v>
      </c>
      <c r="D1174" s="299" t="s">
        <v>8546</v>
      </c>
      <c r="E1174" s="302" t="s">
        <v>6524</v>
      </c>
      <c r="F1174" s="301">
        <v>7</v>
      </c>
      <c r="G1174" s="300">
        <v>5</v>
      </c>
      <c r="H1174" s="300">
        <v>5</v>
      </c>
      <c r="I1174" s="300">
        <v>5</v>
      </c>
      <c r="J1174" s="300">
        <v>5</v>
      </c>
      <c r="K1174" s="300">
        <v>10</v>
      </c>
      <c r="L1174" s="300">
        <v>10</v>
      </c>
      <c r="M1174" s="300">
        <v>5</v>
      </c>
      <c r="N1174" s="300">
        <v>10</v>
      </c>
      <c r="O1174" s="300">
        <v>10</v>
      </c>
      <c r="P1174" s="300">
        <v>10</v>
      </c>
      <c r="Q1174" s="300">
        <v>5</v>
      </c>
    </row>
    <row r="1175" spans="1:18">
      <c r="A1175">
        <v>1769</v>
      </c>
      <c r="B1175">
        <v>15</v>
      </c>
      <c r="C1175" s="299" t="s">
        <v>8542</v>
      </c>
      <c r="D1175" s="299" t="s">
        <v>8545</v>
      </c>
      <c r="E1175" s="302" t="s">
        <v>6524</v>
      </c>
      <c r="F1175" s="301">
        <v>7</v>
      </c>
      <c r="G1175" s="300">
        <v>5</v>
      </c>
      <c r="H1175" s="300">
        <v>5</v>
      </c>
      <c r="I1175" s="300">
        <v>5</v>
      </c>
      <c r="J1175" s="300">
        <v>5</v>
      </c>
      <c r="K1175" s="300">
        <v>10</v>
      </c>
      <c r="L1175" s="300">
        <v>10</v>
      </c>
      <c r="M1175" s="300">
        <v>5</v>
      </c>
      <c r="N1175" s="300">
        <v>10</v>
      </c>
      <c r="O1175" s="300">
        <v>10</v>
      </c>
      <c r="P1175" s="300">
        <v>10</v>
      </c>
      <c r="Q1175" s="300">
        <v>5</v>
      </c>
    </row>
    <row r="1176" spans="1:18">
      <c r="A1176">
        <v>1768</v>
      </c>
      <c r="B1176">
        <v>16</v>
      </c>
      <c r="C1176" s="299" t="s">
        <v>8542</v>
      </c>
      <c r="D1176" s="299" t="s">
        <v>8544</v>
      </c>
      <c r="E1176" s="302" t="s">
        <v>6524</v>
      </c>
      <c r="F1176" s="301">
        <v>7.4</v>
      </c>
      <c r="G1176" s="300">
        <v>5</v>
      </c>
      <c r="H1176" s="300">
        <v>5</v>
      </c>
      <c r="I1176" s="300">
        <v>5</v>
      </c>
      <c r="J1176" s="300">
        <v>5</v>
      </c>
      <c r="K1176" s="300">
        <v>10</v>
      </c>
      <c r="L1176" s="300">
        <v>10</v>
      </c>
      <c r="M1176" s="300">
        <v>5</v>
      </c>
      <c r="N1176" s="300">
        <v>10</v>
      </c>
      <c r="O1176" s="300">
        <v>10</v>
      </c>
      <c r="P1176" s="300">
        <v>10</v>
      </c>
      <c r="Q1176" s="300">
        <v>5</v>
      </c>
    </row>
    <row r="1177" spans="1:18">
      <c r="A1177">
        <v>1767</v>
      </c>
      <c r="B1177">
        <v>17</v>
      </c>
      <c r="C1177" s="299" t="s">
        <v>8542</v>
      </c>
      <c r="D1177" s="305" t="s">
        <v>8543</v>
      </c>
      <c r="E1177" s="304" t="s">
        <v>6524</v>
      </c>
      <c r="F1177" s="303">
        <v>9.6</v>
      </c>
      <c r="G1177" s="300">
        <v>5</v>
      </c>
      <c r="H1177" s="300">
        <v>5</v>
      </c>
      <c r="I1177" s="300">
        <v>5</v>
      </c>
      <c r="J1177" s="300">
        <v>5</v>
      </c>
      <c r="K1177" s="300">
        <v>10</v>
      </c>
      <c r="L1177" s="300">
        <v>10</v>
      </c>
      <c r="M1177" s="300">
        <v>5</v>
      </c>
      <c r="N1177" s="300">
        <v>10</v>
      </c>
      <c r="O1177" s="300">
        <v>10</v>
      </c>
      <c r="P1177" s="300">
        <v>10</v>
      </c>
      <c r="Q1177" s="300">
        <v>5</v>
      </c>
      <c r="R1177" s="1" t="s">
        <v>8</v>
      </c>
    </row>
    <row r="1178" spans="1:18">
      <c r="A1178">
        <v>1766</v>
      </c>
      <c r="C1178" s="299" t="s">
        <v>8542</v>
      </c>
      <c r="D1178" s="298" t="s">
        <v>8541</v>
      </c>
      <c r="E1178" s="297" t="s">
        <v>6524</v>
      </c>
      <c r="F1178" s="296">
        <v>8</v>
      </c>
      <c r="G1178" s="296" t="e">
        <f>AVERAGE(#REF!)</f>
        <v>#REF!</v>
      </c>
      <c r="H1178" s="296" t="e">
        <f>AVERAGE(#REF!)</f>
        <v>#REF!</v>
      </c>
      <c r="I1178" s="296" t="e">
        <f>AVERAGE(#REF!)</f>
        <v>#REF!</v>
      </c>
      <c r="J1178" s="296" t="e">
        <f>AVERAGE(#REF!)</f>
        <v>#REF!</v>
      </c>
      <c r="K1178" s="296" t="e">
        <f>AVERAGE(#REF!)</f>
        <v>#REF!</v>
      </c>
      <c r="L1178" s="296" t="e">
        <f>AVERAGE(#REF!)</f>
        <v>#REF!</v>
      </c>
      <c r="M1178" s="296" t="e">
        <f>AVERAGE(#REF!)</f>
        <v>#REF!</v>
      </c>
      <c r="N1178" s="296" t="e">
        <f>AVERAGE(#REF!)</f>
        <v>#REF!</v>
      </c>
      <c r="O1178" s="296" t="e">
        <f>AVERAGE(#REF!)</f>
        <v>#REF!</v>
      </c>
      <c r="P1178" s="296" t="e">
        <f>AVERAGE(#REF!)</f>
        <v>#REF!</v>
      </c>
      <c r="Q1178" s="296" t="e">
        <f>AVERAGE(#REF!)</f>
        <v>#REF!</v>
      </c>
      <c r="R1178" s="1" t="s">
        <v>8</v>
      </c>
    </row>
    <row r="1179" spans="1:18">
      <c r="A1179">
        <v>1765</v>
      </c>
      <c r="B1179">
        <v>1</v>
      </c>
      <c r="C1179" s="299" t="s">
        <v>8528</v>
      </c>
      <c r="D1179" s="299" t="s">
        <v>8540</v>
      </c>
      <c r="E1179" s="302" t="s">
        <v>6524</v>
      </c>
      <c r="F1179" s="301">
        <v>9</v>
      </c>
      <c r="G1179" s="300">
        <v>5</v>
      </c>
      <c r="H1179" s="300">
        <v>5</v>
      </c>
      <c r="I1179" s="300">
        <v>5</v>
      </c>
      <c r="J1179" s="300">
        <v>5</v>
      </c>
      <c r="K1179" s="300">
        <v>10</v>
      </c>
      <c r="L1179" s="300">
        <v>10</v>
      </c>
      <c r="M1179" s="300">
        <v>5</v>
      </c>
      <c r="N1179" s="300">
        <v>10</v>
      </c>
      <c r="O1179" s="300">
        <v>10</v>
      </c>
      <c r="P1179" s="300">
        <v>10</v>
      </c>
      <c r="Q1179" s="300">
        <v>5</v>
      </c>
      <c r="R1179" s="1" t="s">
        <v>6698</v>
      </c>
    </row>
    <row r="1180" spans="1:18">
      <c r="A1180">
        <v>1764</v>
      </c>
      <c r="B1180">
        <v>2</v>
      </c>
      <c r="C1180" s="299" t="s">
        <v>8528</v>
      </c>
      <c r="D1180" s="299" t="s">
        <v>8539</v>
      </c>
      <c r="E1180" s="302" t="s">
        <v>6524</v>
      </c>
      <c r="F1180" s="301">
        <v>9.3000000000000007</v>
      </c>
      <c r="G1180" s="300">
        <v>5</v>
      </c>
      <c r="H1180" s="300">
        <v>5</v>
      </c>
      <c r="I1180" s="300">
        <v>5</v>
      </c>
      <c r="J1180" s="300">
        <v>5</v>
      </c>
      <c r="K1180" s="300">
        <v>10</v>
      </c>
      <c r="L1180" s="300">
        <v>10</v>
      </c>
      <c r="M1180" s="300">
        <v>5</v>
      </c>
      <c r="N1180" s="300">
        <v>10</v>
      </c>
      <c r="O1180" s="300">
        <v>10</v>
      </c>
      <c r="P1180" s="300">
        <v>10</v>
      </c>
      <c r="Q1180" s="300">
        <v>5</v>
      </c>
      <c r="R1180" s="1" t="s">
        <v>6698</v>
      </c>
    </row>
    <row r="1181" spans="1:18">
      <c r="A1181">
        <v>1763</v>
      </c>
      <c r="B1181">
        <v>3</v>
      </c>
      <c r="C1181" s="299" t="s">
        <v>8528</v>
      </c>
      <c r="D1181" s="299" t="s">
        <v>8538</v>
      </c>
      <c r="E1181" s="302" t="s">
        <v>6524</v>
      </c>
      <c r="F1181" s="301">
        <v>9.3000000000000007</v>
      </c>
      <c r="G1181" s="300">
        <v>5</v>
      </c>
      <c r="H1181" s="300">
        <v>5</v>
      </c>
      <c r="I1181" s="300">
        <v>5</v>
      </c>
      <c r="J1181" s="300">
        <v>5</v>
      </c>
      <c r="K1181" s="300">
        <v>10</v>
      </c>
      <c r="L1181" s="300">
        <v>10</v>
      </c>
      <c r="M1181" s="300">
        <v>5</v>
      </c>
      <c r="N1181" s="300">
        <v>10</v>
      </c>
      <c r="O1181" s="300">
        <v>10</v>
      </c>
      <c r="P1181" s="300">
        <v>10</v>
      </c>
      <c r="Q1181" s="300">
        <v>5</v>
      </c>
      <c r="R1181" s="1" t="s">
        <v>6698</v>
      </c>
    </row>
    <row r="1182" spans="1:18">
      <c r="A1182">
        <v>1762</v>
      </c>
      <c r="B1182">
        <v>4</v>
      </c>
      <c r="C1182" s="299" t="s">
        <v>8528</v>
      </c>
      <c r="D1182" s="299" t="s">
        <v>8537</v>
      </c>
      <c r="E1182" s="302" t="s">
        <v>6524</v>
      </c>
      <c r="F1182" s="301">
        <v>7.5</v>
      </c>
      <c r="G1182" s="300">
        <v>5</v>
      </c>
      <c r="H1182" s="300">
        <v>5</v>
      </c>
      <c r="I1182" s="300">
        <v>5</v>
      </c>
      <c r="J1182" s="300">
        <v>5</v>
      </c>
      <c r="K1182" s="300">
        <v>10</v>
      </c>
      <c r="L1182" s="300">
        <v>10</v>
      </c>
      <c r="M1182" s="300">
        <v>5</v>
      </c>
      <c r="N1182" s="300">
        <v>10</v>
      </c>
      <c r="O1182" s="300">
        <v>10</v>
      </c>
      <c r="P1182" s="300">
        <v>10</v>
      </c>
      <c r="Q1182" s="300">
        <v>5</v>
      </c>
      <c r="R1182" s="1" t="s">
        <v>6665</v>
      </c>
    </row>
    <row r="1183" spans="1:18">
      <c r="A1183">
        <v>1761</v>
      </c>
      <c r="B1183">
        <v>5</v>
      </c>
      <c r="C1183" s="299" t="s">
        <v>8528</v>
      </c>
      <c r="D1183" s="299" t="s">
        <v>8536</v>
      </c>
      <c r="E1183" s="302" t="s">
        <v>6524</v>
      </c>
      <c r="F1183" s="301">
        <v>8.6</v>
      </c>
      <c r="G1183" s="300">
        <v>5</v>
      </c>
      <c r="H1183" s="300">
        <v>5</v>
      </c>
      <c r="I1183" s="300">
        <v>5</v>
      </c>
      <c r="J1183" s="300">
        <v>5</v>
      </c>
      <c r="K1183" s="300">
        <v>10</v>
      </c>
      <c r="L1183" s="300">
        <v>10</v>
      </c>
      <c r="M1183" s="300">
        <v>5</v>
      </c>
      <c r="N1183" s="300">
        <v>10</v>
      </c>
      <c r="O1183" s="300">
        <v>10</v>
      </c>
      <c r="P1183" s="300">
        <v>10</v>
      </c>
      <c r="Q1183" s="300">
        <v>5</v>
      </c>
      <c r="R1183" s="1" t="s">
        <v>6698</v>
      </c>
    </row>
    <row r="1184" spans="1:18">
      <c r="A1184">
        <v>1760</v>
      </c>
      <c r="B1184">
        <v>6</v>
      </c>
      <c r="C1184" s="299" t="s">
        <v>8528</v>
      </c>
      <c r="D1184" s="299" t="s">
        <v>8535</v>
      </c>
      <c r="E1184" s="302" t="s">
        <v>6524</v>
      </c>
      <c r="F1184" s="301">
        <v>9.1999999999999993</v>
      </c>
      <c r="G1184" s="300">
        <v>5</v>
      </c>
      <c r="H1184" s="300">
        <v>5</v>
      </c>
      <c r="I1184" s="300">
        <v>5</v>
      </c>
      <c r="J1184" s="300">
        <v>5</v>
      </c>
      <c r="K1184" s="300">
        <v>10</v>
      </c>
      <c r="L1184" s="300">
        <v>10</v>
      </c>
      <c r="M1184" s="300">
        <v>5</v>
      </c>
      <c r="N1184" s="300">
        <v>10</v>
      </c>
      <c r="O1184" s="300">
        <v>10</v>
      </c>
      <c r="P1184" s="300">
        <v>10</v>
      </c>
      <c r="Q1184" s="300">
        <v>5</v>
      </c>
      <c r="R1184" s="1" t="s">
        <v>6698</v>
      </c>
    </row>
    <row r="1185" spans="1:18">
      <c r="A1185">
        <v>1759</v>
      </c>
      <c r="B1185">
        <v>7</v>
      </c>
      <c r="C1185" s="299" t="s">
        <v>8528</v>
      </c>
      <c r="D1185" s="299" t="s">
        <v>8534</v>
      </c>
      <c r="E1185" s="302" t="s">
        <v>6524</v>
      </c>
      <c r="F1185" s="301">
        <v>9.1999999999999993</v>
      </c>
      <c r="G1185" s="300">
        <v>5</v>
      </c>
      <c r="H1185" s="300">
        <v>5</v>
      </c>
      <c r="I1185" s="300">
        <v>5</v>
      </c>
      <c r="J1185" s="300">
        <v>5</v>
      </c>
      <c r="K1185" s="300">
        <v>10</v>
      </c>
      <c r="L1185" s="300">
        <v>10</v>
      </c>
      <c r="M1185" s="300">
        <v>5</v>
      </c>
      <c r="N1185" s="300">
        <v>10</v>
      </c>
      <c r="O1185" s="300">
        <v>10</v>
      </c>
      <c r="P1185" s="300">
        <v>10</v>
      </c>
      <c r="Q1185" s="300">
        <v>5</v>
      </c>
      <c r="R1185" s="1" t="s">
        <v>6665</v>
      </c>
    </row>
    <row r="1186" spans="1:18">
      <c r="A1186">
        <v>1758</v>
      </c>
      <c r="B1186">
        <v>8</v>
      </c>
      <c r="C1186" s="299" t="s">
        <v>8528</v>
      </c>
      <c r="D1186" s="305" t="s">
        <v>8533</v>
      </c>
      <c r="E1186" s="304" t="s">
        <v>6524</v>
      </c>
      <c r="F1186" s="303">
        <v>9.6</v>
      </c>
      <c r="G1186" s="300">
        <v>5</v>
      </c>
      <c r="H1186" s="300">
        <v>5</v>
      </c>
      <c r="I1186" s="300">
        <v>5</v>
      </c>
      <c r="J1186" s="300">
        <v>5</v>
      </c>
      <c r="K1186" s="300">
        <v>10</v>
      </c>
      <c r="L1186" s="300">
        <v>10</v>
      </c>
      <c r="M1186" s="300">
        <v>5</v>
      </c>
      <c r="N1186" s="300">
        <v>10</v>
      </c>
      <c r="O1186" s="300">
        <v>10</v>
      </c>
      <c r="P1186" s="300">
        <v>10</v>
      </c>
      <c r="Q1186" s="300">
        <v>5</v>
      </c>
      <c r="R1186" s="1" t="s">
        <v>6698</v>
      </c>
    </row>
    <row r="1187" spans="1:18">
      <c r="A1187">
        <v>1757</v>
      </c>
      <c r="B1187">
        <v>9</v>
      </c>
      <c r="C1187" s="299" t="s">
        <v>8528</v>
      </c>
      <c r="D1187" s="299" t="s">
        <v>8532</v>
      </c>
      <c r="E1187" s="302" t="s">
        <v>6524</v>
      </c>
      <c r="F1187" s="301">
        <v>9.3000000000000007</v>
      </c>
      <c r="G1187" s="300">
        <v>5</v>
      </c>
      <c r="H1187" s="300">
        <v>5</v>
      </c>
      <c r="I1187" s="300">
        <v>5</v>
      </c>
      <c r="J1187" s="300">
        <v>5</v>
      </c>
      <c r="K1187" s="300">
        <v>10</v>
      </c>
      <c r="L1187" s="300">
        <v>10</v>
      </c>
      <c r="M1187" s="300">
        <v>5</v>
      </c>
      <c r="N1187" s="300">
        <v>10</v>
      </c>
      <c r="O1187" s="300">
        <v>10</v>
      </c>
      <c r="P1187" s="300">
        <v>10</v>
      </c>
      <c r="Q1187" s="300">
        <v>5</v>
      </c>
      <c r="R1187" s="1" t="s">
        <v>8</v>
      </c>
    </row>
    <row r="1188" spans="1:18">
      <c r="A1188">
        <v>1756</v>
      </c>
      <c r="B1188">
        <v>10</v>
      </c>
      <c r="C1188" s="299" t="s">
        <v>8528</v>
      </c>
      <c r="D1188" s="299" t="s">
        <v>8531</v>
      </c>
      <c r="E1188" s="302" t="s">
        <v>6524</v>
      </c>
      <c r="F1188" s="301">
        <v>7.4</v>
      </c>
      <c r="G1188" s="300">
        <v>5</v>
      </c>
      <c r="H1188" s="300">
        <v>5</v>
      </c>
      <c r="I1188" s="300">
        <v>5</v>
      </c>
      <c r="J1188" s="300">
        <v>5</v>
      </c>
      <c r="K1188" s="300">
        <v>10</v>
      </c>
      <c r="L1188" s="300">
        <v>10</v>
      </c>
      <c r="M1188" s="300">
        <v>5</v>
      </c>
      <c r="N1188" s="300">
        <v>10</v>
      </c>
      <c r="O1188" s="300">
        <v>10</v>
      </c>
      <c r="P1188" s="300">
        <v>10</v>
      </c>
      <c r="Q1188" s="300">
        <v>5</v>
      </c>
    </row>
    <row r="1189" spans="1:18">
      <c r="A1189">
        <v>1755</v>
      </c>
      <c r="B1189">
        <v>11</v>
      </c>
      <c r="C1189" s="299" t="s">
        <v>8528</v>
      </c>
      <c r="D1189" s="305" t="s">
        <v>8530</v>
      </c>
      <c r="E1189" s="304" t="s">
        <v>6524</v>
      </c>
      <c r="F1189" s="303">
        <v>9.8000000000000007</v>
      </c>
      <c r="G1189" s="300">
        <v>5</v>
      </c>
      <c r="H1189" s="300">
        <v>5</v>
      </c>
      <c r="I1189" s="300">
        <v>5</v>
      </c>
      <c r="J1189" s="300">
        <v>5</v>
      </c>
      <c r="K1189" s="300">
        <v>10</v>
      </c>
      <c r="L1189" s="300">
        <v>10</v>
      </c>
      <c r="M1189" s="300">
        <v>5</v>
      </c>
      <c r="N1189" s="300">
        <v>10</v>
      </c>
      <c r="O1189" s="300">
        <v>10</v>
      </c>
      <c r="P1189" s="300">
        <v>10</v>
      </c>
      <c r="Q1189" s="300">
        <v>5</v>
      </c>
      <c r="R1189" s="1" t="s">
        <v>6698</v>
      </c>
    </row>
    <row r="1190" spans="1:18">
      <c r="A1190">
        <v>1754</v>
      </c>
      <c r="B1190">
        <v>12</v>
      </c>
      <c r="C1190" s="299" t="s">
        <v>8528</v>
      </c>
      <c r="D1190" s="299" t="s">
        <v>8529</v>
      </c>
      <c r="E1190" s="302" t="s">
        <v>6524</v>
      </c>
      <c r="F1190" s="301">
        <v>7.4</v>
      </c>
      <c r="G1190" s="300">
        <v>5</v>
      </c>
      <c r="H1190" s="300">
        <v>5</v>
      </c>
      <c r="I1190" s="300">
        <v>5</v>
      </c>
      <c r="J1190" s="300">
        <v>5</v>
      </c>
      <c r="K1190" s="300">
        <v>10</v>
      </c>
      <c r="L1190" s="300">
        <v>10</v>
      </c>
      <c r="M1190" s="300">
        <v>5</v>
      </c>
      <c r="N1190" s="300">
        <v>10</v>
      </c>
      <c r="O1190" s="300">
        <v>10</v>
      </c>
      <c r="P1190" s="300">
        <v>10</v>
      </c>
      <c r="Q1190" s="300">
        <v>5</v>
      </c>
    </row>
    <row r="1191" spans="1:18">
      <c r="A1191">
        <v>1753</v>
      </c>
      <c r="C1191" s="299" t="s">
        <v>8528</v>
      </c>
      <c r="D1191" s="298" t="s">
        <v>8527</v>
      </c>
      <c r="E1191" s="297" t="s">
        <v>6524</v>
      </c>
      <c r="F1191" s="296">
        <v>8.8000000000000007</v>
      </c>
      <c r="G1191" s="296" t="e">
        <f>AVERAGE(#REF!)</f>
        <v>#REF!</v>
      </c>
      <c r="H1191" s="296" t="e">
        <f>AVERAGE(#REF!)</f>
        <v>#REF!</v>
      </c>
      <c r="I1191" s="296" t="e">
        <f>AVERAGE(#REF!)</f>
        <v>#REF!</v>
      </c>
      <c r="J1191" s="296" t="e">
        <f>AVERAGE(#REF!)</f>
        <v>#REF!</v>
      </c>
      <c r="K1191" s="296" t="e">
        <f>AVERAGE(#REF!)</f>
        <v>#REF!</v>
      </c>
      <c r="L1191" s="296" t="e">
        <f>AVERAGE(#REF!)</f>
        <v>#REF!</v>
      </c>
      <c r="M1191" s="296" t="e">
        <f>AVERAGE(#REF!)</f>
        <v>#REF!</v>
      </c>
      <c r="N1191" s="296" t="e">
        <f>AVERAGE(#REF!)</f>
        <v>#REF!</v>
      </c>
      <c r="O1191" s="296" t="e">
        <f>AVERAGE(#REF!)</f>
        <v>#REF!</v>
      </c>
      <c r="P1191" s="296" t="e">
        <f>AVERAGE(#REF!)</f>
        <v>#REF!</v>
      </c>
      <c r="Q1191" s="296" t="e">
        <f>AVERAGE(#REF!)</f>
        <v>#REF!</v>
      </c>
      <c r="R1191" s="1" t="s">
        <v>6698</v>
      </c>
    </row>
    <row r="1192" spans="1:18">
      <c r="A1192">
        <v>1752</v>
      </c>
      <c r="B1192">
        <v>1</v>
      </c>
      <c r="C1192" s="299" t="s">
        <v>8501</v>
      </c>
      <c r="D1192" s="299" t="s">
        <v>8526</v>
      </c>
      <c r="E1192" s="302" t="s">
        <v>6524</v>
      </c>
      <c r="F1192" s="301">
        <v>7.9</v>
      </c>
      <c r="G1192" s="300">
        <v>5</v>
      </c>
      <c r="H1192" s="300">
        <v>5</v>
      </c>
      <c r="I1192" s="300">
        <v>5</v>
      </c>
      <c r="J1192" s="300">
        <v>5</v>
      </c>
      <c r="K1192" s="300">
        <v>10</v>
      </c>
      <c r="L1192" s="300">
        <v>10</v>
      </c>
      <c r="M1192" s="300">
        <v>5</v>
      </c>
      <c r="N1192" s="300">
        <v>10</v>
      </c>
      <c r="O1192" s="300">
        <v>10</v>
      </c>
      <c r="P1192" s="300">
        <v>10</v>
      </c>
      <c r="Q1192" s="300">
        <v>5</v>
      </c>
      <c r="R1192" s="1" t="s">
        <v>6665</v>
      </c>
    </row>
    <row r="1193" spans="1:18">
      <c r="A1193">
        <v>1751</v>
      </c>
      <c r="B1193">
        <v>2</v>
      </c>
      <c r="C1193" s="299" t="s">
        <v>8501</v>
      </c>
      <c r="D1193" s="299" t="s">
        <v>8525</v>
      </c>
      <c r="E1193" s="302" t="s">
        <v>6524</v>
      </c>
      <c r="F1193" s="301">
        <v>8.3000000000000007</v>
      </c>
      <c r="G1193" s="300">
        <v>5</v>
      </c>
      <c r="H1193" s="300">
        <v>5</v>
      </c>
      <c r="I1193" s="300">
        <v>5</v>
      </c>
      <c r="J1193" s="300">
        <v>5</v>
      </c>
      <c r="K1193" s="300">
        <v>10</v>
      </c>
      <c r="L1193" s="300">
        <v>10</v>
      </c>
      <c r="M1193" s="300">
        <v>5</v>
      </c>
      <c r="N1193" s="300">
        <v>10</v>
      </c>
      <c r="O1193" s="300">
        <v>10</v>
      </c>
      <c r="P1193" s="300">
        <v>10</v>
      </c>
      <c r="Q1193" s="300">
        <v>5</v>
      </c>
      <c r="R1193" s="1" t="s">
        <v>6665</v>
      </c>
    </row>
    <row r="1194" spans="1:18">
      <c r="A1194">
        <v>1750</v>
      </c>
      <c r="B1194">
        <v>3</v>
      </c>
      <c r="C1194" s="299" t="s">
        <v>8501</v>
      </c>
      <c r="D1194" s="299" t="s">
        <v>8524</v>
      </c>
      <c r="E1194" s="302" t="s">
        <v>6524</v>
      </c>
      <c r="F1194" s="301">
        <v>7.9</v>
      </c>
      <c r="G1194" s="300">
        <v>5</v>
      </c>
      <c r="H1194" s="300">
        <v>5</v>
      </c>
      <c r="I1194" s="300">
        <v>5</v>
      </c>
      <c r="J1194" s="300">
        <v>5</v>
      </c>
      <c r="K1194" s="300">
        <v>10</v>
      </c>
      <c r="L1194" s="300">
        <v>10</v>
      </c>
      <c r="M1194" s="300">
        <v>5</v>
      </c>
      <c r="N1194" s="300">
        <v>10</v>
      </c>
      <c r="O1194" s="300">
        <v>10</v>
      </c>
      <c r="P1194" s="300">
        <v>10</v>
      </c>
      <c r="Q1194" s="300">
        <v>5</v>
      </c>
      <c r="R1194" s="1" t="s">
        <v>6665</v>
      </c>
    </row>
    <row r="1195" spans="1:18">
      <c r="A1195">
        <v>1749</v>
      </c>
      <c r="B1195">
        <v>4</v>
      </c>
      <c r="C1195" s="299" t="s">
        <v>8501</v>
      </c>
      <c r="D1195" s="299" t="s">
        <v>8523</v>
      </c>
      <c r="E1195" s="302" t="s">
        <v>6524</v>
      </c>
      <c r="F1195" s="301">
        <v>8.4</v>
      </c>
      <c r="G1195" s="300">
        <v>5</v>
      </c>
      <c r="H1195" s="300">
        <v>5</v>
      </c>
      <c r="I1195" s="300">
        <v>5</v>
      </c>
      <c r="J1195" s="300">
        <v>5</v>
      </c>
      <c r="K1195" s="300">
        <v>10</v>
      </c>
      <c r="L1195" s="300">
        <v>10</v>
      </c>
      <c r="M1195" s="300">
        <v>5</v>
      </c>
      <c r="N1195" s="300">
        <v>10</v>
      </c>
      <c r="O1195" s="300">
        <v>10</v>
      </c>
      <c r="P1195" s="300">
        <v>10</v>
      </c>
      <c r="Q1195" s="300">
        <v>5</v>
      </c>
      <c r="R1195" s="1" t="s">
        <v>6665</v>
      </c>
    </row>
    <row r="1196" spans="1:18">
      <c r="A1196">
        <v>1748</v>
      </c>
      <c r="B1196">
        <v>5</v>
      </c>
      <c r="C1196" s="299" t="s">
        <v>8501</v>
      </c>
      <c r="D1196" s="299" t="s">
        <v>8522</v>
      </c>
      <c r="E1196" s="302" t="s">
        <v>6524</v>
      </c>
      <c r="F1196" s="301">
        <v>9</v>
      </c>
      <c r="G1196" s="300">
        <v>5</v>
      </c>
      <c r="H1196" s="300">
        <v>5</v>
      </c>
      <c r="I1196" s="300">
        <v>5</v>
      </c>
      <c r="J1196" s="300">
        <v>5</v>
      </c>
      <c r="K1196" s="300">
        <v>10</v>
      </c>
      <c r="L1196" s="300">
        <v>10</v>
      </c>
      <c r="M1196" s="300">
        <v>5</v>
      </c>
      <c r="N1196" s="300">
        <v>10</v>
      </c>
      <c r="O1196" s="300">
        <v>10</v>
      </c>
      <c r="P1196" s="300">
        <v>10</v>
      </c>
      <c r="Q1196" s="300">
        <v>5</v>
      </c>
      <c r="R1196" s="1" t="s">
        <v>6665</v>
      </c>
    </row>
    <row r="1197" spans="1:18">
      <c r="A1197">
        <v>1747</v>
      </c>
      <c r="B1197">
        <v>6</v>
      </c>
      <c r="C1197" s="299" t="s">
        <v>8501</v>
      </c>
      <c r="D1197" s="299" t="s">
        <v>8521</v>
      </c>
      <c r="E1197" s="302" t="s">
        <v>6524</v>
      </c>
      <c r="F1197" s="301">
        <v>8.6</v>
      </c>
      <c r="G1197" s="300">
        <v>5</v>
      </c>
      <c r="H1197" s="300">
        <v>5</v>
      </c>
      <c r="I1197" s="300">
        <v>5</v>
      </c>
      <c r="J1197" s="300">
        <v>5</v>
      </c>
      <c r="K1197" s="300">
        <v>10</v>
      </c>
      <c r="L1197" s="300">
        <v>10</v>
      </c>
      <c r="M1197" s="300">
        <v>5</v>
      </c>
      <c r="N1197" s="300">
        <v>10</v>
      </c>
      <c r="O1197" s="300">
        <v>10</v>
      </c>
      <c r="P1197" s="300">
        <v>10</v>
      </c>
      <c r="Q1197" s="300">
        <v>5</v>
      </c>
      <c r="R1197" s="1" t="s">
        <v>6665</v>
      </c>
    </row>
    <row r="1198" spans="1:18">
      <c r="A1198">
        <v>1746</v>
      </c>
      <c r="B1198">
        <v>7</v>
      </c>
      <c r="C1198" s="299" t="s">
        <v>8501</v>
      </c>
      <c r="D1198" s="299" t="s">
        <v>8520</v>
      </c>
      <c r="E1198" s="302" t="s">
        <v>6524</v>
      </c>
      <c r="F1198" s="301">
        <v>9</v>
      </c>
      <c r="G1198" s="300">
        <v>5</v>
      </c>
      <c r="H1198" s="300">
        <v>5</v>
      </c>
      <c r="I1198" s="300">
        <v>5</v>
      </c>
      <c r="J1198" s="300">
        <v>5</v>
      </c>
      <c r="K1198" s="300">
        <v>10</v>
      </c>
      <c r="L1198" s="300">
        <v>10</v>
      </c>
      <c r="M1198" s="300">
        <v>5</v>
      </c>
      <c r="N1198" s="300">
        <v>10</v>
      </c>
      <c r="O1198" s="300">
        <v>10</v>
      </c>
      <c r="P1198" s="300">
        <v>10</v>
      </c>
      <c r="Q1198" s="300">
        <v>5</v>
      </c>
      <c r="R1198" s="1" t="s">
        <v>6665</v>
      </c>
    </row>
    <row r="1199" spans="1:18">
      <c r="A1199">
        <v>1745</v>
      </c>
      <c r="B1199">
        <v>8</v>
      </c>
      <c r="C1199" s="299" t="s">
        <v>8501</v>
      </c>
      <c r="D1199" s="305" t="s">
        <v>8519</v>
      </c>
      <c r="E1199" s="304" t="s">
        <v>6524</v>
      </c>
      <c r="F1199" s="303">
        <v>9.8000000000000007</v>
      </c>
      <c r="G1199" s="300">
        <v>5</v>
      </c>
      <c r="H1199" s="300">
        <v>5</v>
      </c>
      <c r="I1199" s="300">
        <v>5</v>
      </c>
      <c r="J1199" s="300">
        <v>5</v>
      </c>
      <c r="K1199" s="300">
        <v>10</v>
      </c>
      <c r="L1199" s="300">
        <v>10</v>
      </c>
      <c r="M1199" s="300">
        <v>5</v>
      </c>
      <c r="N1199" s="300">
        <v>10</v>
      </c>
      <c r="O1199" s="300">
        <v>10</v>
      </c>
      <c r="P1199" s="300">
        <v>10</v>
      </c>
      <c r="Q1199" s="300">
        <v>5</v>
      </c>
      <c r="R1199" s="1" t="s">
        <v>8</v>
      </c>
    </row>
    <row r="1200" spans="1:18">
      <c r="A1200">
        <v>1744</v>
      </c>
      <c r="B1200">
        <v>9</v>
      </c>
      <c r="C1200" s="299" t="s">
        <v>8501</v>
      </c>
      <c r="D1200" s="305" t="s">
        <v>8518</v>
      </c>
      <c r="E1200" s="304" t="s">
        <v>6524</v>
      </c>
      <c r="F1200" s="303">
        <v>9.5</v>
      </c>
      <c r="G1200" s="300">
        <v>5</v>
      </c>
      <c r="H1200" s="300">
        <v>5</v>
      </c>
      <c r="I1200" s="300">
        <v>5</v>
      </c>
      <c r="J1200" s="300">
        <v>5</v>
      </c>
      <c r="K1200" s="300">
        <v>10</v>
      </c>
      <c r="L1200" s="300">
        <v>10</v>
      </c>
      <c r="M1200" s="300">
        <v>5</v>
      </c>
      <c r="N1200" s="300">
        <v>10</v>
      </c>
      <c r="O1200" s="300">
        <v>10</v>
      </c>
      <c r="P1200" s="300">
        <v>10</v>
      </c>
      <c r="Q1200" s="300">
        <v>5</v>
      </c>
      <c r="R1200" s="1" t="s">
        <v>8</v>
      </c>
    </row>
    <row r="1201" spans="1:18">
      <c r="A1201">
        <v>1743</v>
      </c>
      <c r="B1201">
        <v>10</v>
      </c>
      <c r="C1201" s="299" t="s">
        <v>8501</v>
      </c>
      <c r="D1201" s="299" t="s">
        <v>8517</v>
      </c>
      <c r="E1201" s="302" t="s">
        <v>6524</v>
      </c>
      <c r="F1201" s="301">
        <v>8</v>
      </c>
      <c r="G1201" s="300">
        <v>5</v>
      </c>
      <c r="H1201" s="300">
        <v>5</v>
      </c>
      <c r="I1201" s="300">
        <v>5</v>
      </c>
      <c r="J1201" s="300">
        <v>5</v>
      </c>
      <c r="K1201" s="300">
        <v>10</v>
      </c>
      <c r="L1201" s="300">
        <v>10</v>
      </c>
      <c r="M1201" s="300">
        <v>5</v>
      </c>
      <c r="N1201" s="300">
        <v>10</v>
      </c>
      <c r="O1201" s="300">
        <v>10</v>
      </c>
      <c r="P1201" s="300">
        <v>10</v>
      </c>
      <c r="Q1201" s="300">
        <v>5</v>
      </c>
      <c r="R1201" s="1" t="s">
        <v>6698</v>
      </c>
    </row>
    <row r="1202" spans="1:18">
      <c r="A1202">
        <v>1742</v>
      </c>
      <c r="B1202">
        <v>11</v>
      </c>
      <c r="C1202" s="299" t="s">
        <v>8501</v>
      </c>
      <c r="D1202" s="299" t="s">
        <v>8516</v>
      </c>
      <c r="E1202" s="302" t="s">
        <v>6524</v>
      </c>
      <c r="F1202" s="301">
        <v>8.8000000000000007</v>
      </c>
      <c r="G1202" s="300">
        <v>5</v>
      </c>
      <c r="H1202" s="300">
        <v>5</v>
      </c>
      <c r="I1202" s="300">
        <v>5</v>
      </c>
      <c r="J1202" s="300">
        <v>5</v>
      </c>
      <c r="K1202" s="300">
        <v>10</v>
      </c>
      <c r="L1202" s="300">
        <v>10</v>
      </c>
      <c r="M1202" s="300">
        <v>5</v>
      </c>
      <c r="N1202" s="300">
        <v>10</v>
      </c>
      <c r="O1202" s="300">
        <v>10</v>
      </c>
      <c r="P1202" s="300">
        <v>10</v>
      </c>
      <c r="Q1202" s="300">
        <v>5</v>
      </c>
      <c r="R1202" s="1" t="s">
        <v>6665</v>
      </c>
    </row>
    <row r="1203" spans="1:18">
      <c r="A1203">
        <v>1741</v>
      </c>
      <c r="B1203">
        <v>12</v>
      </c>
      <c r="C1203" s="299" t="s">
        <v>8501</v>
      </c>
      <c r="D1203" s="299" t="s">
        <v>8515</v>
      </c>
      <c r="E1203" s="302" t="s">
        <v>6524</v>
      </c>
      <c r="F1203" s="301">
        <v>8.1999999999999993</v>
      </c>
      <c r="G1203" s="300">
        <v>5</v>
      </c>
      <c r="H1203" s="300">
        <v>5</v>
      </c>
      <c r="I1203" s="300">
        <v>5</v>
      </c>
      <c r="J1203" s="300">
        <v>5</v>
      </c>
      <c r="K1203" s="300">
        <v>10</v>
      </c>
      <c r="L1203" s="300">
        <v>10</v>
      </c>
      <c r="M1203" s="300">
        <v>5</v>
      </c>
      <c r="N1203" s="300">
        <v>10</v>
      </c>
      <c r="O1203" s="300">
        <v>10</v>
      </c>
      <c r="P1203" s="300">
        <v>10</v>
      </c>
      <c r="Q1203" s="300">
        <v>5</v>
      </c>
      <c r="R1203" s="1" t="s">
        <v>6665</v>
      </c>
    </row>
    <row r="1204" spans="1:18">
      <c r="A1204">
        <v>1740</v>
      </c>
      <c r="B1204">
        <v>13</v>
      </c>
      <c r="C1204" s="299" t="s">
        <v>8501</v>
      </c>
      <c r="D1204" s="299" t="s">
        <v>8514</v>
      </c>
      <c r="E1204" s="302" t="s">
        <v>6524</v>
      </c>
      <c r="F1204" s="301">
        <v>7.4</v>
      </c>
      <c r="G1204" s="300">
        <v>5</v>
      </c>
      <c r="H1204" s="300">
        <v>5</v>
      </c>
      <c r="I1204" s="300">
        <v>5</v>
      </c>
      <c r="J1204" s="300">
        <v>5</v>
      </c>
      <c r="K1204" s="300">
        <v>10</v>
      </c>
      <c r="L1204" s="300">
        <v>10</v>
      </c>
      <c r="M1204" s="300">
        <v>5</v>
      </c>
      <c r="N1204" s="300">
        <v>10</v>
      </c>
      <c r="O1204" s="300">
        <v>10</v>
      </c>
      <c r="P1204" s="300">
        <v>10</v>
      </c>
      <c r="Q1204" s="300">
        <v>5</v>
      </c>
    </row>
    <row r="1205" spans="1:18">
      <c r="A1205">
        <v>1739</v>
      </c>
      <c r="B1205">
        <v>14</v>
      </c>
      <c r="C1205" s="299" t="s">
        <v>8501</v>
      </c>
      <c r="D1205" s="299" t="s">
        <v>8513</v>
      </c>
      <c r="E1205" s="302" t="s">
        <v>6524</v>
      </c>
      <c r="F1205" s="301">
        <v>9</v>
      </c>
      <c r="G1205" s="300">
        <v>5</v>
      </c>
      <c r="H1205" s="300">
        <v>5</v>
      </c>
      <c r="I1205" s="300">
        <v>5</v>
      </c>
      <c r="J1205" s="300">
        <v>5</v>
      </c>
      <c r="K1205" s="300">
        <v>10</v>
      </c>
      <c r="L1205" s="300">
        <v>10</v>
      </c>
      <c r="M1205" s="300">
        <v>5</v>
      </c>
      <c r="N1205" s="300">
        <v>10</v>
      </c>
      <c r="O1205" s="300">
        <v>10</v>
      </c>
      <c r="P1205" s="300">
        <v>10</v>
      </c>
      <c r="Q1205" s="300">
        <v>5</v>
      </c>
      <c r="R1205" s="1" t="s">
        <v>6665</v>
      </c>
    </row>
    <row r="1206" spans="1:18">
      <c r="A1206">
        <v>1738</v>
      </c>
      <c r="B1206">
        <v>15</v>
      </c>
      <c r="C1206" s="299" t="s">
        <v>8501</v>
      </c>
      <c r="D1206" s="305" t="s">
        <v>8512</v>
      </c>
      <c r="E1206" s="304" t="s">
        <v>6524</v>
      </c>
      <c r="F1206" s="303">
        <v>9.6999999999999993</v>
      </c>
      <c r="G1206" s="300">
        <v>5</v>
      </c>
      <c r="H1206" s="300">
        <v>5</v>
      </c>
      <c r="I1206" s="300">
        <v>5</v>
      </c>
      <c r="J1206" s="300">
        <v>5</v>
      </c>
      <c r="K1206" s="300">
        <v>10</v>
      </c>
      <c r="L1206" s="300">
        <v>10</v>
      </c>
      <c r="M1206" s="300">
        <v>5</v>
      </c>
      <c r="N1206" s="300">
        <v>10</v>
      </c>
      <c r="O1206" s="300">
        <v>10</v>
      </c>
      <c r="P1206" s="300">
        <v>10</v>
      </c>
      <c r="Q1206" s="300">
        <v>5</v>
      </c>
      <c r="R1206" s="1" t="s">
        <v>6665</v>
      </c>
    </row>
    <row r="1207" spans="1:18">
      <c r="A1207">
        <v>1737</v>
      </c>
      <c r="B1207">
        <v>16</v>
      </c>
      <c r="C1207" s="299" t="s">
        <v>8501</v>
      </c>
      <c r="D1207" s="299" t="s">
        <v>8511</v>
      </c>
      <c r="E1207" s="302" t="s">
        <v>6524</v>
      </c>
      <c r="F1207" s="301">
        <v>9.4</v>
      </c>
      <c r="G1207" s="300">
        <v>5</v>
      </c>
      <c r="H1207" s="300">
        <v>5</v>
      </c>
      <c r="I1207" s="300">
        <v>5</v>
      </c>
      <c r="J1207" s="300">
        <v>5</v>
      </c>
      <c r="K1207" s="300">
        <v>10</v>
      </c>
      <c r="L1207" s="300">
        <v>10</v>
      </c>
      <c r="M1207" s="300">
        <v>5</v>
      </c>
      <c r="N1207" s="300">
        <v>10</v>
      </c>
      <c r="O1207" s="300">
        <v>10</v>
      </c>
      <c r="P1207" s="300">
        <v>10</v>
      </c>
      <c r="Q1207" s="300">
        <v>5</v>
      </c>
      <c r="R1207" s="1" t="s">
        <v>6665</v>
      </c>
    </row>
    <row r="1208" spans="1:18">
      <c r="A1208">
        <v>1736</v>
      </c>
      <c r="B1208">
        <v>17</v>
      </c>
      <c r="C1208" s="299" t="s">
        <v>8501</v>
      </c>
      <c r="D1208" s="299" t="s">
        <v>8510</v>
      </c>
      <c r="E1208" s="302" t="s">
        <v>6524</v>
      </c>
      <c r="F1208" s="301">
        <v>6.8</v>
      </c>
      <c r="G1208" s="300">
        <v>5</v>
      </c>
      <c r="H1208" s="300">
        <v>5</v>
      </c>
      <c r="I1208" s="300">
        <v>5</v>
      </c>
      <c r="J1208" s="300">
        <v>5</v>
      </c>
      <c r="K1208" s="300">
        <v>10</v>
      </c>
      <c r="L1208" s="300">
        <v>10</v>
      </c>
      <c r="M1208" s="300">
        <v>5</v>
      </c>
      <c r="N1208" s="300">
        <v>10</v>
      </c>
      <c r="O1208" s="300">
        <v>10</v>
      </c>
      <c r="P1208" s="300">
        <v>10</v>
      </c>
      <c r="Q1208" s="300">
        <v>5</v>
      </c>
    </row>
    <row r="1209" spans="1:18">
      <c r="A1209">
        <v>1735</v>
      </c>
      <c r="B1209">
        <v>18</v>
      </c>
      <c r="C1209" s="299" t="s">
        <v>8501</v>
      </c>
      <c r="D1209" s="299" t="s">
        <v>8509</v>
      </c>
      <c r="E1209" s="302" t="s">
        <v>6524</v>
      </c>
      <c r="F1209" s="301">
        <v>6.5</v>
      </c>
      <c r="G1209" s="300">
        <v>5</v>
      </c>
      <c r="H1209" s="300">
        <v>5</v>
      </c>
      <c r="I1209" s="300">
        <v>5</v>
      </c>
      <c r="J1209" s="300">
        <v>5</v>
      </c>
      <c r="K1209" s="300">
        <v>10</v>
      </c>
      <c r="L1209" s="300">
        <v>10</v>
      </c>
      <c r="M1209" s="300">
        <v>5</v>
      </c>
      <c r="N1209" s="300">
        <v>10</v>
      </c>
      <c r="O1209" s="300">
        <v>10</v>
      </c>
      <c r="P1209" s="300">
        <v>10</v>
      </c>
      <c r="Q1209" s="300">
        <v>5</v>
      </c>
    </row>
    <row r="1210" spans="1:18">
      <c r="A1210">
        <v>1734</v>
      </c>
      <c r="B1210">
        <v>19</v>
      </c>
      <c r="C1210" s="299" t="s">
        <v>8501</v>
      </c>
      <c r="D1210" s="299" t="s">
        <v>8508</v>
      </c>
      <c r="E1210" s="302" t="s">
        <v>6524</v>
      </c>
      <c r="F1210" s="301">
        <v>8.9</v>
      </c>
      <c r="G1210" s="300">
        <v>5</v>
      </c>
      <c r="H1210" s="300">
        <v>5</v>
      </c>
      <c r="I1210" s="300">
        <v>5</v>
      </c>
      <c r="J1210" s="300">
        <v>5</v>
      </c>
      <c r="K1210" s="300">
        <v>10</v>
      </c>
      <c r="L1210" s="300">
        <v>10</v>
      </c>
      <c r="M1210" s="300">
        <v>5</v>
      </c>
      <c r="N1210" s="300">
        <v>10</v>
      </c>
      <c r="O1210" s="300">
        <v>10</v>
      </c>
      <c r="P1210" s="300">
        <v>10</v>
      </c>
      <c r="Q1210" s="300">
        <v>5</v>
      </c>
      <c r="R1210" s="1" t="s">
        <v>6665</v>
      </c>
    </row>
    <row r="1211" spans="1:18">
      <c r="A1211">
        <v>1733</v>
      </c>
      <c r="B1211">
        <v>20</v>
      </c>
      <c r="C1211" s="299" t="s">
        <v>8501</v>
      </c>
      <c r="D1211" s="299" t="s">
        <v>8507</v>
      </c>
      <c r="E1211" s="302" t="s">
        <v>6524</v>
      </c>
      <c r="F1211" s="301">
        <v>7.4</v>
      </c>
      <c r="G1211" s="300">
        <v>5</v>
      </c>
      <c r="H1211" s="300">
        <v>5</v>
      </c>
      <c r="I1211" s="300">
        <v>5</v>
      </c>
      <c r="J1211" s="300">
        <v>5</v>
      </c>
      <c r="K1211" s="300">
        <v>10</v>
      </c>
      <c r="L1211" s="300">
        <v>10</v>
      </c>
      <c r="M1211" s="300">
        <v>5</v>
      </c>
      <c r="N1211" s="300">
        <v>10</v>
      </c>
      <c r="O1211" s="300">
        <v>10</v>
      </c>
      <c r="P1211" s="300">
        <v>10</v>
      </c>
      <c r="Q1211" s="300">
        <v>5</v>
      </c>
    </row>
    <row r="1212" spans="1:18">
      <c r="A1212">
        <v>1732</v>
      </c>
      <c r="B1212">
        <v>21</v>
      </c>
      <c r="C1212" s="299" t="s">
        <v>8501</v>
      </c>
      <c r="D1212" s="299" t="s">
        <v>8506</v>
      </c>
      <c r="E1212" s="302" t="s">
        <v>6524</v>
      </c>
      <c r="F1212" s="301">
        <v>8.5</v>
      </c>
      <c r="G1212" s="300">
        <v>5</v>
      </c>
      <c r="H1212" s="300">
        <v>5</v>
      </c>
      <c r="I1212" s="300">
        <v>5</v>
      </c>
      <c r="J1212" s="300">
        <v>5</v>
      </c>
      <c r="K1212" s="300">
        <v>10</v>
      </c>
      <c r="L1212" s="300">
        <v>10</v>
      </c>
      <c r="M1212" s="300">
        <v>5</v>
      </c>
      <c r="N1212" s="300">
        <v>10</v>
      </c>
      <c r="O1212" s="300">
        <v>10</v>
      </c>
      <c r="P1212" s="300">
        <v>10</v>
      </c>
      <c r="Q1212" s="300">
        <v>5</v>
      </c>
      <c r="R1212" s="1" t="s">
        <v>6665</v>
      </c>
    </row>
    <row r="1213" spans="1:18">
      <c r="A1213">
        <v>1731</v>
      </c>
      <c r="B1213">
        <v>22</v>
      </c>
      <c r="C1213" s="299" t="s">
        <v>8501</v>
      </c>
      <c r="D1213" s="299" t="s">
        <v>8505</v>
      </c>
      <c r="E1213" s="302" t="s">
        <v>6524</v>
      </c>
      <c r="F1213" s="301">
        <v>9</v>
      </c>
      <c r="G1213" s="300">
        <v>5</v>
      </c>
      <c r="H1213" s="300">
        <v>5</v>
      </c>
      <c r="I1213" s="300">
        <v>5</v>
      </c>
      <c r="J1213" s="300">
        <v>5</v>
      </c>
      <c r="K1213" s="300">
        <v>10</v>
      </c>
      <c r="L1213" s="300">
        <v>10</v>
      </c>
      <c r="M1213" s="300">
        <v>5</v>
      </c>
      <c r="N1213" s="300">
        <v>10</v>
      </c>
      <c r="O1213" s="300">
        <v>10</v>
      </c>
      <c r="P1213" s="300">
        <v>10</v>
      </c>
      <c r="Q1213" s="300">
        <v>5</v>
      </c>
      <c r="R1213" s="1" t="s">
        <v>8</v>
      </c>
    </row>
    <row r="1214" spans="1:18">
      <c r="A1214">
        <v>1730</v>
      </c>
      <c r="B1214">
        <v>23</v>
      </c>
      <c r="C1214" s="299" t="s">
        <v>8501</v>
      </c>
      <c r="D1214" s="299" t="s">
        <v>8504</v>
      </c>
      <c r="E1214" s="302" t="s">
        <v>6524</v>
      </c>
      <c r="F1214" s="301">
        <v>7.6</v>
      </c>
      <c r="G1214" s="300">
        <v>5</v>
      </c>
      <c r="H1214" s="300">
        <v>5</v>
      </c>
      <c r="I1214" s="300">
        <v>5</v>
      </c>
      <c r="J1214" s="300">
        <v>5</v>
      </c>
      <c r="K1214" s="300">
        <v>10</v>
      </c>
      <c r="L1214" s="300">
        <v>10</v>
      </c>
      <c r="M1214" s="300">
        <v>5</v>
      </c>
      <c r="N1214" s="300">
        <v>10</v>
      </c>
      <c r="O1214" s="300">
        <v>10</v>
      </c>
      <c r="P1214" s="300">
        <v>10</v>
      </c>
      <c r="Q1214" s="300">
        <v>5</v>
      </c>
      <c r="R1214" s="1" t="s">
        <v>6698</v>
      </c>
    </row>
    <row r="1215" spans="1:18">
      <c r="A1215">
        <v>1729</v>
      </c>
      <c r="B1215">
        <v>24</v>
      </c>
      <c r="C1215" s="299" t="s">
        <v>8501</v>
      </c>
      <c r="D1215" s="299" t="s">
        <v>8022</v>
      </c>
      <c r="E1215" s="302" t="s">
        <v>6524</v>
      </c>
      <c r="F1215" s="301">
        <v>7.4</v>
      </c>
      <c r="G1215" s="300">
        <v>5</v>
      </c>
      <c r="H1215" s="300">
        <v>5</v>
      </c>
      <c r="I1215" s="300">
        <v>5</v>
      </c>
      <c r="J1215" s="300">
        <v>5</v>
      </c>
      <c r="K1215" s="300">
        <v>10</v>
      </c>
      <c r="L1215" s="300">
        <v>10</v>
      </c>
      <c r="M1215" s="300">
        <v>5</v>
      </c>
      <c r="N1215" s="300">
        <v>10</v>
      </c>
      <c r="O1215" s="300">
        <v>10</v>
      </c>
      <c r="P1215" s="300">
        <v>10</v>
      </c>
      <c r="Q1215" s="300">
        <v>5</v>
      </c>
    </row>
    <row r="1216" spans="1:18">
      <c r="A1216">
        <v>1728</v>
      </c>
      <c r="B1216">
        <v>25</v>
      </c>
      <c r="C1216" s="299" t="s">
        <v>8501</v>
      </c>
      <c r="D1216" s="299" t="s">
        <v>8503</v>
      </c>
      <c r="E1216" s="302" t="s">
        <v>6524</v>
      </c>
      <c r="F1216" s="301">
        <v>6.5</v>
      </c>
      <c r="G1216" s="300">
        <v>5</v>
      </c>
      <c r="H1216" s="300">
        <v>5</v>
      </c>
      <c r="I1216" s="300">
        <v>5</v>
      </c>
      <c r="J1216" s="300">
        <v>5</v>
      </c>
      <c r="K1216" s="300">
        <v>10</v>
      </c>
      <c r="L1216" s="300">
        <v>10</v>
      </c>
      <c r="M1216" s="300">
        <v>5</v>
      </c>
      <c r="N1216" s="300">
        <v>10</v>
      </c>
      <c r="O1216" s="300">
        <v>10</v>
      </c>
      <c r="P1216" s="300">
        <v>10</v>
      </c>
      <c r="Q1216" s="300">
        <v>5</v>
      </c>
    </row>
    <row r="1217" spans="1:18">
      <c r="A1217">
        <v>1727</v>
      </c>
      <c r="B1217">
        <v>26</v>
      </c>
      <c r="C1217" s="299" t="s">
        <v>8501</v>
      </c>
      <c r="D1217" s="299" t="s">
        <v>8502</v>
      </c>
      <c r="E1217" s="302" t="s">
        <v>6524</v>
      </c>
      <c r="F1217" s="301">
        <v>6.5</v>
      </c>
      <c r="G1217" s="300">
        <v>5</v>
      </c>
      <c r="H1217" s="300">
        <v>5</v>
      </c>
      <c r="I1217" s="300">
        <v>5</v>
      </c>
      <c r="J1217" s="300">
        <v>5</v>
      </c>
      <c r="K1217" s="300">
        <v>10</v>
      </c>
      <c r="L1217" s="300">
        <v>10</v>
      </c>
      <c r="M1217" s="300">
        <v>5</v>
      </c>
      <c r="N1217" s="300">
        <v>10</v>
      </c>
      <c r="O1217" s="300">
        <v>10</v>
      </c>
      <c r="P1217" s="300">
        <v>10</v>
      </c>
      <c r="Q1217" s="300">
        <v>5</v>
      </c>
    </row>
    <row r="1218" spans="1:18">
      <c r="A1218">
        <v>1726</v>
      </c>
      <c r="C1218" s="299" t="s">
        <v>8501</v>
      </c>
      <c r="D1218" s="298" t="s">
        <v>8500</v>
      </c>
      <c r="E1218" s="297" t="s">
        <v>6524</v>
      </c>
      <c r="F1218" s="296">
        <v>8.1999999999999993</v>
      </c>
      <c r="G1218" s="296" t="e">
        <f>AVERAGE(#REF!)</f>
        <v>#REF!</v>
      </c>
      <c r="H1218" s="296" t="e">
        <f>AVERAGE(#REF!)</f>
        <v>#REF!</v>
      </c>
      <c r="I1218" s="296" t="e">
        <f>AVERAGE(#REF!)</f>
        <v>#REF!</v>
      </c>
      <c r="J1218" s="296" t="e">
        <f>AVERAGE(#REF!)</f>
        <v>#REF!</v>
      </c>
      <c r="K1218" s="296" t="e">
        <f>AVERAGE(#REF!)</f>
        <v>#REF!</v>
      </c>
      <c r="L1218" s="296" t="e">
        <f>AVERAGE(#REF!)</f>
        <v>#REF!</v>
      </c>
      <c r="M1218" s="296" t="e">
        <f>AVERAGE(#REF!)</f>
        <v>#REF!</v>
      </c>
      <c r="N1218" s="296" t="e">
        <f>AVERAGE(#REF!)</f>
        <v>#REF!</v>
      </c>
      <c r="O1218" s="296" t="e">
        <f>AVERAGE(#REF!)</f>
        <v>#REF!</v>
      </c>
      <c r="P1218" s="296" t="e">
        <f>AVERAGE(#REF!)</f>
        <v>#REF!</v>
      </c>
      <c r="Q1218" s="296" t="e">
        <f>AVERAGE(#REF!)</f>
        <v>#REF!</v>
      </c>
      <c r="R1218" s="1" t="s">
        <v>6665</v>
      </c>
    </row>
    <row r="1219" spans="1:18">
      <c r="A1219">
        <v>1725</v>
      </c>
      <c r="B1219">
        <v>1</v>
      </c>
      <c r="C1219" s="299" t="s">
        <v>8484</v>
      </c>
      <c r="D1219" s="299" t="s">
        <v>8499</v>
      </c>
      <c r="E1219" s="302" t="s">
        <v>6524</v>
      </c>
      <c r="F1219" s="301">
        <v>8.6</v>
      </c>
      <c r="G1219" s="300">
        <v>5</v>
      </c>
      <c r="H1219" s="300">
        <v>5</v>
      </c>
      <c r="I1219" s="300">
        <v>5</v>
      </c>
      <c r="J1219" s="300">
        <v>5</v>
      </c>
      <c r="K1219" s="300">
        <v>10</v>
      </c>
      <c r="L1219" s="300">
        <v>10</v>
      </c>
      <c r="M1219" s="300">
        <v>5</v>
      </c>
      <c r="N1219" s="300">
        <v>10</v>
      </c>
      <c r="O1219" s="300">
        <v>10</v>
      </c>
      <c r="P1219" s="300">
        <v>10</v>
      </c>
      <c r="Q1219" s="300">
        <v>5</v>
      </c>
      <c r="R1219" s="1" t="s">
        <v>6698</v>
      </c>
    </row>
    <row r="1220" spans="1:18">
      <c r="A1220">
        <v>1724</v>
      </c>
      <c r="B1220">
        <v>2</v>
      </c>
      <c r="C1220" s="299" t="s">
        <v>8484</v>
      </c>
      <c r="D1220" s="305" t="s">
        <v>8498</v>
      </c>
      <c r="E1220" s="304" t="s">
        <v>6524</v>
      </c>
      <c r="F1220" s="303">
        <v>9.6</v>
      </c>
      <c r="G1220" s="300">
        <v>5</v>
      </c>
      <c r="H1220" s="300">
        <v>5</v>
      </c>
      <c r="I1220" s="300">
        <v>5</v>
      </c>
      <c r="J1220" s="300">
        <v>5</v>
      </c>
      <c r="K1220" s="300">
        <v>10</v>
      </c>
      <c r="L1220" s="300">
        <v>10</v>
      </c>
      <c r="M1220" s="300">
        <v>5</v>
      </c>
      <c r="N1220" s="300">
        <v>10</v>
      </c>
      <c r="O1220" s="300">
        <v>10</v>
      </c>
      <c r="P1220" s="300">
        <v>10</v>
      </c>
      <c r="Q1220" s="300">
        <v>5</v>
      </c>
      <c r="R1220" s="1" t="s">
        <v>6698</v>
      </c>
    </row>
    <row r="1221" spans="1:18">
      <c r="A1221">
        <v>1723</v>
      </c>
      <c r="B1221">
        <v>3</v>
      </c>
      <c r="C1221" s="299" t="s">
        <v>8484</v>
      </c>
      <c r="D1221" s="305" t="s">
        <v>8497</v>
      </c>
      <c r="E1221" s="304" t="s">
        <v>6524</v>
      </c>
      <c r="F1221" s="303">
        <v>9.5</v>
      </c>
      <c r="G1221" s="300">
        <v>5</v>
      </c>
      <c r="H1221" s="300">
        <v>5</v>
      </c>
      <c r="I1221" s="300">
        <v>5</v>
      </c>
      <c r="J1221" s="300">
        <v>5</v>
      </c>
      <c r="K1221" s="300">
        <v>10</v>
      </c>
      <c r="L1221" s="300">
        <v>10</v>
      </c>
      <c r="M1221" s="300">
        <v>5</v>
      </c>
      <c r="N1221" s="300">
        <v>10</v>
      </c>
      <c r="O1221" s="300">
        <v>10</v>
      </c>
      <c r="P1221" s="300">
        <v>10</v>
      </c>
      <c r="Q1221" s="300">
        <v>5</v>
      </c>
      <c r="R1221" s="1" t="s">
        <v>6698</v>
      </c>
    </row>
    <row r="1222" spans="1:18">
      <c r="A1222">
        <v>1722</v>
      </c>
      <c r="B1222">
        <v>4</v>
      </c>
      <c r="C1222" s="299" t="s">
        <v>8484</v>
      </c>
      <c r="D1222" s="299" t="s">
        <v>8496</v>
      </c>
      <c r="E1222" s="302" t="s">
        <v>6524</v>
      </c>
      <c r="F1222" s="301">
        <v>9</v>
      </c>
      <c r="G1222" s="300">
        <v>5</v>
      </c>
      <c r="H1222" s="300">
        <v>5</v>
      </c>
      <c r="I1222" s="300">
        <v>5</v>
      </c>
      <c r="J1222" s="300">
        <v>5</v>
      </c>
      <c r="K1222" s="300">
        <v>10</v>
      </c>
      <c r="L1222" s="300">
        <v>10</v>
      </c>
      <c r="M1222" s="300">
        <v>5</v>
      </c>
      <c r="N1222" s="300">
        <v>10</v>
      </c>
      <c r="O1222" s="300">
        <v>10</v>
      </c>
      <c r="P1222" s="300">
        <v>10</v>
      </c>
      <c r="Q1222" s="300">
        <v>5</v>
      </c>
      <c r="R1222" s="1" t="s">
        <v>6698</v>
      </c>
    </row>
    <row r="1223" spans="1:18">
      <c r="A1223">
        <v>1721</v>
      </c>
      <c r="B1223">
        <v>5</v>
      </c>
      <c r="C1223" s="299" t="s">
        <v>8484</v>
      </c>
      <c r="D1223" s="299" t="s">
        <v>8495</v>
      </c>
      <c r="E1223" s="302" t="s">
        <v>6524</v>
      </c>
      <c r="F1223" s="301">
        <v>8.1999999999999993</v>
      </c>
      <c r="G1223" s="300">
        <v>5</v>
      </c>
      <c r="H1223" s="300">
        <v>5</v>
      </c>
      <c r="I1223" s="300">
        <v>5</v>
      </c>
      <c r="J1223" s="300">
        <v>5</v>
      </c>
      <c r="K1223" s="300">
        <v>10</v>
      </c>
      <c r="L1223" s="300">
        <v>10</v>
      </c>
      <c r="M1223" s="300">
        <v>5</v>
      </c>
      <c r="N1223" s="300">
        <v>10</v>
      </c>
      <c r="O1223" s="300">
        <v>10</v>
      </c>
      <c r="P1223" s="300">
        <v>10</v>
      </c>
      <c r="Q1223" s="300">
        <v>5</v>
      </c>
      <c r="R1223" s="1" t="s">
        <v>6698</v>
      </c>
    </row>
    <row r="1224" spans="1:18">
      <c r="A1224">
        <v>1720</v>
      </c>
      <c r="B1224">
        <v>6</v>
      </c>
      <c r="C1224" s="299" t="s">
        <v>8484</v>
      </c>
      <c r="D1224" s="299" t="s">
        <v>8494</v>
      </c>
      <c r="E1224" s="302" t="s">
        <v>6524</v>
      </c>
      <c r="F1224" s="301">
        <v>9.3000000000000007</v>
      </c>
      <c r="G1224" s="300">
        <v>5</v>
      </c>
      <c r="H1224" s="300">
        <v>5</v>
      </c>
      <c r="I1224" s="300">
        <v>5</v>
      </c>
      <c r="J1224" s="300">
        <v>5</v>
      </c>
      <c r="K1224" s="300">
        <v>10</v>
      </c>
      <c r="L1224" s="300">
        <v>10</v>
      </c>
      <c r="M1224" s="300">
        <v>5</v>
      </c>
      <c r="N1224" s="300">
        <v>10</v>
      </c>
      <c r="O1224" s="300">
        <v>10</v>
      </c>
      <c r="P1224" s="300">
        <v>10</v>
      </c>
      <c r="Q1224" s="300">
        <v>5</v>
      </c>
      <c r="R1224" s="1" t="s">
        <v>6698</v>
      </c>
    </row>
    <row r="1225" spans="1:18">
      <c r="A1225">
        <v>1719</v>
      </c>
      <c r="B1225">
        <v>7</v>
      </c>
      <c r="C1225" s="299" t="s">
        <v>8484</v>
      </c>
      <c r="D1225" s="299" t="s">
        <v>8493</v>
      </c>
      <c r="E1225" s="302" t="s">
        <v>6524</v>
      </c>
      <c r="F1225" s="301">
        <v>9</v>
      </c>
      <c r="G1225" s="300">
        <v>5</v>
      </c>
      <c r="H1225" s="300">
        <v>5</v>
      </c>
      <c r="I1225" s="300">
        <v>5</v>
      </c>
      <c r="J1225" s="300">
        <v>5</v>
      </c>
      <c r="K1225" s="300">
        <v>10</v>
      </c>
      <c r="L1225" s="300">
        <v>10</v>
      </c>
      <c r="M1225" s="300">
        <v>5</v>
      </c>
      <c r="N1225" s="300">
        <v>10</v>
      </c>
      <c r="O1225" s="300">
        <v>10</v>
      </c>
      <c r="P1225" s="300">
        <v>10</v>
      </c>
      <c r="Q1225" s="300">
        <v>5</v>
      </c>
      <c r="R1225" s="1" t="s">
        <v>6698</v>
      </c>
    </row>
    <row r="1226" spans="1:18">
      <c r="A1226">
        <v>1718</v>
      </c>
      <c r="B1226">
        <v>8</v>
      </c>
      <c r="C1226" s="299" t="s">
        <v>8484</v>
      </c>
      <c r="D1226" s="299" t="s">
        <v>8492</v>
      </c>
      <c r="E1226" s="302" t="s">
        <v>6524</v>
      </c>
      <c r="F1226" s="301">
        <v>9</v>
      </c>
      <c r="G1226" s="300">
        <v>5</v>
      </c>
      <c r="H1226" s="300">
        <v>5</v>
      </c>
      <c r="I1226" s="300">
        <v>5</v>
      </c>
      <c r="J1226" s="300">
        <v>5</v>
      </c>
      <c r="K1226" s="300">
        <v>10</v>
      </c>
      <c r="L1226" s="300">
        <v>10</v>
      </c>
      <c r="M1226" s="300">
        <v>5</v>
      </c>
      <c r="N1226" s="300">
        <v>10</v>
      </c>
      <c r="O1226" s="300">
        <v>10</v>
      </c>
      <c r="P1226" s="300">
        <v>10</v>
      </c>
      <c r="Q1226" s="300">
        <v>5</v>
      </c>
      <c r="R1226" s="1" t="s">
        <v>8</v>
      </c>
    </row>
    <row r="1227" spans="1:18">
      <c r="A1227">
        <v>1717</v>
      </c>
      <c r="B1227">
        <v>9</v>
      </c>
      <c r="C1227" s="299" t="s">
        <v>8484</v>
      </c>
      <c r="D1227" s="299" t="s">
        <v>8491</v>
      </c>
      <c r="E1227" s="302" t="s">
        <v>6524</v>
      </c>
      <c r="F1227" s="301">
        <v>7.4</v>
      </c>
      <c r="G1227" s="300">
        <v>5</v>
      </c>
      <c r="H1227" s="300">
        <v>5</v>
      </c>
      <c r="I1227" s="300">
        <v>5</v>
      </c>
      <c r="J1227" s="300">
        <v>5</v>
      </c>
      <c r="K1227" s="300">
        <v>10</v>
      </c>
      <c r="L1227" s="300">
        <v>10</v>
      </c>
      <c r="M1227" s="300">
        <v>5</v>
      </c>
      <c r="N1227" s="300">
        <v>10</v>
      </c>
      <c r="O1227" s="300">
        <v>10</v>
      </c>
      <c r="P1227" s="300">
        <v>10</v>
      </c>
      <c r="Q1227" s="300">
        <v>5</v>
      </c>
    </row>
    <row r="1228" spans="1:18">
      <c r="A1228">
        <v>1716</v>
      </c>
      <c r="B1228">
        <v>10</v>
      </c>
      <c r="C1228" s="299" t="s">
        <v>8484</v>
      </c>
      <c r="D1228" s="305" t="s">
        <v>8490</v>
      </c>
      <c r="E1228" s="304" t="s">
        <v>6524</v>
      </c>
      <c r="F1228" s="303">
        <v>9.6999999999999993</v>
      </c>
      <c r="G1228" s="300">
        <v>5</v>
      </c>
      <c r="H1228" s="300">
        <v>5</v>
      </c>
      <c r="I1228" s="300">
        <v>5</v>
      </c>
      <c r="J1228" s="300">
        <v>5</v>
      </c>
      <c r="K1228" s="300">
        <v>10</v>
      </c>
      <c r="L1228" s="300">
        <v>10</v>
      </c>
      <c r="M1228" s="300">
        <v>5</v>
      </c>
      <c r="N1228" s="300">
        <v>10</v>
      </c>
      <c r="O1228" s="300">
        <v>10</v>
      </c>
      <c r="P1228" s="300">
        <v>10</v>
      </c>
      <c r="Q1228" s="300">
        <v>5</v>
      </c>
      <c r="R1228" s="1" t="s">
        <v>8</v>
      </c>
    </row>
    <row r="1229" spans="1:18">
      <c r="A1229">
        <v>1715</v>
      </c>
      <c r="B1229">
        <v>11</v>
      </c>
      <c r="C1229" s="299" t="s">
        <v>8484</v>
      </c>
      <c r="D1229" s="299" t="s">
        <v>8489</v>
      </c>
      <c r="E1229" s="302" t="s">
        <v>6524</v>
      </c>
      <c r="F1229" s="301">
        <v>7.4</v>
      </c>
      <c r="G1229" s="300">
        <v>5</v>
      </c>
      <c r="H1229" s="300">
        <v>5</v>
      </c>
      <c r="I1229" s="300">
        <v>5</v>
      </c>
      <c r="J1229" s="300">
        <v>5</v>
      </c>
      <c r="K1229" s="300">
        <v>10</v>
      </c>
      <c r="L1229" s="300">
        <v>10</v>
      </c>
      <c r="M1229" s="300">
        <v>5</v>
      </c>
      <c r="N1229" s="300">
        <v>10</v>
      </c>
      <c r="O1229" s="300">
        <v>10</v>
      </c>
      <c r="P1229" s="300">
        <v>10</v>
      </c>
      <c r="Q1229" s="300">
        <v>5</v>
      </c>
    </row>
    <row r="1230" spans="1:18">
      <c r="A1230">
        <v>1714</v>
      </c>
      <c r="B1230">
        <v>12</v>
      </c>
      <c r="C1230" s="299" t="s">
        <v>8484</v>
      </c>
      <c r="D1230" s="299" t="s">
        <v>8488</v>
      </c>
      <c r="E1230" s="302" t="s">
        <v>6524</v>
      </c>
      <c r="F1230" s="301">
        <v>7.2</v>
      </c>
      <c r="G1230" s="300">
        <v>5</v>
      </c>
      <c r="H1230" s="300">
        <v>5</v>
      </c>
      <c r="I1230" s="300">
        <v>5</v>
      </c>
      <c r="J1230" s="300">
        <v>5</v>
      </c>
      <c r="K1230" s="300">
        <v>10</v>
      </c>
      <c r="L1230" s="300">
        <v>10</v>
      </c>
      <c r="M1230" s="300">
        <v>5</v>
      </c>
      <c r="N1230" s="300">
        <v>10</v>
      </c>
      <c r="O1230" s="300">
        <v>10</v>
      </c>
      <c r="P1230" s="300">
        <v>10</v>
      </c>
      <c r="Q1230" s="300">
        <v>5</v>
      </c>
    </row>
    <row r="1231" spans="1:18">
      <c r="A1231">
        <v>1713</v>
      </c>
      <c r="B1231">
        <v>13</v>
      </c>
      <c r="C1231" s="299" t="s">
        <v>8484</v>
      </c>
      <c r="D1231" s="305" t="s">
        <v>8487</v>
      </c>
      <c r="E1231" s="304" t="s">
        <v>6524</v>
      </c>
      <c r="F1231" s="303">
        <v>9.8000000000000007</v>
      </c>
      <c r="G1231" s="300">
        <v>5</v>
      </c>
      <c r="H1231" s="300">
        <v>5</v>
      </c>
      <c r="I1231" s="300">
        <v>5</v>
      </c>
      <c r="J1231" s="300">
        <v>5</v>
      </c>
      <c r="K1231" s="300">
        <v>10</v>
      </c>
      <c r="L1231" s="300">
        <v>10</v>
      </c>
      <c r="M1231" s="300">
        <v>5</v>
      </c>
      <c r="N1231" s="300">
        <v>10</v>
      </c>
      <c r="O1231" s="300">
        <v>10</v>
      </c>
      <c r="P1231" s="300">
        <v>10</v>
      </c>
      <c r="Q1231" s="300">
        <v>5</v>
      </c>
      <c r="R1231" s="1" t="s">
        <v>6698</v>
      </c>
    </row>
    <row r="1232" spans="1:18">
      <c r="A1232">
        <v>1712</v>
      </c>
      <c r="B1232">
        <v>14</v>
      </c>
      <c r="C1232" s="299" t="s">
        <v>8484</v>
      </c>
      <c r="D1232" s="299" t="s">
        <v>8486</v>
      </c>
      <c r="E1232" s="302" t="s">
        <v>6524</v>
      </c>
      <c r="F1232" s="301">
        <v>7.7</v>
      </c>
      <c r="G1232" s="300">
        <v>5</v>
      </c>
      <c r="H1232" s="300">
        <v>5</v>
      </c>
      <c r="I1232" s="300">
        <v>5</v>
      </c>
      <c r="J1232" s="300">
        <v>5</v>
      </c>
      <c r="K1232" s="300">
        <v>10</v>
      </c>
      <c r="L1232" s="300">
        <v>10</v>
      </c>
      <c r="M1232" s="300">
        <v>5</v>
      </c>
      <c r="N1232" s="300">
        <v>10</v>
      </c>
      <c r="O1232" s="300">
        <v>10</v>
      </c>
      <c r="P1232" s="300">
        <v>10</v>
      </c>
      <c r="Q1232" s="300">
        <v>5</v>
      </c>
      <c r="R1232" s="1" t="s">
        <v>6665</v>
      </c>
    </row>
    <row r="1233" spans="1:18">
      <c r="A1233">
        <v>1711</v>
      </c>
      <c r="B1233">
        <v>15</v>
      </c>
      <c r="C1233" s="299" t="s">
        <v>8484</v>
      </c>
      <c r="D1233" s="299" t="s">
        <v>8485</v>
      </c>
      <c r="E1233" s="302" t="s">
        <v>6524</v>
      </c>
      <c r="F1233" s="301">
        <v>7.8</v>
      </c>
      <c r="G1233" s="300">
        <v>5</v>
      </c>
      <c r="H1233" s="300">
        <v>5</v>
      </c>
      <c r="I1233" s="300">
        <v>5</v>
      </c>
      <c r="J1233" s="300">
        <v>5</v>
      </c>
      <c r="K1233" s="300">
        <v>10</v>
      </c>
      <c r="L1233" s="300">
        <v>10</v>
      </c>
      <c r="M1233" s="300">
        <v>5</v>
      </c>
      <c r="N1233" s="300">
        <v>10</v>
      </c>
      <c r="O1233" s="300">
        <v>10</v>
      </c>
      <c r="P1233" s="300">
        <v>10</v>
      </c>
      <c r="Q1233" s="300">
        <v>5</v>
      </c>
      <c r="R1233" s="1" t="s">
        <v>6665</v>
      </c>
    </row>
    <row r="1234" spans="1:18">
      <c r="A1234">
        <v>1710</v>
      </c>
      <c r="C1234" s="299" t="s">
        <v>8484</v>
      </c>
      <c r="D1234" s="298" t="s">
        <v>8483</v>
      </c>
      <c r="E1234" s="297" t="s">
        <v>6524</v>
      </c>
      <c r="F1234" s="296">
        <v>8.6</v>
      </c>
      <c r="G1234" s="296" t="e">
        <f>AVERAGE(#REF!)</f>
        <v>#REF!</v>
      </c>
      <c r="H1234" s="296" t="e">
        <f>AVERAGE(#REF!)</f>
        <v>#REF!</v>
      </c>
      <c r="I1234" s="296" t="e">
        <f>AVERAGE(#REF!)</f>
        <v>#REF!</v>
      </c>
      <c r="J1234" s="296" t="e">
        <f>AVERAGE(#REF!)</f>
        <v>#REF!</v>
      </c>
      <c r="K1234" s="296" t="e">
        <f>AVERAGE(#REF!)</f>
        <v>#REF!</v>
      </c>
      <c r="L1234" s="296" t="e">
        <f>AVERAGE(#REF!)</f>
        <v>#REF!</v>
      </c>
      <c r="M1234" s="296" t="e">
        <f>AVERAGE(#REF!)</f>
        <v>#REF!</v>
      </c>
      <c r="N1234" s="296" t="e">
        <f>AVERAGE(#REF!)</f>
        <v>#REF!</v>
      </c>
      <c r="O1234" s="296" t="e">
        <f>AVERAGE(#REF!)</f>
        <v>#REF!</v>
      </c>
      <c r="P1234" s="296" t="e">
        <f>AVERAGE(#REF!)</f>
        <v>#REF!</v>
      </c>
      <c r="Q1234" s="296" t="e">
        <f>AVERAGE(#REF!)</f>
        <v>#REF!</v>
      </c>
      <c r="R1234" s="1" t="s">
        <v>6698</v>
      </c>
    </row>
    <row r="1235" spans="1:18">
      <c r="A1235">
        <v>1709</v>
      </c>
      <c r="B1235">
        <v>1</v>
      </c>
      <c r="C1235" s="299" t="s">
        <v>8470</v>
      </c>
      <c r="D1235" s="305" t="s">
        <v>8482</v>
      </c>
      <c r="E1235" s="304" t="s">
        <v>6524</v>
      </c>
      <c r="F1235" s="303">
        <v>9.6</v>
      </c>
      <c r="G1235" s="300">
        <v>5</v>
      </c>
      <c r="H1235" s="300">
        <v>5</v>
      </c>
      <c r="I1235" s="300">
        <v>5</v>
      </c>
      <c r="J1235" s="300">
        <v>5</v>
      </c>
      <c r="K1235" s="300">
        <v>10</v>
      </c>
      <c r="L1235" s="300">
        <v>10</v>
      </c>
      <c r="M1235" s="300">
        <v>5</v>
      </c>
      <c r="N1235" s="300">
        <v>10</v>
      </c>
      <c r="O1235" s="300">
        <v>10</v>
      </c>
      <c r="P1235" s="300">
        <v>10</v>
      </c>
      <c r="Q1235" s="300">
        <v>5</v>
      </c>
      <c r="R1235" s="1" t="s">
        <v>6698</v>
      </c>
    </row>
    <row r="1236" spans="1:18">
      <c r="A1236">
        <v>1708</v>
      </c>
      <c r="B1236">
        <v>2</v>
      </c>
      <c r="C1236" s="299" t="s">
        <v>8470</v>
      </c>
      <c r="D1236" s="299" t="s">
        <v>8481</v>
      </c>
      <c r="E1236" s="302" t="s">
        <v>6524</v>
      </c>
      <c r="F1236" s="301">
        <v>9.3000000000000007</v>
      </c>
      <c r="G1236" s="300">
        <v>5</v>
      </c>
      <c r="H1236" s="300">
        <v>5</v>
      </c>
      <c r="I1236" s="300">
        <v>5</v>
      </c>
      <c r="J1236" s="300">
        <v>5</v>
      </c>
      <c r="K1236" s="300">
        <v>10</v>
      </c>
      <c r="L1236" s="300">
        <v>10</v>
      </c>
      <c r="M1236" s="300">
        <v>5</v>
      </c>
      <c r="N1236" s="300">
        <v>10</v>
      </c>
      <c r="O1236" s="300">
        <v>10</v>
      </c>
      <c r="P1236" s="300">
        <v>10</v>
      </c>
      <c r="Q1236" s="300">
        <v>5</v>
      </c>
      <c r="R1236" s="1" t="s">
        <v>6698</v>
      </c>
    </row>
    <row r="1237" spans="1:18">
      <c r="A1237">
        <v>1707</v>
      </c>
      <c r="B1237">
        <v>3</v>
      </c>
      <c r="C1237" s="299" t="s">
        <v>8470</v>
      </c>
      <c r="D1237" s="299" t="s">
        <v>8480</v>
      </c>
      <c r="E1237" s="302" t="s">
        <v>6524</v>
      </c>
      <c r="F1237" s="301">
        <v>9.1</v>
      </c>
      <c r="G1237" s="300">
        <v>5</v>
      </c>
      <c r="H1237" s="300">
        <v>5</v>
      </c>
      <c r="I1237" s="300">
        <v>5</v>
      </c>
      <c r="J1237" s="300">
        <v>5</v>
      </c>
      <c r="K1237" s="300">
        <v>10</v>
      </c>
      <c r="L1237" s="300">
        <v>10</v>
      </c>
      <c r="M1237" s="300">
        <v>5</v>
      </c>
      <c r="N1237" s="300">
        <v>10</v>
      </c>
      <c r="O1237" s="300">
        <v>10</v>
      </c>
      <c r="P1237" s="300">
        <v>10</v>
      </c>
      <c r="Q1237" s="300">
        <v>5</v>
      </c>
      <c r="R1237" s="1" t="s">
        <v>6665</v>
      </c>
    </row>
    <row r="1238" spans="1:18">
      <c r="A1238">
        <v>1706</v>
      </c>
      <c r="B1238">
        <v>4</v>
      </c>
      <c r="C1238" s="299" t="s">
        <v>8470</v>
      </c>
      <c r="D1238" s="305" t="s">
        <v>8479</v>
      </c>
      <c r="E1238" s="304" t="s">
        <v>6524</v>
      </c>
      <c r="F1238" s="303">
        <v>9.6</v>
      </c>
      <c r="G1238" s="300">
        <v>5</v>
      </c>
      <c r="H1238" s="300">
        <v>5</v>
      </c>
      <c r="I1238" s="300">
        <v>5</v>
      </c>
      <c r="J1238" s="300">
        <v>5</v>
      </c>
      <c r="K1238" s="300">
        <v>10</v>
      </c>
      <c r="L1238" s="300">
        <v>10</v>
      </c>
      <c r="M1238" s="300">
        <v>5</v>
      </c>
      <c r="N1238" s="300">
        <v>10</v>
      </c>
      <c r="O1238" s="300">
        <v>10</v>
      </c>
      <c r="P1238" s="300">
        <v>10</v>
      </c>
      <c r="Q1238" s="300">
        <v>5</v>
      </c>
      <c r="R1238" s="1" t="s">
        <v>8</v>
      </c>
    </row>
    <row r="1239" spans="1:18">
      <c r="A1239">
        <v>1705</v>
      </c>
      <c r="B1239">
        <v>5</v>
      </c>
      <c r="C1239" s="299" t="s">
        <v>8470</v>
      </c>
      <c r="D1239" s="305" t="s">
        <v>8478</v>
      </c>
      <c r="E1239" s="304" t="s">
        <v>6524</v>
      </c>
      <c r="F1239" s="303">
        <v>9.5</v>
      </c>
      <c r="G1239" s="300">
        <v>5</v>
      </c>
      <c r="H1239" s="300">
        <v>5</v>
      </c>
      <c r="I1239" s="300">
        <v>5</v>
      </c>
      <c r="J1239" s="300">
        <v>5</v>
      </c>
      <c r="K1239" s="300">
        <v>10</v>
      </c>
      <c r="L1239" s="300">
        <v>10</v>
      </c>
      <c r="M1239" s="300">
        <v>5</v>
      </c>
      <c r="N1239" s="300">
        <v>10</v>
      </c>
      <c r="O1239" s="300">
        <v>10</v>
      </c>
      <c r="P1239" s="300">
        <v>10</v>
      </c>
      <c r="Q1239" s="300">
        <v>5</v>
      </c>
      <c r="R1239" s="1" t="s">
        <v>6665</v>
      </c>
    </row>
    <row r="1240" spans="1:18">
      <c r="A1240">
        <v>1704</v>
      </c>
      <c r="B1240">
        <v>6</v>
      </c>
      <c r="C1240" s="299" t="s">
        <v>8470</v>
      </c>
      <c r="D1240" s="299" t="s">
        <v>8477</v>
      </c>
      <c r="E1240" s="302" t="s">
        <v>6524</v>
      </c>
      <c r="F1240" s="301">
        <v>8.4</v>
      </c>
      <c r="G1240" s="300">
        <v>5</v>
      </c>
      <c r="H1240" s="300">
        <v>5</v>
      </c>
      <c r="I1240" s="300">
        <v>5</v>
      </c>
      <c r="J1240" s="300">
        <v>5</v>
      </c>
      <c r="K1240" s="300">
        <v>10</v>
      </c>
      <c r="L1240" s="300">
        <v>10</v>
      </c>
      <c r="M1240" s="300">
        <v>5</v>
      </c>
      <c r="N1240" s="300">
        <v>10</v>
      </c>
      <c r="O1240" s="300">
        <v>10</v>
      </c>
      <c r="P1240" s="300">
        <v>10</v>
      </c>
      <c r="Q1240" s="300">
        <v>5</v>
      </c>
      <c r="R1240" s="1" t="s">
        <v>6698</v>
      </c>
    </row>
    <row r="1241" spans="1:18">
      <c r="A1241">
        <v>1703</v>
      </c>
      <c r="B1241">
        <v>7</v>
      </c>
      <c r="C1241" s="299" t="s">
        <v>8470</v>
      </c>
      <c r="D1241" s="299" t="s">
        <v>8476</v>
      </c>
      <c r="E1241" s="302" t="s">
        <v>6524</v>
      </c>
      <c r="F1241" s="301">
        <v>8.8000000000000007</v>
      </c>
      <c r="G1241" s="300">
        <v>5</v>
      </c>
      <c r="H1241" s="300">
        <v>5</v>
      </c>
      <c r="I1241" s="300">
        <v>5</v>
      </c>
      <c r="J1241" s="300">
        <v>5</v>
      </c>
      <c r="K1241" s="300">
        <v>10</v>
      </c>
      <c r="L1241" s="300">
        <v>10</v>
      </c>
      <c r="M1241" s="300">
        <v>5</v>
      </c>
      <c r="N1241" s="300">
        <v>10</v>
      </c>
      <c r="O1241" s="300">
        <v>10</v>
      </c>
      <c r="P1241" s="300">
        <v>10</v>
      </c>
      <c r="Q1241" s="300">
        <v>5</v>
      </c>
      <c r="R1241" s="1" t="s">
        <v>6698</v>
      </c>
    </row>
    <row r="1242" spans="1:18">
      <c r="A1242">
        <v>1702</v>
      </c>
      <c r="B1242">
        <v>8</v>
      </c>
      <c r="C1242" s="299" t="s">
        <v>8470</v>
      </c>
      <c r="D1242" s="305" t="s">
        <v>8475</v>
      </c>
      <c r="E1242" s="304" t="s">
        <v>6524</v>
      </c>
      <c r="F1242" s="303">
        <v>9.5</v>
      </c>
      <c r="G1242" s="300">
        <v>5</v>
      </c>
      <c r="H1242" s="300">
        <v>5</v>
      </c>
      <c r="I1242" s="300">
        <v>5</v>
      </c>
      <c r="J1242" s="300">
        <v>5</v>
      </c>
      <c r="K1242" s="300">
        <v>10</v>
      </c>
      <c r="L1242" s="300">
        <v>10</v>
      </c>
      <c r="M1242" s="300">
        <v>5</v>
      </c>
      <c r="N1242" s="300">
        <v>10</v>
      </c>
      <c r="O1242" s="300">
        <v>10</v>
      </c>
      <c r="P1242" s="300">
        <v>10</v>
      </c>
      <c r="Q1242" s="300">
        <v>5</v>
      </c>
      <c r="R1242" s="1" t="s">
        <v>8</v>
      </c>
    </row>
    <row r="1243" spans="1:18">
      <c r="A1243">
        <v>1701</v>
      </c>
      <c r="B1243">
        <v>9</v>
      </c>
      <c r="C1243" s="299" t="s">
        <v>8470</v>
      </c>
      <c r="D1243" s="299" t="s">
        <v>8474</v>
      </c>
      <c r="E1243" s="302" t="s">
        <v>6524</v>
      </c>
      <c r="F1243" s="301">
        <v>8.5</v>
      </c>
      <c r="G1243" s="300">
        <v>5</v>
      </c>
      <c r="H1243" s="300">
        <v>5</v>
      </c>
      <c r="I1243" s="300">
        <v>5</v>
      </c>
      <c r="J1243" s="300">
        <v>5</v>
      </c>
      <c r="K1243" s="300">
        <v>10</v>
      </c>
      <c r="L1243" s="300">
        <v>10</v>
      </c>
      <c r="M1243" s="300">
        <v>5</v>
      </c>
      <c r="N1243" s="300">
        <v>10</v>
      </c>
      <c r="O1243" s="300">
        <v>10</v>
      </c>
      <c r="P1243" s="300">
        <v>10</v>
      </c>
      <c r="Q1243" s="300">
        <v>5</v>
      </c>
      <c r="R1243" s="1" t="s">
        <v>6698</v>
      </c>
    </row>
    <row r="1244" spans="1:18">
      <c r="A1244">
        <v>1700</v>
      </c>
      <c r="B1244">
        <v>10</v>
      </c>
      <c r="C1244" s="299" t="s">
        <v>8470</v>
      </c>
      <c r="D1244" s="299" t="s">
        <v>8473</v>
      </c>
      <c r="E1244" s="302" t="s">
        <v>6524</v>
      </c>
      <c r="F1244" s="301">
        <v>9</v>
      </c>
      <c r="G1244" s="300">
        <v>5</v>
      </c>
      <c r="H1244" s="300">
        <v>5</v>
      </c>
      <c r="I1244" s="300">
        <v>5</v>
      </c>
      <c r="J1244" s="300">
        <v>5</v>
      </c>
      <c r="K1244" s="300">
        <v>10</v>
      </c>
      <c r="L1244" s="300">
        <v>10</v>
      </c>
      <c r="M1244" s="300">
        <v>5</v>
      </c>
      <c r="N1244" s="300">
        <v>10</v>
      </c>
      <c r="O1244" s="300">
        <v>10</v>
      </c>
      <c r="P1244" s="300">
        <v>10</v>
      </c>
      <c r="Q1244" s="300">
        <v>5</v>
      </c>
      <c r="R1244" s="1" t="s">
        <v>6665</v>
      </c>
    </row>
    <row r="1245" spans="1:18">
      <c r="A1245">
        <v>1699</v>
      </c>
      <c r="B1245">
        <v>11</v>
      </c>
      <c r="C1245" s="299" t="s">
        <v>8470</v>
      </c>
      <c r="D1245" s="299" t="s">
        <v>8472</v>
      </c>
      <c r="E1245" s="302" t="s">
        <v>6524</v>
      </c>
      <c r="F1245" s="301">
        <v>9.3000000000000007</v>
      </c>
      <c r="G1245" s="300">
        <v>5</v>
      </c>
      <c r="H1245" s="300">
        <v>5</v>
      </c>
      <c r="I1245" s="300">
        <v>5</v>
      </c>
      <c r="J1245" s="300">
        <v>5</v>
      </c>
      <c r="K1245" s="300">
        <v>10</v>
      </c>
      <c r="L1245" s="300">
        <v>10</v>
      </c>
      <c r="M1245" s="300">
        <v>5</v>
      </c>
      <c r="N1245" s="300">
        <v>10</v>
      </c>
      <c r="O1245" s="300">
        <v>10</v>
      </c>
      <c r="P1245" s="300">
        <v>10</v>
      </c>
      <c r="Q1245" s="300">
        <v>5</v>
      </c>
      <c r="R1245" s="1" t="s">
        <v>6698</v>
      </c>
    </row>
    <row r="1246" spans="1:18">
      <c r="A1246">
        <v>1698</v>
      </c>
      <c r="B1246">
        <v>12</v>
      </c>
      <c r="C1246" s="299" t="s">
        <v>8470</v>
      </c>
      <c r="D1246" s="299" t="s">
        <v>8471</v>
      </c>
      <c r="E1246" s="302" t="s">
        <v>6524</v>
      </c>
      <c r="F1246" s="301">
        <v>9.4</v>
      </c>
      <c r="G1246" s="300">
        <v>5</v>
      </c>
      <c r="H1246" s="300">
        <v>5</v>
      </c>
      <c r="I1246" s="300">
        <v>5</v>
      </c>
      <c r="J1246" s="300">
        <v>5</v>
      </c>
      <c r="K1246" s="300">
        <v>10</v>
      </c>
      <c r="L1246" s="300">
        <v>10</v>
      </c>
      <c r="M1246" s="300">
        <v>5</v>
      </c>
      <c r="N1246" s="300">
        <v>10</v>
      </c>
      <c r="O1246" s="300">
        <v>10</v>
      </c>
      <c r="P1246" s="300">
        <v>10</v>
      </c>
      <c r="Q1246" s="300">
        <v>5</v>
      </c>
      <c r="R1246" s="1" t="s">
        <v>6665</v>
      </c>
    </row>
    <row r="1247" spans="1:18">
      <c r="A1247">
        <v>1697</v>
      </c>
      <c r="C1247" s="299" t="s">
        <v>8470</v>
      </c>
      <c r="D1247" s="298" t="s">
        <v>8469</v>
      </c>
      <c r="E1247" s="297" t="s">
        <v>6524</v>
      </c>
      <c r="F1247" s="296">
        <v>9.1999999999999993</v>
      </c>
      <c r="G1247" s="296" t="e">
        <f>AVERAGE(#REF!)</f>
        <v>#REF!</v>
      </c>
      <c r="H1247" s="296" t="e">
        <f>AVERAGE(#REF!)</f>
        <v>#REF!</v>
      </c>
      <c r="I1247" s="296" t="e">
        <f>AVERAGE(#REF!)</f>
        <v>#REF!</v>
      </c>
      <c r="J1247" s="296" t="e">
        <f>AVERAGE(#REF!)</f>
        <v>#REF!</v>
      </c>
      <c r="K1247" s="296" t="e">
        <f>AVERAGE(#REF!)</f>
        <v>#REF!</v>
      </c>
      <c r="L1247" s="296" t="e">
        <f>AVERAGE(#REF!)</f>
        <v>#REF!</v>
      </c>
      <c r="M1247" s="296" t="e">
        <f>AVERAGE(#REF!)</f>
        <v>#REF!</v>
      </c>
      <c r="N1247" s="296" t="e">
        <f>AVERAGE(#REF!)</f>
        <v>#REF!</v>
      </c>
      <c r="O1247" s="296" t="e">
        <f>AVERAGE(#REF!)</f>
        <v>#REF!</v>
      </c>
      <c r="P1247" s="296" t="e">
        <f>AVERAGE(#REF!)</f>
        <v>#REF!</v>
      </c>
      <c r="Q1247" s="296" t="e">
        <f>AVERAGE(#REF!)</f>
        <v>#REF!</v>
      </c>
      <c r="R1247" s="1" t="s">
        <v>6698</v>
      </c>
    </row>
    <row r="1248" spans="1:18">
      <c r="A1248">
        <v>1696</v>
      </c>
      <c r="B1248">
        <v>1</v>
      </c>
      <c r="C1248" s="299" t="s">
        <v>8457</v>
      </c>
      <c r="D1248" s="305" t="s">
        <v>8468</v>
      </c>
      <c r="E1248" s="304" t="s">
        <v>6524</v>
      </c>
      <c r="F1248" s="303">
        <v>9.5</v>
      </c>
      <c r="G1248" s="300">
        <v>5</v>
      </c>
      <c r="H1248" s="300">
        <v>5</v>
      </c>
      <c r="I1248" s="300">
        <v>5</v>
      </c>
      <c r="J1248" s="300">
        <v>5</v>
      </c>
      <c r="K1248" s="300">
        <v>10</v>
      </c>
      <c r="L1248" s="300">
        <v>10</v>
      </c>
      <c r="M1248" s="300">
        <v>5</v>
      </c>
      <c r="N1248" s="300">
        <v>10</v>
      </c>
      <c r="O1248" s="300">
        <v>10</v>
      </c>
      <c r="P1248" s="300">
        <v>10</v>
      </c>
      <c r="Q1248" s="300">
        <v>5</v>
      </c>
      <c r="R1248" s="1" t="s">
        <v>8</v>
      </c>
    </row>
    <row r="1249" spans="1:18">
      <c r="A1249">
        <v>1695</v>
      </c>
      <c r="B1249">
        <v>2</v>
      </c>
      <c r="C1249" s="299" t="s">
        <v>8457</v>
      </c>
      <c r="D1249" s="299" t="s">
        <v>8467</v>
      </c>
      <c r="E1249" s="302" t="s">
        <v>6524</v>
      </c>
      <c r="F1249" s="301">
        <v>7.3</v>
      </c>
      <c r="G1249" s="300">
        <v>5</v>
      </c>
      <c r="H1249" s="300">
        <v>5</v>
      </c>
      <c r="I1249" s="300">
        <v>5</v>
      </c>
      <c r="J1249" s="300">
        <v>5</v>
      </c>
      <c r="K1249" s="300">
        <v>10</v>
      </c>
      <c r="L1249" s="300">
        <v>10</v>
      </c>
      <c r="M1249" s="300">
        <v>5</v>
      </c>
      <c r="N1249" s="300">
        <v>10</v>
      </c>
      <c r="O1249" s="300">
        <v>10</v>
      </c>
      <c r="P1249" s="300">
        <v>10</v>
      </c>
      <c r="Q1249" s="300">
        <v>5</v>
      </c>
    </row>
    <row r="1250" spans="1:18">
      <c r="A1250">
        <v>1694</v>
      </c>
      <c r="B1250">
        <v>3</v>
      </c>
      <c r="C1250" s="299" t="s">
        <v>8457</v>
      </c>
      <c r="D1250" s="299" t="s">
        <v>8466</v>
      </c>
      <c r="E1250" s="302" t="s">
        <v>6524</v>
      </c>
      <c r="F1250" s="301">
        <v>7.5</v>
      </c>
      <c r="G1250" s="300">
        <v>5</v>
      </c>
      <c r="H1250" s="300">
        <v>5</v>
      </c>
      <c r="I1250" s="300">
        <v>5</v>
      </c>
      <c r="J1250" s="300">
        <v>5</v>
      </c>
      <c r="K1250" s="300">
        <v>10</v>
      </c>
      <c r="L1250" s="300">
        <v>10</v>
      </c>
      <c r="M1250" s="300">
        <v>5</v>
      </c>
      <c r="N1250" s="300">
        <v>10</v>
      </c>
      <c r="O1250" s="300">
        <v>10</v>
      </c>
      <c r="P1250" s="300">
        <v>10</v>
      </c>
      <c r="Q1250" s="300">
        <v>5</v>
      </c>
      <c r="R1250" s="1" t="s">
        <v>6665</v>
      </c>
    </row>
    <row r="1251" spans="1:18">
      <c r="A1251">
        <v>1693</v>
      </c>
      <c r="B1251">
        <v>4</v>
      </c>
      <c r="C1251" s="299" t="s">
        <v>8457</v>
      </c>
      <c r="D1251" s="299" t="s">
        <v>8465</v>
      </c>
      <c r="E1251" s="302" t="s">
        <v>6524</v>
      </c>
      <c r="F1251" s="301">
        <v>6.5</v>
      </c>
      <c r="G1251" s="300">
        <v>5</v>
      </c>
      <c r="H1251" s="300">
        <v>5</v>
      </c>
      <c r="I1251" s="300">
        <v>5</v>
      </c>
      <c r="J1251" s="300">
        <v>5</v>
      </c>
      <c r="K1251" s="300">
        <v>10</v>
      </c>
      <c r="L1251" s="300">
        <v>10</v>
      </c>
      <c r="M1251" s="300">
        <v>5</v>
      </c>
      <c r="N1251" s="300">
        <v>10</v>
      </c>
      <c r="O1251" s="300">
        <v>10</v>
      </c>
      <c r="P1251" s="300">
        <v>10</v>
      </c>
      <c r="Q1251" s="300">
        <v>5</v>
      </c>
    </row>
    <row r="1252" spans="1:18">
      <c r="A1252">
        <v>1692</v>
      </c>
      <c r="B1252">
        <v>5</v>
      </c>
      <c r="C1252" s="299" t="s">
        <v>8457</v>
      </c>
      <c r="D1252" s="299" t="s">
        <v>8464</v>
      </c>
      <c r="E1252" s="302" t="s">
        <v>6524</v>
      </c>
      <c r="F1252" s="301">
        <v>6.5</v>
      </c>
      <c r="G1252" s="300">
        <v>5</v>
      </c>
      <c r="H1252" s="300">
        <v>5</v>
      </c>
      <c r="I1252" s="300">
        <v>5</v>
      </c>
      <c r="J1252" s="300">
        <v>5</v>
      </c>
      <c r="K1252" s="300">
        <v>10</v>
      </c>
      <c r="L1252" s="300">
        <v>10</v>
      </c>
      <c r="M1252" s="300">
        <v>5</v>
      </c>
      <c r="N1252" s="300">
        <v>10</v>
      </c>
      <c r="O1252" s="300">
        <v>10</v>
      </c>
      <c r="P1252" s="300">
        <v>10</v>
      </c>
      <c r="Q1252" s="300">
        <v>5</v>
      </c>
    </row>
    <row r="1253" spans="1:18">
      <c r="A1253">
        <v>1691</v>
      </c>
      <c r="B1253">
        <v>6</v>
      </c>
      <c r="C1253" s="299" t="s">
        <v>8457</v>
      </c>
      <c r="D1253" s="299" t="s">
        <v>8463</v>
      </c>
      <c r="E1253" s="302" t="s">
        <v>6524</v>
      </c>
      <c r="F1253" s="301">
        <v>8.9</v>
      </c>
      <c r="G1253" s="300">
        <v>5</v>
      </c>
      <c r="H1253" s="300">
        <v>5</v>
      </c>
      <c r="I1253" s="300">
        <v>5</v>
      </c>
      <c r="J1253" s="300">
        <v>5</v>
      </c>
      <c r="K1253" s="300">
        <v>10</v>
      </c>
      <c r="L1253" s="300">
        <v>10</v>
      </c>
      <c r="M1253" s="300">
        <v>5</v>
      </c>
      <c r="N1253" s="300">
        <v>10</v>
      </c>
      <c r="O1253" s="300">
        <v>10</v>
      </c>
      <c r="P1253" s="300">
        <v>10</v>
      </c>
      <c r="Q1253" s="300">
        <v>5</v>
      </c>
      <c r="R1253" s="1" t="s">
        <v>8</v>
      </c>
    </row>
    <row r="1254" spans="1:18">
      <c r="A1254">
        <v>1690</v>
      </c>
      <c r="B1254">
        <v>7</v>
      </c>
      <c r="C1254" s="299" t="s">
        <v>8457</v>
      </c>
      <c r="D1254" s="305" t="s">
        <v>8462</v>
      </c>
      <c r="E1254" s="304" t="s">
        <v>6524</v>
      </c>
      <c r="F1254" s="303">
        <v>9.5</v>
      </c>
      <c r="G1254" s="300">
        <v>5</v>
      </c>
      <c r="H1254" s="300">
        <v>5</v>
      </c>
      <c r="I1254" s="300">
        <v>5</v>
      </c>
      <c r="J1254" s="300">
        <v>5</v>
      </c>
      <c r="K1254" s="300">
        <v>10</v>
      </c>
      <c r="L1254" s="300">
        <v>10</v>
      </c>
      <c r="M1254" s="300">
        <v>5</v>
      </c>
      <c r="N1254" s="300">
        <v>10</v>
      </c>
      <c r="O1254" s="300">
        <v>10</v>
      </c>
      <c r="P1254" s="300">
        <v>10</v>
      </c>
      <c r="Q1254" s="300">
        <v>5</v>
      </c>
      <c r="R1254" s="1" t="s">
        <v>8</v>
      </c>
    </row>
    <row r="1255" spans="1:18">
      <c r="A1255">
        <v>1689</v>
      </c>
      <c r="B1255">
        <v>8</v>
      </c>
      <c r="C1255" s="299" t="s">
        <v>8457</v>
      </c>
      <c r="D1255" s="299" t="s">
        <v>8461</v>
      </c>
      <c r="E1255" s="302" t="s">
        <v>6524</v>
      </c>
      <c r="F1255" s="301">
        <v>9.3000000000000007</v>
      </c>
      <c r="G1255" s="300">
        <v>5</v>
      </c>
      <c r="H1255" s="300">
        <v>5</v>
      </c>
      <c r="I1255" s="300">
        <v>5</v>
      </c>
      <c r="J1255" s="300">
        <v>5</v>
      </c>
      <c r="K1255" s="300">
        <v>10</v>
      </c>
      <c r="L1255" s="300">
        <v>10</v>
      </c>
      <c r="M1255" s="300">
        <v>5</v>
      </c>
      <c r="N1255" s="300">
        <v>10</v>
      </c>
      <c r="O1255" s="300">
        <v>10</v>
      </c>
      <c r="P1255" s="300">
        <v>10</v>
      </c>
      <c r="Q1255" s="300">
        <v>5</v>
      </c>
      <c r="R1255" s="1" t="s">
        <v>6665</v>
      </c>
    </row>
    <row r="1256" spans="1:18">
      <c r="A1256">
        <v>1688</v>
      </c>
      <c r="B1256">
        <v>9</v>
      </c>
      <c r="C1256" s="299" t="s">
        <v>8457</v>
      </c>
      <c r="D1256" s="299" t="s">
        <v>8460</v>
      </c>
      <c r="E1256" s="302" t="s">
        <v>6524</v>
      </c>
      <c r="F1256" s="301">
        <v>7.2</v>
      </c>
      <c r="G1256" s="300">
        <v>5</v>
      </c>
      <c r="H1256" s="300">
        <v>5</v>
      </c>
      <c r="I1256" s="300">
        <v>5</v>
      </c>
      <c r="J1256" s="300">
        <v>5</v>
      </c>
      <c r="K1256" s="300">
        <v>10</v>
      </c>
      <c r="L1256" s="300">
        <v>10</v>
      </c>
      <c r="M1256" s="300">
        <v>5</v>
      </c>
      <c r="N1256" s="300">
        <v>10</v>
      </c>
      <c r="O1256" s="300">
        <v>10</v>
      </c>
      <c r="P1256" s="300">
        <v>10</v>
      </c>
      <c r="Q1256" s="300">
        <v>5</v>
      </c>
    </row>
    <row r="1257" spans="1:18">
      <c r="A1257">
        <v>1687</v>
      </c>
      <c r="B1257">
        <v>10</v>
      </c>
      <c r="C1257" s="299" t="s">
        <v>8457</v>
      </c>
      <c r="D1257" s="299" t="s">
        <v>8459</v>
      </c>
      <c r="E1257" s="302" t="s">
        <v>6524</v>
      </c>
      <c r="F1257" s="301">
        <v>6.5</v>
      </c>
      <c r="G1257" s="300">
        <v>5</v>
      </c>
      <c r="H1257" s="300">
        <v>5</v>
      </c>
      <c r="I1257" s="300">
        <v>5</v>
      </c>
      <c r="J1257" s="300">
        <v>5</v>
      </c>
      <c r="K1257" s="300">
        <v>10</v>
      </c>
      <c r="L1257" s="300">
        <v>10</v>
      </c>
      <c r="M1257" s="300">
        <v>5</v>
      </c>
      <c r="N1257" s="300">
        <v>10</v>
      </c>
      <c r="O1257" s="300">
        <v>10</v>
      </c>
      <c r="P1257" s="300">
        <v>10</v>
      </c>
      <c r="Q1257" s="300">
        <v>5</v>
      </c>
    </row>
    <row r="1258" spans="1:18">
      <c r="A1258">
        <v>1686</v>
      </c>
      <c r="B1258">
        <v>11</v>
      </c>
      <c r="C1258" s="299" t="s">
        <v>8457</v>
      </c>
      <c r="D1258" s="299" t="s">
        <v>8458</v>
      </c>
      <c r="E1258" s="302" t="s">
        <v>6524</v>
      </c>
      <c r="F1258" s="301">
        <v>9.1999999999999993</v>
      </c>
      <c r="G1258" s="300">
        <v>5</v>
      </c>
      <c r="H1258" s="300">
        <v>5</v>
      </c>
      <c r="I1258" s="300">
        <v>5</v>
      </c>
      <c r="J1258" s="300">
        <v>5</v>
      </c>
      <c r="K1258" s="300">
        <v>10</v>
      </c>
      <c r="L1258" s="300">
        <v>10</v>
      </c>
      <c r="M1258" s="300">
        <v>5</v>
      </c>
      <c r="N1258" s="300">
        <v>10</v>
      </c>
      <c r="O1258" s="300">
        <v>10</v>
      </c>
      <c r="P1258" s="300">
        <v>10</v>
      </c>
      <c r="Q1258" s="300">
        <v>5</v>
      </c>
      <c r="R1258" s="1" t="s">
        <v>8</v>
      </c>
    </row>
    <row r="1259" spans="1:18">
      <c r="A1259">
        <v>1685</v>
      </c>
      <c r="C1259" s="299" t="s">
        <v>8457</v>
      </c>
      <c r="D1259" s="298" t="s">
        <v>8392</v>
      </c>
      <c r="E1259" s="297" t="s">
        <v>6524</v>
      </c>
      <c r="F1259" s="296">
        <v>8</v>
      </c>
      <c r="G1259" s="296" t="e">
        <f>AVERAGE(#REF!)</f>
        <v>#REF!</v>
      </c>
      <c r="H1259" s="296" t="e">
        <f>AVERAGE(#REF!)</f>
        <v>#REF!</v>
      </c>
      <c r="I1259" s="296" t="e">
        <f>AVERAGE(#REF!)</f>
        <v>#REF!</v>
      </c>
      <c r="J1259" s="296" t="e">
        <f>AVERAGE(#REF!)</f>
        <v>#REF!</v>
      </c>
      <c r="K1259" s="296" t="e">
        <f>AVERAGE(#REF!)</f>
        <v>#REF!</v>
      </c>
      <c r="L1259" s="296" t="e">
        <f>AVERAGE(#REF!)</f>
        <v>#REF!</v>
      </c>
      <c r="M1259" s="296" t="e">
        <f>AVERAGE(#REF!)</f>
        <v>#REF!</v>
      </c>
      <c r="N1259" s="296" t="e">
        <f>AVERAGE(#REF!)</f>
        <v>#REF!</v>
      </c>
      <c r="O1259" s="296" t="e">
        <f>AVERAGE(#REF!)</f>
        <v>#REF!</v>
      </c>
      <c r="P1259" s="296" t="e">
        <f>AVERAGE(#REF!)</f>
        <v>#REF!</v>
      </c>
      <c r="Q1259" s="296" t="e">
        <f>AVERAGE(#REF!)</f>
        <v>#REF!</v>
      </c>
      <c r="R1259" s="1" t="s">
        <v>8</v>
      </c>
    </row>
    <row r="1260" spans="1:18">
      <c r="A1260">
        <v>1684</v>
      </c>
      <c r="B1260">
        <v>1</v>
      </c>
      <c r="C1260" s="299" t="s">
        <v>8446</v>
      </c>
      <c r="D1260" s="299" t="s">
        <v>8456</v>
      </c>
      <c r="E1260" s="302" t="s">
        <v>6524</v>
      </c>
      <c r="F1260" s="301">
        <v>8.9</v>
      </c>
      <c r="G1260" s="300">
        <v>5</v>
      </c>
      <c r="H1260" s="300">
        <v>5</v>
      </c>
      <c r="I1260" s="300">
        <v>5</v>
      </c>
      <c r="J1260" s="300">
        <v>5</v>
      </c>
      <c r="K1260" s="300">
        <v>10</v>
      </c>
      <c r="L1260" s="300">
        <v>10</v>
      </c>
      <c r="M1260" s="300">
        <v>5</v>
      </c>
      <c r="N1260" s="300">
        <v>10</v>
      </c>
      <c r="O1260" s="300">
        <v>10</v>
      </c>
      <c r="P1260" s="300">
        <v>10</v>
      </c>
      <c r="Q1260" s="300">
        <v>5</v>
      </c>
      <c r="R1260" s="1" t="s">
        <v>8</v>
      </c>
    </row>
    <row r="1261" spans="1:18">
      <c r="A1261">
        <v>1683</v>
      </c>
      <c r="B1261">
        <v>2</v>
      </c>
      <c r="C1261" s="299" t="s">
        <v>8446</v>
      </c>
      <c r="D1261" s="299" t="s">
        <v>8455</v>
      </c>
      <c r="E1261" s="302" t="s">
        <v>6524</v>
      </c>
      <c r="F1261" s="301">
        <v>9</v>
      </c>
      <c r="G1261" s="300">
        <v>5</v>
      </c>
      <c r="H1261" s="300">
        <v>5</v>
      </c>
      <c r="I1261" s="300">
        <v>5</v>
      </c>
      <c r="J1261" s="300">
        <v>5</v>
      </c>
      <c r="K1261" s="300">
        <v>10</v>
      </c>
      <c r="L1261" s="300">
        <v>10</v>
      </c>
      <c r="M1261" s="300">
        <v>5</v>
      </c>
      <c r="N1261" s="300">
        <v>10</v>
      </c>
      <c r="O1261" s="300">
        <v>10</v>
      </c>
      <c r="P1261" s="300">
        <v>10</v>
      </c>
      <c r="Q1261" s="300">
        <v>5</v>
      </c>
      <c r="R1261" s="1" t="s">
        <v>8</v>
      </c>
    </row>
    <row r="1262" spans="1:18">
      <c r="A1262">
        <v>1682</v>
      </c>
      <c r="B1262">
        <v>3</v>
      </c>
      <c r="C1262" s="299" t="s">
        <v>8446</v>
      </c>
      <c r="D1262" s="299" t="s">
        <v>8454</v>
      </c>
      <c r="E1262" s="302" t="s">
        <v>6524</v>
      </c>
      <c r="F1262" s="301">
        <v>9.1</v>
      </c>
      <c r="G1262" s="300">
        <v>5</v>
      </c>
      <c r="H1262" s="300">
        <v>5</v>
      </c>
      <c r="I1262" s="300">
        <v>5</v>
      </c>
      <c r="J1262" s="300">
        <v>5</v>
      </c>
      <c r="K1262" s="300">
        <v>10</v>
      </c>
      <c r="L1262" s="300">
        <v>10</v>
      </c>
      <c r="M1262" s="300">
        <v>5</v>
      </c>
      <c r="N1262" s="300">
        <v>10</v>
      </c>
      <c r="O1262" s="300">
        <v>10</v>
      </c>
      <c r="P1262" s="300">
        <v>10</v>
      </c>
      <c r="Q1262" s="300">
        <v>5</v>
      </c>
      <c r="R1262" s="1" t="s">
        <v>8</v>
      </c>
    </row>
    <row r="1263" spans="1:18">
      <c r="A1263">
        <v>1681</v>
      </c>
      <c r="B1263">
        <v>4</v>
      </c>
      <c r="C1263" s="299" t="s">
        <v>8446</v>
      </c>
      <c r="D1263" s="299" t="s">
        <v>8453</v>
      </c>
      <c r="E1263" s="302" t="s">
        <v>6524</v>
      </c>
      <c r="F1263" s="301">
        <v>7.5</v>
      </c>
      <c r="G1263" s="300">
        <v>5</v>
      </c>
      <c r="H1263" s="300">
        <v>5</v>
      </c>
      <c r="I1263" s="300">
        <v>5</v>
      </c>
      <c r="J1263" s="300">
        <v>5</v>
      </c>
      <c r="K1263" s="300">
        <v>10</v>
      </c>
      <c r="L1263" s="300">
        <v>10</v>
      </c>
      <c r="M1263" s="300">
        <v>5</v>
      </c>
      <c r="N1263" s="300">
        <v>10</v>
      </c>
      <c r="O1263" s="300">
        <v>10</v>
      </c>
      <c r="P1263" s="300">
        <v>10</v>
      </c>
      <c r="Q1263" s="300">
        <v>5</v>
      </c>
      <c r="R1263" s="1" t="s">
        <v>6665</v>
      </c>
    </row>
    <row r="1264" spans="1:18">
      <c r="A1264">
        <v>1680</v>
      </c>
      <c r="B1264">
        <v>5</v>
      </c>
      <c r="C1264" s="299" t="s">
        <v>8446</v>
      </c>
      <c r="D1264" s="299" t="s">
        <v>8452</v>
      </c>
      <c r="E1264" s="302" t="s">
        <v>6524</v>
      </c>
      <c r="F1264" s="301">
        <v>9.4</v>
      </c>
      <c r="G1264" s="300">
        <v>5</v>
      </c>
      <c r="H1264" s="300">
        <v>5</v>
      </c>
      <c r="I1264" s="300">
        <v>5</v>
      </c>
      <c r="J1264" s="300">
        <v>5</v>
      </c>
      <c r="K1264" s="300">
        <v>10</v>
      </c>
      <c r="L1264" s="300">
        <v>10</v>
      </c>
      <c r="M1264" s="300">
        <v>5</v>
      </c>
      <c r="N1264" s="300">
        <v>10</v>
      </c>
      <c r="O1264" s="300">
        <v>10</v>
      </c>
      <c r="P1264" s="300">
        <v>10</v>
      </c>
      <c r="Q1264" s="300">
        <v>5</v>
      </c>
      <c r="R1264" s="1" t="s">
        <v>8</v>
      </c>
    </row>
    <row r="1265" spans="1:18">
      <c r="A1265">
        <v>1679</v>
      </c>
      <c r="B1265">
        <v>6</v>
      </c>
      <c r="C1265" s="299" t="s">
        <v>8446</v>
      </c>
      <c r="D1265" s="299" t="s">
        <v>8451</v>
      </c>
      <c r="E1265" s="302" t="s">
        <v>6524</v>
      </c>
      <c r="F1265" s="301">
        <v>8.6999999999999993</v>
      </c>
      <c r="G1265" s="300">
        <v>5</v>
      </c>
      <c r="H1265" s="300">
        <v>5</v>
      </c>
      <c r="I1265" s="300">
        <v>5</v>
      </c>
      <c r="J1265" s="300">
        <v>5</v>
      </c>
      <c r="K1265" s="300">
        <v>10</v>
      </c>
      <c r="L1265" s="300">
        <v>10</v>
      </c>
      <c r="M1265" s="300">
        <v>5</v>
      </c>
      <c r="N1265" s="300">
        <v>10</v>
      </c>
      <c r="O1265" s="300">
        <v>10</v>
      </c>
      <c r="P1265" s="300">
        <v>10</v>
      </c>
      <c r="Q1265" s="300">
        <v>5</v>
      </c>
      <c r="R1265" s="1" t="s">
        <v>6665</v>
      </c>
    </row>
    <row r="1266" spans="1:18">
      <c r="A1266">
        <v>1678</v>
      </c>
      <c r="B1266">
        <v>7</v>
      </c>
      <c r="C1266" s="299" t="s">
        <v>8446</v>
      </c>
      <c r="D1266" s="299" t="s">
        <v>8450</v>
      </c>
      <c r="E1266" s="302" t="s">
        <v>6524</v>
      </c>
      <c r="F1266" s="301">
        <v>8.5</v>
      </c>
      <c r="G1266" s="300">
        <v>5</v>
      </c>
      <c r="H1266" s="300">
        <v>5</v>
      </c>
      <c r="I1266" s="300">
        <v>5</v>
      </c>
      <c r="J1266" s="300">
        <v>5</v>
      </c>
      <c r="K1266" s="300">
        <v>10</v>
      </c>
      <c r="L1266" s="300">
        <v>10</v>
      </c>
      <c r="M1266" s="300">
        <v>5</v>
      </c>
      <c r="N1266" s="300">
        <v>10</v>
      </c>
      <c r="O1266" s="300">
        <v>10</v>
      </c>
      <c r="P1266" s="300">
        <v>10</v>
      </c>
      <c r="Q1266" s="300">
        <v>5</v>
      </c>
      <c r="R1266" s="1" t="s">
        <v>6698</v>
      </c>
    </row>
    <row r="1267" spans="1:18">
      <c r="A1267">
        <v>1677</v>
      </c>
      <c r="B1267">
        <v>8</v>
      </c>
      <c r="C1267" s="299" t="s">
        <v>8446</v>
      </c>
      <c r="D1267" s="299" t="s">
        <v>8449</v>
      </c>
      <c r="E1267" s="302" t="s">
        <v>6524</v>
      </c>
      <c r="F1267" s="301">
        <v>8.8000000000000007</v>
      </c>
      <c r="G1267" s="300">
        <v>5</v>
      </c>
      <c r="H1267" s="300">
        <v>5</v>
      </c>
      <c r="I1267" s="300">
        <v>5</v>
      </c>
      <c r="J1267" s="300">
        <v>5</v>
      </c>
      <c r="K1267" s="300">
        <v>10</v>
      </c>
      <c r="L1267" s="300">
        <v>10</v>
      </c>
      <c r="M1267" s="300">
        <v>5</v>
      </c>
      <c r="N1267" s="300">
        <v>10</v>
      </c>
      <c r="O1267" s="300">
        <v>10</v>
      </c>
      <c r="P1267" s="300">
        <v>10</v>
      </c>
      <c r="Q1267" s="300">
        <v>5</v>
      </c>
      <c r="R1267" s="1" t="s">
        <v>6665</v>
      </c>
    </row>
    <row r="1268" spans="1:18">
      <c r="A1268">
        <v>1676</v>
      </c>
      <c r="B1268">
        <v>9</v>
      </c>
      <c r="C1268" s="299" t="s">
        <v>8446</v>
      </c>
      <c r="D1268" s="299" t="s">
        <v>8448</v>
      </c>
      <c r="E1268" s="302" t="s">
        <v>6524</v>
      </c>
      <c r="F1268" s="301">
        <v>8.4</v>
      </c>
      <c r="G1268" s="300">
        <v>5</v>
      </c>
      <c r="H1268" s="300">
        <v>5</v>
      </c>
      <c r="I1268" s="300">
        <v>5</v>
      </c>
      <c r="J1268" s="300">
        <v>5</v>
      </c>
      <c r="K1268" s="300">
        <v>10</v>
      </c>
      <c r="L1268" s="300">
        <v>10</v>
      </c>
      <c r="M1268" s="300">
        <v>5</v>
      </c>
      <c r="N1268" s="300">
        <v>10</v>
      </c>
      <c r="O1268" s="300">
        <v>10</v>
      </c>
      <c r="P1268" s="300">
        <v>10</v>
      </c>
      <c r="Q1268" s="300">
        <v>5</v>
      </c>
      <c r="R1268" s="1" t="s">
        <v>6698</v>
      </c>
    </row>
    <row r="1269" spans="1:18">
      <c r="A1269">
        <v>1675</v>
      </c>
      <c r="B1269">
        <v>10</v>
      </c>
      <c r="C1269" s="299" t="s">
        <v>8446</v>
      </c>
      <c r="D1269" s="299" t="s">
        <v>8447</v>
      </c>
      <c r="E1269" s="302" t="s">
        <v>6524</v>
      </c>
      <c r="F1269" s="301">
        <v>7.9</v>
      </c>
      <c r="G1269" s="300">
        <v>5</v>
      </c>
      <c r="H1269" s="300">
        <v>5</v>
      </c>
      <c r="I1269" s="300">
        <v>5</v>
      </c>
      <c r="J1269" s="300">
        <v>5</v>
      </c>
      <c r="K1269" s="300">
        <v>10</v>
      </c>
      <c r="L1269" s="300">
        <v>10</v>
      </c>
      <c r="M1269" s="300">
        <v>5</v>
      </c>
      <c r="N1269" s="300">
        <v>10</v>
      </c>
      <c r="O1269" s="300">
        <v>10</v>
      </c>
      <c r="P1269" s="300">
        <v>10</v>
      </c>
      <c r="Q1269" s="300">
        <v>5</v>
      </c>
      <c r="R1269" s="1" t="s">
        <v>6665</v>
      </c>
    </row>
    <row r="1270" spans="1:18">
      <c r="A1270">
        <v>1674</v>
      </c>
      <c r="C1270" s="299" t="s">
        <v>8446</v>
      </c>
      <c r="D1270" s="298" t="s">
        <v>8445</v>
      </c>
      <c r="E1270" s="297" t="s">
        <v>6524</v>
      </c>
      <c r="F1270" s="296">
        <v>8.6</v>
      </c>
      <c r="G1270" s="296" t="e">
        <f>AVERAGE(#REF!)</f>
        <v>#REF!</v>
      </c>
      <c r="H1270" s="296" t="e">
        <f>AVERAGE(#REF!)</f>
        <v>#REF!</v>
      </c>
      <c r="I1270" s="296" t="e">
        <f>AVERAGE(#REF!)</f>
        <v>#REF!</v>
      </c>
      <c r="J1270" s="296" t="e">
        <f>AVERAGE(#REF!)</f>
        <v>#REF!</v>
      </c>
      <c r="K1270" s="296" t="e">
        <f>AVERAGE(#REF!)</f>
        <v>#REF!</v>
      </c>
      <c r="L1270" s="296" t="e">
        <f>AVERAGE(#REF!)</f>
        <v>#REF!</v>
      </c>
      <c r="M1270" s="296" t="e">
        <f>AVERAGE(#REF!)</f>
        <v>#REF!</v>
      </c>
      <c r="N1270" s="296" t="e">
        <f>AVERAGE(#REF!)</f>
        <v>#REF!</v>
      </c>
      <c r="O1270" s="296" t="e">
        <f>AVERAGE(#REF!)</f>
        <v>#REF!</v>
      </c>
      <c r="P1270" s="296" t="e">
        <f>AVERAGE(#REF!)</f>
        <v>#REF!</v>
      </c>
      <c r="Q1270" s="296" t="e">
        <f>AVERAGE(#REF!)</f>
        <v>#REF!</v>
      </c>
      <c r="R1270" s="1" t="s">
        <v>8</v>
      </c>
    </row>
    <row r="1271" spans="1:18">
      <c r="A1271">
        <v>1673</v>
      </c>
      <c r="B1271">
        <v>1</v>
      </c>
      <c r="C1271" s="299" t="s">
        <v>8435</v>
      </c>
      <c r="D1271" s="299" t="s">
        <v>8444</v>
      </c>
      <c r="E1271" s="302" t="s">
        <v>6524</v>
      </c>
      <c r="F1271" s="301">
        <v>9.3000000000000007</v>
      </c>
      <c r="G1271" s="300">
        <v>5</v>
      </c>
      <c r="H1271" s="300">
        <v>5</v>
      </c>
      <c r="I1271" s="300">
        <v>5</v>
      </c>
      <c r="J1271" s="300">
        <v>5</v>
      </c>
      <c r="K1271" s="300">
        <v>10</v>
      </c>
      <c r="L1271" s="300">
        <v>10</v>
      </c>
      <c r="M1271" s="300">
        <v>5</v>
      </c>
      <c r="N1271" s="300">
        <v>10</v>
      </c>
      <c r="O1271" s="300">
        <v>10</v>
      </c>
      <c r="P1271" s="300">
        <v>10</v>
      </c>
      <c r="Q1271" s="300">
        <v>5</v>
      </c>
      <c r="R1271" s="1" t="s">
        <v>8</v>
      </c>
    </row>
    <row r="1272" spans="1:18">
      <c r="A1272">
        <v>1672</v>
      </c>
      <c r="B1272">
        <v>2</v>
      </c>
      <c r="C1272" s="299" t="s">
        <v>8435</v>
      </c>
      <c r="D1272" s="299" t="s">
        <v>8443</v>
      </c>
      <c r="E1272" s="302" t="s">
        <v>6524</v>
      </c>
      <c r="F1272" s="301">
        <v>8.5</v>
      </c>
      <c r="G1272" s="300">
        <v>5</v>
      </c>
      <c r="H1272" s="300">
        <v>5</v>
      </c>
      <c r="I1272" s="300">
        <v>5</v>
      </c>
      <c r="J1272" s="300">
        <v>5</v>
      </c>
      <c r="K1272" s="300">
        <v>10</v>
      </c>
      <c r="L1272" s="300">
        <v>10</v>
      </c>
      <c r="M1272" s="300">
        <v>5</v>
      </c>
      <c r="N1272" s="300">
        <v>10</v>
      </c>
      <c r="O1272" s="300">
        <v>10</v>
      </c>
      <c r="P1272" s="300">
        <v>10</v>
      </c>
      <c r="Q1272" s="300">
        <v>5</v>
      </c>
      <c r="R1272" s="1" t="s">
        <v>6665</v>
      </c>
    </row>
    <row r="1273" spans="1:18">
      <c r="A1273">
        <v>1671</v>
      </c>
      <c r="B1273">
        <v>3</v>
      </c>
      <c r="C1273" s="299" t="s">
        <v>8435</v>
      </c>
      <c r="D1273" s="299" t="s">
        <v>8442</v>
      </c>
      <c r="E1273" s="302" t="s">
        <v>6524</v>
      </c>
      <c r="F1273" s="301">
        <v>9.3000000000000007</v>
      </c>
      <c r="G1273" s="300">
        <v>5</v>
      </c>
      <c r="H1273" s="300">
        <v>5</v>
      </c>
      <c r="I1273" s="300">
        <v>5</v>
      </c>
      <c r="J1273" s="300">
        <v>5</v>
      </c>
      <c r="K1273" s="300">
        <v>10</v>
      </c>
      <c r="L1273" s="300">
        <v>10</v>
      </c>
      <c r="M1273" s="300">
        <v>5</v>
      </c>
      <c r="N1273" s="300">
        <v>10</v>
      </c>
      <c r="O1273" s="300">
        <v>10</v>
      </c>
      <c r="P1273" s="300">
        <v>10</v>
      </c>
      <c r="Q1273" s="300">
        <v>5</v>
      </c>
      <c r="R1273" s="1" t="s">
        <v>6665</v>
      </c>
    </row>
    <row r="1274" spans="1:18">
      <c r="A1274">
        <v>1670</v>
      </c>
      <c r="B1274">
        <v>4</v>
      </c>
      <c r="C1274" s="299" t="s">
        <v>8435</v>
      </c>
      <c r="D1274" s="299" t="s">
        <v>8441</v>
      </c>
      <c r="E1274" s="302" t="s">
        <v>6524</v>
      </c>
      <c r="F1274" s="301">
        <v>8.1</v>
      </c>
      <c r="G1274" s="300">
        <v>5</v>
      </c>
      <c r="H1274" s="300">
        <v>5</v>
      </c>
      <c r="I1274" s="300">
        <v>5</v>
      </c>
      <c r="J1274" s="300">
        <v>5</v>
      </c>
      <c r="K1274" s="300">
        <v>10</v>
      </c>
      <c r="L1274" s="300">
        <v>10</v>
      </c>
      <c r="M1274" s="300">
        <v>5</v>
      </c>
      <c r="N1274" s="300">
        <v>10</v>
      </c>
      <c r="O1274" s="300">
        <v>10</v>
      </c>
      <c r="P1274" s="300">
        <v>10</v>
      </c>
      <c r="Q1274" s="300">
        <v>5</v>
      </c>
      <c r="R1274" s="1" t="s">
        <v>6698</v>
      </c>
    </row>
    <row r="1275" spans="1:18">
      <c r="A1275">
        <v>1669</v>
      </c>
      <c r="B1275">
        <v>5</v>
      </c>
      <c r="C1275" s="299" t="s">
        <v>8435</v>
      </c>
      <c r="D1275" s="299" t="s">
        <v>8440</v>
      </c>
      <c r="E1275" s="302" t="s">
        <v>6524</v>
      </c>
      <c r="F1275" s="301">
        <v>8.9</v>
      </c>
      <c r="G1275" s="300">
        <v>5</v>
      </c>
      <c r="H1275" s="300">
        <v>5</v>
      </c>
      <c r="I1275" s="300">
        <v>5</v>
      </c>
      <c r="J1275" s="300">
        <v>5</v>
      </c>
      <c r="K1275" s="300">
        <v>10</v>
      </c>
      <c r="L1275" s="300">
        <v>10</v>
      </c>
      <c r="M1275" s="300">
        <v>5</v>
      </c>
      <c r="N1275" s="300">
        <v>10</v>
      </c>
      <c r="O1275" s="300">
        <v>10</v>
      </c>
      <c r="P1275" s="300">
        <v>10</v>
      </c>
      <c r="Q1275" s="300">
        <v>5</v>
      </c>
      <c r="R1275" s="1" t="s">
        <v>6665</v>
      </c>
    </row>
    <row r="1276" spans="1:18">
      <c r="A1276">
        <v>1668</v>
      </c>
      <c r="B1276">
        <v>6</v>
      </c>
      <c r="C1276" s="299" t="s">
        <v>8435</v>
      </c>
      <c r="D1276" s="299" t="s">
        <v>8439</v>
      </c>
      <c r="E1276" s="302" t="s">
        <v>6524</v>
      </c>
      <c r="F1276" s="301">
        <v>9.1999999999999993</v>
      </c>
      <c r="G1276" s="300">
        <v>5</v>
      </c>
      <c r="H1276" s="300">
        <v>5</v>
      </c>
      <c r="I1276" s="300">
        <v>5</v>
      </c>
      <c r="J1276" s="300">
        <v>5</v>
      </c>
      <c r="K1276" s="300">
        <v>10</v>
      </c>
      <c r="L1276" s="300">
        <v>10</v>
      </c>
      <c r="M1276" s="300">
        <v>5</v>
      </c>
      <c r="N1276" s="300">
        <v>10</v>
      </c>
      <c r="O1276" s="300">
        <v>10</v>
      </c>
      <c r="P1276" s="300">
        <v>10</v>
      </c>
      <c r="Q1276" s="300">
        <v>5</v>
      </c>
      <c r="R1276" s="1" t="s">
        <v>6665</v>
      </c>
    </row>
    <row r="1277" spans="1:18">
      <c r="A1277">
        <v>1667</v>
      </c>
      <c r="B1277">
        <v>7</v>
      </c>
      <c r="C1277" s="299" t="s">
        <v>8435</v>
      </c>
      <c r="D1277" s="299" t="s">
        <v>8438</v>
      </c>
      <c r="E1277" s="302" t="s">
        <v>6524</v>
      </c>
      <c r="F1277" s="301">
        <v>8.5</v>
      </c>
      <c r="G1277" s="300">
        <v>5</v>
      </c>
      <c r="H1277" s="300">
        <v>5</v>
      </c>
      <c r="I1277" s="300">
        <v>5</v>
      </c>
      <c r="J1277" s="300">
        <v>5</v>
      </c>
      <c r="K1277" s="300">
        <v>10</v>
      </c>
      <c r="L1277" s="300">
        <v>10</v>
      </c>
      <c r="M1277" s="300">
        <v>5</v>
      </c>
      <c r="N1277" s="300">
        <v>10</v>
      </c>
      <c r="O1277" s="300">
        <v>10</v>
      </c>
      <c r="P1277" s="300">
        <v>10</v>
      </c>
      <c r="Q1277" s="300">
        <v>5</v>
      </c>
      <c r="R1277" s="1" t="s">
        <v>6665</v>
      </c>
    </row>
    <row r="1278" spans="1:18">
      <c r="A1278">
        <v>1666</v>
      </c>
      <c r="B1278">
        <v>8</v>
      </c>
      <c r="C1278" s="299" t="s">
        <v>8435</v>
      </c>
      <c r="D1278" s="299" t="s">
        <v>8437</v>
      </c>
      <c r="E1278" s="302" t="s">
        <v>6524</v>
      </c>
      <c r="F1278" s="301">
        <v>9.1999999999999993</v>
      </c>
      <c r="G1278" s="300">
        <v>5</v>
      </c>
      <c r="H1278" s="300">
        <v>5</v>
      </c>
      <c r="I1278" s="300">
        <v>5</v>
      </c>
      <c r="J1278" s="300">
        <v>5</v>
      </c>
      <c r="K1278" s="300">
        <v>10</v>
      </c>
      <c r="L1278" s="300">
        <v>10</v>
      </c>
      <c r="M1278" s="300">
        <v>5</v>
      </c>
      <c r="N1278" s="300">
        <v>10</v>
      </c>
      <c r="O1278" s="300">
        <v>10</v>
      </c>
      <c r="P1278" s="300">
        <v>10</v>
      </c>
      <c r="Q1278" s="300">
        <v>5</v>
      </c>
      <c r="R1278" s="1" t="s">
        <v>8</v>
      </c>
    </row>
    <row r="1279" spans="1:18">
      <c r="A1279">
        <v>1665</v>
      </c>
      <c r="B1279">
        <v>9</v>
      </c>
      <c r="C1279" s="299" t="s">
        <v>8435</v>
      </c>
      <c r="D1279" s="299" t="s">
        <v>8436</v>
      </c>
      <c r="E1279" s="302" t="s">
        <v>6524</v>
      </c>
      <c r="F1279" s="301">
        <v>8.6999999999999993</v>
      </c>
      <c r="G1279" s="300">
        <v>5</v>
      </c>
      <c r="H1279" s="300">
        <v>5</v>
      </c>
      <c r="I1279" s="300">
        <v>5</v>
      </c>
      <c r="J1279" s="300">
        <v>5</v>
      </c>
      <c r="K1279" s="300">
        <v>10</v>
      </c>
      <c r="L1279" s="300">
        <v>10</v>
      </c>
      <c r="M1279" s="300">
        <v>5</v>
      </c>
      <c r="N1279" s="300">
        <v>10</v>
      </c>
      <c r="O1279" s="300">
        <v>10</v>
      </c>
      <c r="P1279" s="300">
        <v>10</v>
      </c>
      <c r="Q1279" s="300">
        <v>5</v>
      </c>
      <c r="R1279" s="1" t="s">
        <v>6665</v>
      </c>
    </row>
    <row r="1280" spans="1:18">
      <c r="A1280">
        <v>1664</v>
      </c>
      <c r="C1280" s="299" t="s">
        <v>8435</v>
      </c>
      <c r="D1280" s="298" t="s">
        <v>8434</v>
      </c>
      <c r="E1280" s="297" t="s">
        <v>6524</v>
      </c>
      <c r="F1280" s="296">
        <v>8.9</v>
      </c>
      <c r="G1280" s="296" t="e">
        <f>AVERAGE(#REF!)</f>
        <v>#REF!</v>
      </c>
      <c r="H1280" s="296" t="e">
        <f>AVERAGE(#REF!)</f>
        <v>#REF!</v>
      </c>
      <c r="I1280" s="296" t="e">
        <f>AVERAGE(#REF!)</f>
        <v>#REF!</v>
      </c>
      <c r="J1280" s="296" t="e">
        <f>AVERAGE(#REF!)</f>
        <v>#REF!</v>
      </c>
      <c r="K1280" s="296" t="e">
        <f>AVERAGE(#REF!)</f>
        <v>#REF!</v>
      </c>
      <c r="L1280" s="296" t="e">
        <f>AVERAGE(#REF!)</f>
        <v>#REF!</v>
      </c>
      <c r="M1280" s="296" t="e">
        <f>AVERAGE(#REF!)</f>
        <v>#REF!</v>
      </c>
      <c r="N1280" s="296" t="e">
        <f>AVERAGE(#REF!)</f>
        <v>#REF!</v>
      </c>
      <c r="O1280" s="296" t="e">
        <f>AVERAGE(#REF!)</f>
        <v>#REF!</v>
      </c>
      <c r="P1280" s="296" t="e">
        <f>AVERAGE(#REF!)</f>
        <v>#REF!</v>
      </c>
      <c r="Q1280" s="296" t="e">
        <f>AVERAGE(#REF!)</f>
        <v>#REF!</v>
      </c>
      <c r="R1280" s="1" t="s">
        <v>6665</v>
      </c>
    </row>
    <row r="1281" spans="1:18">
      <c r="A1281">
        <v>1663</v>
      </c>
      <c r="B1281">
        <v>1</v>
      </c>
      <c r="C1281" s="299" t="s">
        <v>8423</v>
      </c>
      <c r="D1281" s="299" t="s">
        <v>8433</v>
      </c>
      <c r="E1281" s="302" t="s">
        <v>6524</v>
      </c>
      <c r="F1281" s="301">
        <v>9.1999999999999993</v>
      </c>
      <c r="G1281" s="300">
        <v>5</v>
      </c>
      <c r="H1281" s="300">
        <v>5</v>
      </c>
      <c r="I1281" s="300">
        <v>5</v>
      </c>
      <c r="J1281" s="300">
        <v>5</v>
      </c>
      <c r="K1281" s="300">
        <v>10</v>
      </c>
      <c r="L1281" s="300">
        <v>10</v>
      </c>
      <c r="M1281" s="300">
        <v>5</v>
      </c>
      <c r="N1281" s="300">
        <v>10</v>
      </c>
      <c r="O1281" s="300">
        <v>10</v>
      </c>
      <c r="P1281" s="300">
        <v>10</v>
      </c>
      <c r="Q1281" s="300">
        <v>5</v>
      </c>
      <c r="R1281" s="1" t="s">
        <v>8</v>
      </c>
    </row>
    <row r="1282" spans="1:18">
      <c r="A1282">
        <v>1662</v>
      </c>
      <c r="B1282">
        <v>2</v>
      </c>
      <c r="C1282" s="299" t="s">
        <v>8423</v>
      </c>
      <c r="D1282" s="299" t="s">
        <v>8432</v>
      </c>
      <c r="E1282" s="302" t="s">
        <v>6524</v>
      </c>
      <c r="F1282" s="301">
        <v>9</v>
      </c>
      <c r="G1282" s="300">
        <v>5</v>
      </c>
      <c r="H1282" s="300">
        <v>5</v>
      </c>
      <c r="I1282" s="300">
        <v>5</v>
      </c>
      <c r="J1282" s="300">
        <v>5</v>
      </c>
      <c r="K1282" s="300">
        <v>10</v>
      </c>
      <c r="L1282" s="300">
        <v>10</v>
      </c>
      <c r="M1282" s="300">
        <v>5</v>
      </c>
      <c r="N1282" s="300">
        <v>10</v>
      </c>
      <c r="O1282" s="300">
        <v>10</v>
      </c>
      <c r="P1282" s="300">
        <v>10</v>
      </c>
      <c r="Q1282" s="300">
        <v>5</v>
      </c>
      <c r="R1282" s="1" t="s">
        <v>6665</v>
      </c>
    </row>
    <row r="1283" spans="1:18">
      <c r="A1283">
        <v>1661</v>
      </c>
      <c r="B1283">
        <v>3</v>
      </c>
      <c r="C1283" s="299" t="s">
        <v>8423</v>
      </c>
      <c r="D1283" s="299" t="s">
        <v>8431</v>
      </c>
      <c r="E1283" s="302" t="s">
        <v>6524</v>
      </c>
      <c r="F1283" s="301">
        <v>8.5</v>
      </c>
      <c r="G1283" s="300">
        <v>5</v>
      </c>
      <c r="H1283" s="300">
        <v>5</v>
      </c>
      <c r="I1283" s="300">
        <v>5</v>
      </c>
      <c r="J1283" s="300">
        <v>5</v>
      </c>
      <c r="K1283" s="300">
        <v>10</v>
      </c>
      <c r="L1283" s="300">
        <v>10</v>
      </c>
      <c r="M1283" s="300">
        <v>5</v>
      </c>
      <c r="N1283" s="300">
        <v>10</v>
      </c>
      <c r="O1283" s="300">
        <v>10</v>
      </c>
      <c r="P1283" s="300">
        <v>10</v>
      </c>
      <c r="Q1283" s="300">
        <v>5</v>
      </c>
      <c r="R1283" s="1" t="s">
        <v>8</v>
      </c>
    </row>
    <row r="1284" spans="1:18">
      <c r="A1284">
        <v>1660</v>
      </c>
      <c r="B1284">
        <v>4</v>
      </c>
      <c r="C1284" s="299" t="s">
        <v>8423</v>
      </c>
      <c r="D1284" s="299" t="s">
        <v>8430</v>
      </c>
      <c r="E1284" s="302" t="s">
        <v>6524</v>
      </c>
      <c r="F1284" s="301">
        <v>8.6</v>
      </c>
      <c r="G1284" s="300">
        <v>5</v>
      </c>
      <c r="H1284" s="300">
        <v>5</v>
      </c>
      <c r="I1284" s="300">
        <v>5</v>
      </c>
      <c r="J1284" s="300">
        <v>5</v>
      </c>
      <c r="K1284" s="300">
        <v>10</v>
      </c>
      <c r="L1284" s="300">
        <v>10</v>
      </c>
      <c r="M1284" s="300">
        <v>5</v>
      </c>
      <c r="N1284" s="300">
        <v>10</v>
      </c>
      <c r="O1284" s="300">
        <v>10</v>
      </c>
      <c r="P1284" s="300">
        <v>10</v>
      </c>
      <c r="Q1284" s="300">
        <v>5</v>
      </c>
      <c r="R1284" s="1" t="s">
        <v>6665</v>
      </c>
    </row>
    <row r="1285" spans="1:18">
      <c r="A1285">
        <v>1659</v>
      </c>
      <c r="B1285">
        <v>5</v>
      </c>
      <c r="C1285" s="299" t="s">
        <v>8423</v>
      </c>
      <c r="D1285" s="299" t="s">
        <v>8429</v>
      </c>
      <c r="E1285" s="302" t="s">
        <v>6524</v>
      </c>
      <c r="F1285" s="301">
        <v>7.6</v>
      </c>
      <c r="G1285" s="300">
        <v>5</v>
      </c>
      <c r="H1285" s="300">
        <v>5</v>
      </c>
      <c r="I1285" s="300">
        <v>5</v>
      </c>
      <c r="J1285" s="300">
        <v>5</v>
      </c>
      <c r="K1285" s="300">
        <v>10</v>
      </c>
      <c r="L1285" s="300">
        <v>10</v>
      </c>
      <c r="M1285" s="300">
        <v>5</v>
      </c>
      <c r="N1285" s="300">
        <v>10</v>
      </c>
      <c r="O1285" s="300">
        <v>10</v>
      </c>
      <c r="P1285" s="300">
        <v>10</v>
      </c>
      <c r="Q1285" s="300">
        <v>5</v>
      </c>
      <c r="R1285" s="1" t="s">
        <v>6698</v>
      </c>
    </row>
    <row r="1286" spans="1:18">
      <c r="A1286">
        <v>1658</v>
      </c>
      <c r="B1286">
        <v>6</v>
      </c>
      <c r="C1286" s="299" t="s">
        <v>8423</v>
      </c>
      <c r="D1286" s="299" t="s">
        <v>8428</v>
      </c>
      <c r="E1286" s="302" t="s">
        <v>6524</v>
      </c>
      <c r="F1286" s="301">
        <v>9.1</v>
      </c>
      <c r="G1286" s="300">
        <v>5</v>
      </c>
      <c r="H1286" s="300">
        <v>5</v>
      </c>
      <c r="I1286" s="300">
        <v>5</v>
      </c>
      <c r="J1286" s="300">
        <v>5</v>
      </c>
      <c r="K1286" s="300">
        <v>10</v>
      </c>
      <c r="L1286" s="300">
        <v>10</v>
      </c>
      <c r="M1286" s="300">
        <v>5</v>
      </c>
      <c r="N1286" s="300">
        <v>10</v>
      </c>
      <c r="O1286" s="300">
        <v>10</v>
      </c>
      <c r="P1286" s="300">
        <v>10</v>
      </c>
      <c r="Q1286" s="300">
        <v>5</v>
      </c>
      <c r="R1286" s="1" t="s">
        <v>8</v>
      </c>
    </row>
    <row r="1287" spans="1:18">
      <c r="A1287">
        <v>1657</v>
      </c>
      <c r="B1287">
        <v>7</v>
      </c>
      <c r="C1287" s="299" t="s">
        <v>8423</v>
      </c>
      <c r="D1287" s="299" t="s">
        <v>8427</v>
      </c>
      <c r="E1287" s="302" t="s">
        <v>6524</v>
      </c>
      <c r="F1287" s="301">
        <v>8.6999999999999993</v>
      </c>
      <c r="G1287" s="300">
        <v>5</v>
      </c>
      <c r="H1287" s="300">
        <v>5</v>
      </c>
      <c r="I1287" s="300">
        <v>5</v>
      </c>
      <c r="J1287" s="300">
        <v>5</v>
      </c>
      <c r="K1287" s="300">
        <v>10</v>
      </c>
      <c r="L1287" s="300">
        <v>10</v>
      </c>
      <c r="M1287" s="300">
        <v>5</v>
      </c>
      <c r="N1287" s="300">
        <v>10</v>
      </c>
      <c r="O1287" s="300">
        <v>10</v>
      </c>
      <c r="P1287" s="300">
        <v>10</v>
      </c>
      <c r="Q1287" s="300">
        <v>5</v>
      </c>
      <c r="R1287" s="1" t="s">
        <v>8</v>
      </c>
    </row>
    <row r="1288" spans="1:18">
      <c r="A1288">
        <v>1656</v>
      </c>
      <c r="B1288">
        <v>8</v>
      </c>
      <c r="C1288" s="299" t="s">
        <v>8423</v>
      </c>
      <c r="D1288" s="299" t="s">
        <v>8426</v>
      </c>
      <c r="E1288" s="302" t="s">
        <v>6524</v>
      </c>
      <c r="F1288" s="301">
        <v>9.1</v>
      </c>
      <c r="G1288" s="300">
        <v>5</v>
      </c>
      <c r="H1288" s="300">
        <v>5</v>
      </c>
      <c r="I1288" s="300">
        <v>5</v>
      </c>
      <c r="J1288" s="300">
        <v>5</v>
      </c>
      <c r="K1288" s="300">
        <v>10</v>
      </c>
      <c r="L1288" s="300">
        <v>10</v>
      </c>
      <c r="M1288" s="300">
        <v>5</v>
      </c>
      <c r="N1288" s="300">
        <v>10</v>
      </c>
      <c r="O1288" s="300">
        <v>10</v>
      </c>
      <c r="P1288" s="300">
        <v>10</v>
      </c>
      <c r="Q1288" s="300">
        <v>5</v>
      </c>
      <c r="R1288" s="1" t="s">
        <v>8</v>
      </c>
    </row>
    <row r="1289" spans="1:18">
      <c r="A1289">
        <v>1655</v>
      </c>
      <c r="B1289">
        <v>9</v>
      </c>
      <c r="C1289" s="299" t="s">
        <v>8423</v>
      </c>
      <c r="D1289" s="299" t="s">
        <v>8425</v>
      </c>
      <c r="E1289" s="302" t="s">
        <v>6524</v>
      </c>
      <c r="F1289" s="301">
        <v>8.8000000000000007</v>
      </c>
      <c r="G1289" s="300">
        <v>5</v>
      </c>
      <c r="H1289" s="300">
        <v>5</v>
      </c>
      <c r="I1289" s="300">
        <v>5</v>
      </c>
      <c r="J1289" s="300">
        <v>5</v>
      </c>
      <c r="K1289" s="300">
        <v>10</v>
      </c>
      <c r="L1289" s="300">
        <v>10</v>
      </c>
      <c r="M1289" s="300">
        <v>5</v>
      </c>
      <c r="N1289" s="300">
        <v>10</v>
      </c>
      <c r="O1289" s="300">
        <v>10</v>
      </c>
      <c r="P1289" s="300">
        <v>10</v>
      </c>
      <c r="Q1289" s="300">
        <v>5</v>
      </c>
      <c r="R1289" s="1" t="s">
        <v>6665</v>
      </c>
    </row>
    <row r="1290" spans="1:18">
      <c r="A1290">
        <v>1654</v>
      </c>
      <c r="B1290">
        <v>10</v>
      </c>
      <c r="C1290" s="299" t="s">
        <v>8423</v>
      </c>
      <c r="D1290" s="299" t="s">
        <v>8424</v>
      </c>
      <c r="E1290" s="302" t="s">
        <v>6524</v>
      </c>
      <c r="F1290" s="301">
        <v>8.8000000000000007</v>
      </c>
      <c r="G1290" s="300">
        <v>5</v>
      </c>
      <c r="H1290" s="300">
        <v>5</v>
      </c>
      <c r="I1290" s="300">
        <v>5</v>
      </c>
      <c r="J1290" s="300">
        <v>5</v>
      </c>
      <c r="K1290" s="300">
        <v>10</v>
      </c>
      <c r="L1290" s="300">
        <v>10</v>
      </c>
      <c r="M1290" s="300">
        <v>5</v>
      </c>
      <c r="N1290" s="300">
        <v>10</v>
      </c>
      <c r="O1290" s="300">
        <v>10</v>
      </c>
      <c r="P1290" s="300">
        <v>10</v>
      </c>
      <c r="Q1290" s="300">
        <v>5</v>
      </c>
      <c r="R1290" s="1" t="s">
        <v>6665</v>
      </c>
    </row>
    <row r="1291" spans="1:18">
      <c r="A1291">
        <v>1653</v>
      </c>
      <c r="C1291" s="299" t="s">
        <v>8423</v>
      </c>
      <c r="D1291" s="298" t="s">
        <v>8403</v>
      </c>
      <c r="E1291" s="297" t="s">
        <v>6524</v>
      </c>
      <c r="F1291" s="296">
        <v>8.6999999999999993</v>
      </c>
      <c r="G1291" s="296" t="e">
        <f>AVERAGE(#REF!)</f>
        <v>#REF!</v>
      </c>
      <c r="H1291" s="296" t="e">
        <f>AVERAGE(#REF!)</f>
        <v>#REF!</v>
      </c>
      <c r="I1291" s="296" t="e">
        <f>AVERAGE(#REF!)</f>
        <v>#REF!</v>
      </c>
      <c r="J1291" s="296" t="e">
        <f>AVERAGE(#REF!)</f>
        <v>#REF!</v>
      </c>
      <c r="K1291" s="296" t="e">
        <f>AVERAGE(#REF!)</f>
        <v>#REF!</v>
      </c>
      <c r="L1291" s="296" t="e">
        <f>AVERAGE(#REF!)</f>
        <v>#REF!</v>
      </c>
      <c r="M1291" s="296" t="e">
        <f>AVERAGE(#REF!)</f>
        <v>#REF!</v>
      </c>
      <c r="N1291" s="296" t="e">
        <f>AVERAGE(#REF!)</f>
        <v>#REF!</v>
      </c>
      <c r="O1291" s="296" t="e">
        <f>AVERAGE(#REF!)</f>
        <v>#REF!</v>
      </c>
      <c r="P1291" s="296" t="e">
        <f>AVERAGE(#REF!)</f>
        <v>#REF!</v>
      </c>
      <c r="Q1291" s="296" t="e">
        <f>AVERAGE(#REF!)</f>
        <v>#REF!</v>
      </c>
      <c r="R1291" s="1" t="s">
        <v>8</v>
      </c>
    </row>
    <row r="1292" spans="1:18">
      <c r="A1292">
        <v>1652</v>
      </c>
      <c r="B1292">
        <v>1</v>
      </c>
      <c r="C1292" s="299" t="s">
        <v>8404</v>
      </c>
      <c r="D1292" s="299" t="s">
        <v>8422</v>
      </c>
      <c r="E1292" s="302" t="s">
        <v>6524</v>
      </c>
      <c r="F1292" s="301">
        <v>9.3000000000000007</v>
      </c>
      <c r="G1292" s="300">
        <v>5</v>
      </c>
      <c r="H1292" s="300">
        <v>5</v>
      </c>
      <c r="I1292" s="300">
        <v>5</v>
      </c>
      <c r="J1292" s="300">
        <v>5</v>
      </c>
      <c r="K1292" s="300">
        <v>10</v>
      </c>
      <c r="L1292" s="300">
        <v>10</v>
      </c>
      <c r="M1292" s="300">
        <v>5</v>
      </c>
      <c r="N1292" s="300">
        <v>10</v>
      </c>
      <c r="O1292" s="300">
        <v>10</v>
      </c>
      <c r="P1292" s="300">
        <v>10</v>
      </c>
      <c r="Q1292" s="300">
        <v>5</v>
      </c>
      <c r="R1292" s="1" t="s">
        <v>8</v>
      </c>
    </row>
    <row r="1293" spans="1:18">
      <c r="A1293">
        <v>1651</v>
      </c>
      <c r="B1293">
        <v>2</v>
      </c>
      <c r="C1293" s="299" t="s">
        <v>8404</v>
      </c>
      <c r="D1293" s="299" t="s">
        <v>8421</v>
      </c>
      <c r="E1293" s="302" t="s">
        <v>6524</v>
      </c>
      <c r="F1293" s="301">
        <v>8.9</v>
      </c>
      <c r="G1293" s="300">
        <v>5</v>
      </c>
      <c r="H1293" s="300">
        <v>5</v>
      </c>
      <c r="I1293" s="300">
        <v>5</v>
      </c>
      <c r="J1293" s="300">
        <v>5</v>
      </c>
      <c r="K1293" s="300">
        <v>10</v>
      </c>
      <c r="L1293" s="300">
        <v>10</v>
      </c>
      <c r="M1293" s="300">
        <v>5</v>
      </c>
      <c r="N1293" s="300">
        <v>10</v>
      </c>
      <c r="O1293" s="300">
        <v>10</v>
      </c>
      <c r="P1293" s="300">
        <v>10</v>
      </c>
      <c r="Q1293" s="300">
        <v>5</v>
      </c>
      <c r="R1293" s="1" t="s">
        <v>8</v>
      </c>
    </row>
    <row r="1294" spans="1:18">
      <c r="A1294">
        <v>1650</v>
      </c>
      <c r="B1294">
        <v>3</v>
      </c>
      <c r="C1294" s="299" t="s">
        <v>8404</v>
      </c>
      <c r="D1294" s="299" t="s">
        <v>8420</v>
      </c>
      <c r="E1294" s="302" t="s">
        <v>6524</v>
      </c>
      <c r="F1294" s="301">
        <v>8.5</v>
      </c>
      <c r="G1294" s="300">
        <v>5</v>
      </c>
      <c r="H1294" s="300">
        <v>5</v>
      </c>
      <c r="I1294" s="300">
        <v>5</v>
      </c>
      <c r="J1294" s="300">
        <v>5</v>
      </c>
      <c r="K1294" s="300">
        <v>10</v>
      </c>
      <c r="L1294" s="300">
        <v>10</v>
      </c>
      <c r="M1294" s="300">
        <v>5</v>
      </c>
      <c r="N1294" s="300">
        <v>10</v>
      </c>
      <c r="O1294" s="300">
        <v>10</v>
      </c>
      <c r="P1294" s="300">
        <v>10</v>
      </c>
      <c r="Q1294" s="300">
        <v>5</v>
      </c>
      <c r="R1294" s="1" t="s">
        <v>8</v>
      </c>
    </row>
    <row r="1295" spans="1:18">
      <c r="A1295">
        <v>1649</v>
      </c>
      <c r="B1295">
        <v>4</v>
      </c>
      <c r="C1295" s="299" t="s">
        <v>8404</v>
      </c>
      <c r="D1295" s="299" t="s">
        <v>8419</v>
      </c>
      <c r="E1295" s="302" t="s">
        <v>6524</v>
      </c>
      <c r="F1295" s="301">
        <v>8.4</v>
      </c>
      <c r="G1295" s="300">
        <v>5</v>
      </c>
      <c r="H1295" s="300">
        <v>5</v>
      </c>
      <c r="I1295" s="300">
        <v>5</v>
      </c>
      <c r="J1295" s="300">
        <v>5</v>
      </c>
      <c r="K1295" s="300">
        <v>10</v>
      </c>
      <c r="L1295" s="300">
        <v>10</v>
      </c>
      <c r="M1295" s="300">
        <v>5</v>
      </c>
      <c r="N1295" s="300">
        <v>10</v>
      </c>
      <c r="O1295" s="300">
        <v>10</v>
      </c>
      <c r="P1295" s="300">
        <v>10</v>
      </c>
      <c r="Q1295" s="300">
        <v>5</v>
      </c>
      <c r="R1295" s="1" t="s">
        <v>8</v>
      </c>
    </row>
    <row r="1296" spans="1:18">
      <c r="A1296">
        <v>1648</v>
      </c>
      <c r="B1296">
        <v>5</v>
      </c>
      <c r="C1296" s="299" t="s">
        <v>8404</v>
      </c>
      <c r="D1296" s="305" t="s">
        <v>8418</v>
      </c>
      <c r="E1296" s="304" t="s">
        <v>6524</v>
      </c>
      <c r="F1296" s="303">
        <v>9.6999999999999993</v>
      </c>
      <c r="G1296" s="300">
        <v>5</v>
      </c>
      <c r="H1296" s="300">
        <v>5</v>
      </c>
      <c r="I1296" s="300">
        <v>5</v>
      </c>
      <c r="J1296" s="300">
        <v>5</v>
      </c>
      <c r="K1296" s="300">
        <v>10</v>
      </c>
      <c r="L1296" s="300">
        <v>10</v>
      </c>
      <c r="M1296" s="300">
        <v>5</v>
      </c>
      <c r="N1296" s="300">
        <v>10</v>
      </c>
      <c r="O1296" s="300">
        <v>10</v>
      </c>
      <c r="P1296" s="300">
        <v>10</v>
      </c>
      <c r="Q1296" s="300">
        <v>5</v>
      </c>
      <c r="R1296" s="1" t="s">
        <v>8</v>
      </c>
    </row>
    <row r="1297" spans="1:18">
      <c r="A1297">
        <v>1647</v>
      </c>
      <c r="B1297">
        <v>6</v>
      </c>
      <c r="C1297" s="299" t="s">
        <v>8404</v>
      </c>
      <c r="D1297" s="305" t="s">
        <v>8417</v>
      </c>
      <c r="E1297" s="304" t="s">
        <v>6524</v>
      </c>
      <c r="F1297" s="303">
        <v>9.5</v>
      </c>
      <c r="G1297" s="300">
        <v>5</v>
      </c>
      <c r="H1297" s="300">
        <v>5</v>
      </c>
      <c r="I1297" s="300">
        <v>5</v>
      </c>
      <c r="J1297" s="300">
        <v>5</v>
      </c>
      <c r="K1297" s="300">
        <v>10</v>
      </c>
      <c r="L1297" s="300">
        <v>10</v>
      </c>
      <c r="M1297" s="300">
        <v>5</v>
      </c>
      <c r="N1297" s="300">
        <v>10</v>
      </c>
      <c r="O1297" s="300">
        <v>10</v>
      </c>
      <c r="P1297" s="300">
        <v>10</v>
      </c>
      <c r="Q1297" s="300">
        <v>5</v>
      </c>
      <c r="R1297" s="1" t="s">
        <v>6665</v>
      </c>
    </row>
    <row r="1298" spans="1:18">
      <c r="A1298">
        <v>1646</v>
      </c>
      <c r="B1298">
        <v>7</v>
      </c>
      <c r="C1298" s="299" t="s">
        <v>8404</v>
      </c>
      <c r="D1298" s="299" t="s">
        <v>8416</v>
      </c>
      <c r="E1298" s="302" t="s">
        <v>6524</v>
      </c>
      <c r="F1298" s="301">
        <v>8.6999999999999993</v>
      </c>
      <c r="G1298" s="300">
        <v>5</v>
      </c>
      <c r="H1298" s="300">
        <v>5</v>
      </c>
      <c r="I1298" s="300">
        <v>5</v>
      </c>
      <c r="J1298" s="300">
        <v>5</v>
      </c>
      <c r="K1298" s="300">
        <v>10</v>
      </c>
      <c r="L1298" s="300">
        <v>10</v>
      </c>
      <c r="M1298" s="300">
        <v>5</v>
      </c>
      <c r="N1298" s="300">
        <v>10</v>
      </c>
      <c r="O1298" s="300">
        <v>10</v>
      </c>
      <c r="P1298" s="300">
        <v>10</v>
      </c>
      <c r="Q1298" s="300">
        <v>5</v>
      </c>
      <c r="R1298" s="1" t="s">
        <v>8</v>
      </c>
    </row>
    <row r="1299" spans="1:18">
      <c r="A1299">
        <v>1645</v>
      </c>
      <c r="B1299">
        <v>8</v>
      </c>
      <c r="C1299" s="299" t="s">
        <v>8404</v>
      </c>
      <c r="D1299" s="299" t="s">
        <v>8415</v>
      </c>
      <c r="E1299" s="302" t="s">
        <v>6524</v>
      </c>
      <c r="F1299" s="301">
        <v>9.1</v>
      </c>
      <c r="G1299" s="300">
        <v>5</v>
      </c>
      <c r="H1299" s="300">
        <v>5</v>
      </c>
      <c r="I1299" s="300">
        <v>5</v>
      </c>
      <c r="J1299" s="300">
        <v>5</v>
      </c>
      <c r="K1299" s="300">
        <v>10</v>
      </c>
      <c r="L1299" s="300">
        <v>10</v>
      </c>
      <c r="M1299" s="300">
        <v>5</v>
      </c>
      <c r="N1299" s="300">
        <v>10</v>
      </c>
      <c r="O1299" s="300">
        <v>10</v>
      </c>
      <c r="P1299" s="300">
        <v>10</v>
      </c>
      <c r="Q1299" s="300">
        <v>5</v>
      </c>
      <c r="R1299" s="1" t="s">
        <v>6665</v>
      </c>
    </row>
    <row r="1300" spans="1:18">
      <c r="A1300">
        <v>1644</v>
      </c>
      <c r="B1300">
        <v>9</v>
      </c>
      <c r="C1300" s="299" t="s">
        <v>8404</v>
      </c>
      <c r="D1300" s="305" t="s">
        <v>8414</v>
      </c>
      <c r="E1300" s="304" t="s">
        <v>6524</v>
      </c>
      <c r="F1300" s="303">
        <v>9.5</v>
      </c>
      <c r="G1300" s="300">
        <v>5</v>
      </c>
      <c r="H1300" s="300">
        <v>5</v>
      </c>
      <c r="I1300" s="300">
        <v>5</v>
      </c>
      <c r="J1300" s="300">
        <v>5</v>
      </c>
      <c r="K1300" s="300">
        <v>10</v>
      </c>
      <c r="L1300" s="300">
        <v>10</v>
      </c>
      <c r="M1300" s="300">
        <v>5</v>
      </c>
      <c r="N1300" s="300">
        <v>10</v>
      </c>
      <c r="O1300" s="300">
        <v>10</v>
      </c>
      <c r="P1300" s="300">
        <v>10</v>
      </c>
      <c r="Q1300" s="300">
        <v>5</v>
      </c>
      <c r="R1300" s="1" t="s">
        <v>8</v>
      </c>
    </row>
    <row r="1301" spans="1:18">
      <c r="A1301">
        <v>1643</v>
      </c>
      <c r="B1301">
        <v>10</v>
      </c>
      <c r="C1301" s="299" t="s">
        <v>8404</v>
      </c>
      <c r="D1301" s="299" t="s">
        <v>8413</v>
      </c>
      <c r="E1301" s="302" t="s">
        <v>6524</v>
      </c>
      <c r="F1301" s="301">
        <v>8.9</v>
      </c>
      <c r="G1301" s="300">
        <v>5</v>
      </c>
      <c r="H1301" s="300">
        <v>5</v>
      </c>
      <c r="I1301" s="300">
        <v>5</v>
      </c>
      <c r="J1301" s="300">
        <v>5</v>
      </c>
      <c r="K1301" s="300">
        <v>10</v>
      </c>
      <c r="L1301" s="300">
        <v>10</v>
      </c>
      <c r="M1301" s="300">
        <v>5</v>
      </c>
      <c r="N1301" s="300">
        <v>10</v>
      </c>
      <c r="O1301" s="300">
        <v>10</v>
      </c>
      <c r="P1301" s="300">
        <v>10</v>
      </c>
      <c r="Q1301" s="300">
        <v>5</v>
      </c>
      <c r="R1301" s="1" t="s">
        <v>8</v>
      </c>
    </row>
    <row r="1302" spans="1:18">
      <c r="A1302">
        <v>1642</v>
      </c>
      <c r="B1302">
        <v>11</v>
      </c>
      <c r="C1302" s="299" t="s">
        <v>8404</v>
      </c>
      <c r="D1302" s="299" t="s">
        <v>8412</v>
      </c>
      <c r="E1302" s="302" t="s">
        <v>6524</v>
      </c>
      <c r="F1302" s="301">
        <v>7.9</v>
      </c>
      <c r="G1302" s="300">
        <v>5</v>
      </c>
      <c r="H1302" s="300">
        <v>5</v>
      </c>
      <c r="I1302" s="300">
        <v>5</v>
      </c>
      <c r="J1302" s="300">
        <v>5</v>
      </c>
      <c r="K1302" s="300">
        <v>10</v>
      </c>
      <c r="L1302" s="300">
        <v>10</v>
      </c>
      <c r="M1302" s="300">
        <v>5</v>
      </c>
      <c r="N1302" s="300">
        <v>10</v>
      </c>
      <c r="O1302" s="300">
        <v>10</v>
      </c>
      <c r="P1302" s="300">
        <v>10</v>
      </c>
      <c r="Q1302" s="300">
        <v>5</v>
      </c>
      <c r="R1302" s="1" t="s">
        <v>8</v>
      </c>
    </row>
    <row r="1303" spans="1:18">
      <c r="A1303">
        <v>1641</v>
      </c>
      <c r="B1303">
        <v>12</v>
      </c>
      <c r="C1303" s="299" t="s">
        <v>8404</v>
      </c>
      <c r="D1303" s="299" t="s">
        <v>8411</v>
      </c>
      <c r="E1303" s="302" t="s">
        <v>6524</v>
      </c>
      <c r="F1303" s="301">
        <v>9.1</v>
      </c>
      <c r="G1303" s="300">
        <v>5</v>
      </c>
      <c r="H1303" s="300">
        <v>5</v>
      </c>
      <c r="I1303" s="300">
        <v>5</v>
      </c>
      <c r="J1303" s="300">
        <v>5</v>
      </c>
      <c r="K1303" s="300">
        <v>10</v>
      </c>
      <c r="L1303" s="300">
        <v>10</v>
      </c>
      <c r="M1303" s="300">
        <v>5</v>
      </c>
      <c r="N1303" s="300">
        <v>10</v>
      </c>
      <c r="O1303" s="300">
        <v>10</v>
      </c>
      <c r="P1303" s="300">
        <v>10</v>
      </c>
      <c r="Q1303" s="300">
        <v>5</v>
      </c>
      <c r="R1303" s="1" t="s">
        <v>8</v>
      </c>
    </row>
    <row r="1304" spans="1:18">
      <c r="A1304">
        <v>1640</v>
      </c>
      <c r="B1304">
        <v>13</v>
      </c>
      <c r="C1304" s="299" t="s">
        <v>8404</v>
      </c>
      <c r="D1304" s="299" t="s">
        <v>8410</v>
      </c>
      <c r="E1304" s="302" t="s">
        <v>6524</v>
      </c>
      <c r="F1304" s="301">
        <v>8.1999999999999993</v>
      </c>
      <c r="G1304" s="300">
        <v>5</v>
      </c>
      <c r="H1304" s="300">
        <v>5</v>
      </c>
      <c r="I1304" s="300">
        <v>5</v>
      </c>
      <c r="J1304" s="300">
        <v>5</v>
      </c>
      <c r="K1304" s="300">
        <v>10</v>
      </c>
      <c r="L1304" s="300">
        <v>10</v>
      </c>
      <c r="M1304" s="300">
        <v>5</v>
      </c>
      <c r="N1304" s="300">
        <v>10</v>
      </c>
      <c r="O1304" s="300">
        <v>10</v>
      </c>
      <c r="P1304" s="300">
        <v>10</v>
      </c>
      <c r="Q1304" s="300">
        <v>5</v>
      </c>
      <c r="R1304" s="1" t="s">
        <v>6665</v>
      </c>
    </row>
    <row r="1305" spans="1:18">
      <c r="A1305">
        <v>1639</v>
      </c>
      <c r="B1305">
        <v>14</v>
      </c>
      <c r="C1305" s="299" t="s">
        <v>8404</v>
      </c>
      <c r="D1305" s="299" t="s">
        <v>8409</v>
      </c>
      <c r="E1305" s="302" t="s">
        <v>6524</v>
      </c>
      <c r="F1305" s="301">
        <v>9.4</v>
      </c>
      <c r="G1305" s="300">
        <v>5</v>
      </c>
      <c r="H1305" s="300">
        <v>5</v>
      </c>
      <c r="I1305" s="300">
        <v>5</v>
      </c>
      <c r="J1305" s="300">
        <v>5</v>
      </c>
      <c r="K1305" s="300">
        <v>10</v>
      </c>
      <c r="L1305" s="300">
        <v>10</v>
      </c>
      <c r="M1305" s="300">
        <v>5</v>
      </c>
      <c r="N1305" s="300">
        <v>10</v>
      </c>
      <c r="O1305" s="300">
        <v>10</v>
      </c>
      <c r="P1305" s="300">
        <v>10</v>
      </c>
      <c r="Q1305" s="300">
        <v>5</v>
      </c>
      <c r="R1305" s="1" t="s">
        <v>6665</v>
      </c>
    </row>
    <row r="1306" spans="1:18">
      <c r="A1306">
        <v>1638</v>
      </c>
      <c r="B1306">
        <v>15</v>
      </c>
      <c r="C1306" s="299" t="s">
        <v>8404</v>
      </c>
      <c r="D1306" s="299" t="s">
        <v>8408</v>
      </c>
      <c r="E1306" s="302" t="s">
        <v>6524</v>
      </c>
      <c r="F1306" s="301">
        <v>8.8000000000000007</v>
      </c>
      <c r="G1306" s="300">
        <v>5</v>
      </c>
      <c r="H1306" s="300">
        <v>5</v>
      </c>
      <c r="I1306" s="300">
        <v>5</v>
      </c>
      <c r="J1306" s="300">
        <v>5</v>
      </c>
      <c r="K1306" s="300">
        <v>10</v>
      </c>
      <c r="L1306" s="300">
        <v>10</v>
      </c>
      <c r="M1306" s="300">
        <v>5</v>
      </c>
      <c r="N1306" s="300">
        <v>10</v>
      </c>
      <c r="O1306" s="300">
        <v>10</v>
      </c>
      <c r="P1306" s="300">
        <v>10</v>
      </c>
      <c r="Q1306" s="300">
        <v>5</v>
      </c>
      <c r="R1306" s="1" t="s">
        <v>8</v>
      </c>
    </row>
    <row r="1307" spans="1:18">
      <c r="A1307">
        <v>1637</v>
      </c>
      <c r="B1307">
        <v>16</v>
      </c>
      <c r="C1307" s="299" t="s">
        <v>8404</v>
      </c>
      <c r="D1307" s="299" t="s">
        <v>8407</v>
      </c>
      <c r="E1307" s="302" t="s">
        <v>6524</v>
      </c>
      <c r="F1307" s="301">
        <v>8.6999999999999993</v>
      </c>
      <c r="G1307" s="300">
        <v>5</v>
      </c>
      <c r="H1307" s="300">
        <v>5</v>
      </c>
      <c r="I1307" s="300">
        <v>5</v>
      </c>
      <c r="J1307" s="300">
        <v>5</v>
      </c>
      <c r="K1307" s="300">
        <v>10</v>
      </c>
      <c r="L1307" s="300">
        <v>10</v>
      </c>
      <c r="M1307" s="300">
        <v>5</v>
      </c>
      <c r="N1307" s="300">
        <v>10</v>
      </c>
      <c r="O1307" s="300">
        <v>10</v>
      </c>
      <c r="P1307" s="300">
        <v>10</v>
      </c>
      <c r="Q1307" s="300">
        <v>5</v>
      </c>
      <c r="R1307" s="1" t="s">
        <v>8</v>
      </c>
    </row>
    <row r="1308" spans="1:18">
      <c r="A1308">
        <v>1636</v>
      </c>
      <c r="B1308">
        <v>17</v>
      </c>
      <c r="C1308" s="299" t="s">
        <v>8404</v>
      </c>
      <c r="D1308" s="299" t="s">
        <v>8406</v>
      </c>
      <c r="E1308" s="302" t="s">
        <v>6524</v>
      </c>
      <c r="F1308" s="301">
        <v>9.1</v>
      </c>
      <c r="G1308" s="300">
        <v>5</v>
      </c>
      <c r="H1308" s="300">
        <v>5</v>
      </c>
      <c r="I1308" s="300">
        <v>5</v>
      </c>
      <c r="J1308" s="300">
        <v>5</v>
      </c>
      <c r="K1308" s="300">
        <v>10</v>
      </c>
      <c r="L1308" s="300">
        <v>10</v>
      </c>
      <c r="M1308" s="300">
        <v>5</v>
      </c>
      <c r="N1308" s="300">
        <v>10</v>
      </c>
      <c r="O1308" s="300">
        <v>10</v>
      </c>
      <c r="P1308" s="300">
        <v>10</v>
      </c>
      <c r="Q1308" s="300">
        <v>5</v>
      </c>
      <c r="R1308" s="1" t="s">
        <v>6665</v>
      </c>
    </row>
    <row r="1309" spans="1:18">
      <c r="A1309">
        <v>1635</v>
      </c>
      <c r="B1309">
        <v>18</v>
      </c>
      <c r="C1309" s="299" t="s">
        <v>8404</v>
      </c>
      <c r="D1309" s="299" t="s">
        <v>8405</v>
      </c>
      <c r="E1309" s="302" t="s">
        <v>6524</v>
      </c>
      <c r="F1309" s="301">
        <v>7.7</v>
      </c>
      <c r="G1309" s="300">
        <v>5</v>
      </c>
      <c r="H1309" s="300">
        <v>5</v>
      </c>
      <c r="I1309" s="300">
        <v>5</v>
      </c>
      <c r="J1309" s="300">
        <v>5</v>
      </c>
      <c r="K1309" s="300">
        <v>10</v>
      </c>
      <c r="L1309" s="300">
        <v>10</v>
      </c>
      <c r="M1309" s="300">
        <v>5</v>
      </c>
      <c r="N1309" s="300">
        <v>10</v>
      </c>
      <c r="O1309" s="300">
        <v>10</v>
      </c>
      <c r="P1309" s="300">
        <v>10</v>
      </c>
      <c r="Q1309" s="300">
        <v>5</v>
      </c>
      <c r="R1309" s="1" t="s">
        <v>8</v>
      </c>
    </row>
    <row r="1310" spans="1:18">
      <c r="A1310">
        <v>1634</v>
      </c>
      <c r="C1310" s="299" t="s">
        <v>8404</v>
      </c>
      <c r="D1310" s="298" t="s">
        <v>8403</v>
      </c>
      <c r="E1310" s="297" t="s">
        <v>6524</v>
      </c>
      <c r="F1310" s="296">
        <v>8.9</v>
      </c>
      <c r="G1310" s="296" t="e">
        <f>AVERAGE(#REF!)</f>
        <v>#REF!</v>
      </c>
      <c r="H1310" s="296" t="e">
        <f>AVERAGE(#REF!)</f>
        <v>#REF!</v>
      </c>
      <c r="I1310" s="296" t="e">
        <f>AVERAGE(#REF!)</f>
        <v>#REF!</v>
      </c>
      <c r="J1310" s="296" t="e">
        <f>AVERAGE(#REF!)</f>
        <v>#REF!</v>
      </c>
      <c r="K1310" s="296" t="e">
        <f>AVERAGE(#REF!)</f>
        <v>#REF!</v>
      </c>
      <c r="L1310" s="296" t="e">
        <f>AVERAGE(#REF!)</f>
        <v>#REF!</v>
      </c>
      <c r="M1310" s="296" t="e">
        <f>AVERAGE(#REF!)</f>
        <v>#REF!</v>
      </c>
      <c r="N1310" s="296" t="e">
        <f>AVERAGE(#REF!)</f>
        <v>#REF!</v>
      </c>
      <c r="O1310" s="296" t="e">
        <f>AVERAGE(#REF!)</f>
        <v>#REF!</v>
      </c>
      <c r="P1310" s="296" t="e">
        <f>AVERAGE(#REF!)</f>
        <v>#REF!</v>
      </c>
      <c r="Q1310" s="296" t="e">
        <f>AVERAGE(#REF!)</f>
        <v>#REF!</v>
      </c>
      <c r="R1310" s="1" t="s">
        <v>8</v>
      </c>
    </row>
    <row r="1311" spans="1:18">
      <c r="A1311">
        <v>1633</v>
      </c>
      <c r="B1311">
        <v>1</v>
      </c>
      <c r="C1311" s="299" t="s">
        <v>8393</v>
      </c>
      <c r="D1311" s="305" t="s">
        <v>8402</v>
      </c>
      <c r="E1311" s="304" t="s">
        <v>6524</v>
      </c>
      <c r="F1311" s="303">
        <v>9.5</v>
      </c>
      <c r="G1311" s="300">
        <v>5</v>
      </c>
      <c r="H1311" s="300">
        <v>5</v>
      </c>
      <c r="I1311" s="300">
        <v>5</v>
      </c>
      <c r="J1311" s="300">
        <v>5</v>
      </c>
      <c r="K1311" s="300">
        <v>10</v>
      </c>
      <c r="L1311" s="300">
        <v>10</v>
      </c>
      <c r="M1311" s="300">
        <v>5</v>
      </c>
      <c r="N1311" s="300">
        <v>10</v>
      </c>
      <c r="O1311" s="300">
        <v>10</v>
      </c>
      <c r="P1311" s="300">
        <v>10</v>
      </c>
      <c r="Q1311" s="300">
        <v>5</v>
      </c>
      <c r="R1311" s="1" t="s">
        <v>6698</v>
      </c>
    </row>
    <row r="1312" spans="1:18">
      <c r="A1312">
        <v>1632</v>
      </c>
      <c r="B1312">
        <v>2</v>
      </c>
      <c r="C1312" s="299" t="s">
        <v>8393</v>
      </c>
      <c r="D1312" s="299" t="s">
        <v>8401</v>
      </c>
      <c r="E1312" s="302" t="s">
        <v>6524</v>
      </c>
      <c r="F1312" s="301">
        <v>8.9</v>
      </c>
      <c r="G1312" s="300">
        <v>5</v>
      </c>
      <c r="H1312" s="300">
        <v>5</v>
      </c>
      <c r="I1312" s="300">
        <v>5</v>
      </c>
      <c r="J1312" s="300">
        <v>5</v>
      </c>
      <c r="K1312" s="300">
        <v>10</v>
      </c>
      <c r="L1312" s="300">
        <v>10</v>
      </c>
      <c r="M1312" s="300">
        <v>5</v>
      </c>
      <c r="N1312" s="300">
        <v>10</v>
      </c>
      <c r="O1312" s="300">
        <v>10</v>
      </c>
      <c r="P1312" s="300">
        <v>10</v>
      </c>
      <c r="Q1312" s="300">
        <v>5</v>
      </c>
      <c r="R1312" s="1" t="s">
        <v>6698</v>
      </c>
    </row>
    <row r="1313" spans="1:18">
      <c r="A1313">
        <v>1631</v>
      </c>
      <c r="B1313">
        <v>3</v>
      </c>
      <c r="C1313" s="299" t="s">
        <v>8393</v>
      </c>
      <c r="D1313" s="299" t="s">
        <v>8400</v>
      </c>
      <c r="E1313" s="302" t="s">
        <v>6524</v>
      </c>
      <c r="F1313" s="301">
        <v>8.6999999999999993</v>
      </c>
      <c r="G1313" s="300">
        <v>5</v>
      </c>
      <c r="H1313" s="300">
        <v>5</v>
      </c>
      <c r="I1313" s="300">
        <v>5</v>
      </c>
      <c r="J1313" s="300">
        <v>5</v>
      </c>
      <c r="K1313" s="300">
        <v>10</v>
      </c>
      <c r="L1313" s="300">
        <v>10</v>
      </c>
      <c r="M1313" s="300">
        <v>5</v>
      </c>
      <c r="N1313" s="300">
        <v>10</v>
      </c>
      <c r="O1313" s="300">
        <v>10</v>
      </c>
      <c r="P1313" s="300">
        <v>10</v>
      </c>
      <c r="Q1313" s="300">
        <v>5</v>
      </c>
      <c r="R1313" s="1" t="s">
        <v>6698</v>
      </c>
    </row>
    <row r="1314" spans="1:18">
      <c r="A1314">
        <v>1630</v>
      </c>
      <c r="B1314">
        <v>4</v>
      </c>
      <c r="C1314" s="299" t="s">
        <v>8393</v>
      </c>
      <c r="D1314" s="305" t="s">
        <v>8399</v>
      </c>
      <c r="E1314" s="304" t="s">
        <v>6524</v>
      </c>
      <c r="F1314" s="303">
        <v>9.6</v>
      </c>
      <c r="G1314" s="300">
        <v>5</v>
      </c>
      <c r="H1314" s="300">
        <v>5</v>
      </c>
      <c r="I1314" s="300">
        <v>5</v>
      </c>
      <c r="J1314" s="300">
        <v>5</v>
      </c>
      <c r="K1314" s="300">
        <v>10</v>
      </c>
      <c r="L1314" s="300">
        <v>10</v>
      </c>
      <c r="M1314" s="300">
        <v>5</v>
      </c>
      <c r="N1314" s="300">
        <v>10</v>
      </c>
      <c r="O1314" s="300">
        <v>10</v>
      </c>
      <c r="P1314" s="300">
        <v>10</v>
      </c>
      <c r="Q1314" s="300">
        <v>5</v>
      </c>
      <c r="R1314" s="1" t="s">
        <v>6698</v>
      </c>
    </row>
    <row r="1315" spans="1:18">
      <c r="A1315">
        <v>1629</v>
      </c>
      <c r="B1315">
        <v>5</v>
      </c>
      <c r="C1315" s="299" t="s">
        <v>8393</v>
      </c>
      <c r="D1315" s="299" t="s">
        <v>8398</v>
      </c>
      <c r="E1315" s="302" t="s">
        <v>6524</v>
      </c>
      <c r="F1315" s="301">
        <v>9.1</v>
      </c>
      <c r="G1315" s="300">
        <v>5</v>
      </c>
      <c r="H1315" s="300">
        <v>5</v>
      </c>
      <c r="I1315" s="300">
        <v>5</v>
      </c>
      <c r="J1315" s="300">
        <v>5</v>
      </c>
      <c r="K1315" s="300">
        <v>10</v>
      </c>
      <c r="L1315" s="300">
        <v>10</v>
      </c>
      <c r="M1315" s="300">
        <v>5</v>
      </c>
      <c r="N1315" s="300">
        <v>10</v>
      </c>
      <c r="O1315" s="300">
        <v>10</v>
      </c>
      <c r="P1315" s="300">
        <v>10</v>
      </c>
      <c r="Q1315" s="300">
        <v>5</v>
      </c>
      <c r="R1315" s="1" t="s">
        <v>6698</v>
      </c>
    </row>
    <row r="1316" spans="1:18">
      <c r="A1316">
        <v>1628</v>
      </c>
      <c r="B1316">
        <v>6</v>
      </c>
      <c r="C1316" s="299" t="s">
        <v>8393</v>
      </c>
      <c r="D1316" s="299" t="s">
        <v>8397</v>
      </c>
      <c r="E1316" s="302" t="s">
        <v>6524</v>
      </c>
      <c r="F1316" s="301">
        <v>8.6999999999999993</v>
      </c>
      <c r="G1316" s="300">
        <v>5</v>
      </c>
      <c r="H1316" s="300">
        <v>5</v>
      </c>
      <c r="I1316" s="300">
        <v>5</v>
      </c>
      <c r="J1316" s="300">
        <v>5</v>
      </c>
      <c r="K1316" s="300">
        <v>10</v>
      </c>
      <c r="L1316" s="300">
        <v>10</v>
      </c>
      <c r="M1316" s="300">
        <v>5</v>
      </c>
      <c r="N1316" s="300">
        <v>10</v>
      </c>
      <c r="O1316" s="300">
        <v>10</v>
      </c>
      <c r="P1316" s="300">
        <v>10</v>
      </c>
      <c r="Q1316" s="300">
        <v>5</v>
      </c>
      <c r="R1316" s="1" t="s">
        <v>6698</v>
      </c>
    </row>
    <row r="1317" spans="1:18">
      <c r="A1317">
        <v>1627</v>
      </c>
      <c r="B1317">
        <v>7</v>
      </c>
      <c r="C1317" s="299" t="s">
        <v>8393</v>
      </c>
      <c r="D1317" s="305" t="s">
        <v>8396</v>
      </c>
      <c r="E1317" s="304" t="s">
        <v>6524</v>
      </c>
      <c r="F1317" s="303">
        <v>9.5</v>
      </c>
      <c r="G1317" s="300">
        <v>5</v>
      </c>
      <c r="H1317" s="300">
        <v>5</v>
      </c>
      <c r="I1317" s="300">
        <v>5</v>
      </c>
      <c r="J1317" s="300">
        <v>5</v>
      </c>
      <c r="K1317" s="300">
        <v>10</v>
      </c>
      <c r="L1317" s="300">
        <v>10</v>
      </c>
      <c r="M1317" s="300">
        <v>5</v>
      </c>
      <c r="N1317" s="300">
        <v>10</v>
      </c>
      <c r="O1317" s="300">
        <v>10</v>
      </c>
      <c r="P1317" s="300">
        <v>10</v>
      </c>
      <c r="Q1317" s="300">
        <v>5</v>
      </c>
      <c r="R1317" s="1" t="s">
        <v>6698</v>
      </c>
    </row>
    <row r="1318" spans="1:18">
      <c r="A1318">
        <v>1626</v>
      </c>
      <c r="B1318">
        <v>8</v>
      </c>
      <c r="C1318" s="299" t="s">
        <v>8393</v>
      </c>
      <c r="D1318" s="299" t="s">
        <v>8395</v>
      </c>
      <c r="E1318" s="302" t="s">
        <v>6524</v>
      </c>
      <c r="F1318" s="301">
        <v>9.3000000000000007</v>
      </c>
      <c r="G1318" s="300">
        <v>5</v>
      </c>
      <c r="H1318" s="300">
        <v>5</v>
      </c>
      <c r="I1318" s="300">
        <v>5</v>
      </c>
      <c r="J1318" s="300">
        <v>5</v>
      </c>
      <c r="K1318" s="300">
        <v>10</v>
      </c>
      <c r="L1318" s="300">
        <v>10</v>
      </c>
      <c r="M1318" s="300">
        <v>5</v>
      </c>
      <c r="N1318" s="300">
        <v>10</v>
      </c>
      <c r="O1318" s="300">
        <v>10</v>
      </c>
      <c r="P1318" s="300">
        <v>10</v>
      </c>
      <c r="Q1318" s="300">
        <v>5</v>
      </c>
      <c r="R1318" s="1" t="s">
        <v>6698</v>
      </c>
    </row>
    <row r="1319" spans="1:18">
      <c r="A1319">
        <v>1625</v>
      </c>
      <c r="B1319">
        <v>9</v>
      </c>
      <c r="C1319" s="299" t="s">
        <v>8393</v>
      </c>
      <c r="D1319" s="299" t="s">
        <v>8394</v>
      </c>
      <c r="E1319" s="302" t="s">
        <v>6524</v>
      </c>
      <c r="F1319" s="301">
        <v>8.8000000000000007</v>
      </c>
      <c r="G1319" s="300">
        <v>5</v>
      </c>
      <c r="H1319" s="300">
        <v>5</v>
      </c>
      <c r="I1319" s="300">
        <v>5</v>
      </c>
      <c r="J1319" s="300">
        <v>5</v>
      </c>
      <c r="K1319" s="300">
        <v>10</v>
      </c>
      <c r="L1319" s="300">
        <v>10</v>
      </c>
      <c r="M1319" s="300">
        <v>5</v>
      </c>
      <c r="N1319" s="300">
        <v>10</v>
      </c>
      <c r="O1319" s="300">
        <v>10</v>
      </c>
      <c r="P1319" s="300">
        <v>10</v>
      </c>
      <c r="Q1319" s="300">
        <v>5</v>
      </c>
      <c r="R1319" s="1" t="s">
        <v>6698</v>
      </c>
    </row>
    <row r="1320" spans="1:18">
      <c r="A1320">
        <v>1624</v>
      </c>
      <c r="C1320" s="299" t="s">
        <v>8393</v>
      </c>
      <c r="D1320" s="298" t="s">
        <v>8392</v>
      </c>
      <c r="E1320" s="297" t="s">
        <v>6524</v>
      </c>
      <c r="F1320" s="296">
        <v>9.1</v>
      </c>
      <c r="G1320" s="296" t="e">
        <f>AVERAGE(#REF!)</f>
        <v>#REF!</v>
      </c>
      <c r="H1320" s="296" t="e">
        <f>AVERAGE(#REF!)</f>
        <v>#REF!</v>
      </c>
      <c r="I1320" s="296" t="e">
        <f>AVERAGE(#REF!)</f>
        <v>#REF!</v>
      </c>
      <c r="J1320" s="296" t="e">
        <f>AVERAGE(#REF!)</f>
        <v>#REF!</v>
      </c>
      <c r="K1320" s="296" t="e">
        <f>AVERAGE(#REF!)</f>
        <v>#REF!</v>
      </c>
      <c r="L1320" s="296" t="e">
        <f>AVERAGE(#REF!)</f>
        <v>#REF!</v>
      </c>
      <c r="M1320" s="296" t="e">
        <f>AVERAGE(#REF!)</f>
        <v>#REF!</v>
      </c>
      <c r="N1320" s="296" t="e">
        <f>AVERAGE(#REF!)</f>
        <v>#REF!</v>
      </c>
      <c r="O1320" s="296" t="e">
        <f>AVERAGE(#REF!)</f>
        <v>#REF!</v>
      </c>
      <c r="P1320" s="296" t="e">
        <f>AVERAGE(#REF!)</f>
        <v>#REF!</v>
      </c>
      <c r="Q1320" s="296" t="e">
        <f>AVERAGE(#REF!)</f>
        <v>#REF!</v>
      </c>
      <c r="R1320" s="1" t="s">
        <v>6698</v>
      </c>
    </row>
    <row r="1321" spans="1:18">
      <c r="A1321">
        <v>1623</v>
      </c>
      <c r="B1321">
        <v>1</v>
      </c>
      <c r="C1321" s="299" t="s">
        <v>8381</v>
      </c>
      <c r="D1321" s="305" t="s">
        <v>8391</v>
      </c>
      <c r="E1321" s="304" t="s">
        <v>6524</v>
      </c>
      <c r="F1321" s="303">
        <v>9.8000000000000007</v>
      </c>
      <c r="G1321" s="300">
        <v>5</v>
      </c>
      <c r="H1321" s="300">
        <v>5</v>
      </c>
      <c r="I1321" s="300">
        <v>5</v>
      </c>
      <c r="J1321" s="300">
        <v>5</v>
      </c>
      <c r="K1321" s="300">
        <v>10</v>
      </c>
      <c r="L1321" s="300">
        <v>10</v>
      </c>
      <c r="M1321" s="300">
        <v>5</v>
      </c>
      <c r="N1321" s="300">
        <v>10</v>
      </c>
      <c r="O1321" s="300">
        <v>10</v>
      </c>
      <c r="P1321" s="300">
        <v>10</v>
      </c>
      <c r="Q1321" s="300">
        <v>5</v>
      </c>
      <c r="R1321" s="1" t="s">
        <v>6698</v>
      </c>
    </row>
    <row r="1322" spans="1:18">
      <c r="A1322">
        <v>1622</v>
      </c>
      <c r="B1322">
        <v>2</v>
      </c>
      <c r="C1322" s="299" t="s">
        <v>8381</v>
      </c>
      <c r="D1322" s="299" t="s">
        <v>8390</v>
      </c>
      <c r="E1322" s="302" t="s">
        <v>6524</v>
      </c>
      <c r="F1322" s="301">
        <v>8.6</v>
      </c>
      <c r="G1322" s="300">
        <v>5</v>
      </c>
      <c r="H1322" s="300">
        <v>5</v>
      </c>
      <c r="I1322" s="300">
        <v>5</v>
      </c>
      <c r="J1322" s="300">
        <v>5</v>
      </c>
      <c r="K1322" s="300">
        <v>10</v>
      </c>
      <c r="L1322" s="300">
        <v>10</v>
      </c>
      <c r="M1322" s="300">
        <v>5</v>
      </c>
      <c r="N1322" s="300">
        <v>10</v>
      </c>
      <c r="O1322" s="300">
        <v>10</v>
      </c>
      <c r="P1322" s="300">
        <v>10</v>
      </c>
      <c r="Q1322" s="300">
        <v>5</v>
      </c>
      <c r="R1322" s="1" t="s">
        <v>6698</v>
      </c>
    </row>
    <row r="1323" spans="1:18">
      <c r="A1323">
        <v>1621</v>
      </c>
      <c r="B1323">
        <v>3</v>
      </c>
      <c r="C1323" s="299" t="s">
        <v>8381</v>
      </c>
      <c r="D1323" s="305" t="s">
        <v>8389</v>
      </c>
      <c r="E1323" s="304" t="s">
        <v>6524</v>
      </c>
      <c r="F1323" s="303">
        <v>9.5</v>
      </c>
      <c r="G1323" s="300">
        <v>5</v>
      </c>
      <c r="H1323" s="300">
        <v>5</v>
      </c>
      <c r="I1323" s="300">
        <v>5</v>
      </c>
      <c r="J1323" s="300">
        <v>5</v>
      </c>
      <c r="K1323" s="300">
        <v>10</v>
      </c>
      <c r="L1323" s="300">
        <v>10</v>
      </c>
      <c r="M1323" s="300">
        <v>5</v>
      </c>
      <c r="N1323" s="300">
        <v>10</v>
      </c>
      <c r="O1323" s="300">
        <v>10</v>
      </c>
      <c r="P1323" s="300">
        <v>10</v>
      </c>
      <c r="Q1323" s="300">
        <v>5</v>
      </c>
      <c r="R1323" s="1" t="s">
        <v>6698</v>
      </c>
    </row>
    <row r="1324" spans="1:18">
      <c r="A1324">
        <v>1620</v>
      </c>
      <c r="B1324">
        <v>4</v>
      </c>
      <c r="C1324" s="299" t="s">
        <v>8381</v>
      </c>
      <c r="D1324" s="299" t="s">
        <v>8388</v>
      </c>
      <c r="E1324" s="302" t="s">
        <v>6524</v>
      </c>
      <c r="F1324" s="301">
        <v>8.8000000000000007</v>
      </c>
      <c r="G1324" s="300">
        <v>5</v>
      </c>
      <c r="H1324" s="300">
        <v>5</v>
      </c>
      <c r="I1324" s="300">
        <v>5</v>
      </c>
      <c r="J1324" s="300">
        <v>5</v>
      </c>
      <c r="K1324" s="300">
        <v>10</v>
      </c>
      <c r="L1324" s="300">
        <v>10</v>
      </c>
      <c r="M1324" s="300">
        <v>5</v>
      </c>
      <c r="N1324" s="300">
        <v>10</v>
      </c>
      <c r="O1324" s="300">
        <v>10</v>
      </c>
      <c r="P1324" s="300">
        <v>10</v>
      </c>
      <c r="Q1324" s="300">
        <v>5</v>
      </c>
      <c r="R1324" s="1" t="s">
        <v>8</v>
      </c>
    </row>
    <row r="1325" spans="1:18">
      <c r="A1325">
        <v>1619</v>
      </c>
      <c r="B1325">
        <v>5</v>
      </c>
      <c r="C1325" s="299" t="s">
        <v>8381</v>
      </c>
      <c r="D1325" s="299" t="s">
        <v>8387</v>
      </c>
      <c r="E1325" s="302" t="s">
        <v>6524</v>
      </c>
      <c r="F1325" s="301">
        <v>8.6</v>
      </c>
      <c r="G1325" s="300">
        <v>5</v>
      </c>
      <c r="H1325" s="300">
        <v>5</v>
      </c>
      <c r="I1325" s="300">
        <v>5</v>
      </c>
      <c r="J1325" s="300">
        <v>5</v>
      </c>
      <c r="K1325" s="300">
        <v>10</v>
      </c>
      <c r="L1325" s="300">
        <v>10</v>
      </c>
      <c r="M1325" s="300">
        <v>5</v>
      </c>
      <c r="N1325" s="300">
        <v>10</v>
      </c>
      <c r="O1325" s="300">
        <v>10</v>
      </c>
      <c r="P1325" s="300">
        <v>10</v>
      </c>
      <c r="Q1325" s="300">
        <v>5</v>
      </c>
      <c r="R1325" s="1" t="s">
        <v>8</v>
      </c>
    </row>
    <row r="1326" spans="1:18">
      <c r="A1326">
        <v>1618</v>
      </c>
      <c r="B1326">
        <v>6</v>
      </c>
      <c r="C1326" s="299" t="s">
        <v>8381</v>
      </c>
      <c r="D1326" s="305" t="s">
        <v>8386</v>
      </c>
      <c r="E1326" s="304" t="s">
        <v>6524</v>
      </c>
      <c r="F1326" s="303">
        <v>9.6999999999999993</v>
      </c>
      <c r="G1326" s="300">
        <v>5</v>
      </c>
      <c r="H1326" s="300">
        <v>5</v>
      </c>
      <c r="I1326" s="300">
        <v>5</v>
      </c>
      <c r="J1326" s="300">
        <v>5</v>
      </c>
      <c r="K1326" s="300">
        <v>10</v>
      </c>
      <c r="L1326" s="300">
        <v>10</v>
      </c>
      <c r="M1326" s="300">
        <v>5</v>
      </c>
      <c r="N1326" s="300">
        <v>10</v>
      </c>
      <c r="O1326" s="300">
        <v>10</v>
      </c>
      <c r="P1326" s="300">
        <v>10</v>
      </c>
      <c r="Q1326" s="300">
        <v>5</v>
      </c>
      <c r="R1326" s="1" t="s">
        <v>6698</v>
      </c>
    </row>
    <row r="1327" spans="1:18">
      <c r="A1327">
        <v>1617</v>
      </c>
      <c r="B1327">
        <v>7</v>
      </c>
      <c r="C1327" s="299" t="s">
        <v>8381</v>
      </c>
      <c r="D1327" s="299" t="s">
        <v>8385</v>
      </c>
      <c r="E1327" s="302" t="s">
        <v>6524</v>
      </c>
      <c r="F1327" s="301">
        <v>8.4</v>
      </c>
      <c r="G1327" s="300">
        <v>5</v>
      </c>
      <c r="H1327" s="300">
        <v>5</v>
      </c>
      <c r="I1327" s="300">
        <v>5</v>
      </c>
      <c r="J1327" s="300">
        <v>5</v>
      </c>
      <c r="K1327" s="300">
        <v>10</v>
      </c>
      <c r="L1327" s="300">
        <v>10</v>
      </c>
      <c r="M1327" s="300">
        <v>5</v>
      </c>
      <c r="N1327" s="300">
        <v>10</v>
      </c>
      <c r="O1327" s="300">
        <v>10</v>
      </c>
      <c r="P1327" s="300">
        <v>10</v>
      </c>
      <c r="Q1327" s="300">
        <v>5</v>
      </c>
      <c r="R1327" s="1" t="s">
        <v>8</v>
      </c>
    </row>
    <row r="1328" spans="1:18">
      <c r="A1328">
        <v>1616</v>
      </c>
      <c r="B1328">
        <v>8</v>
      </c>
      <c r="C1328" s="299" t="s">
        <v>8381</v>
      </c>
      <c r="D1328" s="299" t="s">
        <v>8384</v>
      </c>
      <c r="E1328" s="302" t="s">
        <v>6524</v>
      </c>
      <c r="F1328" s="301">
        <v>8.1999999999999993</v>
      </c>
      <c r="G1328" s="300">
        <v>5</v>
      </c>
      <c r="H1328" s="300">
        <v>5</v>
      </c>
      <c r="I1328" s="300">
        <v>5</v>
      </c>
      <c r="J1328" s="300">
        <v>5</v>
      </c>
      <c r="K1328" s="300">
        <v>10</v>
      </c>
      <c r="L1328" s="300">
        <v>10</v>
      </c>
      <c r="M1328" s="300">
        <v>5</v>
      </c>
      <c r="N1328" s="300">
        <v>10</v>
      </c>
      <c r="O1328" s="300">
        <v>10</v>
      </c>
      <c r="P1328" s="300">
        <v>10</v>
      </c>
      <c r="Q1328" s="300">
        <v>5</v>
      </c>
      <c r="R1328" s="1" t="s">
        <v>8</v>
      </c>
    </row>
    <row r="1329" spans="1:18">
      <c r="A1329">
        <v>1615</v>
      </c>
      <c r="B1329">
        <v>9</v>
      </c>
      <c r="C1329" s="299" t="s">
        <v>8381</v>
      </c>
      <c r="D1329" s="299" t="s">
        <v>8383</v>
      </c>
      <c r="E1329" s="302" t="s">
        <v>6524</v>
      </c>
      <c r="F1329" s="301">
        <v>8.6</v>
      </c>
      <c r="G1329" s="300">
        <v>5</v>
      </c>
      <c r="H1329" s="300">
        <v>5</v>
      </c>
      <c r="I1329" s="300">
        <v>5</v>
      </c>
      <c r="J1329" s="300">
        <v>5</v>
      </c>
      <c r="K1329" s="300">
        <v>10</v>
      </c>
      <c r="L1329" s="300">
        <v>10</v>
      </c>
      <c r="M1329" s="300">
        <v>5</v>
      </c>
      <c r="N1329" s="300">
        <v>10</v>
      </c>
      <c r="O1329" s="300">
        <v>10</v>
      </c>
      <c r="P1329" s="300">
        <v>10</v>
      </c>
      <c r="Q1329" s="300">
        <v>5</v>
      </c>
      <c r="R1329" s="1" t="s">
        <v>6698</v>
      </c>
    </row>
    <row r="1330" spans="1:18">
      <c r="A1330">
        <v>1614</v>
      </c>
      <c r="B1330">
        <v>10</v>
      </c>
      <c r="C1330" s="299" t="s">
        <v>8381</v>
      </c>
      <c r="D1330" s="299" t="s">
        <v>8382</v>
      </c>
      <c r="E1330" s="302" t="s">
        <v>6524</v>
      </c>
      <c r="F1330" s="301">
        <v>8.5</v>
      </c>
      <c r="G1330" s="300">
        <v>5</v>
      </c>
      <c r="H1330" s="300">
        <v>5</v>
      </c>
      <c r="I1330" s="300">
        <v>5</v>
      </c>
      <c r="J1330" s="300">
        <v>5</v>
      </c>
      <c r="K1330" s="300">
        <v>10</v>
      </c>
      <c r="L1330" s="300">
        <v>10</v>
      </c>
      <c r="M1330" s="300">
        <v>5</v>
      </c>
      <c r="N1330" s="300">
        <v>10</v>
      </c>
      <c r="O1330" s="300">
        <v>10</v>
      </c>
      <c r="P1330" s="300">
        <v>10</v>
      </c>
      <c r="Q1330" s="300">
        <v>5</v>
      </c>
      <c r="R1330" s="1" t="s">
        <v>6665</v>
      </c>
    </row>
    <row r="1331" spans="1:18">
      <c r="A1331">
        <v>1613</v>
      </c>
      <c r="C1331" s="299" t="s">
        <v>8381</v>
      </c>
      <c r="D1331" s="312" t="s">
        <v>8380</v>
      </c>
      <c r="E1331" s="297" t="s">
        <v>6524</v>
      </c>
      <c r="F1331" s="296">
        <v>8.9</v>
      </c>
      <c r="G1331" s="296" t="e">
        <f>AVERAGE(#REF!)</f>
        <v>#REF!</v>
      </c>
      <c r="H1331" s="296" t="e">
        <f>AVERAGE(#REF!)</f>
        <v>#REF!</v>
      </c>
      <c r="I1331" s="296" t="e">
        <f>AVERAGE(#REF!)</f>
        <v>#REF!</v>
      </c>
      <c r="J1331" s="296" t="e">
        <f>AVERAGE(#REF!)</f>
        <v>#REF!</v>
      </c>
      <c r="K1331" s="296" t="e">
        <f>AVERAGE(#REF!)</f>
        <v>#REF!</v>
      </c>
      <c r="L1331" s="296" t="e">
        <f>AVERAGE(#REF!)</f>
        <v>#REF!</v>
      </c>
      <c r="M1331" s="296" t="e">
        <f>AVERAGE(#REF!)</f>
        <v>#REF!</v>
      </c>
      <c r="N1331" s="296" t="e">
        <f>AVERAGE(#REF!)</f>
        <v>#REF!</v>
      </c>
      <c r="O1331" s="296" t="e">
        <f>AVERAGE(#REF!)</f>
        <v>#REF!</v>
      </c>
      <c r="P1331" s="296" t="e">
        <f>AVERAGE(#REF!)</f>
        <v>#REF!</v>
      </c>
      <c r="Q1331" s="296" t="e">
        <f>AVERAGE(#REF!)</f>
        <v>#REF!</v>
      </c>
      <c r="R1331" s="1" t="s">
        <v>6698</v>
      </c>
    </row>
    <row r="1332" spans="1:18">
      <c r="A1332">
        <v>1612</v>
      </c>
      <c r="B1332">
        <v>1</v>
      </c>
      <c r="C1332" s="299" t="s">
        <v>8372</v>
      </c>
      <c r="D1332" s="299" t="s">
        <v>8379</v>
      </c>
      <c r="E1332" s="302" t="s">
        <v>6524</v>
      </c>
      <c r="F1332" s="301">
        <v>9.3000000000000007</v>
      </c>
      <c r="G1332" s="300">
        <v>5</v>
      </c>
      <c r="H1332" s="300">
        <v>5</v>
      </c>
      <c r="I1332" s="300">
        <v>5</v>
      </c>
      <c r="J1332" s="300">
        <v>5</v>
      </c>
      <c r="K1332" s="300">
        <v>10</v>
      </c>
      <c r="L1332" s="300">
        <v>10</v>
      </c>
      <c r="M1332" s="300">
        <v>5</v>
      </c>
      <c r="N1332" s="300">
        <v>10</v>
      </c>
      <c r="O1332" s="300">
        <v>10</v>
      </c>
      <c r="P1332" s="300">
        <v>10</v>
      </c>
      <c r="Q1332" s="300">
        <v>5</v>
      </c>
      <c r="R1332" s="1" t="s">
        <v>6698</v>
      </c>
    </row>
    <row r="1333" spans="1:18">
      <c r="A1333">
        <v>1611</v>
      </c>
      <c r="B1333">
        <v>2</v>
      </c>
      <c r="C1333" s="299" t="s">
        <v>8372</v>
      </c>
      <c r="D1333" s="299" t="s">
        <v>8378</v>
      </c>
      <c r="E1333" s="302" t="s">
        <v>6524</v>
      </c>
      <c r="F1333" s="301">
        <v>8.6</v>
      </c>
      <c r="G1333" s="300">
        <v>5</v>
      </c>
      <c r="H1333" s="300">
        <v>5</v>
      </c>
      <c r="I1333" s="300">
        <v>5</v>
      </c>
      <c r="J1333" s="300">
        <v>5</v>
      </c>
      <c r="K1333" s="300">
        <v>10</v>
      </c>
      <c r="L1333" s="300">
        <v>10</v>
      </c>
      <c r="M1333" s="300">
        <v>5</v>
      </c>
      <c r="N1333" s="300">
        <v>10</v>
      </c>
      <c r="O1333" s="300">
        <v>10</v>
      </c>
      <c r="P1333" s="300">
        <v>10</v>
      </c>
      <c r="Q1333" s="300">
        <v>5</v>
      </c>
      <c r="R1333" s="1" t="s">
        <v>6698</v>
      </c>
    </row>
    <row r="1334" spans="1:18">
      <c r="A1334">
        <v>1610</v>
      </c>
      <c r="B1334">
        <v>3</v>
      </c>
      <c r="C1334" s="299" t="s">
        <v>8372</v>
      </c>
      <c r="D1334" s="299" t="s">
        <v>8377</v>
      </c>
      <c r="E1334" s="302" t="s">
        <v>6524</v>
      </c>
      <c r="F1334" s="301">
        <v>8.4</v>
      </c>
      <c r="G1334" s="300">
        <v>5</v>
      </c>
      <c r="H1334" s="300">
        <v>5</v>
      </c>
      <c r="I1334" s="300">
        <v>5</v>
      </c>
      <c r="J1334" s="300">
        <v>5</v>
      </c>
      <c r="K1334" s="300">
        <v>10</v>
      </c>
      <c r="L1334" s="300">
        <v>10</v>
      </c>
      <c r="M1334" s="300">
        <v>5</v>
      </c>
      <c r="N1334" s="300">
        <v>10</v>
      </c>
      <c r="O1334" s="300">
        <v>10</v>
      </c>
      <c r="P1334" s="300">
        <v>10</v>
      </c>
      <c r="Q1334" s="300">
        <v>5</v>
      </c>
      <c r="R1334" s="1" t="s">
        <v>6698</v>
      </c>
    </row>
    <row r="1335" spans="1:18">
      <c r="A1335">
        <v>1609</v>
      </c>
      <c r="B1335">
        <v>4</v>
      </c>
      <c r="C1335" s="299" t="s">
        <v>8372</v>
      </c>
      <c r="D1335" s="299" t="s">
        <v>8376</v>
      </c>
      <c r="E1335" s="302" t="s">
        <v>6524</v>
      </c>
      <c r="F1335" s="301">
        <v>8.6</v>
      </c>
      <c r="G1335" s="300">
        <v>5</v>
      </c>
      <c r="H1335" s="300">
        <v>5</v>
      </c>
      <c r="I1335" s="300">
        <v>5</v>
      </c>
      <c r="J1335" s="300">
        <v>5</v>
      </c>
      <c r="K1335" s="300">
        <v>10</v>
      </c>
      <c r="L1335" s="300">
        <v>10</v>
      </c>
      <c r="M1335" s="300">
        <v>5</v>
      </c>
      <c r="N1335" s="300">
        <v>10</v>
      </c>
      <c r="O1335" s="300">
        <v>10</v>
      </c>
      <c r="P1335" s="300">
        <v>10</v>
      </c>
      <c r="Q1335" s="300">
        <v>5</v>
      </c>
      <c r="R1335" s="1" t="s">
        <v>6698</v>
      </c>
    </row>
    <row r="1336" spans="1:18">
      <c r="A1336">
        <v>1608</v>
      </c>
      <c r="B1336">
        <v>5</v>
      </c>
      <c r="C1336" s="299" t="s">
        <v>8372</v>
      </c>
      <c r="D1336" s="305" t="s">
        <v>8375</v>
      </c>
      <c r="E1336" s="304" t="s">
        <v>6524</v>
      </c>
      <c r="F1336" s="303">
        <v>9.5</v>
      </c>
      <c r="G1336" s="300">
        <v>5</v>
      </c>
      <c r="H1336" s="300">
        <v>5</v>
      </c>
      <c r="I1336" s="300">
        <v>5</v>
      </c>
      <c r="J1336" s="300">
        <v>5</v>
      </c>
      <c r="K1336" s="300">
        <v>10</v>
      </c>
      <c r="L1336" s="300">
        <v>10</v>
      </c>
      <c r="M1336" s="300">
        <v>5</v>
      </c>
      <c r="N1336" s="300">
        <v>10</v>
      </c>
      <c r="O1336" s="300">
        <v>10</v>
      </c>
      <c r="P1336" s="300">
        <v>10</v>
      </c>
      <c r="Q1336" s="300">
        <v>5</v>
      </c>
      <c r="R1336" s="1" t="s">
        <v>6665</v>
      </c>
    </row>
    <row r="1337" spans="1:18">
      <c r="A1337">
        <v>1607</v>
      </c>
      <c r="B1337">
        <v>6</v>
      </c>
      <c r="C1337" s="299" t="s">
        <v>8372</v>
      </c>
      <c r="D1337" s="305" t="s">
        <v>8374</v>
      </c>
      <c r="E1337" s="304" t="s">
        <v>6524</v>
      </c>
      <c r="F1337" s="303">
        <v>9.5</v>
      </c>
      <c r="G1337" s="300">
        <v>5</v>
      </c>
      <c r="H1337" s="300">
        <v>5</v>
      </c>
      <c r="I1337" s="300">
        <v>5</v>
      </c>
      <c r="J1337" s="300">
        <v>5</v>
      </c>
      <c r="K1337" s="300">
        <v>10</v>
      </c>
      <c r="L1337" s="300">
        <v>10</v>
      </c>
      <c r="M1337" s="300">
        <v>5</v>
      </c>
      <c r="N1337" s="300">
        <v>10</v>
      </c>
      <c r="O1337" s="300">
        <v>10</v>
      </c>
      <c r="P1337" s="300">
        <v>10</v>
      </c>
      <c r="Q1337" s="300">
        <v>5</v>
      </c>
      <c r="R1337" s="1" t="s">
        <v>6698</v>
      </c>
    </row>
    <row r="1338" spans="1:18">
      <c r="A1338">
        <v>1606</v>
      </c>
      <c r="B1338">
        <v>7</v>
      </c>
      <c r="C1338" s="299" t="s">
        <v>8372</v>
      </c>
      <c r="D1338" s="305" t="s">
        <v>6791</v>
      </c>
      <c r="E1338" s="304" t="s">
        <v>6524</v>
      </c>
      <c r="F1338" s="303">
        <v>10</v>
      </c>
      <c r="G1338" s="300">
        <v>5</v>
      </c>
      <c r="H1338" s="300">
        <v>5</v>
      </c>
      <c r="I1338" s="300">
        <v>5</v>
      </c>
      <c r="J1338" s="300">
        <v>5</v>
      </c>
      <c r="K1338" s="300">
        <v>10</v>
      </c>
      <c r="L1338" s="300">
        <v>10</v>
      </c>
      <c r="M1338" s="300">
        <v>5</v>
      </c>
      <c r="N1338" s="300">
        <v>10</v>
      </c>
      <c r="O1338" s="300">
        <v>10</v>
      </c>
      <c r="P1338" s="300">
        <v>10</v>
      </c>
      <c r="Q1338" s="300">
        <v>5</v>
      </c>
      <c r="R1338" s="1" t="s">
        <v>6698</v>
      </c>
    </row>
    <row r="1339" spans="1:18">
      <c r="A1339">
        <v>1605</v>
      </c>
      <c r="B1339">
        <v>8</v>
      </c>
      <c r="C1339" s="299" t="s">
        <v>8372</v>
      </c>
      <c r="D1339" s="305" t="s">
        <v>8373</v>
      </c>
      <c r="E1339" s="304" t="s">
        <v>6524</v>
      </c>
      <c r="F1339" s="303">
        <v>9.5</v>
      </c>
      <c r="G1339" s="300">
        <v>5</v>
      </c>
      <c r="H1339" s="300">
        <v>5</v>
      </c>
      <c r="I1339" s="300">
        <v>5</v>
      </c>
      <c r="J1339" s="300">
        <v>5</v>
      </c>
      <c r="K1339" s="300">
        <v>10</v>
      </c>
      <c r="L1339" s="300">
        <v>10</v>
      </c>
      <c r="M1339" s="300">
        <v>5</v>
      </c>
      <c r="N1339" s="300">
        <v>10</v>
      </c>
      <c r="O1339" s="300">
        <v>10</v>
      </c>
      <c r="P1339" s="300">
        <v>10</v>
      </c>
      <c r="Q1339" s="300">
        <v>5</v>
      </c>
      <c r="R1339" s="1" t="s">
        <v>6698</v>
      </c>
    </row>
    <row r="1340" spans="1:18">
      <c r="A1340">
        <v>1604</v>
      </c>
      <c r="C1340" s="299" t="s">
        <v>8372</v>
      </c>
      <c r="D1340" s="298" t="s">
        <v>8371</v>
      </c>
      <c r="E1340" s="297" t="s">
        <v>6524</v>
      </c>
      <c r="F1340" s="296">
        <v>9.1999999999999993</v>
      </c>
      <c r="G1340" s="296" t="e">
        <f>AVERAGE(#REF!)</f>
        <v>#REF!</v>
      </c>
      <c r="H1340" s="296" t="e">
        <f>AVERAGE(#REF!)</f>
        <v>#REF!</v>
      </c>
      <c r="I1340" s="296" t="e">
        <f>AVERAGE(#REF!)</f>
        <v>#REF!</v>
      </c>
      <c r="J1340" s="296" t="e">
        <f>AVERAGE(#REF!)</f>
        <v>#REF!</v>
      </c>
      <c r="K1340" s="296" t="e">
        <f>AVERAGE(#REF!)</f>
        <v>#REF!</v>
      </c>
      <c r="L1340" s="296" t="e">
        <f>AVERAGE(#REF!)</f>
        <v>#REF!</v>
      </c>
      <c r="M1340" s="296" t="e">
        <f>AVERAGE(#REF!)</f>
        <v>#REF!</v>
      </c>
      <c r="N1340" s="296" t="e">
        <f>AVERAGE(#REF!)</f>
        <v>#REF!</v>
      </c>
      <c r="O1340" s="296" t="e">
        <f>AVERAGE(#REF!)</f>
        <v>#REF!</v>
      </c>
      <c r="P1340" s="296" t="e">
        <f>AVERAGE(#REF!)</f>
        <v>#REF!</v>
      </c>
      <c r="Q1340" s="296" t="e">
        <f>AVERAGE(#REF!)</f>
        <v>#REF!</v>
      </c>
      <c r="R1340" s="1" t="s">
        <v>6698</v>
      </c>
    </row>
    <row r="1341" spans="1:18">
      <c r="A1341">
        <v>1603</v>
      </c>
      <c r="B1341">
        <v>1</v>
      </c>
      <c r="C1341" s="311" t="s">
        <v>8361</v>
      </c>
      <c r="D1341" s="311" t="s">
        <v>8370</v>
      </c>
      <c r="E1341" s="310" t="s">
        <v>6524</v>
      </c>
      <c r="F1341" s="309"/>
      <c r="G1341" s="308">
        <v>5</v>
      </c>
      <c r="H1341" s="308">
        <v>5</v>
      </c>
      <c r="I1341" s="308">
        <v>5</v>
      </c>
      <c r="J1341" s="308">
        <v>5</v>
      </c>
      <c r="K1341" s="308">
        <v>10</v>
      </c>
      <c r="L1341" s="308">
        <v>10</v>
      </c>
      <c r="M1341" s="308">
        <v>5</v>
      </c>
      <c r="N1341" s="308">
        <v>10</v>
      </c>
      <c r="O1341" s="308">
        <v>10</v>
      </c>
      <c r="P1341" s="308">
        <v>10</v>
      </c>
      <c r="Q1341" s="308">
        <v>5</v>
      </c>
      <c r="R1341" s="307"/>
    </row>
    <row r="1342" spans="1:18">
      <c r="A1342">
        <v>1602</v>
      </c>
      <c r="B1342">
        <v>2</v>
      </c>
      <c r="C1342" s="311" t="s">
        <v>8361</v>
      </c>
      <c r="D1342" s="311" t="s">
        <v>8369</v>
      </c>
      <c r="E1342" s="310" t="s">
        <v>6524</v>
      </c>
      <c r="F1342" s="309"/>
      <c r="G1342" s="308">
        <v>5</v>
      </c>
      <c r="H1342" s="308">
        <v>5</v>
      </c>
      <c r="I1342" s="308">
        <v>5</v>
      </c>
      <c r="J1342" s="308">
        <v>5</v>
      </c>
      <c r="K1342" s="308">
        <v>10</v>
      </c>
      <c r="L1342" s="308">
        <v>10</v>
      </c>
      <c r="M1342" s="308">
        <v>5</v>
      </c>
      <c r="N1342" s="308">
        <v>10</v>
      </c>
      <c r="O1342" s="308">
        <v>10</v>
      </c>
      <c r="P1342" s="308">
        <v>10</v>
      </c>
      <c r="Q1342" s="308">
        <v>5</v>
      </c>
      <c r="R1342" s="307"/>
    </row>
    <row r="1343" spans="1:18">
      <c r="A1343">
        <v>1601</v>
      </c>
      <c r="B1343">
        <v>3</v>
      </c>
      <c r="C1343" s="311" t="s">
        <v>8361</v>
      </c>
      <c r="D1343" s="311" t="s">
        <v>8368</v>
      </c>
      <c r="E1343" s="310" t="s">
        <v>6524</v>
      </c>
      <c r="F1343" s="309"/>
      <c r="G1343" s="308">
        <v>5</v>
      </c>
      <c r="H1343" s="308">
        <v>5</v>
      </c>
      <c r="I1343" s="308">
        <v>5</v>
      </c>
      <c r="J1343" s="308">
        <v>5</v>
      </c>
      <c r="K1343" s="308">
        <v>10</v>
      </c>
      <c r="L1343" s="308">
        <v>10</v>
      </c>
      <c r="M1343" s="308">
        <v>5</v>
      </c>
      <c r="N1343" s="308">
        <v>10</v>
      </c>
      <c r="O1343" s="308">
        <v>10</v>
      </c>
      <c r="P1343" s="308">
        <v>10</v>
      </c>
      <c r="Q1343" s="308">
        <v>5</v>
      </c>
      <c r="R1343" s="307" t="s">
        <v>8</v>
      </c>
    </row>
    <row r="1344" spans="1:18">
      <c r="A1344">
        <v>1600</v>
      </c>
      <c r="B1344">
        <v>4</v>
      </c>
      <c r="C1344" s="311" t="s">
        <v>8361</v>
      </c>
      <c r="D1344" s="311" t="s">
        <v>8367</v>
      </c>
      <c r="E1344" s="310" t="s">
        <v>6524</v>
      </c>
      <c r="F1344" s="309"/>
      <c r="G1344" s="308">
        <v>5</v>
      </c>
      <c r="H1344" s="308">
        <v>5</v>
      </c>
      <c r="I1344" s="308">
        <v>5</v>
      </c>
      <c r="J1344" s="308">
        <v>5</v>
      </c>
      <c r="K1344" s="308">
        <v>10</v>
      </c>
      <c r="L1344" s="308">
        <v>10</v>
      </c>
      <c r="M1344" s="308">
        <v>5</v>
      </c>
      <c r="N1344" s="308">
        <v>10</v>
      </c>
      <c r="O1344" s="308">
        <v>10</v>
      </c>
      <c r="P1344" s="308">
        <v>10</v>
      </c>
      <c r="Q1344" s="308">
        <v>5</v>
      </c>
      <c r="R1344" s="307" t="s">
        <v>8</v>
      </c>
    </row>
    <row r="1345" spans="1:18">
      <c r="A1345">
        <v>1599</v>
      </c>
      <c r="B1345">
        <v>5</v>
      </c>
      <c r="C1345" s="311" t="s">
        <v>8361</v>
      </c>
      <c r="D1345" s="311" t="s">
        <v>8366</v>
      </c>
      <c r="E1345" s="310" t="s">
        <v>6524</v>
      </c>
      <c r="F1345" s="309"/>
      <c r="G1345" s="308">
        <v>5</v>
      </c>
      <c r="H1345" s="308">
        <v>5</v>
      </c>
      <c r="I1345" s="308">
        <v>5</v>
      </c>
      <c r="J1345" s="308">
        <v>5</v>
      </c>
      <c r="K1345" s="308">
        <v>10</v>
      </c>
      <c r="L1345" s="308">
        <v>10</v>
      </c>
      <c r="M1345" s="308">
        <v>5</v>
      </c>
      <c r="N1345" s="308">
        <v>10</v>
      </c>
      <c r="O1345" s="308">
        <v>10</v>
      </c>
      <c r="P1345" s="308">
        <v>10</v>
      </c>
      <c r="Q1345" s="308">
        <v>5</v>
      </c>
      <c r="R1345" s="307"/>
    </row>
    <row r="1346" spans="1:18">
      <c r="A1346">
        <v>1598</v>
      </c>
      <c r="B1346">
        <v>6</v>
      </c>
      <c r="C1346" s="311" t="s">
        <v>8361</v>
      </c>
      <c r="D1346" s="311" t="s">
        <v>8365</v>
      </c>
      <c r="E1346" s="310" t="s">
        <v>6524</v>
      </c>
      <c r="F1346" s="309"/>
      <c r="G1346" s="308">
        <v>5</v>
      </c>
      <c r="H1346" s="308">
        <v>5</v>
      </c>
      <c r="I1346" s="308">
        <v>5</v>
      </c>
      <c r="J1346" s="308">
        <v>5</v>
      </c>
      <c r="K1346" s="308">
        <v>10</v>
      </c>
      <c r="L1346" s="308">
        <v>10</v>
      </c>
      <c r="M1346" s="308">
        <v>5</v>
      </c>
      <c r="N1346" s="308">
        <v>10</v>
      </c>
      <c r="O1346" s="308">
        <v>10</v>
      </c>
      <c r="P1346" s="308">
        <v>10</v>
      </c>
      <c r="Q1346" s="308">
        <v>5</v>
      </c>
      <c r="R1346" s="307"/>
    </row>
    <row r="1347" spans="1:18">
      <c r="A1347">
        <v>1597</v>
      </c>
      <c r="B1347">
        <v>7</v>
      </c>
      <c r="C1347" s="311" t="s">
        <v>8361</v>
      </c>
      <c r="D1347" s="311" t="s">
        <v>8364</v>
      </c>
      <c r="E1347" s="310" t="s">
        <v>6524</v>
      </c>
      <c r="F1347" s="309"/>
      <c r="G1347" s="308">
        <v>5</v>
      </c>
      <c r="H1347" s="308">
        <v>5</v>
      </c>
      <c r="I1347" s="308">
        <v>5</v>
      </c>
      <c r="J1347" s="308">
        <v>5</v>
      </c>
      <c r="K1347" s="308">
        <v>10</v>
      </c>
      <c r="L1347" s="308">
        <v>10</v>
      </c>
      <c r="M1347" s="308">
        <v>5</v>
      </c>
      <c r="N1347" s="308">
        <v>10</v>
      </c>
      <c r="O1347" s="308">
        <v>10</v>
      </c>
      <c r="P1347" s="308">
        <v>10</v>
      </c>
      <c r="Q1347" s="308">
        <v>5</v>
      </c>
      <c r="R1347" s="307" t="s">
        <v>8</v>
      </c>
    </row>
    <row r="1348" spans="1:18">
      <c r="A1348">
        <v>1596</v>
      </c>
      <c r="B1348">
        <v>8</v>
      </c>
      <c r="C1348" s="311" t="s">
        <v>8361</v>
      </c>
      <c r="D1348" s="311" t="s">
        <v>8363</v>
      </c>
      <c r="E1348" s="310" t="s">
        <v>6524</v>
      </c>
      <c r="F1348" s="309"/>
      <c r="G1348" s="308">
        <v>5</v>
      </c>
      <c r="H1348" s="308">
        <v>5</v>
      </c>
      <c r="I1348" s="308">
        <v>5</v>
      </c>
      <c r="J1348" s="308">
        <v>5</v>
      </c>
      <c r="K1348" s="308">
        <v>10</v>
      </c>
      <c r="L1348" s="308">
        <v>10</v>
      </c>
      <c r="M1348" s="308">
        <v>5</v>
      </c>
      <c r="N1348" s="308">
        <v>10</v>
      </c>
      <c r="O1348" s="308">
        <v>10</v>
      </c>
      <c r="P1348" s="308">
        <v>10</v>
      </c>
      <c r="Q1348" s="308">
        <v>5</v>
      </c>
      <c r="R1348" s="307"/>
    </row>
    <row r="1349" spans="1:18">
      <c r="A1349">
        <v>1595</v>
      </c>
      <c r="B1349">
        <v>9</v>
      </c>
      <c r="C1349" s="311" t="s">
        <v>8361</v>
      </c>
      <c r="D1349" s="311" t="s">
        <v>8362</v>
      </c>
      <c r="E1349" s="310" t="s">
        <v>6524</v>
      </c>
      <c r="F1349" s="309"/>
      <c r="G1349" s="308">
        <v>5</v>
      </c>
      <c r="H1349" s="308">
        <v>5</v>
      </c>
      <c r="I1349" s="308">
        <v>5</v>
      </c>
      <c r="J1349" s="308">
        <v>5</v>
      </c>
      <c r="K1349" s="308">
        <v>10</v>
      </c>
      <c r="L1349" s="308">
        <v>10</v>
      </c>
      <c r="M1349" s="308">
        <v>5</v>
      </c>
      <c r="N1349" s="308">
        <v>10</v>
      </c>
      <c r="O1349" s="308">
        <v>10</v>
      </c>
      <c r="P1349" s="308">
        <v>10</v>
      </c>
      <c r="Q1349" s="308">
        <v>5</v>
      </c>
      <c r="R1349" s="307" t="s">
        <v>8</v>
      </c>
    </row>
    <row r="1350" spans="1:18">
      <c r="A1350">
        <v>1594</v>
      </c>
      <c r="C1350" s="299" t="s">
        <v>8361</v>
      </c>
      <c r="D1350" s="298" t="s">
        <v>8360</v>
      </c>
      <c r="E1350" s="297" t="s">
        <v>6524</v>
      </c>
      <c r="F1350" s="296"/>
      <c r="G1350" s="296" t="e">
        <f>AVERAGE(#REF!)</f>
        <v>#REF!</v>
      </c>
      <c r="H1350" s="296" t="e">
        <f>AVERAGE(#REF!)</f>
        <v>#REF!</v>
      </c>
      <c r="I1350" s="296" t="e">
        <f>AVERAGE(#REF!)</f>
        <v>#REF!</v>
      </c>
      <c r="J1350" s="296" t="e">
        <f>AVERAGE(#REF!)</f>
        <v>#REF!</v>
      </c>
      <c r="K1350" s="296" t="e">
        <f>AVERAGE(#REF!)</f>
        <v>#REF!</v>
      </c>
      <c r="L1350" s="296" t="e">
        <f>AVERAGE(#REF!)</f>
        <v>#REF!</v>
      </c>
      <c r="M1350" s="296" t="e">
        <f>AVERAGE(#REF!)</f>
        <v>#REF!</v>
      </c>
      <c r="N1350" s="296" t="e">
        <f>AVERAGE(#REF!)</f>
        <v>#REF!</v>
      </c>
      <c r="O1350" s="296" t="e">
        <f>AVERAGE(#REF!)</f>
        <v>#REF!</v>
      </c>
      <c r="P1350" s="296" t="e">
        <f>AVERAGE(#REF!)</f>
        <v>#REF!</v>
      </c>
      <c r="Q1350" s="296" t="e">
        <f>AVERAGE(#REF!)</f>
        <v>#REF!</v>
      </c>
    </row>
    <row r="1351" spans="1:18">
      <c r="A1351">
        <v>1593</v>
      </c>
      <c r="B1351">
        <v>1</v>
      </c>
      <c r="C1351" s="311" t="s">
        <v>8346</v>
      </c>
      <c r="D1351" s="311" t="s">
        <v>8359</v>
      </c>
      <c r="E1351" s="310" t="s">
        <v>6524</v>
      </c>
      <c r="F1351" s="309"/>
      <c r="G1351" s="308">
        <v>5</v>
      </c>
      <c r="H1351" s="308">
        <v>5</v>
      </c>
      <c r="I1351" s="308">
        <v>5</v>
      </c>
      <c r="J1351" s="308">
        <v>5</v>
      </c>
      <c r="K1351" s="308">
        <v>10</v>
      </c>
      <c r="L1351" s="308">
        <v>10</v>
      </c>
      <c r="M1351" s="308">
        <v>5</v>
      </c>
      <c r="N1351" s="308">
        <v>10</v>
      </c>
      <c r="O1351" s="308">
        <v>10</v>
      </c>
      <c r="P1351" s="308">
        <v>10</v>
      </c>
      <c r="Q1351" s="308">
        <v>5</v>
      </c>
      <c r="R1351" s="307" t="s">
        <v>8</v>
      </c>
    </row>
    <row r="1352" spans="1:18">
      <c r="A1352">
        <v>1592</v>
      </c>
      <c r="B1352">
        <v>2</v>
      </c>
      <c r="C1352" s="311" t="s">
        <v>8346</v>
      </c>
      <c r="D1352" s="311" t="s">
        <v>8358</v>
      </c>
      <c r="E1352" s="310" t="s">
        <v>6524</v>
      </c>
      <c r="F1352" s="309"/>
      <c r="G1352" s="308">
        <v>5</v>
      </c>
      <c r="H1352" s="308">
        <v>5</v>
      </c>
      <c r="I1352" s="308">
        <v>5</v>
      </c>
      <c r="J1352" s="308">
        <v>5</v>
      </c>
      <c r="K1352" s="308">
        <v>10</v>
      </c>
      <c r="L1352" s="308">
        <v>10</v>
      </c>
      <c r="M1352" s="308">
        <v>5</v>
      </c>
      <c r="N1352" s="308">
        <v>10</v>
      </c>
      <c r="O1352" s="308">
        <v>10</v>
      </c>
      <c r="P1352" s="308">
        <v>10</v>
      </c>
      <c r="Q1352" s="308">
        <v>5</v>
      </c>
      <c r="R1352" s="307" t="s">
        <v>8</v>
      </c>
    </row>
    <row r="1353" spans="1:18">
      <c r="A1353">
        <v>1591</v>
      </c>
      <c r="B1353">
        <v>3</v>
      </c>
      <c r="C1353" s="311" t="s">
        <v>8346</v>
      </c>
      <c r="D1353" s="311" t="s">
        <v>8357</v>
      </c>
      <c r="E1353" s="310" t="s">
        <v>6524</v>
      </c>
      <c r="F1353" s="309"/>
      <c r="G1353" s="308">
        <v>5</v>
      </c>
      <c r="H1353" s="308">
        <v>5</v>
      </c>
      <c r="I1353" s="308">
        <v>5</v>
      </c>
      <c r="J1353" s="308">
        <v>5</v>
      </c>
      <c r="K1353" s="308">
        <v>10</v>
      </c>
      <c r="L1353" s="308">
        <v>10</v>
      </c>
      <c r="M1353" s="308">
        <v>5</v>
      </c>
      <c r="N1353" s="308">
        <v>10</v>
      </c>
      <c r="O1353" s="308">
        <v>10</v>
      </c>
      <c r="P1353" s="308">
        <v>10</v>
      </c>
      <c r="Q1353" s="308">
        <v>5</v>
      </c>
      <c r="R1353" s="307"/>
    </row>
    <row r="1354" spans="1:18">
      <c r="A1354">
        <v>1590</v>
      </c>
      <c r="B1354">
        <v>4</v>
      </c>
      <c r="C1354" s="311" t="s">
        <v>8346</v>
      </c>
      <c r="D1354" s="311" t="s">
        <v>8356</v>
      </c>
      <c r="E1354" s="310" t="s">
        <v>6524</v>
      </c>
      <c r="F1354" s="309"/>
      <c r="G1354" s="308">
        <v>5</v>
      </c>
      <c r="H1354" s="308">
        <v>5</v>
      </c>
      <c r="I1354" s="308">
        <v>5</v>
      </c>
      <c r="J1354" s="308">
        <v>5</v>
      </c>
      <c r="K1354" s="308">
        <v>10</v>
      </c>
      <c r="L1354" s="308">
        <v>10</v>
      </c>
      <c r="M1354" s="308">
        <v>5</v>
      </c>
      <c r="N1354" s="308">
        <v>10</v>
      </c>
      <c r="O1354" s="308">
        <v>10</v>
      </c>
      <c r="P1354" s="308">
        <v>10</v>
      </c>
      <c r="Q1354" s="308">
        <v>5</v>
      </c>
      <c r="R1354" s="307" t="s">
        <v>8</v>
      </c>
    </row>
    <row r="1355" spans="1:18">
      <c r="A1355">
        <v>1589</v>
      </c>
      <c r="B1355">
        <v>5</v>
      </c>
      <c r="C1355" s="311" t="s">
        <v>8346</v>
      </c>
      <c r="D1355" s="311" t="s">
        <v>8355</v>
      </c>
      <c r="E1355" s="310" t="s">
        <v>6524</v>
      </c>
      <c r="F1355" s="309"/>
      <c r="G1355" s="308">
        <v>5</v>
      </c>
      <c r="H1355" s="308">
        <v>5</v>
      </c>
      <c r="I1355" s="308">
        <v>5</v>
      </c>
      <c r="J1355" s="308">
        <v>5</v>
      </c>
      <c r="K1355" s="308">
        <v>10</v>
      </c>
      <c r="L1355" s="308">
        <v>10</v>
      </c>
      <c r="M1355" s="308">
        <v>5</v>
      </c>
      <c r="N1355" s="308">
        <v>10</v>
      </c>
      <c r="O1355" s="308">
        <v>10</v>
      </c>
      <c r="P1355" s="308">
        <v>10</v>
      </c>
      <c r="Q1355" s="308">
        <v>5</v>
      </c>
      <c r="R1355" s="307" t="s">
        <v>8</v>
      </c>
    </row>
    <row r="1356" spans="1:18">
      <c r="A1356">
        <v>1588</v>
      </c>
      <c r="B1356">
        <v>6</v>
      </c>
      <c r="C1356" s="311" t="s">
        <v>8346</v>
      </c>
      <c r="D1356" s="311" t="s">
        <v>8354</v>
      </c>
      <c r="E1356" s="310" t="s">
        <v>6524</v>
      </c>
      <c r="F1356" s="309"/>
      <c r="G1356" s="308">
        <v>5</v>
      </c>
      <c r="H1356" s="308">
        <v>5</v>
      </c>
      <c r="I1356" s="308">
        <v>5</v>
      </c>
      <c r="J1356" s="308">
        <v>5</v>
      </c>
      <c r="K1356" s="308">
        <v>10</v>
      </c>
      <c r="L1356" s="308">
        <v>10</v>
      </c>
      <c r="M1356" s="308">
        <v>5</v>
      </c>
      <c r="N1356" s="308">
        <v>10</v>
      </c>
      <c r="O1356" s="308">
        <v>10</v>
      </c>
      <c r="P1356" s="308">
        <v>10</v>
      </c>
      <c r="Q1356" s="308">
        <v>5</v>
      </c>
      <c r="R1356" s="307" t="s">
        <v>8</v>
      </c>
    </row>
    <row r="1357" spans="1:18">
      <c r="A1357">
        <v>1587</v>
      </c>
      <c r="B1357">
        <v>7</v>
      </c>
      <c r="C1357" s="311" t="s">
        <v>8346</v>
      </c>
      <c r="D1357" s="311" t="s">
        <v>8353</v>
      </c>
      <c r="E1357" s="310" t="s">
        <v>6524</v>
      </c>
      <c r="F1357" s="309"/>
      <c r="G1357" s="308">
        <v>5</v>
      </c>
      <c r="H1357" s="308">
        <v>5</v>
      </c>
      <c r="I1357" s="308">
        <v>5</v>
      </c>
      <c r="J1357" s="308">
        <v>5</v>
      </c>
      <c r="K1357" s="308">
        <v>10</v>
      </c>
      <c r="L1357" s="308">
        <v>10</v>
      </c>
      <c r="M1357" s="308">
        <v>5</v>
      </c>
      <c r="N1357" s="308">
        <v>10</v>
      </c>
      <c r="O1357" s="308">
        <v>10</v>
      </c>
      <c r="P1357" s="308">
        <v>10</v>
      </c>
      <c r="Q1357" s="308">
        <v>5</v>
      </c>
      <c r="R1357" s="307"/>
    </row>
    <row r="1358" spans="1:18">
      <c r="A1358">
        <v>1586</v>
      </c>
      <c r="B1358">
        <v>8</v>
      </c>
      <c r="C1358" s="311" t="s">
        <v>8346</v>
      </c>
      <c r="D1358" s="311" t="s">
        <v>8352</v>
      </c>
      <c r="E1358" s="310" t="s">
        <v>6524</v>
      </c>
      <c r="F1358" s="309"/>
      <c r="G1358" s="308">
        <v>5</v>
      </c>
      <c r="H1358" s="308">
        <v>5</v>
      </c>
      <c r="I1358" s="308">
        <v>5</v>
      </c>
      <c r="J1358" s="308">
        <v>5</v>
      </c>
      <c r="K1358" s="308">
        <v>10</v>
      </c>
      <c r="L1358" s="308">
        <v>10</v>
      </c>
      <c r="M1358" s="308">
        <v>5</v>
      </c>
      <c r="N1358" s="308">
        <v>10</v>
      </c>
      <c r="O1358" s="308">
        <v>10</v>
      </c>
      <c r="P1358" s="308">
        <v>10</v>
      </c>
      <c r="Q1358" s="308">
        <v>5</v>
      </c>
      <c r="R1358" s="307" t="s">
        <v>8</v>
      </c>
    </row>
    <row r="1359" spans="1:18">
      <c r="A1359">
        <v>1585</v>
      </c>
      <c r="B1359">
        <v>9</v>
      </c>
      <c r="C1359" s="311" t="s">
        <v>8346</v>
      </c>
      <c r="D1359" s="311" t="s">
        <v>8351</v>
      </c>
      <c r="E1359" s="310" t="s">
        <v>6524</v>
      </c>
      <c r="F1359" s="309"/>
      <c r="G1359" s="308">
        <v>5</v>
      </c>
      <c r="H1359" s="308">
        <v>5</v>
      </c>
      <c r="I1359" s="308">
        <v>5</v>
      </c>
      <c r="J1359" s="308">
        <v>5</v>
      </c>
      <c r="K1359" s="308">
        <v>10</v>
      </c>
      <c r="L1359" s="308">
        <v>10</v>
      </c>
      <c r="M1359" s="308">
        <v>5</v>
      </c>
      <c r="N1359" s="308">
        <v>10</v>
      </c>
      <c r="O1359" s="308">
        <v>10</v>
      </c>
      <c r="P1359" s="308">
        <v>10</v>
      </c>
      <c r="Q1359" s="308">
        <v>5</v>
      </c>
      <c r="R1359" s="307"/>
    </row>
    <row r="1360" spans="1:18">
      <c r="A1360">
        <v>1584</v>
      </c>
      <c r="B1360">
        <v>10</v>
      </c>
      <c r="C1360" s="311" t="s">
        <v>8346</v>
      </c>
      <c r="D1360" s="311" t="s">
        <v>8350</v>
      </c>
      <c r="E1360" s="310" t="s">
        <v>6524</v>
      </c>
      <c r="F1360" s="309"/>
      <c r="G1360" s="308">
        <v>5</v>
      </c>
      <c r="H1360" s="308">
        <v>5</v>
      </c>
      <c r="I1360" s="308">
        <v>5</v>
      </c>
      <c r="J1360" s="308">
        <v>5</v>
      </c>
      <c r="K1360" s="308">
        <v>10</v>
      </c>
      <c r="L1360" s="308">
        <v>10</v>
      </c>
      <c r="M1360" s="308">
        <v>5</v>
      </c>
      <c r="N1360" s="308">
        <v>10</v>
      </c>
      <c r="O1360" s="308">
        <v>10</v>
      </c>
      <c r="P1360" s="308">
        <v>10</v>
      </c>
      <c r="Q1360" s="308">
        <v>5</v>
      </c>
      <c r="R1360" s="307"/>
    </row>
    <row r="1361" spans="1:18">
      <c r="A1361">
        <v>1583</v>
      </c>
      <c r="B1361">
        <v>11</v>
      </c>
      <c r="C1361" s="311" t="s">
        <v>8346</v>
      </c>
      <c r="D1361" s="311" t="s">
        <v>8349</v>
      </c>
      <c r="E1361" s="310" t="s">
        <v>6524</v>
      </c>
      <c r="F1361" s="309"/>
      <c r="G1361" s="308">
        <v>5</v>
      </c>
      <c r="H1361" s="308">
        <v>5</v>
      </c>
      <c r="I1361" s="308">
        <v>5</v>
      </c>
      <c r="J1361" s="308">
        <v>5</v>
      </c>
      <c r="K1361" s="308">
        <v>10</v>
      </c>
      <c r="L1361" s="308">
        <v>10</v>
      </c>
      <c r="M1361" s="308">
        <v>5</v>
      </c>
      <c r="N1361" s="308">
        <v>10</v>
      </c>
      <c r="O1361" s="308">
        <v>10</v>
      </c>
      <c r="P1361" s="308">
        <v>10</v>
      </c>
      <c r="Q1361" s="308">
        <v>5</v>
      </c>
      <c r="R1361" s="307" t="s">
        <v>8</v>
      </c>
    </row>
    <row r="1362" spans="1:18">
      <c r="A1362">
        <v>1582</v>
      </c>
      <c r="B1362">
        <v>12</v>
      </c>
      <c r="C1362" s="311" t="s">
        <v>8346</v>
      </c>
      <c r="D1362" s="311" t="s">
        <v>8348</v>
      </c>
      <c r="E1362" s="310" t="s">
        <v>6524</v>
      </c>
      <c r="F1362" s="309"/>
      <c r="G1362" s="308">
        <v>5</v>
      </c>
      <c r="H1362" s="308">
        <v>5</v>
      </c>
      <c r="I1362" s="308">
        <v>5</v>
      </c>
      <c r="J1362" s="308">
        <v>5</v>
      </c>
      <c r="K1362" s="308">
        <v>10</v>
      </c>
      <c r="L1362" s="308">
        <v>10</v>
      </c>
      <c r="M1362" s="308">
        <v>5</v>
      </c>
      <c r="N1362" s="308">
        <v>10</v>
      </c>
      <c r="O1362" s="308">
        <v>10</v>
      </c>
      <c r="P1362" s="308">
        <v>10</v>
      </c>
      <c r="Q1362" s="308">
        <v>5</v>
      </c>
      <c r="R1362" s="307" t="s">
        <v>8</v>
      </c>
    </row>
    <row r="1363" spans="1:18">
      <c r="A1363">
        <v>1581</v>
      </c>
      <c r="B1363">
        <v>13</v>
      </c>
      <c r="C1363" s="311" t="s">
        <v>8346</v>
      </c>
      <c r="D1363" s="311" t="s">
        <v>8347</v>
      </c>
      <c r="E1363" s="310" t="s">
        <v>6524</v>
      </c>
      <c r="F1363" s="309"/>
      <c r="G1363" s="308">
        <v>5</v>
      </c>
      <c r="H1363" s="308">
        <v>5</v>
      </c>
      <c r="I1363" s="308">
        <v>5</v>
      </c>
      <c r="J1363" s="308">
        <v>5</v>
      </c>
      <c r="K1363" s="308">
        <v>10</v>
      </c>
      <c r="L1363" s="308">
        <v>10</v>
      </c>
      <c r="M1363" s="308">
        <v>5</v>
      </c>
      <c r="N1363" s="308">
        <v>10</v>
      </c>
      <c r="O1363" s="308">
        <v>10</v>
      </c>
      <c r="P1363" s="308">
        <v>10</v>
      </c>
      <c r="Q1363" s="308">
        <v>5</v>
      </c>
      <c r="R1363" s="307" t="s">
        <v>8</v>
      </c>
    </row>
    <row r="1364" spans="1:18">
      <c r="A1364">
        <v>1580</v>
      </c>
      <c r="C1364" s="299" t="s">
        <v>8346</v>
      </c>
      <c r="D1364" s="298" t="s">
        <v>8345</v>
      </c>
      <c r="E1364" s="297" t="s">
        <v>6524</v>
      </c>
      <c r="F1364" s="296"/>
      <c r="G1364" s="296" t="e">
        <f>AVERAGE(#REF!)</f>
        <v>#REF!</v>
      </c>
      <c r="H1364" s="296" t="e">
        <f>AVERAGE(#REF!)</f>
        <v>#REF!</v>
      </c>
      <c r="I1364" s="296" t="e">
        <f>AVERAGE(#REF!)</f>
        <v>#REF!</v>
      </c>
      <c r="J1364" s="296" t="e">
        <f>AVERAGE(#REF!)</f>
        <v>#REF!</v>
      </c>
      <c r="K1364" s="296" t="e">
        <f>AVERAGE(#REF!)</f>
        <v>#REF!</v>
      </c>
      <c r="L1364" s="296" t="e">
        <f>AVERAGE(#REF!)</f>
        <v>#REF!</v>
      </c>
      <c r="M1364" s="296" t="e">
        <f>AVERAGE(#REF!)</f>
        <v>#REF!</v>
      </c>
      <c r="N1364" s="296" t="e">
        <f>AVERAGE(#REF!)</f>
        <v>#REF!</v>
      </c>
      <c r="O1364" s="296" t="e">
        <f>AVERAGE(#REF!)</f>
        <v>#REF!</v>
      </c>
      <c r="P1364" s="296" t="e">
        <f>AVERAGE(#REF!)</f>
        <v>#REF!</v>
      </c>
      <c r="Q1364" s="296" t="e">
        <f>AVERAGE(#REF!)</f>
        <v>#REF!</v>
      </c>
    </row>
    <row r="1365" spans="1:18">
      <c r="A1365">
        <v>1579</v>
      </c>
      <c r="B1365">
        <v>1</v>
      </c>
      <c r="C1365" s="311" t="s">
        <v>8336</v>
      </c>
      <c r="D1365" s="311" t="s">
        <v>8344</v>
      </c>
      <c r="E1365" s="310" t="s">
        <v>6524</v>
      </c>
      <c r="F1365" s="309"/>
      <c r="G1365" s="308">
        <v>5</v>
      </c>
      <c r="H1365" s="308">
        <v>5</v>
      </c>
      <c r="I1365" s="308">
        <v>5</v>
      </c>
      <c r="J1365" s="308">
        <v>5</v>
      </c>
      <c r="K1365" s="308">
        <v>10</v>
      </c>
      <c r="L1365" s="308">
        <v>10</v>
      </c>
      <c r="M1365" s="308">
        <v>5</v>
      </c>
      <c r="N1365" s="308">
        <v>10</v>
      </c>
      <c r="O1365" s="308">
        <v>10</v>
      </c>
      <c r="P1365" s="308">
        <v>10</v>
      </c>
      <c r="Q1365" s="308">
        <v>5</v>
      </c>
      <c r="R1365" s="307" t="s">
        <v>8</v>
      </c>
    </row>
    <row r="1366" spans="1:18">
      <c r="A1366">
        <v>1578</v>
      </c>
      <c r="B1366">
        <v>2</v>
      </c>
      <c r="C1366" s="311" t="s">
        <v>8336</v>
      </c>
      <c r="D1366" s="311" t="s">
        <v>8343</v>
      </c>
      <c r="E1366" s="310" t="s">
        <v>6524</v>
      </c>
      <c r="F1366" s="309"/>
      <c r="G1366" s="308">
        <v>5</v>
      </c>
      <c r="H1366" s="308">
        <v>5</v>
      </c>
      <c r="I1366" s="308">
        <v>5</v>
      </c>
      <c r="J1366" s="308">
        <v>5</v>
      </c>
      <c r="K1366" s="308">
        <v>10</v>
      </c>
      <c r="L1366" s="308">
        <v>10</v>
      </c>
      <c r="M1366" s="308">
        <v>5</v>
      </c>
      <c r="N1366" s="308">
        <v>10</v>
      </c>
      <c r="O1366" s="308">
        <v>10</v>
      </c>
      <c r="P1366" s="308">
        <v>10</v>
      </c>
      <c r="Q1366" s="308">
        <v>5</v>
      </c>
      <c r="R1366" s="307"/>
    </row>
    <row r="1367" spans="1:18">
      <c r="A1367">
        <v>1577</v>
      </c>
      <c r="B1367">
        <v>3</v>
      </c>
      <c r="C1367" s="311" t="s">
        <v>8336</v>
      </c>
      <c r="D1367" s="311" t="s">
        <v>8342</v>
      </c>
      <c r="E1367" s="310" t="s">
        <v>6524</v>
      </c>
      <c r="F1367" s="309"/>
      <c r="G1367" s="308">
        <v>5</v>
      </c>
      <c r="H1367" s="308">
        <v>5</v>
      </c>
      <c r="I1367" s="308">
        <v>5</v>
      </c>
      <c r="J1367" s="308">
        <v>5</v>
      </c>
      <c r="K1367" s="308">
        <v>10</v>
      </c>
      <c r="L1367" s="308">
        <v>10</v>
      </c>
      <c r="M1367" s="308">
        <v>5</v>
      </c>
      <c r="N1367" s="308">
        <v>10</v>
      </c>
      <c r="O1367" s="308">
        <v>10</v>
      </c>
      <c r="P1367" s="308">
        <v>10</v>
      </c>
      <c r="Q1367" s="308">
        <v>5</v>
      </c>
      <c r="R1367" s="307"/>
    </row>
    <row r="1368" spans="1:18">
      <c r="A1368">
        <v>1576</v>
      </c>
      <c r="B1368">
        <v>4</v>
      </c>
      <c r="C1368" s="311" t="s">
        <v>8336</v>
      </c>
      <c r="D1368" s="311" t="s">
        <v>8341</v>
      </c>
      <c r="E1368" s="310" t="s">
        <v>6524</v>
      </c>
      <c r="F1368" s="309"/>
      <c r="G1368" s="308">
        <v>5</v>
      </c>
      <c r="H1368" s="308">
        <v>5</v>
      </c>
      <c r="I1368" s="308">
        <v>5</v>
      </c>
      <c r="J1368" s="308">
        <v>5</v>
      </c>
      <c r="K1368" s="308">
        <v>10</v>
      </c>
      <c r="L1368" s="308">
        <v>10</v>
      </c>
      <c r="M1368" s="308">
        <v>5</v>
      </c>
      <c r="N1368" s="308">
        <v>10</v>
      </c>
      <c r="O1368" s="308">
        <v>10</v>
      </c>
      <c r="P1368" s="308">
        <v>10</v>
      </c>
      <c r="Q1368" s="308">
        <v>5</v>
      </c>
      <c r="R1368" s="307"/>
    </row>
    <row r="1369" spans="1:18">
      <c r="A1369">
        <v>1575</v>
      </c>
      <c r="B1369">
        <v>5</v>
      </c>
      <c r="C1369" s="311" t="s">
        <v>8336</v>
      </c>
      <c r="D1369" s="311" t="s">
        <v>8340</v>
      </c>
      <c r="E1369" s="310" t="s">
        <v>6524</v>
      </c>
      <c r="F1369" s="309"/>
      <c r="G1369" s="308">
        <v>5</v>
      </c>
      <c r="H1369" s="308">
        <v>5</v>
      </c>
      <c r="I1369" s="308">
        <v>5</v>
      </c>
      <c r="J1369" s="308">
        <v>5</v>
      </c>
      <c r="K1369" s="308">
        <v>10</v>
      </c>
      <c r="L1369" s="308">
        <v>10</v>
      </c>
      <c r="M1369" s="308">
        <v>5</v>
      </c>
      <c r="N1369" s="308">
        <v>10</v>
      </c>
      <c r="O1369" s="308">
        <v>10</v>
      </c>
      <c r="P1369" s="308">
        <v>10</v>
      </c>
      <c r="Q1369" s="308">
        <v>5</v>
      </c>
      <c r="R1369" s="307"/>
    </row>
    <row r="1370" spans="1:18">
      <c r="A1370">
        <v>1574</v>
      </c>
      <c r="B1370">
        <v>6</v>
      </c>
      <c r="C1370" s="311" t="s">
        <v>8336</v>
      </c>
      <c r="D1370" s="311" t="s">
        <v>8339</v>
      </c>
      <c r="E1370" s="310" t="s">
        <v>6524</v>
      </c>
      <c r="F1370" s="309"/>
      <c r="G1370" s="308">
        <v>5</v>
      </c>
      <c r="H1370" s="308">
        <v>5</v>
      </c>
      <c r="I1370" s="308">
        <v>5</v>
      </c>
      <c r="J1370" s="308">
        <v>5</v>
      </c>
      <c r="K1370" s="308">
        <v>10</v>
      </c>
      <c r="L1370" s="308">
        <v>10</v>
      </c>
      <c r="M1370" s="308">
        <v>5</v>
      </c>
      <c r="N1370" s="308">
        <v>10</v>
      </c>
      <c r="O1370" s="308">
        <v>10</v>
      </c>
      <c r="P1370" s="308">
        <v>10</v>
      </c>
      <c r="Q1370" s="308">
        <v>5</v>
      </c>
      <c r="R1370" s="307" t="s">
        <v>8</v>
      </c>
    </row>
    <row r="1371" spans="1:18">
      <c r="A1371">
        <v>1573</v>
      </c>
      <c r="B1371">
        <v>7</v>
      </c>
      <c r="C1371" s="311" t="s">
        <v>8336</v>
      </c>
      <c r="D1371" s="311" t="s">
        <v>8338</v>
      </c>
      <c r="E1371" s="310" t="s">
        <v>6524</v>
      </c>
      <c r="F1371" s="309"/>
      <c r="G1371" s="308">
        <v>5</v>
      </c>
      <c r="H1371" s="308">
        <v>5</v>
      </c>
      <c r="I1371" s="308">
        <v>5</v>
      </c>
      <c r="J1371" s="308">
        <v>5</v>
      </c>
      <c r="K1371" s="308">
        <v>10</v>
      </c>
      <c r="L1371" s="308">
        <v>10</v>
      </c>
      <c r="M1371" s="308">
        <v>5</v>
      </c>
      <c r="N1371" s="308">
        <v>10</v>
      </c>
      <c r="O1371" s="308">
        <v>10</v>
      </c>
      <c r="P1371" s="308">
        <v>10</v>
      </c>
      <c r="Q1371" s="308">
        <v>5</v>
      </c>
      <c r="R1371" s="307"/>
    </row>
    <row r="1372" spans="1:18">
      <c r="A1372">
        <v>1572</v>
      </c>
      <c r="B1372">
        <v>8</v>
      </c>
      <c r="C1372" s="311" t="s">
        <v>8336</v>
      </c>
      <c r="D1372" s="311" t="s">
        <v>8337</v>
      </c>
      <c r="E1372" s="310" t="s">
        <v>6524</v>
      </c>
      <c r="F1372" s="309"/>
      <c r="G1372" s="308">
        <v>5</v>
      </c>
      <c r="H1372" s="308">
        <v>5</v>
      </c>
      <c r="I1372" s="308">
        <v>5</v>
      </c>
      <c r="J1372" s="308">
        <v>5</v>
      </c>
      <c r="K1372" s="308">
        <v>10</v>
      </c>
      <c r="L1372" s="308">
        <v>10</v>
      </c>
      <c r="M1372" s="308">
        <v>5</v>
      </c>
      <c r="N1372" s="308">
        <v>10</v>
      </c>
      <c r="O1372" s="308">
        <v>10</v>
      </c>
      <c r="P1372" s="308">
        <v>10</v>
      </c>
      <c r="Q1372" s="308">
        <v>5</v>
      </c>
      <c r="R1372" s="307"/>
    </row>
    <row r="1373" spans="1:18">
      <c r="A1373">
        <v>1571</v>
      </c>
      <c r="C1373" s="299" t="s">
        <v>8336</v>
      </c>
      <c r="D1373" s="298" t="s">
        <v>8335</v>
      </c>
      <c r="E1373" s="297" t="s">
        <v>6524</v>
      </c>
      <c r="F1373" s="296"/>
      <c r="G1373" s="296" t="e">
        <f>AVERAGE(#REF!)</f>
        <v>#REF!</v>
      </c>
      <c r="H1373" s="296" t="e">
        <f>AVERAGE(#REF!)</f>
        <v>#REF!</v>
      </c>
      <c r="I1373" s="296" t="e">
        <f>AVERAGE(#REF!)</f>
        <v>#REF!</v>
      </c>
      <c r="J1373" s="296" t="e">
        <f>AVERAGE(#REF!)</f>
        <v>#REF!</v>
      </c>
      <c r="K1373" s="296" t="e">
        <f>AVERAGE(#REF!)</f>
        <v>#REF!</v>
      </c>
      <c r="L1373" s="296" t="e">
        <f>AVERAGE(#REF!)</f>
        <v>#REF!</v>
      </c>
      <c r="M1373" s="296" t="e">
        <f>AVERAGE(#REF!)</f>
        <v>#REF!</v>
      </c>
      <c r="N1373" s="296" t="e">
        <f>AVERAGE(#REF!)</f>
        <v>#REF!</v>
      </c>
      <c r="O1373" s="296" t="e">
        <f>AVERAGE(#REF!)</f>
        <v>#REF!</v>
      </c>
      <c r="P1373" s="296" t="e">
        <f>AVERAGE(#REF!)</f>
        <v>#REF!</v>
      </c>
      <c r="Q1373" s="296" t="e">
        <f>AVERAGE(#REF!)</f>
        <v>#REF!</v>
      </c>
    </row>
    <row r="1374" spans="1:18">
      <c r="A1374">
        <v>1570</v>
      </c>
      <c r="B1374">
        <v>1</v>
      </c>
      <c r="C1374" s="311" t="s">
        <v>8325</v>
      </c>
      <c r="D1374" s="311" t="s">
        <v>8334</v>
      </c>
      <c r="E1374" s="310" t="s">
        <v>6524</v>
      </c>
      <c r="F1374" s="309"/>
      <c r="G1374" s="308">
        <v>5</v>
      </c>
      <c r="H1374" s="308">
        <v>5</v>
      </c>
      <c r="I1374" s="308">
        <v>5</v>
      </c>
      <c r="J1374" s="308">
        <v>5</v>
      </c>
      <c r="K1374" s="308">
        <v>10</v>
      </c>
      <c r="L1374" s="308">
        <v>10</v>
      </c>
      <c r="M1374" s="308">
        <v>5</v>
      </c>
      <c r="N1374" s="308">
        <v>10</v>
      </c>
      <c r="O1374" s="308">
        <v>10</v>
      </c>
      <c r="P1374" s="308">
        <v>10</v>
      </c>
      <c r="Q1374" s="308">
        <v>5</v>
      </c>
      <c r="R1374" s="307" t="s">
        <v>8</v>
      </c>
    </row>
    <row r="1375" spans="1:18">
      <c r="A1375">
        <v>1569</v>
      </c>
      <c r="B1375">
        <v>2</v>
      </c>
      <c r="C1375" s="311" t="s">
        <v>8325</v>
      </c>
      <c r="D1375" s="311" t="s">
        <v>8333</v>
      </c>
      <c r="E1375" s="310" t="s">
        <v>6524</v>
      </c>
      <c r="F1375" s="309"/>
      <c r="G1375" s="308">
        <v>5</v>
      </c>
      <c r="H1375" s="308">
        <v>5</v>
      </c>
      <c r="I1375" s="308">
        <v>5</v>
      </c>
      <c r="J1375" s="308">
        <v>5</v>
      </c>
      <c r="K1375" s="308">
        <v>10</v>
      </c>
      <c r="L1375" s="308">
        <v>10</v>
      </c>
      <c r="M1375" s="308">
        <v>5</v>
      </c>
      <c r="N1375" s="308">
        <v>10</v>
      </c>
      <c r="O1375" s="308">
        <v>10</v>
      </c>
      <c r="P1375" s="308">
        <v>10</v>
      </c>
      <c r="Q1375" s="308">
        <v>5</v>
      </c>
      <c r="R1375" s="307" t="s">
        <v>8</v>
      </c>
    </row>
    <row r="1376" spans="1:18">
      <c r="A1376">
        <v>1568</v>
      </c>
      <c r="B1376">
        <v>3</v>
      </c>
      <c r="C1376" s="311" t="s">
        <v>8325</v>
      </c>
      <c r="D1376" s="311" t="s">
        <v>8332</v>
      </c>
      <c r="E1376" s="310" t="s">
        <v>6524</v>
      </c>
      <c r="F1376" s="309"/>
      <c r="G1376" s="308">
        <v>5</v>
      </c>
      <c r="H1376" s="308">
        <v>5</v>
      </c>
      <c r="I1376" s="308">
        <v>5</v>
      </c>
      <c r="J1376" s="308">
        <v>5</v>
      </c>
      <c r="K1376" s="308">
        <v>10</v>
      </c>
      <c r="L1376" s="308">
        <v>10</v>
      </c>
      <c r="M1376" s="308">
        <v>5</v>
      </c>
      <c r="N1376" s="308">
        <v>10</v>
      </c>
      <c r="O1376" s="308">
        <v>10</v>
      </c>
      <c r="P1376" s="308">
        <v>10</v>
      </c>
      <c r="Q1376" s="308">
        <v>5</v>
      </c>
      <c r="R1376" s="307" t="s">
        <v>8</v>
      </c>
    </row>
    <row r="1377" spans="1:18">
      <c r="A1377">
        <v>1567</v>
      </c>
      <c r="B1377">
        <v>4</v>
      </c>
      <c r="C1377" s="311" t="s">
        <v>8325</v>
      </c>
      <c r="D1377" s="311" t="s">
        <v>8331</v>
      </c>
      <c r="E1377" s="310" t="s">
        <v>6524</v>
      </c>
      <c r="F1377" s="309"/>
      <c r="G1377" s="308">
        <v>5</v>
      </c>
      <c r="H1377" s="308">
        <v>5</v>
      </c>
      <c r="I1377" s="308">
        <v>5</v>
      </c>
      <c r="J1377" s="308">
        <v>5</v>
      </c>
      <c r="K1377" s="308">
        <v>10</v>
      </c>
      <c r="L1377" s="308">
        <v>10</v>
      </c>
      <c r="M1377" s="308">
        <v>5</v>
      </c>
      <c r="N1377" s="308">
        <v>10</v>
      </c>
      <c r="O1377" s="308">
        <v>10</v>
      </c>
      <c r="P1377" s="308">
        <v>10</v>
      </c>
      <c r="Q1377" s="308">
        <v>5</v>
      </c>
      <c r="R1377" s="307" t="s">
        <v>8</v>
      </c>
    </row>
    <row r="1378" spans="1:18">
      <c r="A1378">
        <v>1566</v>
      </c>
      <c r="B1378">
        <v>5</v>
      </c>
      <c r="C1378" s="311" t="s">
        <v>8325</v>
      </c>
      <c r="D1378" s="311" t="s">
        <v>8330</v>
      </c>
      <c r="E1378" s="310" t="s">
        <v>6524</v>
      </c>
      <c r="F1378" s="309"/>
      <c r="G1378" s="308">
        <v>5</v>
      </c>
      <c r="H1378" s="308">
        <v>5</v>
      </c>
      <c r="I1378" s="308">
        <v>5</v>
      </c>
      <c r="J1378" s="308">
        <v>5</v>
      </c>
      <c r="K1378" s="308">
        <v>10</v>
      </c>
      <c r="L1378" s="308">
        <v>10</v>
      </c>
      <c r="M1378" s="308">
        <v>5</v>
      </c>
      <c r="N1378" s="308">
        <v>10</v>
      </c>
      <c r="O1378" s="308">
        <v>10</v>
      </c>
      <c r="P1378" s="308">
        <v>10</v>
      </c>
      <c r="Q1378" s="308">
        <v>5</v>
      </c>
      <c r="R1378" s="307" t="s">
        <v>8</v>
      </c>
    </row>
    <row r="1379" spans="1:18">
      <c r="A1379">
        <v>1565</v>
      </c>
      <c r="B1379">
        <v>6</v>
      </c>
      <c r="C1379" s="311" t="s">
        <v>8325</v>
      </c>
      <c r="D1379" s="311" t="s">
        <v>8329</v>
      </c>
      <c r="E1379" s="310" t="s">
        <v>6524</v>
      </c>
      <c r="F1379" s="309"/>
      <c r="G1379" s="308">
        <v>5</v>
      </c>
      <c r="H1379" s="308">
        <v>5</v>
      </c>
      <c r="I1379" s="308">
        <v>5</v>
      </c>
      <c r="J1379" s="308">
        <v>5</v>
      </c>
      <c r="K1379" s="308">
        <v>10</v>
      </c>
      <c r="L1379" s="308">
        <v>10</v>
      </c>
      <c r="M1379" s="308">
        <v>5</v>
      </c>
      <c r="N1379" s="308">
        <v>10</v>
      </c>
      <c r="O1379" s="308">
        <v>10</v>
      </c>
      <c r="P1379" s="308">
        <v>10</v>
      </c>
      <c r="Q1379" s="308">
        <v>5</v>
      </c>
      <c r="R1379" s="307" t="s">
        <v>8</v>
      </c>
    </row>
    <row r="1380" spans="1:18">
      <c r="A1380">
        <v>1564</v>
      </c>
      <c r="B1380">
        <v>7</v>
      </c>
      <c r="C1380" s="311" t="s">
        <v>8325</v>
      </c>
      <c r="D1380" s="311" t="s">
        <v>8328</v>
      </c>
      <c r="E1380" s="310" t="s">
        <v>6524</v>
      </c>
      <c r="F1380" s="309"/>
      <c r="G1380" s="308">
        <v>5</v>
      </c>
      <c r="H1380" s="308">
        <v>5</v>
      </c>
      <c r="I1380" s="308">
        <v>5</v>
      </c>
      <c r="J1380" s="308">
        <v>5</v>
      </c>
      <c r="K1380" s="308">
        <v>10</v>
      </c>
      <c r="L1380" s="308">
        <v>10</v>
      </c>
      <c r="M1380" s="308">
        <v>5</v>
      </c>
      <c r="N1380" s="308">
        <v>10</v>
      </c>
      <c r="O1380" s="308">
        <v>10</v>
      </c>
      <c r="P1380" s="308">
        <v>10</v>
      </c>
      <c r="Q1380" s="308">
        <v>5</v>
      </c>
      <c r="R1380" s="307"/>
    </row>
    <row r="1381" spans="1:18">
      <c r="A1381">
        <v>1563</v>
      </c>
      <c r="B1381">
        <v>8</v>
      </c>
      <c r="C1381" s="311" t="s">
        <v>8325</v>
      </c>
      <c r="D1381" s="311" t="s">
        <v>8327</v>
      </c>
      <c r="E1381" s="310" t="s">
        <v>6524</v>
      </c>
      <c r="F1381" s="309"/>
      <c r="G1381" s="308">
        <v>5</v>
      </c>
      <c r="H1381" s="308">
        <v>5</v>
      </c>
      <c r="I1381" s="308">
        <v>5</v>
      </c>
      <c r="J1381" s="308">
        <v>5</v>
      </c>
      <c r="K1381" s="308">
        <v>10</v>
      </c>
      <c r="L1381" s="308">
        <v>10</v>
      </c>
      <c r="M1381" s="308">
        <v>5</v>
      </c>
      <c r="N1381" s="308">
        <v>10</v>
      </c>
      <c r="O1381" s="308">
        <v>10</v>
      </c>
      <c r="P1381" s="308">
        <v>10</v>
      </c>
      <c r="Q1381" s="308">
        <v>5</v>
      </c>
      <c r="R1381" s="307"/>
    </row>
    <row r="1382" spans="1:18">
      <c r="A1382">
        <v>1562</v>
      </c>
      <c r="B1382">
        <v>9</v>
      </c>
      <c r="C1382" s="311" t="s">
        <v>8325</v>
      </c>
      <c r="D1382" s="311" t="s">
        <v>8326</v>
      </c>
      <c r="E1382" s="310" t="s">
        <v>6524</v>
      </c>
      <c r="F1382" s="309"/>
      <c r="G1382" s="308">
        <v>5</v>
      </c>
      <c r="H1382" s="308">
        <v>5</v>
      </c>
      <c r="I1382" s="308">
        <v>5</v>
      </c>
      <c r="J1382" s="308">
        <v>5</v>
      </c>
      <c r="K1382" s="308">
        <v>10</v>
      </c>
      <c r="L1382" s="308">
        <v>10</v>
      </c>
      <c r="M1382" s="308">
        <v>5</v>
      </c>
      <c r="N1382" s="308">
        <v>10</v>
      </c>
      <c r="O1382" s="308">
        <v>10</v>
      </c>
      <c r="P1382" s="308">
        <v>10</v>
      </c>
      <c r="Q1382" s="308">
        <v>5</v>
      </c>
      <c r="R1382" s="307"/>
    </row>
    <row r="1383" spans="1:18">
      <c r="A1383">
        <v>1561</v>
      </c>
      <c r="C1383" s="299" t="s">
        <v>8325</v>
      </c>
      <c r="D1383" s="298" t="s">
        <v>8324</v>
      </c>
      <c r="E1383" s="297" t="s">
        <v>6524</v>
      </c>
      <c r="F1383" s="296"/>
      <c r="G1383" s="296" t="e">
        <f>AVERAGE(#REF!)</f>
        <v>#REF!</v>
      </c>
      <c r="H1383" s="296" t="e">
        <f>AVERAGE(#REF!)</f>
        <v>#REF!</v>
      </c>
      <c r="I1383" s="296" t="e">
        <f>AVERAGE(#REF!)</f>
        <v>#REF!</v>
      </c>
      <c r="J1383" s="296" t="e">
        <f>AVERAGE(#REF!)</f>
        <v>#REF!</v>
      </c>
      <c r="K1383" s="296" t="e">
        <f>AVERAGE(#REF!)</f>
        <v>#REF!</v>
      </c>
      <c r="L1383" s="296" t="e">
        <f>AVERAGE(#REF!)</f>
        <v>#REF!</v>
      </c>
      <c r="M1383" s="296" t="e">
        <f>AVERAGE(#REF!)</f>
        <v>#REF!</v>
      </c>
      <c r="N1383" s="296" t="e">
        <f>AVERAGE(#REF!)</f>
        <v>#REF!</v>
      </c>
      <c r="O1383" s="296" t="e">
        <f>AVERAGE(#REF!)</f>
        <v>#REF!</v>
      </c>
      <c r="P1383" s="296" t="e">
        <f>AVERAGE(#REF!)</f>
        <v>#REF!</v>
      </c>
      <c r="Q1383" s="296" t="e">
        <f>AVERAGE(#REF!)</f>
        <v>#REF!</v>
      </c>
    </row>
    <row r="1384" spans="1:18">
      <c r="A1384">
        <v>1560</v>
      </c>
      <c r="B1384">
        <v>1</v>
      </c>
      <c r="C1384" s="299" t="s">
        <v>8309</v>
      </c>
      <c r="D1384" s="305" t="s">
        <v>8323</v>
      </c>
      <c r="E1384" s="304" t="s">
        <v>6524</v>
      </c>
      <c r="F1384" s="303">
        <v>9.8000000000000007</v>
      </c>
      <c r="G1384" s="300">
        <v>5</v>
      </c>
      <c r="H1384" s="300">
        <v>5</v>
      </c>
      <c r="I1384" s="300">
        <v>5</v>
      </c>
      <c r="J1384" s="300">
        <v>5</v>
      </c>
      <c r="K1384" s="300">
        <v>10</v>
      </c>
      <c r="L1384" s="300">
        <v>10</v>
      </c>
      <c r="M1384" s="300">
        <v>5</v>
      </c>
      <c r="N1384" s="300">
        <v>10</v>
      </c>
      <c r="O1384" s="300">
        <v>10</v>
      </c>
      <c r="P1384" s="300">
        <v>10</v>
      </c>
      <c r="Q1384" s="300">
        <v>5</v>
      </c>
      <c r="R1384" s="1" t="s">
        <v>6665</v>
      </c>
    </row>
    <row r="1385" spans="1:18">
      <c r="A1385">
        <v>1559</v>
      </c>
      <c r="B1385">
        <v>2</v>
      </c>
      <c r="C1385" s="299" t="s">
        <v>8309</v>
      </c>
      <c r="D1385" s="299" t="s">
        <v>8322</v>
      </c>
      <c r="E1385" s="302" t="s">
        <v>6524</v>
      </c>
      <c r="F1385" s="301">
        <v>8.8000000000000007</v>
      </c>
      <c r="G1385" s="300">
        <v>5</v>
      </c>
      <c r="H1385" s="300">
        <v>5</v>
      </c>
      <c r="I1385" s="300">
        <v>5</v>
      </c>
      <c r="J1385" s="300">
        <v>5</v>
      </c>
      <c r="K1385" s="300">
        <v>10</v>
      </c>
      <c r="L1385" s="300">
        <v>10</v>
      </c>
      <c r="M1385" s="300">
        <v>5</v>
      </c>
      <c r="N1385" s="300">
        <v>10</v>
      </c>
      <c r="O1385" s="300">
        <v>10</v>
      </c>
      <c r="P1385" s="300">
        <v>10</v>
      </c>
      <c r="Q1385" s="300">
        <v>5</v>
      </c>
      <c r="R1385" s="1" t="s">
        <v>6665</v>
      </c>
    </row>
    <row r="1386" spans="1:18">
      <c r="A1386">
        <v>1558</v>
      </c>
      <c r="B1386">
        <v>3</v>
      </c>
      <c r="C1386" s="299" t="s">
        <v>8309</v>
      </c>
      <c r="D1386" s="299" t="s">
        <v>8321</v>
      </c>
      <c r="E1386" s="302" t="s">
        <v>6524</v>
      </c>
      <c r="F1386" s="301">
        <v>8.4</v>
      </c>
      <c r="G1386" s="300">
        <v>5</v>
      </c>
      <c r="H1386" s="300">
        <v>5</v>
      </c>
      <c r="I1386" s="300">
        <v>5</v>
      </c>
      <c r="J1386" s="300">
        <v>5</v>
      </c>
      <c r="K1386" s="300">
        <v>10</v>
      </c>
      <c r="L1386" s="300">
        <v>10</v>
      </c>
      <c r="M1386" s="300">
        <v>5</v>
      </c>
      <c r="N1386" s="300">
        <v>10</v>
      </c>
      <c r="O1386" s="300">
        <v>10</v>
      </c>
      <c r="P1386" s="300">
        <v>10</v>
      </c>
      <c r="Q1386" s="300">
        <v>5</v>
      </c>
      <c r="R1386" s="1" t="s">
        <v>6665</v>
      </c>
    </row>
    <row r="1387" spans="1:18">
      <c r="A1387">
        <v>1557</v>
      </c>
      <c r="B1387">
        <v>4</v>
      </c>
      <c r="C1387" s="299" t="s">
        <v>8309</v>
      </c>
      <c r="D1387" s="305" t="s">
        <v>8320</v>
      </c>
      <c r="E1387" s="304" t="s">
        <v>6524</v>
      </c>
      <c r="F1387" s="303">
        <v>9.5</v>
      </c>
      <c r="G1387" s="300">
        <v>5</v>
      </c>
      <c r="H1387" s="300">
        <v>5</v>
      </c>
      <c r="I1387" s="300">
        <v>5</v>
      </c>
      <c r="J1387" s="300">
        <v>5</v>
      </c>
      <c r="K1387" s="300">
        <v>10</v>
      </c>
      <c r="L1387" s="300">
        <v>10</v>
      </c>
      <c r="M1387" s="300">
        <v>5</v>
      </c>
      <c r="N1387" s="300">
        <v>10</v>
      </c>
      <c r="O1387" s="300">
        <v>10</v>
      </c>
      <c r="P1387" s="300">
        <v>10</v>
      </c>
      <c r="Q1387" s="300">
        <v>5</v>
      </c>
      <c r="R1387" s="1" t="s">
        <v>6665</v>
      </c>
    </row>
    <row r="1388" spans="1:18">
      <c r="A1388">
        <v>1556</v>
      </c>
      <c r="B1388">
        <v>5</v>
      </c>
      <c r="C1388" s="299" t="s">
        <v>8309</v>
      </c>
      <c r="D1388" s="299" t="s">
        <v>8319</v>
      </c>
      <c r="E1388" s="302" t="s">
        <v>6524</v>
      </c>
      <c r="F1388" s="301">
        <v>8.5</v>
      </c>
      <c r="G1388" s="300">
        <v>5</v>
      </c>
      <c r="H1388" s="300">
        <v>5</v>
      </c>
      <c r="I1388" s="300">
        <v>5</v>
      </c>
      <c r="J1388" s="300">
        <v>5</v>
      </c>
      <c r="K1388" s="300">
        <v>10</v>
      </c>
      <c r="L1388" s="300">
        <v>10</v>
      </c>
      <c r="M1388" s="300">
        <v>5</v>
      </c>
      <c r="N1388" s="300">
        <v>10</v>
      </c>
      <c r="O1388" s="300">
        <v>10</v>
      </c>
      <c r="P1388" s="300">
        <v>10</v>
      </c>
      <c r="Q1388" s="300">
        <v>5</v>
      </c>
      <c r="R1388" s="1" t="s">
        <v>6665</v>
      </c>
    </row>
    <row r="1389" spans="1:18">
      <c r="A1389">
        <v>1555</v>
      </c>
      <c r="B1389">
        <v>6</v>
      </c>
      <c r="C1389" s="299" t="s">
        <v>8309</v>
      </c>
      <c r="D1389" s="299" t="s">
        <v>8318</v>
      </c>
      <c r="E1389" s="302" t="s">
        <v>6524</v>
      </c>
      <c r="F1389" s="301">
        <v>9</v>
      </c>
      <c r="G1389" s="300">
        <v>5</v>
      </c>
      <c r="H1389" s="300">
        <v>5</v>
      </c>
      <c r="I1389" s="300">
        <v>5</v>
      </c>
      <c r="J1389" s="300">
        <v>5</v>
      </c>
      <c r="K1389" s="300">
        <v>10</v>
      </c>
      <c r="L1389" s="300">
        <v>10</v>
      </c>
      <c r="M1389" s="300">
        <v>5</v>
      </c>
      <c r="N1389" s="300">
        <v>10</v>
      </c>
      <c r="O1389" s="300">
        <v>10</v>
      </c>
      <c r="P1389" s="300">
        <v>10</v>
      </c>
      <c r="Q1389" s="300">
        <v>5</v>
      </c>
      <c r="R1389" s="1" t="s">
        <v>6665</v>
      </c>
    </row>
    <row r="1390" spans="1:18">
      <c r="A1390">
        <v>1554</v>
      </c>
      <c r="B1390">
        <v>7</v>
      </c>
      <c r="C1390" s="299" t="s">
        <v>8309</v>
      </c>
      <c r="D1390" s="299" t="s">
        <v>8317</v>
      </c>
      <c r="E1390" s="302" t="s">
        <v>6524</v>
      </c>
      <c r="F1390" s="301">
        <v>8.1999999999999993</v>
      </c>
      <c r="G1390" s="300">
        <v>5</v>
      </c>
      <c r="H1390" s="300">
        <v>5</v>
      </c>
      <c r="I1390" s="300">
        <v>5</v>
      </c>
      <c r="J1390" s="300">
        <v>5</v>
      </c>
      <c r="K1390" s="300">
        <v>10</v>
      </c>
      <c r="L1390" s="300">
        <v>10</v>
      </c>
      <c r="M1390" s="300">
        <v>5</v>
      </c>
      <c r="N1390" s="300">
        <v>10</v>
      </c>
      <c r="O1390" s="300">
        <v>10</v>
      </c>
      <c r="P1390" s="300">
        <v>10</v>
      </c>
      <c r="Q1390" s="300">
        <v>5</v>
      </c>
      <c r="R1390" s="1" t="s">
        <v>6665</v>
      </c>
    </row>
    <row r="1391" spans="1:18">
      <c r="A1391">
        <v>1553</v>
      </c>
      <c r="B1391">
        <v>8</v>
      </c>
      <c r="C1391" s="299" t="s">
        <v>8309</v>
      </c>
      <c r="D1391" s="299" t="s">
        <v>8316</v>
      </c>
      <c r="E1391" s="302" t="s">
        <v>6524</v>
      </c>
      <c r="F1391" s="301">
        <v>9.3000000000000007</v>
      </c>
      <c r="G1391" s="300">
        <v>5</v>
      </c>
      <c r="H1391" s="300">
        <v>5</v>
      </c>
      <c r="I1391" s="300">
        <v>5</v>
      </c>
      <c r="J1391" s="300">
        <v>5</v>
      </c>
      <c r="K1391" s="300">
        <v>10</v>
      </c>
      <c r="L1391" s="300">
        <v>10</v>
      </c>
      <c r="M1391" s="300">
        <v>5</v>
      </c>
      <c r="N1391" s="300">
        <v>10</v>
      </c>
      <c r="O1391" s="300">
        <v>10</v>
      </c>
      <c r="P1391" s="300">
        <v>10</v>
      </c>
      <c r="Q1391" s="300">
        <v>5</v>
      </c>
      <c r="R1391" s="1" t="s">
        <v>6665</v>
      </c>
    </row>
    <row r="1392" spans="1:18">
      <c r="A1392">
        <v>1552</v>
      </c>
      <c r="B1392">
        <v>9</v>
      </c>
      <c r="C1392" s="299" t="s">
        <v>8309</v>
      </c>
      <c r="D1392" s="299" t="s">
        <v>8315</v>
      </c>
      <c r="E1392" s="302" t="s">
        <v>6524</v>
      </c>
      <c r="F1392" s="301">
        <v>8.3000000000000007</v>
      </c>
      <c r="G1392" s="300">
        <v>5</v>
      </c>
      <c r="H1392" s="300">
        <v>5</v>
      </c>
      <c r="I1392" s="300">
        <v>5</v>
      </c>
      <c r="J1392" s="300">
        <v>5</v>
      </c>
      <c r="K1392" s="300">
        <v>10</v>
      </c>
      <c r="L1392" s="300">
        <v>10</v>
      </c>
      <c r="M1392" s="300">
        <v>5</v>
      </c>
      <c r="N1392" s="300">
        <v>10</v>
      </c>
      <c r="O1392" s="300">
        <v>10</v>
      </c>
      <c r="P1392" s="300">
        <v>10</v>
      </c>
      <c r="Q1392" s="300">
        <v>5</v>
      </c>
      <c r="R1392" s="1" t="s">
        <v>6665</v>
      </c>
    </row>
    <row r="1393" spans="1:18">
      <c r="A1393">
        <v>1551</v>
      </c>
      <c r="B1393">
        <v>10</v>
      </c>
      <c r="C1393" s="299" t="s">
        <v>8309</v>
      </c>
      <c r="D1393" s="305" t="s">
        <v>8314</v>
      </c>
      <c r="E1393" s="304" t="s">
        <v>6524</v>
      </c>
      <c r="F1393" s="303">
        <v>9.5</v>
      </c>
      <c r="G1393" s="300">
        <v>5</v>
      </c>
      <c r="H1393" s="300">
        <v>5</v>
      </c>
      <c r="I1393" s="300">
        <v>5</v>
      </c>
      <c r="J1393" s="300">
        <v>5</v>
      </c>
      <c r="K1393" s="300">
        <v>10</v>
      </c>
      <c r="L1393" s="300">
        <v>10</v>
      </c>
      <c r="M1393" s="300">
        <v>5</v>
      </c>
      <c r="N1393" s="300">
        <v>10</v>
      </c>
      <c r="O1393" s="300">
        <v>10</v>
      </c>
      <c r="P1393" s="300">
        <v>10</v>
      </c>
      <c r="Q1393" s="300">
        <v>5</v>
      </c>
      <c r="R1393" s="1" t="s">
        <v>6665</v>
      </c>
    </row>
    <row r="1394" spans="1:18">
      <c r="A1394">
        <v>1550</v>
      </c>
      <c r="B1394">
        <v>11</v>
      </c>
      <c r="C1394" s="299" t="s">
        <v>8309</v>
      </c>
      <c r="D1394" s="299" t="s">
        <v>8313</v>
      </c>
      <c r="E1394" s="302" t="s">
        <v>6524</v>
      </c>
      <c r="F1394" s="301">
        <v>8.4</v>
      </c>
      <c r="G1394" s="300">
        <v>5</v>
      </c>
      <c r="H1394" s="300">
        <v>5</v>
      </c>
      <c r="I1394" s="300">
        <v>5</v>
      </c>
      <c r="J1394" s="300">
        <v>5</v>
      </c>
      <c r="K1394" s="300">
        <v>10</v>
      </c>
      <c r="L1394" s="300">
        <v>10</v>
      </c>
      <c r="M1394" s="300">
        <v>5</v>
      </c>
      <c r="N1394" s="300">
        <v>10</v>
      </c>
      <c r="O1394" s="300">
        <v>10</v>
      </c>
      <c r="P1394" s="300">
        <v>10</v>
      </c>
      <c r="Q1394" s="300">
        <v>5</v>
      </c>
      <c r="R1394" s="1" t="s">
        <v>6665</v>
      </c>
    </row>
    <row r="1395" spans="1:18">
      <c r="A1395">
        <v>1549</v>
      </c>
      <c r="B1395">
        <v>12</v>
      </c>
      <c r="C1395" s="299" t="s">
        <v>8309</v>
      </c>
      <c r="D1395" s="305" t="s">
        <v>8312</v>
      </c>
      <c r="E1395" s="304" t="s">
        <v>6524</v>
      </c>
      <c r="F1395" s="303">
        <v>9.6</v>
      </c>
      <c r="G1395" s="300">
        <v>5</v>
      </c>
      <c r="H1395" s="300">
        <v>5</v>
      </c>
      <c r="I1395" s="300">
        <v>5</v>
      </c>
      <c r="J1395" s="300">
        <v>5</v>
      </c>
      <c r="K1395" s="300">
        <v>10</v>
      </c>
      <c r="L1395" s="300">
        <v>10</v>
      </c>
      <c r="M1395" s="300">
        <v>5</v>
      </c>
      <c r="N1395" s="300">
        <v>10</v>
      </c>
      <c r="O1395" s="300">
        <v>10</v>
      </c>
      <c r="P1395" s="300">
        <v>10</v>
      </c>
      <c r="Q1395" s="300">
        <v>5</v>
      </c>
      <c r="R1395" s="1" t="s">
        <v>6665</v>
      </c>
    </row>
    <row r="1396" spans="1:18">
      <c r="A1396">
        <v>1548</v>
      </c>
      <c r="B1396">
        <v>13</v>
      </c>
      <c r="C1396" s="299" t="s">
        <v>8309</v>
      </c>
      <c r="D1396" s="299" t="s">
        <v>8311</v>
      </c>
      <c r="E1396" s="302" t="s">
        <v>6524</v>
      </c>
      <c r="F1396" s="301">
        <v>9.4</v>
      </c>
      <c r="G1396" s="300">
        <v>5</v>
      </c>
      <c r="H1396" s="300">
        <v>5</v>
      </c>
      <c r="I1396" s="300">
        <v>5</v>
      </c>
      <c r="J1396" s="300">
        <v>5</v>
      </c>
      <c r="K1396" s="300">
        <v>10</v>
      </c>
      <c r="L1396" s="300">
        <v>10</v>
      </c>
      <c r="M1396" s="300">
        <v>5</v>
      </c>
      <c r="N1396" s="300">
        <v>10</v>
      </c>
      <c r="O1396" s="300">
        <v>10</v>
      </c>
      <c r="P1396" s="300">
        <v>10</v>
      </c>
      <c r="Q1396" s="300">
        <v>5</v>
      </c>
      <c r="R1396" s="1" t="s">
        <v>6665</v>
      </c>
    </row>
    <row r="1397" spans="1:18">
      <c r="A1397">
        <v>1547</v>
      </c>
      <c r="B1397">
        <v>14</v>
      </c>
      <c r="C1397" s="299" t="s">
        <v>8309</v>
      </c>
      <c r="D1397" s="299" t="s">
        <v>8310</v>
      </c>
      <c r="E1397" s="302" t="s">
        <v>6524</v>
      </c>
      <c r="F1397" s="301">
        <v>9.4</v>
      </c>
      <c r="G1397" s="300">
        <v>5</v>
      </c>
      <c r="H1397" s="300">
        <v>5</v>
      </c>
      <c r="I1397" s="300">
        <v>5</v>
      </c>
      <c r="J1397" s="300">
        <v>5</v>
      </c>
      <c r="K1397" s="300">
        <v>10</v>
      </c>
      <c r="L1397" s="300">
        <v>10</v>
      </c>
      <c r="M1397" s="300">
        <v>5</v>
      </c>
      <c r="N1397" s="300">
        <v>10</v>
      </c>
      <c r="O1397" s="300">
        <v>10</v>
      </c>
      <c r="P1397" s="300">
        <v>10</v>
      </c>
      <c r="Q1397" s="300">
        <v>5</v>
      </c>
      <c r="R1397" s="1" t="s">
        <v>6665</v>
      </c>
    </row>
    <row r="1398" spans="1:18">
      <c r="A1398">
        <v>1546</v>
      </c>
      <c r="C1398" s="299" t="s">
        <v>8309</v>
      </c>
      <c r="D1398" s="298" t="s">
        <v>8308</v>
      </c>
      <c r="E1398" s="297" t="s">
        <v>6524</v>
      </c>
      <c r="F1398" s="296">
        <v>9</v>
      </c>
      <c r="G1398" s="296" t="e">
        <f>AVERAGE(#REF!)</f>
        <v>#REF!</v>
      </c>
      <c r="H1398" s="296" t="e">
        <f>AVERAGE(#REF!)</f>
        <v>#REF!</v>
      </c>
      <c r="I1398" s="296" t="e">
        <f>AVERAGE(#REF!)</f>
        <v>#REF!</v>
      </c>
      <c r="J1398" s="296" t="e">
        <f>AVERAGE(#REF!)</f>
        <v>#REF!</v>
      </c>
      <c r="K1398" s="296" t="e">
        <f>AVERAGE(#REF!)</f>
        <v>#REF!</v>
      </c>
      <c r="L1398" s="296" t="e">
        <f>AVERAGE(#REF!)</f>
        <v>#REF!</v>
      </c>
      <c r="M1398" s="296" t="e">
        <f>AVERAGE(#REF!)</f>
        <v>#REF!</v>
      </c>
      <c r="N1398" s="296" t="e">
        <f>AVERAGE(#REF!)</f>
        <v>#REF!</v>
      </c>
      <c r="O1398" s="296" t="e">
        <f>AVERAGE(#REF!)</f>
        <v>#REF!</v>
      </c>
      <c r="P1398" s="296" t="e">
        <f>AVERAGE(#REF!)</f>
        <v>#REF!</v>
      </c>
      <c r="Q1398" s="296" t="e">
        <f>AVERAGE(#REF!)</f>
        <v>#REF!</v>
      </c>
      <c r="R1398" s="1" t="s">
        <v>6665</v>
      </c>
    </row>
    <row r="1399" spans="1:18">
      <c r="A1399">
        <v>1545</v>
      </c>
      <c r="B1399">
        <v>1</v>
      </c>
      <c r="C1399" s="299" t="s">
        <v>8293</v>
      </c>
      <c r="D1399" s="305" t="s">
        <v>8307</v>
      </c>
      <c r="E1399" s="304" t="s">
        <v>6524</v>
      </c>
      <c r="F1399" s="303">
        <v>9.5</v>
      </c>
      <c r="G1399" s="300">
        <v>5</v>
      </c>
      <c r="H1399" s="300">
        <v>5</v>
      </c>
      <c r="I1399" s="300">
        <v>5</v>
      </c>
      <c r="J1399" s="300">
        <v>5</v>
      </c>
      <c r="K1399" s="300">
        <v>10</v>
      </c>
      <c r="L1399" s="300">
        <v>10</v>
      </c>
      <c r="M1399" s="300">
        <v>5</v>
      </c>
      <c r="N1399" s="300">
        <v>10</v>
      </c>
      <c r="O1399" s="300">
        <v>10</v>
      </c>
      <c r="P1399" s="300">
        <v>10</v>
      </c>
      <c r="Q1399" s="300">
        <v>5</v>
      </c>
      <c r="R1399" s="1" t="s">
        <v>6698</v>
      </c>
    </row>
    <row r="1400" spans="1:18">
      <c r="A1400">
        <v>1544</v>
      </c>
      <c r="B1400">
        <v>2</v>
      </c>
      <c r="C1400" s="299" t="s">
        <v>8293</v>
      </c>
      <c r="D1400" s="299" t="s">
        <v>8306</v>
      </c>
      <c r="E1400" s="302" t="s">
        <v>6524</v>
      </c>
      <c r="F1400" s="301">
        <v>9</v>
      </c>
      <c r="G1400" s="300">
        <v>5</v>
      </c>
      <c r="H1400" s="300">
        <v>5</v>
      </c>
      <c r="I1400" s="300">
        <v>5</v>
      </c>
      <c r="J1400" s="300">
        <v>5</v>
      </c>
      <c r="K1400" s="300">
        <v>10</v>
      </c>
      <c r="L1400" s="300">
        <v>10</v>
      </c>
      <c r="M1400" s="300">
        <v>5</v>
      </c>
      <c r="N1400" s="300">
        <v>10</v>
      </c>
      <c r="O1400" s="300">
        <v>10</v>
      </c>
      <c r="P1400" s="300">
        <v>10</v>
      </c>
      <c r="Q1400" s="300">
        <v>5</v>
      </c>
      <c r="R1400" s="1" t="s">
        <v>6698</v>
      </c>
    </row>
    <row r="1401" spans="1:18">
      <c r="A1401">
        <v>1543</v>
      </c>
      <c r="B1401">
        <v>3</v>
      </c>
      <c r="C1401" s="299" t="s">
        <v>8293</v>
      </c>
      <c r="D1401" s="299" t="s">
        <v>8305</v>
      </c>
      <c r="E1401" s="302" t="s">
        <v>6524</v>
      </c>
      <c r="F1401" s="301">
        <v>9.4</v>
      </c>
      <c r="G1401" s="300">
        <v>5</v>
      </c>
      <c r="H1401" s="300">
        <v>5</v>
      </c>
      <c r="I1401" s="300">
        <v>5</v>
      </c>
      <c r="J1401" s="300">
        <v>5</v>
      </c>
      <c r="K1401" s="300">
        <v>10</v>
      </c>
      <c r="L1401" s="300">
        <v>10</v>
      </c>
      <c r="M1401" s="300">
        <v>5</v>
      </c>
      <c r="N1401" s="300">
        <v>10</v>
      </c>
      <c r="O1401" s="300">
        <v>10</v>
      </c>
      <c r="P1401" s="300">
        <v>10</v>
      </c>
      <c r="Q1401" s="300">
        <v>5</v>
      </c>
      <c r="R1401" s="1" t="s">
        <v>6698</v>
      </c>
    </row>
    <row r="1402" spans="1:18">
      <c r="A1402">
        <v>1542</v>
      </c>
      <c r="B1402">
        <v>4</v>
      </c>
      <c r="C1402" s="299" t="s">
        <v>8293</v>
      </c>
      <c r="D1402" s="299" t="s">
        <v>8304</v>
      </c>
      <c r="E1402" s="302" t="s">
        <v>6524</v>
      </c>
      <c r="F1402" s="301">
        <v>8.6</v>
      </c>
      <c r="G1402" s="300">
        <v>5</v>
      </c>
      <c r="H1402" s="300">
        <v>5</v>
      </c>
      <c r="I1402" s="300">
        <v>5</v>
      </c>
      <c r="J1402" s="300">
        <v>5</v>
      </c>
      <c r="K1402" s="300">
        <v>10</v>
      </c>
      <c r="L1402" s="300">
        <v>10</v>
      </c>
      <c r="M1402" s="300">
        <v>5</v>
      </c>
      <c r="N1402" s="300">
        <v>10</v>
      </c>
      <c r="O1402" s="300">
        <v>10</v>
      </c>
      <c r="P1402" s="300">
        <v>10</v>
      </c>
      <c r="Q1402" s="300">
        <v>5</v>
      </c>
      <c r="R1402" s="1" t="s">
        <v>6698</v>
      </c>
    </row>
    <row r="1403" spans="1:18">
      <c r="A1403">
        <v>1541</v>
      </c>
      <c r="B1403">
        <v>5</v>
      </c>
      <c r="C1403" s="299" t="s">
        <v>8293</v>
      </c>
      <c r="D1403" s="299" t="s">
        <v>8303</v>
      </c>
      <c r="E1403" s="302" t="s">
        <v>6524</v>
      </c>
      <c r="F1403" s="301">
        <v>7.4</v>
      </c>
      <c r="G1403" s="300">
        <v>5</v>
      </c>
      <c r="H1403" s="300">
        <v>5</v>
      </c>
      <c r="I1403" s="300">
        <v>5</v>
      </c>
      <c r="J1403" s="300">
        <v>5</v>
      </c>
      <c r="K1403" s="300">
        <v>10</v>
      </c>
      <c r="L1403" s="300">
        <v>10</v>
      </c>
      <c r="M1403" s="300">
        <v>5</v>
      </c>
      <c r="N1403" s="300">
        <v>10</v>
      </c>
      <c r="O1403" s="300">
        <v>10</v>
      </c>
      <c r="P1403" s="300">
        <v>10</v>
      </c>
      <c r="Q1403" s="300">
        <v>5</v>
      </c>
    </row>
    <row r="1404" spans="1:18">
      <c r="A1404">
        <v>1540</v>
      </c>
      <c r="B1404">
        <v>6</v>
      </c>
      <c r="C1404" s="299" t="s">
        <v>8293</v>
      </c>
      <c r="D1404" s="299" t="s">
        <v>8302</v>
      </c>
      <c r="E1404" s="302" t="s">
        <v>6524</v>
      </c>
      <c r="F1404" s="301">
        <v>8</v>
      </c>
      <c r="G1404" s="300">
        <v>5</v>
      </c>
      <c r="H1404" s="300">
        <v>5</v>
      </c>
      <c r="I1404" s="300">
        <v>5</v>
      </c>
      <c r="J1404" s="300">
        <v>5</v>
      </c>
      <c r="K1404" s="300">
        <v>10</v>
      </c>
      <c r="L1404" s="300">
        <v>10</v>
      </c>
      <c r="M1404" s="300">
        <v>5</v>
      </c>
      <c r="N1404" s="300">
        <v>10</v>
      </c>
      <c r="O1404" s="300">
        <v>10</v>
      </c>
      <c r="P1404" s="300">
        <v>10</v>
      </c>
      <c r="Q1404" s="300">
        <v>5</v>
      </c>
      <c r="R1404" s="1" t="s">
        <v>6698</v>
      </c>
    </row>
    <row r="1405" spans="1:18">
      <c r="A1405">
        <v>1539</v>
      </c>
      <c r="B1405">
        <v>7</v>
      </c>
      <c r="C1405" s="299" t="s">
        <v>8293</v>
      </c>
      <c r="D1405" s="299" t="s">
        <v>8301</v>
      </c>
      <c r="E1405" s="302" t="s">
        <v>6524</v>
      </c>
      <c r="F1405" s="301">
        <v>8.9</v>
      </c>
      <c r="G1405" s="300">
        <v>5</v>
      </c>
      <c r="H1405" s="300">
        <v>5</v>
      </c>
      <c r="I1405" s="300">
        <v>5</v>
      </c>
      <c r="J1405" s="300">
        <v>5</v>
      </c>
      <c r="K1405" s="300">
        <v>10</v>
      </c>
      <c r="L1405" s="300">
        <v>10</v>
      </c>
      <c r="M1405" s="300">
        <v>5</v>
      </c>
      <c r="N1405" s="300">
        <v>10</v>
      </c>
      <c r="O1405" s="300">
        <v>10</v>
      </c>
      <c r="P1405" s="300">
        <v>10</v>
      </c>
      <c r="Q1405" s="300">
        <v>5</v>
      </c>
      <c r="R1405" s="1" t="s">
        <v>6698</v>
      </c>
    </row>
    <row r="1406" spans="1:18">
      <c r="A1406">
        <v>1538</v>
      </c>
      <c r="B1406">
        <v>8</v>
      </c>
      <c r="C1406" s="299" t="s">
        <v>8293</v>
      </c>
      <c r="D1406" s="299" t="s">
        <v>8300</v>
      </c>
      <c r="E1406" s="302" t="s">
        <v>6524</v>
      </c>
      <c r="F1406" s="301">
        <v>8.4</v>
      </c>
      <c r="G1406" s="300">
        <v>5</v>
      </c>
      <c r="H1406" s="300">
        <v>5</v>
      </c>
      <c r="I1406" s="300">
        <v>5</v>
      </c>
      <c r="J1406" s="300">
        <v>5</v>
      </c>
      <c r="K1406" s="300">
        <v>10</v>
      </c>
      <c r="L1406" s="300">
        <v>10</v>
      </c>
      <c r="M1406" s="300">
        <v>5</v>
      </c>
      <c r="N1406" s="300">
        <v>10</v>
      </c>
      <c r="O1406" s="300">
        <v>10</v>
      </c>
      <c r="P1406" s="300">
        <v>10</v>
      </c>
      <c r="Q1406" s="300">
        <v>5</v>
      </c>
      <c r="R1406" s="1" t="s">
        <v>6698</v>
      </c>
    </row>
    <row r="1407" spans="1:18">
      <c r="A1407">
        <v>1537</v>
      </c>
      <c r="B1407">
        <v>9</v>
      </c>
      <c r="C1407" s="299" t="s">
        <v>8293</v>
      </c>
      <c r="D1407" s="299" t="s">
        <v>8299</v>
      </c>
      <c r="E1407" s="302" t="s">
        <v>6524</v>
      </c>
      <c r="F1407" s="301">
        <v>7.4</v>
      </c>
      <c r="G1407" s="300">
        <v>5</v>
      </c>
      <c r="H1407" s="300">
        <v>5</v>
      </c>
      <c r="I1407" s="300">
        <v>5</v>
      </c>
      <c r="J1407" s="300">
        <v>5</v>
      </c>
      <c r="K1407" s="300">
        <v>10</v>
      </c>
      <c r="L1407" s="300">
        <v>10</v>
      </c>
      <c r="M1407" s="300">
        <v>5</v>
      </c>
      <c r="N1407" s="300">
        <v>10</v>
      </c>
      <c r="O1407" s="300">
        <v>10</v>
      </c>
      <c r="P1407" s="300">
        <v>10</v>
      </c>
      <c r="Q1407" s="300">
        <v>5</v>
      </c>
    </row>
    <row r="1408" spans="1:18">
      <c r="A1408">
        <v>1536</v>
      </c>
      <c r="B1408">
        <v>10</v>
      </c>
      <c r="C1408" s="299" t="s">
        <v>8293</v>
      </c>
      <c r="D1408" s="299" t="s">
        <v>8060</v>
      </c>
      <c r="E1408" s="302" t="s">
        <v>6524</v>
      </c>
      <c r="F1408" s="301">
        <v>7.8</v>
      </c>
      <c r="G1408" s="300">
        <v>5</v>
      </c>
      <c r="H1408" s="300">
        <v>5</v>
      </c>
      <c r="I1408" s="300">
        <v>5</v>
      </c>
      <c r="J1408" s="300">
        <v>5</v>
      </c>
      <c r="K1408" s="300">
        <v>10</v>
      </c>
      <c r="L1408" s="300">
        <v>10</v>
      </c>
      <c r="M1408" s="300">
        <v>5</v>
      </c>
      <c r="N1408" s="300">
        <v>10</v>
      </c>
      <c r="O1408" s="300">
        <v>10</v>
      </c>
      <c r="P1408" s="300">
        <v>10</v>
      </c>
      <c r="Q1408" s="300">
        <v>5</v>
      </c>
      <c r="R1408" s="1" t="s">
        <v>6698</v>
      </c>
    </row>
    <row r="1409" spans="1:18">
      <c r="A1409">
        <v>1535</v>
      </c>
      <c r="B1409">
        <v>11</v>
      </c>
      <c r="C1409" s="299" t="s">
        <v>8293</v>
      </c>
      <c r="D1409" s="299" t="s">
        <v>8298</v>
      </c>
      <c r="E1409" s="302" t="s">
        <v>6524</v>
      </c>
      <c r="F1409" s="301">
        <v>7.6</v>
      </c>
      <c r="G1409" s="300">
        <v>5</v>
      </c>
      <c r="H1409" s="300">
        <v>5</v>
      </c>
      <c r="I1409" s="300">
        <v>5</v>
      </c>
      <c r="J1409" s="300">
        <v>5</v>
      </c>
      <c r="K1409" s="300">
        <v>10</v>
      </c>
      <c r="L1409" s="300">
        <v>10</v>
      </c>
      <c r="M1409" s="300">
        <v>5</v>
      </c>
      <c r="N1409" s="300">
        <v>10</v>
      </c>
      <c r="O1409" s="300">
        <v>10</v>
      </c>
      <c r="P1409" s="300">
        <v>10</v>
      </c>
      <c r="Q1409" s="300">
        <v>5</v>
      </c>
      <c r="R1409" s="1" t="s">
        <v>6698</v>
      </c>
    </row>
    <row r="1410" spans="1:18">
      <c r="A1410">
        <v>1534</v>
      </c>
      <c r="B1410">
        <v>12</v>
      </c>
      <c r="C1410" s="299" t="s">
        <v>8293</v>
      </c>
      <c r="D1410" s="299" t="s">
        <v>8297</v>
      </c>
      <c r="E1410" s="302" t="s">
        <v>6524</v>
      </c>
      <c r="F1410" s="301">
        <v>8.1</v>
      </c>
      <c r="G1410" s="300">
        <v>5</v>
      </c>
      <c r="H1410" s="300">
        <v>5</v>
      </c>
      <c r="I1410" s="300">
        <v>5</v>
      </c>
      <c r="J1410" s="300">
        <v>5</v>
      </c>
      <c r="K1410" s="300">
        <v>10</v>
      </c>
      <c r="L1410" s="300">
        <v>10</v>
      </c>
      <c r="M1410" s="300">
        <v>5</v>
      </c>
      <c r="N1410" s="300">
        <v>10</v>
      </c>
      <c r="O1410" s="300">
        <v>10</v>
      </c>
      <c r="P1410" s="300">
        <v>10</v>
      </c>
      <c r="Q1410" s="300">
        <v>5</v>
      </c>
      <c r="R1410" s="1" t="s">
        <v>6698</v>
      </c>
    </row>
    <row r="1411" spans="1:18">
      <c r="A1411">
        <v>1533</v>
      </c>
      <c r="B1411">
        <v>13</v>
      </c>
      <c r="C1411" s="299" t="s">
        <v>8293</v>
      </c>
      <c r="D1411" s="299" t="s">
        <v>8296</v>
      </c>
      <c r="E1411" s="302" t="s">
        <v>6524</v>
      </c>
      <c r="F1411" s="301">
        <v>7.4</v>
      </c>
      <c r="G1411" s="300">
        <v>5</v>
      </c>
      <c r="H1411" s="300">
        <v>5</v>
      </c>
      <c r="I1411" s="300">
        <v>5</v>
      </c>
      <c r="J1411" s="300">
        <v>5</v>
      </c>
      <c r="K1411" s="300">
        <v>10</v>
      </c>
      <c r="L1411" s="300">
        <v>10</v>
      </c>
      <c r="M1411" s="300">
        <v>5</v>
      </c>
      <c r="N1411" s="300">
        <v>10</v>
      </c>
      <c r="O1411" s="300">
        <v>10</v>
      </c>
      <c r="P1411" s="300">
        <v>10</v>
      </c>
      <c r="Q1411" s="300">
        <v>5</v>
      </c>
    </row>
    <row r="1412" spans="1:18">
      <c r="A1412">
        <v>1532</v>
      </c>
      <c r="B1412">
        <v>14</v>
      </c>
      <c r="C1412" s="299" t="s">
        <v>8293</v>
      </c>
      <c r="D1412" s="299" t="s">
        <v>8295</v>
      </c>
      <c r="E1412" s="302" t="s">
        <v>6524</v>
      </c>
      <c r="F1412" s="301">
        <v>7.4</v>
      </c>
      <c r="G1412" s="300">
        <v>5</v>
      </c>
      <c r="H1412" s="300">
        <v>5</v>
      </c>
      <c r="I1412" s="300">
        <v>5</v>
      </c>
      <c r="J1412" s="300">
        <v>5</v>
      </c>
      <c r="K1412" s="300">
        <v>10</v>
      </c>
      <c r="L1412" s="300">
        <v>10</v>
      </c>
      <c r="M1412" s="300">
        <v>5</v>
      </c>
      <c r="N1412" s="300">
        <v>10</v>
      </c>
      <c r="O1412" s="300">
        <v>10</v>
      </c>
      <c r="P1412" s="300">
        <v>10</v>
      </c>
      <c r="Q1412" s="300">
        <v>5</v>
      </c>
    </row>
    <row r="1413" spans="1:18">
      <c r="A1413">
        <v>1531</v>
      </c>
      <c r="B1413">
        <v>15</v>
      </c>
      <c r="C1413" s="299" t="s">
        <v>8293</v>
      </c>
      <c r="D1413" s="299" t="s">
        <v>8294</v>
      </c>
      <c r="E1413" s="302" t="s">
        <v>6524</v>
      </c>
      <c r="F1413" s="301">
        <v>9</v>
      </c>
      <c r="G1413" s="300">
        <v>5</v>
      </c>
      <c r="H1413" s="300">
        <v>5</v>
      </c>
      <c r="I1413" s="300">
        <v>5</v>
      </c>
      <c r="J1413" s="300">
        <v>5</v>
      </c>
      <c r="K1413" s="300">
        <v>10</v>
      </c>
      <c r="L1413" s="300">
        <v>10</v>
      </c>
      <c r="M1413" s="300">
        <v>5</v>
      </c>
      <c r="N1413" s="300">
        <v>10</v>
      </c>
      <c r="O1413" s="300">
        <v>10</v>
      </c>
      <c r="P1413" s="300">
        <v>10</v>
      </c>
      <c r="Q1413" s="300">
        <v>5</v>
      </c>
      <c r="R1413" s="1" t="s">
        <v>6698</v>
      </c>
    </row>
    <row r="1414" spans="1:18">
      <c r="A1414">
        <v>1530</v>
      </c>
      <c r="C1414" s="299" t="s">
        <v>8293</v>
      </c>
      <c r="D1414" s="298" t="s">
        <v>8292</v>
      </c>
      <c r="E1414" s="297" t="s">
        <v>6524</v>
      </c>
      <c r="F1414" s="296">
        <v>8.3000000000000007</v>
      </c>
      <c r="G1414" s="296" t="e">
        <f>AVERAGE(#REF!)</f>
        <v>#REF!</v>
      </c>
      <c r="H1414" s="296" t="e">
        <f>AVERAGE(#REF!)</f>
        <v>#REF!</v>
      </c>
      <c r="I1414" s="296" t="e">
        <f>AVERAGE(#REF!)</f>
        <v>#REF!</v>
      </c>
      <c r="J1414" s="296" t="e">
        <f>AVERAGE(#REF!)</f>
        <v>#REF!</v>
      </c>
      <c r="K1414" s="296" t="e">
        <f>AVERAGE(#REF!)</f>
        <v>#REF!</v>
      </c>
      <c r="L1414" s="296" t="e">
        <f>AVERAGE(#REF!)</f>
        <v>#REF!</v>
      </c>
      <c r="M1414" s="296" t="e">
        <f>AVERAGE(#REF!)</f>
        <v>#REF!</v>
      </c>
      <c r="N1414" s="296" t="e">
        <f>AVERAGE(#REF!)</f>
        <v>#REF!</v>
      </c>
      <c r="O1414" s="296" t="e">
        <f>AVERAGE(#REF!)</f>
        <v>#REF!</v>
      </c>
      <c r="P1414" s="296" t="e">
        <f>AVERAGE(#REF!)</f>
        <v>#REF!</v>
      </c>
      <c r="Q1414" s="296" t="e">
        <f>AVERAGE(#REF!)</f>
        <v>#REF!</v>
      </c>
      <c r="R1414" s="1" t="s">
        <v>6698</v>
      </c>
    </row>
    <row r="1415" spans="1:18">
      <c r="A1415">
        <v>1529</v>
      </c>
      <c r="B1415">
        <v>1</v>
      </c>
      <c r="C1415" s="299" t="s">
        <v>8279</v>
      </c>
      <c r="D1415" s="299" t="s">
        <v>8291</v>
      </c>
      <c r="E1415" s="302" t="s">
        <v>6524</v>
      </c>
      <c r="F1415" s="301">
        <v>8.6999999999999993</v>
      </c>
      <c r="G1415" s="300">
        <v>5</v>
      </c>
      <c r="H1415" s="300">
        <v>5</v>
      </c>
      <c r="I1415" s="300">
        <v>5</v>
      </c>
      <c r="J1415" s="300">
        <v>5</v>
      </c>
      <c r="K1415" s="300">
        <v>10</v>
      </c>
      <c r="L1415" s="300">
        <v>10</v>
      </c>
      <c r="M1415" s="300">
        <v>5</v>
      </c>
      <c r="N1415" s="300">
        <v>10</v>
      </c>
      <c r="O1415" s="300">
        <v>10</v>
      </c>
      <c r="P1415" s="300">
        <v>10</v>
      </c>
      <c r="Q1415" s="300">
        <v>5</v>
      </c>
      <c r="R1415" s="1" t="s">
        <v>6698</v>
      </c>
    </row>
    <row r="1416" spans="1:18">
      <c r="A1416">
        <v>1528</v>
      </c>
      <c r="B1416">
        <v>2</v>
      </c>
      <c r="C1416" s="299" t="s">
        <v>8279</v>
      </c>
      <c r="D1416" s="299" t="s">
        <v>8290</v>
      </c>
      <c r="E1416" s="302" t="s">
        <v>6524</v>
      </c>
      <c r="F1416" s="301">
        <v>9.1999999999999993</v>
      </c>
      <c r="G1416" s="300">
        <v>5</v>
      </c>
      <c r="H1416" s="300">
        <v>5</v>
      </c>
      <c r="I1416" s="300">
        <v>5</v>
      </c>
      <c r="J1416" s="300">
        <v>5</v>
      </c>
      <c r="K1416" s="300">
        <v>10</v>
      </c>
      <c r="L1416" s="300">
        <v>10</v>
      </c>
      <c r="M1416" s="300">
        <v>5</v>
      </c>
      <c r="N1416" s="300">
        <v>10</v>
      </c>
      <c r="O1416" s="300">
        <v>10</v>
      </c>
      <c r="P1416" s="300">
        <v>10</v>
      </c>
      <c r="Q1416" s="300">
        <v>5</v>
      </c>
      <c r="R1416" s="1" t="s">
        <v>6698</v>
      </c>
    </row>
    <row r="1417" spans="1:18">
      <c r="A1417">
        <v>1527</v>
      </c>
      <c r="B1417">
        <v>3</v>
      </c>
      <c r="C1417" s="299" t="s">
        <v>8279</v>
      </c>
      <c r="D1417" s="299" t="s">
        <v>8289</v>
      </c>
      <c r="E1417" s="302" t="s">
        <v>6524</v>
      </c>
      <c r="F1417" s="301">
        <v>8.9</v>
      </c>
      <c r="G1417" s="300">
        <v>5</v>
      </c>
      <c r="H1417" s="300">
        <v>5</v>
      </c>
      <c r="I1417" s="300">
        <v>5</v>
      </c>
      <c r="J1417" s="300">
        <v>5</v>
      </c>
      <c r="K1417" s="300">
        <v>10</v>
      </c>
      <c r="L1417" s="300">
        <v>10</v>
      </c>
      <c r="M1417" s="300">
        <v>5</v>
      </c>
      <c r="N1417" s="300">
        <v>10</v>
      </c>
      <c r="O1417" s="300">
        <v>10</v>
      </c>
      <c r="P1417" s="300">
        <v>10</v>
      </c>
      <c r="Q1417" s="300">
        <v>5</v>
      </c>
      <c r="R1417" s="1" t="s">
        <v>6698</v>
      </c>
    </row>
    <row r="1418" spans="1:18">
      <c r="A1418">
        <v>1526</v>
      </c>
      <c r="B1418">
        <v>4</v>
      </c>
      <c r="C1418" s="299" t="s">
        <v>8279</v>
      </c>
      <c r="D1418" s="299" t="s">
        <v>8288</v>
      </c>
      <c r="E1418" s="302" t="s">
        <v>6524</v>
      </c>
      <c r="F1418" s="301">
        <v>8.9</v>
      </c>
      <c r="G1418" s="300">
        <v>5</v>
      </c>
      <c r="H1418" s="300">
        <v>5</v>
      </c>
      <c r="I1418" s="300">
        <v>5</v>
      </c>
      <c r="J1418" s="300">
        <v>5</v>
      </c>
      <c r="K1418" s="300">
        <v>10</v>
      </c>
      <c r="L1418" s="300">
        <v>10</v>
      </c>
      <c r="M1418" s="300">
        <v>5</v>
      </c>
      <c r="N1418" s="300">
        <v>10</v>
      </c>
      <c r="O1418" s="300">
        <v>10</v>
      </c>
      <c r="P1418" s="300">
        <v>10</v>
      </c>
      <c r="Q1418" s="300">
        <v>5</v>
      </c>
      <c r="R1418" s="1" t="s">
        <v>6698</v>
      </c>
    </row>
    <row r="1419" spans="1:18">
      <c r="A1419">
        <v>1525</v>
      </c>
      <c r="B1419">
        <v>5</v>
      </c>
      <c r="C1419" s="299" t="s">
        <v>8279</v>
      </c>
      <c r="D1419" s="299" t="s">
        <v>8287</v>
      </c>
      <c r="E1419" s="302" t="s">
        <v>6524</v>
      </c>
      <c r="F1419" s="301">
        <v>8.8000000000000007</v>
      </c>
      <c r="G1419" s="300">
        <v>5</v>
      </c>
      <c r="H1419" s="300">
        <v>5</v>
      </c>
      <c r="I1419" s="300">
        <v>5</v>
      </c>
      <c r="J1419" s="300">
        <v>5</v>
      </c>
      <c r="K1419" s="300">
        <v>10</v>
      </c>
      <c r="L1419" s="300">
        <v>10</v>
      </c>
      <c r="M1419" s="300">
        <v>5</v>
      </c>
      <c r="N1419" s="300">
        <v>10</v>
      </c>
      <c r="O1419" s="300">
        <v>10</v>
      </c>
      <c r="P1419" s="300">
        <v>10</v>
      </c>
      <c r="Q1419" s="300">
        <v>5</v>
      </c>
      <c r="R1419" s="1" t="s">
        <v>6698</v>
      </c>
    </row>
    <row r="1420" spans="1:18">
      <c r="A1420">
        <v>1524</v>
      </c>
      <c r="B1420">
        <v>6</v>
      </c>
      <c r="C1420" s="299" t="s">
        <v>8279</v>
      </c>
      <c r="D1420" s="299" t="s">
        <v>8286</v>
      </c>
      <c r="E1420" s="302" t="s">
        <v>6524</v>
      </c>
      <c r="F1420" s="301">
        <v>9.3000000000000007</v>
      </c>
      <c r="G1420" s="300">
        <v>5</v>
      </c>
      <c r="H1420" s="300">
        <v>5</v>
      </c>
      <c r="I1420" s="300">
        <v>5</v>
      </c>
      <c r="J1420" s="300">
        <v>5</v>
      </c>
      <c r="K1420" s="300">
        <v>10</v>
      </c>
      <c r="L1420" s="300">
        <v>10</v>
      </c>
      <c r="M1420" s="300">
        <v>5</v>
      </c>
      <c r="N1420" s="300">
        <v>10</v>
      </c>
      <c r="O1420" s="300">
        <v>10</v>
      </c>
      <c r="P1420" s="300">
        <v>10</v>
      </c>
      <c r="Q1420" s="300">
        <v>5</v>
      </c>
      <c r="R1420" s="1" t="s">
        <v>6665</v>
      </c>
    </row>
    <row r="1421" spans="1:18">
      <c r="A1421">
        <v>1523</v>
      </c>
      <c r="B1421">
        <v>7</v>
      </c>
      <c r="C1421" s="299" t="s">
        <v>8279</v>
      </c>
      <c r="D1421" s="305" t="s">
        <v>8285</v>
      </c>
      <c r="E1421" s="304" t="s">
        <v>6524</v>
      </c>
      <c r="F1421" s="303">
        <v>9.6999999999999993</v>
      </c>
      <c r="G1421" s="300">
        <v>5</v>
      </c>
      <c r="H1421" s="300">
        <v>5</v>
      </c>
      <c r="I1421" s="300">
        <v>5</v>
      </c>
      <c r="J1421" s="300">
        <v>5</v>
      </c>
      <c r="K1421" s="300">
        <v>10</v>
      </c>
      <c r="L1421" s="300">
        <v>10</v>
      </c>
      <c r="M1421" s="300">
        <v>5</v>
      </c>
      <c r="N1421" s="300">
        <v>10</v>
      </c>
      <c r="O1421" s="300">
        <v>10</v>
      </c>
      <c r="P1421" s="300">
        <v>10</v>
      </c>
      <c r="Q1421" s="300">
        <v>5</v>
      </c>
      <c r="R1421" s="1" t="s">
        <v>6698</v>
      </c>
    </row>
    <row r="1422" spans="1:18">
      <c r="A1422">
        <v>1522</v>
      </c>
      <c r="B1422">
        <v>8</v>
      </c>
      <c r="C1422" s="299" t="s">
        <v>8279</v>
      </c>
      <c r="D1422" s="299" t="s">
        <v>8284</v>
      </c>
      <c r="E1422" s="302" t="s">
        <v>6524</v>
      </c>
      <c r="F1422" s="301">
        <v>8</v>
      </c>
      <c r="G1422" s="300">
        <v>5</v>
      </c>
      <c r="H1422" s="300">
        <v>5</v>
      </c>
      <c r="I1422" s="300">
        <v>5</v>
      </c>
      <c r="J1422" s="300">
        <v>5</v>
      </c>
      <c r="K1422" s="300">
        <v>10</v>
      </c>
      <c r="L1422" s="300">
        <v>10</v>
      </c>
      <c r="M1422" s="300">
        <v>5</v>
      </c>
      <c r="N1422" s="300">
        <v>10</v>
      </c>
      <c r="O1422" s="300">
        <v>10</v>
      </c>
      <c r="P1422" s="300">
        <v>10</v>
      </c>
      <c r="Q1422" s="300">
        <v>5</v>
      </c>
      <c r="R1422" s="1" t="s">
        <v>6698</v>
      </c>
    </row>
    <row r="1423" spans="1:18">
      <c r="A1423">
        <v>1521</v>
      </c>
      <c r="B1423">
        <v>9</v>
      </c>
      <c r="C1423" s="299" t="s">
        <v>8279</v>
      </c>
      <c r="D1423" s="299" t="s">
        <v>8283</v>
      </c>
      <c r="E1423" s="302" t="s">
        <v>6524</v>
      </c>
      <c r="F1423" s="301">
        <v>8.6</v>
      </c>
      <c r="G1423" s="300">
        <v>5</v>
      </c>
      <c r="H1423" s="300">
        <v>5</v>
      </c>
      <c r="I1423" s="300">
        <v>5</v>
      </c>
      <c r="J1423" s="300">
        <v>5</v>
      </c>
      <c r="K1423" s="300">
        <v>10</v>
      </c>
      <c r="L1423" s="300">
        <v>10</v>
      </c>
      <c r="M1423" s="300">
        <v>5</v>
      </c>
      <c r="N1423" s="300">
        <v>10</v>
      </c>
      <c r="O1423" s="300">
        <v>10</v>
      </c>
      <c r="P1423" s="300">
        <v>10</v>
      </c>
      <c r="Q1423" s="300">
        <v>5</v>
      </c>
      <c r="R1423" s="1" t="s">
        <v>6698</v>
      </c>
    </row>
    <row r="1424" spans="1:18">
      <c r="A1424">
        <v>1520</v>
      </c>
      <c r="B1424">
        <v>10</v>
      </c>
      <c r="C1424" s="299" t="s">
        <v>8279</v>
      </c>
      <c r="D1424" s="299" t="s">
        <v>8282</v>
      </c>
      <c r="E1424" s="302" t="s">
        <v>6524</v>
      </c>
      <c r="F1424" s="301">
        <v>9.1</v>
      </c>
      <c r="G1424" s="300">
        <v>5</v>
      </c>
      <c r="H1424" s="300">
        <v>5</v>
      </c>
      <c r="I1424" s="300">
        <v>5</v>
      </c>
      <c r="J1424" s="300">
        <v>5</v>
      </c>
      <c r="K1424" s="300">
        <v>10</v>
      </c>
      <c r="L1424" s="300">
        <v>10</v>
      </c>
      <c r="M1424" s="300">
        <v>5</v>
      </c>
      <c r="N1424" s="300">
        <v>10</v>
      </c>
      <c r="O1424" s="300">
        <v>10</v>
      </c>
      <c r="P1424" s="300">
        <v>10</v>
      </c>
      <c r="Q1424" s="300">
        <v>5</v>
      </c>
      <c r="R1424" s="1" t="s">
        <v>6698</v>
      </c>
    </row>
    <row r="1425" spans="1:18">
      <c r="A1425">
        <v>1519</v>
      </c>
      <c r="B1425">
        <v>11</v>
      </c>
      <c r="C1425" s="299" t="s">
        <v>8279</v>
      </c>
      <c r="D1425" s="299" t="s">
        <v>8281</v>
      </c>
      <c r="E1425" s="302" t="s">
        <v>6524</v>
      </c>
      <c r="F1425" s="301">
        <v>9</v>
      </c>
      <c r="G1425" s="300">
        <v>5</v>
      </c>
      <c r="H1425" s="300">
        <v>5</v>
      </c>
      <c r="I1425" s="300">
        <v>5</v>
      </c>
      <c r="J1425" s="300">
        <v>5</v>
      </c>
      <c r="K1425" s="300">
        <v>10</v>
      </c>
      <c r="L1425" s="300">
        <v>10</v>
      </c>
      <c r="M1425" s="300">
        <v>5</v>
      </c>
      <c r="N1425" s="300">
        <v>10</v>
      </c>
      <c r="O1425" s="300">
        <v>10</v>
      </c>
      <c r="P1425" s="300">
        <v>10</v>
      </c>
      <c r="Q1425" s="300">
        <v>5</v>
      </c>
      <c r="R1425" s="1" t="s">
        <v>6698</v>
      </c>
    </row>
    <row r="1426" spans="1:18">
      <c r="A1426">
        <v>1518</v>
      </c>
      <c r="B1426">
        <v>12</v>
      </c>
      <c r="C1426" s="299" t="s">
        <v>8279</v>
      </c>
      <c r="D1426" s="299" t="s">
        <v>8280</v>
      </c>
      <c r="E1426" s="302" t="s">
        <v>6524</v>
      </c>
      <c r="F1426" s="301">
        <v>9.3000000000000007</v>
      </c>
      <c r="G1426" s="300">
        <v>5</v>
      </c>
      <c r="H1426" s="300">
        <v>5</v>
      </c>
      <c r="I1426" s="300">
        <v>5</v>
      </c>
      <c r="J1426" s="300">
        <v>5</v>
      </c>
      <c r="K1426" s="300">
        <v>10</v>
      </c>
      <c r="L1426" s="300">
        <v>10</v>
      </c>
      <c r="M1426" s="300">
        <v>5</v>
      </c>
      <c r="N1426" s="300">
        <v>10</v>
      </c>
      <c r="O1426" s="300">
        <v>10</v>
      </c>
      <c r="P1426" s="300">
        <v>10</v>
      </c>
      <c r="Q1426" s="300">
        <v>5</v>
      </c>
      <c r="R1426" s="1" t="s">
        <v>6665</v>
      </c>
    </row>
    <row r="1427" spans="1:18">
      <c r="A1427">
        <v>1517</v>
      </c>
      <c r="C1427" s="299" t="s">
        <v>8279</v>
      </c>
      <c r="D1427" s="298" t="s">
        <v>8278</v>
      </c>
      <c r="E1427" s="297" t="s">
        <v>6524</v>
      </c>
      <c r="F1427" s="296">
        <v>9</v>
      </c>
      <c r="G1427" s="296" t="e">
        <f>AVERAGE(#REF!)</f>
        <v>#REF!</v>
      </c>
      <c r="H1427" s="296" t="e">
        <f>AVERAGE(#REF!)</f>
        <v>#REF!</v>
      </c>
      <c r="I1427" s="296" t="e">
        <f>AVERAGE(#REF!)</f>
        <v>#REF!</v>
      </c>
      <c r="J1427" s="296" t="e">
        <f>AVERAGE(#REF!)</f>
        <v>#REF!</v>
      </c>
      <c r="K1427" s="296" t="e">
        <f>AVERAGE(#REF!)</f>
        <v>#REF!</v>
      </c>
      <c r="L1427" s="296" t="e">
        <f>AVERAGE(#REF!)</f>
        <v>#REF!</v>
      </c>
      <c r="M1427" s="296" t="e">
        <f>AVERAGE(#REF!)</f>
        <v>#REF!</v>
      </c>
      <c r="N1427" s="296" t="e">
        <f>AVERAGE(#REF!)</f>
        <v>#REF!</v>
      </c>
      <c r="O1427" s="296" t="e">
        <f>AVERAGE(#REF!)</f>
        <v>#REF!</v>
      </c>
      <c r="P1427" s="296" t="e">
        <f>AVERAGE(#REF!)</f>
        <v>#REF!</v>
      </c>
      <c r="Q1427" s="296" t="e">
        <f>AVERAGE(#REF!)</f>
        <v>#REF!</v>
      </c>
      <c r="R1427" s="1" t="s">
        <v>6698</v>
      </c>
    </row>
    <row r="1428" spans="1:18">
      <c r="A1428">
        <v>1516</v>
      </c>
      <c r="B1428">
        <v>1</v>
      </c>
      <c r="C1428" s="299" t="s">
        <v>8269</v>
      </c>
      <c r="D1428" s="299" t="s">
        <v>8277</v>
      </c>
      <c r="E1428" s="302" t="s">
        <v>6524</v>
      </c>
      <c r="F1428" s="301">
        <v>8.1999999999999993</v>
      </c>
      <c r="G1428" s="300">
        <v>5</v>
      </c>
      <c r="H1428" s="300">
        <v>5</v>
      </c>
      <c r="I1428" s="300">
        <v>5</v>
      </c>
      <c r="J1428" s="300">
        <v>5</v>
      </c>
      <c r="K1428" s="300">
        <v>10</v>
      </c>
      <c r="L1428" s="300">
        <v>10</v>
      </c>
      <c r="M1428" s="300">
        <v>5</v>
      </c>
      <c r="N1428" s="300">
        <v>10</v>
      </c>
      <c r="O1428" s="300">
        <v>10</v>
      </c>
      <c r="P1428" s="300">
        <v>10</v>
      </c>
      <c r="Q1428" s="300">
        <v>5</v>
      </c>
      <c r="R1428" s="1" t="s">
        <v>6698</v>
      </c>
    </row>
    <row r="1429" spans="1:18">
      <c r="A1429">
        <v>1515</v>
      </c>
      <c r="B1429">
        <v>2</v>
      </c>
      <c r="C1429" s="299" t="s">
        <v>8269</v>
      </c>
      <c r="D1429" s="299" t="s">
        <v>8276</v>
      </c>
      <c r="E1429" s="302" t="s">
        <v>6524</v>
      </c>
      <c r="F1429" s="301">
        <v>7.7</v>
      </c>
      <c r="G1429" s="300">
        <v>5</v>
      </c>
      <c r="H1429" s="300">
        <v>5</v>
      </c>
      <c r="I1429" s="300">
        <v>5</v>
      </c>
      <c r="J1429" s="300">
        <v>5</v>
      </c>
      <c r="K1429" s="300">
        <v>10</v>
      </c>
      <c r="L1429" s="300">
        <v>10</v>
      </c>
      <c r="M1429" s="300">
        <v>5</v>
      </c>
      <c r="N1429" s="300">
        <v>10</v>
      </c>
      <c r="O1429" s="300">
        <v>10</v>
      </c>
      <c r="P1429" s="300">
        <v>10</v>
      </c>
      <c r="Q1429" s="300">
        <v>5</v>
      </c>
      <c r="R1429" s="1" t="s">
        <v>6665</v>
      </c>
    </row>
    <row r="1430" spans="1:18">
      <c r="A1430">
        <v>1514</v>
      </c>
      <c r="B1430">
        <v>3</v>
      </c>
      <c r="C1430" s="299" t="s">
        <v>8269</v>
      </c>
      <c r="D1430" s="299" t="s">
        <v>8275</v>
      </c>
      <c r="E1430" s="302" t="s">
        <v>6524</v>
      </c>
      <c r="F1430" s="301">
        <v>7.4</v>
      </c>
      <c r="G1430" s="300">
        <v>5</v>
      </c>
      <c r="H1430" s="300">
        <v>5</v>
      </c>
      <c r="I1430" s="300">
        <v>5</v>
      </c>
      <c r="J1430" s="300">
        <v>5</v>
      </c>
      <c r="K1430" s="300">
        <v>10</v>
      </c>
      <c r="L1430" s="300">
        <v>10</v>
      </c>
      <c r="M1430" s="300">
        <v>5</v>
      </c>
      <c r="N1430" s="300">
        <v>10</v>
      </c>
      <c r="O1430" s="300">
        <v>10</v>
      </c>
      <c r="P1430" s="300">
        <v>10</v>
      </c>
      <c r="Q1430" s="300">
        <v>5</v>
      </c>
    </row>
    <row r="1431" spans="1:18">
      <c r="A1431">
        <v>1513</v>
      </c>
      <c r="B1431">
        <v>4</v>
      </c>
      <c r="C1431" s="299" t="s">
        <v>8269</v>
      </c>
      <c r="D1431" s="299" t="s">
        <v>8274</v>
      </c>
      <c r="E1431" s="302" t="s">
        <v>6524</v>
      </c>
      <c r="F1431" s="301">
        <v>8.3000000000000007</v>
      </c>
      <c r="G1431" s="300">
        <v>5</v>
      </c>
      <c r="H1431" s="300">
        <v>5</v>
      </c>
      <c r="I1431" s="300">
        <v>5</v>
      </c>
      <c r="J1431" s="300">
        <v>5</v>
      </c>
      <c r="K1431" s="300">
        <v>10</v>
      </c>
      <c r="L1431" s="300">
        <v>10</v>
      </c>
      <c r="M1431" s="300">
        <v>5</v>
      </c>
      <c r="N1431" s="300">
        <v>10</v>
      </c>
      <c r="O1431" s="300">
        <v>10</v>
      </c>
      <c r="P1431" s="300">
        <v>10</v>
      </c>
      <c r="Q1431" s="300">
        <v>5</v>
      </c>
      <c r="R1431" s="1" t="s">
        <v>8</v>
      </c>
    </row>
    <row r="1432" spans="1:18">
      <c r="A1432">
        <v>1512</v>
      </c>
      <c r="B1432">
        <v>5</v>
      </c>
      <c r="C1432" s="299" t="s">
        <v>8269</v>
      </c>
      <c r="D1432" s="299" t="s">
        <v>8273</v>
      </c>
      <c r="E1432" s="302" t="s">
        <v>6524</v>
      </c>
      <c r="F1432" s="301">
        <v>7.4</v>
      </c>
      <c r="G1432" s="300">
        <v>5</v>
      </c>
      <c r="H1432" s="300">
        <v>5</v>
      </c>
      <c r="I1432" s="300">
        <v>5</v>
      </c>
      <c r="J1432" s="300">
        <v>5</v>
      </c>
      <c r="K1432" s="300">
        <v>10</v>
      </c>
      <c r="L1432" s="300">
        <v>10</v>
      </c>
      <c r="M1432" s="300">
        <v>5</v>
      </c>
      <c r="N1432" s="300">
        <v>10</v>
      </c>
      <c r="O1432" s="300">
        <v>10</v>
      </c>
      <c r="P1432" s="300">
        <v>10</v>
      </c>
      <c r="Q1432" s="300">
        <v>5</v>
      </c>
    </row>
    <row r="1433" spans="1:18">
      <c r="A1433">
        <v>1511</v>
      </c>
      <c r="B1433">
        <v>6</v>
      </c>
      <c r="C1433" s="299" t="s">
        <v>8269</v>
      </c>
      <c r="D1433" s="299" t="s">
        <v>8272</v>
      </c>
      <c r="E1433" s="302" t="s">
        <v>6524</v>
      </c>
      <c r="F1433" s="301">
        <v>7.6</v>
      </c>
      <c r="G1433" s="300">
        <v>5</v>
      </c>
      <c r="H1433" s="300">
        <v>5</v>
      </c>
      <c r="I1433" s="300">
        <v>5</v>
      </c>
      <c r="J1433" s="300">
        <v>5</v>
      </c>
      <c r="K1433" s="300">
        <v>10</v>
      </c>
      <c r="L1433" s="300">
        <v>10</v>
      </c>
      <c r="M1433" s="300">
        <v>5</v>
      </c>
      <c r="N1433" s="300">
        <v>10</v>
      </c>
      <c r="O1433" s="300">
        <v>10</v>
      </c>
      <c r="P1433" s="300">
        <v>10</v>
      </c>
      <c r="Q1433" s="300">
        <v>5</v>
      </c>
      <c r="R1433" s="1" t="s">
        <v>8</v>
      </c>
    </row>
    <row r="1434" spans="1:18">
      <c r="A1434">
        <v>1510</v>
      </c>
      <c r="B1434">
        <v>7</v>
      </c>
      <c r="C1434" s="299" t="s">
        <v>8269</v>
      </c>
      <c r="D1434" s="299" t="s">
        <v>8271</v>
      </c>
      <c r="E1434" s="302" t="s">
        <v>6524</v>
      </c>
      <c r="F1434" s="301">
        <v>7</v>
      </c>
      <c r="G1434" s="300">
        <v>5</v>
      </c>
      <c r="H1434" s="300">
        <v>5</v>
      </c>
      <c r="I1434" s="300">
        <v>5</v>
      </c>
      <c r="J1434" s="300">
        <v>5</v>
      </c>
      <c r="K1434" s="300">
        <v>10</v>
      </c>
      <c r="L1434" s="300">
        <v>10</v>
      </c>
      <c r="M1434" s="300">
        <v>5</v>
      </c>
      <c r="N1434" s="300">
        <v>10</v>
      </c>
      <c r="O1434" s="300">
        <v>10</v>
      </c>
      <c r="P1434" s="300">
        <v>10</v>
      </c>
      <c r="Q1434" s="300">
        <v>5</v>
      </c>
    </row>
    <row r="1435" spans="1:18">
      <c r="A1435">
        <v>1509</v>
      </c>
      <c r="B1435">
        <v>8</v>
      </c>
      <c r="C1435" s="299" t="s">
        <v>8269</v>
      </c>
      <c r="D1435" s="299" t="s">
        <v>8270</v>
      </c>
      <c r="E1435" s="302" t="s">
        <v>6524</v>
      </c>
      <c r="F1435" s="301">
        <v>8.4</v>
      </c>
      <c r="G1435" s="300">
        <v>5</v>
      </c>
      <c r="H1435" s="300">
        <v>5</v>
      </c>
      <c r="I1435" s="300">
        <v>5</v>
      </c>
      <c r="J1435" s="300">
        <v>5</v>
      </c>
      <c r="K1435" s="300">
        <v>10</v>
      </c>
      <c r="L1435" s="300">
        <v>10</v>
      </c>
      <c r="M1435" s="300">
        <v>5</v>
      </c>
      <c r="N1435" s="300">
        <v>10</v>
      </c>
      <c r="O1435" s="300">
        <v>10</v>
      </c>
      <c r="P1435" s="300">
        <v>10</v>
      </c>
      <c r="Q1435" s="300">
        <v>5</v>
      </c>
      <c r="R1435" s="1" t="s">
        <v>8</v>
      </c>
    </row>
    <row r="1436" spans="1:18">
      <c r="A1436">
        <v>1508</v>
      </c>
      <c r="C1436" s="299" t="s">
        <v>8269</v>
      </c>
      <c r="D1436" s="298" t="s">
        <v>8268</v>
      </c>
      <c r="E1436" s="297" t="s">
        <v>6524</v>
      </c>
      <c r="F1436" s="296">
        <v>7.8</v>
      </c>
      <c r="G1436" s="296" t="e">
        <f>AVERAGE(#REF!)</f>
        <v>#REF!</v>
      </c>
      <c r="H1436" s="296" t="e">
        <f>AVERAGE(#REF!)</f>
        <v>#REF!</v>
      </c>
      <c r="I1436" s="296" t="e">
        <f>AVERAGE(#REF!)</f>
        <v>#REF!</v>
      </c>
      <c r="J1436" s="296" t="e">
        <f>AVERAGE(#REF!)</f>
        <v>#REF!</v>
      </c>
      <c r="K1436" s="296" t="e">
        <f>AVERAGE(#REF!)</f>
        <v>#REF!</v>
      </c>
      <c r="L1436" s="296" t="e">
        <f>AVERAGE(#REF!)</f>
        <v>#REF!</v>
      </c>
      <c r="M1436" s="296" t="e">
        <f>AVERAGE(#REF!)</f>
        <v>#REF!</v>
      </c>
      <c r="N1436" s="296" t="e">
        <f>AVERAGE(#REF!)</f>
        <v>#REF!</v>
      </c>
      <c r="O1436" s="296" t="e">
        <f>AVERAGE(#REF!)</f>
        <v>#REF!</v>
      </c>
      <c r="P1436" s="296" t="e">
        <f>AVERAGE(#REF!)</f>
        <v>#REF!</v>
      </c>
      <c r="Q1436" s="296" t="e">
        <f>AVERAGE(#REF!)</f>
        <v>#REF!</v>
      </c>
      <c r="R1436" s="1" t="s">
        <v>8</v>
      </c>
    </row>
    <row r="1437" spans="1:18">
      <c r="A1437">
        <v>1507</v>
      </c>
      <c r="B1437">
        <v>1</v>
      </c>
      <c r="C1437" s="299" t="s">
        <v>8267</v>
      </c>
      <c r="D1437" s="299" t="s">
        <v>8266</v>
      </c>
      <c r="E1437" s="302" t="s">
        <v>6524</v>
      </c>
      <c r="F1437" s="301">
        <v>9.1999999999999993</v>
      </c>
      <c r="G1437" s="300">
        <v>5</v>
      </c>
      <c r="H1437" s="300">
        <v>5</v>
      </c>
      <c r="I1437" s="300">
        <v>5</v>
      </c>
      <c r="J1437" s="300">
        <v>5</v>
      </c>
      <c r="K1437" s="300">
        <v>10</v>
      </c>
      <c r="L1437" s="300">
        <v>10</v>
      </c>
      <c r="M1437" s="300">
        <v>5</v>
      </c>
      <c r="N1437" s="300">
        <v>10</v>
      </c>
      <c r="O1437" s="300">
        <v>10</v>
      </c>
      <c r="P1437" s="300">
        <v>10</v>
      </c>
      <c r="Q1437" s="300">
        <v>5</v>
      </c>
      <c r="R1437" s="1" t="s">
        <v>8</v>
      </c>
    </row>
    <row r="1438" spans="1:18">
      <c r="A1438">
        <v>1506</v>
      </c>
      <c r="B1438">
        <v>2</v>
      </c>
      <c r="C1438" s="299" t="s">
        <v>8265</v>
      </c>
      <c r="D1438" s="299" t="s">
        <v>8264</v>
      </c>
      <c r="E1438" s="302" t="s">
        <v>6524</v>
      </c>
      <c r="F1438" s="301">
        <v>9</v>
      </c>
      <c r="G1438" s="300">
        <v>5</v>
      </c>
      <c r="H1438" s="300">
        <v>5</v>
      </c>
      <c r="I1438" s="300">
        <v>5</v>
      </c>
      <c r="J1438" s="300">
        <v>5</v>
      </c>
      <c r="K1438" s="300">
        <v>10</v>
      </c>
      <c r="L1438" s="300">
        <v>10</v>
      </c>
      <c r="M1438" s="300">
        <v>5</v>
      </c>
      <c r="N1438" s="300">
        <v>10</v>
      </c>
      <c r="O1438" s="300">
        <v>10</v>
      </c>
      <c r="P1438" s="300">
        <v>10</v>
      </c>
      <c r="Q1438" s="300">
        <v>5</v>
      </c>
      <c r="R1438" s="1" t="s">
        <v>8</v>
      </c>
    </row>
    <row r="1439" spans="1:18">
      <c r="A1439">
        <v>1505</v>
      </c>
      <c r="B1439">
        <v>3</v>
      </c>
      <c r="C1439" s="299" t="s">
        <v>8263</v>
      </c>
      <c r="D1439" s="299" t="s">
        <v>8262</v>
      </c>
      <c r="E1439" s="302" t="s">
        <v>6524</v>
      </c>
      <c r="F1439" s="301">
        <v>9.1</v>
      </c>
      <c r="G1439" s="300">
        <v>5</v>
      </c>
      <c r="H1439" s="300">
        <v>5</v>
      </c>
      <c r="I1439" s="300">
        <v>5</v>
      </c>
      <c r="J1439" s="300">
        <v>5</v>
      </c>
      <c r="K1439" s="300">
        <v>10</v>
      </c>
      <c r="L1439" s="300">
        <v>10</v>
      </c>
      <c r="M1439" s="300">
        <v>5</v>
      </c>
      <c r="N1439" s="300">
        <v>10</v>
      </c>
      <c r="O1439" s="300">
        <v>10</v>
      </c>
      <c r="P1439" s="300">
        <v>10</v>
      </c>
      <c r="Q1439" s="300">
        <v>5</v>
      </c>
      <c r="R1439" s="1" t="s">
        <v>8</v>
      </c>
    </row>
    <row r="1440" spans="1:18">
      <c r="A1440">
        <v>1504</v>
      </c>
      <c r="B1440">
        <v>4</v>
      </c>
      <c r="C1440" s="299" t="s">
        <v>8261</v>
      </c>
      <c r="D1440" s="299" t="s">
        <v>8260</v>
      </c>
      <c r="E1440" s="302" t="s">
        <v>6524</v>
      </c>
      <c r="F1440" s="301">
        <v>7.43</v>
      </c>
      <c r="G1440" s="300">
        <v>5</v>
      </c>
      <c r="H1440" s="300">
        <v>5</v>
      </c>
      <c r="I1440" s="300">
        <v>5</v>
      </c>
      <c r="J1440" s="300">
        <v>5</v>
      </c>
      <c r="K1440" s="300">
        <v>10</v>
      </c>
      <c r="L1440" s="300">
        <v>10</v>
      </c>
      <c r="M1440" s="300">
        <v>5</v>
      </c>
      <c r="N1440" s="300">
        <v>10</v>
      </c>
      <c r="O1440" s="300">
        <v>10</v>
      </c>
      <c r="P1440" s="300">
        <v>10</v>
      </c>
      <c r="Q1440" s="300">
        <v>5</v>
      </c>
    </row>
    <row r="1441" spans="1:18">
      <c r="A1441">
        <v>1503</v>
      </c>
      <c r="B1441">
        <v>5</v>
      </c>
      <c r="C1441" s="299" t="s">
        <v>8259</v>
      </c>
      <c r="D1441" s="299" t="s">
        <v>8258</v>
      </c>
      <c r="E1441" s="302" t="s">
        <v>6524</v>
      </c>
      <c r="F1441" s="301">
        <v>7.4</v>
      </c>
      <c r="G1441" s="300">
        <v>5</v>
      </c>
      <c r="H1441" s="300">
        <v>5</v>
      </c>
      <c r="I1441" s="300">
        <v>5</v>
      </c>
      <c r="J1441" s="300">
        <v>5</v>
      </c>
      <c r="K1441" s="300">
        <v>10</v>
      </c>
      <c r="L1441" s="300">
        <v>10</v>
      </c>
      <c r="M1441" s="300">
        <v>5</v>
      </c>
      <c r="N1441" s="300">
        <v>10</v>
      </c>
      <c r="O1441" s="300">
        <v>10</v>
      </c>
      <c r="P1441" s="300">
        <v>10</v>
      </c>
      <c r="Q1441" s="300">
        <v>5</v>
      </c>
    </row>
    <row r="1442" spans="1:18">
      <c r="A1442">
        <v>1502</v>
      </c>
      <c r="B1442">
        <v>6</v>
      </c>
      <c r="C1442" s="299" t="s">
        <v>8257</v>
      </c>
      <c r="D1442" s="299" t="s">
        <v>8256</v>
      </c>
      <c r="E1442" s="302" t="s">
        <v>6524</v>
      </c>
      <c r="F1442" s="301">
        <v>8.8000000000000007</v>
      </c>
      <c r="G1442" s="300">
        <v>5</v>
      </c>
      <c r="H1442" s="300">
        <v>5</v>
      </c>
      <c r="I1442" s="300">
        <v>5</v>
      </c>
      <c r="J1442" s="300">
        <v>5</v>
      </c>
      <c r="K1442" s="300">
        <v>10</v>
      </c>
      <c r="L1442" s="300">
        <v>10</v>
      </c>
      <c r="M1442" s="300">
        <v>5</v>
      </c>
      <c r="N1442" s="300">
        <v>10</v>
      </c>
      <c r="O1442" s="300">
        <v>10</v>
      </c>
      <c r="P1442" s="300">
        <v>10</v>
      </c>
      <c r="Q1442" s="300">
        <v>5</v>
      </c>
      <c r="R1442" s="1" t="s">
        <v>6665</v>
      </c>
    </row>
    <row r="1443" spans="1:18">
      <c r="A1443">
        <v>1501</v>
      </c>
      <c r="B1443">
        <v>7</v>
      </c>
      <c r="C1443" s="299" t="s">
        <v>8255</v>
      </c>
      <c r="D1443" s="299" t="s">
        <v>8254</v>
      </c>
      <c r="E1443" s="302" t="s">
        <v>6524</v>
      </c>
      <c r="F1443" s="301">
        <v>8</v>
      </c>
      <c r="G1443" s="300">
        <v>5</v>
      </c>
      <c r="H1443" s="300">
        <v>5</v>
      </c>
      <c r="I1443" s="300">
        <v>5</v>
      </c>
      <c r="J1443" s="300">
        <v>5</v>
      </c>
      <c r="K1443" s="300">
        <v>10</v>
      </c>
      <c r="L1443" s="300">
        <v>10</v>
      </c>
      <c r="M1443" s="300">
        <v>5</v>
      </c>
      <c r="N1443" s="300">
        <v>10</v>
      </c>
      <c r="O1443" s="300">
        <v>10</v>
      </c>
      <c r="P1443" s="300">
        <v>10</v>
      </c>
      <c r="Q1443" s="300">
        <v>5</v>
      </c>
    </row>
    <row r="1444" spans="1:18">
      <c r="A1444">
        <v>1500</v>
      </c>
      <c r="C1444" s="299" t="s">
        <v>8253</v>
      </c>
      <c r="D1444" s="298" t="s">
        <v>8252</v>
      </c>
      <c r="E1444" s="297" t="s">
        <v>6524</v>
      </c>
      <c r="F1444" s="296">
        <v>8.4</v>
      </c>
      <c r="G1444" s="296" t="e">
        <f>AVERAGE(#REF!)</f>
        <v>#REF!</v>
      </c>
      <c r="H1444" s="296" t="e">
        <f>AVERAGE(#REF!)</f>
        <v>#REF!</v>
      </c>
      <c r="I1444" s="296" t="e">
        <f>AVERAGE(#REF!)</f>
        <v>#REF!</v>
      </c>
      <c r="J1444" s="296" t="e">
        <f>AVERAGE(#REF!)</f>
        <v>#REF!</v>
      </c>
      <c r="K1444" s="296" t="e">
        <f>AVERAGE(#REF!)</f>
        <v>#REF!</v>
      </c>
      <c r="L1444" s="296" t="e">
        <f>AVERAGE(#REF!)</f>
        <v>#REF!</v>
      </c>
      <c r="M1444" s="296" t="e">
        <f>AVERAGE(#REF!)</f>
        <v>#REF!</v>
      </c>
      <c r="N1444" s="296" t="e">
        <f>AVERAGE(#REF!)</f>
        <v>#REF!</v>
      </c>
      <c r="O1444" s="296" t="e">
        <f>AVERAGE(#REF!)</f>
        <v>#REF!</v>
      </c>
      <c r="P1444" s="296" t="e">
        <f>AVERAGE(#REF!)</f>
        <v>#REF!</v>
      </c>
      <c r="Q1444" s="296" t="e">
        <f>AVERAGE(#REF!)</f>
        <v>#REF!</v>
      </c>
      <c r="R1444" s="1" t="s">
        <v>8</v>
      </c>
    </row>
    <row r="1445" spans="1:18">
      <c r="A1445">
        <v>1499</v>
      </c>
      <c r="B1445">
        <v>1</v>
      </c>
      <c r="C1445" s="299" t="s">
        <v>8246</v>
      </c>
      <c r="D1445" s="305" t="s">
        <v>8251</v>
      </c>
      <c r="E1445" s="304" t="s">
        <v>6524</v>
      </c>
      <c r="F1445" s="303">
        <v>9.8000000000000007</v>
      </c>
      <c r="G1445" s="300">
        <v>5</v>
      </c>
      <c r="H1445" s="300">
        <v>5</v>
      </c>
      <c r="I1445" s="300">
        <v>5</v>
      </c>
      <c r="J1445" s="300">
        <v>5</v>
      </c>
      <c r="K1445" s="300">
        <v>10</v>
      </c>
      <c r="L1445" s="300">
        <v>10</v>
      </c>
      <c r="M1445" s="300">
        <v>5</v>
      </c>
      <c r="N1445" s="300">
        <v>10</v>
      </c>
      <c r="O1445" s="300">
        <v>10</v>
      </c>
      <c r="P1445" s="300">
        <v>10</v>
      </c>
      <c r="Q1445" s="300">
        <v>5</v>
      </c>
      <c r="R1445" s="1" t="s">
        <v>6665</v>
      </c>
    </row>
    <row r="1446" spans="1:18">
      <c r="A1446">
        <v>1498</v>
      </c>
      <c r="B1446">
        <v>2</v>
      </c>
      <c r="C1446" s="299" t="s">
        <v>8246</v>
      </c>
      <c r="D1446" s="299" t="s">
        <v>8250</v>
      </c>
      <c r="E1446" s="302" t="s">
        <v>6524</v>
      </c>
      <c r="F1446" s="301">
        <v>9</v>
      </c>
      <c r="G1446" s="300">
        <v>5</v>
      </c>
      <c r="H1446" s="300">
        <v>5</v>
      </c>
      <c r="I1446" s="300">
        <v>5</v>
      </c>
      <c r="J1446" s="300">
        <v>5</v>
      </c>
      <c r="K1446" s="300">
        <v>10</v>
      </c>
      <c r="L1446" s="300">
        <v>10</v>
      </c>
      <c r="M1446" s="300">
        <v>5</v>
      </c>
      <c r="N1446" s="300">
        <v>10</v>
      </c>
      <c r="O1446" s="300">
        <v>10</v>
      </c>
      <c r="P1446" s="300">
        <v>10</v>
      </c>
      <c r="Q1446" s="300">
        <v>5</v>
      </c>
      <c r="R1446" s="1" t="s">
        <v>6698</v>
      </c>
    </row>
    <row r="1447" spans="1:18">
      <c r="A1447">
        <v>1497</v>
      </c>
      <c r="B1447">
        <v>3</v>
      </c>
      <c r="C1447" s="299" t="s">
        <v>8246</v>
      </c>
      <c r="D1447" s="299" t="s">
        <v>8249</v>
      </c>
      <c r="E1447" s="302" t="s">
        <v>6524</v>
      </c>
      <c r="F1447" s="301">
        <v>9.4</v>
      </c>
      <c r="G1447" s="300">
        <v>5</v>
      </c>
      <c r="H1447" s="300">
        <v>5</v>
      </c>
      <c r="I1447" s="300">
        <v>5</v>
      </c>
      <c r="J1447" s="300">
        <v>5</v>
      </c>
      <c r="K1447" s="300">
        <v>10</v>
      </c>
      <c r="L1447" s="300">
        <v>10</v>
      </c>
      <c r="M1447" s="300">
        <v>5</v>
      </c>
      <c r="N1447" s="300">
        <v>10</v>
      </c>
      <c r="O1447" s="300">
        <v>10</v>
      </c>
      <c r="P1447" s="300">
        <v>10</v>
      </c>
      <c r="Q1447" s="300">
        <v>5</v>
      </c>
      <c r="R1447" s="1" t="s">
        <v>6665</v>
      </c>
    </row>
    <row r="1448" spans="1:18">
      <c r="A1448">
        <v>1496</v>
      </c>
      <c r="B1448">
        <v>4</v>
      </c>
      <c r="C1448" s="299" t="s">
        <v>8246</v>
      </c>
      <c r="D1448" s="305" t="s">
        <v>8248</v>
      </c>
      <c r="E1448" s="304" t="s">
        <v>6524</v>
      </c>
      <c r="F1448" s="303">
        <v>10</v>
      </c>
      <c r="G1448" s="300">
        <v>5</v>
      </c>
      <c r="H1448" s="300">
        <v>5</v>
      </c>
      <c r="I1448" s="300">
        <v>5</v>
      </c>
      <c r="J1448" s="300">
        <v>5</v>
      </c>
      <c r="K1448" s="300">
        <v>10</v>
      </c>
      <c r="L1448" s="300">
        <v>10</v>
      </c>
      <c r="M1448" s="300">
        <v>5</v>
      </c>
      <c r="N1448" s="300">
        <v>10</v>
      </c>
      <c r="O1448" s="300">
        <v>10</v>
      </c>
      <c r="P1448" s="300">
        <v>10</v>
      </c>
      <c r="Q1448" s="300">
        <v>5</v>
      </c>
      <c r="R1448" s="1" t="s">
        <v>6665</v>
      </c>
    </row>
    <row r="1449" spans="1:18">
      <c r="A1449">
        <v>1495</v>
      </c>
      <c r="B1449">
        <v>5</v>
      </c>
      <c r="C1449" s="299" t="s">
        <v>8246</v>
      </c>
      <c r="D1449" s="305" t="s">
        <v>8247</v>
      </c>
      <c r="E1449" s="304" t="s">
        <v>6524</v>
      </c>
      <c r="F1449" s="303">
        <v>9.6999999999999993</v>
      </c>
      <c r="G1449" s="300">
        <v>5</v>
      </c>
      <c r="H1449" s="300">
        <v>5</v>
      </c>
      <c r="I1449" s="300">
        <v>5</v>
      </c>
      <c r="J1449" s="300">
        <v>5</v>
      </c>
      <c r="K1449" s="300">
        <v>10</v>
      </c>
      <c r="L1449" s="300">
        <v>10</v>
      </c>
      <c r="M1449" s="300">
        <v>5</v>
      </c>
      <c r="N1449" s="300">
        <v>10</v>
      </c>
      <c r="O1449" s="300">
        <v>10</v>
      </c>
      <c r="P1449" s="300">
        <v>10</v>
      </c>
      <c r="Q1449" s="300">
        <v>5</v>
      </c>
      <c r="R1449" s="1" t="s">
        <v>6665</v>
      </c>
    </row>
    <row r="1450" spans="1:18">
      <c r="A1450">
        <v>1494</v>
      </c>
      <c r="C1450" s="299" t="s">
        <v>8246</v>
      </c>
      <c r="D1450" s="298" t="s">
        <v>8237</v>
      </c>
      <c r="E1450" s="297" t="s">
        <v>6524</v>
      </c>
      <c r="F1450" s="296">
        <v>9.6</v>
      </c>
      <c r="G1450" s="296" t="e">
        <f>AVERAGE(#REF!)</f>
        <v>#REF!</v>
      </c>
      <c r="H1450" s="296" t="e">
        <f>AVERAGE(#REF!)</f>
        <v>#REF!</v>
      </c>
      <c r="I1450" s="296" t="e">
        <f>AVERAGE(#REF!)</f>
        <v>#REF!</v>
      </c>
      <c r="J1450" s="296" t="e">
        <f>AVERAGE(#REF!)</f>
        <v>#REF!</v>
      </c>
      <c r="K1450" s="296" t="e">
        <f>AVERAGE(#REF!)</f>
        <v>#REF!</v>
      </c>
      <c r="L1450" s="296" t="e">
        <f>AVERAGE(#REF!)</f>
        <v>#REF!</v>
      </c>
      <c r="M1450" s="296" t="e">
        <f>AVERAGE(#REF!)</f>
        <v>#REF!</v>
      </c>
      <c r="N1450" s="296" t="e">
        <f>AVERAGE(#REF!)</f>
        <v>#REF!</v>
      </c>
      <c r="O1450" s="296" t="e">
        <f>AVERAGE(#REF!)</f>
        <v>#REF!</v>
      </c>
      <c r="P1450" s="296" t="e">
        <f>AVERAGE(#REF!)</f>
        <v>#REF!</v>
      </c>
      <c r="Q1450" s="296" t="e">
        <f>AVERAGE(#REF!)</f>
        <v>#REF!</v>
      </c>
      <c r="R1450" s="1" t="s">
        <v>6665</v>
      </c>
    </row>
    <row r="1451" spans="1:18">
      <c r="A1451">
        <v>1493</v>
      </c>
      <c r="B1451">
        <v>1</v>
      </c>
      <c r="C1451" s="299" t="s">
        <v>8238</v>
      </c>
      <c r="D1451" s="299" t="s">
        <v>8245</v>
      </c>
      <c r="E1451" s="302" t="s">
        <v>6524</v>
      </c>
      <c r="F1451" s="301">
        <v>8.1999999999999993</v>
      </c>
      <c r="G1451" s="300">
        <v>5</v>
      </c>
      <c r="H1451" s="300">
        <v>5</v>
      </c>
      <c r="I1451" s="300">
        <v>5</v>
      </c>
      <c r="J1451" s="300">
        <v>5</v>
      </c>
      <c r="K1451" s="300">
        <v>10</v>
      </c>
      <c r="L1451" s="300">
        <v>10</v>
      </c>
      <c r="M1451" s="300">
        <v>5</v>
      </c>
      <c r="N1451" s="300">
        <v>10</v>
      </c>
      <c r="O1451" s="300">
        <v>10</v>
      </c>
      <c r="P1451" s="300">
        <v>10</v>
      </c>
      <c r="Q1451" s="300">
        <v>5</v>
      </c>
      <c r="R1451" s="1" t="s">
        <v>8</v>
      </c>
    </row>
    <row r="1452" spans="1:18">
      <c r="A1452">
        <v>1492</v>
      </c>
      <c r="B1452">
        <v>2</v>
      </c>
      <c r="C1452" s="299" t="s">
        <v>8238</v>
      </c>
      <c r="D1452" s="299" t="s">
        <v>8244</v>
      </c>
      <c r="E1452" s="302" t="s">
        <v>6524</v>
      </c>
      <c r="F1452" s="301">
        <v>7.7</v>
      </c>
      <c r="G1452" s="300">
        <v>5</v>
      </c>
      <c r="H1452" s="300">
        <v>5</v>
      </c>
      <c r="I1452" s="300">
        <v>5</v>
      </c>
      <c r="J1452" s="300">
        <v>5</v>
      </c>
      <c r="K1452" s="300">
        <v>10</v>
      </c>
      <c r="L1452" s="300">
        <v>10</v>
      </c>
      <c r="M1452" s="300">
        <v>5</v>
      </c>
      <c r="N1452" s="300">
        <v>10</v>
      </c>
      <c r="O1452" s="300">
        <v>10</v>
      </c>
      <c r="P1452" s="300">
        <v>10</v>
      </c>
      <c r="Q1452" s="300">
        <v>5</v>
      </c>
      <c r="R1452" s="1" t="s">
        <v>6665</v>
      </c>
    </row>
    <row r="1453" spans="1:18">
      <c r="A1453">
        <v>1491</v>
      </c>
      <c r="B1453">
        <v>3</v>
      </c>
      <c r="C1453" s="299" t="s">
        <v>8238</v>
      </c>
      <c r="D1453" s="299" t="s">
        <v>8243</v>
      </c>
      <c r="E1453" s="302" t="s">
        <v>6524</v>
      </c>
      <c r="F1453" s="301">
        <v>7.7</v>
      </c>
      <c r="G1453" s="300">
        <v>5</v>
      </c>
      <c r="H1453" s="300">
        <v>5</v>
      </c>
      <c r="I1453" s="300">
        <v>5</v>
      </c>
      <c r="J1453" s="300">
        <v>5</v>
      </c>
      <c r="K1453" s="300">
        <v>10</v>
      </c>
      <c r="L1453" s="300">
        <v>10</v>
      </c>
      <c r="M1453" s="300">
        <v>5</v>
      </c>
      <c r="N1453" s="300">
        <v>10</v>
      </c>
      <c r="O1453" s="300">
        <v>10</v>
      </c>
      <c r="P1453" s="300">
        <v>10</v>
      </c>
      <c r="Q1453" s="300">
        <v>5</v>
      </c>
      <c r="R1453" s="1" t="s">
        <v>6665</v>
      </c>
    </row>
    <row r="1454" spans="1:18">
      <c r="A1454">
        <v>1490</v>
      </c>
      <c r="B1454">
        <v>4</v>
      </c>
      <c r="C1454" s="299" t="s">
        <v>8238</v>
      </c>
      <c r="D1454" s="299" t="s">
        <v>8242</v>
      </c>
      <c r="E1454" s="302" t="s">
        <v>6524</v>
      </c>
      <c r="F1454" s="301">
        <v>8.8000000000000007</v>
      </c>
      <c r="G1454" s="300">
        <v>5</v>
      </c>
      <c r="H1454" s="300">
        <v>5</v>
      </c>
      <c r="I1454" s="300">
        <v>5</v>
      </c>
      <c r="J1454" s="300">
        <v>5</v>
      </c>
      <c r="K1454" s="300">
        <v>10</v>
      </c>
      <c r="L1454" s="300">
        <v>10</v>
      </c>
      <c r="M1454" s="300">
        <v>5</v>
      </c>
      <c r="N1454" s="300">
        <v>10</v>
      </c>
      <c r="O1454" s="300">
        <v>10</v>
      </c>
      <c r="P1454" s="300">
        <v>10</v>
      </c>
      <c r="Q1454" s="300">
        <v>5</v>
      </c>
      <c r="R1454" s="1" t="s">
        <v>6665</v>
      </c>
    </row>
    <row r="1455" spans="1:18">
      <c r="A1455">
        <v>1489</v>
      </c>
      <c r="B1455">
        <v>5</v>
      </c>
      <c r="C1455" s="299" t="s">
        <v>8238</v>
      </c>
      <c r="D1455" s="299" t="s">
        <v>8241</v>
      </c>
      <c r="E1455" s="302" t="s">
        <v>6524</v>
      </c>
      <c r="F1455" s="301">
        <v>7.4</v>
      </c>
      <c r="G1455" s="300">
        <v>5</v>
      </c>
      <c r="H1455" s="300">
        <v>5</v>
      </c>
      <c r="I1455" s="300">
        <v>5</v>
      </c>
      <c r="J1455" s="300">
        <v>5</v>
      </c>
      <c r="K1455" s="300">
        <v>10</v>
      </c>
      <c r="L1455" s="300">
        <v>10</v>
      </c>
      <c r="M1455" s="300">
        <v>5</v>
      </c>
      <c r="N1455" s="300">
        <v>10</v>
      </c>
      <c r="O1455" s="300">
        <v>10</v>
      </c>
      <c r="P1455" s="300">
        <v>10</v>
      </c>
      <c r="Q1455" s="300">
        <v>5</v>
      </c>
    </row>
    <row r="1456" spans="1:18">
      <c r="A1456">
        <v>1488</v>
      </c>
      <c r="B1456">
        <v>6</v>
      </c>
      <c r="C1456" s="299" t="s">
        <v>8238</v>
      </c>
      <c r="D1456" s="299" t="s">
        <v>8240</v>
      </c>
      <c r="E1456" s="302" t="s">
        <v>6524</v>
      </c>
      <c r="F1456" s="301">
        <v>7.8</v>
      </c>
      <c r="G1456" s="300">
        <v>5</v>
      </c>
      <c r="H1456" s="300">
        <v>5</v>
      </c>
      <c r="I1456" s="300">
        <v>5</v>
      </c>
      <c r="J1456" s="300">
        <v>5</v>
      </c>
      <c r="K1456" s="300">
        <v>10</v>
      </c>
      <c r="L1456" s="300">
        <v>10</v>
      </c>
      <c r="M1456" s="300">
        <v>5</v>
      </c>
      <c r="N1456" s="300">
        <v>10</v>
      </c>
      <c r="O1456" s="300">
        <v>10</v>
      </c>
      <c r="P1456" s="300">
        <v>10</v>
      </c>
      <c r="Q1456" s="300">
        <v>5</v>
      </c>
      <c r="R1456" s="1" t="s">
        <v>6665</v>
      </c>
    </row>
    <row r="1457" spans="1:18">
      <c r="A1457">
        <v>1487</v>
      </c>
      <c r="B1457">
        <v>7</v>
      </c>
      <c r="C1457" s="299" t="s">
        <v>8238</v>
      </c>
      <c r="D1457" s="299" t="s">
        <v>8239</v>
      </c>
      <c r="E1457" s="302" t="s">
        <v>6524</v>
      </c>
      <c r="F1457" s="301">
        <v>7.8</v>
      </c>
      <c r="G1457" s="300">
        <v>5</v>
      </c>
      <c r="H1457" s="300">
        <v>5</v>
      </c>
      <c r="I1457" s="300">
        <v>5</v>
      </c>
      <c r="J1457" s="300">
        <v>5</v>
      </c>
      <c r="K1457" s="300">
        <v>10</v>
      </c>
      <c r="L1457" s="300">
        <v>10</v>
      </c>
      <c r="M1457" s="300">
        <v>5</v>
      </c>
      <c r="N1457" s="300">
        <v>10</v>
      </c>
      <c r="O1457" s="300">
        <v>10</v>
      </c>
      <c r="P1457" s="300">
        <v>10</v>
      </c>
      <c r="Q1457" s="300">
        <v>5</v>
      </c>
    </row>
    <row r="1458" spans="1:18">
      <c r="A1458">
        <v>1486</v>
      </c>
      <c r="C1458" s="299" t="s">
        <v>8238</v>
      </c>
      <c r="D1458" s="298" t="s">
        <v>8237</v>
      </c>
      <c r="E1458" s="297" t="s">
        <v>6524</v>
      </c>
      <c r="F1458" s="296">
        <v>7.9</v>
      </c>
      <c r="G1458" s="296" t="e">
        <f>AVERAGE(#REF!)</f>
        <v>#REF!</v>
      </c>
      <c r="H1458" s="296" t="e">
        <f>AVERAGE(#REF!)</f>
        <v>#REF!</v>
      </c>
      <c r="I1458" s="296" t="e">
        <f>AVERAGE(#REF!)</f>
        <v>#REF!</v>
      </c>
      <c r="J1458" s="296" t="e">
        <f>AVERAGE(#REF!)</f>
        <v>#REF!</v>
      </c>
      <c r="K1458" s="296" t="e">
        <f>AVERAGE(#REF!)</f>
        <v>#REF!</v>
      </c>
      <c r="L1458" s="296" t="e">
        <f>AVERAGE(#REF!)</f>
        <v>#REF!</v>
      </c>
      <c r="M1458" s="296" t="e">
        <f>AVERAGE(#REF!)</f>
        <v>#REF!</v>
      </c>
      <c r="N1458" s="296" t="e">
        <f>AVERAGE(#REF!)</f>
        <v>#REF!</v>
      </c>
      <c r="O1458" s="296" t="e">
        <f>AVERAGE(#REF!)</f>
        <v>#REF!</v>
      </c>
      <c r="P1458" s="296" t="e">
        <f>AVERAGE(#REF!)</f>
        <v>#REF!</v>
      </c>
      <c r="Q1458" s="296" t="e">
        <f>AVERAGE(#REF!)</f>
        <v>#REF!</v>
      </c>
      <c r="R1458" s="1" t="s">
        <v>6665</v>
      </c>
    </row>
    <row r="1459" spans="1:18">
      <c r="A1459">
        <v>1485</v>
      </c>
      <c r="B1459">
        <v>1</v>
      </c>
      <c r="C1459" s="311" t="s">
        <v>8227</v>
      </c>
      <c r="D1459" s="311" t="s">
        <v>8236</v>
      </c>
      <c r="E1459" s="310" t="s">
        <v>6524</v>
      </c>
      <c r="F1459" s="309"/>
      <c r="G1459" s="308">
        <v>5</v>
      </c>
      <c r="H1459" s="308">
        <v>5</v>
      </c>
      <c r="I1459" s="308">
        <v>5</v>
      </c>
      <c r="J1459" s="308">
        <v>5</v>
      </c>
      <c r="K1459" s="308">
        <v>10</v>
      </c>
      <c r="L1459" s="308">
        <v>10</v>
      </c>
      <c r="M1459" s="308">
        <v>5</v>
      </c>
      <c r="N1459" s="308">
        <v>10</v>
      </c>
      <c r="O1459" s="308">
        <v>10</v>
      </c>
      <c r="P1459" s="308">
        <v>10</v>
      </c>
      <c r="Q1459" s="308">
        <v>5</v>
      </c>
      <c r="R1459" s="307" t="s">
        <v>8</v>
      </c>
    </row>
    <row r="1460" spans="1:18">
      <c r="A1460">
        <v>1484</v>
      </c>
      <c r="B1460">
        <v>2</v>
      </c>
      <c r="C1460" s="311" t="s">
        <v>8227</v>
      </c>
      <c r="D1460" s="311" t="s">
        <v>8235</v>
      </c>
      <c r="E1460" s="310" t="s">
        <v>6524</v>
      </c>
      <c r="F1460" s="309"/>
      <c r="G1460" s="308">
        <v>5</v>
      </c>
      <c r="H1460" s="308">
        <v>5</v>
      </c>
      <c r="I1460" s="308">
        <v>5</v>
      </c>
      <c r="J1460" s="308">
        <v>5</v>
      </c>
      <c r="K1460" s="308">
        <v>10</v>
      </c>
      <c r="L1460" s="308">
        <v>10</v>
      </c>
      <c r="M1460" s="308">
        <v>5</v>
      </c>
      <c r="N1460" s="308">
        <v>10</v>
      </c>
      <c r="O1460" s="308">
        <v>10</v>
      </c>
      <c r="P1460" s="308">
        <v>10</v>
      </c>
      <c r="Q1460" s="308">
        <v>5</v>
      </c>
      <c r="R1460" s="307"/>
    </row>
    <row r="1461" spans="1:18">
      <c r="A1461">
        <v>1483</v>
      </c>
      <c r="B1461">
        <v>3</v>
      </c>
      <c r="C1461" s="311" t="s">
        <v>8227</v>
      </c>
      <c r="D1461" s="311" t="s">
        <v>8234</v>
      </c>
      <c r="E1461" s="310" t="s">
        <v>6524</v>
      </c>
      <c r="F1461" s="309"/>
      <c r="G1461" s="308">
        <v>5</v>
      </c>
      <c r="H1461" s="308">
        <v>5</v>
      </c>
      <c r="I1461" s="308">
        <v>5</v>
      </c>
      <c r="J1461" s="308">
        <v>5</v>
      </c>
      <c r="K1461" s="308">
        <v>10</v>
      </c>
      <c r="L1461" s="308">
        <v>10</v>
      </c>
      <c r="M1461" s="308">
        <v>5</v>
      </c>
      <c r="N1461" s="308">
        <v>10</v>
      </c>
      <c r="O1461" s="308">
        <v>10</v>
      </c>
      <c r="P1461" s="308">
        <v>10</v>
      </c>
      <c r="Q1461" s="308">
        <v>5</v>
      </c>
      <c r="R1461" s="307"/>
    </row>
    <row r="1462" spans="1:18">
      <c r="A1462">
        <v>1482</v>
      </c>
      <c r="B1462">
        <v>4</v>
      </c>
      <c r="C1462" s="311" t="s">
        <v>8227</v>
      </c>
      <c r="D1462" s="311" t="s">
        <v>8233</v>
      </c>
      <c r="E1462" s="310" t="s">
        <v>6524</v>
      </c>
      <c r="F1462" s="309"/>
      <c r="G1462" s="308">
        <v>5</v>
      </c>
      <c r="H1462" s="308">
        <v>5</v>
      </c>
      <c r="I1462" s="308">
        <v>5</v>
      </c>
      <c r="J1462" s="308">
        <v>5</v>
      </c>
      <c r="K1462" s="308">
        <v>10</v>
      </c>
      <c r="L1462" s="308">
        <v>10</v>
      </c>
      <c r="M1462" s="308">
        <v>5</v>
      </c>
      <c r="N1462" s="308">
        <v>10</v>
      </c>
      <c r="O1462" s="308">
        <v>10</v>
      </c>
      <c r="P1462" s="308">
        <v>10</v>
      </c>
      <c r="Q1462" s="308">
        <v>5</v>
      </c>
      <c r="R1462" s="307" t="s">
        <v>8</v>
      </c>
    </row>
    <row r="1463" spans="1:18">
      <c r="A1463">
        <v>1481</v>
      </c>
      <c r="B1463">
        <v>5</v>
      </c>
      <c r="C1463" s="311" t="s">
        <v>8227</v>
      </c>
      <c r="D1463" s="311" t="s">
        <v>8232</v>
      </c>
      <c r="E1463" s="310" t="s">
        <v>6524</v>
      </c>
      <c r="F1463" s="309"/>
      <c r="G1463" s="308">
        <v>5</v>
      </c>
      <c r="H1463" s="308">
        <v>5</v>
      </c>
      <c r="I1463" s="308">
        <v>5</v>
      </c>
      <c r="J1463" s="308">
        <v>5</v>
      </c>
      <c r="K1463" s="308">
        <v>10</v>
      </c>
      <c r="L1463" s="308">
        <v>10</v>
      </c>
      <c r="M1463" s="308">
        <v>5</v>
      </c>
      <c r="N1463" s="308">
        <v>10</v>
      </c>
      <c r="O1463" s="308">
        <v>10</v>
      </c>
      <c r="P1463" s="308">
        <v>10</v>
      </c>
      <c r="Q1463" s="308">
        <v>5</v>
      </c>
      <c r="R1463" s="307" t="s">
        <v>8</v>
      </c>
    </row>
    <row r="1464" spans="1:18">
      <c r="A1464">
        <v>1480</v>
      </c>
      <c r="B1464">
        <v>6</v>
      </c>
      <c r="C1464" s="311" t="s">
        <v>8227</v>
      </c>
      <c r="D1464" s="311" t="s">
        <v>8231</v>
      </c>
      <c r="E1464" s="310" t="s">
        <v>6524</v>
      </c>
      <c r="F1464" s="309"/>
      <c r="G1464" s="308">
        <v>5</v>
      </c>
      <c r="H1464" s="308">
        <v>5</v>
      </c>
      <c r="I1464" s="308">
        <v>5</v>
      </c>
      <c r="J1464" s="308">
        <v>5</v>
      </c>
      <c r="K1464" s="308">
        <v>10</v>
      </c>
      <c r="L1464" s="308">
        <v>10</v>
      </c>
      <c r="M1464" s="308">
        <v>5</v>
      </c>
      <c r="N1464" s="308">
        <v>10</v>
      </c>
      <c r="O1464" s="308">
        <v>10</v>
      </c>
      <c r="P1464" s="308">
        <v>10</v>
      </c>
      <c r="Q1464" s="308">
        <v>5</v>
      </c>
      <c r="R1464" s="307"/>
    </row>
    <row r="1465" spans="1:18">
      <c r="A1465">
        <v>1479</v>
      </c>
      <c r="B1465">
        <v>7</v>
      </c>
      <c r="C1465" s="311" t="s">
        <v>8227</v>
      </c>
      <c r="D1465" s="311" t="s">
        <v>8230</v>
      </c>
      <c r="E1465" s="310" t="s">
        <v>6524</v>
      </c>
      <c r="F1465" s="309"/>
      <c r="G1465" s="308">
        <v>5</v>
      </c>
      <c r="H1465" s="308">
        <v>5</v>
      </c>
      <c r="I1465" s="308">
        <v>5</v>
      </c>
      <c r="J1465" s="308">
        <v>5</v>
      </c>
      <c r="K1465" s="308">
        <v>10</v>
      </c>
      <c r="L1465" s="308">
        <v>10</v>
      </c>
      <c r="M1465" s="308">
        <v>5</v>
      </c>
      <c r="N1465" s="308">
        <v>10</v>
      </c>
      <c r="O1465" s="308">
        <v>10</v>
      </c>
      <c r="P1465" s="308">
        <v>10</v>
      </c>
      <c r="Q1465" s="308">
        <v>5</v>
      </c>
      <c r="R1465" s="307"/>
    </row>
    <row r="1466" spans="1:18">
      <c r="A1466">
        <v>1478</v>
      </c>
      <c r="B1466">
        <v>8</v>
      </c>
      <c r="C1466" s="311" t="s">
        <v>8227</v>
      </c>
      <c r="D1466" s="311" t="s">
        <v>8229</v>
      </c>
      <c r="E1466" s="310" t="s">
        <v>6524</v>
      </c>
      <c r="F1466" s="309"/>
      <c r="G1466" s="308">
        <v>5</v>
      </c>
      <c r="H1466" s="308">
        <v>5</v>
      </c>
      <c r="I1466" s="308">
        <v>5</v>
      </c>
      <c r="J1466" s="308">
        <v>5</v>
      </c>
      <c r="K1466" s="308">
        <v>10</v>
      </c>
      <c r="L1466" s="308">
        <v>10</v>
      </c>
      <c r="M1466" s="308">
        <v>5</v>
      </c>
      <c r="N1466" s="308">
        <v>10</v>
      </c>
      <c r="O1466" s="308">
        <v>10</v>
      </c>
      <c r="P1466" s="308">
        <v>10</v>
      </c>
      <c r="Q1466" s="308">
        <v>5</v>
      </c>
      <c r="R1466" s="307"/>
    </row>
    <row r="1467" spans="1:18">
      <c r="A1467">
        <v>1477</v>
      </c>
      <c r="B1467">
        <v>9</v>
      </c>
      <c r="C1467" s="311" t="s">
        <v>8227</v>
      </c>
      <c r="D1467" s="311" t="s">
        <v>8228</v>
      </c>
      <c r="E1467" s="310" t="s">
        <v>6524</v>
      </c>
      <c r="F1467" s="309"/>
      <c r="G1467" s="308">
        <v>5</v>
      </c>
      <c r="H1467" s="308">
        <v>5</v>
      </c>
      <c r="I1467" s="308">
        <v>5</v>
      </c>
      <c r="J1467" s="308">
        <v>5</v>
      </c>
      <c r="K1467" s="308">
        <v>10</v>
      </c>
      <c r="L1467" s="308">
        <v>10</v>
      </c>
      <c r="M1467" s="308">
        <v>5</v>
      </c>
      <c r="N1467" s="308">
        <v>10</v>
      </c>
      <c r="O1467" s="308">
        <v>10</v>
      </c>
      <c r="P1467" s="308">
        <v>10</v>
      </c>
      <c r="Q1467" s="308">
        <v>5</v>
      </c>
      <c r="R1467" s="307"/>
    </row>
    <row r="1468" spans="1:18">
      <c r="A1468">
        <v>1476</v>
      </c>
      <c r="C1468" s="299" t="s">
        <v>8227</v>
      </c>
      <c r="D1468" s="298" t="s">
        <v>8226</v>
      </c>
      <c r="E1468" s="297" t="s">
        <v>6524</v>
      </c>
      <c r="F1468" s="296"/>
      <c r="G1468" s="296" t="e">
        <f>AVERAGE(#REF!)</f>
        <v>#REF!</v>
      </c>
      <c r="H1468" s="296" t="e">
        <f>AVERAGE(#REF!)</f>
        <v>#REF!</v>
      </c>
      <c r="I1468" s="296" t="e">
        <f>AVERAGE(#REF!)</f>
        <v>#REF!</v>
      </c>
      <c r="J1468" s="296" t="e">
        <f>AVERAGE(#REF!)</f>
        <v>#REF!</v>
      </c>
      <c r="K1468" s="296" t="e">
        <f>AVERAGE(#REF!)</f>
        <v>#REF!</v>
      </c>
      <c r="L1468" s="296" t="e">
        <f>AVERAGE(#REF!)</f>
        <v>#REF!</v>
      </c>
      <c r="M1468" s="296" t="e">
        <f>AVERAGE(#REF!)</f>
        <v>#REF!</v>
      </c>
      <c r="N1468" s="296" t="e">
        <f>AVERAGE(#REF!)</f>
        <v>#REF!</v>
      </c>
      <c r="O1468" s="296" t="e">
        <f>AVERAGE(#REF!)</f>
        <v>#REF!</v>
      </c>
      <c r="P1468" s="296" t="e">
        <f>AVERAGE(#REF!)</f>
        <v>#REF!</v>
      </c>
      <c r="Q1468" s="296" t="e">
        <f>AVERAGE(#REF!)</f>
        <v>#REF!</v>
      </c>
    </row>
    <row r="1469" spans="1:18">
      <c r="A1469">
        <v>1475</v>
      </c>
      <c r="B1469">
        <v>1</v>
      </c>
      <c r="C1469" s="311" t="s">
        <v>8218</v>
      </c>
      <c r="D1469" s="311" t="s">
        <v>8225</v>
      </c>
      <c r="E1469" s="310" t="s">
        <v>6524</v>
      </c>
      <c r="F1469" s="309"/>
      <c r="G1469" s="308">
        <v>5</v>
      </c>
      <c r="H1469" s="308">
        <v>5</v>
      </c>
      <c r="I1469" s="308">
        <v>5</v>
      </c>
      <c r="J1469" s="308">
        <v>5</v>
      </c>
      <c r="K1469" s="308">
        <v>10</v>
      </c>
      <c r="L1469" s="308">
        <v>10</v>
      </c>
      <c r="M1469" s="308">
        <v>5</v>
      </c>
      <c r="N1469" s="308">
        <v>10</v>
      </c>
      <c r="O1469" s="308">
        <v>10</v>
      </c>
      <c r="P1469" s="308">
        <v>10</v>
      </c>
      <c r="Q1469" s="308">
        <v>5</v>
      </c>
      <c r="R1469" s="307" t="s">
        <v>8</v>
      </c>
    </row>
    <row r="1470" spans="1:18">
      <c r="A1470">
        <v>1474</v>
      </c>
      <c r="B1470">
        <v>2</v>
      </c>
      <c r="C1470" s="311" t="s">
        <v>8218</v>
      </c>
      <c r="D1470" s="311" t="s">
        <v>8224</v>
      </c>
      <c r="E1470" s="310" t="s">
        <v>6524</v>
      </c>
      <c r="F1470" s="309"/>
      <c r="G1470" s="308">
        <v>5</v>
      </c>
      <c r="H1470" s="308">
        <v>5</v>
      </c>
      <c r="I1470" s="308">
        <v>5</v>
      </c>
      <c r="J1470" s="308">
        <v>5</v>
      </c>
      <c r="K1470" s="308">
        <v>10</v>
      </c>
      <c r="L1470" s="308">
        <v>10</v>
      </c>
      <c r="M1470" s="308">
        <v>5</v>
      </c>
      <c r="N1470" s="308">
        <v>10</v>
      </c>
      <c r="O1470" s="308">
        <v>10</v>
      </c>
      <c r="P1470" s="308">
        <v>10</v>
      </c>
      <c r="Q1470" s="308">
        <v>5</v>
      </c>
      <c r="R1470" s="307"/>
    </row>
    <row r="1471" spans="1:18">
      <c r="A1471">
        <v>1473</v>
      </c>
      <c r="B1471">
        <v>3</v>
      </c>
      <c r="C1471" s="311" t="s">
        <v>8218</v>
      </c>
      <c r="D1471" s="311" t="s">
        <v>8223</v>
      </c>
      <c r="E1471" s="310" t="s">
        <v>6524</v>
      </c>
      <c r="F1471" s="309"/>
      <c r="G1471" s="308">
        <v>5</v>
      </c>
      <c r="H1471" s="308">
        <v>5</v>
      </c>
      <c r="I1471" s="308">
        <v>5</v>
      </c>
      <c r="J1471" s="308">
        <v>5</v>
      </c>
      <c r="K1471" s="308">
        <v>10</v>
      </c>
      <c r="L1471" s="308">
        <v>10</v>
      </c>
      <c r="M1471" s="308">
        <v>5</v>
      </c>
      <c r="N1471" s="308">
        <v>10</v>
      </c>
      <c r="O1471" s="308">
        <v>10</v>
      </c>
      <c r="P1471" s="308">
        <v>10</v>
      </c>
      <c r="Q1471" s="308">
        <v>5</v>
      </c>
      <c r="R1471" s="307"/>
    </row>
    <row r="1472" spans="1:18">
      <c r="A1472">
        <v>1472</v>
      </c>
      <c r="B1472">
        <v>4</v>
      </c>
      <c r="C1472" s="311" t="s">
        <v>8218</v>
      </c>
      <c r="D1472" s="311" t="s">
        <v>7641</v>
      </c>
      <c r="E1472" s="310" t="s">
        <v>6524</v>
      </c>
      <c r="F1472" s="309"/>
      <c r="G1472" s="308">
        <v>5</v>
      </c>
      <c r="H1472" s="308">
        <v>5</v>
      </c>
      <c r="I1472" s="308">
        <v>5</v>
      </c>
      <c r="J1472" s="308">
        <v>5</v>
      </c>
      <c r="K1472" s="308">
        <v>10</v>
      </c>
      <c r="L1472" s="308">
        <v>10</v>
      </c>
      <c r="M1472" s="308">
        <v>5</v>
      </c>
      <c r="N1472" s="308">
        <v>10</v>
      </c>
      <c r="O1472" s="308">
        <v>10</v>
      </c>
      <c r="P1472" s="308">
        <v>10</v>
      </c>
      <c r="Q1472" s="308">
        <v>5</v>
      </c>
      <c r="R1472" s="307" t="s">
        <v>8</v>
      </c>
    </row>
    <row r="1473" spans="1:18">
      <c r="A1473">
        <v>1471</v>
      </c>
      <c r="B1473">
        <v>5</v>
      </c>
      <c r="C1473" s="311" t="s">
        <v>8218</v>
      </c>
      <c r="D1473" s="311" t="s">
        <v>8222</v>
      </c>
      <c r="E1473" s="310" t="s">
        <v>6524</v>
      </c>
      <c r="F1473" s="309"/>
      <c r="G1473" s="308">
        <v>5</v>
      </c>
      <c r="H1473" s="308">
        <v>5</v>
      </c>
      <c r="I1473" s="308">
        <v>5</v>
      </c>
      <c r="J1473" s="308">
        <v>5</v>
      </c>
      <c r="K1473" s="308">
        <v>10</v>
      </c>
      <c r="L1473" s="308">
        <v>10</v>
      </c>
      <c r="M1473" s="308">
        <v>5</v>
      </c>
      <c r="N1473" s="308">
        <v>10</v>
      </c>
      <c r="O1473" s="308">
        <v>10</v>
      </c>
      <c r="P1473" s="308">
        <v>10</v>
      </c>
      <c r="Q1473" s="308">
        <v>5</v>
      </c>
      <c r="R1473" s="307" t="s">
        <v>8</v>
      </c>
    </row>
    <row r="1474" spans="1:18">
      <c r="A1474">
        <v>1470</v>
      </c>
      <c r="B1474">
        <v>6</v>
      </c>
      <c r="C1474" s="311" t="s">
        <v>8218</v>
      </c>
      <c r="D1474" s="311" t="s">
        <v>8221</v>
      </c>
      <c r="E1474" s="310" t="s">
        <v>6524</v>
      </c>
      <c r="F1474" s="309"/>
      <c r="G1474" s="308">
        <v>5</v>
      </c>
      <c r="H1474" s="308">
        <v>5</v>
      </c>
      <c r="I1474" s="308">
        <v>5</v>
      </c>
      <c r="J1474" s="308">
        <v>5</v>
      </c>
      <c r="K1474" s="308">
        <v>10</v>
      </c>
      <c r="L1474" s="308">
        <v>10</v>
      </c>
      <c r="M1474" s="308">
        <v>5</v>
      </c>
      <c r="N1474" s="308">
        <v>10</v>
      </c>
      <c r="O1474" s="308">
        <v>10</v>
      </c>
      <c r="P1474" s="308">
        <v>10</v>
      </c>
      <c r="Q1474" s="308">
        <v>5</v>
      </c>
      <c r="R1474" s="307"/>
    </row>
    <row r="1475" spans="1:18">
      <c r="A1475">
        <v>1469</v>
      </c>
      <c r="B1475">
        <v>7</v>
      </c>
      <c r="C1475" s="311" t="s">
        <v>8218</v>
      </c>
      <c r="D1475" s="311" t="s">
        <v>8220</v>
      </c>
      <c r="E1475" s="310" t="s">
        <v>6524</v>
      </c>
      <c r="F1475" s="309"/>
      <c r="G1475" s="308">
        <v>5</v>
      </c>
      <c r="H1475" s="308">
        <v>5</v>
      </c>
      <c r="I1475" s="308">
        <v>5</v>
      </c>
      <c r="J1475" s="308">
        <v>5</v>
      </c>
      <c r="K1475" s="308">
        <v>10</v>
      </c>
      <c r="L1475" s="308">
        <v>10</v>
      </c>
      <c r="M1475" s="308">
        <v>5</v>
      </c>
      <c r="N1475" s="308">
        <v>10</v>
      </c>
      <c r="O1475" s="308">
        <v>10</v>
      </c>
      <c r="P1475" s="308">
        <v>10</v>
      </c>
      <c r="Q1475" s="308">
        <v>5</v>
      </c>
      <c r="R1475" s="307"/>
    </row>
    <row r="1476" spans="1:18">
      <c r="A1476">
        <v>1468</v>
      </c>
      <c r="B1476">
        <v>8</v>
      </c>
      <c r="C1476" s="311" t="s">
        <v>8218</v>
      </c>
      <c r="D1476" s="311" t="s">
        <v>8219</v>
      </c>
      <c r="E1476" s="310" t="s">
        <v>6524</v>
      </c>
      <c r="F1476" s="309"/>
      <c r="G1476" s="308">
        <v>5</v>
      </c>
      <c r="H1476" s="308">
        <v>5</v>
      </c>
      <c r="I1476" s="308">
        <v>5</v>
      </c>
      <c r="J1476" s="308">
        <v>5</v>
      </c>
      <c r="K1476" s="308">
        <v>10</v>
      </c>
      <c r="L1476" s="308">
        <v>10</v>
      </c>
      <c r="M1476" s="308">
        <v>5</v>
      </c>
      <c r="N1476" s="308">
        <v>10</v>
      </c>
      <c r="O1476" s="308">
        <v>10</v>
      </c>
      <c r="P1476" s="308">
        <v>10</v>
      </c>
      <c r="Q1476" s="308">
        <v>5</v>
      </c>
      <c r="R1476" s="307" t="s">
        <v>8</v>
      </c>
    </row>
    <row r="1477" spans="1:18">
      <c r="A1477">
        <v>1467</v>
      </c>
      <c r="C1477" s="299" t="s">
        <v>8218</v>
      </c>
      <c r="D1477" s="298" t="s">
        <v>8217</v>
      </c>
      <c r="E1477" s="297" t="s">
        <v>6524</v>
      </c>
      <c r="F1477" s="296"/>
      <c r="G1477" s="296" t="e">
        <f>AVERAGE(#REF!)</f>
        <v>#REF!</v>
      </c>
      <c r="H1477" s="296" t="e">
        <f>AVERAGE(#REF!)</f>
        <v>#REF!</v>
      </c>
      <c r="I1477" s="296" t="e">
        <f>AVERAGE(#REF!)</f>
        <v>#REF!</v>
      </c>
      <c r="J1477" s="296" t="e">
        <f>AVERAGE(#REF!)</f>
        <v>#REF!</v>
      </c>
      <c r="K1477" s="296" t="e">
        <f>AVERAGE(#REF!)</f>
        <v>#REF!</v>
      </c>
      <c r="L1477" s="296" t="e">
        <f>AVERAGE(#REF!)</f>
        <v>#REF!</v>
      </c>
      <c r="M1477" s="296" t="e">
        <f>AVERAGE(#REF!)</f>
        <v>#REF!</v>
      </c>
      <c r="N1477" s="296" t="e">
        <f>AVERAGE(#REF!)</f>
        <v>#REF!</v>
      </c>
      <c r="O1477" s="296" t="e">
        <f>AVERAGE(#REF!)</f>
        <v>#REF!</v>
      </c>
      <c r="P1477" s="296" t="e">
        <f>AVERAGE(#REF!)</f>
        <v>#REF!</v>
      </c>
      <c r="Q1477" s="296" t="e">
        <f>AVERAGE(#REF!)</f>
        <v>#REF!</v>
      </c>
    </row>
    <row r="1478" spans="1:18">
      <c r="A1478">
        <v>1466</v>
      </c>
      <c r="B1478">
        <v>1</v>
      </c>
      <c r="C1478" s="311" t="s">
        <v>8208</v>
      </c>
      <c r="D1478" s="311" t="s">
        <v>8216</v>
      </c>
      <c r="E1478" s="310" t="s">
        <v>6524</v>
      </c>
      <c r="F1478" s="309"/>
      <c r="G1478" s="308">
        <v>5</v>
      </c>
      <c r="H1478" s="308">
        <v>5</v>
      </c>
      <c r="I1478" s="308">
        <v>5</v>
      </c>
      <c r="J1478" s="308">
        <v>5</v>
      </c>
      <c r="K1478" s="308">
        <v>10</v>
      </c>
      <c r="L1478" s="308">
        <v>10</v>
      </c>
      <c r="M1478" s="308">
        <v>5</v>
      </c>
      <c r="N1478" s="308">
        <v>10</v>
      </c>
      <c r="O1478" s="308">
        <v>10</v>
      </c>
      <c r="P1478" s="308">
        <v>10</v>
      </c>
      <c r="Q1478" s="308">
        <v>5</v>
      </c>
      <c r="R1478" s="307" t="s">
        <v>8</v>
      </c>
    </row>
    <row r="1479" spans="1:18">
      <c r="A1479">
        <v>1465</v>
      </c>
      <c r="B1479">
        <v>2</v>
      </c>
      <c r="C1479" s="311" t="s">
        <v>8208</v>
      </c>
      <c r="D1479" s="311" t="s">
        <v>8215</v>
      </c>
      <c r="E1479" s="310" t="s">
        <v>6524</v>
      </c>
      <c r="F1479" s="309"/>
      <c r="G1479" s="308">
        <v>5</v>
      </c>
      <c r="H1479" s="308">
        <v>5</v>
      </c>
      <c r="I1479" s="308">
        <v>5</v>
      </c>
      <c r="J1479" s="308">
        <v>5</v>
      </c>
      <c r="K1479" s="308">
        <v>10</v>
      </c>
      <c r="L1479" s="308">
        <v>10</v>
      </c>
      <c r="M1479" s="308">
        <v>5</v>
      </c>
      <c r="N1479" s="308">
        <v>10</v>
      </c>
      <c r="O1479" s="308">
        <v>10</v>
      </c>
      <c r="P1479" s="308">
        <v>10</v>
      </c>
      <c r="Q1479" s="308">
        <v>5</v>
      </c>
      <c r="R1479" s="307" t="s">
        <v>8</v>
      </c>
    </row>
    <row r="1480" spans="1:18">
      <c r="A1480">
        <v>1464</v>
      </c>
      <c r="B1480">
        <v>3</v>
      </c>
      <c r="C1480" s="311" t="s">
        <v>8208</v>
      </c>
      <c r="D1480" s="311" t="s">
        <v>8214</v>
      </c>
      <c r="E1480" s="310" t="s">
        <v>6524</v>
      </c>
      <c r="F1480" s="309"/>
      <c r="G1480" s="308">
        <v>5</v>
      </c>
      <c r="H1480" s="308">
        <v>5</v>
      </c>
      <c r="I1480" s="308">
        <v>5</v>
      </c>
      <c r="J1480" s="308">
        <v>5</v>
      </c>
      <c r="K1480" s="308">
        <v>10</v>
      </c>
      <c r="L1480" s="308">
        <v>10</v>
      </c>
      <c r="M1480" s="308">
        <v>5</v>
      </c>
      <c r="N1480" s="308">
        <v>10</v>
      </c>
      <c r="O1480" s="308">
        <v>10</v>
      </c>
      <c r="P1480" s="308">
        <v>10</v>
      </c>
      <c r="Q1480" s="308">
        <v>5</v>
      </c>
      <c r="R1480" s="307"/>
    </row>
    <row r="1481" spans="1:18">
      <c r="A1481">
        <v>1463</v>
      </c>
      <c r="B1481">
        <v>4</v>
      </c>
      <c r="C1481" s="311" t="s">
        <v>8208</v>
      </c>
      <c r="D1481" s="311" t="s">
        <v>8213</v>
      </c>
      <c r="E1481" s="310" t="s">
        <v>6524</v>
      </c>
      <c r="F1481" s="309"/>
      <c r="G1481" s="308">
        <v>5</v>
      </c>
      <c r="H1481" s="308">
        <v>5</v>
      </c>
      <c r="I1481" s="308">
        <v>5</v>
      </c>
      <c r="J1481" s="308">
        <v>5</v>
      </c>
      <c r="K1481" s="308">
        <v>10</v>
      </c>
      <c r="L1481" s="308">
        <v>10</v>
      </c>
      <c r="M1481" s="308">
        <v>5</v>
      </c>
      <c r="N1481" s="308">
        <v>10</v>
      </c>
      <c r="O1481" s="308">
        <v>10</v>
      </c>
      <c r="P1481" s="308">
        <v>10</v>
      </c>
      <c r="Q1481" s="308">
        <v>5</v>
      </c>
      <c r="R1481" s="307"/>
    </row>
    <row r="1482" spans="1:18">
      <c r="A1482">
        <v>1462</v>
      </c>
      <c r="B1482">
        <v>5</v>
      </c>
      <c r="C1482" s="311" t="s">
        <v>8208</v>
      </c>
      <c r="D1482" s="311" t="s">
        <v>8212</v>
      </c>
      <c r="E1482" s="310" t="s">
        <v>6524</v>
      </c>
      <c r="F1482" s="309"/>
      <c r="G1482" s="308">
        <v>5</v>
      </c>
      <c r="H1482" s="308">
        <v>5</v>
      </c>
      <c r="I1482" s="308">
        <v>5</v>
      </c>
      <c r="J1482" s="308">
        <v>5</v>
      </c>
      <c r="K1482" s="308">
        <v>10</v>
      </c>
      <c r="L1482" s="308">
        <v>10</v>
      </c>
      <c r="M1482" s="308">
        <v>5</v>
      </c>
      <c r="N1482" s="308">
        <v>10</v>
      </c>
      <c r="O1482" s="308">
        <v>10</v>
      </c>
      <c r="P1482" s="308">
        <v>10</v>
      </c>
      <c r="Q1482" s="308">
        <v>5</v>
      </c>
      <c r="R1482" s="307" t="s">
        <v>8</v>
      </c>
    </row>
    <row r="1483" spans="1:18">
      <c r="A1483">
        <v>1461</v>
      </c>
      <c r="B1483">
        <v>6</v>
      </c>
      <c r="C1483" s="311" t="s">
        <v>8208</v>
      </c>
      <c r="D1483" s="311" t="s">
        <v>8211</v>
      </c>
      <c r="E1483" s="310" t="s">
        <v>6524</v>
      </c>
      <c r="F1483" s="309"/>
      <c r="G1483" s="308">
        <v>5</v>
      </c>
      <c r="H1483" s="308">
        <v>5</v>
      </c>
      <c r="I1483" s="308">
        <v>5</v>
      </c>
      <c r="J1483" s="308">
        <v>5</v>
      </c>
      <c r="K1483" s="308">
        <v>10</v>
      </c>
      <c r="L1483" s="308">
        <v>10</v>
      </c>
      <c r="M1483" s="308">
        <v>5</v>
      </c>
      <c r="N1483" s="308">
        <v>10</v>
      </c>
      <c r="O1483" s="308">
        <v>10</v>
      </c>
      <c r="P1483" s="308">
        <v>10</v>
      </c>
      <c r="Q1483" s="308">
        <v>5</v>
      </c>
      <c r="R1483" s="307" t="s">
        <v>8</v>
      </c>
    </row>
    <row r="1484" spans="1:18">
      <c r="A1484">
        <v>1460</v>
      </c>
      <c r="B1484">
        <v>7</v>
      </c>
      <c r="C1484" s="311" t="s">
        <v>8208</v>
      </c>
      <c r="D1484" s="311" t="s">
        <v>8210</v>
      </c>
      <c r="E1484" s="310" t="s">
        <v>6524</v>
      </c>
      <c r="F1484" s="309"/>
      <c r="G1484" s="308">
        <v>5</v>
      </c>
      <c r="H1484" s="308">
        <v>5</v>
      </c>
      <c r="I1484" s="308">
        <v>5</v>
      </c>
      <c r="J1484" s="308">
        <v>5</v>
      </c>
      <c r="K1484" s="308">
        <v>10</v>
      </c>
      <c r="L1484" s="308">
        <v>10</v>
      </c>
      <c r="M1484" s="308">
        <v>5</v>
      </c>
      <c r="N1484" s="308">
        <v>10</v>
      </c>
      <c r="O1484" s="308">
        <v>10</v>
      </c>
      <c r="P1484" s="308">
        <v>10</v>
      </c>
      <c r="Q1484" s="308">
        <v>5</v>
      </c>
      <c r="R1484" s="307" t="s">
        <v>8</v>
      </c>
    </row>
    <row r="1485" spans="1:18">
      <c r="A1485">
        <v>1459</v>
      </c>
      <c r="B1485">
        <v>8</v>
      </c>
      <c r="C1485" s="311" t="s">
        <v>8208</v>
      </c>
      <c r="D1485" s="311" t="s">
        <v>8209</v>
      </c>
      <c r="E1485" s="310" t="s">
        <v>6524</v>
      </c>
      <c r="F1485" s="309"/>
      <c r="G1485" s="308">
        <v>5</v>
      </c>
      <c r="H1485" s="308">
        <v>5</v>
      </c>
      <c r="I1485" s="308">
        <v>5</v>
      </c>
      <c r="J1485" s="308">
        <v>5</v>
      </c>
      <c r="K1485" s="308">
        <v>10</v>
      </c>
      <c r="L1485" s="308">
        <v>10</v>
      </c>
      <c r="M1485" s="308">
        <v>5</v>
      </c>
      <c r="N1485" s="308">
        <v>10</v>
      </c>
      <c r="O1485" s="308">
        <v>10</v>
      </c>
      <c r="P1485" s="308">
        <v>10</v>
      </c>
      <c r="Q1485" s="308">
        <v>5</v>
      </c>
      <c r="R1485" s="307" t="s">
        <v>8</v>
      </c>
    </row>
    <row r="1486" spans="1:18">
      <c r="A1486">
        <v>1458</v>
      </c>
      <c r="C1486" s="299" t="s">
        <v>8208</v>
      </c>
      <c r="D1486" s="298" t="s">
        <v>8207</v>
      </c>
      <c r="E1486" s="297" t="s">
        <v>6524</v>
      </c>
      <c r="F1486" s="296"/>
      <c r="G1486" s="296" t="e">
        <f>AVERAGE(#REF!)</f>
        <v>#REF!</v>
      </c>
      <c r="H1486" s="296" t="e">
        <f>AVERAGE(#REF!)</f>
        <v>#REF!</v>
      </c>
      <c r="I1486" s="296" t="e">
        <f>AVERAGE(#REF!)</f>
        <v>#REF!</v>
      </c>
      <c r="J1486" s="296" t="e">
        <f>AVERAGE(#REF!)</f>
        <v>#REF!</v>
      </c>
      <c r="K1486" s="296" t="e">
        <f>AVERAGE(#REF!)</f>
        <v>#REF!</v>
      </c>
      <c r="L1486" s="296" t="e">
        <f>AVERAGE(#REF!)</f>
        <v>#REF!</v>
      </c>
      <c r="M1486" s="296" t="e">
        <f>AVERAGE(#REF!)</f>
        <v>#REF!</v>
      </c>
      <c r="N1486" s="296" t="e">
        <f>AVERAGE(#REF!)</f>
        <v>#REF!</v>
      </c>
      <c r="O1486" s="296" t="e">
        <f>AVERAGE(#REF!)</f>
        <v>#REF!</v>
      </c>
      <c r="P1486" s="296" t="e">
        <f>AVERAGE(#REF!)</f>
        <v>#REF!</v>
      </c>
      <c r="Q1486" s="296" t="e">
        <f>AVERAGE(#REF!)</f>
        <v>#REF!</v>
      </c>
    </row>
    <row r="1487" spans="1:18">
      <c r="A1487">
        <v>1457</v>
      </c>
      <c r="B1487">
        <v>1</v>
      </c>
      <c r="C1487" s="311" t="s">
        <v>8198</v>
      </c>
      <c r="D1487" s="311" t="s">
        <v>8206</v>
      </c>
      <c r="E1487" s="310" t="s">
        <v>6524</v>
      </c>
      <c r="F1487" s="309"/>
      <c r="G1487" s="308">
        <v>5</v>
      </c>
      <c r="H1487" s="308">
        <v>5</v>
      </c>
      <c r="I1487" s="308">
        <v>5</v>
      </c>
      <c r="J1487" s="308">
        <v>5</v>
      </c>
      <c r="K1487" s="308">
        <v>10</v>
      </c>
      <c r="L1487" s="308">
        <v>10</v>
      </c>
      <c r="M1487" s="308">
        <v>5</v>
      </c>
      <c r="N1487" s="308">
        <v>10</v>
      </c>
      <c r="O1487" s="308">
        <v>10</v>
      </c>
      <c r="P1487" s="308">
        <v>10</v>
      </c>
      <c r="Q1487" s="308">
        <v>5</v>
      </c>
      <c r="R1487" s="307" t="s">
        <v>8</v>
      </c>
    </row>
    <row r="1488" spans="1:18">
      <c r="A1488">
        <v>1456</v>
      </c>
      <c r="B1488">
        <v>2</v>
      </c>
      <c r="C1488" s="311" t="s">
        <v>8198</v>
      </c>
      <c r="D1488" s="311" t="s">
        <v>8205</v>
      </c>
      <c r="E1488" s="310" t="s">
        <v>6524</v>
      </c>
      <c r="F1488" s="309"/>
      <c r="G1488" s="308">
        <v>5</v>
      </c>
      <c r="H1488" s="308">
        <v>5</v>
      </c>
      <c r="I1488" s="308">
        <v>5</v>
      </c>
      <c r="J1488" s="308">
        <v>5</v>
      </c>
      <c r="K1488" s="308">
        <v>10</v>
      </c>
      <c r="L1488" s="308">
        <v>10</v>
      </c>
      <c r="M1488" s="308">
        <v>5</v>
      </c>
      <c r="N1488" s="308">
        <v>10</v>
      </c>
      <c r="O1488" s="308">
        <v>10</v>
      </c>
      <c r="P1488" s="308">
        <v>10</v>
      </c>
      <c r="Q1488" s="308">
        <v>5</v>
      </c>
      <c r="R1488" s="307"/>
    </row>
    <row r="1489" spans="1:18">
      <c r="A1489">
        <v>1455</v>
      </c>
      <c r="B1489">
        <v>3</v>
      </c>
      <c r="C1489" s="311" t="s">
        <v>8198</v>
      </c>
      <c r="D1489" s="311" t="s">
        <v>8204</v>
      </c>
      <c r="E1489" s="310" t="s">
        <v>6524</v>
      </c>
      <c r="F1489" s="309"/>
      <c r="G1489" s="308">
        <v>5</v>
      </c>
      <c r="H1489" s="308">
        <v>5</v>
      </c>
      <c r="I1489" s="308">
        <v>5</v>
      </c>
      <c r="J1489" s="308">
        <v>5</v>
      </c>
      <c r="K1489" s="308">
        <v>10</v>
      </c>
      <c r="L1489" s="308">
        <v>10</v>
      </c>
      <c r="M1489" s="308">
        <v>5</v>
      </c>
      <c r="N1489" s="308">
        <v>10</v>
      </c>
      <c r="O1489" s="308">
        <v>10</v>
      </c>
      <c r="P1489" s="308">
        <v>10</v>
      </c>
      <c r="Q1489" s="308">
        <v>5</v>
      </c>
      <c r="R1489" s="307" t="s">
        <v>8</v>
      </c>
    </row>
    <row r="1490" spans="1:18">
      <c r="A1490">
        <v>1454</v>
      </c>
      <c r="B1490">
        <v>4</v>
      </c>
      <c r="C1490" s="311" t="s">
        <v>8198</v>
      </c>
      <c r="D1490" s="311" t="s">
        <v>8203</v>
      </c>
      <c r="E1490" s="310" t="s">
        <v>6524</v>
      </c>
      <c r="F1490" s="309"/>
      <c r="G1490" s="308">
        <v>5</v>
      </c>
      <c r="H1490" s="308">
        <v>5</v>
      </c>
      <c r="I1490" s="308">
        <v>5</v>
      </c>
      <c r="J1490" s="308">
        <v>5</v>
      </c>
      <c r="K1490" s="308">
        <v>10</v>
      </c>
      <c r="L1490" s="308">
        <v>10</v>
      </c>
      <c r="M1490" s="308">
        <v>5</v>
      </c>
      <c r="N1490" s="308">
        <v>10</v>
      </c>
      <c r="O1490" s="308">
        <v>10</v>
      </c>
      <c r="P1490" s="308">
        <v>10</v>
      </c>
      <c r="Q1490" s="308">
        <v>5</v>
      </c>
      <c r="R1490" s="307" t="s">
        <v>8</v>
      </c>
    </row>
    <row r="1491" spans="1:18">
      <c r="A1491">
        <v>1453</v>
      </c>
      <c r="B1491">
        <v>5</v>
      </c>
      <c r="C1491" s="311" t="s">
        <v>8198</v>
      </c>
      <c r="D1491" s="311" t="s">
        <v>8202</v>
      </c>
      <c r="E1491" s="310" t="s">
        <v>6524</v>
      </c>
      <c r="F1491" s="309"/>
      <c r="G1491" s="308">
        <v>5</v>
      </c>
      <c r="H1491" s="308">
        <v>5</v>
      </c>
      <c r="I1491" s="308">
        <v>5</v>
      </c>
      <c r="J1491" s="308">
        <v>5</v>
      </c>
      <c r="K1491" s="308">
        <v>10</v>
      </c>
      <c r="L1491" s="308">
        <v>10</v>
      </c>
      <c r="M1491" s="308">
        <v>5</v>
      </c>
      <c r="N1491" s="308">
        <v>10</v>
      </c>
      <c r="O1491" s="308">
        <v>10</v>
      </c>
      <c r="P1491" s="308">
        <v>10</v>
      </c>
      <c r="Q1491" s="308">
        <v>5</v>
      </c>
      <c r="R1491" s="307" t="s">
        <v>8</v>
      </c>
    </row>
    <row r="1492" spans="1:18">
      <c r="A1492">
        <v>1452</v>
      </c>
      <c r="B1492">
        <v>6</v>
      </c>
      <c r="C1492" s="311" t="s">
        <v>8198</v>
      </c>
      <c r="D1492" s="311" t="s">
        <v>8201</v>
      </c>
      <c r="E1492" s="310" t="s">
        <v>6524</v>
      </c>
      <c r="F1492" s="309"/>
      <c r="G1492" s="308">
        <v>5</v>
      </c>
      <c r="H1492" s="308">
        <v>5</v>
      </c>
      <c r="I1492" s="308">
        <v>5</v>
      </c>
      <c r="J1492" s="308">
        <v>5</v>
      </c>
      <c r="K1492" s="308">
        <v>10</v>
      </c>
      <c r="L1492" s="308">
        <v>10</v>
      </c>
      <c r="M1492" s="308">
        <v>5</v>
      </c>
      <c r="N1492" s="308">
        <v>10</v>
      </c>
      <c r="O1492" s="308">
        <v>10</v>
      </c>
      <c r="P1492" s="308">
        <v>10</v>
      </c>
      <c r="Q1492" s="308">
        <v>5</v>
      </c>
      <c r="R1492" s="307"/>
    </row>
    <row r="1493" spans="1:18">
      <c r="A1493">
        <v>1451</v>
      </c>
      <c r="B1493">
        <v>7</v>
      </c>
      <c r="C1493" s="311" t="s">
        <v>8198</v>
      </c>
      <c r="D1493" s="311" t="s">
        <v>8200</v>
      </c>
      <c r="E1493" s="310" t="s">
        <v>6524</v>
      </c>
      <c r="F1493" s="309"/>
      <c r="G1493" s="308">
        <v>5</v>
      </c>
      <c r="H1493" s="308">
        <v>5</v>
      </c>
      <c r="I1493" s="308">
        <v>5</v>
      </c>
      <c r="J1493" s="308">
        <v>5</v>
      </c>
      <c r="K1493" s="308">
        <v>10</v>
      </c>
      <c r="L1493" s="308">
        <v>10</v>
      </c>
      <c r="M1493" s="308">
        <v>5</v>
      </c>
      <c r="N1493" s="308">
        <v>10</v>
      </c>
      <c r="O1493" s="308">
        <v>10</v>
      </c>
      <c r="P1493" s="308">
        <v>10</v>
      </c>
      <c r="Q1493" s="308">
        <v>5</v>
      </c>
      <c r="R1493" s="307" t="s">
        <v>8</v>
      </c>
    </row>
    <row r="1494" spans="1:18">
      <c r="A1494">
        <v>1450</v>
      </c>
      <c r="B1494">
        <v>8</v>
      </c>
      <c r="C1494" s="311" t="s">
        <v>8198</v>
      </c>
      <c r="D1494" s="311" t="s">
        <v>8199</v>
      </c>
      <c r="E1494" s="310" t="s">
        <v>6524</v>
      </c>
      <c r="F1494" s="309"/>
      <c r="G1494" s="308">
        <v>5</v>
      </c>
      <c r="H1494" s="308">
        <v>5</v>
      </c>
      <c r="I1494" s="308">
        <v>5</v>
      </c>
      <c r="J1494" s="308">
        <v>5</v>
      </c>
      <c r="K1494" s="308">
        <v>10</v>
      </c>
      <c r="L1494" s="308">
        <v>10</v>
      </c>
      <c r="M1494" s="308">
        <v>5</v>
      </c>
      <c r="N1494" s="308">
        <v>10</v>
      </c>
      <c r="O1494" s="308">
        <v>10</v>
      </c>
      <c r="P1494" s="308">
        <v>10</v>
      </c>
      <c r="Q1494" s="308">
        <v>5</v>
      </c>
      <c r="R1494" s="307" t="s">
        <v>8</v>
      </c>
    </row>
    <row r="1495" spans="1:18">
      <c r="A1495">
        <v>1449</v>
      </c>
      <c r="C1495" s="299" t="s">
        <v>8198</v>
      </c>
      <c r="D1495" s="298" t="s">
        <v>8197</v>
      </c>
      <c r="E1495" s="297" t="s">
        <v>6524</v>
      </c>
      <c r="F1495" s="296"/>
      <c r="G1495" s="296" t="e">
        <f>AVERAGE(#REF!)</f>
        <v>#REF!</v>
      </c>
      <c r="H1495" s="296" t="e">
        <f>AVERAGE(#REF!)</f>
        <v>#REF!</v>
      </c>
      <c r="I1495" s="296" t="e">
        <f>AVERAGE(#REF!)</f>
        <v>#REF!</v>
      </c>
      <c r="J1495" s="296" t="e">
        <f>AVERAGE(#REF!)</f>
        <v>#REF!</v>
      </c>
      <c r="K1495" s="296" t="e">
        <f>AVERAGE(#REF!)</f>
        <v>#REF!</v>
      </c>
      <c r="L1495" s="296" t="e">
        <f>AVERAGE(#REF!)</f>
        <v>#REF!</v>
      </c>
      <c r="M1495" s="296" t="e">
        <f>AVERAGE(#REF!)</f>
        <v>#REF!</v>
      </c>
      <c r="N1495" s="296" t="e">
        <f>AVERAGE(#REF!)</f>
        <v>#REF!</v>
      </c>
      <c r="O1495" s="296" t="e">
        <f>AVERAGE(#REF!)</f>
        <v>#REF!</v>
      </c>
      <c r="P1495" s="296" t="e">
        <f>AVERAGE(#REF!)</f>
        <v>#REF!</v>
      </c>
      <c r="Q1495" s="296" t="e">
        <f>AVERAGE(#REF!)</f>
        <v>#REF!</v>
      </c>
    </row>
    <row r="1496" spans="1:18">
      <c r="A1496">
        <v>1448</v>
      </c>
      <c r="B1496">
        <v>1</v>
      </c>
      <c r="C1496" s="311" t="s">
        <v>8187</v>
      </c>
      <c r="D1496" s="311" t="s">
        <v>8196</v>
      </c>
      <c r="E1496" s="310" t="s">
        <v>6524</v>
      </c>
      <c r="F1496" s="309"/>
      <c r="G1496" s="308">
        <v>5</v>
      </c>
      <c r="H1496" s="308">
        <v>5</v>
      </c>
      <c r="I1496" s="308">
        <v>5</v>
      </c>
      <c r="J1496" s="308">
        <v>5</v>
      </c>
      <c r="K1496" s="308">
        <v>10</v>
      </c>
      <c r="L1496" s="308">
        <v>10</v>
      </c>
      <c r="M1496" s="308">
        <v>5</v>
      </c>
      <c r="N1496" s="308">
        <v>10</v>
      </c>
      <c r="O1496" s="308">
        <v>10</v>
      </c>
      <c r="P1496" s="308">
        <v>10</v>
      </c>
      <c r="Q1496" s="308">
        <v>5</v>
      </c>
      <c r="R1496" s="307"/>
    </row>
    <row r="1497" spans="1:18">
      <c r="A1497">
        <v>1447</v>
      </c>
      <c r="B1497">
        <v>2</v>
      </c>
      <c r="C1497" s="311" t="s">
        <v>8187</v>
      </c>
      <c r="D1497" s="311" t="s">
        <v>8195</v>
      </c>
      <c r="E1497" s="310" t="s">
        <v>6524</v>
      </c>
      <c r="F1497" s="309"/>
      <c r="G1497" s="308">
        <v>5</v>
      </c>
      <c r="H1497" s="308">
        <v>5</v>
      </c>
      <c r="I1497" s="308">
        <v>5</v>
      </c>
      <c r="J1497" s="308">
        <v>5</v>
      </c>
      <c r="K1497" s="308">
        <v>10</v>
      </c>
      <c r="L1497" s="308">
        <v>10</v>
      </c>
      <c r="M1497" s="308">
        <v>5</v>
      </c>
      <c r="N1497" s="308">
        <v>10</v>
      </c>
      <c r="O1497" s="308">
        <v>10</v>
      </c>
      <c r="P1497" s="308">
        <v>10</v>
      </c>
      <c r="Q1497" s="308">
        <v>5</v>
      </c>
      <c r="R1497" s="307" t="s">
        <v>8</v>
      </c>
    </row>
    <row r="1498" spans="1:18">
      <c r="A1498">
        <v>1446</v>
      </c>
      <c r="B1498">
        <v>3</v>
      </c>
      <c r="C1498" s="311" t="s">
        <v>8187</v>
      </c>
      <c r="D1498" s="311" t="s">
        <v>8078</v>
      </c>
      <c r="E1498" s="310" t="s">
        <v>6524</v>
      </c>
      <c r="F1498" s="309"/>
      <c r="G1498" s="308">
        <v>5</v>
      </c>
      <c r="H1498" s="308">
        <v>5</v>
      </c>
      <c r="I1498" s="308">
        <v>5</v>
      </c>
      <c r="J1498" s="308">
        <v>5</v>
      </c>
      <c r="K1498" s="308">
        <v>10</v>
      </c>
      <c r="L1498" s="308">
        <v>10</v>
      </c>
      <c r="M1498" s="308">
        <v>5</v>
      </c>
      <c r="N1498" s="308">
        <v>10</v>
      </c>
      <c r="O1498" s="308">
        <v>10</v>
      </c>
      <c r="P1498" s="308">
        <v>10</v>
      </c>
      <c r="Q1498" s="308">
        <v>5</v>
      </c>
      <c r="R1498" s="307"/>
    </row>
    <row r="1499" spans="1:18">
      <c r="A1499">
        <v>1445</v>
      </c>
      <c r="B1499">
        <v>4</v>
      </c>
      <c r="C1499" s="311" t="s">
        <v>8187</v>
      </c>
      <c r="D1499" s="311" t="s">
        <v>8194</v>
      </c>
      <c r="E1499" s="310" t="s">
        <v>6524</v>
      </c>
      <c r="F1499" s="309"/>
      <c r="G1499" s="308">
        <v>5</v>
      </c>
      <c r="H1499" s="308">
        <v>5</v>
      </c>
      <c r="I1499" s="308">
        <v>5</v>
      </c>
      <c r="J1499" s="308">
        <v>5</v>
      </c>
      <c r="K1499" s="308">
        <v>10</v>
      </c>
      <c r="L1499" s="308">
        <v>10</v>
      </c>
      <c r="M1499" s="308">
        <v>5</v>
      </c>
      <c r="N1499" s="308">
        <v>10</v>
      </c>
      <c r="O1499" s="308">
        <v>10</v>
      </c>
      <c r="P1499" s="308">
        <v>10</v>
      </c>
      <c r="Q1499" s="308">
        <v>5</v>
      </c>
      <c r="R1499" s="307"/>
    </row>
    <row r="1500" spans="1:18">
      <c r="A1500">
        <v>1444</v>
      </c>
      <c r="B1500">
        <v>5</v>
      </c>
      <c r="C1500" s="311" t="s">
        <v>8187</v>
      </c>
      <c r="D1500" s="311" t="s">
        <v>8193</v>
      </c>
      <c r="E1500" s="310" t="s">
        <v>6524</v>
      </c>
      <c r="F1500" s="309"/>
      <c r="G1500" s="308">
        <v>5</v>
      </c>
      <c r="H1500" s="308">
        <v>5</v>
      </c>
      <c r="I1500" s="308">
        <v>5</v>
      </c>
      <c r="J1500" s="308">
        <v>5</v>
      </c>
      <c r="K1500" s="308">
        <v>10</v>
      </c>
      <c r="L1500" s="308">
        <v>10</v>
      </c>
      <c r="M1500" s="308">
        <v>5</v>
      </c>
      <c r="N1500" s="308">
        <v>10</v>
      </c>
      <c r="O1500" s="308">
        <v>10</v>
      </c>
      <c r="P1500" s="308">
        <v>10</v>
      </c>
      <c r="Q1500" s="308">
        <v>5</v>
      </c>
      <c r="R1500" s="307" t="s">
        <v>8</v>
      </c>
    </row>
    <row r="1501" spans="1:18">
      <c r="A1501">
        <v>1443</v>
      </c>
      <c r="B1501">
        <v>6</v>
      </c>
      <c r="C1501" s="311" t="s">
        <v>8187</v>
      </c>
      <c r="D1501" s="311" t="s">
        <v>8192</v>
      </c>
      <c r="E1501" s="310" t="s">
        <v>6524</v>
      </c>
      <c r="F1501" s="309"/>
      <c r="G1501" s="308">
        <v>5</v>
      </c>
      <c r="H1501" s="308">
        <v>5</v>
      </c>
      <c r="I1501" s="308">
        <v>5</v>
      </c>
      <c r="J1501" s="308">
        <v>5</v>
      </c>
      <c r="K1501" s="308">
        <v>10</v>
      </c>
      <c r="L1501" s="308">
        <v>10</v>
      </c>
      <c r="M1501" s="308">
        <v>5</v>
      </c>
      <c r="N1501" s="308">
        <v>10</v>
      </c>
      <c r="O1501" s="308">
        <v>10</v>
      </c>
      <c r="P1501" s="308">
        <v>10</v>
      </c>
      <c r="Q1501" s="308">
        <v>5</v>
      </c>
      <c r="R1501" s="307" t="s">
        <v>8</v>
      </c>
    </row>
    <row r="1502" spans="1:18">
      <c r="A1502">
        <v>1442</v>
      </c>
      <c r="B1502">
        <v>7</v>
      </c>
      <c r="C1502" s="311" t="s">
        <v>8187</v>
      </c>
      <c r="D1502" s="311" t="s">
        <v>8191</v>
      </c>
      <c r="E1502" s="310" t="s">
        <v>6524</v>
      </c>
      <c r="F1502" s="309"/>
      <c r="G1502" s="308">
        <v>5</v>
      </c>
      <c r="H1502" s="308">
        <v>5</v>
      </c>
      <c r="I1502" s="308">
        <v>5</v>
      </c>
      <c r="J1502" s="308">
        <v>5</v>
      </c>
      <c r="K1502" s="308">
        <v>10</v>
      </c>
      <c r="L1502" s="308">
        <v>10</v>
      </c>
      <c r="M1502" s="308">
        <v>5</v>
      </c>
      <c r="N1502" s="308">
        <v>10</v>
      </c>
      <c r="O1502" s="308">
        <v>10</v>
      </c>
      <c r="P1502" s="308">
        <v>10</v>
      </c>
      <c r="Q1502" s="308">
        <v>5</v>
      </c>
      <c r="R1502" s="307"/>
    </row>
    <row r="1503" spans="1:18">
      <c r="A1503">
        <v>1441</v>
      </c>
      <c r="B1503">
        <v>8</v>
      </c>
      <c r="C1503" s="311" t="s">
        <v>8187</v>
      </c>
      <c r="D1503" s="311" t="s">
        <v>8190</v>
      </c>
      <c r="E1503" s="310" t="s">
        <v>6524</v>
      </c>
      <c r="F1503" s="309"/>
      <c r="G1503" s="308">
        <v>5</v>
      </c>
      <c r="H1503" s="308">
        <v>5</v>
      </c>
      <c r="I1503" s="308">
        <v>5</v>
      </c>
      <c r="J1503" s="308">
        <v>5</v>
      </c>
      <c r="K1503" s="308">
        <v>10</v>
      </c>
      <c r="L1503" s="308">
        <v>10</v>
      </c>
      <c r="M1503" s="308">
        <v>5</v>
      </c>
      <c r="N1503" s="308">
        <v>10</v>
      </c>
      <c r="O1503" s="308">
        <v>10</v>
      </c>
      <c r="P1503" s="308">
        <v>10</v>
      </c>
      <c r="Q1503" s="308">
        <v>5</v>
      </c>
      <c r="R1503" s="307"/>
    </row>
    <row r="1504" spans="1:18">
      <c r="A1504">
        <v>1440</v>
      </c>
      <c r="B1504">
        <v>9</v>
      </c>
      <c r="C1504" s="311" t="s">
        <v>8187</v>
      </c>
      <c r="D1504" s="311" t="s">
        <v>8189</v>
      </c>
      <c r="E1504" s="310" t="s">
        <v>6524</v>
      </c>
      <c r="F1504" s="309"/>
      <c r="G1504" s="308">
        <v>5</v>
      </c>
      <c r="H1504" s="308">
        <v>5</v>
      </c>
      <c r="I1504" s="308">
        <v>5</v>
      </c>
      <c r="J1504" s="308">
        <v>5</v>
      </c>
      <c r="K1504" s="308">
        <v>10</v>
      </c>
      <c r="L1504" s="308">
        <v>10</v>
      </c>
      <c r="M1504" s="308">
        <v>5</v>
      </c>
      <c r="N1504" s="308">
        <v>10</v>
      </c>
      <c r="O1504" s="308">
        <v>10</v>
      </c>
      <c r="P1504" s="308">
        <v>10</v>
      </c>
      <c r="Q1504" s="308">
        <v>5</v>
      </c>
      <c r="R1504" s="307" t="s">
        <v>8</v>
      </c>
    </row>
    <row r="1505" spans="1:18">
      <c r="A1505">
        <v>1439</v>
      </c>
      <c r="B1505">
        <v>10</v>
      </c>
      <c r="C1505" s="311" t="s">
        <v>8187</v>
      </c>
      <c r="D1505" s="311" t="s">
        <v>8188</v>
      </c>
      <c r="E1505" s="310" t="s">
        <v>6524</v>
      </c>
      <c r="F1505" s="309"/>
      <c r="G1505" s="308">
        <v>5</v>
      </c>
      <c r="H1505" s="308">
        <v>5</v>
      </c>
      <c r="I1505" s="308">
        <v>5</v>
      </c>
      <c r="J1505" s="308">
        <v>5</v>
      </c>
      <c r="K1505" s="308">
        <v>10</v>
      </c>
      <c r="L1505" s="308">
        <v>10</v>
      </c>
      <c r="M1505" s="308">
        <v>5</v>
      </c>
      <c r="N1505" s="308">
        <v>10</v>
      </c>
      <c r="O1505" s="308">
        <v>10</v>
      </c>
      <c r="P1505" s="308">
        <v>10</v>
      </c>
      <c r="Q1505" s="308">
        <v>5</v>
      </c>
      <c r="R1505" s="307" t="s">
        <v>8</v>
      </c>
    </row>
    <row r="1506" spans="1:18">
      <c r="A1506">
        <v>1438</v>
      </c>
      <c r="C1506" s="299" t="s">
        <v>8187</v>
      </c>
      <c r="D1506" s="298" t="s">
        <v>8186</v>
      </c>
      <c r="E1506" s="297" t="s">
        <v>6524</v>
      </c>
      <c r="F1506" s="296"/>
      <c r="G1506" s="296" t="e">
        <f>AVERAGE(#REF!)</f>
        <v>#REF!</v>
      </c>
      <c r="H1506" s="296" t="e">
        <f>AVERAGE(#REF!)</f>
        <v>#REF!</v>
      </c>
      <c r="I1506" s="296" t="e">
        <f>AVERAGE(#REF!)</f>
        <v>#REF!</v>
      </c>
      <c r="J1506" s="296" t="e">
        <f>AVERAGE(#REF!)</f>
        <v>#REF!</v>
      </c>
      <c r="K1506" s="296" t="e">
        <f>AVERAGE(#REF!)</f>
        <v>#REF!</v>
      </c>
      <c r="L1506" s="296" t="e">
        <f>AVERAGE(#REF!)</f>
        <v>#REF!</v>
      </c>
      <c r="M1506" s="296" t="e">
        <f>AVERAGE(#REF!)</f>
        <v>#REF!</v>
      </c>
      <c r="N1506" s="296" t="e">
        <f>AVERAGE(#REF!)</f>
        <v>#REF!</v>
      </c>
      <c r="O1506" s="296" t="e">
        <f>AVERAGE(#REF!)</f>
        <v>#REF!</v>
      </c>
      <c r="P1506" s="296" t="e">
        <f>AVERAGE(#REF!)</f>
        <v>#REF!</v>
      </c>
      <c r="Q1506" s="296" t="e">
        <f>AVERAGE(#REF!)</f>
        <v>#REF!</v>
      </c>
    </row>
    <row r="1507" spans="1:18">
      <c r="A1507">
        <v>1437</v>
      </c>
      <c r="B1507">
        <v>1</v>
      </c>
      <c r="C1507" s="299" t="s">
        <v>8172</v>
      </c>
      <c r="D1507" s="305" t="s">
        <v>8185</v>
      </c>
      <c r="E1507" s="304" t="s">
        <v>6524</v>
      </c>
      <c r="F1507" s="303">
        <v>9.9</v>
      </c>
      <c r="G1507" s="300">
        <v>5</v>
      </c>
      <c r="H1507" s="300">
        <v>5</v>
      </c>
      <c r="I1507" s="300">
        <v>5</v>
      </c>
      <c r="J1507" s="300">
        <v>5</v>
      </c>
      <c r="K1507" s="300">
        <v>10</v>
      </c>
      <c r="L1507" s="300">
        <v>10</v>
      </c>
      <c r="M1507" s="300">
        <v>5</v>
      </c>
      <c r="N1507" s="300">
        <v>10</v>
      </c>
      <c r="O1507" s="300">
        <v>10</v>
      </c>
      <c r="P1507" s="300">
        <v>10</v>
      </c>
      <c r="Q1507" s="300">
        <v>5</v>
      </c>
      <c r="R1507" s="1" t="s">
        <v>6665</v>
      </c>
    </row>
    <row r="1508" spans="1:18">
      <c r="A1508">
        <v>1436</v>
      </c>
      <c r="B1508">
        <v>2</v>
      </c>
      <c r="C1508" s="299" t="s">
        <v>8172</v>
      </c>
      <c r="D1508" s="299" t="s">
        <v>8184</v>
      </c>
      <c r="E1508" s="302" t="s">
        <v>6524</v>
      </c>
      <c r="F1508" s="301">
        <v>8.9</v>
      </c>
      <c r="G1508" s="300">
        <v>5</v>
      </c>
      <c r="H1508" s="300">
        <v>5</v>
      </c>
      <c r="I1508" s="300">
        <v>5</v>
      </c>
      <c r="J1508" s="300">
        <v>5</v>
      </c>
      <c r="K1508" s="300">
        <v>10</v>
      </c>
      <c r="L1508" s="300">
        <v>10</v>
      </c>
      <c r="M1508" s="300">
        <v>5</v>
      </c>
      <c r="N1508" s="300">
        <v>10</v>
      </c>
      <c r="O1508" s="300">
        <v>10</v>
      </c>
      <c r="P1508" s="300">
        <v>10</v>
      </c>
      <c r="Q1508" s="300">
        <v>5</v>
      </c>
      <c r="R1508" s="1" t="s">
        <v>6665</v>
      </c>
    </row>
    <row r="1509" spans="1:18">
      <c r="A1509">
        <v>1435</v>
      </c>
      <c r="B1509">
        <v>3</v>
      </c>
      <c r="C1509" s="299" t="s">
        <v>8172</v>
      </c>
      <c r="D1509" s="299" t="s">
        <v>8183</v>
      </c>
      <c r="E1509" s="302" t="s">
        <v>6524</v>
      </c>
      <c r="F1509" s="301">
        <v>9.1999999999999993</v>
      </c>
      <c r="G1509" s="300">
        <v>5</v>
      </c>
      <c r="H1509" s="300">
        <v>5</v>
      </c>
      <c r="I1509" s="300">
        <v>5</v>
      </c>
      <c r="J1509" s="300">
        <v>5</v>
      </c>
      <c r="K1509" s="300">
        <v>10</v>
      </c>
      <c r="L1509" s="300">
        <v>10</v>
      </c>
      <c r="M1509" s="300">
        <v>5</v>
      </c>
      <c r="N1509" s="300">
        <v>10</v>
      </c>
      <c r="O1509" s="300">
        <v>10</v>
      </c>
      <c r="P1509" s="300">
        <v>10</v>
      </c>
      <c r="Q1509" s="300">
        <v>5</v>
      </c>
      <c r="R1509" s="1" t="s">
        <v>6665</v>
      </c>
    </row>
    <row r="1510" spans="1:18">
      <c r="A1510">
        <v>1434</v>
      </c>
      <c r="B1510">
        <v>4</v>
      </c>
      <c r="C1510" s="299" t="s">
        <v>8172</v>
      </c>
      <c r="D1510" s="299" t="s">
        <v>8182</v>
      </c>
      <c r="E1510" s="302" t="s">
        <v>6524</v>
      </c>
      <c r="F1510" s="301">
        <v>8.6999999999999993</v>
      </c>
      <c r="G1510" s="300">
        <v>5</v>
      </c>
      <c r="H1510" s="300">
        <v>5</v>
      </c>
      <c r="I1510" s="300">
        <v>5</v>
      </c>
      <c r="J1510" s="300">
        <v>5</v>
      </c>
      <c r="K1510" s="300">
        <v>10</v>
      </c>
      <c r="L1510" s="300">
        <v>10</v>
      </c>
      <c r="M1510" s="300">
        <v>5</v>
      </c>
      <c r="N1510" s="300">
        <v>10</v>
      </c>
      <c r="O1510" s="300">
        <v>10</v>
      </c>
      <c r="P1510" s="300">
        <v>10</v>
      </c>
      <c r="Q1510" s="300">
        <v>5</v>
      </c>
      <c r="R1510" s="1" t="s">
        <v>6665</v>
      </c>
    </row>
    <row r="1511" spans="1:18">
      <c r="A1511">
        <v>1433</v>
      </c>
      <c r="B1511">
        <v>5</v>
      </c>
      <c r="C1511" s="299" t="s">
        <v>8172</v>
      </c>
      <c r="D1511" s="305" t="s">
        <v>8181</v>
      </c>
      <c r="E1511" s="304" t="s">
        <v>6524</v>
      </c>
      <c r="F1511" s="303">
        <v>9.9</v>
      </c>
      <c r="G1511" s="300">
        <v>5</v>
      </c>
      <c r="H1511" s="300">
        <v>5</v>
      </c>
      <c r="I1511" s="300">
        <v>5</v>
      </c>
      <c r="J1511" s="300">
        <v>5</v>
      </c>
      <c r="K1511" s="300">
        <v>10</v>
      </c>
      <c r="L1511" s="300">
        <v>10</v>
      </c>
      <c r="M1511" s="300">
        <v>5</v>
      </c>
      <c r="N1511" s="300">
        <v>10</v>
      </c>
      <c r="O1511" s="300">
        <v>10</v>
      </c>
      <c r="P1511" s="300">
        <v>10</v>
      </c>
      <c r="Q1511" s="300">
        <v>5</v>
      </c>
      <c r="R1511" s="1" t="s">
        <v>6665</v>
      </c>
    </row>
    <row r="1512" spans="1:18">
      <c r="A1512">
        <v>1432</v>
      </c>
      <c r="B1512">
        <v>6</v>
      </c>
      <c r="C1512" s="299" t="s">
        <v>8172</v>
      </c>
      <c r="D1512" s="299" t="s">
        <v>8180</v>
      </c>
      <c r="E1512" s="302" t="s">
        <v>6524</v>
      </c>
      <c r="F1512" s="301">
        <v>8.9</v>
      </c>
      <c r="G1512" s="300">
        <v>5</v>
      </c>
      <c r="H1512" s="300">
        <v>5</v>
      </c>
      <c r="I1512" s="300">
        <v>5</v>
      </c>
      <c r="J1512" s="300">
        <v>5</v>
      </c>
      <c r="K1512" s="300">
        <v>10</v>
      </c>
      <c r="L1512" s="300">
        <v>10</v>
      </c>
      <c r="M1512" s="300">
        <v>5</v>
      </c>
      <c r="N1512" s="300">
        <v>10</v>
      </c>
      <c r="O1512" s="300">
        <v>10</v>
      </c>
      <c r="P1512" s="300">
        <v>10</v>
      </c>
      <c r="Q1512" s="300">
        <v>5</v>
      </c>
      <c r="R1512" s="1" t="s">
        <v>6698</v>
      </c>
    </row>
    <row r="1513" spans="1:18">
      <c r="A1513">
        <v>1431</v>
      </c>
      <c r="B1513">
        <v>7</v>
      </c>
      <c r="C1513" s="299" t="s">
        <v>8172</v>
      </c>
      <c r="D1513" s="299" t="s">
        <v>8179</v>
      </c>
      <c r="E1513" s="302" t="s">
        <v>6524</v>
      </c>
      <c r="F1513" s="301">
        <v>9.4</v>
      </c>
      <c r="G1513" s="300">
        <v>5</v>
      </c>
      <c r="H1513" s="300">
        <v>5</v>
      </c>
      <c r="I1513" s="300">
        <v>5</v>
      </c>
      <c r="J1513" s="300">
        <v>5</v>
      </c>
      <c r="K1513" s="300">
        <v>10</v>
      </c>
      <c r="L1513" s="300">
        <v>10</v>
      </c>
      <c r="M1513" s="300">
        <v>5</v>
      </c>
      <c r="N1513" s="300">
        <v>10</v>
      </c>
      <c r="O1513" s="300">
        <v>10</v>
      </c>
      <c r="P1513" s="300">
        <v>10</v>
      </c>
      <c r="Q1513" s="300">
        <v>5</v>
      </c>
      <c r="R1513" s="1" t="s">
        <v>6698</v>
      </c>
    </row>
    <row r="1514" spans="1:18">
      <c r="A1514">
        <v>1430</v>
      </c>
      <c r="B1514">
        <v>8</v>
      </c>
      <c r="C1514" s="299" t="s">
        <v>8172</v>
      </c>
      <c r="D1514" s="305" t="s">
        <v>8178</v>
      </c>
      <c r="E1514" s="304" t="s">
        <v>6524</v>
      </c>
      <c r="F1514" s="303">
        <v>10</v>
      </c>
      <c r="G1514" s="300">
        <v>5</v>
      </c>
      <c r="H1514" s="300">
        <v>5</v>
      </c>
      <c r="I1514" s="300">
        <v>5</v>
      </c>
      <c r="J1514" s="300">
        <v>5</v>
      </c>
      <c r="K1514" s="300">
        <v>10</v>
      </c>
      <c r="L1514" s="300">
        <v>10</v>
      </c>
      <c r="M1514" s="300">
        <v>5</v>
      </c>
      <c r="N1514" s="300">
        <v>10</v>
      </c>
      <c r="O1514" s="300">
        <v>10</v>
      </c>
      <c r="P1514" s="300">
        <v>10</v>
      </c>
      <c r="Q1514" s="300">
        <v>5</v>
      </c>
      <c r="R1514" s="1" t="s">
        <v>6665</v>
      </c>
    </row>
    <row r="1515" spans="1:18">
      <c r="A1515">
        <v>1429</v>
      </c>
      <c r="B1515">
        <v>9</v>
      </c>
      <c r="C1515" s="299" t="s">
        <v>8172</v>
      </c>
      <c r="D1515" s="299" t="s">
        <v>8177</v>
      </c>
      <c r="E1515" s="302" t="s">
        <v>6524</v>
      </c>
      <c r="F1515" s="301">
        <v>8.5</v>
      </c>
      <c r="G1515" s="300">
        <v>5</v>
      </c>
      <c r="H1515" s="300">
        <v>5</v>
      </c>
      <c r="I1515" s="300">
        <v>5</v>
      </c>
      <c r="J1515" s="300">
        <v>5</v>
      </c>
      <c r="K1515" s="300">
        <v>10</v>
      </c>
      <c r="L1515" s="300">
        <v>10</v>
      </c>
      <c r="M1515" s="300">
        <v>5</v>
      </c>
      <c r="N1515" s="300">
        <v>10</v>
      </c>
      <c r="O1515" s="300">
        <v>10</v>
      </c>
      <c r="P1515" s="300">
        <v>10</v>
      </c>
      <c r="Q1515" s="300">
        <v>5</v>
      </c>
      <c r="R1515" s="1" t="s">
        <v>6698</v>
      </c>
    </row>
    <row r="1516" spans="1:18">
      <c r="A1516">
        <v>1428</v>
      </c>
      <c r="B1516">
        <v>10</v>
      </c>
      <c r="C1516" s="299" t="s">
        <v>8172</v>
      </c>
      <c r="D1516" s="305" t="s">
        <v>8176</v>
      </c>
      <c r="E1516" s="304" t="s">
        <v>6524</v>
      </c>
      <c r="F1516" s="303">
        <v>9.8000000000000007</v>
      </c>
      <c r="G1516" s="300">
        <v>5</v>
      </c>
      <c r="H1516" s="300">
        <v>5</v>
      </c>
      <c r="I1516" s="300">
        <v>5</v>
      </c>
      <c r="J1516" s="300">
        <v>5</v>
      </c>
      <c r="K1516" s="300">
        <v>10</v>
      </c>
      <c r="L1516" s="300">
        <v>10</v>
      </c>
      <c r="M1516" s="300">
        <v>5</v>
      </c>
      <c r="N1516" s="300">
        <v>10</v>
      </c>
      <c r="O1516" s="300">
        <v>10</v>
      </c>
      <c r="P1516" s="300">
        <v>10</v>
      </c>
      <c r="Q1516" s="300">
        <v>5</v>
      </c>
      <c r="R1516" s="1" t="s">
        <v>8</v>
      </c>
    </row>
    <row r="1517" spans="1:18">
      <c r="A1517">
        <v>1427</v>
      </c>
      <c r="B1517">
        <v>11</v>
      </c>
      <c r="C1517" s="299" t="s">
        <v>8172</v>
      </c>
      <c r="D1517" s="299" t="s">
        <v>8175</v>
      </c>
      <c r="E1517" s="302" t="s">
        <v>6524</v>
      </c>
      <c r="F1517" s="301">
        <v>9.1</v>
      </c>
      <c r="G1517" s="300">
        <v>5</v>
      </c>
      <c r="H1517" s="300">
        <v>5</v>
      </c>
      <c r="I1517" s="300">
        <v>5</v>
      </c>
      <c r="J1517" s="300">
        <v>5</v>
      </c>
      <c r="K1517" s="300">
        <v>10</v>
      </c>
      <c r="L1517" s="300">
        <v>10</v>
      </c>
      <c r="M1517" s="300">
        <v>5</v>
      </c>
      <c r="N1517" s="300">
        <v>10</v>
      </c>
      <c r="O1517" s="300">
        <v>10</v>
      </c>
      <c r="P1517" s="300">
        <v>10</v>
      </c>
      <c r="Q1517" s="300">
        <v>5</v>
      </c>
      <c r="R1517" s="1" t="s">
        <v>6665</v>
      </c>
    </row>
    <row r="1518" spans="1:18">
      <c r="A1518">
        <v>1426</v>
      </c>
      <c r="B1518">
        <v>12</v>
      </c>
      <c r="C1518" s="299" t="s">
        <v>8172</v>
      </c>
      <c r="D1518" s="305" t="s">
        <v>8174</v>
      </c>
      <c r="E1518" s="304" t="s">
        <v>6524</v>
      </c>
      <c r="F1518" s="303">
        <v>9.9</v>
      </c>
      <c r="G1518" s="300">
        <v>5</v>
      </c>
      <c r="H1518" s="300">
        <v>5</v>
      </c>
      <c r="I1518" s="300">
        <v>5</v>
      </c>
      <c r="J1518" s="300">
        <v>5</v>
      </c>
      <c r="K1518" s="300">
        <v>10</v>
      </c>
      <c r="L1518" s="300">
        <v>10</v>
      </c>
      <c r="M1518" s="300">
        <v>5</v>
      </c>
      <c r="N1518" s="300">
        <v>10</v>
      </c>
      <c r="O1518" s="300">
        <v>10</v>
      </c>
      <c r="P1518" s="300">
        <v>10</v>
      </c>
      <c r="Q1518" s="300">
        <v>5</v>
      </c>
      <c r="R1518" s="1" t="s">
        <v>8</v>
      </c>
    </row>
    <row r="1519" spans="1:18">
      <c r="A1519">
        <v>1425</v>
      </c>
      <c r="B1519">
        <v>13</v>
      </c>
      <c r="C1519" s="299" t="s">
        <v>8172</v>
      </c>
      <c r="D1519" s="299" t="s">
        <v>8173</v>
      </c>
      <c r="E1519" s="302" t="s">
        <v>6524</v>
      </c>
      <c r="F1519" s="301">
        <v>8.8000000000000007</v>
      </c>
      <c r="G1519" s="300">
        <v>5</v>
      </c>
      <c r="H1519" s="300">
        <v>5</v>
      </c>
      <c r="I1519" s="300">
        <v>5</v>
      </c>
      <c r="J1519" s="300">
        <v>5</v>
      </c>
      <c r="K1519" s="300">
        <v>10</v>
      </c>
      <c r="L1519" s="300">
        <v>10</v>
      </c>
      <c r="M1519" s="300">
        <v>5</v>
      </c>
      <c r="N1519" s="300">
        <v>10</v>
      </c>
      <c r="O1519" s="300">
        <v>10</v>
      </c>
      <c r="P1519" s="300">
        <v>10</v>
      </c>
      <c r="Q1519" s="300">
        <v>5</v>
      </c>
      <c r="R1519" s="1" t="s">
        <v>6665</v>
      </c>
    </row>
    <row r="1520" spans="1:18" ht="17.100000000000001" customHeight="1">
      <c r="A1520">
        <v>1424</v>
      </c>
      <c r="C1520" s="299" t="s">
        <v>8172</v>
      </c>
      <c r="D1520" s="298" t="s">
        <v>8171</v>
      </c>
      <c r="E1520" s="297" t="s">
        <v>6524</v>
      </c>
      <c r="F1520" s="296">
        <v>9.3000000000000007</v>
      </c>
      <c r="G1520" s="296" t="e">
        <f>AVERAGE(#REF!)</f>
        <v>#REF!</v>
      </c>
      <c r="H1520" s="296" t="e">
        <f>AVERAGE(#REF!)</f>
        <v>#REF!</v>
      </c>
      <c r="I1520" s="296" t="e">
        <f>AVERAGE(#REF!)</f>
        <v>#REF!</v>
      </c>
      <c r="J1520" s="296" t="e">
        <f>AVERAGE(#REF!)</f>
        <v>#REF!</v>
      </c>
      <c r="K1520" s="296" t="e">
        <f>AVERAGE(#REF!)</f>
        <v>#REF!</v>
      </c>
      <c r="L1520" s="296" t="e">
        <f>AVERAGE(#REF!)</f>
        <v>#REF!</v>
      </c>
      <c r="M1520" s="296" t="e">
        <f>AVERAGE(#REF!)</f>
        <v>#REF!</v>
      </c>
      <c r="N1520" s="296" t="e">
        <f>AVERAGE(#REF!)</f>
        <v>#REF!</v>
      </c>
      <c r="O1520" s="296" t="e">
        <f>AVERAGE(#REF!)</f>
        <v>#REF!</v>
      </c>
      <c r="P1520" s="296" t="e">
        <f>AVERAGE(#REF!)</f>
        <v>#REF!</v>
      </c>
      <c r="Q1520" s="296" t="e">
        <f>AVERAGE(#REF!)</f>
        <v>#REF!</v>
      </c>
      <c r="R1520" s="1" t="s">
        <v>6665</v>
      </c>
    </row>
    <row r="1521" spans="1:18">
      <c r="A1521">
        <v>1423</v>
      </c>
      <c r="B1521">
        <v>1</v>
      </c>
      <c r="C1521" s="311" t="s">
        <v>8165</v>
      </c>
      <c r="D1521" s="311" t="s">
        <v>8170</v>
      </c>
      <c r="E1521" s="310" t="s">
        <v>6524</v>
      </c>
      <c r="F1521" s="309"/>
      <c r="G1521" s="308">
        <v>5</v>
      </c>
      <c r="H1521" s="308">
        <v>5</v>
      </c>
      <c r="I1521" s="308">
        <v>5</v>
      </c>
      <c r="J1521" s="308">
        <v>5</v>
      </c>
      <c r="K1521" s="308">
        <v>10</v>
      </c>
      <c r="L1521" s="308">
        <v>10</v>
      </c>
      <c r="M1521" s="308">
        <v>5</v>
      </c>
      <c r="N1521" s="308">
        <v>10</v>
      </c>
      <c r="O1521" s="308">
        <v>10</v>
      </c>
      <c r="P1521" s="308">
        <v>10</v>
      </c>
      <c r="Q1521" s="308">
        <v>5</v>
      </c>
      <c r="R1521" s="307" t="s">
        <v>8</v>
      </c>
    </row>
    <row r="1522" spans="1:18">
      <c r="A1522">
        <v>1422</v>
      </c>
      <c r="B1522">
        <v>2</v>
      </c>
      <c r="C1522" s="311" t="s">
        <v>8165</v>
      </c>
      <c r="D1522" s="311" t="s">
        <v>8169</v>
      </c>
      <c r="E1522" s="310" t="s">
        <v>6524</v>
      </c>
      <c r="F1522" s="309"/>
      <c r="G1522" s="308">
        <v>5</v>
      </c>
      <c r="H1522" s="308">
        <v>5</v>
      </c>
      <c r="I1522" s="308">
        <v>5</v>
      </c>
      <c r="J1522" s="308">
        <v>5</v>
      </c>
      <c r="K1522" s="308">
        <v>10</v>
      </c>
      <c r="L1522" s="308">
        <v>10</v>
      </c>
      <c r="M1522" s="308">
        <v>5</v>
      </c>
      <c r="N1522" s="308">
        <v>10</v>
      </c>
      <c r="O1522" s="308">
        <v>10</v>
      </c>
      <c r="P1522" s="308">
        <v>10</v>
      </c>
      <c r="Q1522" s="308">
        <v>5</v>
      </c>
      <c r="R1522" s="307"/>
    </row>
    <row r="1523" spans="1:18">
      <c r="A1523">
        <v>1421</v>
      </c>
      <c r="B1523">
        <v>3</v>
      </c>
      <c r="C1523" s="311" t="s">
        <v>8165</v>
      </c>
      <c r="D1523" s="311" t="s">
        <v>8168</v>
      </c>
      <c r="E1523" s="310" t="s">
        <v>6524</v>
      </c>
      <c r="F1523" s="309"/>
      <c r="G1523" s="308">
        <v>5</v>
      </c>
      <c r="H1523" s="308">
        <v>5</v>
      </c>
      <c r="I1523" s="308">
        <v>5</v>
      </c>
      <c r="J1523" s="308">
        <v>5</v>
      </c>
      <c r="K1523" s="308">
        <v>10</v>
      </c>
      <c r="L1523" s="308">
        <v>10</v>
      </c>
      <c r="M1523" s="308">
        <v>5</v>
      </c>
      <c r="N1523" s="308">
        <v>10</v>
      </c>
      <c r="O1523" s="308">
        <v>10</v>
      </c>
      <c r="P1523" s="308">
        <v>10</v>
      </c>
      <c r="Q1523" s="308">
        <v>5</v>
      </c>
      <c r="R1523" s="307"/>
    </row>
    <row r="1524" spans="1:18">
      <c r="A1524">
        <v>1420</v>
      </c>
      <c r="B1524">
        <v>4</v>
      </c>
      <c r="C1524" s="311" t="s">
        <v>8165</v>
      </c>
      <c r="D1524" s="311" t="s">
        <v>8167</v>
      </c>
      <c r="E1524" s="310" t="s">
        <v>6524</v>
      </c>
      <c r="F1524" s="309"/>
      <c r="G1524" s="308">
        <v>5</v>
      </c>
      <c r="H1524" s="308">
        <v>5</v>
      </c>
      <c r="I1524" s="308">
        <v>5</v>
      </c>
      <c r="J1524" s="308">
        <v>5</v>
      </c>
      <c r="K1524" s="308">
        <v>10</v>
      </c>
      <c r="L1524" s="308">
        <v>10</v>
      </c>
      <c r="M1524" s="308">
        <v>5</v>
      </c>
      <c r="N1524" s="308">
        <v>10</v>
      </c>
      <c r="O1524" s="308">
        <v>10</v>
      </c>
      <c r="P1524" s="308">
        <v>10</v>
      </c>
      <c r="Q1524" s="308">
        <v>5</v>
      </c>
      <c r="R1524" s="307"/>
    </row>
    <row r="1525" spans="1:18">
      <c r="A1525">
        <v>1419</v>
      </c>
      <c r="B1525">
        <v>5</v>
      </c>
      <c r="C1525" s="311" t="s">
        <v>8165</v>
      </c>
      <c r="D1525" s="311" t="s">
        <v>8166</v>
      </c>
      <c r="E1525" s="310" t="s">
        <v>6524</v>
      </c>
      <c r="F1525" s="309"/>
      <c r="G1525" s="308">
        <v>5</v>
      </c>
      <c r="H1525" s="308">
        <v>5</v>
      </c>
      <c r="I1525" s="308">
        <v>5</v>
      </c>
      <c r="J1525" s="308">
        <v>5</v>
      </c>
      <c r="K1525" s="308">
        <v>10</v>
      </c>
      <c r="L1525" s="308">
        <v>10</v>
      </c>
      <c r="M1525" s="308">
        <v>5</v>
      </c>
      <c r="N1525" s="308">
        <v>10</v>
      </c>
      <c r="O1525" s="308">
        <v>10</v>
      </c>
      <c r="P1525" s="308">
        <v>10</v>
      </c>
      <c r="Q1525" s="308">
        <v>5</v>
      </c>
      <c r="R1525" s="307" t="s">
        <v>8</v>
      </c>
    </row>
    <row r="1526" spans="1:18">
      <c r="A1526">
        <v>1418</v>
      </c>
      <c r="C1526" s="299" t="s">
        <v>8165</v>
      </c>
      <c r="D1526" s="298" t="s">
        <v>8164</v>
      </c>
      <c r="E1526" s="297" t="s">
        <v>6524</v>
      </c>
      <c r="F1526" s="296"/>
      <c r="G1526" s="296" t="e">
        <f>AVERAGE(#REF!)</f>
        <v>#REF!</v>
      </c>
      <c r="H1526" s="296" t="e">
        <f>AVERAGE(#REF!)</f>
        <v>#REF!</v>
      </c>
      <c r="I1526" s="296" t="e">
        <f>AVERAGE(#REF!)</f>
        <v>#REF!</v>
      </c>
      <c r="J1526" s="296" t="e">
        <f>AVERAGE(#REF!)</f>
        <v>#REF!</v>
      </c>
      <c r="K1526" s="296" t="e">
        <f>AVERAGE(#REF!)</f>
        <v>#REF!</v>
      </c>
      <c r="L1526" s="296" t="e">
        <f>AVERAGE(#REF!)</f>
        <v>#REF!</v>
      </c>
      <c r="M1526" s="296" t="e">
        <f>AVERAGE(#REF!)</f>
        <v>#REF!</v>
      </c>
      <c r="N1526" s="296" t="e">
        <f>AVERAGE(#REF!)</f>
        <v>#REF!</v>
      </c>
      <c r="O1526" s="296" t="e">
        <f>AVERAGE(#REF!)</f>
        <v>#REF!</v>
      </c>
      <c r="P1526" s="296" t="e">
        <f>AVERAGE(#REF!)</f>
        <v>#REF!</v>
      </c>
      <c r="Q1526" s="296" t="e">
        <f>AVERAGE(#REF!)</f>
        <v>#REF!</v>
      </c>
    </row>
    <row r="1527" spans="1:18">
      <c r="A1527">
        <v>1417</v>
      </c>
      <c r="B1527">
        <v>1</v>
      </c>
      <c r="C1527" s="299" t="s">
        <v>8153</v>
      </c>
      <c r="D1527" s="299" t="s">
        <v>8163</v>
      </c>
      <c r="E1527" s="302" t="s">
        <v>6524</v>
      </c>
      <c r="F1527" s="301">
        <v>9.4</v>
      </c>
      <c r="G1527" s="300">
        <v>5</v>
      </c>
      <c r="H1527" s="300">
        <v>5</v>
      </c>
      <c r="I1527" s="300">
        <v>5</v>
      </c>
      <c r="J1527" s="300">
        <v>5</v>
      </c>
      <c r="K1527" s="300">
        <v>10</v>
      </c>
      <c r="L1527" s="300">
        <v>10</v>
      </c>
      <c r="M1527" s="300">
        <v>5</v>
      </c>
      <c r="N1527" s="300">
        <v>10</v>
      </c>
      <c r="O1527" s="300">
        <v>10</v>
      </c>
      <c r="P1527" s="300">
        <v>10</v>
      </c>
      <c r="Q1527" s="300">
        <v>5</v>
      </c>
      <c r="R1527" s="1" t="s">
        <v>8</v>
      </c>
    </row>
    <row r="1528" spans="1:18">
      <c r="A1528">
        <v>1416</v>
      </c>
      <c r="B1528">
        <v>2</v>
      </c>
      <c r="C1528" s="299" t="s">
        <v>8153</v>
      </c>
      <c r="D1528" s="299" t="s">
        <v>8162</v>
      </c>
      <c r="E1528" s="302" t="s">
        <v>6524</v>
      </c>
      <c r="F1528" s="301">
        <v>9</v>
      </c>
      <c r="G1528" s="300">
        <v>5</v>
      </c>
      <c r="H1528" s="300">
        <v>5</v>
      </c>
      <c r="I1528" s="300">
        <v>5</v>
      </c>
      <c r="J1528" s="300">
        <v>5</v>
      </c>
      <c r="K1528" s="300">
        <v>10</v>
      </c>
      <c r="L1528" s="300">
        <v>10</v>
      </c>
      <c r="M1528" s="300">
        <v>5</v>
      </c>
      <c r="N1528" s="300">
        <v>10</v>
      </c>
      <c r="O1528" s="300">
        <v>10</v>
      </c>
      <c r="P1528" s="300">
        <v>10</v>
      </c>
      <c r="Q1528" s="300">
        <v>5</v>
      </c>
      <c r="R1528" s="1" t="s">
        <v>6665</v>
      </c>
    </row>
    <row r="1529" spans="1:18">
      <c r="A1529">
        <v>1415</v>
      </c>
      <c r="B1529">
        <v>3</v>
      </c>
      <c r="C1529" s="299" t="s">
        <v>8153</v>
      </c>
      <c r="D1529" s="305" t="s">
        <v>8161</v>
      </c>
      <c r="E1529" s="304" t="s">
        <v>6524</v>
      </c>
      <c r="F1529" s="303">
        <v>9.5</v>
      </c>
      <c r="G1529" s="300">
        <v>5</v>
      </c>
      <c r="H1529" s="300">
        <v>5</v>
      </c>
      <c r="I1529" s="300">
        <v>5</v>
      </c>
      <c r="J1529" s="300">
        <v>5</v>
      </c>
      <c r="K1529" s="300">
        <v>10</v>
      </c>
      <c r="L1529" s="300">
        <v>10</v>
      </c>
      <c r="M1529" s="300">
        <v>5</v>
      </c>
      <c r="N1529" s="300">
        <v>10</v>
      </c>
      <c r="O1529" s="300">
        <v>10</v>
      </c>
      <c r="P1529" s="300">
        <v>10</v>
      </c>
      <c r="Q1529" s="300">
        <v>5</v>
      </c>
      <c r="R1529" s="1" t="s">
        <v>6665</v>
      </c>
    </row>
    <row r="1530" spans="1:18">
      <c r="A1530">
        <v>1414</v>
      </c>
      <c r="B1530">
        <v>4</v>
      </c>
      <c r="C1530" s="299" t="s">
        <v>8153</v>
      </c>
      <c r="D1530" s="299" t="s">
        <v>8160</v>
      </c>
      <c r="E1530" s="302" t="s">
        <v>6524</v>
      </c>
      <c r="F1530" s="301">
        <v>7.9</v>
      </c>
      <c r="G1530" s="300">
        <v>5</v>
      </c>
      <c r="H1530" s="300">
        <v>5</v>
      </c>
      <c r="I1530" s="300">
        <v>5</v>
      </c>
      <c r="J1530" s="300">
        <v>5</v>
      </c>
      <c r="K1530" s="300">
        <v>10</v>
      </c>
      <c r="L1530" s="300">
        <v>10</v>
      </c>
      <c r="M1530" s="300">
        <v>5</v>
      </c>
      <c r="N1530" s="300">
        <v>10</v>
      </c>
      <c r="O1530" s="300">
        <v>10</v>
      </c>
      <c r="P1530" s="300">
        <v>10</v>
      </c>
      <c r="Q1530" s="300">
        <v>5</v>
      </c>
      <c r="R1530" s="1" t="s">
        <v>6665</v>
      </c>
    </row>
    <row r="1531" spans="1:18">
      <c r="A1531">
        <v>1413</v>
      </c>
      <c r="B1531">
        <v>5</v>
      </c>
      <c r="C1531" s="299" t="s">
        <v>8153</v>
      </c>
      <c r="D1531" s="299" t="s">
        <v>8159</v>
      </c>
      <c r="E1531" s="302" t="s">
        <v>6524</v>
      </c>
      <c r="F1531" s="301">
        <v>8</v>
      </c>
      <c r="G1531" s="300">
        <v>5</v>
      </c>
      <c r="H1531" s="300">
        <v>5</v>
      </c>
      <c r="I1531" s="300">
        <v>5</v>
      </c>
      <c r="J1531" s="300">
        <v>5</v>
      </c>
      <c r="K1531" s="300">
        <v>10</v>
      </c>
      <c r="L1531" s="300">
        <v>10</v>
      </c>
      <c r="M1531" s="300">
        <v>5</v>
      </c>
      <c r="N1531" s="300">
        <v>10</v>
      </c>
      <c r="O1531" s="300">
        <v>10</v>
      </c>
      <c r="P1531" s="300">
        <v>10</v>
      </c>
      <c r="Q1531" s="300">
        <v>5</v>
      </c>
      <c r="R1531" s="1" t="s">
        <v>6698</v>
      </c>
    </row>
    <row r="1532" spans="1:18">
      <c r="A1532">
        <v>1412</v>
      </c>
      <c r="B1532">
        <v>6</v>
      </c>
      <c r="C1532" s="299" t="s">
        <v>8153</v>
      </c>
      <c r="D1532" s="299" t="s">
        <v>8158</v>
      </c>
      <c r="E1532" s="302" t="s">
        <v>6524</v>
      </c>
      <c r="F1532" s="301">
        <v>9</v>
      </c>
      <c r="G1532" s="300">
        <v>5</v>
      </c>
      <c r="H1532" s="300">
        <v>5</v>
      </c>
      <c r="I1532" s="300">
        <v>5</v>
      </c>
      <c r="J1532" s="300">
        <v>5</v>
      </c>
      <c r="K1532" s="300">
        <v>10</v>
      </c>
      <c r="L1532" s="300">
        <v>10</v>
      </c>
      <c r="M1532" s="300">
        <v>5</v>
      </c>
      <c r="N1532" s="300">
        <v>10</v>
      </c>
      <c r="O1532" s="300">
        <v>10</v>
      </c>
      <c r="P1532" s="300">
        <v>10</v>
      </c>
      <c r="Q1532" s="300">
        <v>5</v>
      </c>
      <c r="R1532" s="1" t="s">
        <v>8</v>
      </c>
    </row>
    <row r="1533" spans="1:18">
      <c r="A1533">
        <v>1411</v>
      </c>
      <c r="B1533">
        <v>7</v>
      </c>
      <c r="C1533" s="299" t="s">
        <v>8153</v>
      </c>
      <c r="D1533" s="305" t="s">
        <v>8157</v>
      </c>
      <c r="E1533" s="304" t="s">
        <v>6524</v>
      </c>
      <c r="F1533" s="303">
        <v>9.9</v>
      </c>
      <c r="G1533" s="300">
        <v>5</v>
      </c>
      <c r="H1533" s="300">
        <v>5</v>
      </c>
      <c r="I1533" s="300">
        <v>5</v>
      </c>
      <c r="J1533" s="300">
        <v>5</v>
      </c>
      <c r="K1533" s="300">
        <v>10</v>
      </c>
      <c r="L1533" s="300">
        <v>10</v>
      </c>
      <c r="M1533" s="300">
        <v>5</v>
      </c>
      <c r="N1533" s="300">
        <v>10</v>
      </c>
      <c r="O1533" s="300">
        <v>10</v>
      </c>
      <c r="P1533" s="300">
        <v>10</v>
      </c>
      <c r="Q1533" s="300">
        <v>5</v>
      </c>
      <c r="R1533" s="1" t="s">
        <v>6665</v>
      </c>
    </row>
    <row r="1534" spans="1:18">
      <c r="A1534">
        <v>1410</v>
      </c>
      <c r="B1534">
        <v>8</v>
      </c>
      <c r="C1534" s="299" t="s">
        <v>8153</v>
      </c>
      <c r="D1534" s="299" t="s">
        <v>8156</v>
      </c>
      <c r="E1534" s="302" t="s">
        <v>6524</v>
      </c>
      <c r="F1534" s="301">
        <v>9</v>
      </c>
      <c r="G1534" s="300">
        <v>5</v>
      </c>
      <c r="H1534" s="300">
        <v>5</v>
      </c>
      <c r="I1534" s="300">
        <v>5</v>
      </c>
      <c r="J1534" s="300">
        <v>5</v>
      </c>
      <c r="K1534" s="300">
        <v>10</v>
      </c>
      <c r="L1534" s="300">
        <v>10</v>
      </c>
      <c r="M1534" s="300">
        <v>5</v>
      </c>
      <c r="N1534" s="300">
        <v>10</v>
      </c>
      <c r="O1534" s="300">
        <v>10</v>
      </c>
      <c r="P1534" s="300">
        <v>10</v>
      </c>
      <c r="Q1534" s="300">
        <v>5</v>
      </c>
      <c r="R1534" s="1" t="s">
        <v>8</v>
      </c>
    </row>
    <row r="1535" spans="1:18">
      <c r="A1535">
        <v>1409</v>
      </c>
      <c r="B1535">
        <v>9</v>
      </c>
      <c r="C1535" s="299" t="s">
        <v>8153</v>
      </c>
      <c r="D1535" s="299" t="s">
        <v>8155</v>
      </c>
      <c r="E1535" s="302" t="s">
        <v>6524</v>
      </c>
      <c r="F1535" s="301">
        <v>9</v>
      </c>
      <c r="G1535" s="300">
        <v>5</v>
      </c>
      <c r="H1535" s="300">
        <v>5</v>
      </c>
      <c r="I1535" s="300">
        <v>5</v>
      </c>
      <c r="J1535" s="300">
        <v>5</v>
      </c>
      <c r="K1535" s="300">
        <v>10</v>
      </c>
      <c r="L1535" s="300">
        <v>10</v>
      </c>
      <c r="M1535" s="300">
        <v>5</v>
      </c>
      <c r="N1535" s="300">
        <v>10</v>
      </c>
      <c r="O1535" s="300">
        <v>10</v>
      </c>
      <c r="P1535" s="300">
        <v>10</v>
      </c>
      <c r="Q1535" s="300">
        <v>5</v>
      </c>
      <c r="R1535" s="1" t="s">
        <v>6665</v>
      </c>
    </row>
    <row r="1536" spans="1:18">
      <c r="A1536">
        <v>1408</v>
      </c>
      <c r="B1536">
        <v>10</v>
      </c>
      <c r="C1536" s="299" t="s">
        <v>8153</v>
      </c>
      <c r="D1536" s="299" t="s">
        <v>8154</v>
      </c>
      <c r="E1536" s="302" t="s">
        <v>6524</v>
      </c>
      <c r="F1536" s="301">
        <v>9</v>
      </c>
      <c r="G1536" s="300">
        <v>5</v>
      </c>
      <c r="H1536" s="300">
        <v>5</v>
      </c>
      <c r="I1536" s="300">
        <v>5</v>
      </c>
      <c r="J1536" s="300">
        <v>5</v>
      </c>
      <c r="K1536" s="300">
        <v>10</v>
      </c>
      <c r="L1536" s="300">
        <v>10</v>
      </c>
      <c r="M1536" s="300">
        <v>5</v>
      </c>
      <c r="N1536" s="300">
        <v>10</v>
      </c>
      <c r="O1536" s="300">
        <v>10</v>
      </c>
      <c r="P1536" s="300">
        <v>10</v>
      </c>
      <c r="Q1536" s="300">
        <v>5</v>
      </c>
      <c r="R1536" s="1" t="s">
        <v>6698</v>
      </c>
    </row>
    <row r="1537" spans="1:18">
      <c r="A1537">
        <v>1407</v>
      </c>
      <c r="C1537" s="299" t="s">
        <v>8153</v>
      </c>
      <c r="D1537" s="298" t="s">
        <v>8136</v>
      </c>
      <c r="E1537" s="297" t="s">
        <v>6524</v>
      </c>
      <c r="F1537" s="296">
        <v>9</v>
      </c>
      <c r="G1537" s="296" t="e">
        <f>AVERAGE(#REF!)</f>
        <v>#REF!</v>
      </c>
      <c r="H1537" s="296" t="e">
        <f>AVERAGE(#REF!)</f>
        <v>#REF!</v>
      </c>
      <c r="I1537" s="296" t="e">
        <f>AVERAGE(#REF!)</f>
        <v>#REF!</v>
      </c>
      <c r="J1537" s="296" t="e">
        <f>AVERAGE(#REF!)</f>
        <v>#REF!</v>
      </c>
      <c r="K1537" s="296" t="e">
        <f>AVERAGE(#REF!)</f>
        <v>#REF!</v>
      </c>
      <c r="L1537" s="296" t="e">
        <f>AVERAGE(#REF!)</f>
        <v>#REF!</v>
      </c>
      <c r="M1537" s="296" t="e">
        <f>AVERAGE(#REF!)</f>
        <v>#REF!</v>
      </c>
      <c r="N1537" s="296" t="e">
        <f>AVERAGE(#REF!)</f>
        <v>#REF!</v>
      </c>
      <c r="O1537" s="296" t="e">
        <f>AVERAGE(#REF!)</f>
        <v>#REF!</v>
      </c>
      <c r="P1537" s="296" t="e">
        <f>AVERAGE(#REF!)</f>
        <v>#REF!</v>
      </c>
      <c r="Q1537" s="296" t="e">
        <f>AVERAGE(#REF!)</f>
        <v>#REF!</v>
      </c>
      <c r="R1537" s="1" t="s">
        <v>6665</v>
      </c>
    </row>
    <row r="1538" spans="1:18">
      <c r="A1538">
        <v>1406</v>
      </c>
      <c r="B1538">
        <v>1</v>
      </c>
      <c r="C1538" s="311" t="s">
        <v>8137</v>
      </c>
      <c r="D1538" s="311" t="s">
        <v>8152</v>
      </c>
      <c r="E1538" s="310" t="s">
        <v>6524</v>
      </c>
      <c r="F1538" s="309"/>
      <c r="G1538" s="308">
        <v>5</v>
      </c>
      <c r="H1538" s="308">
        <v>5</v>
      </c>
      <c r="I1538" s="308">
        <v>5</v>
      </c>
      <c r="J1538" s="308">
        <v>5</v>
      </c>
      <c r="K1538" s="308">
        <v>10</v>
      </c>
      <c r="L1538" s="308">
        <v>10</v>
      </c>
      <c r="M1538" s="308">
        <v>5</v>
      </c>
      <c r="N1538" s="308">
        <v>10</v>
      </c>
      <c r="O1538" s="308">
        <v>10</v>
      </c>
      <c r="P1538" s="308">
        <v>10</v>
      </c>
      <c r="Q1538" s="308">
        <v>5</v>
      </c>
      <c r="R1538" s="307"/>
    </row>
    <row r="1539" spans="1:18">
      <c r="A1539">
        <v>1405</v>
      </c>
      <c r="B1539">
        <v>2</v>
      </c>
      <c r="C1539" s="311" t="s">
        <v>8137</v>
      </c>
      <c r="D1539" s="311" t="s">
        <v>8151</v>
      </c>
      <c r="E1539" s="310" t="s">
        <v>6524</v>
      </c>
      <c r="F1539" s="309"/>
      <c r="G1539" s="308">
        <v>5</v>
      </c>
      <c r="H1539" s="308">
        <v>5</v>
      </c>
      <c r="I1539" s="308">
        <v>5</v>
      </c>
      <c r="J1539" s="308">
        <v>5</v>
      </c>
      <c r="K1539" s="308">
        <v>10</v>
      </c>
      <c r="L1539" s="308">
        <v>10</v>
      </c>
      <c r="M1539" s="308">
        <v>5</v>
      </c>
      <c r="N1539" s="308">
        <v>10</v>
      </c>
      <c r="O1539" s="308">
        <v>10</v>
      </c>
      <c r="P1539" s="308">
        <v>10</v>
      </c>
      <c r="Q1539" s="308">
        <v>5</v>
      </c>
      <c r="R1539" s="307" t="s">
        <v>8</v>
      </c>
    </row>
    <row r="1540" spans="1:18">
      <c r="A1540">
        <v>1404</v>
      </c>
      <c r="B1540">
        <v>3</v>
      </c>
      <c r="C1540" s="311" t="s">
        <v>8137</v>
      </c>
      <c r="D1540" s="311" t="s">
        <v>8150</v>
      </c>
      <c r="E1540" s="310" t="s">
        <v>6524</v>
      </c>
      <c r="F1540" s="309"/>
      <c r="G1540" s="308">
        <v>5</v>
      </c>
      <c r="H1540" s="308">
        <v>5</v>
      </c>
      <c r="I1540" s="308">
        <v>5</v>
      </c>
      <c r="J1540" s="308">
        <v>5</v>
      </c>
      <c r="K1540" s="308">
        <v>10</v>
      </c>
      <c r="L1540" s="308">
        <v>10</v>
      </c>
      <c r="M1540" s="308">
        <v>5</v>
      </c>
      <c r="N1540" s="308">
        <v>10</v>
      </c>
      <c r="O1540" s="308">
        <v>10</v>
      </c>
      <c r="P1540" s="308">
        <v>10</v>
      </c>
      <c r="Q1540" s="308">
        <v>5</v>
      </c>
      <c r="R1540" s="307"/>
    </row>
    <row r="1541" spans="1:18">
      <c r="A1541">
        <v>1403</v>
      </c>
      <c r="B1541">
        <v>4</v>
      </c>
      <c r="C1541" s="311" t="s">
        <v>8137</v>
      </c>
      <c r="D1541" s="311" t="s">
        <v>8149</v>
      </c>
      <c r="E1541" s="310" t="s">
        <v>6524</v>
      </c>
      <c r="F1541" s="309"/>
      <c r="G1541" s="308">
        <v>5</v>
      </c>
      <c r="H1541" s="308">
        <v>5</v>
      </c>
      <c r="I1541" s="308">
        <v>5</v>
      </c>
      <c r="J1541" s="308">
        <v>5</v>
      </c>
      <c r="K1541" s="308">
        <v>10</v>
      </c>
      <c r="L1541" s="308">
        <v>10</v>
      </c>
      <c r="M1541" s="308">
        <v>5</v>
      </c>
      <c r="N1541" s="308">
        <v>10</v>
      </c>
      <c r="O1541" s="308">
        <v>10</v>
      </c>
      <c r="P1541" s="308">
        <v>10</v>
      </c>
      <c r="Q1541" s="308">
        <v>5</v>
      </c>
      <c r="R1541" s="307"/>
    </row>
    <row r="1542" spans="1:18">
      <c r="A1542">
        <v>1402</v>
      </c>
      <c r="B1542">
        <v>5</v>
      </c>
      <c r="C1542" s="311" t="s">
        <v>8137</v>
      </c>
      <c r="D1542" s="311" t="s">
        <v>8148</v>
      </c>
      <c r="E1542" s="310" t="s">
        <v>6524</v>
      </c>
      <c r="F1542" s="309"/>
      <c r="G1542" s="308">
        <v>5</v>
      </c>
      <c r="H1542" s="308">
        <v>5</v>
      </c>
      <c r="I1542" s="308">
        <v>5</v>
      </c>
      <c r="J1542" s="308">
        <v>5</v>
      </c>
      <c r="K1542" s="308">
        <v>10</v>
      </c>
      <c r="L1542" s="308">
        <v>10</v>
      </c>
      <c r="M1542" s="308">
        <v>5</v>
      </c>
      <c r="N1542" s="308">
        <v>10</v>
      </c>
      <c r="O1542" s="308">
        <v>10</v>
      </c>
      <c r="P1542" s="308">
        <v>10</v>
      </c>
      <c r="Q1542" s="308">
        <v>5</v>
      </c>
      <c r="R1542" s="307"/>
    </row>
    <row r="1543" spans="1:18">
      <c r="A1543">
        <v>1401</v>
      </c>
      <c r="B1543">
        <v>6</v>
      </c>
      <c r="C1543" s="311" t="s">
        <v>8137</v>
      </c>
      <c r="D1543" s="311" t="s">
        <v>8147</v>
      </c>
      <c r="E1543" s="310" t="s">
        <v>6524</v>
      </c>
      <c r="F1543" s="309"/>
      <c r="G1543" s="308">
        <v>5</v>
      </c>
      <c r="H1543" s="308">
        <v>5</v>
      </c>
      <c r="I1543" s="308">
        <v>5</v>
      </c>
      <c r="J1543" s="308">
        <v>5</v>
      </c>
      <c r="K1543" s="308">
        <v>10</v>
      </c>
      <c r="L1543" s="308">
        <v>10</v>
      </c>
      <c r="M1543" s="308">
        <v>5</v>
      </c>
      <c r="N1543" s="308">
        <v>10</v>
      </c>
      <c r="O1543" s="308">
        <v>10</v>
      </c>
      <c r="P1543" s="308">
        <v>10</v>
      </c>
      <c r="Q1543" s="308">
        <v>5</v>
      </c>
      <c r="R1543" s="307"/>
    </row>
    <row r="1544" spans="1:18">
      <c r="A1544">
        <v>1400</v>
      </c>
      <c r="B1544">
        <v>7</v>
      </c>
      <c r="C1544" s="311" t="s">
        <v>8137</v>
      </c>
      <c r="D1544" s="311" t="s">
        <v>8146</v>
      </c>
      <c r="E1544" s="310" t="s">
        <v>6524</v>
      </c>
      <c r="F1544" s="309"/>
      <c r="G1544" s="308">
        <v>5</v>
      </c>
      <c r="H1544" s="308">
        <v>5</v>
      </c>
      <c r="I1544" s="308">
        <v>5</v>
      </c>
      <c r="J1544" s="308">
        <v>5</v>
      </c>
      <c r="K1544" s="308">
        <v>10</v>
      </c>
      <c r="L1544" s="308">
        <v>10</v>
      </c>
      <c r="M1544" s="308">
        <v>5</v>
      </c>
      <c r="N1544" s="308">
        <v>10</v>
      </c>
      <c r="O1544" s="308">
        <v>10</v>
      </c>
      <c r="P1544" s="308">
        <v>10</v>
      </c>
      <c r="Q1544" s="308">
        <v>5</v>
      </c>
      <c r="R1544" s="307"/>
    </row>
    <row r="1545" spans="1:18">
      <c r="A1545">
        <v>1399</v>
      </c>
      <c r="B1545">
        <v>8</v>
      </c>
      <c r="C1545" s="311" t="s">
        <v>8137</v>
      </c>
      <c r="D1545" s="311" t="s">
        <v>8145</v>
      </c>
      <c r="E1545" s="310" t="s">
        <v>6524</v>
      </c>
      <c r="F1545" s="309"/>
      <c r="G1545" s="308">
        <v>5</v>
      </c>
      <c r="H1545" s="308">
        <v>5</v>
      </c>
      <c r="I1545" s="308">
        <v>5</v>
      </c>
      <c r="J1545" s="308">
        <v>5</v>
      </c>
      <c r="K1545" s="308">
        <v>10</v>
      </c>
      <c r="L1545" s="308">
        <v>10</v>
      </c>
      <c r="M1545" s="308">
        <v>5</v>
      </c>
      <c r="N1545" s="308">
        <v>10</v>
      </c>
      <c r="O1545" s="308">
        <v>10</v>
      </c>
      <c r="P1545" s="308">
        <v>10</v>
      </c>
      <c r="Q1545" s="308">
        <v>5</v>
      </c>
      <c r="R1545" s="307"/>
    </row>
    <row r="1546" spans="1:18">
      <c r="A1546">
        <v>1398</v>
      </c>
      <c r="B1546">
        <v>9</v>
      </c>
      <c r="C1546" s="311" t="s">
        <v>8137</v>
      </c>
      <c r="D1546" s="311" t="s">
        <v>8144</v>
      </c>
      <c r="E1546" s="310" t="s">
        <v>6524</v>
      </c>
      <c r="F1546" s="309"/>
      <c r="G1546" s="308">
        <v>5</v>
      </c>
      <c r="H1546" s="308">
        <v>5</v>
      </c>
      <c r="I1546" s="308">
        <v>5</v>
      </c>
      <c r="J1546" s="308">
        <v>5</v>
      </c>
      <c r="K1546" s="308">
        <v>10</v>
      </c>
      <c r="L1546" s="308">
        <v>10</v>
      </c>
      <c r="M1546" s="308">
        <v>5</v>
      </c>
      <c r="N1546" s="308">
        <v>10</v>
      </c>
      <c r="O1546" s="308">
        <v>10</v>
      </c>
      <c r="P1546" s="308">
        <v>10</v>
      </c>
      <c r="Q1546" s="308">
        <v>5</v>
      </c>
      <c r="R1546" s="307" t="s">
        <v>8</v>
      </c>
    </row>
    <row r="1547" spans="1:18">
      <c r="A1547">
        <v>1397</v>
      </c>
      <c r="B1547">
        <v>10</v>
      </c>
      <c r="C1547" s="311" t="s">
        <v>8137</v>
      </c>
      <c r="D1547" s="311" t="s">
        <v>8143</v>
      </c>
      <c r="E1547" s="310" t="s">
        <v>6524</v>
      </c>
      <c r="F1547" s="309"/>
      <c r="G1547" s="308">
        <v>5</v>
      </c>
      <c r="H1547" s="308">
        <v>5</v>
      </c>
      <c r="I1547" s="308">
        <v>5</v>
      </c>
      <c r="J1547" s="308">
        <v>5</v>
      </c>
      <c r="K1547" s="308">
        <v>10</v>
      </c>
      <c r="L1547" s="308">
        <v>10</v>
      </c>
      <c r="M1547" s="308">
        <v>5</v>
      </c>
      <c r="N1547" s="308">
        <v>10</v>
      </c>
      <c r="O1547" s="308">
        <v>10</v>
      </c>
      <c r="P1547" s="308">
        <v>10</v>
      </c>
      <c r="Q1547" s="308">
        <v>5</v>
      </c>
      <c r="R1547" s="307" t="s">
        <v>8</v>
      </c>
    </row>
    <row r="1548" spans="1:18">
      <c r="A1548">
        <v>1396</v>
      </c>
      <c r="B1548">
        <v>11</v>
      </c>
      <c r="C1548" s="311" t="s">
        <v>8137</v>
      </c>
      <c r="D1548" s="311" t="s">
        <v>8142</v>
      </c>
      <c r="E1548" s="310" t="s">
        <v>6524</v>
      </c>
      <c r="F1548" s="309"/>
      <c r="G1548" s="308">
        <v>5</v>
      </c>
      <c r="H1548" s="308">
        <v>5</v>
      </c>
      <c r="I1548" s="308">
        <v>5</v>
      </c>
      <c r="J1548" s="308">
        <v>5</v>
      </c>
      <c r="K1548" s="308">
        <v>10</v>
      </c>
      <c r="L1548" s="308">
        <v>10</v>
      </c>
      <c r="M1548" s="308">
        <v>5</v>
      </c>
      <c r="N1548" s="308">
        <v>10</v>
      </c>
      <c r="O1548" s="308">
        <v>10</v>
      </c>
      <c r="P1548" s="308">
        <v>10</v>
      </c>
      <c r="Q1548" s="308">
        <v>5</v>
      </c>
      <c r="R1548" s="307" t="s">
        <v>8</v>
      </c>
    </row>
    <row r="1549" spans="1:18">
      <c r="A1549">
        <v>1395</v>
      </c>
      <c r="B1549">
        <v>12</v>
      </c>
      <c r="C1549" s="311" t="s">
        <v>8137</v>
      </c>
      <c r="D1549" s="311" t="s">
        <v>8141</v>
      </c>
      <c r="E1549" s="310" t="s">
        <v>6524</v>
      </c>
      <c r="F1549" s="309"/>
      <c r="G1549" s="308">
        <v>5</v>
      </c>
      <c r="H1549" s="308">
        <v>5</v>
      </c>
      <c r="I1549" s="308">
        <v>5</v>
      </c>
      <c r="J1549" s="308">
        <v>5</v>
      </c>
      <c r="K1549" s="308">
        <v>10</v>
      </c>
      <c r="L1549" s="308">
        <v>10</v>
      </c>
      <c r="M1549" s="308">
        <v>5</v>
      </c>
      <c r="N1549" s="308">
        <v>10</v>
      </c>
      <c r="O1549" s="308">
        <v>10</v>
      </c>
      <c r="P1549" s="308">
        <v>10</v>
      </c>
      <c r="Q1549" s="308">
        <v>5</v>
      </c>
      <c r="R1549" s="307" t="s">
        <v>8</v>
      </c>
    </row>
    <row r="1550" spans="1:18">
      <c r="A1550">
        <v>1394</v>
      </c>
      <c r="B1550">
        <v>13</v>
      </c>
      <c r="C1550" s="311" t="s">
        <v>8137</v>
      </c>
      <c r="D1550" s="311" t="s">
        <v>8140</v>
      </c>
      <c r="E1550" s="310" t="s">
        <v>6524</v>
      </c>
      <c r="F1550" s="309"/>
      <c r="G1550" s="308">
        <v>5</v>
      </c>
      <c r="H1550" s="308">
        <v>5</v>
      </c>
      <c r="I1550" s="308">
        <v>5</v>
      </c>
      <c r="J1550" s="308">
        <v>5</v>
      </c>
      <c r="K1550" s="308">
        <v>10</v>
      </c>
      <c r="L1550" s="308">
        <v>10</v>
      </c>
      <c r="M1550" s="308">
        <v>5</v>
      </c>
      <c r="N1550" s="308">
        <v>10</v>
      </c>
      <c r="O1550" s="308">
        <v>10</v>
      </c>
      <c r="P1550" s="308">
        <v>10</v>
      </c>
      <c r="Q1550" s="308">
        <v>5</v>
      </c>
      <c r="R1550" s="307"/>
    </row>
    <row r="1551" spans="1:18">
      <c r="A1551">
        <v>1393</v>
      </c>
      <c r="B1551">
        <v>14</v>
      </c>
      <c r="C1551" s="311" t="s">
        <v>8137</v>
      </c>
      <c r="D1551" s="311" t="s">
        <v>8139</v>
      </c>
      <c r="E1551" s="310" t="s">
        <v>6524</v>
      </c>
      <c r="F1551" s="309"/>
      <c r="G1551" s="308">
        <v>5</v>
      </c>
      <c r="H1551" s="308">
        <v>5</v>
      </c>
      <c r="I1551" s="308">
        <v>5</v>
      </c>
      <c r="J1551" s="308">
        <v>5</v>
      </c>
      <c r="K1551" s="308">
        <v>10</v>
      </c>
      <c r="L1551" s="308">
        <v>10</v>
      </c>
      <c r="M1551" s="308">
        <v>5</v>
      </c>
      <c r="N1551" s="308">
        <v>10</v>
      </c>
      <c r="O1551" s="308">
        <v>10</v>
      </c>
      <c r="P1551" s="308">
        <v>10</v>
      </c>
      <c r="Q1551" s="308">
        <v>5</v>
      </c>
      <c r="R1551" s="307"/>
    </row>
    <row r="1552" spans="1:18">
      <c r="A1552">
        <v>1392</v>
      </c>
      <c r="B1552">
        <v>15</v>
      </c>
      <c r="C1552" s="311" t="s">
        <v>8137</v>
      </c>
      <c r="D1552" s="311" t="s">
        <v>8138</v>
      </c>
      <c r="E1552" s="310" t="s">
        <v>6524</v>
      </c>
      <c r="F1552" s="309"/>
      <c r="G1552" s="308">
        <v>5</v>
      </c>
      <c r="H1552" s="308">
        <v>5</v>
      </c>
      <c r="I1552" s="308">
        <v>5</v>
      </c>
      <c r="J1552" s="308">
        <v>5</v>
      </c>
      <c r="K1552" s="308">
        <v>10</v>
      </c>
      <c r="L1552" s="308">
        <v>10</v>
      </c>
      <c r="M1552" s="308">
        <v>5</v>
      </c>
      <c r="N1552" s="308">
        <v>10</v>
      </c>
      <c r="O1552" s="308">
        <v>10</v>
      </c>
      <c r="P1552" s="308">
        <v>10</v>
      </c>
      <c r="Q1552" s="308">
        <v>5</v>
      </c>
      <c r="R1552" s="307"/>
    </row>
    <row r="1553" spans="1:18">
      <c r="A1553">
        <v>1391</v>
      </c>
      <c r="C1553" s="299" t="s">
        <v>8137</v>
      </c>
      <c r="D1553" s="298" t="s">
        <v>8136</v>
      </c>
      <c r="E1553" s="297" t="s">
        <v>6524</v>
      </c>
      <c r="F1553" s="296"/>
      <c r="G1553" s="296" t="e">
        <f>AVERAGE(#REF!)</f>
        <v>#REF!</v>
      </c>
      <c r="H1553" s="296" t="e">
        <f>AVERAGE(#REF!)</f>
        <v>#REF!</v>
      </c>
      <c r="I1553" s="296" t="e">
        <f>AVERAGE(#REF!)</f>
        <v>#REF!</v>
      </c>
      <c r="J1553" s="296" t="e">
        <f>AVERAGE(#REF!)</f>
        <v>#REF!</v>
      </c>
      <c r="K1553" s="296" t="e">
        <f>AVERAGE(#REF!)</f>
        <v>#REF!</v>
      </c>
      <c r="L1553" s="296" t="e">
        <f>AVERAGE(#REF!)</f>
        <v>#REF!</v>
      </c>
      <c r="M1553" s="296" t="e">
        <f>AVERAGE(#REF!)</f>
        <v>#REF!</v>
      </c>
      <c r="N1553" s="296" t="e">
        <f>AVERAGE(#REF!)</f>
        <v>#REF!</v>
      </c>
      <c r="O1553" s="296" t="e">
        <f>AVERAGE(#REF!)</f>
        <v>#REF!</v>
      </c>
      <c r="P1553" s="296" t="e">
        <f>AVERAGE(#REF!)</f>
        <v>#REF!</v>
      </c>
      <c r="Q1553" s="296" t="e">
        <f>AVERAGE(#REF!)</f>
        <v>#REF!</v>
      </c>
    </row>
    <row r="1554" spans="1:18">
      <c r="A1554">
        <v>1390</v>
      </c>
      <c r="B1554">
        <v>1</v>
      </c>
      <c r="C1554" s="311" t="s">
        <v>8125</v>
      </c>
      <c r="D1554" s="311" t="s">
        <v>8135</v>
      </c>
      <c r="E1554" s="310" t="s">
        <v>6524</v>
      </c>
      <c r="F1554" s="309"/>
      <c r="G1554" s="308">
        <v>5</v>
      </c>
      <c r="H1554" s="308">
        <v>5</v>
      </c>
      <c r="I1554" s="308">
        <v>5</v>
      </c>
      <c r="J1554" s="308">
        <v>5</v>
      </c>
      <c r="K1554" s="308">
        <v>10</v>
      </c>
      <c r="L1554" s="308">
        <v>10</v>
      </c>
      <c r="M1554" s="308">
        <v>5</v>
      </c>
      <c r="N1554" s="308">
        <v>10</v>
      </c>
      <c r="O1554" s="308">
        <v>10</v>
      </c>
      <c r="P1554" s="308">
        <v>10</v>
      </c>
      <c r="Q1554" s="308">
        <v>5</v>
      </c>
      <c r="R1554" s="307" t="s">
        <v>8</v>
      </c>
    </row>
    <row r="1555" spans="1:18">
      <c r="A1555">
        <v>1389</v>
      </c>
      <c r="B1555">
        <v>2</v>
      </c>
      <c r="C1555" s="311" t="s">
        <v>8125</v>
      </c>
      <c r="D1555" s="311" t="s">
        <v>8134</v>
      </c>
      <c r="E1555" s="310" t="s">
        <v>6524</v>
      </c>
      <c r="F1555" s="309"/>
      <c r="G1555" s="308">
        <v>5</v>
      </c>
      <c r="H1555" s="308">
        <v>5</v>
      </c>
      <c r="I1555" s="308">
        <v>5</v>
      </c>
      <c r="J1555" s="308">
        <v>5</v>
      </c>
      <c r="K1555" s="308">
        <v>10</v>
      </c>
      <c r="L1555" s="308">
        <v>10</v>
      </c>
      <c r="M1555" s="308">
        <v>5</v>
      </c>
      <c r="N1555" s="308">
        <v>10</v>
      </c>
      <c r="O1555" s="308">
        <v>10</v>
      </c>
      <c r="P1555" s="308">
        <v>10</v>
      </c>
      <c r="Q1555" s="308">
        <v>5</v>
      </c>
      <c r="R1555" s="307" t="s">
        <v>8</v>
      </c>
    </row>
    <row r="1556" spans="1:18">
      <c r="A1556">
        <v>1388</v>
      </c>
      <c r="B1556">
        <v>3</v>
      </c>
      <c r="C1556" s="311" t="s">
        <v>8125</v>
      </c>
      <c r="D1556" s="311" t="s">
        <v>8133</v>
      </c>
      <c r="E1556" s="310" t="s">
        <v>6524</v>
      </c>
      <c r="F1556" s="309"/>
      <c r="G1556" s="308">
        <v>5</v>
      </c>
      <c r="H1556" s="308">
        <v>5</v>
      </c>
      <c r="I1556" s="308">
        <v>5</v>
      </c>
      <c r="J1556" s="308">
        <v>5</v>
      </c>
      <c r="K1556" s="308">
        <v>10</v>
      </c>
      <c r="L1556" s="308">
        <v>10</v>
      </c>
      <c r="M1556" s="308">
        <v>5</v>
      </c>
      <c r="N1556" s="308">
        <v>10</v>
      </c>
      <c r="O1556" s="308">
        <v>10</v>
      </c>
      <c r="P1556" s="308">
        <v>10</v>
      </c>
      <c r="Q1556" s="308">
        <v>5</v>
      </c>
      <c r="R1556" s="307"/>
    </row>
    <row r="1557" spans="1:18">
      <c r="A1557">
        <v>1387</v>
      </c>
      <c r="B1557">
        <v>4</v>
      </c>
      <c r="C1557" s="311" t="s">
        <v>8125</v>
      </c>
      <c r="D1557" s="311" t="s">
        <v>8132</v>
      </c>
      <c r="E1557" s="310" t="s">
        <v>6524</v>
      </c>
      <c r="F1557" s="309"/>
      <c r="G1557" s="308">
        <v>5</v>
      </c>
      <c r="H1557" s="308">
        <v>5</v>
      </c>
      <c r="I1557" s="308">
        <v>5</v>
      </c>
      <c r="J1557" s="308">
        <v>5</v>
      </c>
      <c r="K1557" s="308">
        <v>10</v>
      </c>
      <c r="L1557" s="308">
        <v>10</v>
      </c>
      <c r="M1557" s="308">
        <v>5</v>
      </c>
      <c r="N1557" s="308">
        <v>10</v>
      </c>
      <c r="O1557" s="308">
        <v>10</v>
      </c>
      <c r="P1557" s="308">
        <v>10</v>
      </c>
      <c r="Q1557" s="308">
        <v>5</v>
      </c>
      <c r="R1557" s="307" t="s">
        <v>8</v>
      </c>
    </row>
    <row r="1558" spans="1:18">
      <c r="A1558">
        <v>1386</v>
      </c>
      <c r="B1558">
        <v>5</v>
      </c>
      <c r="C1558" s="311" t="s">
        <v>8125</v>
      </c>
      <c r="D1558" s="311" t="s">
        <v>8131</v>
      </c>
      <c r="E1558" s="310" t="s">
        <v>6524</v>
      </c>
      <c r="F1558" s="309"/>
      <c r="G1558" s="308">
        <v>5</v>
      </c>
      <c r="H1558" s="308">
        <v>5</v>
      </c>
      <c r="I1558" s="308">
        <v>5</v>
      </c>
      <c r="J1558" s="308">
        <v>5</v>
      </c>
      <c r="K1558" s="308">
        <v>10</v>
      </c>
      <c r="L1558" s="308">
        <v>10</v>
      </c>
      <c r="M1558" s="308">
        <v>5</v>
      </c>
      <c r="N1558" s="308">
        <v>10</v>
      </c>
      <c r="O1558" s="308">
        <v>10</v>
      </c>
      <c r="P1558" s="308">
        <v>10</v>
      </c>
      <c r="Q1558" s="308">
        <v>5</v>
      </c>
      <c r="R1558" s="307" t="s">
        <v>8</v>
      </c>
    </row>
    <row r="1559" spans="1:18">
      <c r="A1559">
        <v>1385</v>
      </c>
      <c r="B1559">
        <v>6</v>
      </c>
      <c r="C1559" s="311" t="s">
        <v>8125</v>
      </c>
      <c r="D1559" s="311" t="s">
        <v>8130</v>
      </c>
      <c r="E1559" s="310" t="s">
        <v>6524</v>
      </c>
      <c r="F1559" s="309"/>
      <c r="G1559" s="308">
        <v>5</v>
      </c>
      <c r="H1559" s="308">
        <v>5</v>
      </c>
      <c r="I1559" s="308">
        <v>5</v>
      </c>
      <c r="J1559" s="308">
        <v>5</v>
      </c>
      <c r="K1559" s="308">
        <v>10</v>
      </c>
      <c r="L1559" s="308">
        <v>10</v>
      </c>
      <c r="M1559" s="308">
        <v>5</v>
      </c>
      <c r="N1559" s="308">
        <v>10</v>
      </c>
      <c r="O1559" s="308">
        <v>10</v>
      </c>
      <c r="P1559" s="308">
        <v>10</v>
      </c>
      <c r="Q1559" s="308">
        <v>5</v>
      </c>
      <c r="R1559" s="307" t="s">
        <v>8</v>
      </c>
    </row>
    <row r="1560" spans="1:18">
      <c r="A1560">
        <v>1384</v>
      </c>
      <c r="B1560">
        <v>7</v>
      </c>
      <c r="C1560" s="311" t="s">
        <v>8125</v>
      </c>
      <c r="D1560" s="311" t="s">
        <v>8129</v>
      </c>
      <c r="E1560" s="310" t="s">
        <v>6524</v>
      </c>
      <c r="F1560" s="309"/>
      <c r="G1560" s="308">
        <v>5</v>
      </c>
      <c r="H1560" s="308">
        <v>5</v>
      </c>
      <c r="I1560" s="308">
        <v>5</v>
      </c>
      <c r="J1560" s="308">
        <v>5</v>
      </c>
      <c r="K1560" s="308">
        <v>10</v>
      </c>
      <c r="L1560" s="308">
        <v>10</v>
      </c>
      <c r="M1560" s="308">
        <v>5</v>
      </c>
      <c r="N1560" s="308">
        <v>10</v>
      </c>
      <c r="O1560" s="308">
        <v>10</v>
      </c>
      <c r="P1560" s="308">
        <v>10</v>
      </c>
      <c r="Q1560" s="308">
        <v>5</v>
      </c>
      <c r="R1560" s="307" t="s">
        <v>8</v>
      </c>
    </row>
    <row r="1561" spans="1:18">
      <c r="A1561">
        <v>1383</v>
      </c>
      <c r="B1561">
        <v>8</v>
      </c>
      <c r="C1561" s="311" t="s">
        <v>8125</v>
      </c>
      <c r="D1561" s="311" t="s">
        <v>8128</v>
      </c>
      <c r="E1561" s="310" t="s">
        <v>6524</v>
      </c>
      <c r="F1561" s="309"/>
      <c r="G1561" s="308">
        <v>5</v>
      </c>
      <c r="H1561" s="308">
        <v>5</v>
      </c>
      <c r="I1561" s="308">
        <v>5</v>
      </c>
      <c r="J1561" s="308">
        <v>5</v>
      </c>
      <c r="K1561" s="308">
        <v>10</v>
      </c>
      <c r="L1561" s="308">
        <v>10</v>
      </c>
      <c r="M1561" s="308">
        <v>5</v>
      </c>
      <c r="N1561" s="308">
        <v>10</v>
      </c>
      <c r="O1561" s="308">
        <v>10</v>
      </c>
      <c r="P1561" s="308">
        <v>10</v>
      </c>
      <c r="Q1561" s="308">
        <v>5</v>
      </c>
      <c r="R1561" s="307"/>
    </row>
    <row r="1562" spans="1:18">
      <c r="A1562">
        <v>1382</v>
      </c>
      <c r="B1562">
        <v>9</v>
      </c>
      <c r="C1562" s="311" t="s">
        <v>8125</v>
      </c>
      <c r="D1562" s="311" t="s">
        <v>8127</v>
      </c>
      <c r="E1562" s="310" t="s">
        <v>6524</v>
      </c>
      <c r="F1562" s="309"/>
      <c r="G1562" s="308">
        <v>5</v>
      </c>
      <c r="H1562" s="308">
        <v>5</v>
      </c>
      <c r="I1562" s="308">
        <v>5</v>
      </c>
      <c r="J1562" s="308">
        <v>5</v>
      </c>
      <c r="K1562" s="308">
        <v>10</v>
      </c>
      <c r="L1562" s="308">
        <v>10</v>
      </c>
      <c r="M1562" s="308">
        <v>5</v>
      </c>
      <c r="N1562" s="308">
        <v>10</v>
      </c>
      <c r="O1562" s="308">
        <v>10</v>
      </c>
      <c r="P1562" s="308">
        <v>10</v>
      </c>
      <c r="Q1562" s="308">
        <v>5</v>
      </c>
      <c r="R1562" s="307" t="s">
        <v>8</v>
      </c>
    </row>
    <row r="1563" spans="1:18">
      <c r="A1563">
        <v>1381</v>
      </c>
      <c r="B1563">
        <v>10</v>
      </c>
      <c r="C1563" s="311" t="s">
        <v>8125</v>
      </c>
      <c r="D1563" s="311" t="s">
        <v>8126</v>
      </c>
      <c r="E1563" s="310" t="s">
        <v>6524</v>
      </c>
      <c r="F1563" s="309"/>
      <c r="G1563" s="308">
        <v>5</v>
      </c>
      <c r="H1563" s="308">
        <v>5</v>
      </c>
      <c r="I1563" s="308">
        <v>5</v>
      </c>
      <c r="J1563" s="308">
        <v>5</v>
      </c>
      <c r="K1563" s="308">
        <v>10</v>
      </c>
      <c r="L1563" s="308">
        <v>10</v>
      </c>
      <c r="M1563" s="308">
        <v>5</v>
      </c>
      <c r="N1563" s="308">
        <v>10</v>
      </c>
      <c r="O1563" s="308">
        <v>10</v>
      </c>
      <c r="P1563" s="308">
        <v>10</v>
      </c>
      <c r="Q1563" s="308">
        <v>5</v>
      </c>
      <c r="R1563" s="307" t="s">
        <v>8</v>
      </c>
    </row>
    <row r="1564" spans="1:18">
      <c r="A1564">
        <v>1380</v>
      </c>
      <c r="C1564" s="299" t="s">
        <v>8125</v>
      </c>
      <c r="D1564" s="298" t="s">
        <v>8104</v>
      </c>
      <c r="E1564" s="297" t="s">
        <v>6524</v>
      </c>
      <c r="F1564" s="296"/>
      <c r="G1564" s="296" t="e">
        <f>AVERAGE(#REF!)</f>
        <v>#REF!</v>
      </c>
      <c r="H1564" s="296" t="e">
        <f>AVERAGE(#REF!)</f>
        <v>#REF!</v>
      </c>
      <c r="I1564" s="296" t="e">
        <f>AVERAGE(#REF!)</f>
        <v>#REF!</v>
      </c>
      <c r="J1564" s="296" t="e">
        <f>AVERAGE(#REF!)</f>
        <v>#REF!</v>
      </c>
      <c r="K1564" s="296" t="e">
        <f>AVERAGE(#REF!)</f>
        <v>#REF!</v>
      </c>
      <c r="L1564" s="296" t="e">
        <f>AVERAGE(#REF!)</f>
        <v>#REF!</v>
      </c>
      <c r="M1564" s="296" t="e">
        <f>AVERAGE(#REF!)</f>
        <v>#REF!</v>
      </c>
      <c r="N1564" s="296" t="e">
        <f>AVERAGE(#REF!)</f>
        <v>#REF!</v>
      </c>
      <c r="O1564" s="296" t="e">
        <f>AVERAGE(#REF!)</f>
        <v>#REF!</v>
      </c>
      <c r="P1564" s="296" t="e">
        <f>AVERAGE(#REF!)</f>
        <v>#REF!</v>
      </c>
      <c r="Q1564" s="296" t="e">
        <f>AVERAGE(#REF!)</f>
        <v>#REF!</v>
      </c>
    </row>
    <row r="1565" spans="1:18">
      <c r="A1565">
        <v>1379</v>
      </c>
      <c r="B1565">
        <v>1</v>
      </c>
      <c r="C1565" s="311" t="s">
        <v>8105</v>
      </c>
      <c r="D1565" s="311" t="s">
        <v>8124</v>
      </c>
      <c r="E1565" s="310" t="s">
        <v>6524</v>
      </c>
      <c r="F1565" s="309"/>
      <c r="G1565" s="308">
        <v>5</v>
      </c>
      <c r="H1565" s="308">
        <v>5</v>
      </c>
      <c r="I1565" s="308">
        <v>5</v>
      </c>
      <c r="J1565" s="308">
        <v>5</v>
      </c>
      <c r="K1565" s="308">
        <v>10</v>
      </c>
      <c r="L1565" s="308">
        <v>10</v>
      </c>
      <c r="M1565" s="308">
        <v>5</v>
      </c>
      <c r="N1565" s="308">
        <v>10</v>
      </c>
      <c r="O1565" s="308">
        <v>10</v>
      </c>
      <c r="P1565" s="308">
        <v>10</v>
      </c>
      <c r="Q1565" s="308">
        <v>5</v>
      </c>
      <c r="R1565" s="307" t="s">
        <v>8</v>
      </c>
    </row>
    <row r="1566" spans="1:18">
      <c r="A1566">
        <v>1378</v>
      </c>
      <c r="B1566">
        <v>2</v>
      </c>
      <c r="C1566" s="311" t="s">
        <v>8105</v>
      </c>
      <c r="D1566" s="311" t="s">
        <v>8123</v>
      </c>
      <c r="E1566" s="310" t="s">
        <v>6524</v>
      </c>
      <c r="F1566" s="309"/>
      <c r="G1566" s="308">
        <v>5</v>
      </c>
      <c r="H1566" s="308">
        <v>5</v>
      </c>
      <c r="I1566" s="308">
        <v>5</v>
      </c>
      <c r="J1566" s="308">
        <v>5</v>
      </c>
      <c r="K1566" s="308">
        <v>10</v>
      </c>
      <c r="L1566" s="308">
        <v>10</v>
      </c>
      <c r="M1566" s="308">
        <v>5</v>
      </c>
      <c r="N1566" s="308">
        <v>10</v>
      </c>
      <c r="O1566" s="308">
        <v>10</v>
      </c>
      <c r="P1566" s="308">
        <v>10</v>
      </c>
      <c r="Q1566" s="308">
        <v>5</v>
      </c>
      <c r="R1566" s="307" t="s">
        <v>8</v>
      </c>
    </row>
    <row r="1567" spans="1:18">
      <c r="A1567">
        <v>1377</v>
      </c>
      <c r="B1567">
        <v>3</v>
      </c>
      <c r="C1567" s="311" t="s">
        <v>8105</v>
      </c>
      <c r="D1567" s="311" t="s">
        <v>8122</v>
      </c>
      <c r="E1567" s="310" t="s">
        <v>6524</v>
      </c>
      <c r="F1567" s="309"/>
      <c r="G1567" s="308">
        <v>5</v>
      </c>
      <c r="H1567" s="308">
        <v>5</v>
      </c>
      <c r="I1567" s="308">
        <v>5</v>
      </c>
      <c r="J1567" s="308">
        <v>5</v>
      </c>
      <c r="K1567" s="308">
        <v>10</v>
      </c>
      <c r="L1567" s="308">
        <v>10</v>
      </c>
      <c r="M1567" s="308">
        <v>5</v>
      </c>
      <c r="N1567" s="308">
        <v>10</v>
      </c>
      <c r="O1567" s="308">
        <v>10</v>
      </c>
      <c r="P1567" s="308">
        <v>10</v>
      </c>
      <c r="Q1567" s="308">
        <v>5</v>
      </c>
      <c r="R1567" s="307"/>
    </row>
    <row r="1568" spans="1:18">
      <c r="A1568">
        <v>1376</v>
      </c>
      <c r="B1568">
        <v>4</v>
      </c>
      <c r="C1568" s="311" t="s">
        <v>8105</v>
      </c>
      <c r="D1568" s="311" t="s">
        <v>8121</v>
      </c>
      <c r="E1568" s="310" t="s">
        <v>6524</v>
      </c>
      <c r="F1568" s="309"/>
      <c r="G1568" s="308">
        <v>5</v>
      </c>
      <c r="H1568" s="308">
        <v>5</v>
      </c>
      <c r="I1568" s="308">
        <v>5</v>
      </c>
      <c r="J1568" s="308">
        <v>5</v>
      </c>
      <c r="K1568" s="308">
        <v>10</v>
      </c>
      <c r="L1568" s="308">
        <v>10</v>
      </c>
      <c r="M1568" s="308">
        <v>5</v>
      </c>
      <c r="N1568" s="308">
        <v>10</v>
      </c>
      <c r="O1568" s="308">
        <v>10</v>
      </c>
      <c r="P1568" s="308">
        <v>10</v>
      </c>
      <c r="Q1568" s="308">
        <v>5</v>
      </c>
      <c r="R1568" s="307"/>
    </row>
    <row r="1569" spans="1:18">
      <c r="A1569">
        <v>1375</v>
      </c>
      <c r="B1569">
        <v>5</v>
      </c>
      <c r="C1569" s="311" t="s">
        <v>8105</v>
      </c>
      <c r="D1569" s="311" t="s">
        <v>8120</v>
      </c>
      <c r="E1569" s="310" t="s">
        <v>6524</v>
      </c>
      <c r="F1569" s="309"/>
      <c r="G1569" s="308">
        <v>5</v>
      </c>
      <c r="H1569" s="308">
        <v>5</v>
      </c>
      <c r="I1569" s="308">
        <v>5</v>
      </c>
      <c r="J1569" s="308">
        <v>5</v>
      </c>
      <c r="K1569" s="308">
        <v>10</v>
      </c>
      <c r="L1569" s="308">
        <v>10</v>
      </c>
      <c r="M1569" s="308">
        <v>5</v>
      </c>
      <c r="N1569" s="308">
        <v>10</v>
      </c>
      <c r="O1569" s="308">
        <v>10</v>
      </c>
      <c r="P1569" s="308">
        <v>10</v>
      </c>
      <c r="Q1569" s="308">
        <v>5</v>
      </c>
      <c r="R1569" s="307"/>
    </row>
    <row r="1570" spans="1:18">
      <c r="A1570">
        <v>1374</v>
      </c>
      <c r="B1570">
        <v>6</v>
      </c>
      <c r="C1570" s="311" t="s">
        <v>8105</v>
      </c>
      <c r="D1570" s="311" t="s">
        <v>8119</v>
      </c>
      <c r="E1570" s="310" t="s">
        <v>6524</v>
      </c>
      <c r="F1570" s="309"/>
      <c r="G1570" s="308">
        <v>5</v>
      </c>
      <c r="H1570" s="308">
        <v>5</v>
      </c>
      <c r="I1570" s="308">
        <v>5</v>
      </c>
      <c r="J1570" s="308">
        <v>5</v>
      </c>
      <c r="K1570" s="308">
        <v>10</v>
      </c>
      <c r="L1570" s="308">
        <v>10</v>
      </c>
      <c r="M1570" s="308">
        <v>5</v>
      </c>
      <c r="N1570" s="308">
        <v>10</v>
      </c>
      <c r="O1570" s="308">
        <v>10</v>
      </c>
      <c r="P1570" s="308">
        <v>10</v>
      </c>
      <c r="Q1570" s="308">
        <v>5</v>
      </c>
      <c r="R1570" s="307"/>
    </row>
    <row r="1571" spans="1:18">
      <c r="A1571">
        <v>1373</v>
      </c>
      <c r="B1571">
        <v>7</v>
      </c>
      <c r="C1571" s="311" t="s">
        <v>8105</v>
      </c>
      <c r="D1571" s="311" t="s">
        <v>8118</v>
      </c>
      <c r="E1571" s="310" t="s">
        <v>6524</v>
      </c>
      <c r="F1571" s="309"/>
      <c r="G1571" s="308">
        <v>5</v>
      </c>
      <c r="H1571" s="308">
        <v>5</v>
      </c>
      <c r="I1571" s="308">
        <v>5</v>
      </c>
      <c r="J1571" s="308">
        <v>5</v>
      </c>
      <c r="K1571" s="308">
        <v>10</v>
      </c>
      <c r="L1571" s="308">
        <v>10</v>
      </c>
      <c r="M1571" s="308">
        <v>5</v>
      </c>
      <c r="N1571" s="308">
        <v>10</v>
      </c>
      <c r="O1571" s="308">
        <v>10</v>
      </c>
      <c r="P1571" s="308">
        <v>10</v>
      </c>
      <c r="Q1571" s="308">
        <v>5</v>
      </c>
      <c r="R1571" s="307"/>
    </row>
    <row r="1572" spans="1:18">
      <c r="A1572">
        <v>1372</v>
      </c>
      <c r="B1572">
        <v>8</v>
      </c>
      <c r="C1572" s="311" t="s">
        <v>8105</v>
      </c>
      <c r="D1572" s="311" t="s">
        <v>8117</v>
      </c>
      <c r="E1572" s="310" t="s">
        <v>6524</v>
      </c>
      <c r="F1572" s="309"/>
      <c r="G1572" s="308">
        <v>5</v>
      </c>
      <c r="H1572" s="308">
        <v>5</v>
      </c>
      <c r="I1572" s="308">
        <v>5</v>
      </c>
      <c r="J1572" s="308">
        <v>5</v>
      </c>
      <c r="K1572" s="308">
        <v>10</v>
      </c>
      <c r="L1572" s="308">
        <v>10</v>
      </c>
      <c r="M1572" s="308">
        <v>5</v>
      </c>
      <c r="N1572" s="308">
        <v>10</v>
      </c>
      <c r="O1572" s="308">
        <v>10</v>
      </c>
      <c r="P1572" s="308">
        <v>10</v>
      </c>
      <c r="Q1572" s="308">
        <v>5</v>
      </c>
      <c r="R1572" s="307"/>
    </row>
    <row r="1573" spans="1:18">
      <c r="A1573">
        <v>1371</v>
      </c>
      <c r="B1573">
        <v>9</v>
      </c>
      <c r="C1573" s="311" t="s">
        <v>8105</v>
      </c>
      <c r="D1573" s="311" t="s">
        <v>8116</v>
      </c>
      <c r="E1573" s="310" t="s">
        <v>6524</v>
      </c>
      <c r="F1573" s="309"/>
      <c r="G1573" s="308">
        <v>5</v>
      </c>
      <c r="H1573" s="308">
        <v>5</v>
      </c>
      <c r="I1573" s="308">
        <v>5</v>
      </c>
      <c r="J1573" s="308">
        <v>5</v>
      </c>
      <c r="K1573" s="308">
        <v>10</v>
      </c>
      <c r="L1573" s="308">
        <v>10</v>
      </c>
      <c r="M1573" s="308">
        <v>5</v>
      </c>
      <c r="N1573" s="308">
        <v>10</v>
      </c>
      <c r="O1573" s="308">
        <v>10</v>
      </c>
      <c r="P1573" s="308">
        <v>10</v>
      </c>
      <c r="Q1573" s="308">
        <v>5</v>
      </c>
      <c r="R1573" s="307"/>
    </row>
    <row r="1574" spans="1:18">
      <c r="A1574">
        <v>1370</v>
      </c>
      <c r="B1574">
        <v>10</v>
      </c>
      <c r="C1574" s="311" t="s">
        <v>8105</v>
      </c>
      <c r="D1574" s="311" t="s">
        <v>8115</v>
      </c>
      <c r="E1574" s="310" t="s">
        <v>6524</v>
      </c>
      <c r="F1574" s="309"/>
      <c r="G1574" s="308">
        <v>5</v>
      </c>
      <c r="H1574" s="308">
        <v>5</v>
      </c>
      <c r="I1574" s="308">
        <v>5</v>
      </c>
      <c r="J1574" s="308">
        <v>5</v>
      </c>
      <c r="K1574" s="308">
        <v>10</v>
      </c>
      <c r="L1574" s="308">
        <v>10</v>
      </c>
      <c r="M1574" s="308">
        <v>5</v>
      </c>
      <c r="N1574" s="308">
        <v>10</v>
      </c>
      <c r="O1574" s="308">
        <v>10</v>
      </c>
      <c r="P1574" s="308">
        <v>10</v>
      </c>
      <c r="Q1574" s="308">
        <v>5</v>
      </c>
      <c r="R1574" s="307"/>
    </row>
    <row r="1575" spans="1:18">
      <c r="A1575">
        <v>1369</v>
      </c>
      <c r="B1575">
        <v>11</v>
      </c>
      <c r="C1575" s="311" t="s">
        <v>8105</v>
      </c>
      <c r="D1575" s="311" t="s">
        <v>8114</v>
      </c>
      <c r="E1575" s="310" t="s">
        <v>6524</v>
      </c>
      <c r="F1575" s="309"/>
      <c r="G1575" s="308">
        <v>5</v>
      </c>
      <c r="H1575" s="308">
        <v>5</v>
      </c>
      <c r="I1575" s="308">
        <v>5</v>
      </c>
      <c r="J1575" s="308">
        <v>5</v>
      </c>
      <c r="K1575" s="308">
        <v>10</v>
      </c>
      <c r="L1575" s="308">
        <v>10</v>
      </c>
      <c r="M1575" s="308">
        <v>5</v>
      </c>
      <c r="N1575" s="308">
        <v>10</v>
      </c>
      <c r="O1575" s="308">
        <v>10</v>
      </c>
      <c r="P1575" s="308">
        <v>10</v>
      </c>
      <c r="Q1575" s="308">
        <v>5</v>
      </c>
      <c r="R1575" s="307"/>
    </row>
    <row r="1576" spans="1:18">
      <c r="A1576">
        <v>1368</v>
      </c>
      <c r="B1576">
        <v>12</v>
      </c>
      <c r="C1576" s="311" t="s">
        <v>8105</v>
      </c>
      <c r="D1576" s="311" t="s">
        <v>8113</v>
      </c>
      <c r="E1576" s="310" t="s">
        <v>6524</v>
      </c>
      <c r="F1576" s="309"/>
      <c r="G1576" s="308">
        <v>5</v>
      </c>
      <c r="H1576" s="308">
        <v>5</v>
      </c>
      <c r="I1576" s="308">
        <v>5</v>
      </c>
      <c r="J1576" s="308">
        <v>5</v>
      </c>
      <c r="K1576" s="308">
        <v>10</v>
      </c>
      <c r="L1576" s="308">
        <v>10</v>
      </c>
      <c r="M1576" s="308">
        <v>5</v>
      </c>
      <c r="N1576" s="308">
        <v>10</v>
      </c>
      <c r="O1576" s="308">
        <v>10</v>
      </c>
      <c r="P1576" s="308">
        <v>10</v>
      </c>
      <c r="Q1576" s="308">
        <v>5</v>
      </c>
      <c r="R1576" s="307"/>
    </row>
    <row r="1577" spans="1:18">
      <c r="A1577">
        <v>1367</v>
      </c>
      <c r="B1577">
        <v>13</v>
      </c>
      <c r="C1577" s="311" t="s">
        <v>8105</v>
      </c>
      <c r="D1577" s="311" t="s">
        <v>8112</v>
      </c>
      <c r="E1577" s="310" t="s">
        <v>6524</v>
      </c>
      <c r="F1577" s="309"/>
      <c r="G1577" s="308">
        <v>5</v>
      </c>
      <c r="H1577" s="308">
        <v>5</v>
      </c>
      <c r="I1577" s="308">
        <v>5</v>
      </c>
      <c r="J1577" s="308">
        <v>5</v>
      </c>
      <c r="K1577" s="308">
        <v>10</v>
      </c>
      <c r="L1577" s="308">
        <v>10</v>
      </c>
      <c r="M1577" s="308">
        <v>5</v>
      </c>
      <c r="N1577" s="308">
        <v>10</v>
      </c>
      <c r="O1577" s="308">
        <v>10</v>
      </c>
      <c r="P1577" s="308">
        <v>10</v>
      </c>
      <c r="Q1577" s="308">
        <v>5</v>
      </c>
      <c r="R1577" s="307"/>
    </row>
    <row r="1578" spans="1:18">
      <c r="A1578">
        <v>1366</v>
      </c>
      <c r="B1578">
        <v>14</v>
      </c>
      <c r="C1578" s="311" t="s">
        <v>8105</v>
      </c>
      <c r="D1578" s="311" t="s">
        <v>8111</v>
      </c>
      <c r="E1578" s="310" t="s">
        <v>6524</v>
      </c>
      <c r="F1578" s="309"/>
      <c r="G1578" s="308">
        <v>5</v>
      </c>
      <c r="H1578" s="308">
        <v>5</v>
      </c>
      <c r="I1578" s="308">
        <v>5</v>
      </c>
      <c r="J1578" s="308">
        <v>5</v>
      </c>
      <c r="K1578" s="308">
        <v>10</v>
      </c>
      <c r="L1578" s="308">
        <v>10</v>
      </c>
      <c r="M1578" s="308">
        <v>5</v>
      </c>
      <c r="N1578" s="308">
        <v>10</v>
      </c>
      <c r="O1578" s="308">
        <v>10</v>
      </c>
      <c r="P1578" s="308">
        <v>10</v>
      </c>
      <c r="Q1578" s="308">
        <v>5</v>
      </c>
      <c r="R1578" s="307"/>
    </row>
    <row r="1579" spans="1:18">
      <c r="A1579">
        <v>1365</v>
      </c>
      <c r="B1579">
        <v>15</v>
      </c>
      <c r="C1579" s="311" t="s">
        <v>8105</v>
      </c>
      <c r="D1579" s="311" t="s">
        <v>8110</v>
      </c>
      <c r="E1579" s="310" t="s">
        <v>6524</v>
      </c>
      <c r="F1579" s="309"/>
      <c r="G1579" s="308">
        <v>5</v>
      </c>
      <c r="H1579" s="308">
        <v>5</v>
      </c>
      <c r="I1579" s="308">
        <v>5</v>
      </c>
      <c r="J1579" s="308">
        <v>5</v>
      </c>
      <c r="K1579" s="308">
        <v>10</v>
      </c>
      <c r="L1579" s="308">
        <v>10</v>
      </c>
      <c r="M1579" s="308">
        <v>5</v>
      </c>
      <c r="N1579" s="308">
        <v>10</v>
      </c>
      <c r="O1579" s="308">
        <v>10</v>
      </c>
      <c r="P1579" s="308">
        <v>10</v>
      </c>
      <c r="Q1579" s="308">
        <v>5</v>
      </c>
      <c r="R1579" s="307" t="s">
        <v>8</v>
      </c>
    </row>
    <row r="1580" spans="1:18">
      <c r="A1580">
        <v>1364</v>
      </c>
      <c r="B1580">
        <v>16</v>
      </c>
      <c r="C1580" s="311" t="s">
        <v>8105</v>
      </c>
      <c r="D1580" s="311" t="s">
        <v>8109</v>
      </c>
      <c r="E1580" s="310" t="s">
        <v>6524</v>
      </c>
      <c r="F1580" s="309"/>
      <c r="G1580" s="308">
        <v>5</v>
      </c>
      <c r="H1580" s="308">
        <v>5</v>
      </c>
      <c r="I1580" s="308">
        <v>5</v>
      </c>
      <c r="J1580" s="308">
        <v>5</v>
      </c>
      <c r="K1580" s="308">
        <v>10</v>
      </c>
      <c r="L1580" s="308">
        <v>10</v>
      </c>
      <c r="M1580" s="308">
        <v>5</v>
      </c>
      <c r="N1580" s="308">
        <v>10</v>
      </c>
      <c r="O1580" s="308">
        <v>10</v>
      </c>
      <c r="P1580" s="308">
        <v>10</v>
      </c>
      <c r="Q1580" s="308">
        <v>5</v>
      </c>
      <c r="R1580" s="307"/>
    </row>
    <row r="1581" spans="1:18">
      <c r="A1581">
        <v>1363</v>
      </c>
      <c r="B1581">
        <v>17</v>
      </c>
      <c r="C1581" s="311" t="s">
        <v>8105</v>
      </c>
      <c r="D1581" s="311" t="s">
        <v>8108</v>
      </c>
      <c r="E1581" s="310" t="s">
        <v>6524</v>
      </c>
      <c r="F1581" s="309"/>
      <c r="G1581" s="308">
        <v>5</v>
      </c>
      <c r="H1581" s="308">
        <v>5</v>
      </c>
      <c r="I1581" s="308">
        <v>5</v>
      </c>
      <c r="J1581" s="308">
        <v>5</v>
      </c>
      <c r="K1581" s="308">
        <v>10</v>
      </c>
      <c r="L1581" s="308">
        <v>10</v>
      </c>
      <c r="M1581" s="308">
        <v>5</v>
      </c>
      <c r="N1581" s="308">
        <v>10</v>
      </c>
      <c r="O1581" s="308">
        <v>10</v>
      </c>
      <c r="P1581" s="308">
        <v>10</v>
      </c>
      <c r="Q1581" s="308">
        <v>5</v>
      </c>
      <c r="R1581" s="307"/>
    </row>
    <row r="1582" spans="1:18">
      <c r="A1582">
        <v>1362</v>
      </c>
      <c r="B1582">
        <v>18</v>
      </c>
      <c r="C1582" s="311" t="s">
        <v>8105</v>
      </c>
      <c r="D1582" s="311" t="s">
        <v>8107</v>
      </c>
      <c r="E1582" s="310" t="s">
        <v>6524</v>
      </c>
      <c r="F1582" s="309"/>
      <c r="G1582" s="308">
        <v>5</v>
      </c>
      <c r="H1582" s="308">
        <v>5</v>
      </c>
      <c r="I1582" s="308">
        <v>5</v>
      </c>
      <c r="J1582" s="308">
        <v>5</v>
      </c>
      <c r="K1582" s="308">
        <v>10</v>
      </c>
      <c r="L1582" s="308">
        <v>10</v>
      </c>
      <c r="M1582" s="308">
        <v>5</v>
      </c>
      <c r="N1582" s="308">
        <v>10</v>
      </c>
      <c r="O1582" s="308">
        <v>10</v>
      </c>
      <c r="P1582" s="308">
        <v>10</v>
      </c>
      <c r="Q1582" s="308">
        <v>5</v>
      </c>
      <c r="R1582" s="307"/>
    </row>
    <row r="1583" spans="1:18">
      <c r="A1583">
        <v>1361</v>
      </c>
      <c r="B1583">
        <v>19</v>
      </c>
      <c r="C1583" s="311" t="s">
        <v>8105</v>
      </c>
      <c r="D1583" s="311" t="s">
        <v>8106</v>
      </c>
      <c r="E1583" s="310" t="s">
        <v>6524</v>
      </c>
      <c r="F1583" s="309"/>
      <c r="G1583" s="308">
        <v>5</v>
      </c>
      <c r="H1583" s="308">
        <v>5</v>
      </c>
      <c r="I1583" s="308">
        <v>5</v>
      </c>
      <c r="J1583" s="308">
        <v>5</v>
      </c>
      <c r="K1583" s="308">
        <v>10</v>
      </c>
      <c r="L1583" s="308">
        <v>10</v>
      </c>
      <c r="M1583" s="308">
        <v>5</v>
      </c>
      <c r="N1583" s="308">
        <v>10</v>
      </c>
      <c r="O1583" s="308">
        <v>10</v>
      </c>
      <c r="P1583" s="308">
        <v>10</v>
      </c>
      <c r="Q1583" s="308">
        <v>5</v>
      </c>
      <c r="R1583" s="307" t="s">
        <v>8</v>
      </c>
    </row>
    <row r="1584" spans="1:18">
      <c r="A1584">
        <v>1360</v>
      </c>
      <c r="C1584" s="299" t="s">
        <v>8105</v>
      </c>
      <c r="D1584" s="298" t="s">
        <v>8104</v>
      </c>
      <c r="E1584" s="297" t="s">
        <v>6524</v>
      </c>
      <c r="F1584" s="296"/>
      <c r="G1584" s="296" t="e">
        <f>AVERAGE(#REF!)</f>
        <v>#REF!</v>
      </c>
      <c r="H1584" s="296" t="e">
        <f>AVERAGE(#REF!)</f>
        <v>#REF!</v>
      </c>
      <c r="I1584" s="296" t="e">
        <f>AVERAGE(#REF!)</f>
        <v>#REF!</v>
      </c>
      <c r="J1584" s="296" t="e">
        <f>AVERAGE(#REF!)</f>
        <v>#REF!</v>
      </c>
      <c r="K1584" s="296" t="e">
        <f>AVERAGE(#REF!)</f>
        <v>#REF!</v>
      </c>
      <c r="L1584" s="296" t="e">
        <f>AVERAGE(#REF!)</f>
        <v>#REF!</v>
      </c>
      <c r="M1584" s="296" t="e">
        <f>AVERAGE(#REF!)</f>
        <v>#REF!</v>
      </c>
      <c r="N1584" s="296" t="e">
        <f>AVERAGE(#REF!)</f>
        <v>#REF!</v>
      </c>
      <c r="O1584" s="296" t="e">
        <f>AVERAGE(#REF!)</f>
        <v>#REF!</v>
      </c>
      <c r="P1584" s="296" t="e">
        <f>AVERAGE(#REF!)</f>
        <v>#REF!</v>
      </c>
      <c r="Q1584" s="296" t="e">
        <f>AVERAGE(#REF!)</f>
        <v>#REF!</v>
      </c>
    </row>
    <row r="1585" spans="1:18">
      <c r="A1585">
        <v>1359</v>
      </c>
      <c r="B1585">
        <v>1</v>
      </c>
      <c r="C1585" s="299" t="s">
        <v>8093</v>
      </c>
      <c r="D1585" s="299" t="s">
        <v>8103</v>
      </c>
      <c r="E1585" s="302" t="s">
        <v>6524</v>
      </c>
      <c r="F1585" s="301">
        <v>8.6</v>
      </c>
      <c r="G1585" s="300">
        <v>5</v>
      </c>
      <c r="H1585" s="300">
        <v>5</v>
      </c>
      <c r="I1585" s="300">
        <v>5</v>
      </c>
      <c r="J1585" s="300">
        <v>5</v>
      </c>
      <c r="K1585" s="300">
        <v>10</v>
      </c>
      <c r="L1585" s="300">
        <v>10</v>
      </c>
      <c r="M1585" s="300">
        <v>5</v>
      </c>
      <c r="N1585" s="300">
        <v>10</v>
      </c>
      <c r="O1585" s="300">
        <v>10</v>
      </c>
      <c r="P1585" s="300">
        <v>10</v>
      </c>
      <c r="Q1585" s="300">
        <v>5</v>
      </c>
      <c r="R1585" s="1" t="s">
        <v>6698</v>
      </c>
    </row>
    <row r="1586" spans="1:18">
      <c r="A1586">
        <v>1358</v>
      </c>
      <c r="B1586">
        <v>2</v>
      </c>
      <c r="C1586" s="299" t="s">
        <v>8093</v>
      </c>
      <c r="D1586" s="299" t="s">
        <v>8102</v>
      </c>
      <c r="E1586" s="302" t="s">
        <v>6524</v>
      </c>
      <c r="F1586" s="301">
        <v>8.8000000000000007</v>
      </c>
      <c r="G1586" s="300">
        <v>5</v>
      </c>
      <c r="H1586" s="300">
        <v>5</v>
      </c>
      <c r="I1586" s="300">
        <v>5</v>
      </c>
      <c r="J1586" s="300">
        <v>5</v>
      </c>
      <c r="K1586" s="300">
        <v>10</v>
      </c>
      <c r="L1586" s="300">
        <v>10</v>
      </c>
      <c r="M1586" s="300">
        <v>5</v>
      </c>
      <c r="N1586" s="300">
        <v>10</v>
      </c>
      <c r="O1586" s="300">
        <v>10</v>
      </c>
      <c r="P1586" s="300">
        <v>10</v>
      </c>
      <c r="Q1586" s="300">
        <v>5</v>
      </c>
      <c r="R1586" s="1" t="s">
        <v>8</v>
      </c>
    </row>
    <row r="1587" spans="1:18">
      <c r="A1587">
        <v>1357</v>
      </c>
      <c r="B1587">
        <v>3</v>
      </c>
      <c r="C1587" s="299" t="s">
        <v>8093</v>
      </c>
      <c r="D1587" s="299" t="s">
        <v>8101</v>
      </c>
      <c r="E1587" s="302" t="s">
        <v>6524</v>
      </c>
      <c r="F1587" s="301">
        <v>8.6</v>
      </c>
      <c r="G1587" s="300">
        <v>5</v>
      </c>
      <c r="H1587" s="300">
        <v>5</v>
      </c>
      <c r="I1587" s="300">
        <v>5</v>
      </c>
      <c r="J1587" s="300">
        <v>5</v>
      </c>
      <c r="K1587" s="300">
        <v>10</v>
      </c>
      <c r="L1587" s="300">
        <v>10</v>
      </c>
      <c r="M1587" s="300">
        <v>5</v>
      </c>
      <c r="N1587" s="300">
        <v>10</v>
      </c>
      <c r="O1587" s="300">
        <v>10</v>
      </c>
      <c r="P1587" s="300">
        <v>10</v>
      </c>
      <c r="Q1587" s="300">
        <v>5</v>
      </c>
      <c r="R1587" s="1" t="s">
        <v>6698</v>
      </c>
    </row>
    <row r="1588" spans="1:18">
      <c r="A1588">
        <v>1356</v>
      </c>
      <c r="B1588">
        <v>4</v>
      </c>
      <c r="C1588" s="299" t="s">
        <v>8093</v>
      </c>
      <c r="D1588" s="299" t="s">
        <v>8100</v>
      </c>
      <c r="E1588" s="302" t="s">
        <v>6524</v>
      </c>
      <c r="F1588" s="301">
        <v>9.1999999999999993</v>
      </c>
      <c r="G1588" s="300">
        <v>5</v>
      </c>
      <c r="H1588" s="300">
        <v>5</v>
      </c>
      <c r="I1588" s="300">
        <v>5</v>
      </c>
      <c r="J1588" s="300">
        <v>5</v>
      </c>
      <c r="K1588" s="300">
        <v>10</v>
      </c>
      <c r="L1588" s="300">
        <v>10</v>
      </c>
      <c r="M1588" s="300">
        <v>5</v>
      </c>
      <c r="N1588" s="300">
        <v>10</v>
      </c>
      <c r="O1588" s="300">
        <v>10</v>
      </c>
      <c r="P1588" s="300">
        <v>10</v>
      </c>
      <c r="Q1588" s="300">
        <v>5</v>
      </c>
      <c r="R1588" s="1" t="s">
        <v>8</v>
      </c>
    </row>
    <row r="1589" spans="1:18">
      <c r="A1589">
        <v>1355</v>
      </c>
      <c r="B1589">
        <v>5</v>
      </c>
      <c r="C1589" s="299" t="s">
        <v>8093</v>
      </c>
      <c r="D1589" s="305" t="s">
        <v>8099</v>
      </c>
      <c r="E1589" s="304" t="s">
        <v>6524</v>
      </c>
      <c r="F1589" s="303">
        <v>9.5</v>
      </c>
      <c r="G1589" s="300">
        <v>5</v>
      </c>
      <c r="H1589" s="300">
        <v>5</v>
      </c>
      <c r="I1589" s="300">
        <v>5</v>
      </c>
      <c r="J1589" s="300">
        <v>5</v>
      </c>
      <c r="K1589" s="300">
        <v>10</v>
      </c>
      <c r="L1589" s="300">
        <v>10</v>
      </c>
      <c r="M1589" s="300">
        <v>5</v>
      </c>
      <c r="N1589" s="300">
        <v>10</v>
      </c>
      <c r="O1589" s="300">
        <v>10</v>
      </c>
      <c r="P1589" s="300">
        <v>10</v>
      </c>
      <c r="Q1589" s="300">
        <v>5</v>
      </c>
      <c r="R1589" s="1" t="s">
        <v>6665</v>
      </c>
    </row>
    <row r="1590" spans="1:18">
      <c r="A1590">
        <v>1354</v>
      </c>
      <c r="B1590">
        <v>6</v>
      </c>
      <c r="C1590" s="299" t="s">
        <v>8093</v>
      </c>
      <c r="D1590" s="299" t="s">
        <v>8098</v>
      </c>
      <c r="E1590" s="302" t="s">
        <v>6524</v>
      </c>
      <c r="F1590" s="301">
        <v>8.4</v>
      </c>
      <c r="G1590" s="300">
        <v>5</v>
      </c>
      <c r="H1590" s="300">
        <v>5</v>
      </c>
      <c r="I1590" s="300">
        <v>5</v>
      </c>
      <c r="J1590" s="300">
        <v>5</v>
      </c>
      <c r="K1590" s="300">
        <v>10</v>
      </c>
      <c r="L1590" s="300">
        <v>10</v>
      </c>
      <c r="M1590" s="300">
        <v>5</v>
      </c>
      <c r="N1590" s="300">
        <v>10</v>
      </c>
      <c r="O1590" s="300">
        <v>10</v>
      </c>
      <c r="P1590" s="300">
        <v>10</v>
      </c>
      <c r="Q1590" s="300">
        <v>5</v>
      </c>
      <c r="R1590" s="1" t="s">
        <v>8</v>
      </c>
    </row>
    <row r="1591" spans="1:18">
      <c r="A1591">
        <v>1353</v>
      </c>
      <c r="B1591">
        <v>7</v>
      </c>
      <c r="C1591" s="299" t="s">
        <v>8093</v>
      </c>
      <c r="D1591" s="305" t="s">
        <v>8097</v>
      </c>
      <c r="E1591" s="304" t="s">
        <v>6524</v>
      </c>
      <c r="F1591" s="303">
        <v>9.5</v>
      </c>
      <c r="G1591" s="300">
        <v>5</v>
      </c>
      <c r="H1591" s="300">
        <v>5</v>
      </c>
      <c r="I1591" s="300">
        <v>5</v>
      </c>
      <c r="J1591" s="300">
        <v>5</v>
      </c>
      <c r="K1591" s="300">
        <v>10</v>
      </c>
      <c r="L1591" s="300">
        <v>10</v>
      </c>
      <c r="M1591" s="300">
        <v>5</v>
      </c>
      <c r="N1591" s="300">
        <v>10</v>
      </c>
      <c r="O1591" s="300">
        <v>10</v>
      </c>
      <c r="P1591" s="300">
        <v>10</v>
      </c>
      <c r="Q1591" s="300">
        <v>5</v>
      </c>
      <c r="R1591" s="1" t="s">
        <v>6665</v>
      </c>
    </row>
    <row r="1592" spans="1:18">
      <c r="A1592">
        <v>1352</v>
      </c>
      <c r="B1592">
        <v>8</v>
      </c>
      <c r="C1592" s="299" t="s">
        <v>8093</v>
      </c>
      <c r="D1592" s="299" t="s">
        <v>8096</v>
      </c>
      <c r="E1592" s="302" t="s">
        <v>6524</v>
      </c>
      <c r="F1592" s="301">
        <v>8.8000000000000007</v>
      </c>
      <c r="G1592" s="300">
        <v>5</v>
      </c>
      <c r="H1592" s="300">
        <v>5</v>
      </c>
      <c r="I1592" s="300">
        <v>5</v>
      </c>
      <c r="J1592" s="300">
        <v>5</v>
      </c>
      <c r="K1592" s="300">
        <v>10</v>
      </c>
      <c r="L1592" s="300">
        <v>10</v>
      </c>
      <c r="M1592" s="300">
        <v>5</v>
      </c>
      <c r="N1592" s="300">
        <v>10</v>
      </c>
      <c r="O1592" s="300">
        <v>10</v>
      </c>
      <c r="P1592" s="300">
        <v>10</v>
      </c>
      <c r="Q1592" s="300">
        <v>5</v>
      </c>
      <c r="R1592" s="1" t="s">
        <v>8</v>
      </c>
    </row>
    <row r="1593" spans="1:18">
      <c r="A1593">
        <v>1351</v>
      </c>
      <c r="B1593">
        <v>9</v>
      </c>
      <c r="C1593" s="299" t="s">
        <v>8093</v>
      </c>
      <c r="D1593" s="299" t="s">
        <v>8095</v>
      </c>
      <c r="E1593" s="302" t="s">
        <v>6524</v>
      </c>
      <c r="F1593" s="301">
        <v>8.6999999999999993</v>
      </c>
      <c r="G1593" s="300">
        <v>5</v>
      </c>
      <c r="H1593" s="300">
        <v>5</v>
      </c>
      <c r="I1593" s="300">
        <v>5</v>
      </c>
      <c r="J1593" s="300">
        <v>5</v>
      </c>
      <c r="K1593" s="300">
        <v>10</v>
      </c>
      <c r="L1593" s="300">
        <v>10</v>
      </c>
      <c r="M1593" s="300">
        <v>5</v>
      </c>
      <c r="N1593" s="300">
        <v>10</v>
      </c>
      <c r="O1593" s="300">
        <v>10</v>
      </c>
      <c r="P1593" s="300">
        <v>10</v>
      </c>
      <c r="Q1593" s="300">
        <v>5</v>
      </c>
      <c r="R1593" s="1" t="s">
        <v>8</v>
      </c>
    </row>
    <row r="1594" spans="1:18">
      <c r="A1594">
        <v>1350</v>
      </c>
      <c r="B1594">
        <v>10</v>
      </c>
      <c r="C1594" s="299" t="s">
        <v>8093</v>
      </c>
      <c r="D1594" s="305" t="s">
        <v>8094</v>
      </c>
      <c r="E1594" s="304" t="s">
        <v>6524</v>
      </c>
      <c r="F1594" s="303">
        <v>9.6999999999999993</v>
      </c>
      <c r="G1594" s="300">
        <v>5</v>
      </c>
      <c r="H1594" s="300">
        <v>5</v>
      </c>
      <c r="I1594" s="300">
        <v>5</v>
      </c>
      <c r="J1594" s="300">
        <v>5</v>
      </c>
      <c r="K1594" s="300">
        <v>10</v>
      </c>
      <c r="L1594" s="300">
        <v>10</v>
      </c>
      <c r="M1594" s="300">
        <v>5</v>
      </c>
      <c r="N1594" s="300">
        <v>10</v>
      </c>
      <c r="O1594" s="300">
        <v>10</v>
      </c>
      <c r="P1594" s="300">
        <v>10</v>
      </c>
      <c r="Q1594" s="300">
        <v>5</v>
      </c>
      <c r="R1594" s="1" t="s">
        <v>6665</v>
      </c>
    </row>
    <row r="1595" spans="1:18">
      <c r="A1595">
        <v>1349</v>
      </c>
      <c r="C1595" s="299" t="s">
        <v>8093</v>
      </c>
      <c r="D1595" s="298" t="s">
        <v>8081</v>
      </c>
      <c r="E1595" s="297" t="s">
        <v>6524</v>
      </c>
      <c r="F1595" s="296">
        <v>9</v>
      </c>
      <c r="G1595" s="296" t="e">
        <f>AVERAGE(#REF!)</f>
        <v>#REF!</v>
      </c>
      <c r="H1595" s="296" t="e">
        <f>AVERAGE(#REF!)</f>
        <v>#REF!</v>
      </c>
      <c r="I1595" s="296" t="e">
        <f>AVERAGE(#REF!)</f>
        <v>#REF!</v>
      </c>
      <c r="J1595" s="296" t="e">
        <f>AVERAGE(#REF!)</f>
        <v>#REF!</v>
      </c>
      <c r="K1595" s="296" t="e">
        <f>AVERAGE(#REF!)</f>
        <v>#REF!</v>
      </c>
      <c r="L1595" s="296" t="e">
        <f>AVERAGE(#REF!)</f>
        <v>#REF!</v>
      </c>
      <c r="M1595" s="296" t="e">
        <f>AVERAGE(#REF!)</f>
        <v>#REF!</v>
      </c>
      <c r="N1595" s="296" t="e">
        <f>AVERAGE(#REF!)</f>
        <v>#REF!</v>
      </c>
      <c r="O1595" s="296" t="e">
        <f>AVERAGE(#REF!)</f>
        <v>#REF!</v>
      </c>
      <c r="P1595" s="296" t="e">
        <f>AVERAGE(#REF!)</f>
        <v>#REF!</v>
      </c>
      <c r="Q1595" s="296" t="e">
        <f>AVERAGE(#REF!)</f>
        <v>#REF!</v>
      </c>
      <c r="R1595" s="1" t="s">
        <v>8</v>
      </c>
    </row>
    <row r="1596" spans="1:18">
      <c r="A1596">
        <v>1348</v>
      </c>
      <c r="B1596">
        <v>1</v>
      </c>
      <c r="C1596" s="311" t="s">
        <v>8082</v>
      </c>
      <c r="D1596" s="311" t="s">
        <v>8092</v>
      </c>
      <c r="E1596" s="310" t="s">
        <v>6524</v>
      </c>
      <c r="F1596" s="309"/>
      <c r="G1596" s="308">
        <v>5</v>
      </c>
      <c r="H1596" s="308">
        <v>5</v>
      </c>
      <c r="I1596" s="308">
        <v>5</v>
      </c>
      <c r="J1596" s="308">
        <v>5</v>
      </c>
      <c r="K1596" s="308">
        <v>10</v>
      </c>
      <c r="L1596" s="308">
        <v>10</v>
      </c>
      <c r="M1596" s="308">
        <v>5</v>
      </c>
      <c r="N1596" s="308">
        <v>10</v>
      </c>
      <c r="O1596" s="308">
        <v>10</v>
      </c>
      <c r="P1596" s="308">
        <v>10</v>
      </c>
      <c r="Q1596" s="308">
        <v>5</v>
      </c>
      <c r="R1596" s="307" t="s">
        <v>8</v>
      </c>
    </row>
    <row r="1597" spans="1:18">
      <c r="A1597">
        <v>1347</v>
      </c>
      <c r="B1597">
        <v>2</v>
      </c>
      <c r="C1597" s="311" t="s">
        <v>8082</v>
      </c>
      <c r="D1597" s="311" t="s">
        <v>8091</v>
      </c>
      <c r="E1597" s="310" t="s">
        <v>6524</v>
      </c>
      <c r="F1597" s="309"/>
      <c r="G1597" s="308">
        <v>5</v>
      </c>
      <c r="H1597" s="308">
        <v>5</v>
      </c>
      <c r="I1597" s="308">
        <v>5</v>
      </c>
      <c r="J1597" s="308">
        <v>5</v>
      </c>
      <c r="K1597" s="308">
        <v>10</v>
      </c>
      <c r="L1597" s="308">
        <v>10</v>
      </c>
      <c r="M1597" s="308">
        <v>5</v>
      </c>
      <c r="N1597" s="308">
        <v>10</v>
      </c>
      <c r="O1597" s="308">
        <v>10</v>
      </c>
      <c r="P1597" s="308">
        <v>10</v>
      </c>
      <c r="Q1597" s="308">
        <v>5</v>
      </c>
      <c r="R1597" s="307" t="s">
        <v>8</v>
      </c>
    </row>
    <row r="1598" spans="1:18">
      <c r="A1598">
        <v>1346</v>
      </c>
      <c r="B1598">
        <v>3</v>
      </c>
      <c r="C1598" s="311" t="s">
        <v>8082</v>
      </c>
      <c r="D1598" s="311" t="s">
        <v>8090</v>
      </c>
      <c r="E1598" s="310" t="s">
        <v>6524</v>
      </c>
      <c r="F1598" s="309"/>
      <c r="G1598" s="308">
        <v>5</v>
      </c>
      <c r="H1598" s="308">
        <v>5</v>
      </c>
      <c r="I1598" s="308">
        <v>5</v>
      </c>
      <c r="J1598" s="308">
        <v>5</v>
      </c>
      <c r="K1598" s="308">
        <v>10</v>
      </c>
      <c r="L1598" s="308">
        <v>10</v>
      </c>
      <c r="M1598" s="308">
        <v>5</v>
      </c>
      <c r="N1598" s="308">
        <v>10</v>
      </c>
      <c r="O1598" s="308">
        <v>10</v>
      </c>
      <c r="P1598" s="308">
        <v>10</v>
      </c>
      <c r="Q1598" s="308">
        <v>5</v>
      </c>
      <c r="R1598" s="307" t="s">
        <v>8</v>
      </c>
    </row>
    <row r="1599" spans="1:18">
      <c r="A1599">
        <v>1345</v>
      </c>
      <c r="B1599">
        <v>4</v>
      </c>
      <c r="C1599" s="311" t="s">
        <v>8082</v>
      </c>
      <c r="D1599" s="311" t="s">
        <v>8089</v>
      </c>
      <c r="E1599" s="310" t="s">
        <v>6524</v>
      </c>
      <c r="F1599" s="309"/>
      <c r="G1599" s="308">
        <v>5</v>
      </c>
      <c r="H1599" s="308">
        <v>5</v>
      </c>
      <c r="I1599" s="308">
        <v>5</v>
      </c>
      <c r="J1599" s="308">
        <v>5</v>
      </c>
      <c r="K1599" s="308">
        <v>10</v>
      </c>
      <c r="L1599" s="308">
        <v>10</v>
      </c>
      <c r="M1599" s="308">
        <v>5</v>
      </c>
      <c r="N1599" s="308">
        <v>10</v>
      </c>
      <c r="O1599" s="308">
        <v>10</v>
      </c>
      <c r="P1599" s="308">
        <v>10</v>
      </c>
      <c r="Q1599" s="308">
        <v>5</v>
      </c>
      <c r="R1599" s="307"/>
    </row>
    <row r="1600" spans="1:18">
      <c r="A1600">
        <v>1344</v>
      </c>
      <c r="B1600">
        <v>5</v>
      </c>
      <c r="C1600" s="311" t="s">
        <v>8082</v>
      </c>
      <c r="D1600" s="311" t="s">
        <v>8088</v>
      </c>
      <c r="E1600" s="310" t="s">
        <v>6524</v>
      </c>
      <c r="F1600" s="309"/>
      <c r="G1600" s="308">
        <v>5</v>
      </c>
      <c r="H1600" s="308">
        <v>5</v>
      </c>
      <c r="I1600" s="308">
        <v>5</v>
      </c>
      <c r="J1600" s="308">
        <v>5</v>
      </c>
      <c r="K1600" s="308">
        <v>10</v>
      </c>
      <c r="L1600" s="308">
        <v>10</v>
      </c>
      <c r="M1600" s="308">
        <v>5</v>
      </c>
      <c r="N1600" s="308">
        <v>10</v>
      </c>
      <c r="O1600" s="308">
        <v>10</v>
      </c>
      <c r="P1600" s="308">
        <v>10</v>
      </c>
      <c r="Q1600" s="308">
        <v>5</v>
      </c>
      <c r="R1600" s="307" t="s">
        <v>8</v>
      </c>
    </row>
    <row r="1601" spans="1:18">
      <c r="A1601">
        <v>1343</v>
      </c>
      <c r="B1601">
        <v>6</v>
      </c>
      <c r="C1601" s="311" t="s">
        <v>8082</v>
      </c>
      <c r="D1601" s="311" t="s">
        <v>8087</v>
      </c>
      <c r="E1601" s="310" t="s">
        <v>6524</v>
      </c>
      <c r="F1601" s="309"/>
      <c r="G1601" s="308">
        <v>5</v>
      </c>
      <c r="H1601" s="308">
        <v>5</v>
      </c>
      <c r="I1601" s="308">
        <v>5</v>
      </c>
      <c r="J1601" s="308">
        <v>5</v>
      </c>
      <c r="K1601" s="308">
        <v>10</v>
      </c>
      <c r="L1601" s="308">
        <v>10</v>
      </c>
      <c r="M1601" s="308">
        <v>5</v>
      </c>
      <c r="N1601" s="308">
        <v>10</v>
      </c>
      <c r="O1601" s="308">
        <v>10</v>
      </c>
      <c r="P1601" s="308">
        <v>10</v>
      </c>
      <c r="Q1601" s="308">
        <v>5</v>
      </c>
      <c r="R1601" s="307" t="s">
        <v>8</v>
      </c>
    </row>
    <row r="1602" spans="1:18">
      <c r="A1602">
        <v>1342</v>
      </c>
      <c r="B1602">
        <v>7</v>
      </c>
      <c r="C1602" s="311" t="s">
        <v>8082</v>
      </c>
      <c r="D1602" s="311" t="s">
        <v>8086</v>
      </c>
      <c r="E1602" s="310" t="s">
        <v>6524</v>
      </c>
      <c r="F1602" s="309"/>
      <c r="G1602" s="308">
        <v>5</v>
      </c>
      <c r="H1602" s="308">
        <v>5</v>
      </c>
      <c r="I1602" s="308">
        <v>5</v>
      </c>
      <c r="J1602" s="308">
        <v>5</v>
      </c>
      <c r="K1602" s="308">
        <v>10</v>
      </c>
      <c r="L1602" s="308">
        <v>10</v>
      </c>
      <c r="M1602" s="308">
        <v>5</v>
      </c>
      <c r="N1602" s="308">
        <v>10</v>
      </c>
      <c r="O1602" s="308">
        <v>10</v>
      </c>
      <c r="P1602" s="308">
        <v>10</v>
      </c>
      <c r="Q1602" s="308">
        <v>5</v>
      </c>
      <c r="R1602" s="307"/>
    </row>
    <row r="1603" spans="1:18">
      <c r="A1603">
        <v>1341</v>
      </c>
      <c r="B1603">
        <v>8</v>
      </c>
      <c r="C1603" s="311" t="s">
        <v>8082</v>
      </c>
      <c r="D1603" s="311" t="s">
        <v>8085</v>
      </c>
      <c r="E1603" s="310" t="s">
        <v>6524</v>
      </c>
      <c r="F1603" s="309"/>
      <c r="G1603" s="308">
        <v>5</v>
      </c>
      <c r="H1603" s="308">
        <v>5</v>
      </c>
      <c r="I1603" s="308">
        <v>5</v>
      </c>
      <c r="J1603" s="308">
        <v>5</v>
      </c>
      <c r="K1603" s="308">
        <v>10</v>
      </c>
      <c r="L1603" s="308">
        <v>10</v>
      </c>
      <c r="M1603" s="308">
        <v>5</v>
      </c>
      <c r="N1603" s="308">
        <v>10</v>
      </c>
      <c r="O1603" s="308">
        <v>10</v>
      </c>
      <c r="P1603" s="308">
        <v>10</v>
      </c>
      <c r="Q1603" s="308">
        <v>5</v>
      </c>
      <c r="R1603" s="307" t="s">
        <v>8</v>
      </c>
    </row>
    <row r="1604" spans="1:18">
      <c r="A1604">
        <v>1340</v>
      </c>
      <c r="B1604">
        <v>9</v>
      </c>
      <c r="C1604" s="311" t="s">
        <v>8082</v>
      </c>
      <c r="D1604" s="311" t="s">
        <v>8084</v>
      </c>
      <c r="E1604" s="310" t="s">
        <v>6524</v>
      </c>
      <c r="F1604" s="309"/>
      <c r="G1604" s="308">
        <v>5</v>
      </c>
      <c r="H1604" s="308">
        <v>5</v>
      </c>
      <c r="I1604" s="308">
        <v>5</v>
      </c>
      <c r="J1604" s="308">
        <v>5</v>
      </c>
      <c r="K1604" s="308">
        <v>10</v>
      </c>
      <c r="L1604" s="308">
        <v>10</v>
      </c>
      <c r="M1604" s="308">
        <v>5</v>
      </c>
      <c r="N1604" s="308">
        <v>10</v>
      </c>
      <c r="O1604" s="308">
        <v>10</v>
      </c>
      <c r="P1604" s="308">
        <v>10</v>
      </c>
      <c r="Q1604" s="308">
        <v>5</v>
      </c>
      <c r="R1604" s="307" t="s">
        <v>8</v>
      </c>
    </row>
    <row r="1605" spans="1:18">
      <c r="A1605">
        <v>1339</v>
      </c>
      <c r="B1605">
        <v>10</v>
      </c>
      <c r="C1605" s="311" t="s">
        <v>8082</v>
      </c>
      <c r="D1605" s="311" t="s">
        <v>8083</v>
      </c>
      <c r="E1605" s="310" t="s">
        <v>6524</v>
      </c>
      <c r="F1605" s="309"/>
      <c r="G1605" s="308">
        <v>5</v>
      </c>
      <c r="H1605" s="308">
        <v>5</v>
      </c>
      <c r="I1605" s="308">
        <v>5</v>
      </c>
      <c r="J1605" s="308">
        <v>5</v>
      </c>
      <c r="K1605" s="308">
        <v>10</v>
      </c>
      <c r="L1605" s="308">
        <v>10</v>
      </c>
      <c r="M1605" s="308">
        <v>5</v>
      </c>
      <c r="N1605" s="308">
        <v>10</v>
      </c>
      <c r="O1605" s="308">
        <v>10</v>
      </c>
      <c r="P1605" s="308">
        <v>10</v>
      </c>
      <c r="Q1605" s="308">
        <v>5</v>
      </c>
      <c r="R1605" s="307"/>
    </row>
    <row r="1606" spans="1:18">
      <c r="A1606">
        <v>1338</v>
      </c>
      <c r="C1606" s="299" t="s">
        <v>8082</v>
      </c>
      <c r="D1606" s="298" t="s">
        <v>8081</v>
      </c>
      <c r="E1606" s="297" t="s">
        <v>6524</v>
      </c>
      <c r="F1606" s="296"/>
      <c r="G1606" s="296" t="e">
        <f>AVERAGE(#REF!)</f>
        <v>#REF!</v>
      </c>
      <c r="H1606" s="296" t="e">
        <f>AVERAGE(#REF!)</f>
        <v>#REF!</v>
      </c>
      <c r="I1606" s="296" t="e">
        <f>AVERAGE(#REF!)</f>
        <v>#REF!</v>
      </c>
      <c r="J1606" s="296" t="e">
        <f>AVERAGE(#REF!)</f>
        <v>#REF!</v>
      </c>
      <c r="K1606" s="296" t="e">
        <f>AVERAGE(#REF!)</f>
        <v>#REF!</v>
      </c>
      <c r="L1606" s="296" t="e">
        <f>AVERAGE(#REF!)</f>
        <v>#REF!</v>
      </c>
      <c r="M1606" s="296" t="e">
        <f>AVERAGE(#REF!)</f>
        <v>#REF!</v>
      </c>
      <c r="N1606" s="296" t="e">
        <f>AVERAGE(#REF!)</f>
        <v>#REF!</v>
      </c>
      <c r="O1606" s="296" t="e">
        <f>AVERAGE(#REF!)</f>
        <v>#REF!</v>
      </c>
      <c r="P1606" s="296" t="e">
        <f>AVERAGE(#REF!)</f>
        <v>#REF!</v>
      </c>
      <c r="Q1606" s="296" t="e">
        <f>AVERAGE(#REF!)</f>
        <v>#REF!</v>
      </c>
    </row>
    <row r="1607" spans="1:18">
      <c r="A1607">
        <v>1337</v>
      </c>
      <c r="B1607">
        <v>1</v>
      </c>
      <c r="C1607" s="299" t="s">
        <v>8074</v>
      </c>
      <c r="D1607" s="299" t="s">
        <v>8080</v>
      </c>
      <c r="E1607" s="302" t="s">
        <v>6524</v>
      </c>
      <c r="F1607" s="301">
        <v>8.5</v>
      </c>
      <c r="G1607" s="300">
        <v>5</v>
      </c>
      <c r="H1607" s="300">
        <v>5</v>
      </c>
      <c r="I1607" s="300">
        <v>5</v>
      </c>
      <c r="J1607" s="300">
        <v>5</v>
      </c>
      <c r="K1607" s="300">
        <v>10</v>
      </c>
      <c r="L1607" s="300">
        <v>10</v>
      </c>
      <c r="M1607" s="300">
        <v>5</v>
      </c>
      <c r="N1607" s="300">
        <v>10</v>
      </c>
      <c r="O1607" s="300">
        <v>10</v>
      </c>
      <c r="P1607" s="300">
        <v>10</v>
      </c>
      <c r="Q1607" s="300">
        <v>5</v>
      </c>
      <c r="R1607" s="1" t="s">
        <v>6698</v>
      </c>
    </row>
    <row r="1608" spans="1:18">
      <c r="A1608">
        <v>1336</v>
      </c>
      <c r="B1608">
        <v>2</v>
      </c>
      <c r="C1608" s="299" t="s">
        <v>8074</v>
      </c>
      <c r="D1608" s="299" t="s">
        <v>8079</v>
      </c>
      <c r="E1608" s="302" t="s">
        <v>6524</v>
      </c>
      <c r="F1608" s="301">
        <v>9.3000000000000007</v>
      </c>
      <c r="G1608" s="300">
        <v>5</v>
      </c>
      <c r="H1608" s="300">
        <v>5</v>
      </c>
      <c r="I1608" s="300">
        <v>5</v>
      </c>
      <c r="J1608" s="300">
        <v>5</v>
      </c>
      <c r="K1608" s="300">
        <v>10</v>
      </c>
      <c r="L1608" s="300">
        <v>10</v>
      </c>
      <c r="M1608" s="300">
        <v>5</v>
      </c>
      <c r="N1608" s="300">
        <v>10</v>
      </c>
      <c r="O1608" s="300">
        <v>10</v>
      </c>
      <c r="P1608" s="300">
        <v>10</v>
      </c>
      <c r="Q1608" s="300">
        <v>5</v>
      </c>
      <c r="R1608" s="1" t="s">
        <v>6698</v>
      </c>
    </row>
    <row r="1609" spans="1:18">
      <c r="A1609">
        <v>1335</v>
      </c>
      <c r="B1609">
        <v>3</v>
      </c>
      <c r="C1609" s="299" t="s">
        <v>8074</v>
      </c>
      <c r="D1609" s="299" t="s">
        <v>8078</v>
      </c>
      <c r="E1609" s="302" t="s">
        <v>6524</v>
      </c>
      <c r="F1609" s="301">
        <v>8.6</v>
      </c>
      <c r="G1609" s="300">
        <v>5</v>
      </c>
      <c r="H1609" s="300">
        <v>5</v>
      </c>
      <c r="I1609" s="300">
        <v>5</v>
      </c>
      <c r="J1609" s="300">
        <v>5</v>
      </c>
      <c r="K1609" s="300">
        <v>10</v>
      </c>
      <c r="L1609" s="300">
        <v>10</v>
      </c>
      <c r="M1609" s="300">
        <v>5</v>
      </c>
      <c r="N1609" s="300">
        <v>10</v>
      </c>
      <c r="O1609" s="300">
        <v>10</v>
      </c>
      <c r="P1609" s="300">
        <v>10</v>
      </c>
      <c r="Q1609" s="300">
        <v>5</v>
      </c>
      <c r="R1609" s="1" t="s">
        <v>6698</v>
      </c>
    </row>
    <row r="1610" spans="1:18">
      <c r="A1610">
        <v>1334</v>
      </c>
      <c r="B1610">
        <v>4</v>
      </c>
      <c r="C1610" s="299" t="s">
        <v>8074</v>
      </c>
      <c r="D1610" s="299" t="s">
        <v>8077</v>
      </c>
      <c r="E1610" s="302" t="s">
        <v>6524</v>
      </c>
      <c r="F1610" s="301">
        <v>9.1999999999999993</v>
      </c>
      <c r="G1610" s="300">
        <v>5</v>
      </c>
      <c r="H1610" s="300">
        <v>5</v>
      </c>
      <c r="I1610" s="300">
        <v>5</v>
      </c>
      <c r="J1610" s="300">
        <v>5</v>
      </c>
      <c r="K1610" s="300">
        <v>10</v>
      </c>
      <c r="L1610" s="300">
        <v>10</v>
      </c>
      <c r="M1610" s="300">
        <v>5</v>
      </c>
      <c r="N1610" s="300">
        <v>10</v>
      </c>
      <c r="O1610" s="300">
        <v>10</v>
      </c>
      <c r="P1610" s="300">
        <v>10</v>
      </c>
      <c r="Q1610" s="300">
        <v>5</v>
      </c>
      <c r="R1610" s="1" t="s">
        <v>6698</v>
      </c>
    </row>
    <row r="1611" spans="1:18">
      <c r="A1611">
        <v>1333</v>
      </c>
      <c r="B1611">
        <v>5</v>
      </c>
      <c r="C1611" s="299" t="s">
        <v>8074</v>
      </c>
      <c r="D1611" s="299" t="s">
        <v>8076</v>
      </c>
      <c r="E1611" s="302" t="s">
        <v>6524</v>
      </c>
      <c r="F1611" s="301">
        <v>8.6999999999999993</v>
      </c>
      <c r="G1611" s="300">
        <v>5</v>
      </c>
      <c r="H1611" s="300">
        <v>5</v>
      </c>
      <c r="I1611" s="300">
        <v>5</v>
      </c>
      <c r="J1611" s="300">
        <v>5</v>
      </c>
      <c r="K1611" s="300">
        <v>10</v>
      </c>
      <c r="L1611" s="300">
        <v>10</v>
      </c>
      <c r="M1611" s="300">
        <v>5</v>
      </c>
      <c r="N1611" s="300">
        <v>10</v>
      </c>
      <c r="O1611" s="300">
        <v>10</v>
      </c>
      <c r="P1611" s="300">
        <v>10</v>
      </c>
      <c r="Q1611" s="300">
        <v>5</v>
      </c>
      <c r="R1611" s="1" t="s">
        <v>6698</v>
      </c>
    </row>
    <row r="1612" spans="1:18">
      <c r="A1612">
        <v>1332</v>
      </c>
      <c r="B1612">
        <v>6</v>
      </c>
      <c r="C1612" s="299" t="s">
        <v>8074</v>
      </c>
      <c r="D1612" s="299" t="s">
        <v>8075</v>
      </c>
      <c r="E1612" s="302" t="s">
        <v>6524</v>
      </c>
      <c r="F1612" s="301">
        <v>9.4</v>
      </c>
      <c r="G1612" s="300">
        <v>5</v>
      </c>
      <c r="H1612" s="300">
        <v>5</v>
      </c>
      <c r="I1612" s="300">
        <v>5</v>
      </c>
      <c r="J1612" s="300">
        <v>5</v>
      </c>
      <c r="K1612" s="300">
        <v>10</v>
      </c>
      <c r="L1612" s="300">
        <v>10</v>
      </c>
      <c r="M1612" s="300">
        <v>5</v>
      </c>
      <c r="N1612" s="300">
        <v>10</v>
      </c>
      <c r="O1612" s="300">
        <v>10</v>
      </c>
      <c r="P1612" s="300">
        <v>10</v>
      </c>
      <c r="Q1612" s="300">
        <v>5</v>
      </c>
      <c r="R1612" s="1" t="s">
        <v>6698</v>
      </c>
    </row>
    <row r="1613" spans="1:18">
      <c r="A1613">
        <v>1331</v>
      </c>
      <c r="C1613" s="299" t="s">
        <v>8074</v>
      </c>
      <c r="D1613" s="298" t="s">
        <v>8073</v>
      </c>
      <c r="E1613" s="297" t="s">
        <v>6524</v>
      </c>
      <c r="F1613" s="296">
        <v>9</v>
      </c>
      <c r="G1613" s="296" t="e">
        <f>AVERAGE(#REF!)</f>
        <v>#REF!</v>
      </c>
      <c r="H1613" s="296" t="e">
        <f>AVERAGE(#REF!)</f>
        <v>#REF!</v>
      </c>
      <c r="I1613" s="296" t="e">
        <f>AVERAGE(#REF!)</f>
        <v>#REF!</v>
      </c>
      <c r="J1613" s="296" t="e">
        <f>AVERAGE(#REF!)</f>
        <v>#REF!</v>
      </c>
      <c r="K1613" s="296" t="e">
        <f>AVERAGE(#REF!)</f>
        <v>#REF!</v>
      </c>
      <c r="L1613" s="296" t="e">
        <f>AVERAGE(#REF!)</f>
        <v>#REF!</v>
      </c>
      <c r="M1613" s="296" t="e">
        <f>AVERAGE(#REF!)</f>
        <v>#REF!</v>
      </c>
      <c r="N1613" s="296" t="e">
        <f>AVERAGE(#REF!)</f>
        <v>#REF!</v>
      </c>
      <c r="O1613" s="296" t="e">
        <f>AVERAGE(#REF!)</f>
        <v>#REF!</v>
      </c>
      <c r="P1613" s="296" t="e">
        <f>AVERAGE(#REF!)</f>
        <v>#REF!</v>
      </c>
      <c r="Q1613" s="296" t="e">
        <f>AVERAGE(#REF!)</f>
        <v>#REF!</v>
      </c>
      <c r="R1613" s="1" t="s">
        <v>6698</v>
      </c>
    </row>
    <row r="1614" spans="1:18">
      <c r="A1614">
        <v>1330</v>
      </c>
      <c r="B1614">
        <v>1</v>
      </c>
      <c r="C1614" s="299" t="s">
        <v>8059</v>
      </c>
      <c r="D1614" s="299" t="s">
        <v>8072</v>
      </c>
      <c r="E1614" s="302" t="s">
        <v>6524</v>
      </c>
      <c r="F1614" s="301">
        <v>9.1999999999999993</v>
      </c>
      <c r="G1614" s="300">
        <v>5</v>
      </c>
      <c r="H1614" s="300">
        <v>5</v>
      </c>
      <c r="I1614" s="300">
        <v>5</v>
      </c>
      <c r="J1614" s="300">
        <v>5</v>
      </c>
      <c r="K1614" s="300">
        <v>10</v>
      </c>
      <c r="L1614" s="300">
        <v>10</v>
      </c>
      <c r="M1614" s="300">
        <v>5</v>
      </c>
      <c r="N1614" s="300">
        <v>10</v>
      </c>
      <c r="O1614" s="300">
        <v>10</v>
      </c>
      <c r="P1614" s="300">
        <v>10</v>
      </c>
      <c r="Q1614" s="300">
        <v>5</v>
      </c>
      <c r="R1614" s="1" t="s">
        <v>6698</v>
      </c>
    </row>
    <row r="1615" spans="1:18">
      <c r="A1615">
        <v>1329</v>
      </c>
      <c r="B1615">
        <v>2</v>
      </c>
      <c r="C1615" s="299" t="s">
        <v>8059</v>
      </c>
      <c r="D1615" s="299" t="s">
        <v>8071</v>
      </c>
      <c r="E1615" s="302" t="s">
        <v>6524</v>
      </c>
      <c r="F1615" s="301">
        <v>8.6999999999999993</v>
      </c>
      <c r="G1615" s="300">
        <v>5</v>
      </c>
      <c r="H1615" s="300">
        <v>5</v>
      </c>
      <c r="I1615" s="300">
        <v>5</v>
      </c>
      <c r="J1615" s="300">
        <v>5</v>
      </c>
      <c r="K1615" s="300">
        <v>10</v>
      </c>
      <c r="L1615" s="300">
        <v>10</v>
      </c>
      <c r="M1615" s="300">
        <v>5</v>
      </c>
      <c r="N1615" s="300">
        <v>10</v>
      </c>
      <c r="O1615" s="300">
        <v>10</v>
      </c>
      <c r="P1615" s="300">
        <v>10</v>
      </c>
      <c r="Q1615" s="300">
        <v>5</v>
      </c>
      <c r="R1615" s="1" t="s">
        <v>6698</v>
      </c>
    </row>
    <row r="1616" spans="1:18">
      <c r="A1616">
        <v>1328</v>
      </c>
      <c r="B1616">
        <v>3</v>
      </c>
      <c r="C1616" s="299" t="s">
        <v>8059</v>
      </c>
      <c r="D1616" s="299" t="s">
        <v>8070</v>
      </c>
      <c r="E1616" s="302" t="s">
        <v>6524</v>
      </c>
      <c r="F1616" s="301">
        <v>9.4</v>
      </c>
      <c r="G1616" s="300">
        <v>5</v>
      </c>
      <c r="H1616" s="300">
        <v>5</v>
      </c>
      <c r="I1616" s="300">
        <v>5</v>
      </c>
      <c r="J1616" s="300">
        <v>5</v>
      </c>
      <c r="K1616" s="300">
        <v>10</v>
      </c>
      <c r="L1616" s="300">
        <v>10</v>
      </c>
      <c r="M1616" s="300">
        <v>5</v>
      </c>
      <c r="N1616" s="300">
        <v>10</v>
      </c>
      <c r="O1616" s="300">
        <v>10</v>
      </c>
      <c r="P1616" s="300">
        <v>10</v>
      </c>
      <c r="Q1616" s="300">
        <v>5</v>
      </c>
      <c r="R1616" s="1" t="s">
        <v>8</v>
      </c>
    </row>
    <row r="1617" spans="1:18">
      <c r="A1617">
        <v>1327</v>
      </c>
      <c r="B1617">
        <v>4</v>
      </c>
      <c r="C1617" s="299" t="s">
        <v>8059</v>
      </c>
      <c r="D1617" s="299" t="s">
        <v>8069</v>
      </c>
      <c r="E1617" s="302" t="s">
        <v>6524</v>
      </c>
      <c r="F1617" s="301">
        <v>9</v>
      </c>
      <c r="G1617" s="300">
        <v>5</v>
      </c>
      <c r="H1617" s="300">
        <v>5</v>
      </c>
      <c r="I1617" s="300">
        <v>5</v>
      </c>
      <c r="J1617" s="300">
        <v>5</v>
      </c>
      <c r="K1617" s="300">
        <v>10</v>
      </c>
      <c r="L1617" s="300">
        <v>10</v>
      </c>
      <c r="M1617" s="300">
        <v>5</v>
      </c>
      <c r="N1617" s="300">
        <v>10</v>
      </c>
      <c r="O1617" s="300">
        <v>10</v>
      </c>
      <c r="P1617" s="300">
        <v>10</v>
      </c>
      <c r="Q1617" s="300">
        <v>5</v>
      </c>
      <c r="R1617" s="1" t="s">
        <v>6698</v>
      </c>
    </row>
    <row r="1618" spans="1:18">
      <c r="A1618">
        <v>1326</v>
      </c>
      <c r="B1618">
        <v>5</v>
      </c>
      <c r="C1618" s="299" t="s">
        <v>8059</v>
      </c>
      <c r="D1618" s="299" t="s">
        <v>8068</v>
      </c>
      <c r="E1618" s="302" t="s">
        <v>6524</v>
      </c>
      <c r="F1618" s="301">
        <v>8.6</v>
      </c>
      <c r="G1618" s="300">
        <v>5</v>
      </c>
      <c r="H1618" s="300">
        <v>5</v>
      </c>
      <c r="I1618" s="300">
        <v>5</v>
      </c>
      <c r="J1618" s="300">
        <v>5</v>
      </c>
      <c r="K1618" s="300">
        <v>10</v>
      </c>
      <c r="L1618" s="300">
        <v>10</v>
      </c>
      <c r="M1618" s="300">
        <v>5</v>
      </c>
      <c r="N1618" s="300">
        <v>10</v>
      </c>
      <c r="O1618" s="300">
        <v>10</v>
      </c>
      <c r="P1618" s="300">
        <v>10</v>
      </c>
      <c r="Q1618" s="300">
        <v>5</v>
      </c>
      <c r="R1618" s="1" t="s">
        <v>6698</v>
      </c>
    </row>
    <row r="1619" spans="1:18">
      <c r="A1619">
        <v>1325</v>
      </c>
      <c r="B1619">
        <v>6</v>
      </c>
      <c r="C1619" s="299" t="s">
        <v>8059</v>
      </c>
      <c r="D1619" s="299" t="s">
        <v>8067</v>
      </c>
      <c r="E1619" s="302" t="s">
        <v>6524</v>
      </c>
      <c r="F1619" s="301">
        <v>7.4</v>
      </c>
      <c r="G1619" s="300">
        <v>5</v>
      </c>
      <c r="H1619" s="300">
        <v>5</v>
      </c>
      <c r="I1619" s="300">
        <v>5</v>
      </c>
      <c r="J1619" s="300">
        <v>5</v>
      </c>
      <c r="K1619" s="300">
        <v>10</v>
      </c>
      <c r="L1619" s="300">
        <v>10</v>
      </c>
      <c r="M1619" s="300">
        <v>5</v>
      </c>
      <c r="N1619" s="300">
        <v>10</v>
      </c>
      <c r="O1619" s="300">
        <v>10</v>
      </c>
      <c r="P1619" s="300">
        <v>10</v>
      </c>
      <c r="Q1619" s="300">
        <v>5</v>
      </c>
    </row>
    <row r="1620" spans="1:18">
      <c r="A1620">
        <v>1324</v>
      </c>
      <c r="B1620">
        <v>7</v>
      </c>
      <c r="C1620" s="299" t="s">
        <v>8059</v>
      </c>
      <c r="D1620" s="299" t="s">
        <v>8066</v>
      </c>
      <c r="E1620" s="302" t="s">
        <v>6524</v>
      </c>
      <c r="F1620" s="301">
        <v>9.1</v>
      </c>
      <c r="G1620" s="300">
        <v>5</v>
      </c>
      <c r="H1620" s="300">
        <v>5</v>
      </c>
      <c r="I1620" s="300">
        <v>5</v>
      </c>
      <c r="J1620" s="300">
        <v>5</v>
      </c>
      <c r="K1620" s="300">
        <v>10</v>
      </c>
      <c r="L1620" s="300">
        <v>10</v>
      </c>
      <c r="M1620" s="300">
        <v>5</v>
      </c>
      <c r="N1620" s="300">
        <v>10</v>
      </c>
      <c r="O1620" s="300">
        <v>10</v>
      </c>
      <c r="P1620" s="300">
        <v>10</v>
      </c>
      <c r="Q1620" s="300">
        <v>5</v>
      </c>
      <c r="R1620" s="1" t="s">
        <v>6698</v>
      </c>
    </row>
    <row r="1621" spans="1:18">
      <c r="A1621">
        <v>1323</v>
      </c>
      <c r="B1621">
        <v>8</v>
      </c>
      <c r="C1621" s="299" t="s">
        <v>8059</v>
      </c>
      <c r="D1621" s="299" t="s">
        <v>8065</v>
      </c>
      <c r="E1621" s="302" t="s">
        <v>6524</v>
      </c>
      <c r="F1621" s="301">
        <v>8.6999999999999993</v>
      </c>
      <c r="G1621" s="300">
        <v>5</v>
      </c>
      <c r="H1621" s="300">
        <v>5</v>
      </c>
      <c r="I1621" s="300">
        <v>5</v>
      </c>
      <c r="J1621" s="300">
        <v>5</v>
      </c>
      <c r="K1621" s="300">
        <v>10</v>
      </c>
      <c r="L1621" s="300">
        <v>10</v>
      </c>
      <c r="M1621" s="300">
        <v>5</v>
      </c>
      <c r="N1621" s="300">
        <v>10</v>
      </c>
      <c r="O1621" s="300">
        <v>10</v>
      </c>
      <c r="P1621" s="300">
        <v>10</v>
      </c>
      <c r="Q1621" s="300">
        <v>5</v>
      </c>
      <c r="R1621" s="1" t="s">
        <v>6698</v>
      </c>
    </row>
    <row r="1622" spans="1:18">
      <c r="A1622">
        <v>1322</v>
      </c>
      <c r="B1622">
        <v>9</v>
      </c>
      <c r="C1622" s="299" t="s">
        <v>8059</v>
      </c>
      <c r="D1622" s="299" t="s">
        <v>8064</v>
      </c>
      <c r="E1622" s="302" t="s">
        <v>6524</v>
      </c>
      <c r="F1622" s="301">
        <v>7.6</v>
      </c>
      <c r="G1622" s="300">
        <v>5</v>
      </c>
      <c r="H1622" s="300">
        <v>5</v>
      </c>
      <c r="I1622" s="300">
        <v>5</v>
      </c>
      <c r="J1622" s="300">
        <v>5</v>
      </c>
      <c r="K1622" s="300">
        <v>10</v>
      </c>
      <c r="L1622" s="300">
        <v>10</v>
      </c>
      <c r="M1622" s="300">
        <v>5</v>
      </c>
      <c r="N1622" s="300">
        <v>10</v>
      </c>
      <c r="O1622" s="300">
        <v>10</v>
      </c>
      <c r="P1622" s="300">
        <v>10</v>
      </c>
      <c r="Q1622" s="300">
        <v>5</v>
      </c>
      <c r="R1622" s="1" t="s">
        <v>6698</v>
      </c>
    </row>
    <row r="1623" spans="1:18">
      <c r="A1623">
        <v>1321</v>
      </c>
      <c r="B1623">
        <v>10</v>
      </c>
      <c r="C1623" s="299" t="s">
        <v>8059</v>
      </c>
      <c r="D1623" s="299" t="s">
        <v>8063</v>
      </c>
      <c r="E1623" s="302" t="s">
        <v>6524</v>
      </c>
      <c r="F1623" s="301">
        <v>9.3000000000000007</v>
      </c>
      <c r="G1623" s="300">
        <v>5</v>
      </c>
      <c r="H1623" s="300">
        <v>5</v>
      </c>
      <c r="I1623" s="300">
        <v>5</v>
      </c>
      <c r="J1623" s="300">
        <v>5</v>
      </c>
      <c r="K1623" s="300">
        <v>10</v>
      </c>
      <c r="L1623" s="300">
        <v>10</v>
      </c>
      <c r="M1623" s="300">
        <v>5</v>
      </c>
      <c r="N1623" s="300">
        <v>10</v>
      </c>
      <c r="O1623" s="300">
        <v>10</v>
      </c>
      <c r="P1623" s="300">
        <v>10</v>
      </c>
      <c r="Q1623" s="300">
        <v>5</v>
      </c>
      <c r="R1623" s="1" t="s">
        <v>6698</v>
      </c>
    </row>
    <row r="1624" spans="1:18">
      <c r="A1624">
        <v>1320</v>
      </c>
      <c r="B1624">
        <v>11</v>
      </c>
      <c r="C1624" s="299" t="s">
        <v>8059</v>
      </c>
      <c r="D1624" s="299" t="s">
        <v>8062</v>
      </c>
      <c r="E1624" s="302" t="s">
        <v>6524</v>
      </c>
      <c r="F1624" s="301">
        <v>7.8</v>
      </c>
      <c r="G1624" s="300">
        <v>5</v>
      </c>
      <c r="H1624" s="300">
        <v>5</v>
      </c>
      <c r="I1624" s="300">
        <v>5</v>
      </c>
      <c r="J1624" s="300">
        <v>5</v>
      </c>
      <c r="K1624" s="300">
        <v>10</v>
      </c>
      <c r="L1624" s="300">
        <v>10</v>
      </c>
      <c r="M1624" s="300">
        <v>5</v>
      </c>
      <c r="N1624" s="300">
        <v>10</v>
      </c>
      <c r="O1624" s="300">
        <v>10</v>
      </c>
      <c r="P1624" s="300">
        <v>10</v>
      </c>
      <c r="Q1624" s="300">
        <v>5</v>
      </c>
      <c r="R1624" s="1" t="s">
        <v>6698</v>
      </c>
    </row>
    <row r="1625" spans="1:18">
      <c r="A1625">
        <v>1319</v>
      </c>
      <c r="B1625">
        <v>12</v>
      </c>
      <c r="C1625" s="299" t="s">
        <v>8059</v>
      </c>
      <c r="D1625" s="299" t="s">
        <v>8061</v>
      </c>
      <c r="E1625" s="302" t="s">
        <v>6524</v>
      </c>
      <c r="F1625" s="301">
        <v>8.4</v>
      </c>
      <c r="G1625" s="300">
        <v>5</v>
      </c>
      <c r="H1625" s="300">
        <v>5</v>
      </c>
      <c r="I1625" s="300">
        <v>5</v>
      </c>
      <c r="J1625" s="300">
        <v>5</v>
      </c>
      <c r="K1625" s="300">
        <v>10</v>
      </c>
      <c r="L1625" s="300">
        <v>10</v>
      </c>
      <c r="M1625" s="300">
        <v>5</v>
      </c>
      <c r="N1625" s="300">
        <v>10</v>
      </c>
      <c r="O1625" s="300">
        <v>10</v>
      </c>
      <c r="P1625" s="300">
        <v>10</v>
      </c>
      <c r="Q1625" s="300">
        <v>5</v>
      </c>
      <c r="R1625" s="1" t="s">
        <v>6698</v>
      </c>
    </row>
    <row r="1626" spans="1:18">
      <c r="A1626">
        <v>1318</v>
      </c>
      <c r="B1626">
        <v>13</v>
      </c>
      <c r="C1626" s="299" t="s">
        <v>8059</v>
      </c>
      <c r="D1626" s="299" t="s">
        <v>8060</v>
      </c>
      <c r="E1626" s="302" t="s">
        <v>6524</v>
      </c>
      <c r="F1626" s="301">
        <v>7.4</v>
      </c>
      <c r="G1626" s="300">
        <v>5</v>
      </c>
      <c r="H1626" s="300">
        <v>5</v>
      </c>
      <c r="I1626" s="300">
        <v>5</v>
      </c>
      <c r="J1626" s="300">
        <v>5</v>
      </c>
      <c r="K1626" s="300">
        <v>10</v>
      </c>
      <c r="L1626" s="300">
        <v>10</v>
      </c>
      <c r="M1626" s="300">
        <v>5</v>
      </c>
      <c r="N1626" s="300">
        <v>10</v>
      </c>
      <c r="O1626" s="300">
        <v>10</v>
      </c>
      <c r="P1626" s="300">
        <v>10</v>
      </c>
      <c r="Q1626" s="300">
        <v>5</v>
      </c>
    </row>
    <row r="1627" spans="1:18">
      <c r="A1627">
        <v>1317</v>
      </c>
      <c r="C1627" s="299" t="s">
        <v>8059</v>
      </c>
      <c r="D1627" s="298" t="s">
        <v>8058</v>
      </c>
      <c r="E1627" s="297" t="s">
        <v>6524</v>
      </c>
      <c r="F1627" s="296">
        <v>8.5</v>
      </c>
      <c r="G1627" s="296" t="e">
        <f>AVERAGE(#REF!)</f>
        <v>#REF!</v>
      </c>
      <c r="H1627" s="296" t="e">
        <f>AVERAGE(#REF!)</f>
        <v>#REF!</v>
      </c>
      <c r="I1627" s="296" t="e">
        <f>AVERAGE(#REF!)</f>
        <v>#REF!</v>
      </c>
      <c r="J1627" s="296" t="e">
        <f>AVERAGE(#REF!)</f>
        <v>#REF!</v>
      </c>
      <c r="K1627" s="296" t="e">
        <f>AVERAGE(#REF!)</f>
        <v>#REF!</v>
      </c>
      <c r="L1627" s="296" t="e">
        <f>AVERAGE(#REF!)</f>
        <v>#REF!</v>
      </c>
      <c r="M1627" s="296" t="e">
        <f>AVERAGE(#REF!)</f>
        <v>#REF!</v>
      </c>
      <c r="N1627" s="296" t="e">
        <f>AVERAGE(#REF!)</f>
        <v>#REF!</v>
      </c>
      <c r="O1627" s="296" t="e">
        <f>AVERAGE(#REF!)</f>
        <v>#REF!</v>
      </c>
      <c r="P1627" s="296" t="e">
        <f>AVERAGE(#REF!)</f>
        <v>#REF!</v>
      </c>
      <c r="Q1627" s="296" t="e">
        <f>AVERAGE(#REF!)</f>
        <v>#REF!</v>
      </c>
      <c r="R1627" s="1" t="s">
        <v>6698</v>
      </c>
    </row>
    <row r="1628" spans="1:18">
      <c r="A1628">
        <v>1316</v>
      </c>
      <c r="B1628">
        <v>1</v>
      </c>
      <c r="C1628" s="299" t="s">
        <v>8045</v>
      </c>
      <c r="D1628" s="299" t="s">
        <v>8057</v>
      </c>
      <c r="E1628" s="302" t="s">
        <v>6524</v>
      </c>
      <c r="F1628" s="301">
        <v>8.8000000000000007</v>
      </c>
      <c r="G1628" s="300">
        <v>5</v>
      </c>
      <c r="H1628" s="300">
        <v>5</v>
      </c>
      <c r="I1628" s="300">
        <v>5</v>
      </c>
      <c r="J1628" s="300">
        <v>5</v>
      </c>
      <c r="K1628" s="300">
        <v>10</v>
      </c>
      <c r="L1628" s="300">
        <v>10</v>
      </c>
      <c r="M1628" s="300">
        <v>5</v>
      </c>
      <c r="N1628" s="300">
        <v>10</v>
      </c>
      <c r="O1628" s="300">
        <v>10</v>
      </c>
      <c r="P1628" s="300">
        <v>10</v>
      </c>
      <c r="Q1628" s="300">
        <v>5</v>
      </c>
      <c r="R1628" s="1" t="s">
        <v>6698</v>
      </c>
    </row>
    <row r="1629" spans="1:18">
      <c r="A1629">
        <v>1315</v>
      </c>
      <c r="B1629">
        <v>2</v>
      </c>
      <c r="C1629" s="299" t="s">
        <v>8045</v>
      </c>
      <c r="D1629" s="299" t="s">
        <v>8056</v>
      </c>
      <c r="E1629" s="302" t="s">
        <v>6524</v>
      </c>
      <c r="F1629" s="301">
        <v>8.8000000000000007</v>
      </c>
      <c r="G1629" s="300">
        <v>5</v>
      </c>
      <c r="H1629" s="300">
        <v>5</v>
      </c>
      <c r="I1629" s="300">
        <v>5</v>
      </c>
      <c r="J1629" s="300">
        <v>5</v>
      </c>
      <c r="K1629" s="300">
        <v>10</v>
      </c>
      <c r="L1629" s="300">
        <v>10</v>
      </c>
      <c r="M1629" s="300">
        <v>5</v>
      </c>
      <c r="N1629" s="300">
        <v>10</v>
      </c>
      <c r="O1629" s="300">
        <v>10</v>
      </c>
      <c r="P1629" s="300">
        <v>10</v>
      </c>
      <c r="Q1629" s="300">
        <v>5</v>
      </c>
      <c r="R1629" s="1" t="s">
        <v>6698</v>
      </c>
    </row>
    <row r="1630" spans="1:18">
      <c r="A1630">
        <v>1314</v>
      </c>
      <c r="B1630">
        <v>3</v>
      </c>
      <c r="C1630" s="299" t="s">
        <v>8045</v>
      </c>
      <c r="D1630" s="305" t="s">
        <v>8055</v>
      </c>
      <c r="E1630" s="304" t="s">
        <v>6524</v>
      </c>
      <c r="F1630" s="303">
        <v>9.6999999999999993</v>
      </c>
      <c r="G1630" s="300">
        <v>5</v>
      </c>
      <c r="H1630" s="300">
        <v>5</v>
      </c>
      <c r="I1630" s="300">
        <v>5</v>
      </c>
      <c r="J1630" s="300">
        <v>5</v>
      </c>
      <c r="K1630" s="300">
        <v>10</v>
      </c>
      <c r="L1630" s="300">
        <v>10</v>
      </c>
      <c r="M1630" s="300">
        <v>5</v>
      </c>
      <c r="N1630" s="300">
        <v>10</v>
      </c>
      <c r="O1630" s="300">
        <v>10</v>
      </c>
      <c r="P1630" s="300">
        <v>10</v>
      </c>
      <c r="Q1630" s="300">
        <v>5</v>
      </c>
      <c r="R1630" s="1" t="s">
        <v>6698</v>
      </c>
    </row>
    <row r="1631" spans="1:18">
      <c r="A1631">
        <v>1313</v>
      </c>
      <c r="B1631">
        <v>4</v>
      </c>
      <c r="C1631" s="299" t="s">
        <v>8045</v>
      </c>
      <c r="D1631" s="299" t="s">
        <v>8054</v>
      </c>
      <c r="E1631" s="302" t="s">
        <v>6524</v>
      </c>
      <c r="F1631" s="301">
        <v>7.9</v>
      </c>
      <c r="G1631" s="300">
        <v>5</v>
      </c>
      <c r="H1631" s="300">
        <v>5</v>
      </c>
      <c r="I1631" s="300">
        <v>5</v>
      </c>
      <c r="J1631" s="300">
        <v>5</v>
      </c>
      <c r="K1631" s="300">
        <v>10</v>
      </c>
      <c r="L1631" s="300">
        <v>10</v>
      </c>
      <c r="M1631" s="300">
        <v>5</v>
      </c>
      <c r="N1631" s="300">
        <v>10</v>
      </c>
      <c r="O1631" s="300">
        <v>10</v>
      </c>
      <c r="P1631" s="300">
        <v>10</v>
      </c>
      <c r="Q1631" s="300">
        <v>5</v>
      </c>
      <c r="R1631" s="1" t="s">
        <v>6698</v>
      </c>
    </row>
    <row r="1632" spans="1:18">
      <c r="A1632">
        <v>1312</v>
      </c>
      <c r="B1632">
        <v>5</v>
      </c>
      <c r="C1632" s="299" t="s">
        <v>8045</v>
      </c>
      <c r="D1632" s="299" t="s">
        <v>8053</v>
      </c>
      <c r="E1632" s="302" t="s">
        <v>6524</v>
      </c>
      <c r="F1632" s="301">
        <v>8.9</v>
      </c>
      <c r="G1632" s="300">
        <v>5</v>
      </c>
      <c r="H1632" s="300">
        <v>5</v>
      </c>
      <c r="I1632" s="300">
        <v>5</v>
      </c>
      <c r="J1632" s="300">
        <v>5</v>
      </c>
      <c r="K1632" s="300">
        <v>10</v>
      </c>
      <c r="L1632" s="300">
        <v>10</v>
      </c>
      <c r="M1632" s="300">
        <v>5</v>
      </c>
      <c r="N1632" s="300">
        <v>10</v>
      </c>
      <c r="O1632" s="300">
        <v>10</v>
      </c>
      <c r="P1632" s="300">
        <v>10</v>
      </c>
      <c r="Q1632" s="300">
        <v>5</v>
      </c>
      <c r="R1632" s="1" t="s">
        <v>6698</v>
      </c>
    </row>
    <row r="1633" spans="1:18">
      <c r="A1633">
        <v>1311</v>
      </c>
      <c r="B1633">
        <v>6</v>
      </c>
      <c r="C1633" s="299" t="s">
        <v>8045</v>
      </c>
      <c r="D1633" s="299" t="s">
        <v>8052</v>
      </c>
      <c r="E1633" s="302" t="s">
        <v>6524</v>
      </c>
      <c r="F1633" s="301">
        <v>8.5</v>
      </c>
      <c r="G1633" s="300">
        <v>5</v>
      </c>
      <c r="H1633" s="300">
        <v>5</v>
      </c>
      <c r="I1633" s="300">
        <v>5</v>
      </c>
      <c r="J1633" s="300">
        <v>5</v>
      </c>
      <c r="K1633" s="300">
        <v>10</v>
      </c>
      <c r="L1633" s="300">
        <v>10</v>
      </c>
      <c r="M1633" s="300">
        <v>5</v>
      </c>
      <c r="N1633" s="300">
        <v>10</v>
      </c>
      <c r="O1633" s="300">
        <v>10</v>
      </c>
      <c r="P1633" s="300">
        <v>10</v>
      </c>
      <c r="Q1633" s="300">
        <v>5</v>
      </c>
      <c r="R1633" s="1" t="s">
        <v>6698</v>
      </c>
    </row>
    <row r="1634" spans="1:18">
      <c r="A1634">
        <v>1310</v>
      </c>
      <c r="B1634">
        <v>7</v>
      </c>
      <c r="C1634" s="299" t="s">
        <v>8045</v>
      </c>
      <c r="D1634" s="299" t="s">
        <v>8051</v>
      </c>
      <c r="E1634" s="302" t="s">
        <v>6524</v>
      </c>
      <c r="F1634" s="301">
        <v>7.4</v>
      </c>
      <c r="G1634" s="300">
        <v>5</v>
      </c>
      <c r="H1634" s="300">
        <v>5</v>
      </c>
      <c r="I1634" s="300">
        <v>5</v>
      </c>
      <c r="J1634" s="300">
        <v>5</v>
      </c>
      <c r="K1634" s="300">
        <v>10</v>
      </c>
      <c r="L1634" s="300">
        <v>10</v>
      </c>
      <c r="M1634" s="300">
        <v>5</v>
      </c>
      <c r="N1634" s="300">
        <v>10</v>
      </c>
      <c r="O1634" s="300">
        <v>10</v>
      </c>
      <c r="P1634" s="300">
        <v>10</v>
      </c>
      <c r="Q1634" s="300">
        <v>5</v>
      </c>
    </row>
    <row r="1635" spans="1:18">
      <c r="A1635">
        <v>1309</v>
      </c>
      <c r="B1635">
        <v>8</v>
      </c>
      <c r="C1635" s="299" t="s">
        <v>8045</v>
      </c>
      <c r="D1635" s="299" t="s">
        <v>8050</v>
      </c>
      <c r="E1635" s="302" t="s">
        <v>6524</v>
      </c>
      <c r="F1635" s="301">
        <v>7.4</v>
      </c>
      <c r="G1635" s="300">
        <v>5</v>
      </c>
      <c r="H1635" s="300">
        <v>5</v>
      </c>
      <c r="I1635" s="300">
        <v>5</v>
      </c>
      <c r="J1635" s="300">
        <v>5</v>
      </c>
      <c r="K1635" s="300">
        <v>10</v>
      </c>
      <c r="L1635" s="300">
        <v>10</v>
      </c>
      <c r="M1635" s="300">
        <v>5</v>
      </c>
      <c r="N1635" s="300">
        <v>10</v>
      </c>
      <c r="O1635" s="300">
        <v>10</v>
      </c>
      <c r="P1635" s="300">
        <v>10</v>
      </c>
      <c r="Q1635" s="300">
        <v>5</v>
      </c>
    </row>
    <row r="1636" spans="1:18">
      <c r="A1636">
        <v>1308</v>
      </c>
      <c r="B1636">
        <v>9</v>
      </c>
      <c r="C1636" s="299" t="s">
        <v>8045</v>
      </c>
      <c r="D1636" s="299" t="s">
        <v>8049</v>
      </c>
      <c r="E1636" s="302" t="s">
        <v>6524</v>
      </c>
      <c r="F1636" s="301">
        <v>8.5</v>
      </c>
      <c r="G1636" s="300">
        <v>5</v>
      </c>
      <c r="H1636" s="300">
        <v>5</v>
      </c>
      <c r="I1636" s="300">
        <v>5</v>
      </c>
      <c r="J1636" s="300">
        <v>5</v>
      </c>
      <c r="K1636" s="300">
        <v>10</v>
      </c>
      <c r="L1636" s="300">
        <v>10</v>
      </c>
      <c r="M1636" s="300">
        <v>5</v>
      </c>
      <c r="N1636" s="300">
        <v>10</v>
      </c>
      <c r="O1636" s="300">
        <v>10</v>
      </c>
      <c r="P1636" s="300">
        <v>10</v>
      </c>
      <c r="Q1636" s="300">
        <v>5</v>
      </c>
      <c r="R1636" s="1" t="s">
        <v>6698</v>
      </c>
    </row>
    <row r="1637" spans="1:18">
      <c r="A1637">
        <v>1307</v>
      </c>
      <c r="B1637">
        <v>10</v>
      </c>
      <c r="C1637" s="299" t="s">
        <v>8045</v>
      </c>
      <c r="D1637" s="299" t="s">
        <v>8048</v>
      </c>
      <c r="E1637" s="302" t="s">
        <v>6524</v>
      </c>
      <c r="F1637" s="301">
        <v>7.4</v>
      </c>
      <c r="G1637" s="300">
        <v>5</v>
      </c>
      <c r="H1637" s="300">
        <v>5</v>
      </c>
      <c r="I1637" s="300">
        <v>5</v>
      </c>
      <c r="J1637" s="300">
        <v>5</v>
      </c>
      <c r="K1637" s="300">
        <v>10</v>
      </c>
      <c r="L1637" s="300">
        <v>10</v>
      </c>
      <c r="M1637" s="300">
        <v>5</v>
      </c>
      <c r="N1637" s="300">
        <v>10</v>
      </c>
      <c r="O1637" s="300">
        <v>10</v>
      </c>
      <c r="P1637" s="300">
        <v>10</v>
      </c>
      <c r="Q1637" s="300">
        <v>5</v>
      </c>
    </row>
    <row r="1638" spans="1:18">
      <c r="A1638">
        <v>1306</v>
      </c>
      <c r="B1638">
        <v>11</v>
      </c>
      <c r="C1638" s="299" t="s">
        <v>8045</v>
      </c>
      <c r="D1638" s="299" t="s">
        <v>8047</v>
      </c>
      <c r="E1638" s="302" t="s">
        <v>6524</v>
      </c>
      <c r="F1638" s="301">
        <v>8</v>
      </c>
      <c r="G1638" s="300">
        <v>5</v>
      </c>
      <c r="H1638" s="300">
        <v>5</v>
      </c>
      <c r="I1638" s="300">
        <v>5</v>
      </c>
      <c r="J1638" s="300">
        <v>5</v>
      </c>
      <c r="K1638" s="300">
        <v>10</v>
      </c>
      <c r="L1638" s="300">
        <v>10</v>
      </c>
      <c r="M1638" s="300">
        <v>5</v>
      </c>
      <c r="N1638" s="300">
        <v>10</v>
      </c>
      <c r="O1638" s="300">
        <v>10</v>
      </c>
      <c r="P1638" s="300">
        <v>10</v>
      </c>
      <c r="Q1638" s="300">
        <v>5</v>
      </c>
    </row>
    <row r="1639" spans="1:18">
      <c r="A1639">
        <v>1305</v>
      </c>
      <c r="B1639">
        <v>12</v>
      </c>
      <c r="C1639" s="299" t="s">
        <v>8045</v>
      </c>
      <c r="D1639" s="299" t="s">
        <v>8046</v>
      </c>
      <c r="E1639" s="302" t="s">
        <v>6524</v>
      </c>
      <c r="F1639" s="301">
        <v>9.4</v>
      </c>
      <c r="G1639" s="300">
        <v>5</v>
      </c>
      <c r="H1639" s="300">
        <v>5</v>
      </c>
      <c r="I1639" s="300">
        <v>5</v>
      </c>
      <c r="J1639" s="300">
        <v>5</v>
      </c>
      <c r="K1639" s="300">
        <v>10</v>
      </c>
      <c r="L1639" s="300">
        <v>10</v>
      </c>
      <c r="M1639" s="300">
        <v>5</v>
      </c>
      <c r="N1639" s="300">
        <v>10</v>
      </c>
      <c r="O1639" s="300">
        <v>10</v>
      </c>
      <c r="P1639" s="300">
        <v>10</v>
      </c>
      <c r="Q1639" s="300">
        <v>5</v>
      </c>
      <c r="R1639" s="1" t="s">
        <v>6665</v>
      </c>
    </row>
    <row r="1640" spans="1:18">
      <c r="A1640">
        <v>1304</v>
      </c>
      <c r="C1640" s="299" t="s">
        <v>8045</v>
      </c>
      <c r="D1640" s="298" t="s">
        <v>8044</v>
      </c>
      <c r="E1640" s="297" t="s">
        <v>6524</v>
      </c>
      <c r="F1640" s="296">
        <v>8.4</v>
      </c>
      <c r="G1640" s="296" t="e">
        <f>AVERAGE(#REF!)</f>
        <v>#REF!</v>
      </c>
      <c r="H1640" s="296" t="e">
        <f>AVERAGE(#REF!)</f>
        <v>#REF!</v>
      </c>
      <c r="I1640" s="296" t="e">
        <f>AVERAGE(#REF!)</f>
        <v>#REF!</v>
      </c>
      <c r="J1640" s="296" t="e">
        <f>AVERAGE(#REF!)</f>
        <v>#REF!</v>
      </c>
      <c r="K1640" s="296" t="e">
        <f>AVERAGE(#REF!)</f>
        <v>#REF!</v>
      </c>
      <c r="L1640" s="296" t="e">
        <f>AVERAGE(#REF!)</f>
        <v>#REF!</v>
      </c>
      <c r="M1640" s="296" t="e">
        <f>AVERAGE(#REF!)</f>
        <v>#REF!</v>
      </c>
      <c r="N1640" s="296" t="e">
        <f>AVERAGE(#REF!)</f>
        <v>#REF!</v>
      </c>
      <c r="O1640" s="296" t="e">
        <f>AVERAGE(#REF!)</f>
        <v>#REF!</v>
      </c>
      <c r="P1640" s="296" t="e">
        <f>AVERAGE(#REF!)</f>
        <v>#REF!</v>
      </c>
      <c r="Q1640" s="296" t="e">
        <f>AVERAGE(#REF!)</f>
        <v>#REF!</v>
      </c>
      <c r="R1640" s="1" t="s">
        <v>6698</v>
      </c>
    </row>
    <row r="1641" spans="1:18">
      <c r="A1641">
        <v>1303</v>
      </c>
      <c r="B1641">
        <v>1</v>
      </c>
      <c r="C1641" s="299" t="s">
        <v>8033</v>
      </c>
      <c r="D1641" s="299" t="s">
        <v>8043</v>
      </c>
      <c r="E1641" s="302" t="s">
        <v>6524</v>
      </c>
      <c r="F1641" s="301">
        <v>7.4</v>
      </c>
      <c r="G1641" s="300">
        <v>5</v>
      </c>
      <c r="H1641" s="300">
        <v>5</v>
      </c>
      <c r="I1641" s="300">
        <v>5</v>
      </c>
      <c r="J1641" s="300">
        <v>5</v>
      </c>
      <c r="K1641" s="300">
        <v>10</v>
      </c>
      <c r="L1641" s="300">
        <v>10</v>
      </c>
      <c r="M1641" s="300">
        <v>5</v>
      </c>
      <c r="N1641" s="300">
        <v>10</v>
      </c>
      <c r="O1641" s="300">
        <v>10</v>
      </c>
      <c r="P1641" s="300">
        <v>10</v>
      </c>
      <c r="Q1641" s="300">
        <v>5</v>
      </c>
    </row>
    <row r="1642" spans="1:18">
      <c r="A1642">
        <v>1302</v>
      </c>
      <c r="B1642">
        <v>2</v>
      </c>
      <c r="C1642" s="299" t="s">
        <v>8033</v>
      </c>
      <c r="D1642" s="299" t="s">
        <v>8042</v>
      </c>
      <c r="E1642" s="302" t="s">
        <v>6524</v>
      </c>
      <c r="F1642" s="301">
        <v>7.1</v>
      </c>
      <c r="G1642" s="300">
        <v>5</v>
      </c>
      <c r="H1642" s="300">
        <v>5</v>
      </c>
      <c r="I1642" s="300">
        <v>5</v>
      </c>
      <c r="J1642" s="300">
        <v>5</v>
      </c>
      <c r="K1642" s="300">
        <v>10</v>
      </c>
      <c r="L1642" s="300">
        <v>10</v>
      </c>
      <c r="M1642" s="300">
        <v>5</v>
      </c>
      <c r="N1642" s="300">
        <v>10</v>
      </c>
      <c r="O1642" s="300">
        <v>10</v>
      </c>
      <c r="P1642" s="300">
        <v>10</v>
      </c>
      <c r="Q1642" s="300">
        <v>5</v>
      </c>
    </row>
    <row r="1643" spans="1:18">
      <c r="A1643">
        <v>1301</v>
      </c>
      <c r="B1643">
        <v>3</v>
      </c>
      <c r="C1643" s="299" t="s">
        <v>8033</v>
      </c>
      <c r="D1643" s="299" t="s">
        <v>8041</v>
      </c>
      <c r="E1643" s="302" t="s">
        <v>6524</v>
      </c>
      <c r="F1643" s="301">
        <v>8.6</v>
      </c>
      <c r="G1643" s="300">
        <v>5</v>
      </c>
      <c r="H1643" s="300">
        <v>5</v>
      </c>
      <c r="I1643" s="300">
        <v>5</v>
      </c>
      <c r="J1643" s="300">
        <v>5</v>
      </c>
      <c r="K1643" s="300">
        <v>10</v>
      </c>
      <c r="L1643" s="300">
        <v>10</v>
      </c>
      <c r="M1643" s="300">
        <v>5</v>
      </c>
      <c r="N1643" s="300">
        <v>10</v>
      </c>
      <c r="O1643" s="300">
        <v>10</v>
      </c>
      <c r="P1643" s="300">
        <v>10</v>
      </c>
      <c r="Q1643" s="300">
        <v>5</v>
      </c>
      <c r="R1643" s="1" t="s">
        <v>8</v>
      </c>
    </row>
    <row r="1644" spans="1:18">
      <c r="A1644">
        <v>1300</v>
      </c>
      <c r="B1644">
        <v>4</v>
      </c>
      <c r="C1644" s="299" t="s">
        <v>8033</v>
      </c>
      <c r="D1644" s="305" t="s">
        <v>8040</v>
      </c>
      <c r="E1644" s="304" t="s">
        <v>6524</v>
      </c>
      <c r="F1644" s="303">
        <v>9.6999999999999993</v>
      </c>
      <c r="G1644" s="300">
        <v>5</v>
      </c>
      <c r="H1644" s="300">
        <v>5</v>
      </c>
      <c r="I1644" s="300">
        <v>5</v>
      </c>
      <c r="J1644" s="300">
        <v>5</v>
      </c>
      <c r="K1644" s="300">
        <v>10</v>
      </c>
      <c r="L1644" s="300">
        <v>10</v>
      </c>
      <c r="M1644" s="300">
        <v>5</v>
      </c>
      <c r="N1644" s="300">
        <v>10</v>
      </c>
      <c r="O1644" s="300">
        <v>10</v>
      </c>
      <c r="P1644" s="300">
        <v>10</v>
      </c>
      <c r="Q1644" s="300">
        <v>5</v>
      </c>
      <c r="R1644" s="1" t="s">
        <v>8</v>
      </c>
    </row>
    <row r="1645" spans="1:18">
      <c r="A1645">
        <v>1299</v>
      </c>
      <c r="B1645">
        <v>5</v>
      </c>
      <c r="C1645" s="299" t="s">
        <v>8033</v>
      </c>
      <c r="D1645" s="299" t="s">
        <v>8039</v>
      </c>
      <c r="E1645" s="302" t="s">
        <v>6524</v>
      </c>
      <c r="F1645" s="301">
        <v>7.3</v>
      </c>
      <c r="G1645" s="300">
        <v>5</v>
      </c>
      <c r="H1645" s="300">
        <v>5</v>
      </c>
      <c r="I1645" s="300">
        <v>5</v>
      </c>
      <c r="J1645" s="300">
        <v>5</v>
      </c>
      <c r="K1645" s="300">
        <v>10</v>
      </c>
      <c r="L1645" s="300">
        <v>10</v>
      </c>
      <c r="M1645" s="300">
        <v>5</v>
      </c>
      <c r="N1645" s="300">
        <v>10</v>
      </c>
      <c r="O1645" s="300">
        <v>10</v>
      </c>
      <c r="P1645" s="300">
        <v>10</v>
      </c>
      <c r="Q1645" s="300">
        <v>5</v>
      </c>
    </row>
    <row r="1646" spans="1:18">
      <c r="A1646">
        <v>1298</v>
      </c>
      <c r="B1646">
        <v>6</v>
      </c>
      <c r="C1646" s="299" t="s">
        <v>8033</v>
      </c>
      <c r="D1646" s="299" t="s">
        <v>8038</v>
      </c>
      <c r="E1646" s="302" t="s">
        <v>6524</v>
      </c>
      <c r="F1646" s="301">
        <v>7.5</v>
      </c>
      <c r="G1646" s="300">
        <v>5</v>
      </c>
      <c r="H1646" s="300">
        <v>5</v>
      </c>
      <c r="I1646" s="300">
        <v>5</v>
      </c>
      <c r="J1646" s="300">
        <v>5</v>
      </c>
      <c r="K1646" s="300">
        <v>10</v>
      </c>
      <c r="L1646" s="300">
        <v>10</v>
      </c>
      <c r="M1646" s="300">
        <v>5</v>
      </c>
      <c r="N1646" s="300">
        <v>10</v>
      </c>
      <c r="O1646" s="300">
        <v>10</v>
      </c>
      <c r="P1646" s="300">
        <v>10</v>
      </c>
      <c r="Q1646" s="300">
        <v>5</v>
      </c>
      <c r="R1646" s="1" t="s">
        <v>6665</v>
      </c>
    </row>
    <row r="1647" spans="1:18">
      <c r="A1647">
        <v>1297</v>
      </c>
      <c r="B1647">
        <v>7</v>
      </c>
      <c r="C1647" s="299" t="s">
        <v>8033</v>
      </c>
      <c r="D1647" s="299" t="s">
        <v>8037</v>
      </c>
      <c r="E1647" s="302" t="s">
        <v>6524</v>
      </c>
      <c r="F1647" s="301">
        <v>8.3000000000000007</v>
      </c>
      <c r="G1647" s="300">
        <v>5</v>
      </c>
      <c r="H1647" s="300">
        <v>5</v>
      </c>
      <c r="I1647" s="300">
        <v>5</v>
      </c>
      <c r="J1647" s="300">
        <v>5</v>
      </c>
      <c r="K1647" s="300">
        <v>10</v>
      </c>
      <c r="L1647" s="300">
        <v>10</v>
      </c>
      <c r="M1647" s="300">
        <v>5</v>
      </c>
      <c r="N1647" s="300">
        <v>10</v>
      </c>
      <c r="O1647" s="300">
        <v>10</v>
      </c>
      <c r="P1647" s="300">
        <v>10</v>
      </c>
      <c r="Q1647" s="300">
        <v>5</v>
      </c>
      <c r="R1647" s="1" t="s">
        <v>6698</v>
      </c>
    </row>
    <row r="1648" spans="1:18">
      <c r="A1648">
        <v>1296</v>
      </c>
      <c r="B1648">
        <v>8</v>
      </c>
      <c r="C1648" s="299" t="s">
        <v>8033</v>
      </c>
      <c r="D1648" s="299" t="s">
        <v>8036</v>
      </c>
      <c r="E1648" s="302" t="s">
        <v>6524</v>
      </c>
      <c r="F1648" s="301">
        <v>8</v>
      </c>
      <c r="G1648" s="300">
        <v>5</v>
      </c>
      <c r="H1648" s="300">
        <v>5</v>
      </c>
      <c r="I1648" s="300">
        <v>5</v>
      </c>
      <c r="J1648" s="300">
        <v>5</v>
      </c>
      <c r="K1648" s="300">
        <v>10</v>
      </c>
      <c r="L1648" s="300">
        <v>10</v>
      </c>
      <c r="M1648" s="300">
        <v>5</v>
      </c>
      <c r="N1648" s="300">
        <v>10</v>
      </c>
      <c r="O1648" s="300">
        <v>10</v>
      </c>
      <c r="P1648" s="300">
        <v>10</v>
      </c>
      <c r="Q1648" s="300">
        <v>5</v>
      </c>
      <c r="R1648" s="1" t="s">
        <v>6665</v>
      </c>
    </row>
    <row r="1649" spans="1:18">
      <c r="A1649">
        <v>1295</v>
      </c>
      <c r="B1649">
        <v>9</v>
      </c>
      <c r="C1649" s="299" t="s">
        <v>8033</v>
      </c>
      <c r="D1649" s="299" t="s">
        <v>8035</v>
      </c>
      <c r="E1649" s="302" t="s">
        <v>6524</v>
      </c>
      <c r="F1649" s="301">
        <v>7.7</v>
      </c>
      <c r="G1649" s="300">
        <v>5</v>
      </c>
      <c r="H1649" s="300">
        <v>5</v>
      </c>
      <c r="I1649" s="300">
        <v>5</v>
      </c>
      <c r="J1649" s="300">
        <v>5</v>
      </c>
      <c r="K1649" s="300">
        <v>10</v>
      </c>
      <c r="L1649" s="300">
        <v>10</v>
      </c>
      <c r="M1649" s="300">
        <v>5</v>
      </c>
      <c r="N1649" s="300">
        <v>10</v>
      </c>
      <c r="O1649" s="300">
        <v>10</v>
      </c>
      <c r="P1649" s="300">
        <v>10</v>
      </c>
      <c r="Q1649" s="300">
        <v>5</v>
      </c>
      <c r="R1649" s="1" t="s">
        <v>6665</v>
      </c>
    </row>
    <row r="1650" spans="1:18">
      <c r="A1650">
        <v>1294</v>
      </c>
      <c r="B1650">
        <v>10</v>
      </c>
      <c r="C1650" s="299" t="s">
        <v>8033</v>
      </c>
      <c r="D1650" s="299" t="s">
        <v>8034</v>
      </c>
      <c r="E1650" s="302" t="s">
        <v>6524</v>
      </c>
      <c r="F1650" s="301">
        <v>8.9</v>
      </c>
      <c r="G1650" s="300">
        <v>5</v>
      </c>
      <c r="H1650" s="300">
        <v>5</v>
      </c>
      <c r="I1650" s="300">
        <v>5</v>
      </c>
      <c r="J1650" s="300">
        <v>5</v>
      </c>
      <c r="K1650" s="300">
        <v>10</v>
      </c>
      <c r="L1650" s="300">
        <v>10</v>
      </c>
      <c r="M1650" s="300">
        <v>5</v>
      </c>
      <c r="N1650" s="300">
        <v>10</v>
      </c>
      <c r="O1650" s="300">
        <v>10</v>
      </c>
      <c r="P1650" s="300">
        <v>10</v>
      </c>
      <c r="Q1650" s="300">
        <v>5</v>
      </c>
      <c r="R1650" s="1" t="s">
        <v>8</v>
      </c>
    </row>
    <row r="1651" spans="1:18">
      <c r="A1651">
        <v>1293</v>
      </c>
      <c r="C1651" s="299" t="s">
        <v>8033</v>
      </c>
      <c r="D1651" s="298" t="s">
        <v>8032</v>
      </c>
      <c r="E1651" s="297" t="s">
        <v>6524</v>
      </c>
      <c r="F1651" s="296">
        <v>8.1</v>
      </c>
      <c r="G1651" s="296" t="e">
        <f>AVERAGE(#REF!)</f>
        <v>#REF!</v>
      </c>
      <c r="H1651" s="296" t="e">
        <f>AVERAGE(#REF!)</f>
        <v>#REF!</v>
      </c>
      <c r="I1651" s="296" t="e">
        <f>AVERAGE(#REF!)</f>
        <v>#REF!</v>
      </c>
      <c r="J1651" s="296" t="e">
        <f>AVERAGE(#REF!)</f>
        <v>#REF!</v>
      </c>
      <c r="K1651" s="296" t="e">
        <f>AVERAGE(#REF!)</f>
        <v>#REF!</v>
      </c>
      <c r="L1651" s="296" t="e">
        <f>AVERAGE(#REF!)</f>
        <v>#REF!</v>
      </c>
      <c r="M1651" s="296" t="e">
        <f>AVERAGE(#REF!)</f>
        <v>#REF!</v>
      </c>
      <c r="N1651" s="296" t="e">
        <f>AVERAGE(#REF!)</f>
        <v>#REF!</v>
      </c>
      <c r="O1651" s="296" t="e">
        <f>AVERAGE(#REF!)</f>
        <v>#REF!</v>
      </c>
      <c r="P1651" s="296" t="e">
        <f>AVERAGE(#REF!)</f>
        <v>#REF!</v>
      </c>
      <c r="Q1651" s="296" t="e">
        <f>AVERAGE(#REF!)</f>
        <v>#REF!</v>
      </c>
    </row>
    <row r="1652" spans="1:18">
      <c r="A1652">
        <v>1292</v>
      </c>
      <c r="B1652">
        <v>1</v>
      </c>
      <c r="C1652" s="299" t="s">
        <v>8021</v>
      </c>
      <c r="D1652" s="299" t="s">
        <v>7933</v>
      </c>
      <c r="E1652" s="302" t="s">
        <v>6524</v>
      </c>
      <c r="F1652" s="301">
        <v>7.4</v>
      </c>
      <c r="G1652" s="300">
        <v>5</v>
      </c>
      <c r="H1652" s="300">
        <v>5</v>
      </c>
      <c r="I1652" s="300">
        <v>5</v>
      </c>
      <c r="J1652" s="300">
        <v>5</v>
      </c>
      <c r="K1652" s="300">
        <v>10</v>
      </c>
      <c r="L1652" s="300">
        <v>10</v>
      </c>
      <c r="M1652" s="300">
        <v>5</v>
      </c>
      <c r="N1652" s="300">
        <v>10</v>
      </c>
      <c r="O1652" s="300">
        <v>10</v>
      </c>
      <c r="P1652" s="300">
        <v>10</v>
      </c>
      <c r="Q1652" s="300">
        <v>5</v>
      </c>
    </row>
    <row r="1653" spans="1:18">
      <c r="A1653">
        <v>1291</v>
      </c>
      <c r="B1653">
        <v>2</v>
      </c>
      <c r="C1653" s="299" t="s">
        <v>8021</v>
      </c>
      <c r="D1653" s="299" t="s">
        <v>8031</v>
      </c>
      <c r="E1653" s="302" t="s">
        <v>6524</v>
      </c>
      <c r="F1653" s="301">
        <v>9.4</v>
      </c>
      <c r="G1653" s="300">
        <v>5</v>
      </c>
      <c r="H1653" s="300">
        <v>5</v>
      </c>
      <c r="I1653" s="300">
        <v>5</v>
      </c>
      <c r="J1653" s="300">
        <v>5</v>
      </c>
      <c r="K1653" s="300">
        <v>10</v>
      </c>
      <c r="L1653" s="300">
        <v>10</v>
      </c>
      <c r="M1653" s="300">
        <v>5</v>
      </c>
      <c r="N1653" s="300">
        <v>10</v>
      </c>
      <c r="O1653" s="300">
        <v>10</v>
      </c>
      <c r="P1653" s="300">
        <v>10</v>
      </c>
      <c r="Q1653" s="300">
        <v>5</v>
      </c>
      <c r="R1653" s="1" t="s">
        <v>6665</v>
      </c>
    </row>
    <row r="1654" spans="1:18">
      <c r="A1654">
        <v>1290</v>
      </c>
      <c r="B1654">
        <v>3</v>
      </c>
      <c r="C1654" s="299" t="s">
        <v>8021</v>
      </c>
      <c r="D1654" s="299" t="s">
        <v>8030</v>
      </c>
      <c r="E1654" s="302" t="s">
        <v>6524</v>
      </c>
      <c r="F1654" s="301">
        <v>8</v>
      </c>
      <c r="G1654" s="300">
        <v>5</v>
      </c>
      <c r="H1654" s="300">
        <v>5</v>
      </c>
      <c r="I1654" s="300">
        <v>5</v>
      </c>
      <c r="J1654" s="300">
        <v>5</v>
      </c>
      <c r="K1654" s="300">
        <v>10</v>
      </c>
      <c r="L1654" s="300">
        <v>10</v>
      </c>
      <c r="M1654" s="300">
        <v>5</v>
      </c>
      <c r="N1654" s="300">
        <v>10</v>
      </c>
      <c r="O1654" s="300">
        <v>10</v>
      </c>
      <c r="P1654" s="300">
        <v>10</v>
      </c>
      <c r="Q1654" s="300">
        <v>5</v>
      </c>
      <c r="R1654" s="1" t="s">
        <v>8</v>
      </c>
    </row>
    <row r="1655" spans="1:18">
      <c r="A1655">
        <v>1289</v>
      </c>
      <c r="B1655">
        <v>4</v>
      </c>
      <c r="C1655" s="299" t="s">
        <v>8021</v>
      </c>
      <c r="D1655" s="299" t="s">
        <v>8029</v>
      </c>
      <c r="E1655" s="302" t="s">
        <v>6524</v>
      </c>
      <c r="F1655" s="301">
        <v>7.9</v>
      </c>
      <c r="G1655" s="300">
        <v>5</v>
      </c>
      <c r="H1655" s="300">
        <v>5</v>
      </c>
      <c r="I1655" s="300">
        <v>5</v>
      </c>
      <c r="J1655" s="300">
        <v>5</v>
      </c>
      <c r="K1655" s="300">
        <v>10</v>
      </c>
      <c r="L1655" s="300">
        <v>10</v>
      </c>
      <c r="M1655" s="300">
        <v>5</v>
      </c>
      <c r="N1655" s="300">
        <v>10</v>
      </c>
      <c r="O1655" s="300">
        <v>10</v>
      </c>
      <c r="P1655" s="300">
        <v>10</v>
      </c>
      <c r="Q1655" s="300">
        <v>5</v>
      </c>
      <c r="R1655" s="1" t="s">
        <v>8</v>
      </c>
    </row>
    <row r="1656" spans="1:18">
      <c r="A1656">
        <v>1288</v>
      </c>
      <c r="B1656">
        <v>5</v>
      </c>
      <c r="C1656" s="299" t="s">
        <v>8021</v>
      </c>
      <c r="D1656" s="299" t="s">
        <v>8028</v>
      </c>
      <c r="E1656" s="302" t="s">
        <v>6524</v>
      </c>
      <c r="F1656" s="301">
        <v>7.2</v>
      </c>
      <c r="G1656" s="300">
        <v>5</v>
      </c>
      <c r="H1656" s="300">
        <v>5</v>
      </c>
      <c r="I1656" s="300">
        <v>5</v>
      </c>
      <c r="J1656" s="300">
        <v>5</v>
      </c>
      <c r="K1656" s="300">
        <v>10</v>
      </c>
      <c r="L1656" s="300">
        <v>10</v>
      </c>
      <c r="M1656" s="300">
        <v>5</v>
      </c>
      <c r="N1656" s="300">
        <v>10</v>
      </c>
      <c r="O1656" s="300">
        <v>10</v>
      </c>
      <c r="P1656" s="300">
        <v>10</v>
      </c>
      <c r="Q1656" s="300">
        <v>5</v>
      </c>
    </row>
    <row r="1657" spans="1:18">
      <c r="A1657">
        <v>1287</v>
      </c>
      <c r="B1657">
        <v>6</v>
      </c>
      <c r="C1657" s="299" t="s">
        <v>8021</v>
      </c>
      <c r="D1657" s="299" t="s">
        <v>8027</v>
      </c>
      <c r="E1657" s="302" t="s">
        <v>6524</v>
      </c>
      <c r="F1657" s="301">
        <v>7.4</v>
      </c>
      <c r="G1657" s="300">
        <v>5</v>
      </c>
      <c r="H1657" s="300">
        <v>5</v>
      </c>
      <c r="I1657" s="300">
        <v>5</v>
      </c>
      <c r="J1657" s="300">
        <v>5</v>
      </c>
      <c r="K1657" s="300">
        <v>10</v>
      </c>
      <c r="L1657" s="300">
        <v>10</v>
      </c>
      <c r="M1657" s="300">
        <v>5</v>
      </c>
      <c r="N1657" s="300">
        <v>10</v>
      </c>
      <c r="O1657" s="300">
        <v>10</v>
      </c>
      <c r="P1657" s="300">
        <v>10</v>
      </c>
      <c r="Q1657" s="300">
        <v>5</v>
      </c>
    </row>
    <row r="1658" spans="1:18">
      <c r="A1658">
        <v>1286</v>
      </c>
      <c r="B1658">
        <v>7</v>
      </c>
      <c r="C1658" s="299" t="s">
        <v>8021</v>
      </c>
      <c r="D1658" s="299" t="s">
        <v>8026</v>
      </c>
      <c r="E1658" s="302" t="s">
        <v>6524</v>
      </c>
      <c r="F1658" s="301">
        <v>9.4</v>
      </c>
      <c r="G1658" s="300">
        <v>5</v>
      </c>
      <c r="H1658" s="300">
        <v>5</v>
      </c>
      <c r="I1658" s="300">
        <v>5</v>
      </c>
      <c r="J1658" s="300">
        <v>5</v>
      </c>
      <c r="K1658" s="300">
        <v>10</v>
      </c>
      <c r="L1658" s="300">
        <v>10</v>
      </c>
      <c r="M1658" s="300">
        <v>5</v>
      </c>
      <c r="N1658" s="300">
        <v>10</v>
      </c>
      <c r="O1658" s="300">
        <v>10</v>
      </c>
      <c r="P1658" s="300">
        <v>10</v>
      </c>
      <c r="Q1658" s="300">
        <v>5</v>
      </c>
      <c r="R1658" s="1" t="s">
        <v>6665</v>
      </c>
    </row>
    <row r="1659" spans="1:18">
      <c r="A1659">
        <v>1285</v>
      </c>
      <c r="B1659">
        <v>8</v>
      </c>
      <c r="C1659" s="299" t="s">
        <v>8021</v>
      </c>
      <c r="D1659" s="299" t="s">
        <v>8025</v>
      </c>
      <c r="E1659" s="302" t="s">
        <v>6524</v>
      </c>
      <c r="F1659" s="301">
        <v>8.4</v>
      </c>
      <c r="G1659" s="300">
        <v>5</v>
      </c>
      <c r="H1659" s="300">
        <v>5</v>
      </c>
      <c r="I1659" s="300">
        <v>5</v>
      </c>
      <c r="J1659" s="300">
        <v>5</v>
      </c>
      <c r="K1659" s="300">
        <v>10</v>
      </c>
      <c r="L1659" s="300">
        <v>10</v>
      </c>
      <c r="M1659" s="300">
        <v>5</v>
      </c>
      <c r="N1659" s="300">
        <v>10</v>
      </c>
      <c r="O1659" s="300">
        <v>10</v>
      </c>
      <c r="P1659" s="300">
        <v>10</v>
      </c>
      <c r="Q1659" s="300">
        <v>5</v>
      </c>
      <c r="R1659" s="1" t="s">
        <v>8</v>
      </c>
    </row>
    <row r="1660" spans="1:18">
      <c r="A1660">
        <v>1284</v>
      </c>
      <c r="B1660">
        <v>9</v>
      </c>
      <c r="C1660" s="299" t="s">
        <v>8021</v>
      </c>
      <c r="D1660" s="299" t="s">
        <v>8024</v>
      </c>
      <c r="E1660" s="302" t="s">
        <v>6524</v>
      </c>
      <c r="F1660" s="301">
        <v>7.4</v>
      </c>
      <c r="G1660" s="300">
        <v>5</v>
      </c>
      <c r="H1660" s="300">
        <v>5</v>
      </c>
      <c r="I1660" s="300">
        <v>5</v>
      </c>
      <c r="J1660" s="300">
        <v>5</v>
      </c>
      <c r="K1660" s="300">
        <v>10</v>
      </c>
      <c r="L1660" s="300">
        <v>10</v>
      </c>
      <c r="M1660" s="300">
        <v>5</v>
      </c>
      <c r="N1660" s="300">
        <v>10</v>
      </c>
      <c r="O1660" s="300">
        <v>10</v>
      </c>
      <c r="P1660" s="300">
        <v>10</v>
      </c>
      <c r="Q1660" s="300">
        <v>5</v>
      </c>
    </row>
    <row r="1661" spans="1:18">
      <c r="A1661">
        <v>1283</v>
      </c>
      <c r="B1661">
        <v>10</v>
      </c>
      <c r="C1661" s="299" t="s">
        <v>8021</v>
      </c>
      <c r="D1661" s="299" t="s">
        <v>8023</v>
      </c>
      <c r="E1661" s="302" t="s">
        <v>6524</v>
      </c>
      <c r="F1661" s="301">
        <v>8.6</v>
      </c>
      <c r="G1661" s="300">
        <v>5</v>
      </c>
      <c r="H1661" s="300">
        <v>5</v>
      </c>
      <c r="I1661" s="300">
        <v>5</v>
      </c>
      <c r="J1661" s="300">
        <v>5</v>
      </c>
      <c r="K1661" s="300">
        <v>10</v>
      </c>
      <c r="L1661" s="300">
        <v>10</v>
      </c>
      <c r="M1661" s="300">
        <v>5</v>
      </c>
      <c r="N1661" s="300">
        <v>10</v>
      </c>
      <c r="O1661" s="300">
        <v>10</v>
      </c>
      <c r="P1661" s="300">
        <v>10</v>
      </c>
      <c r="Q1661" s="300">
        <v>5</v>
      </c>
      <c r="R1661" s="1" t="s">
        <v>6665</v>
      </c>
    </row>
    <row r="1662" spans="1:18">
      <c r="A1662">
        <v>1282</v>
      </c>
      <c r="B1662">
        <v>11</v>
      </c>
      <c r="C1662" s="299" t="s">
        <v>8021</v>
      </c>
      <c r="D1662" s="299" t="s">
        <v>8022</v>
      </c>
      <c r="E1662" s="302" t="s">
        <v>6524</v>
      </c>
      <c r="F1662" s="301">
        <v>7.4</v>
      </c>
      <c r="G1662" s="300">
        <v>5</v>
      </c>
      <c r="H1662" s="300">
        <v>5</v>
      </c>
      <c r="I1662" s="300">
        <v>5</v>
      </c>
      <c r="J1662" s="300">
        <v>5</v>
      </c>
      <c r="K1662" s="300">
        <v>10</v>
      </c>
      <c r="L1662" s="300">
        <v>10</v>
      </c>
      <c r="M1662" s="300">
        <v>5</v>
      </c>
      <c r="N1662" s="300">
        <v>10</v>
      </c>
      <c r="O1662" s="300">
        <v>10</v>
      </c>
      <c r="P1662" s="300">
        <v>10</v>
      </c>
      <c r="Q1662" s="300">
        <v>5</v>
      </c>
    </row>
    <row r="1663" spans="1:18">
      <c r="A1663">
        <v>1281</v>
      </c>
      <c r="C1663" s="299" t="s">
        <v>8021</v>
      </c>
      <c r="D1663" s="298" t="s">
        <v>8020</v>
      </c>
      <c r="E1663" s="297" t="s">
        <v>6524</v>
      </c>
      <c r="F1663" s="296">
        <v>8</v>
      </c>
      <c r="G1663" s="296" t="e">
        <f>AVERAGE(#REF!)</f>
        <v>#REF!</v>
      </c>
      <c r="H1663" s="296" t="e">
        <f>AVERAGE(#REF!)</f>
        <v>#REF!</v>
      </c>
      <c r="I1663" s="296" t="e">
        <f>AVERAGE(#REF!)</f>
        <v>#REF!</v>
      </c>
      <c r="J1663" s="296" t="e">
        <f>AVERAGE(#REF!)</f>
        <v>#REF!</v>
      </c>
      <c r="K1663" s="296" t="e">
        <f>AVERAGE(#REF!)</f>
        <v>#REF!</v>
      </c>
      <c r="L1663" s="296" t="e">
        <f>AVERAGE(#REF!)</f>
        <v>#REF!</v>
      </c>
      <c r="M1663" s="296" t="e">
        <f>AVERAGE(#REF!)</f>
        <v>#REF!</v>
      </c>
      <c r="N1663" s="296" t="e">
        <f>AVERAGE(#REF!)</f>
        <v>#REF!</v>
      </c>
      <c r="O1663" s="296" t="e">
        <f>AVERAGE(#REF!)</f>
        <v>#REF!</v>
      </c>
      <c r="P1663" s="296" t="e">
        <f>AVERAGE(#REF!)</f>
        <v>#REF!</v>
      </c>
      <c r="Q1663" s="296" t="e">
        <f>AVERAGE(#REF!)</f>
        <v>#REF!</v>
      </c>
      <c r="R1663" s="1" t="s">
        <v>6665</v>
      </c>
    </row>
    <row r="1664" spans="1:18">
      <c r="A1664">
        <v>1280</v>
      </c>
      <c r="B1664">
        <v>1</v>
      </c>
      <c r="C1664" s="299" t="s">
        <v>8008</v>
      </c>
      <c r="D1664" s="299" t="s">
        <v>8019</v>
      </c>
      <c r="E1664" s="302" t="s">
        <v>6524</v>
      </c>
      <c r="F1664" s="301">
        <v>9.4</v>
      </c>
      <c r="G1664" s="300">
        <v>5</v>
      </c>
      <c r="H1664" s="300">
        <v>5</v>
      </c>
      <c r="I1664" s="300">
        <v>5</v>
      </c>
      <c r="J1664" s="300">
        <v>5</v>
      </c>
      <c r="K1664" s="300">
        <v>10</v>
      </c>
      <c r="L1664" s="300">
        <v>10</v>
      </c>
      <c r="M1664" s="300">
        <v>5</v>
      </c>
      <c r="N1664" s="300">
        <v>10</v>
      </c>
      <c r="O1664" s="300">
        <v>10</v>
      </c>
      <c r="P1664" s="300">
        <v>10</v>
      </c>
      <c r="Q1664" s="300">
        <v>5</v>
      </c>
      <c r="R1664" s="1" t="s">
        <v>6665</v>
      </c>
    </row>
    <row r="1665" spans="1:18">
      <c r="A1665">
        <v>1279</v>
      </c>
      <c r="B1665">
        <v>2</v>
      </c>
      <c r="C1665" s="299" t="s">
        <v>8008</v>
      </c>
      <c r="D1665" s="299" t="s">
        <v>8018</v>
      </c>
      <c r="E1665" s="302" t="s">
        <v>6524</v>
      </c>
      <c r="F1665" s="301">
        <v>7.2</v>
      </c>
      <c r="G1665" s="300">
        <v>5</v>
      </c>
      <c r="H1665" s="300">
        <v>5</v>
      </c>
      <c r="I1665" s="300">
        <v>5</v>
      </c>
      <c r="J1665" s="300">
        <v>5</v>
      </c>
      <c r="K1665" s="300">
        <v>10</v>
      </c>
      <c r="L1665" s="300">
        <v>10</v>
      </c>
      <c r="M1665" s="300">
        <v>5</v>
      </c>
      <c r="N1665" s="300">
        <v>10</v>
      </c>
      <c r="O1665" s="300">
        <v>10</v>
      </c>
      <c r="P1665" s="300">
        <v>10</v>
      </c>
      <c r="Q1665" s="300">
        <v>5</v>
      </c>
    </row>
    <row r="1666" spans="1:18">
      <c r="A1666">
        <v>1278</v>
      </c>
      <c r="B1666">
        <v>3</v>
      </c>
      <c r="C1666" s="299" t="s">
        <v>8008</v>
      </c>
      <c r="D1666" s="299" t="s">
        <v>8017</v>
      </c>
      <c r="E1666" s="302" t="s">
        <v>6524</v>
      </c>
      <c r="F1666" s="301">
        <v>8.6</v>
      </c>
      <c r="G1666" s="300">
        <v>5</v>
      </c>
      <c r="H1666" s="300">
        <v>5</v>
      </c>
      <c r="I1666" s="300">
        <v>5</v>
      </c>
      <c r="J1666" s="300">
        <v>5</v>
      </c>
      <c r="K1666" s="300">
        <v>10</v>
      </c>
      <c r="L1666" s="300">
        <v>10</v>
      </c>
      <c r="M1666" s="300">
        <v>5</v>
      </c>
      <c r="N1666" s="300">
        <v>10</v>
      </c>
      <c r="O1666" s="300">
        <v>10</v>
      </c>
      <c r="P1666" s="300">
        <v>10</v>
      </c>
      <c r="Q1666" s="300">
        <v>5</v>
      </c>
      <c r="R1666" s="1" t="s">
        <v>6665</v>
      </c>
    </row>
    <row r="1667" spans="1:18">
      <c r="A1667">
        <v>1277</v>
      </c>
      <c r="B1667">
        <v>4</v>
      </c>
      <c r="C1667" s="299" t="s">
        <v>8008</v>
      </c>
      <c r="D1667" s="299" t="s">
        <v>8016</v>
      </c>
      <c r="E1667" s="302" t="s">
        <v>6524</v>
      </c>
      <c r="F1667" s="301">
        <v>7</v>
      </c>
      <c r="G1667" s="300">
        <v>5</v>
      </c>
      <c r="H1667" s="300">
        <v>5</v>
      </c>
      <c r="I1667" s="300">
        <v>5</v>
      </c>
      <c r="J1667" s="300">
        <v>5</v>
      </c>
      <c r="K1667" s="300">
        <v>10</v>
      </c>
      <c r="L1667" s="300">
        <v>10</v>
      </c>
      <c r="M1667" s="300">
        <v>5</v>
      </c>
      <c r="N1667" s="300">
        <v>10</v>
      </c>
      <c r="O1667" s="300">
        <v>10</v>
      </c>
      <c r="P1667" s="300">
        <v>10</v>
      </c>
      <c r="Q1667" s="300">
        <v>5</v>
      </c>
    </row>
    <row r="1668" spans="1:18">
      <c r="A1668">
        <v>1276</v>
      </c>
      <c r="B1668">
        <v>5</v>
      </c>
      <c r="C1668" s="299" t="s">
        <v>8008</v>
      </c>
      <c r="D1668" s="299" t="s">
        <v>8015</v>
      </c>
      <c r="E1668" s="302" t="s">
        <v>6524</v>
      </c>
      <c r="F1668" s="301">
        <v>9</v>
      </c>
      <c r="G1668" s="300">
        <v>5</v>
      </c>
      <c r="H1668" s="300">
        <v>5</v>
      </c>
      <c r="I1668" s="300">
        <v>5</v>
      </c>
      <c r="J1668" s="300">
        <v>5</v>
      </c>
      <c r="K1668" s="300">
        <v>10</v>
      </c>
      <c r="L1668" s="300">
        <v>10</v>
      </c>
      <c r="M1668" s="300">
        <v>5</v>
      </c>
      <c r="N1668" s="300">
        <v>10</v>
      </c>
      <c r="O1668" s="300">
        <v>10</v>
      </c>
      <c r="P1668" s="300">
        <v>10</v>
      </c>
      <c r="Q1668" s="300">
        <v>5</v>
      </c>
      <c r="R1668" s="1" t="s">
        <v>6665</v>
      </c>
    </row>
    <row r="1669" spans="1:18">
      <c r="A1669">
        <v>1275</v>
      </c>
      <c r="B1669">
        <v>6</v>
      </c>
      <c r="C1669" s="299" t="s">
        <v>8008</v>
      </c>
      <c r="D1669" s="299" t="s">
        <v>8014</v>
      </c>
      <c r="E1669" s="302" t="s">
        <v>6524</v>
      </c>
      <c r="F1669" s="301">
        <v>7.3</v>
      </c>
      <c r="G1669" s="300">
        <v>5</v>
      </c>
      <c r="H1669" s="300">
        <v>5</v>
      </c>
      <c r="I1669" s="300">
        <v>5</v>
      </c>
      <c r="J1669" s="300">
        <v>5</v>
      </c>
      <c r="K1669" s="300">
        <v>10</v>
      </c>
      <c r="L1669" s="300">
        <v>10</v>
      </c>
      <c r="M1669" s="300">
        <v>5</v>
      </c>
      <c r="N1669" s="300">
        <v>10</v>
      </c>
      <c r="O1669" s="300">
        <v>10</v>
      </c>
      <c r="P1669" s="300">
        <v>10</v>
      </c>
      <c r="Q1669" s="300">
        <v>5</v>
      </c>
    </row>
    <row r="1670" spans="1:18">
      <c r="A1670">
        <v>1274</v>
      </c>
      <c r="B1670">
        <v>7</v>
      </c>
      <c r="C1670" s="299" t="s">
        <v>8008</v>
      </c>
      <c r="D1670" s="299" t="s">
        <v>8013</v>
      </c>
      <c r="E1670" s="302" t="s">
        <v>6524</v>
      </c>
      <c r="F1670" s="301">
        <v>8.4</v>
      </c>
      <c r="G1670" s="300">
        <v>5</v>
      </c>
      <c r="H1670" s="300">
        <v>5</v>
      </c>
      <c r="I1670" s="300">
        <v>5</v>
      </c>
      <c r="J1670" s="300">
        <v>5</v>
      </c>
      <c r="K1670" s="300">
        <v>10</v>
      </c>
      <c r="L1670" s="300">
        <v>10</v>
      </c>
      <c r="M1670" s="300">
        <v>5</v>
      </c>
      <c r="N1670" s="300">
        <v>10</v>
      </c>
      <c r="O1670" s="300">
        <v>10</v>
      </c>
      <c r="P1670" s="300">
        <v>10</v>
      </c>
      <c r="Q1670" s="300">
        <v>5</v>
      </c>
      <c r="R1670" s="1" t="s">
        <v>6665</v>
      </c>
    </row>
    <row r="1671" spans="1:18">
      <c r="A1671">
        <v>1273</v>
      </c>
      <c r="B1671">
        <v>8</v>
      </c>
      <c r="C1671" s="299" t="s">
        <v>8008</v>
      </c>
      <c r="D1671" s="299" t="s">
        <v>8012</v>
      </c>
      <c r="E1671" s="302" t="s">
        <v>6524</v>
      </c>
      <c r="F1671" s="301">
        <v>7.4</v>
      </c>
      <c r="G1671" s="300">
        <v>5</v>
      </c>
      <c r="H1671" s="300">
        <v>5</v>
      </c>
      <c r="I1671" s="300">
        <v>5</v>
      </c>
      <c r="J1671" s="300">
        <v>5</v>
      </c>
      <c r="K1671" s="300">
        <v>10</v>
      </c>
      <c r="L1671" s="300">
        <v>10</v>
      </c>
      <c r="M1671" s="300">
        <v>5</v>
      </c>
      <c r="N1671" s="300">
        <v>10</v>
      </c>
      <c r="O1671" s="300">
        <v>10</v>
      </c>
      <c r="P1671" s="300">
        <v>10</v>
      </c>
      <c r="Q1671" s="300">
        <v>5</v>
      </c>
    </row>
    <row r="1672" spans="1:18">
      <c r="A1672">
        <v>1272</v>
      </c>
      <c r="B1672">
        <v>9</v>
      </c>
      <c r="C1672" s="299" t="s">
        <v>8008</v>
      </c>
      <c r="D1672" s="299" t="s">
        <v>8011</v>
      </c>
      <c r="E1672" s="302" t="s">
        <v>6524</v>
      </c>
      <c r="F1672" s="301">
        <v>8.9</v>
      </c>
      <c r="G1672" s="300">
        <v>5</v>
      </c>
      <c r="H1672" s="300">
        <v>5</v>
      </c>
      <c r="I1672" s="300">
        <v>5</v>
      </c>
      <c r="J1672" s="300">
        <v>5</v>
      </c>
      <c r="K1672" s="300">
        <v>10</v>
      </c>
      <c r="L1672" s="300">
        <v>10</v>
      </c>
      <c r="M1672" s="300">
        <v>5</v>
      </c>
      <c r="N1672" s="300">
        <v>10</v>
      </c>
      <c r="O1672" s="300">
        <v>10</v>
      </c>
      <c r="P1672" s="300">
        <v>10</v>
      </c>
      <c r="Q1672" s="300">
        <v>5</v>
      </c>
      <c r="R1672" s="1" t="s">
        <v>6665</v>
      </c>
    </row>
    <row r="1673" spans="1:18">
      <c r="A1673">
        <v>1271</v>
      </c>
      <c r="B1673">
        <v>10</v>
      </c>
      <c r="C1673" s="299" t="s">
        <v>8008</v>
      </c>
      <c r="D1673" s="299" t="s">
        <v>8010</v>
      </c>
      <c r="E1673" s="302" t="s">
        <v>6524</v>
      </c>
      <c r="F1673" s="301">
        <v>8.1999999999999993</v>
      </c>
      <c r="G1673" s="300">
        <v>5</v>
      </c>
      <c r="H1673" s="300">
        <v>5</v>
      </c>
      <c r="I1673" s="300">
        <v>5</v>
      </c>
      <c r="J1673" s="300">
        <v>5</v>
      </c>
      <c r="K1673" s="300">
        <v>10</v>
      </c>
      <c r="L1673" s="300">
        <v>10</v>
      </c>
      <c r="M1673" s="300">
        <v>5</v>
      </c>
      <c r="N1673" s="300">
        <v>10</v>
      </c>
      <c r="O1673" s="300">
        <v>10</v>
      </c>
      <c r="P1673" s="300">
        <v>10</v>
      </c>
      <c r="Q1673" s="300">
        <v>5</v>
      </c>
      <c r="R1673" s="1" t="s">
        <v>6665</v>
      </c>
    </row>
    <row r="1674" spans="1:18">
      <c r="A1674">
        <v>1270</v>
      </c>
      <c r="B1674">
        <v>11</v>
      </c>
      <c r="C1674" s="299" t="s">
        <v>8008</v>
      </c>
      <c r="D1674" s="299" t="s">
        <v>8009</v>
      </c>
      <c r="E1674" s="302" t="s">
        <v>6524</v>
      </c>
      <c r="F1674" s="301">
        <v>8.1999999999999993</v>
      </c>
      <c r="G1674" s="300">
        <v>5</v>
      </c>
      <c r="H1674" s="300">
        <v>5</v>
      </c>
      <c r="I1674" s="300">
        <v>5</v>
      </c>
      <c r="J1674" s="300">
        <v>5</v>
      </c>
      <c r="K1674" s="300">
        <v>10</v>
      </c>
      <c r="L1674" s="300">
        <v>10</v>
      </c>
      <c r="M1674" s="300">
        <v>5</v>
      </c>
      <c r="N1674" s="300">
        <v>10</v>
      </c>
      <c r="O1674" s="300">
        <v>10</v>
      </c>
      <c r="P1674" s="300">
        <v>10</v>
      </c>
      <c r="Q1674" s="300">
        <v>5</v>
      </c>
      <c r="R1674" s="1" t="s">
        <v>6665</v>
      </c>
    </row>
    <row r="1675" spans="1:18">
      <c r="A1675">
        <v>1269</v>
      </c>
      <c r="C1675" s="299" t="s">
        <v>8008</v>
      </c>
      <c r="D1675" s="298" t="s">
        <v>7996</v>
      </c>
      <c r="E1675" s="297" t="s">
        <v>6524</v>
      </c>
      <c r="F1675" s="296">
        <v>8.1</v>
      </c>
      <c r="G1675" s="296" t="e">
        <f>AVERAGE(#REF!)</f>
        <v>#REF!</v>
      </c>
      <c r="H1675" s="296" t="e">
        <f>AVERAGE(#REF!)</f>
        <v>#REF!</v>
      </c>
      <c r="I1675" s="296" t="e">
        <f>AVERAGE(#REF!)</f>
        <v>#REF!</v>
      </c>
      <c r="J1675" s="296" t="e">
        <f>AVERAGE(#REF!)</f>
        <v>#REF!</v>
      </c>
      <c r="K1675" s="296" t="e">
        <f>AVERAGE(#REF!)</f>
        <v>#REF!</v>
      </c>
      <c r="L1675" s="296" t="e">
        <f>AVERAGE(#REF!)</f>
        <v>#REF!</v>
      </c>
      <c r="M1675" s="296" t="e">
        <f>AVERAGE(#REF!)</f>
        <v>#REF!</v>
      </c>
      <c r="N1675" s="296" t="e">
        <f>AVERAGE(#REF!)</f>
        <v>#REF!</v>
      </c>
      <c r="O1675" s="296" t="e">
        <f>AVERAGE(#REF!)</f>
        <v>#REF!</v>
      </c>
      <c r="P1675" s="296" t="e">
        <f>AVERAGE(#REF!)</f>
        <v>#REF!</v>
      </c>
      <c r="Q1675" s="296" t="e">
        <f>AVERAGE(#REF!)</f>
        <v>#REF!</v>
      </c>
    </row>
    <row r="1676" spans="1:18">
      <c r="A1676">
        <v>1268</v>
      </c>
      <c r="B1676">
        <v>1</v>
      </c>
      <c r="C1676" s="299" t="s">
        <v>7997</v>
      </c>
      <c r="D1676" s="299" t="s">
        <v>8007</v>
      </c>
      <c r="E1676" s="302" t="s">
        <v>6524</v>
      </c>
      <c r="F1676" s="301">
        <v>9.4</v>
      </c>
      <c r="G1676" s="300">
        <v>5</v>
      </c>
      <c r="H1676" s="300">
        <v>5</v>
      </c>
      <c r="I1676" s="300">
        <v>5</v>
      </c>
      <c r="J1676" s="300">
        <v>5</v>
      </c>
      <c r="K1676" s="300">
        <v>10</v>
      </c>
      <c r="L1676" s="300">
        <v>10</v>
      </c>
      <c r="M1676" s="300">
        <v>5</v>
      </c>
      <c r="N1676" s="300">
        <v>10</v>
      </c>
      <c r="O1676" s="300">
        <v>10</v>
      </c>
      <c r="P1676" s="300">
        <v>10</v>
      </c>
      <c r="Q1676" s="300">
        <v>5</v>
      </c>
      <c r="R1676" s="1" t="s">
        <v>8</v>
      </c>
    </row>
    <row r="1677" spans="1:18">
      <c r="A1677">
        <v>1267</v>
      </c>
      <c r="B1677">
        <v>2</v>
      </c>
      <c r="C1677" s="299" t="s">
        <v>7997</v>
      </c>
      <c r="D1677" s="299" t="s">
        <v>8006</v>
      </c>
      <c r="E1677" s="302" t="s">
        <v>6524</v>
      </c>
      <c r="F1677" s="301">
        <v>9.3000000000000007</v>
      </c>
      <c r="G1677" s="300">
        <v>5</v>
      </c>
      <c r="H1677" s="300">
        <v>5</v>
      </c>
      <c r="I1677" s="300">
        <v>5</v>
      </c>
      <c r="J1677" s="300">
        <v>5</v>
      </c>
      <c r="K1677" s="300">
        <v>10</v>
      </c>
      <c r="L1677" s="300">
        <v>10</v>
      </c>
      <c r="M1677" s="300">
        <v>5</v>
      </c>
      <c r="N1677" s="300">
        <v>10</v>
      </c>
      <c r="O1677" s="300">
        <v>10</v>
      </c>
      <c r="P1677" s="300">
        <v>10</v>
      </c>
      <c r="Q1677" s="300">
        <v>5</v>
      </c>
      <c r="R1677" s="1" t="s">
        <v>6665</v>
      </c>
    </row>
    <row r="1678" spans="1:18">
      <c r="A1678">
        <v>1266</v>
      </c>
      <c r="B1678">
        <v>3</v>
      </c>
      <c r="C1678" s="299" t="s">
        <v>7997</v>
      </c>
      <c r="D1678" s="305" t="s">
        <v>8005</v>
      </c>
      <c r="E1678" s="304" t="s">
        <v>6524</v>
      </c>
      <c r="F1678" s="303">
        <v>9.6</v>
      </c>
      <c r="G1678" s="300">
        <v>5</v>
      </c>
      <c r="H1678" s="300">
        <v>5</v>
      </c>
      <c r="I1678" s="300">
        <v>5</v>
      </c>
      <c r="J1678" s="300">
        <v>5</v>
      </c>
      <c r="K1678" s="300">
        <v>10</v>
      </c>
      <c r="L1678" s="300">
        <v>10</v>
      </c>
      <c r="M1678" s="300">
        <v>5</v>
      </c>
      <c r="N1678" s="300">
        <v>10</v>
      </c>
      <c r="O1678" s="300">
        <v>10</v>
      </c>
      <c r="P1678" s="300">
        <v>10</v>
      </c>
      <c r="Q1678" s="300">
        <v>5</v>
      </c>
      <c r="R1678" s="1" t="s">
        <v>6698</v>
      </c>
    </row>
    <row r="1679" spans="1:18">
      <c r="A1679">
        <v>1265</v>
      </c>
      <c r="B1679">
        <v>4</v>
      </c>
      <c r="C1679" s="299" t="s">
        <v>7997</v>
      </c>
      <c r="D1679" s="299" t="s">
        <v>8004</v>
      </c>
      <c r="E1679" s="302" t="s">
        <v>6524</v>
      </c>
      <c r="F1679" s="301">
        <v>8.6</v>
      </c>
      <c r="G1679" s="300">
        <v>5</v>
      </c>
      <c r="H1679" s="300">
        <v>5</v>
      </c>
      <c r="I1679" s="300">
        <v>5</v>
      </c>
      <c r="J1679" s="300">
        <v>5</v>
      </c>
      <c r="K1679" s="300">
        <v>10</v>
      </c>
      <c r="L1679" s="300">
        <v>10</v>
      </c>
      <c r="M1679" s="300">
        <v>5</v>
      </c>
      <c r="N1679" s="300">
        <v>10</v>
      </c>
      <c r="O1679" s="300">
        <v>10</v>
      </c>
      <c r="P1679" s="300">
        <v>10</v>
      </c>
      <c r="Q1679" s="300">
        <v>5</v>
      </c>
      <c r="R1679" s="1" t="s">
        <v>6665</v>
      </c>
    </row>
    <row r="1680" spans="1:18">
      <c r="A1680">
        <v>1264</v>
      </c>
      <c r="B1680">
        <v>5</v>
      </c>
      <c r="C1680" s="299" t="s">
        <v>7997</v>
      </c>
      <c r="D1680" s="305" t="s">
        <v>8003</v>
      </c>
      <c r="E1680" s="304" t="s">
        <v>6524</v>
      </c>
      <c r="F1680" s="303">
        <v>9.8000000000000007</v>
      </c>
      <c r="G1680" s="300">
        <v>5</v>
      </c>
      <c r="H1680" s="300">
        <v>5</v>
      </c>
      <c r="I1680" s="300">
        <v>5</v>
      </c>
      <c r="J1680" s="300">
        <v>5</v>
      </c>
      <c r="K1680" s="300">
        <v>10</v>
      </c>
      <c r="L1680" s="300">
        <v>10</v>
      </c>
      <c r="M1680" s="300">
        <v>5</v>
      </c>
      <c r="N1680" s="300">
        <v>10</v>
      </c>
      <c r="O1680" s="300">
        <v>10</v>
      </c>
      <c r="P1680" s="300">
        <v>10</v>
      </c>
      <c r="Q1680" s="300">
        <v>5</v>
      </c>
      <c r="R1680" s="1" t="s">
        <v>6665</v>
      </c>
    </row>
    <row r="1681" spans="1:18">
      <c r="A1681">
        <v>1263</v>
      </c>
      <c r="B1681">
        <v>6</v>
      </c>
      <c r="C1681" s="299" t="s">
        <v>7997</v>
      </c>
      <c r="D1681" s="299" t="s">
        <v>8002</v>
      </c>
      <c r="E1681" s="302" t="s">
        <v>6524</v>
      </c>
      <c r="F1681" s="301">
        <v>8</v>
      </c>
      <c r="G1681" s="300">
        <v>5</v>
      </c>
      <c r="H1681" s="300">
        <v>5</v>
      </c>
      <c r="I1681" s="300">
        <v>5</v>
      </c>
      <c r="J1681" s="300">
        <v>5</v>
      </c>
      <c r="K1681" s="300">
        <v>10</v>
      </c>
      <c r="L1681" s="300">
        <v>10</v>
      </c>
      <c r="M1681" s="300">
        <v>5</v>
      </c>
      <c r="N1681" s="300">
        <v>10</v>
      </c>
      <c r="O1681" s="300">
        <v>10</v>
      </c>
      <c r="P1681" s="300">
        <v>10</v>
      </c>
      <c r="Q1681" s="300">
        <v>5</v>
      </c>
      <c r="R1681" s="1" t="s">
        <v>6698</v>
      </c>
    </row>
    <row r="1682" spans="1:18">
      <c r="A1682">
        <v>1262</v>
      </c>
      <c r="B1682">
        <v>7</v>
      </c>
      <c r="C1682" s="299" t="s">
        <v>7997</v>
      </c>
      <c r="D1682" s="299" t="s">
        <v>8001</v>
      </c>
      <c r="E1682" s="302" t="s">
        <v>6524</v>
      </c>
      <c r="F1682" s="301">
        <v>8.4</v>
      </c>
      <c r="G1682" s="300">
        <v>5</v>
      </c>
      <c r="H1682" s="300">
        <v>5</v>
      </c>
      <c r="I1682" s="300">
        <v>5</v>
      </c>
      <c r="J1682" s="300">
        <v>5</v>
      </c>
      <c r="K1682" s="300">
        <v>10</v>
      </c>
      <c r="L1682" s="300">
        <v>10</v>
      </c>
      <c r="M1682" s="300">
        <v>5</v>
      </c>
      <c r="N1682" s="300">
        <v>10</v>
      </c>
      <c r="O1682" s="300">
        <v>10</v>
      </c>
      <c r="P1682" s="300">
        <v>10</v>
      </c>
      <c r="Q1682" s="300">
        <v>5</v>
      </c>
      <c r="R1682" s="1" t="s">
        <v>6665</v>
      </c>
    </row>
    <row r="1683" spans="1:18">
      <c r="A1683">
        <v>1261</v>
      </c>
      <c r="B1683">
        <v>8</v>
      </c>
      <c r="C1683" s="299" t="s">
        <v>7997</v>
      </c>
      <c r="D1683" s="299" t="s">
        <v>8000</v>
      </c>
      <c r="E1683" s="302" t="s">
        <v>6524</v>
      </c>
      <c r="F1683" s="301">
        <v>8.1999999999999993</v>
      </c>
      <c r="G1683" s="300">
        <v>5</v>
      </c>
      <c r="H1683" s="300">
        <v>5</v>
      </c>
      <c r="I1683" s="300">
        <v>5</v>
      </c>
      <c r="J1683" s="300">
        <v>5</v>
      </c>
      <c r="K1683" s="300">
        <v>10</v>
      </c>
      <c r="L1683" s="300">
        <v>10</v>
      </c>
      <c r="M1683" s="300">
        <v>5</v>
      </c>
      <c r="N1683" s="300">
        <v>10</v>
      </c>
      <c r="O1683" s="300">
        <v>10</v>
      </c>
      <c r="P1683" s="300">
        <v>10</v>
      </c>
      <c r="Q1683" s="300">
        <v>5</v>
      </c>
      <c r="R1683" s="1" t="s">
        <v>6665</v>
      </c>
    </row>
    <row r="1684" spans="1:18">
      <c r="A1684">
        <v>1260</v>
      </c>
      <c r="B1684">
        <v>9</v>
      </c>
      <c r="C1684" s="299" t="s">
        <v>7997</v>
      </c>
      <c r="D1684" s="299" t="s">
        <v>7999</v>
      </c>
      <c r="E1684" s="302" t="s">
        <v>6524</v>
      </c>
      <c r="F1684" s="301">
        <v>9.4</v>
      </c>
      <c r="G1684" s="300">
        <v>5</v>
      </c>
      <c r="H1684" s="300">
        <v>5</v>
      </c>
      <c r="I1684" s="300">
        <v>5</v>
      </c>
      <c r="J1684" s="300">
        <v>5</v>
      </c>
      <c r="K1684" s="300">
        <v>10</v>
      </c>
      <c r="L1684" s="300">
        <v>10</v>
      </c>
      <c r="M1684" s="300">
        <v>5</v>
      </c>
      <c r="N1684" s="300">
        <v>10</v>
      </c>
      <c r="O1684" s="300">
        <v>10</v>
      </c>
      <c r="P1684" s="300">
        <v>10</v>
      </c>
      <c r="Q1684" s="300">
        <v>5</v>
      </c>
      <c r="R1684" s="1" t="s">
        <v>6665</v>
      </c>
    </row>
    <row r="1685" spans="1:18">
      <c r="A1685">
        <v>1259</v>
      </c>
      <c r="B1685">
        <v>10</v>
      </c>
      <c r="C1685" s="299" t="s">
        <v>7997</v>
      </c>
      <c r="D1685" s="305" t="s">
        <v>7998</v>
      </c>
      <c r="E1685" s="304" t="s">
        <v>6524</v>
      </c>
      <c r="F1685" s="303">
        <v>9.6999999999999993</v>
      </c>
      <c r="G1685" s="300">
        <v>5</v>
      </c>
      <c r="H1685" s="300">
        <v>5</v>
      </c>
      <c r="I1685" s="300">
        <v>5</v>
      </c>
      <c r="J1685" s="300">
        <v>5</v>
      </c>
      <c r="K1685" s="300">
        <v>10</v>
      </c>
      <c r="L1685" s="300">
        <v>10</v>
      </c>
      <c r="M1685" s="300">
        <v>5</v>
      </c>
      <c r="N1685" s="300">
        <v>10</v>
      </c>
      <c r="O1685" s="300">
        <v>10</v>
      </c>
      <c r="P1685" s="300">
        <v>10</v>
      </c>
      <c r="Q1685" s="300">
        <v>5</v>
      </c>
      <c r="R1685" s="1" t="s">
        <v>6665</v>
      </c>
    </row>
    <row r="1686" spans="1:18">
      <c r="A1686">
        <v>1258</v>
      </c>
      <c r="C1686" s="299" t="s">
        <v>7997</v>
      </c>
      <c r="D1686" s="298" t="s">
        <v>7996</v>
      </c>
      <c r="E1686" s="297" t="s">
        <v>6524</v>
      </c>
      <c r="F1686" s="296">
        <v>9</v>
      </c>
      <c r="G1686" s="296" t="e">
        <f>AVERAGE(#REF!)</f>
        <v>#REF!</v>
      </c>
      <c r="H1686" s="296" t="e">
        <f>AVERAGE(#REF!)</f>
        <v>#REF!</v>
      </c>
      <c r="I1686" s="296" t="e">
        <f>AVERAGE(#REF!)</f>
        <v>#REF!</v>
      </c>
      <c r="J1686" s="296" t="e">
        <f>AVERAGE(#REF!)</f>
        <v>#REF!</v>
      </c>
      <c r="K1686" s="296" t="e">
        <f>AVERAGE(#REF!)</f>
        <v>#REF!</v>
      </c>
      <c r="L1686" s="296" t="e">
        <f>AVERAGE(#REF!)</f>
        <v>#REF!</v>
      </c>
      <c r="M1686" s="296" t="e">
        <f>AVERAGE(#REF!)</f>
        <v>#REF!</v>
      </c>
      <c r="N1686" s="296" t="e">
        <f>AVERAGE(#REF!)</f>
        <v>#REF!</v>
      </c>
      <c r="O1686" s="296" t="e">
        <f>AVERAGE(#REF!)</f>
        <v>#REF!</v>
      </c>
      <c r="P1686" s="296" t="e">
        <f>AVERAGE(#REF!)</f>
        <v>#REF!</v>
      </c>
      <c r="Q1686" s="296" t="e">
        <f>AVERAGE(#REF!)</f>
        <v>#REF!</v>
      </c>
      <c r="R1686" s="1" t="s">
        <v>6665</v>
      </c>
    </row>
    <row r="1687" spans="1:18">
      <c r="A1687">
        <v>1257</v>
      </c>
      <c r="B1687">
        <v>1</v>
      </c>
      <c r="C1687" s="299" t="s">
        <v>7986</v>
      </c>
      <c r="D1687" s="299" t="s">
        <v>7995</v>
      </c>
      <c r="E1687" s="302" t="s">
        <v>6524</v>
      </c>
      <c r="F1687" s="301">
        <v>9.3000000000000007</v>
      </c>
      <c r="G1687" s="300">
        <v>5</v>
      </c>
      <c r="H1687" s="300">
        <v>5</v>
      </c>
      <c r="I1687" s="300">
        <v>5</v>
      </c>
      <c r="J1687" s="300">
        <v>5</v>
      </c>
      <c r="K1687" s="300">
        <v>10</v>
      </c>
      <c r="L1687" s="300">
        <v>10</v>
      </c>
      <c r="M1687" s="300">
        <v>5</v>
      </c>
      <c r="N1687" s="300">
        <v>10</v>
      </c>
      <c r="O1687" s="300">
        <v>10</v>
      </c>
      <c r="P1687" s="300">
        <v>10</v>
      </c>
      <c r="Q1687" s="300">
        <v>5</v>
      </c>
      <c r="R1687" s="1" t="s">
        <v>8</v>
      </c>
    </row>
    <row r="1688" spans="1:18">
      <c r="A1688">
        <v>1256</v>
      </c>
      <c r="B1688">
        <v>2</v>
      </c>
      <c r="C1688" s="299" t="s">
        <v>7986</v>
      </c>
      <c r="D1688" s="305" t="s">
        <v>7994</v>
      </c>
      <c r="E1688" s="304" t="s">
        <v>6524</v>
      </c>
      <c r="F1688" s="303">
        <v>9.6</v>
      </c>
      <c r="G1688" s="300">
        <v>5</v>
      </c>
      <c r="H1688" s="300">
        <v>5</v>
      </c>
      <c r="I1688" s="300">
        <v>5</v>
      </c>
      <c r="J1688" s="300">
        <v>5</v>
      </c>
      <c r="K1688" s="300">
        <v>10</v>
      </c>
      <c r="L1688" s="300">
        <v>10</v>
      </c>
      <c r="M1688" s="300">
        <v>5</v>
      </c>
      <c r="N1688" s="300">
        <v>10</v>
      </c>
      <c r="O1688" s="300">
        <v>10</v>
      </c>
      <c r="P1688" s="300">
        <v>10</v>
      </c>
      <c r="Q1688" s="300">
        <v>5</v>
      </c>
      <c r="R1688" s="1" t="s">
        <v>6698</v>
      </c>
    </row>
    <row r="1689" spans="1:18">
      <c r="A1689">
        <v>1255</v>
      </c>
      <c r="B1689">
        <v>3</v>
      </c>
      <c r="C1689" s="299" t="s">
        <v>7986</v>
      </c>
      <c r="D1689" s="299" t="s">
        <v>7993</v>
      </c>
      <c r="E1689" s="302" t="s">
        <v>6524</v>
      </c>
      <c r="F1689" s="301">
        <v>7.9</v>
      </c>
      <c r="G1689" s="300">
        <v>5</v>
      </c>
      <c r="H1689" s="300">
        <v>5</v>
      </c>
      <c r="I1689" s="300">
        <v>5</v>
      </c>
      <c r="J1689" s="300">
        <v>5</v>
      </c>
      <c r="K1689" s="300">
        <v>10</v>
      </c>
      <c r="L1689" s="300">
        <v>10</v>
      </c>
      <c r="M1689" s="300">
        <v>5</v>
      </c>
      <c r="N1689" s="300">
        <v>10</v>
      </c>
      <c r="O1689" s="300">
        <v>10</v>
      </c>
      <c r="P1689" s="300">
        <v>10</v>
      </c>
      <c r="Q1689" s="300">
        <v>5</v>
      </c>
      <c r="R1689" s="1" t="s">
        <v>6665</v>
      </c>
    </row>
    <row r="1690" spans="1:18">
      <c r="A1690">
        <v>1254</v>
      </c>
      <c r="B1690">
        <v>4</v>
      </c>
      <c r="C1690" s="299" t="s">
        <v>7986</v>
      </c>
      <c r="D1690" s="299" t="s">
        <v>7992</v>
      </c>
      <c r="E1690" s="302" t="s">
        <v>6524</v>
      </c>
      <c r="F1690" s="301">
        <v>7.4</v>
      </c>
      <c r="G1690" s="300">
        <v>5</v>
      </c>
      <c r="H1690" s="300">
        <v>5</v>
      </c>
      <c r="I1690" s="300">
        <v>5</v>
      </c>
      <c r="J1690" s="300">
        <v>5</v>
      </c>
      <c r="K1690" s="300">
        <v>10</v>
      </c>
      <c r="L1690" s="300">
        <v>10</v>
      </c>
      <c r="M1690" s="300">
        <v>5</v>
      </c>
      <c r="N1690" s="300">
        <v>10</v>
      </c>
      <c r="O1690" s="300">
        <v>10</v>
      </c>
      <c r="P1690" s="300">
        <v>10</v>
      </c>
      <c r="Q1690" s="300">
        <v>5</v>
      </c>
    </row>
    <row r="1691" spans="1:18">
      <c r="A1691">
        <v>1253</v>
      </c>
      <c r="B1691">
        <v>5</v>
      </c>
      <c r="C1691" s="299" t="s">
        <v>7986</v>
      </c>
      <c r="D1691" s="299" t="s">
        <v>7991</v>
      </c>
      <c r="E1691" s="302" t="s">
        <v>6524</v>
      </c>
      <c r="F1691" s="301">
        <v>7.5</v>
      </c>
      <c r="G1691" s="300">
        <v>5</v>
      </c>
      <c r="H1691" s="300">
        <v>5</v>
      </c>
      <c r="I1691" s="300">
        <v>5</v>
      </c>
      <c r="J1691" s="300">
        <v>5</v>
      </c>
      <c r="K1691" s="300">
        <v>10</v>
      </c>
      <c r="L1691" s="300">
        <v>10</v>
      </c>
      <c r="M1691" s="300">
        <v>5</v>
      </c>
      <c r="N1691" s="300">
        <v>10</v>
      </c>
      <c r="O1691" s="300">
        <v>10</v>
      </c>
      <c r="P1691" s="300">
        <v>10</v>
      </c>
      <c r="Q1691" s="300">
        <v>5</v>
      </c>
      <c r="R1691" s="1" t="s">
        <v>6665</v>
      </c>
    </row>
    <row r="1692" spans="1:18">
      <c r="A1692">
        <v>1252</v>
      </c>
      <c r="B1692">
        <v>6</v>
      </c>
      <c r="C1692" s="299" t="s">
        <v>7986</v>
      </c>
      <c r="D1692" s="299" t="s">
        <v>7990</v>
      </c>
      <c r="E1692" s="302" t="s">
        <v>6524</v>
      </c>
      <c r="F1692" s="301">
        <v>8.8000000000000007</v>
      </c>
      <c r="G1692" s="300">
        <v>5</v>
      </c>
      <c r="H1692" s="300">
        <v>5</v>
      </c>
      <c r="I1692" s="300">
        <v>5</v>
      </c>
      <c r="J1692" s="300">
        <v>5</v>
      </c>
      <c r="K1692" s="300">
        <v>10</v>
      </c>
      <c r="L1692" s="300">
        <v>10</v>
      </c>
      <c r="M1692" s="300">
        <v>5</v>
      </c>
      <c r="N1692" s="300">
        <v>10</v>
      </c>
      <c r="O1692" s="300">
        <v>10</v>
      </c>
      <c r="P1692" s="300">
        <v>10</v>
      </c>
      <c r="Q1692" s="300">
        <v>5</v>
      </c>
      <c r="R1692" s="1" t="s">
        <v>6665</v>
      </c>
    </row>
    <row r="1693" spans="1:18">
      <c r="A1693">
        <v>1251</v>
      </c>
      <c r="B1693">
        <v>7</v>
      </c>
      <c r="C1693" s="299" t="s">
        <v>7986</v>
      </c>
      <c r="D1693" s="299" t="s">
        <v>7989</v>
      </c>
      <c r="E1693" s="302" t="s">
        <v>6524</v>
      </c>
      <c r="F1693" s="301">
        <v>9.1</v>
      </c>
      <c r="G1693" s="300">
        <v>5</v>
      </c>
      <c r="H1693" s="300">
        <v>5</v>
      </c>
      <c r="I1693" s="300">
        <v>5</v>
      </c>
      <c r="J1693" s="300">
        <v>5</v>
      </c>
      <c r="K1693" s="300">
        <v>10</v>
      </c>
      <c r="L1693" s="300">
        <v>10</v>
      </c>
      <c r="M1693" s="300">
        <v>5</v>
      </c>
      <c r="N1693" s="300">
        <v>10</v>
      </c>
      <c r="O1693" s="300">
        <v>10</v>
      </c>
      <c r="P1693" s="300">
        <v>10</v>
      </c>
      <c r="Q1693" s="300">
        <v>5</v>
      </c>
      <c r="R1693" s="1" t="s">
        <v>6665</v>
      </c>
    </row>
    <row r="1694" spans="1:18">
      <c r="A1694">
        <v>1250</v>
      </c>
      <c r="B1694">
        <v>8</v>
      </c>
      <c r="C1694" s="299" t="s">
        <v>7986</v>
      </c>
      <c r="D1694" s="299" t="s">
        <v>7988</v>
      </c>
      <c r="E1694" s="302" t="s">
        <v>6524</v>
      </c>
      <c r="F1694" s="301">
        <v>7.4</v>
      </c>
      <c r="G1694" s="300">
        <v>5</v>
      </c>
      <c r="H1694" s="300">
        <v>5</v>
      </c>
      <c r="I1694" s="300">
        <v>5</v>
      </c>
      <c r="J1694" s="300">
        <v>5</v>
      </c>
      <c r="K1694" s="300">
        <v>10</v>
      </c>
      <c r="L1694" s="300">
        <v>10</v>
      </c>
      <c r="M1694" s="300">
        <v>5</v>
      </c>
      <c r="N1694" s="300">
        <v>10</v>
      </c>
      <c r="O1694" s="300">
        <v>10</v>
      </c>
      <c r="P1694" s="300">
        <v>10</v>
      </c>
      <c r="Q1694" s="300">
        <v>5</v>
      </c>
    </row>
    <row r="1695" spans="1:18">
      <c r="A1695">
        <v>1249</v>
      </c>
      <c r="B1695">
        <v>9</v>
      </c>
      <c r="C1695" s="299" t="s">
        <v>7986</v>
      </c>
      <c r="D1695" s="299" t="s">
        <v>7987</v>
      </c>
      <c r="E1695" s="302" t="s">
        <v>6524</v>
      </c>
      <c r="F1695" s="301">
        <v>9</v>
      </c>
      <c r="G1695" s="300">
        <v>5</v>
      </c>
      <c r="H1695" s="300">
        <v>5</v>
      </c>
      <c r="I1695" s="300">
        <v>5</v>
      </c>
      <c r="J1695" s="300">
        <v>5</v>
      </c>
      <c r="K1695" s="300">
        <v>10</v>
      </c>
      <c r="L1695" s="300">
        <v>10</v>
      </c>
      <c r="M1695" s="300">
        <v>5</v>
      </c>
      <c r="N1695" s="300">
        <v>10</v>
      </c>
      <c r="O1695" s="300">
        <v>10</v>
      </c>
      <c r="P1695" s="300">
        <v>10</v>
      </c>
      <c r="Q1695" s="300">
        <v>5</v>
      </c>
      <c r="R1695" s="1" t="s">
        <v>6698</v>
      </c>
    </row>
    <row r="1696" spans="1:18">
      <c r="A1696">
        <v>1248</v>
      </c>
      <c r="C1696" s="299" t="s">
        <v>7986</v>
      </c>
      <c r="D1696" s="298" t="s">
        <v>7985</v>
      </c>
      <c r="E1696" s="297" t="s">
        <v>6524</v>
      </c>
      <c r="F1696" s="296">
        <v>8.4</v>
      </c>
      <c r="G1696" s="296" t="e">
        <f>AVERAGE(#REF!)</f>
        <v>#REF!</v>
      </c>
      <c r="H1696" s="296" t="e">
        <f>AVERAGE(#REF!)</f>
        <v>#REF!</v>
      </c>
      <c r="I1696" s="296" t="e">
        <f>AVERAGE(#REF!)</f>
        <v>#REF!</v>
      </c>
      <c r="J1696" s="296" t="e">
        <f>AVERAGE(#REF!)</f>
        <v>#REF!</v>
      </c>
      <c r="K1696" s="296" t="e">
        <f>AVERAGE(#REF!)</f>
        <v>#REF!</v>
      </c>
      <c r="L1696" s="296" t="e">
        <f>AVERAGE(#REF!)</f>
        <v>#REF!</v>
      </c>
      <c r="M1696" s="296" t="e">
        <f>AVERAGE(#REF!)</f>
        <v>#REF!</v>
      </c>
      <c r="N1696" s="296" t="e">
        <f>AVERAGE(#REF!)</f>
        <v>#REF!</v>
      </c>
      <c r="O1696" s="296" t="e">
        <f>AVERAGE(#REF!)</f>
        <v>#REF!</v>
      </c>
      <c r="P1696" s="296" t="e">
        <f>AVERAGE(#REF!)</f>
        <v>#REF!</v>
      </c>
      <c r="Q1696" s="296" t="e">
        <f>AVERAGE(#REF!)</f>
        <v>#REF!</v>
      </c>
    </row>
    <row r="1697" spans="1:18">
      <c r="A1697">
        <v>1247</v>
      </c>
      <c r="B1697">
        <v>1</v>
      </c>
      <c r="C1697" s="299" t="s">
        <v>7974</v>
      </c>
      <c r="D1697" s="299" t="s">
        <v>7984</v>
      </c>
      <c r="E1697" s="302" t="s">
        <v>6524</v>
      </c>
      <c r="F1697" s="301">
        <v>9.1</v>
      </c>
      <c r="G1697" s="300">
        <v>5</v>
      </c>
      <c r="H1697" s="300">
        <v>5</v>
      </c>
      <c r="I1697" s="300">
        <v>5</v>
      </c>
      <c r="J1697" s="300">
        <v>5</v>
      </c>
      <c r="K1697" s="300">
        <v>10</v>
      </c>
      <c r="L1697" s="300">
        <v>10</v>
      </c>
      <c r="M1697" s="300">
        <v>5</v>
      </c>
      <c r="N1697" s="300">
        <v>10</v>
      </c>
      <c r="O1697" s="300">
        <v>10</v>
      </c>
      <c r="P1697" s="300">
        <v>10</v>
      </c>
      <c r="Q1697" s="300">
        <v>5</v>
      </c>
      <c r="R1697" s="1" t="s">
        <v>6665</v>
      </c>
    </row>
    <row r="1698" spans="1:18">
      <c r="A1698">
        <v>1246</v>
      </c>
      <c r="B1698">
        <v>2</v>
      </c>
      <c r="C1698" s="299" t="s">
        <v>7974</v>
      </c>
      <c r="D1698" s="299" t="s">
        <v>7983</v>
      </c>
      <c r="E1698" s="302" t="s">
        <v>6524</v>
      </c>
      <c r="F1698" s="301">
        <v>9.3000000000000007</v>
      </c>
      <c r="G1698" s="300">
        <v>5</v>
      </c>
      <c r="H1698" s="300">
        <v>5</v>
      </c>
      <c r="I1698" s="300">
        <v>5</v>
      </c>
      <c r="J1698" s="300">
        <v>5</v>
      </c>
      <c r="K1698" s="300">
        <v>10</v>
      </c>
      <c r="L1698" s="300">
        <v>10</v>
      </c>
      <c r="M1698" s="300">
        <v>5</v>
      </c>
      <c r="N1698" s="300">
        <v>10</v>
      </c>
      <c r="O1698" s="300">
        <v>10</v>
      </c>
      <c r="P1698" s="300">
        <v>10</v>
      </c>
      <c r="Q1698" s="300">
        <v>5</v>
      </c>
      <c r="R1698" s="1" t="s">
        <v>6665</v>
      </c>
    </row>
    <row r="1699" spans="1:18">
      <c r="A1699">
        <v>1245</v>
      </c>
      <c r="B1699">
        <v>3</v>
      </c>
      <c r="C1699" s="299" t="s">
        <v>7974</v>
      </c>
      <c r="D1699" s="299" t="s">
        <v>7982</v>
      </c>
      <c r="E1699" s="302" t="s">
        <v>6524</v>
      </c>
      <c r="F1699" s="301">
        <v>8</v>
      </c>
      <c r="G1699" s="300">
        <v>5</v>
      </c>
      <c r="H1699" s="300">
        <v>5</v>
      </c>
      <c r="I1699" s="300">
        <v>5</v>
      </c>
      <c r="J1699" s="300">
        <v>5</v>
      </c>
      <c r="K1699" s="300">
        <v>10</v>
      </c>
      <c r="L1699" s="300">
        <v>10</v>
      </c>
      <c r="M1699" s="300">
        <v>5</v>
      </c>
      <c r="N1699" s="300">
        <v>10</v>
      </c>
      <c r="O1699" s="300">
        <v>10</v>
      </c>
      <c r="P1699" s="300">
        <v>10</v>
      </c>
      <c r="Q1699" s="300">
        <v>5</v>
      </c>
      <c r="R1699" s="1" t="s">
        <v>6698</v>
      </c>
    </row>
    <row r="1700" spans="1:18">
      <c r="A1700">
        <v>1244</v>
      </c>
      <c r="B1700">
        <v>4</v>
      </c>
      <c r="C1700" s="299" t="s">
        <v>7974</v>
      </c>
      <c r="D1700" s="299" t="s">
        <v>7981</v>
      </c>
      <c r="E1700" s="302" t="s">
        <v>6524</v>
      </c>
      <c r="F1700" s="301">
        <v>9.1999999999999993</v>
      </c>
      <c r="G1700" s="300">
        <v>5</v>
      </c>
      <c r="H1700" s="300">
        <v>5</v>
      </c>
      <c r="I1700" s="300">
        <v>5</v>
      </c>
      <c r="J1700" s="300">
        <v>5</v>
      </c>
      <c r="K1700" s="300">
        <v>10</v>
      </c>
      <c r="L1700" s="300">
        <v>10</v>
      </c>
      <c r="M1700" s="300">
        <v>5</v>
      </c>
      <c r="N1700" s="300">
        <v>10</v>
      </c>
      <c r="O1700" s="300">
        <v>10</v>
      </c>
      <c r="P1700" s="300">
        <v>10</v>
      </c>
      <c r="Q1700" s="300">
        <v>5</v>
      </c>
      <c r="R1700" s="1" t="s">
        <v>6665</v>
      </c>
    </row>
    <row r="1701" spans="1:18">
      <c r="A1701">
        <v>1243</v>
      </c>
      <c r="B1701">
        <v>5</v>
      </c>
      <c r="C1701" s="299" t="s">
        <v>7974</v>
      </c>
      <c r="D1701" s="299" t="s">
        <v>7980</v>
      </c>
      <c r="E1701" s="302" t="s">
        <v>6524</v>
      </c>
      <c r="F1701" s="301">
        <v>9.4</v>
      </c>
      <c r="G1701" s="300">
        <v>5</v>
      </c>
      <c r="H1701" s="300">
        <v>5</v>
      </c>
      <c r="I1701" s="300">
        <v>5</v>
      </c>
      <c r="J1701" s="300">
        <v>5</v>
      </c>
      <c r="K1701" s="300">
        <v>10</v>
      </c>
      <c r="L1701" s="300">
        <v>10</v>
      </c>
      <c r="M1701" s="300">
        <v>5</v>
      </c>
      <c r="N1701" s="300">
        <v>10</v>
      </c>
      <c r="O1701" s="300">
        <v>10</v>
      </c>
      <c r="P1701" s="300">
        <v>10</v>
      </c>
      <c r="Q1701" s="300">
        <v>5</v>
      </c>
      <c r="R1701" s="1" t="s">
        <v>6665</v>
      </c>
    </row>
    <row r="1702" spans="1:18">
      <c r="A1702">
        <v>1242</v>
      </c>
      <c r="B1702">
        <v>6</v>
      </c>
      <c r="C1702" s="299" t="s">
        <v>7974</v>
      </c>
      <c r="D1702" s="299" t="s">
        <v>7979</v>
      </c>
      <c r="E1702" s="302" t="s">
        <v>6524</v>
      </c>
      <c r="F1702" s="301">
        <v>8.6</v>
      </c>
      <c r="G1702" s="300">
        <v>5</v>
      </c>
      <c r="H1702" s="300">
        <v>5</v>
      </c>
      <c r="I1702" s="300">
        <v>5</v>
      </c>
      <c r="J1702" s="300">
        <v>5</v>
      </c>
      <c r="K1702" s="300">
        <v>10</v>
      </c>
      <c r="L1702" s="300">
        <v>10</v>
      </c>
      <c r="M1702" s="300">
        <v>5</v>
      </c>
      <c r="N1702" s="300">
        <v>10</v>
      </c>
      <c r="O1702" s="300">
        <v>10</v>
      </c>
      <c r="P1702" s="300">
        <v>10</v>
      </c>
      <c r="Q1702" s="300">
        <v>5</v>
      </c>
      <c r="R1702" s="1" t="s">
        <v>6665</v>
      </c>
    </row>
    <row r="1703" spans="1:18">
      <c r="A1703">
        <v>1241</v>
      </c>
      <c r="B1703">
        <v>7</v>
      </c>
      <c r="C1703" s="299" t="s">
        <v>7974</v>
      </c>
      <c r="D1703" s="299" t="s">
        <v>7978</v>
      </c>
      <c r="E1703" s="302" t="s">
        <v>6524</v>
      </c>
      <c r="F1703" s="301">
        <v>6.9</v>
      </c>
      <c r="G1703" s="300">
        <v>5</v>
      </c>
      <c r="H1703" s="300">
        <v>5</v>
      </c>
      <c r="I1703" s="300">
        <v>5</v>
      </c>
      <c r="J1703" s="300">
        <v>5</v>
      </c>
      <c r="K1703" s="300">
        <v>10</v>
      </c>
      <c r="L1703" s="300">
        <v>10</v>
      </c>
      <c r="M1703" s="300">
        <v>5</v>
      </c>
      <c r="N1703" s="300">
        <v>10</v>
      </c>
      <c r="O1703" s="300">
        <v>10</v>
      </c>
      <c r="P1703" s="300">
        <v>10</v>
      </c>
      <c r="Q1703" s="300">
        <v>5</v>
      </c>
    </row>
    <row r="1704" spans="1:18">
      <c r="A1704">
        <v>1240</v>
      </c>
      <c r="B1704">
        <v>8</v>
      </c>
      <c r="C1704" s="299" t="s">
        <v>7974</v>
      </c>
      <c r="D1704" s="299" t="s">
        <v>7977</v>
      </c>
      <c r="E1704" s="302" t="s">
        <v>6524</v>
      </c>
      <c r="F1704" s="301">
        <v>8.6999999999999993</v>
      </c>
      <c r="G1704" s="300">
        <v>5</v>
      </c>
      <c r="H1704" s="300">
        <v>5</v>
      </c>
      <c r="I1704" s="300">
        <v>5</v>
      </c>
      <c r="J1704" s="300">
        <v>5</v>
      </c>
      <c r="K1704" s="300">
        <v>10</v>
      </c>
      <c r="L1704" s="300">
        <v>10</v>
      </c>
      <c r="M1704" s="300">
        <v>5</v>
      </c>
      <c r="N1704" s="300">
        <v>10</v>
      </c>
      <c r="O1704" s="300">
        <v>10</v>
      </c>
      <c r="P1704" s="300">
        <v>10</v>
      </c>
      <c r="Q1704" s="300">
        <v>5</v>
      </c>
      <c r="R1704" s="1" t="s">
        <v>6698</v>
      </c>
    </row>
    <row r="1705" spans="1:18">
      <c r="A1705">
        <v>1239</v>
      </c>
      <c r="B1705">
        <v>9</v>
      </c>
      <c r="C1705" s="299" t="s">
        <v>7974</v>
      </c>
      <c r="D1705" s="299" t="s">
        <v>7976</v>
      </c>
      <c r="E1705" s="302" t="s">
        <v>6524</v>
      </c>
      <c r="F1705" s="301">
        <v>7.7</v>
      </c>
      <c r="G1705" s="300">
        <v>5</v>
      </c>
      <c r="H1705" s="300">
        <v>5</v>
      </c>
      <c r="I1705" s="300">
        <v>5</v>
      </c>
      <c r="J1705" s="300">
        <v>5</v>
      </c>
      <c r="K1705" s="300">
        <v>10</v>
      </c>
      <c r="L1705" s="300">
        <v>10</v>
      </c>
      <c r="M1705" s="300">
        <v>5</v>
      </c>
      <c r="N1705" s="300">
        <v>10</v>
      </c>
      <c r="O1705" s="300">
        <v>10</v>
      </c>
      <c r="P1705" s="300">
        <v>10</v>
      </c>
      <c r="Q1705" s="300">
        <v>5</v>
      </c>
      <c r="R1705" s="1" t="s">
        <v>6665</v>
      </c>
    </row>
    <row r="1706" spans="1:18">
      <c r="A1706">
        <v>1238</v>
      </c>
      <c r="B1706">
        <v>10</v>
      </c>
      <c r="C1706" s="299" t="s">
        <v>7974</v>
      </c>
      <c r="D1706" s="299" t="s">
        <v>7975</v>
      </c>
      <c r="E1706" s="302" t="s">
        <v>6524</v>
      </c>
      <c r="F1706" s="301">
        <v>7.4</v>
      </c>
      <c r="G1706" s="300">
        <v>5</v>
      </c>
      <c r="H1706" s="300">
        <v>5</v>
      </c>
      <c r="I1706" s="300">
        <v>5</v>
      </c>
      <c r="J1706" s="300">
        <v>5</v>
      </c>
      <c r="K1706" s="300">
        <v>10</v>
      </c>
      <c r="L1706" s="300">
        <v>10</v>
      </c>
      <c r="M1706" s="300">
        <v>5</v>
      </c>
      <c r="N1706" s="300">
        <v>10</v>
      </c>
      <c r="O1706" s="300">
        <v>10</v>
      </c>
      <c r="P1706" s="300">
        <v>10</v>
      </c>
      <c r="Q1706" s="300">
        <v>5</v>
      </c>
    </row>
    <row r="1707" spans="1:18">
      <c r="A1707">
        <v>1237</v>
      </c>
      <c r="C1707" s="299" t="s">
        <v>7974</v>
      </c>
      <c r="D1707" s="298" t="s">
        <v>7973</v>
      </c>
      <c r="E1707" s="297" t="s">
        <v>6524</v>
      </c>
      <c r="F1707" s="296">
        <v>8.4</v>
      </c>
      <c r="G1707" s="296" t="e">
        <f>AVERAGE(#REF!)</f>
        <v>#REF!</v>
      </c>
      <c r="H1707" s="296" t="e">
        <f>AVERAGE(#REF!)</f>
        <v>#REF!</v>
      </c>
      <c r="I1707" s="296" t="e">
        <f>AVERAGE(#REF!)</f>
        <v>#REF!</v>
      </c>
      <c r="J1707" s="296" t="e">
        <f>AVERAGE(#REF!)</f>
        <v>#REF!</v>
      </c>
      <c r="K1707" s="296" t="e">
        <f>AVERAGE(#REF!)</f>
        <v>#REF!</v>
      </c>
      <c r="L1707" s="296" t="e">
        <f>AVERAGE(#REF!)</f>
        <v>#REF!</v>
      </c>
      <c r="M1707" s="296" t="e">
        <f>AVERAGE(#REF!)</f>
        <v>#REF!</v>
      </c>
      <c r="N1707" s="296" t="e">
        <f>AVERAGE(#REF!)</f>
        <v>#REF!</v>
      </c>
      <c r="O1707" s="296" t="e">
        <f>AVERAGE(#REF!)</f>
        <v>#REF!</v>
      </c>
      <c r="P1707" s="296" t="e">
        <f>AVERAGE(#REF!)</f>
        <v>#REF!</v>
      </c>
      <c r="Q1707" s="296" t="e">
        <f>AVERAGE(#REF!)</f>
        <v>#REF!</v>
      </c>
      <c r="R1707" s="1" t="s">
        <v>6665</v>
      </c>
    </row>
    <row r="1708" spans="1:18">
      <c r="A1708">
        <v>1236</v>
      </c>
      <c r="B1708">
        <v>1</v>
      </c>
      <c r="C1708" s="299" t="s">
        <v>7963</v>
      </c>
      <c r="D1708" s="305" t="s">
        <v>7972</v>
      </c>
      <c r="E1708" s="304" t="s">
        <v>6524</v>
      </c>
      <c r="F1708" s="303">
        <v>9.6999999999999993</v>
      </c>
      <c r="G1708" s="300">
        <v>5</v>
      </c>
      <c r="H1708" s="300">
        <v>5</v>
      </c>
      <c r="I1708" s="300">
        <v>5</v>
      </c>
      <c r="J1708" s="300">
        <v>5</v>
      </c>
      <c r="K1708" s="300">
        <v>10</v>
      </c>
      <c r="L1708" s="300">
        <v>10</v>
      </c>
      <c r="M1708" s="300">
        <v>5</v>
      </c>
      <c r="N1708" s="300">
        <v>10</v>
      </c>
      <c r="O1708" s="300">
        <v>10</v>
      </c>
      <c r="P1708" s="300">
        <v>10</v>
      </c>
      <c r="Q1708" s="300">
        <v>5</v>
      </c>
      <c r="R1708" s="1" t="s">
        <v>8</v>
      </c>
    </row>
    <row r="1709" spans="1:18">
      <c r="A1709">
        <v>1235</v>
      </c>
      <c r="B1709">
        <v>2</v>
      </c>
      <c r="C1709" s="299" t="s">
        <v>7963</v>
      </c>
      <c r="D1709" s="299" t="s">
        <v>7971</v>
      </c>
      <c r="E1709" s="302" t="s">
        <v>6524</v>
      </c>
      <c r="F1709" s="301">
        <v>9.3000000000000007</v>
      </c>
      <c r="G1709" s="300">
        <v>5</v>
      </c>
      <c r="H1709" s="300">
        <v>5</v>
      </c>
      <c r="I1709" s="300">
        <v>5</v>
      </c>
      <c r="J1709" s="300">
        <v>5</v>
      </c>
      <c r="K1709" s="300">
        <v>10</v>
      </c>
      <c r="L1709" s="300">
        <v>10</v>
      </c>
      <c r="M1709" s="300">
        <v>5</v>
      </c>
      <c r="N1709" s="300">
        <v>10</v>
      </c>
      <c r="O1709" s="300">
        <v>10</v>
      </c>
      <c r="P1709" s="300">
        <v>10</v>
      </c>
      <c r="Q1709" s="300">
        <v>5</v>
      </c>
      <c r="R1709" s="1" t="s">
        <v>8</v>
      </c>
    </row>
    <row r="1710" spans="1:18">
      <c r="A1710">
        <v>1234</v>
      </c>
      <c r="B1710">
        <v>3</v>
      </c>
      <c r="C1710" s="299" t="s">
        <v>7963</v>
      </c>
      <c r="D1710" s="299" t="s">
        <v>7970</v>
      </c>
      <c r="E1710" s="302" t="s">
        <v>6524</v>
      </c>
      <c r="F1710" s="301">
        <v>9.1999999999999993</v>
      </c>
      <c r="G1710" s="300">
        <v>5</v>
      </c>
      <c r="H1710" s="300">
        <v>5</v>
      </c>
      <c r="I1710" s="300">
        <v>5</v>
      </c>
      <c r="J1710" s="300">
        <v>5</v>
      </c>
      <c r="K1710" s="300">
        <v>10</v>
      </c>
      <c r="L1710" s="300">
        <v>10</v>
      </c>
      <c r="M1710" s="300">
        <v>5</v>
      </c>
      <c r="N1710" s="300">
        <v>10</v>
      </c>
      <c r="O1710" s="300">
        <v>10</v>
      </c>
      <c r="P1710" s="300">
        <v>10</v>
      </c>
      <c r="Q1710" s="300">
        <v>5</v>
      </c>
      <c r="R1710" s="1" t="s">
        <v>8</v>
      </c>
    </row>
    <row r="1711" spans="1:18">
      <c r="A1711">
        <v>1233</v>
      </c>
      <c r="B1711">
        <v>4</v>
      </c>
      <c r="C1711" s="299" t="s">
        <v>7963</v>
      </c>
      <c r="D1711" s="299" t="s">
        <v>7969</v>
      </c>
      <c r="E1711" s="302" t="s">
        <v>6524</v>
      </c>
      <c r="F1711" s="301">
        <v>7.4</v>
      </c>
      <c r="G1711" s="300">
        <v>5</v>
      </c>
      <c r="H1711" s="300">
        <v>5</v>
      </c>
      <c r="I1711" s="300">
        <v>5</v>
      </c>
      <c r="J1711" s="300">
        <v>5</v>
      </c>
      <c r="K1711" s="300">
        <v>10</v>
      </c>
      <c r="L1711" s="300">
        <v>10</v>
      </c>
      <c r="M1711" s="300">
        <v>5</v>
      </c>
      <c r="N1711" s="300">
        <v>10</v>
      </c>
      <c r="O1711" s="300">
        <v>10</v>
      </c>
      <c r="P1711" s="300">
        <v>10</v>
      </c>
      <c r="Q1711" s="300">
        <v>5</v>
      </c>
    </row>
    <row r="1712" spans="1:18">
      <c r="A1712">
        <v>1232</v>
      </c>
      <c r="B1712">
        <v>5</v>
      </c>
      <c r="C1712" s="299" t="s">
        <v>7963</v>
      </c>
      <c r="D1712" s="299" t="s">
        <v>7968</v>
      </c>
      <c r="E1712" s="302" t="s">
        <v>6524</v>
      </c>
      <c r="F1712" s="301">
        <v>8.4</v>
      </c>
      <c r="G1712" s="300">
        <v>5</v>
      </c>
      <c r="H1712" s="300">
        <v>5</v>
      </c>
      <c r="I1712" s="300">
        <v>5</v>
      </c>
      <c r="J1712" s="300">
        <v>5</v>
      </c>
      <c r="K1712" s="300">
        <v>10</v>
      </c>
      <c r="L1712" s="300">
        <v>10</v>
      </c>
      <c r="M1712" s="300">
        <v>5</v>
      </c>
      <c r="N1712" s="300">
        <v>10</v>
      </c>
      <c r="O1712" s="300">
        <v>10</v>
      </c>
      <c r="P1712" s="300">
        <v>10</v>
      </c>
      <c r="Q1712" s="300">
        <v>5</v>
      </c>
      <c r="R1712" s="1" t="s">
        <v>8</v>
      </c>
    </row>
    <row r="1713" spans="1:18">
      <c r="A1713">
        <v>1231</v>
      </c>
      <c r="B1713">
        <v>6</v>
      </c>
      <c r="C1713" s="299" t="s">
        <v>7963</v>
      </c>
      <c r="D1713" s="299" t="s">
        <v>7967</v>
      </c>
      <c r="E1713" s="302" t="s">
        <v>6524</v>
      </c>
      <c r="F1713" s="301">
        <v>9</v>
      </c>
      <c r="G1713" s="300">
        <v>5</v>
      </c>
      <c r="H1713" s="300">
        <v>5</v>
      </c>
      <c r="I1713" s="300">
        <v>5</v>
      </c>
      <c r="J1713" s="300">
        <v>5</v>
      </c>
      <c r="K1713" s="300">
        <v>10</v>
      </c>
      <c r="L1713" s="300">
        <v>10</v>
      </c>
      <c r="M1713" s="300">
        <v>5</v>
      </c>
      <c r="N1713" s="300">
        <v>10</v>
      </c>
      <c r="O1713" s="300">
        <v>10</v>
      </c>
      <c r="P1713" s="300">
        <v>10</v>
      </c>
      <c r="Q1713" s="300">
        <v>5</v>
      </c>
      <c r="R1713" s="1" t="s">
        <v>8</v>
      </c>
    </row>
    <row r="1714" spans="1:18">
      <c r="A1714">
        <v>1230</v>
      </c>
      <c r="B1714">
        <v>7</v>
      </c>
      <c r="C1714" s="299" t="s">
        <v>7963</v>
      </c>
      <c r="D1714" s="299" t="s">
        <v>7966</v>
      </c>
      <c r="E1714" s="302" t="s">
        <v>6524</v>
      </c>
      <c r="F1714" s="301">
        <v>8.1999999999999993</v>
      </c>
      <c r="G1714" s="300">
        <v>5</v>
      </c>
      <c r="H1714" s="300">
        <v>5</v>
      </c>
      <c r="I1714" s="300">
        <v>5</v>
      </c>
      <c r="J1714" s="300">
        <v>5</v>
      </c>
      <c r="K1714" s="300">
        <v>10</v>
      </c>
      <c r="L1714" s="300">
        <v>10</v>
      </c>
      <c r="M1714" s="300">
        <v>5</v>
      </c>
      <c r="N1714" s="300">
        <v>10</v>
      </c>
      <c r="O1714" s="300">
        <v>10</v>
      </c>
      <c r="P1714" s="300">
        <v>10</v>
      </c>
      <c r="Q1714" s="300">
        <v>5</v>
      </c>
      <c r="R1714" s="1" t="s">
        <v>8</v>
      </c>
    </row>
    <row r="1715" spans="1:18">
      <c r="A1715">
        <v>1229</v>
      </c>
      <c r="B1715">
        <v>8</v>
      </c>
      <c r="C1715" s="299" t="s">
        <v>7963</v>
      </c>
      <c r="D1715" s="299" t="s">
        <v>7965</v>
      </c>
      <c r="E1715" s="302" t="s">
        <v>6524</v>
      </c>
      <c r="F1715" s="301">
        <v>7.2</v>
      </c>
      <c r="G1715" s="300">
        <v>5</v>
      </c>
      <c r="H1715" s="300">
        <v>5</v>
      </c>
      <c r="I1715" s="300">
        <v>5</v>
      </c>
      <c r="J1715" s="300">
        <v>5</v>
      </c>
      <c r="K1715" s="300">
        <v>10</v>
      </c>
      <c r="L1715" s="300">
        <v>10</v>
      </c>
      <c r="M1715" s="300">
        <v>5</v>
      </c>
      <c r="N1715" s="300">
        <v>10</v>
      </c>
      <c r="O1715" s="300">
        <v>10</v>
      </c>
      <c r="P1715" s="300">
        <v>10</v>
      </c>
      <c r="Q1715" s="300">
        <v>5</v>
      </c>
      <c r="R1715" s="1" t="s">
        <v>8</v>
      </c>
    </row>
    <row r="1716" spans="1:18">
      <c r="A1716">
        <v>1228</v>
      </c>
      <c r="B1716">
        <v>9</v>
      </c>
      <c r="C1716" s="299" t="s">
        <v>7963</v>
      </c>
      <c r="D1716" s="299" t="s">
        <v>7964</v>
      </c>
      <c r="E1716" s="302" t="s">
        <v>6524</v>
      </c>
      <c r="F1716" s="301">
        <v>8.4</v>
      </c>
      <c r="G1716" s="300">
        <v>5</v>
      </c>
      <c r="H1716" s="300">
        <v>5</v>
      </c>
      <c r="I1716" s="300">
        <v>5</v>
      </c>
      <c r="J1716" s="300">
        <v>5</v>
      </c>
      <c r="K1716" s="300">
        <v>10</v>
      </c>
      <c r="L1716" s="300">
        <v>10</v>
      </c>
      <c r="M1716" s="300">
        <v>5</v>
      </c>
      <c r="N1716" s="300">
        <v>10</v>
      </c>
      <c r="O1716" s="300">
        <v>10</v>
      </c>
      <c r="P1716" s="300">
        <v>10</v>
      </c>
      <c r="Q1716" s="300">
        <v>5</v>
      </c>
      <c r="R1716" s="1" t="s">
        <v>6665</v>
      </c>
    </row>
    <row r="1717" spans="1:18">
      <c r="A1717">
        <v>1227</v>
      </c>
      <c r="C1717" s="299" t="s">
        <v>7963</v>
      </c>
      <c r="D1717" s="298" t="s">
        <v>7962</v>
      </c>
      <c r="E1717" s="297" t="s">
        <v>6524</v>
      </c>
      <c r="F1717" s="296">
        <v>8.5</v>
      </c>
      <c r="G1717" s="296" t="e">
        <f>AVERAGE(#REF!)</f>
        <v>#REF!</v>
      </c>
      <c r="H1717" s="296" t="e">
        <f>AVERAGE(#REF!)</f>
        <v>#REF!</v>
      </c>
      <c r="I1717" s="296" t="e">
        <f>AVERAGE(#REF!)</f>
        <v>#REF!</v>
      </c>
      <c r="J1717" s="296" t="e">
        <f>AVERAGE(#REF!)</f>
        <v>#REF!</v>
      </c>
      <c r="K1717" s="296" t="e">
        <f>AVERAGE(#REF!)</f>
        <v>#REF!</v>
      </c>
      <c r="L1717" s="296" t="e">
        <f>AVERAGE(#REF!)</f>
        <v>#REF!</v>
      </c>
      <c r="M1717" s="296" t="e">
        <f>AVERAGE(#REF!)</f>
        <v>#REF!</v>
      </c>
      <c r="N1717" s="296" t="e">
        <f>AVERAGE(#REF!)</f>
        <v>#REF!</v>
      </c>
      <c r="O1717" s="296" t="e">
        <f>AVERAGE(#REF!)</f>
        <v>#REF!</v>
      </c>
      <c r="P1717" s="296" t="e">
        <f>AVERAGE(#REF!)</f>
        <v>#REF!</v>
      </c>
      <c r="Q1717" s="296" t="e">
        <f>AVERAGE(#REF!)</f>
        <v>#REF!</v>
      </c>
      <c r="R1717" s="1" t="s">
        <v>8</v>
      </c>
    </row>
    <row r="1718" spans="1:18">
      <c r="A1718">
        <v>1226</v>
      </c>
      <c r="B1718">
        <v>1</v>
      </c>
      <c r="C1718" s="299" t="s">
        <v>7951</v>
      </c>
      <c r="D1718" s="299" t="s">
        <v>7961</v>
      </c>
      <c r="E1718" s="302" t="s">
        <v>6524</v>
      </c>
      <c r="F1718" s="301">
        <v>8.1999999999999993</v>
      </c>
      <c r="G1718" s="300">
        <v>5</v>
      </c>
      <c r="H1718" s="300">
        <v>5</v>
      </c>
      <c r="I1718" s="300">
        <v>5</v>
      </c>
      <c r="J1718" s="300">
        <v>5</v>
      </c>
      <c r="K1718" s="300">
        <v>10</v>
      </c>
      <c r="L1718" s="300">
        <v>10</v>
      </c>
      <c r="M1718" s="300">
        <v>5</v>
      </c>
      <c r="N1718" s="300">
        <v>10</v>
      </c>
      <c r="O1718" s="300">
        <v>10</v>
      </c>
      <c r="P1718" s="300">
        <v>10</v>
      </c>
      <c r="Q1718" s="300">
        <v>5</v>
      </c>
      <c r="R1718" s="1" t="s">
        <v>8</v>
      </c>
    </row>
    <row r="1719" spans="1:18">
      <c r="A1719">
        <v>1225</v>
      </c>
      <c r="B1719">
        <v>2</v>
      </c>
      <c r="C1719" s="299" t="s">
        <v>7951</v>
      </c>
      <c r="D1719" s="299" t="s">
        <v>7361</v>
      </c>
      <c r="E1719" s="302" t="s">
        <v>6524</v>
      </c>
      <c r="F1719" s="301">
        <v>8.1999999999999993</v>
      </c>
      <c r="G1719" s="300">
        <v>5</v>
      </c>
      <c r="H1719" s="300">
        <v>5</v>
      </c>
      <c r="I1719" s="300">
        <v>5</v>
      </c>
      <c r="J1719" s="300">
        <v>5</v>
      </c>
      <c r="K1719" s="300">
        <v>10</v>
      </c>
      <c r="L1719" s="300">
        <v>10</v>
      </c>
      <c r="M1719" s="300">
        <v>5</v>
      </c>
      <c r="N1719" s="300">
        <v>10</v>
      </c>
      <c r="O1719" s="300">
        <v>10</v>
      </c>
      <c r="P1719" s="300">
        <v>10</v>
      </c>
      <c r="Q1719" s="300">
        <v>5</v>
      </c>
      <c r="R1719" s="1" t="s">
        <v>6665</v>
      </c>
    </row>
    <row r="1720" spans="1:18">
      <c r="A1720">
        <v>1224</v>
      </c>
      <c r="B1720">
        <v>3</v>
      </c>
      <c r="C1720" s="299" t="s">
        <v>7951</v>
      </c>
      <c r="D1720" s="299" t="s">
        <v>15481</v>
      </c>
      <c r="E1720" s="302" t="s">
        <v>6524</v>
      </c>
      <c r="F1720" s="301">
        <v>8.6</v>
      </c>
      <c r="G1720" s="300">
        <v>5</v>
      </c>
      <c r="H1720" s="300">
        <v>5</v>
      </c>
      <c r="I1720" s="300">
        <v>5</v>
      </c>
      <c r="J1720" s="300">
        <v>5</v>
      </c>
      <c r="K1720" s="300">
        <v>10</v>
      </c>
      <c r="L1720" s="300">
        <v>10</v>
      </c>
      <c r="M1720" s="300">
        <v>5</v>
      </c>
      <c r="N1720" s="300">
        <v>10</v>
      </c>
      <c r="O1720" s="300">
        <v>10</v>
      </c>
      <c r="P1720" s="300">
        <v>10</v>
      </c>
      <c r="Q1720" s="300">
        <v>5</v>
      </c>
      <c r="R1720" s="1" t="s">
        <v>8</v>
      </c>
    </row>
    <row r="1721" spans="1:18">
      <c r="A1721">
        <v>1223</v>
      </c>
      <c r="B1721">
        <v>4</v>
      </c>
      <c r="C1721" s="299" t="s">
        <v>7951</v>
      </c>
      <c r="D1721" s="299" t="s">
        <v>7960</v>
      </c>
      <c r="E1721" s="302" t="s">
        <v>6524</v>
      </c>
      <c r="F1721" s="301">
        <v>7.4</v>
      </c>
      <c r="G1721" s="300">
        <v>5</v>
      </c>
      <c r="H1721" s="300">
        <v>5</v>
      </c>
      <c r="I1721" s="300">
        <v>5</v>
      </c>
      <c r="J1721" s="300">
        <v>5</v>
      </c>
      <c r="K1721" s="300">
        <v>10</v>
      </c>
      <c r="L1721" s="300">
        <v>10</v>
      </c>
      <c r="M1721" s="300">
        <v>5</v>
      </c>
      <c r="N1721" s="300">
        <v>10</v>
      </c>
      <c r="O1721" s="300">
        <v>10</v>
      </c>
      <c r="P1721" s="300">
        <v>10</v>
      </c>
      <c r="Q1721" s="300">
        <v>5</v>
      </c>
    </row>
    <row r="1722" spans="1:18">
      <c r="A1722">
        <v>1222</v>
      </c>
      <c r="B1722">
        <v>5</v>
      </c>
      <c r="C1722" s="299" t="s">
        <v>7951</v>
      </c>
      <c r="D1722" s="299" t="s">
        <v>7959</v>
      </c>
      <c r="E1722" s="302" t="s">
        <v>6524</v>
      </c>
      <c r="F1722" s="301">
        <v>8.3000000000000007</v>
      </c>
      <c r="G1722" s="300">
        <v>5</v>
      </c>
      <c r="H1722" s="300">
        <v>5</v>
      </c>
      <c r="I1722" s="300">
        <v>5</v>
      </c>
      <c r="J1722" s="300">
        <v>5</v>
      </c>
      <c r="K1722" s="300">
        <v>10</v>
      </c>
      <c r="L1722" s="300">
        <v>10</v>
      </c>
      <c r="M1722" s="300">
        <v>5</v>
      </c>
      <c r="N1722" s="300">
        <v>10</v>
      </c>
      <c r="O1722" s="300">
        <v>10</v>
      </c>
      <c r="P1722" s="300">
        <v>10</v>
      </c>
      <c r="Q1722" s="300">
        <v>5</v>
      </c>
      <c r="R1722" s="1" t="s">
        <v>6665</v>
      </c>
    </row>
    <row r="1723" spans="1:18">
      <c r="A1723">
        <v>1221</v>
      </c>
      <c r="B1723">
        <v>6</v>
      </c>
      <c r="C1723" s="299" t="s">
        <v>7951</v>
      </c>
      <c r="D1723" s="299" t="s">
        <v>7958</v>
      </c>
      <c r="E1723" s="302" t="s">
        <v>6524</v>
      </c>
      <c r="F1723" s="301">
        <v>7.2</v>
      </c>
      <c r="G1723" s="300">
        <v>5</v>
      </c>
      <c r="H1723" s="300">
        <v>5</v>
      </c>
      <c r="I1723" s="300">
        <v>5</v>
      </c>
      <c r="J1723" s="300">
        <v>5</v>
      </c>
      <c r="K1723" s="300">
        <v>10</v>
      </c>
      <c r="L1723" s="300">
        <v>10</v>
      </c>
      <c r="M1723" s="300">
        <v>5</v>
      </c>
      <c r="N1723" s="300">
        <v>10</v>
      </c>
      <c r="O1723" s="300">
        <v>10</v>
      </c>
      <c r="P1723" s="300">
        <v>10</v>
      </c>
      <c r="Q1723" s="300">
        <v>5</v>
      </c>
    </row>
    <row r="1724" spans="1:18">
      <c r="A1724">
        <v>1220</v>
      </c>
      <c r="B1724">
        <v>7</v>
      </c>
      <c r="C1724" s="299" t="s">
        <v>7951</v>
      </c>
      <c r="D1724" s="299" t="s">
        <v>7957</v>
      </c>
      <c r="E1724" s="302" t="s">
        <v>6524</v>
      </c>
      <c r="F1724" s="301">
        <v>8</v>
      </c>
      <c r="G1724" s="300">
        <v>5</v>
      </c>
      <c r="H1724" s="300">
        <v>5</v>
      </c>
      <c r="I1724" s="300">
        <v>5</v>
      </c>
      <c r="J1724" s="300">
        <v>5</v>
      </c>
      <c r="K1724" s="300">
        <v>10</v>
      </c>
      <c r="L1724" s="300">
        <v>10</v>
      </c>
      <c r="M1724" s="300">
        <v>5</v>
      </c>
      <c r="N1724" s="300">
        <v>10</v>
      </c>
      <c r="O1724" s="300">
        <v>10</v>
      </c>
      <c r="P1724" s="300">
        <v>10</v>
      </c>
      <c r="Q1724" s="300">
        <v>5</v>
      </c>
      <c r="R1724" s="1" t="s">
        <v>6665</v>
      </c>
    </row>
    <row r="1725" spans="1:18">
      <c r="A1725">
        <v>1219</v>
      </c>
      <c r="B1725">
        <v>8</v>
      </c>
      <c r="C1725" s="299" t="s">
        <v>7951</v>
      </c>
      <c r="D1725" s="299" t="s">
        <v>7956</v>
      </c>
      <c r="E1725" s="302" t="s">
        <v>6524</v>
      </c>
      <c r="F1725" s="301">
        <v>7.4</v>
      </c>
      <c r="G1725" s="300">
        <v>5</v>
      </c>
      <c r="H1725" s="300">
        <v>5</v>
      </c>
      <c r="I1725" s="300">
        <v>5</v>
      </c>
      <c r="J1725" s="300">
        <v>5</v>
      </c>
      <c r="K1725" s="300">
        <v>10</v>
      </c>
      <c r="L1725" s="300">
        <v>10</v>
      </c>
      <c r="M1725" s="300">
        <v>5</v>
      </c>
      <c r="N1725" s="300">
        <v>10</v>
      </c>
      <c r="O1725" s="300">
        <v>10</v>
      </c>
      <c r="P1725" s="300">
        <v>10</v>
      </c>
      <c r="Q1725" s="300">
        <v>5</v>
      </c>
    </row>
    <row r="1726" spans="1:18">
      <c r="A1726">
        <v>1218</v>
      </c>
      <c r="B1726">
        <v>9</v>
      </c>
      <c r="C1726" s="299" t="s">
        <v>7951</v>
      </c>
      <c r="D1726" s="299" t="s">
        <v>7955</v>
      </c>
      <c r="E1726" s="302" t="s">
        <v>6524</v>
      </c>
      <c r="F1726" s="301">
        <v>7.8</v>
      </c>
      <c r="G1726" s="300">
        <v>5</v>
      </c>
      <c r="H1726" s="300">
        <v>5</v>
      </c>
      <c r="I1726" s="300">
        <v>5</v>
      </c>
      <c r="J1726" s="300">
        <v>5</v>
      </c>
      <c r="K1726" s="300">
        <v>10</v>
      </c>
      <c r="L1726" s="300">
        <v>10</v>
      </c>
      <c r="M1726" s="300">
        <v>5</v>
      </c>
      <c r="N1726" s="300">
        <v>10</v>
      </c>
      <c r="O1726" s="300">
        <v>10</v>
      </c>
      <c r="P1726" s="300">
        <v>10</v>
      </c>
      <c r="Q1726" s="300">
        <v>5</v>
      </c>
      <c r="R1726" s="1" t="s">
        <v>8</v>
      </c>
    </row>
    <row r="1727" spans="1:18">
      <c r="A1727">
        <v>1217</v>
      </c>
      <c r="B1727">
        <v>10</v>
      </c>
      <c r="C1727" s="299" t="s">
        <v>7951</v>
      </c>
      <c r="D1727" s="299" t="s">
        <v>7954</v>
      </c>
      <c r="E1727" s="302" t="s">
        <v>6524</v>
      </c>
      <c r="F1727" s="301">
        <v>8.3000000000000007</v>
      </c>
      <c r="G1727" s="300">
        <v>5</v>
      </c>
      <c r="H1727" s="300">
        <v>5</v>
      </c>
      <c r="I1727" s="300">
        <v>5</v>
      </c>
      <c r="J1727" s="300">
        <v>5</v>
      </c>
      <c r="K1727" s="300">
        <v>10</v>
      </c>
      <c r="L1727" s="300">
        <v>10</v>
      </c>
      <c r="M1727" s="300">
        <v>5</v>
      </c>
      <c r="N1727" s="300">
        <v>10</v>
      </c>
      <c r="O1727" s="300">
        <v>10</v>
      </c>
      <c r="P1727" s="300">
        <v>10</v>
      </c>
      <c r="Q1727" s="300">
        <v>5</v>
      </c>
      <c r="R1727" s="1" t="s">
        <v>8</v>
      </c>
    </row>
    <row r="1728" spans="1:18">
      <c r="A1728">
        <v>1216</v>
      </c>
      <c r="B1728">
        <v>11</v>
      </c>
      <c r="C1728" s="299" t="s">
        <v>7951</v>
      </c>
      <c r="D1728" s="299" t="s">
        <v>7953</v>
      </c>
      <c r="E1728" s="302" t="s">
        <v>6524</v>
      </c>
      <c r="F1728" s="301">
        <v>8</v>
      </c>
      <c r="G1728" s="300">
        <v>5</v>
      </c>
      <c r="H1728" s="300">
        <v>5</v>
      </c>
      <c r="I1728" s="300">
        <v>5</v>
      </c>
      <c r="J1728" s="300">
        <v>5</v>
      </c>
      <c r="K1728" s="300">
        <v>10</v>
      </c>
      <c r="L1728" s="300">
        <v>10</v>
      </c>
      <c r="M1728" s="300">
        <v>5</v>
      </c>
      <c r="N1728" s="300">
        <v>10</v>
      </c>
      <c r="O1728" s="300">
        <v>10</v>
      </c>
      <c r="P1728" s="300">
        <v>10</v>
      </c>
      <c r="Q1728" s="300">
        <v>5</v>
      </c>
      <c r="R1728" s="1" t="s">
        <v>6665</v>
      </c>
    </row>
    <row r="1729" spans="1:18">
      <c r="A1729">
        <v>1215</v>
      </c>
      <c r="B1729">
        <v>12</v>
      </c>
      <c r="C1729" s="299" t="s">
        <v>7951</v>
      </c>
      <c r="D1729" s="299" t="s">
        <v>7952</v>
      </c>
      <c r="E1729" s="302" t="s">
        <v>6524</v>
      </c>
      <c r="F1729" s="301">
        <v>7.4</v>
      </c>
      <c r="G1729" s="300">
        <v>5</v>
      </c>
      <c r="H1729" s="300">
        <v>5</v>
      </c>
      <c r="I1729" s="300">
        <v>5</v>
      </c>
      <c r="J1729" s="300">
        <v>5</v>
      </c>
      <c r="K1729" s="300">
        <v>10</v>
      </c>
      <c r="L1729" s="300">
        <v>10</v>
      </c>
      <c r="M1729" s="300">
        <v>5</v>
      </c>
      <c r="N1729" s="300">
        <v>10</v>
      </c>
      <c r="O1729" s="300">
        <v>10</v>
      </c>
      <c r="P1729" s="300">
        <v>10</v>
      </c>
      <c r="Q1729" s="300">
        <v>5</v>
      </c>
    </row>
    <row r="1730" spans="1:18">
      <c r="A1730">
        <v>1214</v>
      </c>
      <c r="C1730" s="299" t="s">
        <v>7951</v>
      </c>
      <c r="D1730" s="298" t="s">
        <v>7950</v>
      </c>
      <c r="E1730" s="297" t="s">
        <v>6524</v>
      </c>
      <c r="F1730" s="296">
        <v>7.9</v>
      </c>
      <c r="G1730" s="296" t="e">
        <f>AVERAGE(#REF!)</f>
        <v>#REF!</v>
      </c>
      <c r="H1730" s="296" t="e">
        <f>AVERAGE(#REF!)</f>
        <v>#REF!</v>
      </c>
      <c r="I1730" s="296" t="e">
        <f>AVERAGE(#REF!)</f>
        <v>#REF!</v>
      </c>
      <c r="J1730" s="296" t="e">
        <f>AVERAGE(#REF!)</f>
        <v>#REF!</v>
      </c>
      <c r="K1730" s="296" t="e">
        <f>AVERAGE(#REF!)</f>
        <v>#REF!</v>
      </c>
      <c r="L1730" s="296" t="e">
        <f>AVERAGE(#REF!)</f>
        <v>#REF!</v>
      </c>
      <c r="M1730" s="296" t="e">
        <f>AVERAGE(#REF!)</f>
        <v>#REF!</v>
      </c>
      <c r="N1730" s="296" t="e">
        <f>AVERAGE(#REF!)</f>
        <v>#REF!</v>
      </c>
      <c r="O1730" s="296" t="e">
        <f>AVERAGE(#REF!)</f>
        <v>#REF!</v>
      </c>
      <c r="P1730" s="296" t="e">
        <f>AVERAGE(#REF!)</f>
        <v>#REF!</v>
      </c>
      <c r="Q1730" s="296" t="e">
        <f>AVERAGE(#REF!)</f>
        <v>#REF!</v>
      </c>
      <c r="R1730" s="1" t="s">
        <v>8</v>
      </c>
    </row>
    <row r="1731" spans="1:18">
      <c r="A1731">
        <v>1213</v>
      </c>
      <c r="B1731">
        <v>1</v>
      </c>
      <c r="C1731" s="299" t="s">
        <v>7935</v>
      </c>
      <c r="D1731" s="299" t="s">
        <v>7949</v>
      </c>
      <c r="E1731" s="302" t="s">
        <v>6524</v>
      </c>
      <c r="F1731" s="301">
        <v>8.9</v>
      </c>
      <c r="G1731" s="300">
        <v>5</v>
      </c>
      <c r="H1731" s="300">
        <v>5</v>
      </c>
      <c r="I1731" s="300">
        <v>5</v>
      </c>
      <c r="J1731" s="300">
        <v>5</v>
      </c>
      <c r="K1731" s="300">
        <v>10</v>
      </c>
      <c r="L1731" s="300">
        <v>10</v>
      </c>
      <c r="M1731" s="300">
        <v>5</v>
      </c>
      <c r="N1731" s="300">
        <v>10</v>
      </c>
      <c r="O1731" s="300">
        <v>10</v>
      </c>
      <c r="P1731" s="300">
        <v>10</v>
      </c>
      <c r="Q1731" s="300">
        <v>5</v>
      </c>
      <c r="R1731" s="1" t="s">
        <v>6665</v>
      </c>
    </row>
    <row r="1732" spans="1:18">
      <c r="A1732">
        <v>1212</v>
      </c>
      <c r="B1732">
        <v>2</v>
      </c>
      <c r="C1732" s="299" t="s">
        <v>7935</v>
      </c>
      <c r="D1732" s="299" t="s">
        <v>7948</v>
      </c>
      <c r="E1732" s="302" t="s">
        <v>6524</v>
      </c>
      <c r="F1732" s="301">
        <v>8.5</v>
      </c>
      <c r="G1732" s="300">
        <v>5</v>
      </c>
      <c r="H1732" s="300">
        <v>5</v>
      </c>
      <c r="I1732" s="300">
        <v>5</v>
      </c>
      <c r="J1732" s="300">
        <v>5</v>
      </c>
      <c r="K1732" s="300">
        <v>10</v>
      </c>
      <c r="L1732" s="300">
        <v>10</v>
      </c>
      <c r="M1732" s="300">
        <v>5</v>
      </c>
      <c r="N1732" s="300">
        <v>10</v>
      </c>
      <c r="O1732" s="300">
        <v>10</v>
      </c>
      <c r="P1732" s="300">
        <v>10</v>
      </c>
      <c r="Q1732" s="300">
        <v>5</v>
      </c>
      <c r="R1732" s="1" t="s">
        <v>6698</v>
      </c>
    </row>
    <row r="1733" spans="1:18">
      <c r="A1733">
        <v>1211</v>
      </c>
      <c r="B1733">
        <v>3</v>
      </c>
      <c r="C1733" s="299" t="s">
        <v>7935</v>
      </c>
      <c r="D1733" s="299" t="s">
        <v>7947</v>
      </c>
      <c r="E1733" s="302" t="s">
        <v>6524</v>
      </c>
      <c r="F1733" s="301">
        <v>8.6999999999999993</v>
      </c>
      <c r="G1733" s="300">
        <v>5</v>
      </c>
      <c r="H1733" s="300">
        <v>5</v>
      </c>
      <c r="I1733" s="300">
        <v>5</v>
      </c>
      <c r="J1733" s="300">
        <v>5</v>
      </c>
      <c r="K1733" s="300">
        <v>10</v>
      </c>
      <c r="L1733" s="300">
        <v>10</v>
      </c>
      <c r="M1733" s="300">
        <v>5</v>
      </c>
      <c r="N1733" s="300">
        <v>10</v>
      </c>
      <c r="O1733" s="300">
        <v>10</v>
      </c>
      <c r="P1733" s="300">
        <v>10</v>
      </c>
      <c r="Q1733" s="300">
        <v>5</v>
      </c>
      <c r="R1733" s="1" t="s">
        <v>6698</v>
      </c>
    </row>
    <row r="1734" spans="1:18">
      <c r="A1734">
        <v>1210</v>
      </c>
      <c r="B1734">
        <v>4</v>
      </c>
      <c r="C1734" s="299" t="s">
        <v>7935</v>
      </c>
      <c r="D1734" s="299" t="s">
        <v>7946</v>
      </c>
      <c r="E1734" s="302" t="s">
        <v>6524</v>
      </c>
      <c r="F1734" s="301">
        <v>8.1999999999999993</v>
      </c>
      <c r="G1734" s="300">
        <v>5</v>
      </c>
      <c r="H1734" s="300">
        <v>5</v>
      </c>
      <c r="I1734" s="300">
        <v>5</v>
      </c>
      <c r="J1734" s="300">
        <v>5</v>
      </c>
      <c r="K1734" s="300">
        <v>10</v>
      </c>
      <c r="L1734" s="300">
        <v>10</v>
      </c>
      <c r="M1734" s="300">
        <v>5</v>
      </c>
      <c r="N1734" s="300">
        <v>10</v>
      </c>
      <c r="O1734" s="300">
        <v>10</v>
      </c>
      <c r="P1734" s="300">
        <v>10</v>
      </c>
      <c r="Q1734" s="300">
        <v>5</v>
      </c>
      <c r="R1734" s="1" t="s">
        <v>6665</v>
      </c>
    </row>
    <row r="1735" spans="1:18">
      <c r="A1735">
        <v>1209</v>
      </c>
      <c r="B1735">
        <v>5</v>
      </c>
      <c r="C1735" s="299" t="s">
        <v>7935</v>
      </c>
      <c r="D1735" s="299" t="s">
        <v>7945</v>
      </c>
      <c r="E1735" s="302" t="s">
        <v>6524</v>
      </c>
      <c r="F1735" s="301">
        <v>8.8000000000000007</v>
      </c>
      <c r="G1735" s="300">
        <v>5</v>
      </c>
      <c r="H1735" s="300">
        <v>5</v>
      </c>
      <c r="I1735" s="300">
        <v>5</v>
      </c>
      <c r="J1735" s="300">
        <v>5</v>
      </c>
      <c r="K1735" s="300">
        <v>10</v>
      </c>
      <c r="L1735" s="300">
        <v>10</v>
      </c>
      <c r="M1735" s="300">
        <v>5</v>
      </c>
      <c r="N1735" s="300">
        <v>10</v>
      </c>
      <c r="O1735" s="300">
        <v>10</v>
      </c>
      <c r="P1735" s="300">
        <v>10</v>
      </c>
      <c r="Q1735" s="300">
        <v>5</v>
      </c>
      <c r="R1735" s="1" t="s">
        <v>6665</v>
      </c>
    </row>
    <row r="1736" spans="1:18">
      <c r="A1736">
        <v>1208</v>
      </c>
      <c r="B1736">
        <v>6</v>
      </c>
      <c r="C1736" s="299" t="s">
        <v>7935</v>
      </c>
      <c r="D1736" s="299" t="s">
        <v>7944</v>
      </c>
      <c r="E1736" s="302" t="s">
        <v>6524</v>
      </c>
      <c r="F1736" s="301">
        <v>7.4</v>
      </c>
      <c r="G1736" s="300">
        <v>5</v>
      </c>
      <c r="H1736" s="300">
        <v>5</v>
      </c>
      <c r="I1736" s="300">
        <v>5</v>
      </c>
      <c r="J1736" s="300">
        <v>5</v>
      </c>
      <c r="K1736" s="300">
        <v>10</v>
      </c>
      <c r="L1736" s="300">
        <v>10</v>
      </c>
      <c r="M1736" s="300">
        <v>5</v>
      </c>
      <c r="N1736" s="300">
        <v>10</v>
      </c>
      <c r="O1736" s="300">
        <v>10</v>
      </c>
      <c r="P1736" s="300">
        <v>10</v>
      </c>
      <c r="Q1736" s="300">
        <v>5</v>
      </c>
    </row>
    <row r="1737" spans="1:18">
      <c r="A1737">
        <v>1207</v>
      </c>
      <c r="B1737">
        <v>7</v>
      </c>
      <c r="C1737" s="299" t="s">
        <v>7935</v>
      </c>
      <c r="D1737" s="299" t="s">
        <v>7943</v>
      </c>
      <c r="E1737" s="302" t="s">
        <v>6524</v>
      </c>
      <c r="F1737" s="301">
        <v>8.6</v>
      </c>
      <c r="G1737" s="300">
        <v>5</v>
      </c>
      <c r="H1737" s="300">
        <v>5</v>
      </c>
      <c r="I1737" s="300">
        <v>5</v>
      </c>
      <c r="J1737" s="300">
        <v>5</v>
      </c>
      <c r="K1737" s="300">
        <v>10</v>
      </c>
      <c r="L1737" s="300">
        <v>10</v>
      </c>
      <c r="M1737" s="300">
        <v>5</v>
      </c>
      <c r="N1737" s="300">
        <v>10</v>
      </c>
      <c r="O1737" s="300">
        <v>10</v>
      </c>
      <c r="P1737" s="300">
        <v>10</v>
      </c>
      <c r="Q1737" s="300">
        <v>5</v>
      </c>
      <c r="R1737" s="1" t="s">
        <v>8</v>
      </c>
    </row>
    <row r="1738" spans="1:18">
      <c r="A1738">
        <v>1206</v>
      </c>
      <c r="B1738">
        <v>8</v>
      </c>
      <c r="C1738" s="299" t="s">
        <v>7935</v>
      </c>
      <c r="D1738" s="299" t="s">
        <v>7942</v>
      </c>
      <c r="E1738" s="302" t="s">
        <v>6524</v>
      </c>
      <c r="F1738" s="301">
        <v>8.5</v>
      </c>
      <c r="G1738" s="300">
        <v>5</v>
      </c>
      <c r="H1738" s="300">
        <v>5</v>
      </c>
      <c r="I1738" s="300">
        <v>5</v>
      </c>
      <c r="J1738" s="300">
        <v>5</v>
      </c>
      <c r="K1738" s="300">
        <v>10</v>
      </c>
      <c r="L1738" s="300">
        <v>10</v>
      </c>
      <c r="M1738" s="300">
        <v>5</v>
      </c>
      <c r="N1738" s="300">
        <v>10</v>
      </c>
      <c r="O1738" s="300">
        <v>10</v>
      </c>
      <c r="P1738" s="300">
        <v>10</v>
      </c>
      <c r="Q1738" s="300">
        <v>5</v>
      </c>
      <c r="R1738" s="1" t="s">
        <v>6698</v>
      </c>
    </row>
    <row r="1739" spans="1:18">
      <c r="A1739">
        <v>1205</v>
      </c>
      <c r="B1739">
        <v>9</v>
      </c>
      <c r="C1739" s="299" t="s">
        <v>7935</v>
      </c>
      <c r="D1739" s="299" t="s">
        <v>7941</v>
      </c>
      <c r="E1739" s="302" t="s">
        <v>6524</v>
      </c>
      <c r="F1739" s="301">
        <v>7.9</v>
      </c>
      <c r="G1739" s="300">
        <v>5</v>
      </c>
      <c r="H1739" s="300">
        <v>5</v>
      </c>
      <c r="I1739" s="300">
        <v>5</v>
      </c>
      <c r="J1739" s="300">
        <v>5</v>
      </c>
      <c r="K1739" s="300">
        <v>10</v>
      </c>
      <c r="L1739" s="300">
        <v>10</v>
      </c>
      <c r="M1739" s="300">
        <v>5</v>
      </c>
      <c r="N1739" s="300">
        <v>10</v>
      </c>
      <c r="O1739" s="300">
        <v>10</v>
      </c>
      <c r="P1739" s="300">
        <v>10</v>
      </c>
      <c r="Q1739" s="300">
        <v>5</v>
      </c>
      <c r="R1739" s="1" t="s">
        <v>6665</v>
      </c>
    </row>
    <row r="1740" spans="1:18">
      <c r="A1740">
        <v>1204</v>
      </c>
      <c r="B1740">
        <v>10</v>
      </c>
      <c r="C1740" s="299" t="s">
        <v>7935</v>
      </c>
      <c r="D1740" s="299" t="s">
        <v>7940</v>
      </c>
      <c r="E1740" s="302" t="s">
        <v>6524</v>
      </c>
      <c r="F1740" s="301">
        <v>7.9</v>
      </c>
      <c r="G1740" s="300">
        <v>5</v>
      </c>
      <c r="H1740" s="300">
        <v>5</v>
      </c>
      <c r="I1740" s="300">
        <v>5</v>
      </c>
      <c r="J1740" s="300">
        <v>5</v>
      </c>
      <c r="K1740" s="300">
        <v>10</v>
      </c>
      <c r="L1740" s="300">
        <v>10</v>
      </c>
      <c r="M1740" s="300">
        <v>5</v>
      </c>
      <c r="N1740" s="300">
        <v>10</v>
      </c>
      <c r="O1740" s="300">
        <v>10</v>
      </c>
      <c r="P1740" s="300">
        <v>10</v>
      </c>
      <c r="Q1740" s="300">
        <v>5</v>
      </c>
      <c r="R1740" s="1" t="s">
        <v>6665</v>
      </c>
    </row>
    <row r="1741" spans="1:18">
      <c r="A1741">
        <v>1203</v>
      </c>
      <c r="B1741">
        <v>11</v>
      </c>
      <c r="C1741" s="299" t="s">
        <v>7935</v>
      </c>
      <c r="D1741" s="299" t="s">
        <v>7939</v>
      </c>
      <c r="E1741" s="302" t="s">
        <v>6524</v>
      </c>
      <c r="F1741" s="301">
        <v>7.7</v>
      </c>
      <c r="G1741" s="300">
        <v>5</v>
      </c>
      <c r="H1741" s="300">
        <v>5</v>
      </c>
      <c r="I1741" s="300">
        <v>5</v>
      </c>
      <c r="J1741" s="300">
        <v>5</v>
      </c>
      <c r="K1741" s="300">
        <v>10</v>
      </c>
      <c r="L1741" s="300">
        <v>10</v>
      </c>
      <c r="M1741" s="300">
        <v>5</v>
      </c>
      <c r="N1741" s="300">
        <v>10</v>
      </c>
      <c r="O1741" s="300">
        <v>10</v>
      </c>
      <c r="P1741" s="300">
        <v>10</v>
      </c>
      <c r="Q1741" s="300">
        <v>5</v>
      </c>
      <c r="R1741" s="1" t="s">
        <v>6698</v>
      </c>
    </row>
    <row r="1742" spans="1:18">
      <c r="A1742">
        <v>1202</v>
      </c>
      <c r="B1742">
        <v>12</v>
      </c>
      <c r="C1742" s="299" t="s">
        <v>7935</v>
      </c>
      <c r="D1742" s="299" t="s">
        <v>7938</v>
      </c>
      <c r="E1742" s="302" t="s">
        <v>6524</v>
      </c>
      <c r="F1742" s="301">
        <v>8.4</v>
      </c>
      <c r="G1742" s="300">
        <v>5</v>
      </c>
      <c r="H1742" s="300">
        <v>5</v>
      </c>
      <c r="I1742" s="300">
        <v>5</v>
      </c>
      <c r="J1742" s="300">
        <v>5</v>
      </c>
      <c r="K1742" s="300">
        <v>10</v>
      </c>
      <c r="L1742" s="300">
        <v>10</v>
      </c>
      <c r="M1742" s="300">
        <v>5</v>
      </c>
      <c r="N1742" s="300">
        <v>10</v>
      </c>
      <c r="O1742" s="300">
        <v>10</v>
      </c>
      <c r="P1742" s="300">
        <v>10</v>
      </c>
      <c r="Q1742" s="300">
        <v>5</v>
      </c>
      <c r="R1742" s="1" t="s">
        <v>6698</v>
      </c>
    </row>
    <row r="1743" spans="1:18">
      <c r="A1743">
        <v>1201</v>
      </c>
      <c r="B1743">
        <v>13</v>
      </c>
      <c r="C1743" s="299" t="s">
        <v>7935</v>
      </c>
      <c r="D1743" s="299" t="s">
        <v>7937</v>
      </c>
      <c r="E1743" s="302" t="s">
        <v>6524</v>
      </c>
      <c r="F1743" s="301">
        <v>7.8</v>
      </c>
      <c r="G1743" s="300">
        <v>5</v>
      </c>
      <c r="H1743" s="300">
        <v>5</v>
      </c>
      <c r="I1743" s="300">
        <v>5</v>
      </c>
      <c r="J1743" s="300">
        <v>5</v>
      </c>
      <c r="K1743" s="300">
        <v>10</v>
      </c>
      <c r="L1743" s="300">
        <v>10</v>
      </c>
      <c r="M1743" s="300">
        <v>5</v>
      </c>
      <c r="N1743" s="300">
        <v>10</v>
      </c>
      <c r="O1743" s="300">
        <v>10</v>
      </c>
      <c r="P1743" s="300">
        <v>10</v>
      </c>
      <c r="Q1743" s="300">
        <v>5</v>
      </c>
      <c r="R1743" s="1" t="s">
        <v>6665</v>
      </c>
    </row>
    <row r="1744" spans="1:18">
      <c r="A1744">
        <v>1200</v>
      </c>
      <c r="B1744">
        <v>14</v>
      </c>
      <c r="C1744" s="299" t="s">
        <v>7935</v>
      </c>
      <c r="D1744" s="299" t="s">
        <v>7936</v>
      </c>
      <c r="E1744" s="302" t="s">
        <v>6524</v>
      </c>
      <c r="F1744" s="301">
        <v>8.1</v>
      </c>
      <c r="G1744" s="300">
        <v>5</v>
      </c>
      <c r="H1744" s="300">
        <v>5</v>
      </c>
      <c r="I1744" s="300">
        <v>5</v>
      </c>
      <c r="J1744" s="300">
        <v>5</v>
      </c>
      <c r="K1744" s="300">
        <v>10</v>
      </c>
      <c r="L1744" s="300">
        <v>10</v>
      </c>
      <c r="M1744" s="300">
        <v>5</v>
      </c>
      <c r="N1744" s="300">
        <v>10</v>
      </c>
      <c r="O1744" s="300">
        <v>10</v>
      </c>
      <c r="P1744" s="300">
        <v>10</v>
      </c>
      <c r="Q1744" s="300">
        <v>5</v>
      </c>
      <c r="R1744" s="1" t="s">
        <v>6665</v>
      </c>
    </row>
    <row r="1745" spans="1:18">
      <c r="A1745">
        <v>1199</v>
      </c>
      <c r="C1745" s="299" t="s">
        <v>7935</v>
      </c>
      <c r="D1745" s="298" t="s">
        <v>7934</v>
      </c>
      <c r="E1745" s="297" t="s">
        <v>6524</v>
      </c>
      <c r="F1745" s="296">
        <v>8.1999999999999993</v>
      </c>
      <c r="G1745" s="296" t="e">
        <f>AVERAGE(#REF!)</f>
        <v>#REF!</v>
      </c>
      <c r="H1745" s="296" t="e">
        <f>AVERAGE(#REF!)</f>
        <v>#REF!</v>
      </c>
      <c r="I1745" s="296" t="e">
        <f>AVERAGE(#REF!)</f>
        <v>#REF!</v>
      </c>
      <c r="J1745" s="296" t="e">
        <f>AVERAGE(#REF!)</f>
        <v>#REF!</v>
      </c>
      <c r="K1745" s="296" t="e">
        <f>AVERAGE(#REF!)</f>
        <v>#REF!</v>
      </c>
      <c r="L1745" s="296" t="e">
        <f>AVERAGE(#REF!)</f>
        <v>#REF!</v>
      </c>
      <c r="M1745" s="296" t="e">
        <f>AVERAGE(#REF!)</f>
        <v>#REF!</v>
      </c>
      <c r="N1745" s="296" t="e">
        <f>AVERAGE(#REF!)</f>
        <v>#REF!</v>
      </c>
      <c r="O1745" s="296" t="e">
        <f>AVERAGE(#REF!)</f>
        <v>#REF!</v>
      </c>
      <c r="P1745" s="296" t="e">
        <f>AVERAGE(#REF!)</f>
        <v>#REF!</v>
      </c>
      <c r="Q1745" s="296" t="e">
        <f>AVERAGE(#REF!)</f>
        <v>#REF!</v>
      </c>
      <c r="R1745" s="1" t="s">
        <v>6665</v>
      </c>
    </row>
    <row r="1746" spans="1:18">
      <c r="A1746">
        <v>1198</v>
      </c>
      <c r="B1746">
        <v>1</v>
      </c>
      <c r="C1746" s="299" t="s">
        <v>7924</v>
      </c>
      <c r="D1746" s="299" t="s">
        <v>7933</v>
      </c>
      <c r="E1746" s="302" t="s">
        <v>6524</v>
      </c>
      <c r="F1746" s="301">
        <v>8</v>
      </c>
      <c r="G1746" s="300">
        <v>5</v>
      </c>
      <c r="H1746" s="300">
        <v>5</v>
      </c>
      <c r="I1746" s="300">
        <v>5</v>
      </c>
      <c r="J1746" s="300">
        <v>5</v>
      </c>
      <c r="K1746" s="300">
        <v>10</v>
      </c>
      <c r="L1746" s="300">
        <v>10</v>
      </c>
      <c r="M1746" s="300">
        <v>5</v>
      </c>
      <c r="N1746" s="300">
        <v>10</v>
      </c>
      <c r="O1746" s="300">
        <v>10</v>
      </c>
      <c r="P1746" s="300">
        <v>10</v>
      </c>
      <c r="Q1746" s="300">
        <v>5</v>
      </c>
      <c r="R1746" s="1" t="s">
        <v>6698</v>
      </c>
    </row>
    <row r="1747" spans="1:18">
      <c r="A1747">
        <v>1197</v>
      </c>
      <c r="B1747">
        <v>2</v>
      </c>
      <c r="C1747" s="299" t="s">
        <v>7924</v>
      </c>
      <c r="D1747" s="305" t="s">
        <v>7932</v>
      </c>
      <c r="E1747" s="304" t="s">
        <v>6524</v>
      </c>
      <c r="F1747" s="303">
        <v>9.9</v>
      </c>
      <c r="G1747" s="300">
        <v>5</v>
      </c>
      <c r="H1747" s="300">
        <v>5</v>
      </c>
      <c r="I1747" s="300">
        <v>5</v>
      </c>
      <c r="J1747" s="300">
        <v>5</v>
      </c>
      <c r="K1747" s="300">
        <v>10</v>
      </c>
      <c r="L1747" s="300">
        <v>10</v>
      </c>
      <c r="M1747" s="300">
        <v>5</v>
      </c>
      <c r="N1747" s="300">
        <v>10</v>
      </c>
      <c r="O1747" s="300">
        <v>10</v>
      </c>
      <c r="P1747" s="300">
        <v>10</v>
      </c>
      <c r="Q1747" s="300">
        <v>5</v>
      </c>
      <c r="R1747" s="1" t="s">
        <v>8</v>
      </c>
    </row>
    <row r="1748" spans="1:18">
      <c r="A1748">
        <v>1196</v>
      </c>
      <c r="B1748">
        <v>3</v>
      </c>
      <c r="C1748" s="299" t="s">
        <v>7924</v>
      </c>
      <c r="D1748" s="305" t="s">
        <v>7931</v>
      </c>
      <c r="E1748" s="304" t="s">
        <v>6524</v>
      </c>
      <c r="F1748" s="303">
        <v>10</v>
      </c>
      <c r="G1748" s="300">
        <v>5</v>
      </c>
      <c r="H1748" s="300">
        <v>5</v>
      </c>
      <c r="I1748" s="300">
        <v>5</v>
      </c>
      <c r="J1748" s="300">
        <v>5</v>
      </c>
      <c r="K1748" s="300">
        <v>10</v>
      </c>
      <c r="L1748" s="300">
        <v>10</v>
      </c>
      <c r="M1748" s="300">
        <v>5</v>
      </c>
      <c r="N1748" s="300">
        <v>10</v>
      </c>
      <c r="O1748" s="300">
        <v>10</v>
      </c>
      <c r="P1748" s="300">
        <v>10</v>
      </c>
      <c r="Q1748" s="300">
        <v>5</v>
      </c>
      <c r="R1748" s="1" t="s">
        <v>8</v>
      </c>
    </row>
    <row r="1749" spans="1:18">
      <c r="A1749">
        <v>1195</v>
      </c>
      <c r="B1749">
        <v>4</v>
      </c>
      <c r="C1749" s="299" t="s">
        <v>7924</v>
      </c>
      <c r="D1749" s="299" t="s">
        <v>7930</v>
      </c>
      <c r="E1749" s="302" t="s">
        <v>6524</v>
      </c>
      <c r="F1749" s="301">
        <v>9.4</v>
      </c>
      <c r="G1749" s="300">
        <v>5</v>
      </c>
      <c r="H1749" s="300">
        <v>5</v>
      </c>
      <c r="I1749" s="300">
        <v>5</v>
      </c>
      <c r="J1749" s="300">
        <v>5</v>
      </c>
      <c r="K1749" s="300">
        <v>10</v>
      </c>
      <c r="L1749" s="300">
        <v>10</v>
      </c>
      <c r="M1749" s="300">
        <v>5</v>
      </c>
      <c r="N1749" s="300">
        <v>10</v>
      </c>
      <c r="O1749" s="300">
        <v>10</v>
      </c>
      <c r="P1749" s="300">
        <v>10</v>
      </c>
      <c r="Q1749" s="300">
        <v>5</v>
      </c>
      <c r="R1749" s="1" t="s">
        <v>8</v>
      </c>
    </row>
    <row r="1750" spans="1:18">
      <c r="A1750">
        <v>1194</v>
      </c>
      <c r="B1750">
        <v>5</v>
      </c>
      <c r="C1750" s="299" t="s">
        <v>7924</v>
      </c>
      <c r="D1750" s="299" t="s">
        <v>7929</v>
      </c>
      <c r="E1750" s="302" t="s">
        <v>6524</v>
      </c>
      <c r="F1750" s="301">
        <v>9</v>
      </c>
      <c r="G1750" s="300">
        <v>5</v>
      </c>
      <c r="H1750" s="300">
        <v>5</v>
      </c>
      <c r="I1750" s="300">
        <v>5</v>
      </c>
      <c r="J1750" s="300">
        <v>5</v>
      </c>
      <c r="K1750" s="300">
        <v>10</v>
      </c>
      <c r="L1750" s="300">
        <v>10</v>
      </c>
      <c r="M1750" s="300">
        <v>5</v>
      </c>
      <c r="N1750" s="300">
        <v>10</v>
      </c>
      <c r="O1750" s="300">
        <v>10</v>
      </c>
      <c r="P1750" s="300">
        <v>10</v>
      </c>
      <c r="Q1750" s="300">
        <v>5</v>
      </c>
      <c r="R1750" s="1" t="s">
        <v>8</v>
      </c>
    </row>
    <row r="1751" spans="1:18">
      <c r="A1751">
        <v>1193</v>
      </c>
      <c r="B1751">
        <v>6</v>
      </c>
      <c r="C1751" s="299" t="s">
        <v>7924</v>
      </c>
      <c r="D1751" s="299" t="s">
        <v>7928</v>
      </c>
      <c r="E1751" s="302" t="s">
        <v>6524</v>
      </c>
      <c r="F1751" s="301">
        <v>8.4</v>
      </c>
      <c r="G1751" s="300">
        <v>5</v>
      </c>
      <c r="H1751" s="300">
        <v>5</v>
      </c>
      <c r="I1751" s="300">
        <v>5</v>
      </c>
      <c r="J1751" s="300">
        <v>5</v>
      </c>
      <c r="K1751" s="300">
        <v>10</v>
      </c>
      <c r="L1751" s="300">
        <v>10</v>
      </c>
      <c r="M1751" s="300">
        <v>5</v>
      </c>
      <c r="N1751" s="300">
        <v>10</v>
      </c>
      <c r="O1751" s="300">
        <v>10</v>
      </c>
      <c r="P1751" s="300">
        <v>10</v>
      </c>
      <c r="Q1751" s="300">
        <v>5</v>
      </c>
      <c r="R1751" s="1" t="s">
        <v>6698</v>
      </c>
    </row>
    <row r="1752" spans="1:18">
      <c r="A1752">
        <v>1192</v>
      </c>
      <c r="B1752">
        <v>7</v>
      </c>
      <c r="C1752" s="299" t="s">
        <v>7924</v>
      </c>
      <c r="D1752" s="299" t="s">
        <v>7927</v>
      </c>
      <c r="E1752" s="302" t="s">
        <v>6524</v>
      </c>
      <c r="F1752" s="301">
        <v>7.4</v>
      </c>
      <c r="G1752" s="300">
        <v>5</v>
      </c>
      <c r="H1752" s="300">
        <v>5</v>
      </c>
      <c r="I1752" s="300">
        <v>5</v>
      </c>
      <c r="J1752" s="300">
        <v>5</v>
      </c>
      <c r="K1752" s="300">
        <v>10</v>
      </c>
      <c r="L1752" s="300">
        <v>10</v>
      </c>
      <c r="M1752" s="300">
        <v>5</v>
      </c>
      <c r="N1752" s="300">
        <v>10</v>
      </c>
      <c r="O1752" s="300">
        <v>10</v>
      </c>
      <c r="P1752" s="300">
        <v>10</v>
      </c>
      <c r="Q1752" s="300">
        <v>5</v>
      </c>
    </row>
    <row r="1753" spans="1:18">
      <c r="A1753">
        <v>1191</v>
      </c>
      <c r="B1753">
        <v>8</v>
      </c>
      <c r="C1753" s="299" t="s">
        <v>7924</v>
      </c>
      <c r="D1753" s="299" t="s">
        <v>7926</v>
      </c>
      <c r="E1753" s="302" t="s">
        <v>6524</v>
      </c>
      <c r="F1753" s="301">
        <v>9.1</v>
      </c>
      <c r="G1753" s="300">
        <v>5</v>
      </c>
      <c r="H1753" s="300">
        <v>5</v>
      </c>
      <c r="I1753" s="300">
        <v>5</v>
      </c>
      <c r="J1753" s="300">
        <v>5</v>
      </c>
      <c r="K1753" s="300">
        <v>10</v>
      </c>
      <c r="L1753" s="300">
        <v>10</v>
      </c>
      <c r="M1753" s="300">
        <v>5</v>
      </c>
      <c r="N1753" s="300">
        <v>10</v>
      </c>
      <c r="O1753" s="300">
        <v>10</v>
      </c>
      <c r="P1753" s="300">
        <v>10</v>
      </c>
      <c r="Q1753" s="300">
        <v>5</v>
      </c>
      <c r="R1753" s="1" t="s">
        <v>8</v>
      </c>
    </row>
    <row r="1754" spans="1:18">
      <c r="A1754">
        <v>1190</v>
      </c>
      <c r="B1754">
        <v>9</v>
      </c>
      <c r="C1754" s="299" t="s">
        <v>7924</v>
      </c>
      <c r="D1754" s="299" t="s">
        <v>7925</v>
      </c>
      <c r="E1754" s="302" t="s">
        <v>6524</v>
      </c>
      <c r="F1754" s="301">
        <v>8.8000000000000007</v>
      </c>
      <c r="G1754" s="300">
        <v>5</v>
      </c>
      <c r="H1754" s="300">
        <v>5</v>
      </c>
      <c r="I1754" s="300">
        <v>5</v>
      </c>
      <c r="J1754" s="300">
        <v>5</v>
      </c>
      <c r="K1754" s="300">
        <v>10</v>
      </c>
      <c r="L1754" s="300">
        <v>10</v>
      </c>
      <c r="M1754" s="300">
        <v>5</v>
      </c>
      <c r="N1754" s="300">
        <v>10</v>
      </c>
      <c r="O1754" s="300">
        <v>10</v>
      </c>
      <c r="P1754" s="300">
        <v>10</v>
      </c>
      <c r="Q1754" s="300">
        <v>5</v>
      </c>
      <c r="R1754" s="1" t="s">
        <v>6698</v>
      </c>
    </row>
    <row r="1755" spans="1:18">
      <c r="A1755">
        <v>1189</v>
      </c>
      <c r="C1755" s="299" t="s">
        <v>7924</v>
      </c>
      <c r="D1755" s="298" t="s">
        <v>7923</v>
      </c>
      <c r="E1755" s="297" t="s">
        <v>6524</v>
      </c>
      <c r="F1755" s="296">
        <v>8.9</v>
      </c>
      <c r="G1755" s="296" t="e">
        <f>AVERAGE(#REF!)</f>
        <v>#REF!</v>
      </c>
      <c r="H1755" s="296" t="e">
        <f>AVERAGE(#REF!)</f>
        <v>#REF!</v>
      </c>
      <c r="I1755" s="296" t="e">
        <f>AVERAGE(#REF!)</f>
        <v>#REF!</v>
      </c>
      <c r="J1755" s="296" t="e">
        <f>AVERAGE(#REF!)</f>
        <v>#REF!</v>
      </c>
      <c r="K1755" s="296" t="e">
        <f>AVERAGE(#REF!)</f>
        <v>#REF!</v>
      </c>
      <c r="L1755" s="296" t="e">
        <f>AVERAGE(#REF!)</f>
        <v>#REF!</v>
      </c>
      <c r="M1755" s="296" t="e">
        <f>AVERAGE(#REF!)</f>
        <v>#REF!</v>
      </c>
      <c r="N1755" s="296" t="e">
        <f>AVERAGE(#REF!)</f>
        <v>#REF!</v>
      </c>
      <c r="O1755" s="296" t="e">
        <f>AVERAGE(#REF!)</f>
        <v>#REF!</v>
      </c>
      <c r="P1755" s="296" t="e">
        <f>AVERAGE(#REF!)</f>
        <v>#REF!</v>
      </c>
      <c r="Q1755" s="296" t="e">
        <f>AVERAGE(#REF!)</f>
        <v>#REF!</v>
      </c>
      <c r="R1755" s="1" t="s">
        <v>8</v>
      </c>
    </row>
    <row r="1756" spans="1:18">
      <c r="A1756">
        <v>1188</v>
      </c>
      <c r="B1756">
        <v>1</v>
      </c>
      <c r="C1756" s="299" t="s">
        <v>7912</v>
      </c>
      <c r="D1756" s="305" t="s">
        <v>7922</v>
      </c>
      <c r="E1756" s="304" t="s">
        <v>6524</v>
      </c>
      <c r="F1756" s="303">
        <v>9.9</v>
      </c>
      <c r="G1756" s="300">
        <v>5</v>
      </c>
      <c r="H1756" s="300">
        <v>5</v>
      </c>
      <c r="I1756" s="300">
        <v>5</v>
      </c>
      <c r="J1756" s="300">
        <v>5</v>
      </c>
      <c r="K1756" s="300">
        <v>10</v>
      </c>
      <c r="L1756" s="300">
        <v>10</v>
      </c>
      <c r="M1756" s="300">
        <v>5</v>
      </c>
      <c r="N1756" s="300">
        <v>10</v>
      </c>
      <c r="O1756" s="300">
        <v>10</v>
      </c>
      <c r="P1756" s="300">
        <v>10</v>
      </c>
      <c r="Q1756" s="300">
        <v>5</v>
      </c>
      <c r="R1756" s="1" t="s">
        <v>6665</v>
      </c>
    </row>
    <row r="1757" spans="1:18">
      <c r="A1757">
        <v>1187</v>
      </c>
      <c r="B1757">
        <v>2</v>
      </c>
      <c r="C1757" s="299" t="s">
        <v>7912</v>
      </c>
      <c r="D1757" s="299" t="s">
        <v>7921</v>
      </c>
      <c r="E1757" s="302" t="s">
        <v>6524</v>
      </c>
      <c r="F1757" s="301">
        <v>7.8</v>
      </c>
      <c r="G1757" s="300">
        <v>5</v>
      </c>
      <c r="H1757" s="300">
        <v>5</v>
      </c>
      <c r="I1757" s="300">
        <v>5</v>
      </c>
      <c r="J1757" s="300">
        <v>5</v>
      </c>
      <c r="K1757" s="300">
        <v>10</v>
      </c>
      <c r="L1757" s="300">
        <v>10</v>
      </c>
      <c r="M1757" s="300">
        <v>5</v>
      </c>
      <c r="N1757" s="300">
        <v>10</v>
      </c>
      <c r="O1757" s="300">
        <v>10</v>
      </c>
      <c r="P1757" s="300">
        <v>10</v>
      </c>
      <c r="Q1757" s="300">
        <v>5</v>
      </c>
      <c r="R1757" s="1" t="s">
        <v>6665</v>
      </c>
    </row>
    <row r="1758" spans="1:18">
      <c r="A1758">
        <v>1186</v>
      </c>
      <c r="B1758">
        <v>3</v>
      </c>
      <c r="C1758" s="299" t="s">
        <v>7912</v>
      </c>
      <c r="D1758" s="299" t="s">
        <v>7920</v>
      </c>
      <c r="E1758" s="302" t="s">
        <v>6524</v>
      </c>
      <c r="F1758" s="301">
        <v>7.5</v>
      </c>
      <c r="G1758" s="300">
        <v>5</v>
      </c>
      <c r="H1758" s="300">
        <v>5</v>
      </c>
      <c r="I1758" s="300">
        <v>5</v>
      </c>
      <c r="J1758" s="300">
        <v>5</v>
      </c>
      <c r="K1758" s="300">
        <v>10</v>
      </c>
      <c r="L1758" s="300">
        <v>10</v>
      </c>
      <c r="M1758" s="300">
        <v>5</v>
      </c>
      <c r="N1758" s="300">
        <v>10</v>
      </c>
      <c r="O1758" s="300">
        <v>10</v>
      </c>
      <c r="P1758" s="300">
        <v>10</v>
      </c>
      <c r="Q1758" s="300">
        <v>5</v>
      </c>
      <c r="R1758" s="1" t="s">
        <v>6665</v>
      </c>
    </row>
    <row r="1759" spans="1:18">
      <c r="A1759">
        <v>1185</v>
      </c>
      <c r="B1759">
        <v>4</v>
      </c>
      <c r="C1759" s="299" t="s">
        <v>7912</v>
      </c>
      <c r="D1759" s="299" t="s">
        <v>7919</v>
      </c>
      <c r="E1759" s="302" t="s">
        <v>6524</v>
      </c>
      <c r="F1759" s="301">
        <v>8.1999999999999993</v>
      </c>
      <c r="G1759" s="300">
        <v>5</v>
      </c>
      <c r="H1759" s="300">
        <v>5</v>
      </c>
      <c r="I1759" s="300">
        <v>5</v>
      </c>
      <c r="J1759" s="300">
        <v>5</v>
      </c>
      <c r="K1759" s="300">
        <v>10</v>
      </c>
      <c r="L1759" s="300">
        <v>10</v>
      </c>
      <c r="M1759" s="300">
        <v>5</v>
      </c>
      <c r="N1759" s="300">
        <v>10</v>
      </c>
      <c r="O1759" s="300">
        <v>10</v>
      </c>
      <c r="P1759" s="300">
        <v>10</v>
      </c>
      <c r="Q1759" s="300">
        <v>5</v>
      </c>
      <c r="R1759" s="1" t="s">
        <v>6665</v>
      </c>
    </row>
    <row r="1760" spans="1:18">
      <c r="A1760">
        <v>1184</v>
      </c>
      <c r="B1760">
        <v>5</v>
      </c>
      <c r="C1760" s="299" t="s">
        <v>7912</v>
      </c>
      <c r="D1760" s="299" t="s">
        <v>7918</v>
      </c>
      <c r="E1760" s="302" t="s">
        <v>6524</v>
      </c>
      <c r="F1760" s="301">
        <v>8.8000000000000007</v>
      </c>
      <c r="G1760" s="300">
        <v>5</v>
      </c>
      <c r="H1760" s="300">
        <v>5</v>
      </c>
      <c r="I1760" s="300">
        <v>5</v>
      </c>
      <c r="J1760" s="300">
        <v>5</v>
      </c>
      <c r="K1760" s="300">
        <v>10</v>
      </c>
      <c r="L1760" s="300">
        <v>10</v>
      </c>
      <c r="M1760" s="300">
        <v>5</v>
      </c>
      <c r="N1760" s="300">
        <v>10</v>
      </c>
      <c r="O1760" s="300">
        <v>10</v>
      </c>
      <c r="P1760" s="300">
        <v>10</v>
      </c>
      <c r="Q1760" s="300">
        <v>5</v>
      </c>
      <c r="R1760" s="1" t="s">
        <v>8</v>
      </c>
    </row>
    <row r="1761" spans="1:18">
      <c r="A1761">
        <v>1183</v>
      </c>
      <c r="B1761">
        <v>6</v>
      </c>
      <c r="C1761" s="299" t="s">
        <v>7912</v>
      </c>
      <c r="D1761" s="299" t="s">
        <v>7917</v>
      </c>
      <c r="E1761" s="302" t="s">
        <v>6524</v>
      </c>
      <c r="F1761" s="301">
        <v>9.3000000000000007</v>
      </c>
      <c r="G1761" s="300">
        <v>5</v>
      </c>
      <c r="H1761" s="300">
        <v>5</v>
      </c>
      <c r="I1761" s="300">
        <v>5</v>
      </c>
      <c r="J1761" s="300">
        <v>5</v>
      </c>
      <c r="K1761" s="300">
        <v>10</v>
      </c>
      <c r="L1761" s="300">
        <v>10</v>
      </c>
      <c r="M1761" s="300">
        <v>5</v>
      </c>
      <c r="N1761" s="300">
        <v>10</v>
      </c>
      <c r="O1761" s="300">
        <v>10</v>
      </c>
      <c r="P1761" s="300">
        <v>10</v>
      </c>
      <c r="Q1761" s="300">
        <v>5</v>
      </c>
      <c r="R1761" s="1" t="s">
        <v>6665</v>
      </c>
    </row>
    <row r="1762" spans="1:18">
      <c r="A1762">
        <v>1182</v>
      </c>
      <c r="B1762">
        <v>7</v>
      </c>
      <c r="C1762" s="299" t="s">
        <v>7912</v>
      </c>
      <c r="D1762" s="299" t="s">
        <v>7916</v>
      </c>
      <c r="E1762" s="302" t="s">
        <v>6524</v>
      </c>
      <c r="F1762" s="301">
        <v>7.1</v>
      </c>
      <c r="G1762" s="300">
        <v>5</v>
      </c>
      <c r="H1762" s="300">
        <v>5</v>
      </c>
      <c r="I1762" s="300">
        <v>5</v>
      </c>
      <c r="J1762" s="300">
        <v>5</v>
      </c>
      <c r="K1762" s="300">
        <v>10</v>
      </c>
      <c r="L1762" s="300">
        <v>10</v>
      </c>
      <c r="M1762" s="300">
        <v>5</v>
      </c>
      <c r="N1762" s="300">
        <v>10</v>
      </c>
      <c r="O1762" s="300">
        <v>10</v>
      </c>
      <c r="P1762" s="300">
        <v>10</v>
      </c>
      <c r="Q1762" s="300">
        <v>5</v>
      </c>
    </row>
    <row r="1763" spans="1:18">
      <c r="A1763">
        <v>1181</v>
      </c>
      <c r="B1763">
        <v>8</v>
      </c>
      <c r="C1763" s="299" t="s">
        <v>7912</v>
      </c>
      <c r="D1763" s="299" t="s">
        <v>7915</v>
      </c>
      <c r="E1763" s="302" t="s">
        <v>6524</v>
      </c>
      <c r="F1763" s="301">
        <v>9.3000000000000007</v>
      </c>
      <c r="G1763" s="300">
        <v>5</v>
      </c>
      <c r="H1763" s="300">
        <v>5</v>
      </c>
      <c r="I1763" s="300">
        <v>5</v>
      </c>
      <c r="J1763" s="300">
        <v>5</v>
      </c>
      <c r="K1763" s="300">
        <v>10</v>
      </c>
      <c r="L1763" s="300">
        <v>10</v>
      </c>
      <c r="M1763" s="300">
        <v>5</v>
      </c>
      <c r="N1763" s="300">
        <v>10</v>
      </c>
      <c r="O1763" s="300">
        <v>10</v>
      </c>
      <c r="P1763" s="300">
        <v>10</v>
      </c>
      <c r="Q1763" s="300">
        <v>5</v>
      </c>
      <c r="R1763" s="1" t="s">
        <v>6665</v>
      </c>
    </row>
    <row r="1764" spans="1:18">
      <c r="A1764">
        <v>1180</v>
      </c>
      <c r="B1764">
        <v>9</v>
      </c>
      <c r="C1764" s="299" t="s">
        <v>7912</v>
      </c>
      <c r="D1764" s="305" t="s">
        <v>7914</v>
      </c>
      <c r="E1764" s="304" t="s">
        <v>6524</v>
      </c>
      <c r="F1764" s="303">
        <v>10</v>
      </c>
      <c r="G1764" s="300">
        <v>5</v>
      </c>
      <c r="H1764" s="300">
        <v>5</v>
      </c>
      <c r="I1764" s="300">
        <v>5</v>
      </c>
      <c r="J1764" s="300">
        <v>5</v>
      </c>
      <c r="K1764" s="300">
        <v>10</v>
      </c>
      <c r="L1764" s="300">
        <v>10</v>
      </c>
      <c r="M1764" s="300">
        <v>5</v>
      </c>
      <c r="N1764" s="300">
        <v>10</v>
      </c>
      <c r="O1764" s="300">
        <v>10</v>
      </c>
      <c r="P1764" s="300">
        <v>10</v>
      </c>
      <c r="Q1764" s="300">
        <v>5</v>
      </c>
      <c r="R1764" s="1" t="s">
        <v>6665</v>
      </c>
    </row>
    <row r="1765" spans="1:18">
      <c r="A1765">
        <v>1179</v>
      </c>
      <c r="B1765">
        <v>10</v>
      </c>
      <c r="C1765" s="299" t="s">
        <v>7912</v>
      </c>
      <c r="D1765" s="299" t="s">
        <v>7913</v>
      </c>
      <c r="E1765" s="302" t="s">
        <v>6524</v>
      </c>
      <c r="F1765" s="301">
        <v>8.6</v>
      </c>
      <c r="G1765" s="300">
        <v>5</v>
      </c>
      <c r="H1765" s="300">
        <v>5</v>
      </c>
      <c r="I1765" s="300">
        <v>5</v>
      </c>
      <c r="J1765" s="300">
        <v>5</v>
      </c>
      <c r="K1765" s="300">
        <v>10</v>
      </c>
      <c r="L1765" s="300">
        <v>10</v>
      </c>
      <c r="M1765" s="300">
        <v>5</v>
      </c>
      <c r="N1765" s="300">
        <v>10</v>
      </c>
      <c r="O1765" s="300">
        <v>10</v>
      </c>
      <c r="P1765" s="300">
        <v>10</v>
      </c>
      <c r="Q1765" s="300">
        <v>5</v>
      </c>
      <c r="R1765" s="1" t="s">
        <v>8</v>
      </c>
    </row>
    <row r="1766" spans="1:18">
      <c r="A1766">
        <v>1178</v>
      </c>
      <c r="C1766" s="299" t="s">
        <v>7912</v>
      </c>
      <c r="D1766" s="298" t="s">
        <v>7911</v>
      </c>
      <c r="E1766" s="297" t="s">
        <v>6524</v>
      </c>
      <c r="F1766" s="296">
        <v>8.6999999999999993</v>
      </c>
      <c r="G1766" s="296" t="e">
        <f>AVERAGE(#REF!)</f>
        <v>#REF!</v>
      </c>
      <c r="H1766" s="296" t="e">
        <f>AVERAGE(#REF!)</f>
        <v>#REF!</v>
      </c>
      <c r="I1766" s="296" t="e">
        <f>AVERAGE(#REF!)</f>
        <v>#REF!</v>
      </c>
      <c r="J1766" s="296" t="e">
        <f>AVERAGE(#REF!)</f>
        <v>#REF!</v>
      </c>
      <c r="K1766" s="296" t="e">
        <f>AVERAGE(#REF!)</f>
        <v>#REF!</v>
      </c>
      <c r="L1766" s="296" t="e">
        <f>AVERAGE(#REF!)</f>
        <v>#REF!</v>
      </c>
      <c r="M1766" s="296" t="e">
        <f>AVERAGE(#REF!)</f>
        <v>#REF!</v>
      </c>
      <c r="N1766" s="296" t="e">
        <f>AVERAGE(#REF!)</f>
        <v>#REF!</v>
      </c>
      <c r="O1766" s="296" t="e">
        <f>AVERAGE(#REF!)</f>
        <v>#REF!</v>
      </c>
      <c r="P1766" s="296" t="e">
        <f>AVERAGE(#REF!)</f>
        <v>#REF!</v>
      </c>
      <c r="Q1766" s="296" t="e">
        <f>AVERAGE(#REF!)</f>
        <v>#REF!</v>
      </c>
      <c r="R1766" s="1" t="s">
        <v>6665</v>
      </c>
    </row>
    <row r="1767" spans="1:18">
      <c r="A1767">
        <v>1177</v>
      </c>
      <c r="B1767">
        <v>1</v>
      </c>
      <c r="C1767" s="299" t="s">
        <v>7898</v>
      </c>
      <c r="D1767" s="299" t="s">
        <v>7910</v>
      </c>
      <c r="E1767" s="302" t="s">
        <v>6524</v>
      </c>
      <c r="F1767" s="162">
        <v>9.1999999999999993</v>
      </c>
      <c r="G1767" s="300">
        <v>5</v>
      </c>
      <c r="H1767" s="300">
        <v>5</v>
      </c>
      <c r="I1767" s="300">
        <v>5</v>
      </c>
      <c r="J1767" s="300">
        <v>5</v>
      </c>
      <c r="K1767" s="300">
        <v>10</v>
      </c>
      <c r="L1767" s="300">
        <v>10</v>
      </c>
      <c r="M1767" s="300">
        <v>5</v>
      </c>
      <c r="N1767" s="300">
        <v>10</v>
      </c>
      <c r="O1767" s="300">
        <v>10</v>
      </c>
      <c r="P1767" s="300">
        <v>10</v>
      </c>
      <c r="Q1767" s="300">
        <v>5</v>
      </c>
      <c r="R1767" s="1" t="s">
        <v>6698</v>
      </c>
    </row>
    <row r="1768" spans="1:18">
      <c r="A1768">
        <v>1176</v>
      </c>
      <c r="B1768">
        <v>2</v>
      </c>
      <c r="C1768" s="299" t="s">
        <v>7898</v>
      </c>
      <c r="D1768" s="299" t="s">
        <v>7909</v>
      </c>
      <c r="E1768" s="302" t="s">
        <v>6524</v>
      </c>
      <c r="F1768" s="301">
        <v>9.3000000000000007</v>
      </c>
      <c r="G1768" s="300">
        <v>5</v>
      </c>
      <c r="H1768" s="300">
        <v>5</v>
      </c>
      <c r="I1768" s="300">
        <v>5</v>
      </c>
      <c r="J1768" s="300">
        <v>5</v>
      </c>
      <c r="K1768" s="300">
        <v>10</v>
      </c>
      <c r="L1768" s="300">
        <v>10</v>
      </c>
      <c r="M1768" s="300">
        <v>5</v>
      </c>
      <c r="N1768" s="300">
        <v>10</v>
      </c>
      <c r="O1768" s="300">
        <v>10</v>
      </c>
      <c r="P1768" s="300">
        <v>10</v>
      </c>
      <c r="Q1768" s="300">
        <v>5</v>
      </c>
      <c r="R1768" s="1" t="s">
        <v>6698</v>
      </c>
    </row>
    <row r="1769" spans="1:18">
      <c r="A1769">
        <v>1175</v>
      </c>
      <c r="B1769">
        <v>3</v>
      </c>
      <c r="C1769" s="299" t="s">
        <v>7898</v>
      </c>
      <c r="D1769" s="305" t="s">
        <v>7908</v>
      </c>
      <c r="E1769" s="304" t="s">
        <v>6524</v>
      </c>
      <c r="F1769" s="303">
        <v>9.6999999999999993</v>
      </c>
      <c r="G1769" s="300">
        <v>5</v>
      </c>
      <c r="H1769" s="300">
        <v>5</v>
      </c>
      <c r="I1769" s="300">
        <v>5</v>
      </c>
      <c r="J1769" s="300">
        <v>5</v>
      </c>
      <c r="K1769" s="300">
        <v>10</v>
      </c>
      <c r="L1769" s="300">
        <v>10</v>
      </c>
      <c r="M1769" s="300">
        <v>5</v>
      </c>
      <c r="N1769" s="300">
        <v>10</v>
      </c>
      <c r="O1769" s="300">
        <v>10</v>
      </c>
      <c r="P1769" s="300">
        <v>10</v>
      </c>
      <c r="Q1769" s="300">
        <v>5</v>
      </c>
      <c r="R1769" s="1" t="s">
        <v>6698</v>
      </c>
    </row>
    <row r="1770" spans="1:18">
      <c r="A1770">
        <v>1174</v>
      </c>
      <c r="B1770">
        <v>4</v>
      </c>
      <c r="C1770" s="299" t="s">
        <v>7898</v>
      </c>
      <c r="D1770" s="299" t="s">
        <v>7907</v>
      </c>
      <c r="E1770" s="302" t="s">
        <v>6524</v>
      </c>
      <c r="F1770" s="301">
        <v>9.3000000000000007</v>
      </c>
      <c r="G1770" s="300">
        <v>5</v>
      </c>
      <c r="H1770" s="300">
        <v>5</v>
      </c>
      <c r="I1770" s="300">
        <v>5</v>
      </c>
      <c r="J1770" s="300">
        <v>5</v>
      </c>
      <c r="K1770" s="300">
        <v>10</v>
      </c>
      <c r="L1770" s="300">
        <v>10</v>
      </c>
      <c r="M1770" s="300">
        <v>5</v>
      </c>
      <c r="N1770" s="300">
        <v>10</v>
      </c>
      <c r="O1770" s="300">
        <v>10</v>
      </c>
      <c r="P1770" s="300">
        <v>10</v>
      </c>
      <c r="Q1770" s="300">
        <v>5</v>
      </c>
      <c r="R1770" s="1" t="s">
        <v>6698</v>
      </c>
    </row>
    <row r="1771" spans="1:18">
      <c r="A1771">
        <v>1173</v>
      </c>
      <c r="B1771">
        <v>5</v>
      </c>
      <c r="C1771" s="299" t="s">
        <v>7898</v>
      </c>
      <c r="D1771" s="299" t="s">
        <v>7906</v>
      </c>
      <c r="E1771" s="302" t="s">
        <v>6524</v>
      </c>
      <c r="F1771" s="301">
        <v>9.1</v>
      </c>
      <c r="G1771" s="300">
        <v>5</v>
      </c>
      <c r="H1771" s="300">
        <v>5</v>
      </c>
      <c r="I1771" s="300">
        <v>5</v>
      </c>
      <c r="J1771" s="300">
        <v>5</v>
      </c>
      <c r="K1771" s="300">
        <v>10</v>
      </c>
      <c r="L1771" s="300">
        <v>10</v>
      </c>
      <c r="M1771" s="300">
        <v>5</v>
      </c>
      <c r="N1771" s="300">
        <v>10</v>
      </c>
      <c r="O1771" s="300">
        <v>10</v>
      </c>
      <c r="P1771" s="300">
        <v>10</v>
      </c>
      <c r="Q1771" s="300">
        <v>5</v>
      </c>
      <c r="R1771" s="1" t="s">
        <v>6698</v>
      </c>
    </row>
    <row r="1772" spans="1:18">
      <c r="A1772">
        <v>1172</v>
      </c>
      <c r="B1772">
        <v>6</v>
      </c>
      <c r="C1772" s="299" t="s">
        <v>7898</v>
      </c>
      <c r="D1772" s="299" t="s">
        <v>7905</v>
      </c>
      <c r="E1772" s="302" t="s">
        <v>6524</v>
      </c>
      <c r="F1772" s="301">
        <v>9</v>
      </c>
      <c r="G1772" s="300">
        <v>5</v>
      </c>
      <c r="H1772" s="300">
        <v>5</v>
      </c>
      <c r="I1772" s="300">
        <v>5</v>
      </c>
      <c r="J1772" s="300">
        <v>5</v>
      </c>
      <c r="K1772" s="300">
        <v>10</v>
      </c>
      <c r="L1772" s="300">
        <v>10</v>
      </c>
      <c r="M1772" s="300">
        <v>5</v>
      </c>
      <c r="N1772" s="300">
        <v>10</v>
      </c>
      <c r="O1772" s="300">
        <v>10</v>
      </c>
      <c r="P1772" s="300">
        <v>10</v>
      </c>
      <c r="Q1772" s="300">
        <v>5</v>
      </c>
      <c r="R1772" s="1" t="s">
        <v>6698</v>
      </c>
    </row>
    <row r="1773" spans="1:18">
      <c r="A1773">
        <v>1171</v>
      </c>
      <c r="B1773">
        <v>7</v>
      </c>
      <c r="C1773" s="299" t="s">
        <v>7898</v>
      </c>
      <c r="D1773" s="299" t="s">
        <v>7904</v>
      </c>
      <c r="E1773" s="302" t="s">
        <v>6524</v>
      </c>
      <c r="F1773" s="301">
        <v>8.8000000000000007</v>
      </c>
      <c r="G1773" s="300">
        <v>5</v>
      </c>
      <c r="H1773" s="300">
        <v>5</v>
      </c>
      <c r="I1773" s="300">
        <v>5</v>
      </c>
      <c r="J1773" s="300">
        <v>5</v>
      </c>
      <c r="K1773" s="300">
        <v>10</v>
      </c>
      <c r="L1773" s="300">
        <v>10</v>
      </c>
      <c r="M1773" s="300">
        <v>5</v>
      </c>
      <c r="N1773" s="300">
        <v>10</v>
      </c>
      <c r="O1773" s="300">
        <v>10</v>
      </c>
      <c r="P1773" s="300">
        <v>10</v>
      </c>
      <c r="Q1773" s="300">
        <v>5</v>
      </c>
      <c r="R1773" s="1" t="s">
        <v>6698</v>
      </c>
    </row>
    <row r="1774" spans="1:18">
      <c r="A1774">
        <v>1170</v>
      </c>
      <c r="B1774">
        <v>8</v>
      </c>
      <c r="C1774" s="299" t="s">
        <v>7898</v>
      </c>
      <c r="D1774" s="305" t="s">
        <v>7903</v>
      </c>
      <c r="E1774" s="304" t="s">
        <v>6524</v>
      </c>
      <c r="F1774" s="303">
        <v>9.5</v>
      </c>
      <c r="G1774" s="300">
        <v>5</v>
      </c>
      <c r="H1774" s="300">
        <v>5</v>
      </c>
      <c r="I1774" s="300">
        <v>5</v>
      </c>
      <c r="J1774" s="300">
        <v>5</v>
      </c>
      <c r="K1774" s="300">
        <v>10</v>
      </c>
      <c r="L1774" s="300">
        <v>10</v>
      </c>
      <c r="M1774" s="300">
        <v>5</v>
      </c>
      <c r="N1774" s="300">
        <v>10</v>
      </c>
      <c r="O1774" s="300">
        <v>10</v>
      </c>
      <c r="P1774" s="300">
        <v>10</v>
      </c>
      <c r="Q1774" s="300">
        <v>5</v>
      </c>
      <c r="R1774" s="1" t="s">
        <v>6698</v>
      </c>
    </row>
    <row r="1775" spans="1:18">
      <c r="A1775">
        <v>1169</v>
      </c>
      <c r="B1775">
        <v>9</v>
      </c>
      <c r="C1775" s="299" t="s">
        <v>7898</v>
      </c>
      <c r="D1775" s="299" t="s">
        <v>7902</v>
      </c>
      <c r="E1775" s="302" t="s">
        <v>6524</v>
      </c>
      <c r="F1775" s="301">
        <v>8.4</v>
      </c>
      <c r="G1775" s="300">
        <v>5</v>
      </c>
      <c r="H1775" s="300">
        <v>5</v>
      </c>
      <c r="I1775" s="300">
        <v>5</v>
      </c>
      <c r="J1775" s="300">
        <v>5</v>
      </c>
      <c r="K1775" s="300">
        <v>10</v>
      </c>
      <c r="L1775" s="300">
        <v>10</v>
      </c>
      <c r="M1775" s="300">
        <v>5</v>
      </c>
      <c r="N1775" s="300">
        <v>10</v>
      </c>
      <c r="O1775" s="300">
        <v>10</v>
      </c>
      <c r="P1775" s="300">
        <v>10</v>
      </c>
      <c r="Q1775" s="300">
        <v>5</v>
      </c>
      <c r="R1775" s="1" t="s">
        <v>6698</v>
      </c>
    </row>
    <row r="1776" spans="1:18">
      <c r="A1776">
        <v>1168</v>
      </c>
      <c r="B1776">
        <v>10</v>
      </c>
      <c r="C1776" s="299" t="s">
        <v>7898</v>
      </c>
      <c r="D1776" s="299" t="s">
        <v>7901</v>
      </c>
      <c r="E1776" s="302" t="s">
        <v>6524</v>
      </c>
      <c r="F1776" s="301">
        <v>8.1</v>
      </c>
      <c r="G1776" s="300">
        <v>5</v>
      </c>
      <c r="H1776" s="300">
        <v>5</v>
      </c>
      <c r="I1776" s="300">
        <v>5</v>
      </c>
      <c r="J1776" s="300">
        <v>5</v>
      </c>
      <c r="K1776" s="300">
        <v>10</v>
      </c>
      <c r="L1776" s="300">
        <v>10</v>
      </c>
      <c r="M1776" s="300">
        <v>5</v>
      </c>
      <c r="N1776" s="300">
        <v>10</v>
      </c>
      <c r="O1776" s="300">
        <v>10</v>
      </c>
      <c r="P1776" s="300">
        <v>10</v>
      </c>
      <c r="Q1776" s="300">
        <v>5</v>
      </c>
      <c r="R1776" s="1" t="s">
        <v>6698</v>
      </c>
    </row>
    <row r="1777" spans="1:18">
      <c r="A1777">
        <v>1167</v>
      </c>
      <c r="B1777">
        <v>11</v>
      </c>
      <c r="C1777" s="299" t="s">
        <v>7898</v>
      </c>
      <c r="D1777" s="299" t="s">
        <v>7900</v>
      </c>
      <c r="E1777" s="302" t="s">
        <v>6524</v>
      </c>
      <c r="F1777" s="301">
        <v>9.4</v>
      </c>
      <c r="G1777" s="300">
        <v>5</v>
      </c>
      <c r="H1777" s="300">
        <v>5</v>
      </c>
      <c r="I1777" s="300">
        <v>5</v>
      </c>
      <c r="J1777" s="300">
        <v>5</v>
      </c>
      <c r="K1777" s="300">
        <v>10</v>
      </c>
      <c r="L1777" s="300">
        <v>10</v>
      </c>
      <c r="M1777" s="300">
        <v>5</v>
      </c>
      <c r="N1777" s="300">
        <v>10</v>
      </c>
      <c r="O1777" s="300">
        <v>10</v>
      </c>
      <c r="P1777" s="300">
        <v>10</v>
      </c>
      <c r="Q1777" s="300">
        <v>5</v>
      </c>
      <c r="R1777" s="1" t="s">
        <v>8</v>
      </c>
    </row>
    <row r="1778" spans="1:18">
      <c r="A1778">
        <v>1166</v>
      </c>
      <c r="B1778">
        <v>12</v>
      </c>
      <c r="C1778" s="299" t="s">
        <v>7898</v>
      </c>
      <c r="D1778" s="305" t="s">
        <v>7899</v>
      </c>
      <c r="E1778" s="304" t="s">
        <v>6524</v>
      </c>
      <c r="F1778" s="303">
        <v>9.9</v>
      </c>
      <c r="G1778" s="300">
        <v>5</v>
      </c>
      <c r="H1778" s="300">
        <v>5</v>
      </c>
      <c r="I1778" s="300">
        <v>5</v>
      </c>
      <c r="J1778" s="300">
        <v>5</v>
      </c>
      <c r="K1778" s="300">
        <v>10</v>
      </c>
      <c r="L1778" s="300">
        <v>10</v>
      </c>
      <c r="M1778" s="300">
        <v>5</v>
      </c>
      <c r="N1778" s="300">
        <v>10</v>
      </c>
      <c r="O1778" s="300">
        <v>10</v>
      </c>
      <c r="P1778" s="300">
        <v>10</v>
      </c>
      <c r="Q1778" s="300">
        <v>5</v>
      </c>
      <c r="R1778" s="1" t="s">
        <v>6698</v>
      </c>
    </row>
    <row r="1779" spans="1:18">
      <c r="A1779">
        <v>1165</v>
      </c>
      <c r="C1779" s="299" t="s">
        <v>7898</v>
      </c>
      <c r="D1779" s="298" t="s">
        <v>7885</v>
      </c>
      <c r="E1779" s="297" t="s">
        <v>6524</v>
      </c>
      <c r="F1779" s="296">
        <v>9.1</v>
      </c>
      <c r="G1779" s="296" t="e">
        <f>AVERAGE(#REF!)</f>
        <v>#REF!</v>
      </c>
      <c r="H1779" s="296" t="e">
        <f>AVERAGE(#REF!)</f>
        <v>#REF!</v>
      </c>
      <c r="I1779" s="296" t="e">
        <f>AVERAGE(#REF!)</f>
        <v>#REF!</v>
      </c>
      <c r="J1779" s="296" t="e">
        <f>AVERAGE(#REF!)</f>
        <v>#REF!</v>
      </c>
      <c r="K1779" s="296" t="e">
        <f>AVERAGE(#REF!)</f>
        <v>#REF!</v>
      </c>
      <c r="L1779" s="296" t="e">
        <f>AVERAGE(#REF!)</f>
        <v>#REF!</v>
      </c>
      <c r="M1779" s="296" t="e">
        <f>AVERAGE(#REF!)</f>
        <v>#REF!</v>
      </c>
      <c r="N1779" s="296" t="e">
        <f>AVERAGE(#REF!)</f>
        <v>#REF!</v>
      </c>
      <c r="O1779" s="296" t="e">
        <f>AVERAGE(#REF!)</f>
        <v>#REF!</v>
      </c>
      <c r="P1779" s="296" t="e">
        <f>AVERAGE(#REF!)</f>
        <v>#REF!</v>
      </c>
      <c r="Q1779" s="296" t="e">
        <f>AVERAGE(#REF!)</f>
        <v>#REF!</v>
      </c>
      <c r="R1779" s="1" t="s">
        <v>6698</v>
      </c>
    </row>
    <row r="1780" spans="1:18">
      <c r="A1780">
        <v>1164</v>
      </c>
      <c r="B1780">
        <v>1</v>
      </c>
      <c r="C1780" s="299" t="s">
        <v>7886</v>
      </c>
      <c r="D1780" s="299" t="s">
        <v>7897</v>
      </c>
      <c r="E1780" s="302" t="s">
        <v>6524</v>
      </c>
      <c r="F1780" s="301">
        <v>7.5</v>
      </c>
      <c r="G1780" s="300">
        <v>5</v>
      </c>
      <c r="H1780" s="300">
        <v>5</v>
      </c>
      <c r="I1780" s="300">
        <v>5</v>
      </c>
      <c r="J1780" s="300">
        <v>5</v>
      </c>
      <c r="K1780" s="300">
        <v>10</v>
      </c>
      <c r="L1780" s="300">
        <v>10</v>
      </c>
      <c r="M1780" s="300">
        <v>5</v>
      </c>
      <c r="N1780" s="300">
        <v>10</v>
      </c>
      <c r="O1780" s="300">
        <v>10</v>
      </c>
      <c r="P1780" s="300">
        <v>10</v>
      </c>
      <c r="Q1780" s="300">
        <v>5</v>
      </c>
      <c r="R1780" s="1" t="s">
        <v>6665</v>
      </c>
    </row>
    <row r="1781" spans="1:18">
      <c r="A1781">
        <v>1163</v>
      </c>
      <c r="B1781">
        <v>2</v>
      </c>
      <c r="C1781" s="299" t="s">
        <v>7886</v>
      </c>
      <c r="D1781" s="299" t="s">
        <v>7896</v>
      </c>
      <c r="E1781" s="302" t="s">
        <v>6524</v>
      </c>
      <c r="F1781" s="301">
        <v>9</v>
      </c>
      <c r="G1781" s="300">
        <v>5</v>
      </c>
      <c r="H1781" s="300">
        <v>5</v>
      </c>
      <c r="I1781" s="300">
        <v>5</v>
      </c>
      <c r="J1781" s="300">
        <v>5</v>
      </c>
      <c r="K1781" s="300">
        <v>10</v>
      </c>
      <c r="L1781" s="300">
        <v>10</v>
      </c>
      <c r="M1781" s="300">
        <v>5</v>
      </c>
      <c r="N1781" s="300">
        <v>10</v>
      </c>
      <c r="O1781" s="300">
        <v>10</v>
      </c>
      <c r="P1781" s="300">
        <v>10</v>
      </c>
      <c r="Q1781" s="300">
        <v>5</v>
      </c>
      <c r="R1781" s="1" t="s">
        <v>6698</v>
      </c>
    </row>
    <row r="1782" spans="1:18">
      <c r="A1782">
        <v>1162</v>
      </c>
      <c r="B1782">
        <v>3</v>
      </c>
      <c r="C1782" s="299" t="s">
        <v>7886</v>
      </c>
      <c r="D1782" s="299" t="s">
        <v>7895</v>
      </c>
      <c r="E1782" s="302" t="s">
        <v>6524</v>
      </c>
      <c r="F1782" s="301">
        <v>8.8000000000000007</v>
      </c>
      <c r="G1782" s="300">
        <v>5</v>
      </c>
      <c r="H1782" s="300">
        <v>5</v>
      </c>
      <c r="I1782" s="300">
        <v>5</v>
      </c>
      <c r="J1782" s="300">
        <v>5</v>
      </c>
      <c r="K1782" s="300">
        <v>10</v>
      </c>
      <c r="L1782" s="300">
        <v>10</v>
      </c>
      <c r="M1782" s="300">
        <v>5</v>
      </c>
      <c r="N1782" s="300">
        <v>10</v>
      </c>
      <c r="O1782" s="300">
        <v>10</v>
      </c>
      <c r="P1782" s="300">
        <v>10</v>
      </c>
      <c r="Q1782" s="300">
        <v>5</v>
      </c>
      <c r="R1782" s="1" t="s">
        <v>6698</v>
      </c>
    </row>
    <row r="1783" spans="1:18">
      <c r="A1783">
        <v>1161</v>
      </c>
      <c r="B1783">
        <v>4</v>
      </c>
      <c r="C1783" s="299" t="s">
        <v>7886</v>
      </c>
      <c r="D1783" s="305" t="s">
        <v>7894</v>
      </c>
      <c r="E1783" s="304" t="s">
        <v>6524</v>
      </c>
      <c r="F1783" s="303">
        <v>9.9</v>
      </c>
      <c r="G1783" s="300">
        <v>5</v>
      </c>
      <c r="H1783" s="300">
        <v>5</v>
      </c>
      <c r="I1783" s="300">
        <v>5</v>
      </c>
      <c r="J1783" s="300">
        <v>5</v>
      </c>
      <c r="K1783" s="300">
        <v>10</v>
      </c>
      <c r="L1783" s="300">
        <v>10</v>
      </c>
      <c r="M1783" s="300">
        <v>5</v>
      </c>
      <c r="N1783" s="300">
        <v>10</v>
      </c>
      <c r="O1783" s="300">
        <v>10</v>
      </c>
      <c r="P1783" s="300">
        <v>10</v>
      </c>
      <c r="Q1783" s="300">
        <v>5</v>
      </c>
      <c r="R1783" s="1" t="s">
        <v>6698</v>
      </c>
    </row>
    <row r="1784" spans="1:18">
      <c r="A1784">
        <v>1160</v>
      </c>
      <c r="B1784">
        <v>5</v>
      </c>
      <c r="C1784" s="299" t="s">
        <v>7886</v>
      </c>
      <c r="D1784" s="305" t="s">
        <v>7893</v>
      </c>
      <c r="E1784" s="304" t="s">
        <v>6524</v>
      </c>
      <c r="F1784" s="303">
        <v>9.6999999999999993</v>
      </c>
      <c r="G1784" s="300">
        <v>5</v>
      </c>
      <c r="H1784" s="300">
        <v>5</v>
      </c>
      <c r="I1784" s="300">
        <v>5</v>
      </c>
      <c r="J1784" s="300">
        <v>5</v>
      </c>
      <c r="K1784" s="300">
        <v>10</v>
      </c>
      <c r="L1784" s="300">
        <v>10</v>
      </c>
      <c r="M1784" s="300">
        <v>5</v>
      </c>
      <c r="N1784" s="300">
        <v>10</v>
      </c>
      <c r="O1784" s="300">
        <v>10</v>
      </c>
      <c r="P1784" s="300">
        <v>10</v>
      </c>
      <c r="Q1784" s="300">
        <v>5</v>
      </c>
      <c r="R1784" s="1" t="s">
        <v>6698</v>
      </c>
    </row>
    <row r="1785" spans="1:18">
      <c r="A1785">
        <v>1159</v>
      </c>
      <c r="B1785">
        <v>6</v>
      </c>
      <c r="C1785" s="299" t="s">
        <v>7886</v>
      </c>
      <c r="D1785" s="299" t="s">
        <v>7892</v>
      </c>
      <c r="E1785" s="302" t="s">
        <v>6524</v>
      </c>
      <c r="F1785" s="301">
        <v>9.1</v>
      </c>
      <c r="G1785" s="300">
        <v>5</v>
      </c>
      <c r="H1785" s="300">
        <v>5</v>
      </c>
      <c r="I1785" s="300">
        <v>5</v>
      </c>
      <c r="J1785" s="300">
        <v>5</v>
      </c>
      <c r="K1785" s="300">
        <v>10</v>
      </c>
      <c r="L1785" s="300">
        <v>10</v>
      </c>
      <c r="M1785" s="300">
        <v>5</v>
      </c>
      <c r="N1785" s="300">
        <v>10</v>
      </c>
      <c r="O1785" s="300">
        <v>10</v>
      </c>
      <c r="P1785" s="300">
        <v>10</v>
      </c>
      <c r="Q1785" s="300">
        <v>5</v>
      </c>
      <c r="R1785" s="1" t="s">
        <v>6698</v>
      </c>
    </row>
    <row r="1786" spans="1:18">
      <c r="A1786">
        <v>1158</v>
      </c>
      <c r="B1786">
        <v>7</v>
      </c>
      <c r="C1786" s="299" t="s">
        <v>7886</v>
      </c>
      <c r="D1786" s="299" t="s">
        <v>7891</v>
      </c>
      <c r="E1786" s="302" t="s">
        <v>6524</v>
      </c>
      <c r="F1786" s="301">
        <v>9.4</v>
      </c>
      <c r="G1786" s="300">
        <v>5</v>
      </c>
      <c r="H1786" s="300">
        <v>5</v>
      </c>
      <c r="I1786" s="300">
        <v>5</v>
      </c>
      <c r="J1786" s="300">
        <v>5</v>
      </c>
      <c r="K1786" s="300">
        <v>10</v>
      </c>
      <c r="L1786" s="300">
        <v>10</v>
      </c>
      <c r="M1786" s="300">
        <v>5</v>
      </c>
      <c r="N1786" s="300">
        <v>10</v>
      </c>
      <c r="O1786" s="300">
        <v>10</v>
      </c>
      <c r="P1786" s="300">
        <v>10</v>
      </c>
      <c r="Q1786" s="300">
        <v>5</v>
      </c>
      <c r="R1786" s="1" t="s">
        <v>6698</v>
      </c>
    </row>
    <row r="1787" spans="1:18">
      <c r="A1787">
        <v>1157</v>
      </c>
      <c r="B1787">
        <v>8</v>
      </c>
      <c r="C1787" s="299" t="s">
        <v>7886</v>
      </c>
      <c r="D1787" s="305" t="s">
        <v>7890</v>
      </c>
      <c r="E1787" s="304" t="s">
        <v>6524</v>
      </c>
      <c r="F1787" s="303">
        <v>9.6</v>
      </c>
      <c r="G1787" s="300">
        <v>5</v>
      </c>
      <c r="H1787" s="300">
        <v>5</v>
      </c>
      <c r="I1787" s="300">
        <v>5</v>
      </c>
      <c r="J1787" s="300">
        <v>5</v>
      </c>
      <c r="K1787" s="300">
        <v>10</v>
      </c>
      <c r="L1787" s="300">
        <v>10</v>
      </c>
      <c r="M1787" s="300">
        <v>5</v>
      </c>
      <c r="N1787" s="300">
        <v>10</v>
      </c>
      <c r="O1787" s="300">
        <v>10</v>
      </c>
      <c r="P1787" s="300">
        <v>10</v>
      </c>
      <c r="Q1787" s="300">
        <v>5</v>
      </c>
      <c r="R1787" s="1" t="s">
        <v>6698</v>
      </c>
    </row>
    <row r="1788" spans="1:18">
      <c r="A1788">
        <v>1156</v>
      </c>
      <c r="B1788">
        <v>9</v>
      </c>
      <c r="C1788" s="299" t="s">
        <v>7886</v>
      </c>
      <c r="D1788" s="305" t="s">
        <v>7889</v>
      </c>
      <c r="E1788" s="304" t="s">
        <v>6524</v>
      </c>
      <c r="F1788" s="303">
        <v>9.5</v>
      </c>
      <c r="G1788" s="300">
        <v>5</v>
      </c>
      <c r="H1788" s="300">
        <v>5</v>
      </c>
      <c r="I1788" s="300">
        <v>5</v>
      </c>
      <c r="J1788" s="300">
        <v>5</v>
      </c>
      <c r="K1788" s="300">
        <v>10</v>
      </c>
      <c r="L1788" s="300">
        <v>10</v>
      </c>
      <c r="M1788" s="300">
        <v>5</v>
      </c>
      <c r="N1788" s="300">
        <v>10</v>
      </c>
      <c r="O1788" s="300">
        <v>10</v>
      </c>
      <c r="P1788" s="300">
        <v>10</v>
      </c>
      <c r="Q1788" s="300">
        <v>5</v>
      </c>
      <c r="R1788" s="1" t="s">
        <v>6698</v>
      </c>
    </row>
    <row r="1789" spans="1:18">
      <c r="A1789">
        <v>1155</v>
      </c>
      <c r="B1789">
        <v>10</v>
      </c>
      <c r="C1789" s="299" t="s">
        <v>7886</v>
      </c>
      <c r="D1789" s="305" t="s">
        <v>7888</v>
      </c>
      <c r="E1789" s="304" t="s">
        <v>6524</v>
      </c>
      <c r="F1789" s="303">
        <v>9.5</v>
      </c>
      <c r="G1789" s="300">
        <v>5</v>
      </c>
      <c r="H1789" s="300">
        <v>5</v>
      </c>
      <c r="I1789" s="300">
        <v>5</v>
      </c>
      <c r="J1789" s="300">
        <v>5</v>
      </c>
      <c r="K1789" s="300">
        <v>10</v>
      </c>
      <c r="L1789" s="300">
        <v>10</v>
      </c>
      <c r="M1789" s="300">
        <v>5</v>
      </c>
      <c r="N1789" s="300">
        <v>10</v>
      </c>
      <c r="O1789" s="300">
        <v>10</v>
      </c>
      <c r="P1789" s="300">
        <v>10</v>
      </c>
      <c r="Q1789" s="300">
        <v>5</v>
      </c>
      <c r="R1789" s="1" t="s">
        <v>6698</v>
      </c>
    </row>
    <row r="1790" spans="1:18">
      <c r="A1790">
        <v>1154</v>
      </c>
      <c r="C1790" s="299" t="s">
        <v>7886</v>
      </c>
      <c r="D1790" s="299" t="s">
        <v>7887</v>
      </c>
      <c r="E1790" s="302" t="s">
        <v>6524</v>
      </c>
      <c r="F1790" s="301">
        <v>9.4</v>
      </c>
      <c r="G1790" s="300"/>
      <c r="H1790" s="300"/>
      <c r="I1790" s="300"/>
      <c r="J1790" s="300"/>
      <c r="K1790" s="300"/>
      <c r="L1790" s="300"/>
      <c r="M1790" s="300"/>
      <c r="N1790" s="300"/>
      <c r="O1790" s="300"/>
      <c r="P1790" s="300"/>
      <c r="Q1790" s="300"/>
      <c r="R1790" s="1" t="s">
        <v>6698</v>
      </c>
    </row>
    <row r="1791" spans="1:18">
      <c r="A1791">
        <v>1153</v>
      </c>
      <c r="C1791" s="299" t="s">
        <v>7886</v>
      </c>
      <c r="D1791" s="298" t="s">
        <v>7885</v>
      </c>
      <c r="E1791" s="297" t="s">
        <v>6524</v>
      </c>
      <c r="F1791" s="296">
        <v>9.1999999999999993</v>
      </c>
      <c r="G1791" s="296" t="e">
        <f>AVERAGE(#REF!)</f>
        <v>#REF!</v>
      </c>
      <c r="H1791" s="296" t="e">
        <f>AVERAGE(#REF!)</f>
        <v>#REF!</v>
      </c>
      <c r="I1791" s="296" t="e">
        <f>AVERAGE(#REF!)</f>
        <v>#REF!</v>
      </c>
      <c r="J1791" s="296" t="e">
        <f>AVERAGE(#REF!)</f>
        <v>#REF!</v>
      </c>
      <c r="K1791" s="296" t="e">
        <f>AVERAGE(#REF!)</f>
        <v>#REF!</v>
      </c>
      <c r="L1791" s="296" t="e">
        <f>AVERAGE(#REF!)</f>
        <v>#REF!</v>
      </c>
      <c r="M1791" s="296" t="e">
        <f>AVERAGE(#REF!)</f>
        <v>#REF!</v>
      </c>
      <c r="N1791" s="296" t="e">
        <f>AVERAGE(#REF!)</f>
        <v>#REF!</v>
      </c>
      <c r="O1791" s="296" t="e">
        <f>AVERAGE(#REF!)</f>
        <v>#REF!</v>
      </c>
      <c r="P1791" s="296" t="e">
        <f>AVERAGE(#REF!)</f>
        <v>#REF!</v>
      </c>
      <c r="Q1791" s="296" t="e">
        <f>AVERAGE(#REF!)</f>
        <v>#REF!</v>
      </c>
      <c r="R1791" s="1" t="s">
        <v>6698</v>
      </c>
    </row>
    <row r="1792" spans="1:18">
      <c r="A1792">
        <v>1152</v>
      </c>
      <c r="B1792">
        <v>1</v>
      </c>
      <c r="C1792" s="299" t="s">
        <v>7876</v>
      </c>
      <c r="D1792" s="305" t="s">
        <v>7884</v>
      </c>
      <c r="E1792" s="304" t="s">
        <v>6524</v>
      </c>
      <c r="F1792" s="303">
        <v>10</v>
      </c>
      <c r="G1792" s="300">
        <v>5</v>
      </c>
      <c r="H1792" s="300">
        <v>5</v>
      </c>
      <c r="I1792" s="300">
        <v>5</v>
      </c>
      <c r="J1792" s="300">
        <v>5</v>
      </c>
      <c r="K1792" s="300">
        <v>10</v>
      </c>
      <c r="L1792" s="300">
        <v>10</v>
      </c>
      <c r="M1792" s="300">
        <v>5</v>
      </c>
      <c r="N1792" s="300">
        <v>10</v>
      </c>
      <c r="O1792" s="300">
        <v>10</v>
      </c>
      <c r="P1792" s="300">
        <v>10</v>
      </c>
      <c r="Q1792" s="300">
        <v>5</v>
      </c>
      <c r="R1792" s="1" t="s">
        <v>6698</v>
      </c>
    </row>
    <row r="1793" spans="1:18">
      <c r="A1793">
        <v>1151</v>
      </c>
      <c r="B1793">
        <v>2</v>
      </c>
      <c r="C1793" s="299" t="s">
        <v>7876</v>
      </c>
      <c r="D1793" s="299" t="s">
        <v>7883</v>
      </c>
      <c r="E1793" s="302" t="s">
        <v>6524</v>
      </c>
      <c r="F1793" s="301">
        <v>9</v>
      </c>
      <c r="G1793" s="300">
        <v>5</v>
      </c>
      <c r="H1793" s="300">
        <v>5</v>
      </c>
      <c r="I1793" s="300">
        <v>5</v>
      </c>
      <c r="J1793" s="300">
        <v>5</v>
      </c>
      <c r="K1793" s="300">
        <v>10</v>
      </c>
      <c r="L1793" s="300">
        <v>10</v>
      </c>
      <c r="M1793" s="300">
        <v>5</v>
      </c>
      <c r="N1793" s="300">
        <v>10</v>
      </c>
      <c r="O1793" s="300">
        <v>10</v>
      </c>
      <c r="P1793" s="300">
        <v>10</v>
      </c>
      <c r="Q1793" s="300">
        <v>5</v>
      </c>
      <c r="R1793" s="1" t="s">
        <v>6698</v>
      </c>
    </row>
    <row r="1794" spans="1:18">
      <c r="A1794">
        <v>1150</v>
      </c>
      <c r="B1794">
        <v>3</v>
      </c>
      <c r="C1794" s="299" t="s">
        <v>7876</v>
      </c>
      <c r="D1794" s="299" t="s">
        <v>7882</v>
      </c>
      <c r="E1794" s="302" t="s">
        <v>6524</v>
      </c>
      <c r="F1794" s="301">
        <v>8</v>
      </c>
      <c r="G1794" s="300">
        <v>5</v>
      </c>
      <c r="H1794" s="300">
        <v>5</v>
      </c>
      <c r="I1794" s="300">
        <v>5</v>
      </c>
      <c r="J1794" s="300">
        <v>5</v>
      </c>
      <c r="K1794" s="300">
        <v>10</v>
      </c>
      <c r="L1794" s="300">
        <v>10</v>
      </c>
      <c r="M1794" s="300">
        <v>5</v>
      </c>
      <c r="N1794" s="300">
        <v>10</v>
      </c>
      <c r="O1794" s="300">
        <v>10</v>
      </c>
      <c r="P1794" s="300">
        <v>10</v>
      </c>
      <c r="Q1794" s="300">
        <v>5</v>
      </c>
      <c r="R1794" s="1" t="s">
        <v>6665</v>
      </c>
    </row>
    <row r="1795" spans="1:18">
      <c r="A1795">
        <v>1149</v>
      </c>
      <c r="B1795">
        <v>4</v>
      </c>
      <c r="C1795" s="299" t="s">
        <v>7876</v>
      </c>
      <c r="D1795" s="305" t="s">
        <v>7881</v>
      </c>
      <c r="E1795" s="304" t="s">
        <v>6524</v>
      </c>
      <c r="F1795" s="303">
        <v>9.5</v>
      </c>
      <c r="G1795" s="300">
        <v>5</v>
      </c>
      <c r="H1795" s="300">
        <v>5</v>
      </c>
      <c r="I1795" s="300">
        <v>5</v>
      </c>
      <c r="J1795" s="300">
        <v>5</v>
      </c>
      <c r="K1795" s="300">
        <v>10</v>
      </c>
      <c r="L1795" s="300">
        <v>10</v>
      </c>
      <c r="M1795" s="300">
        <v>5</v>
      </c>
      <c r="N1795" s="300">
        <v>10</v>
      </c>
      <c r="O1795" s="300">
        <v>10</v>
      </c>
      <c r="P1795" s="300">
        <v>10</v>
      </c>
      <c r="Q1795" s="300">
        <v>5</v>
      </c>
      <c r="R1795" s="1" t="s">
        <v>6698</v>
      </c>
    </row>
    <row r="1796" spans="1:18">
      <c r="A1796">
        <v>1148</v>
      </c>
      <c r="B1796">
        <v>5</v>
      </c>
      <c r="C1796" s="299" t="s">
        <v>7876</v>
      </c>
      <c r="D1796" s="299" t="s">
        <v>7880</v>
      </c>
      <c r="E1796" s="302" t="s">
        <v>6524</v>
      </c>
      <c r="F1796" s="301">
        <v>8.6</v>
      </c>
      <c r="G1796" s="300">
        <v>5</v>
      </c>
      <c r="H1796" s="300">
        <v>5</v>
      </c>
      <c r="I1796" s="300">
        <v>5</v>
      </c>
      <c r="J1796" s="300">
        <v>5</v>
      </c>
      <c r="K1796" s="300">
        <v>10</v>
      </c>
      <c r="L1796" s="300">
        <v>10</v>
      </c>
      <c r="M1796" s="300">
        <v>5</v>
      </c>
      <c r="N1796" s="300">
        <v>10</v>
      </c>
      <c r="O1796" s="300">
        <v>10</v>
      </c>
      <c r="P1796" s="300">
        <v>10</v>
      </c>
      <c r="Q1796" s="300">
        <v>5</v>
      </c>
      <c r="R1796" s="1" t="s">
        <v>6665</v>
      </c>
    </row>
    <row r="1797" spans="1:18">
      <c r="A1797">
        <v>1147</v>
      </c>
      <c r="B1797">
        <v>6</v>
      </c>
      <c r="C1797" s="299" t="s">
        <v>7876</v>
      </c>
      <c r="D1797" s="299" t="s">
        <v>7879</v>
      </c>
      <c r="E1797" s="302" t="s">
        <v>6524</v>
      </c>
      <c r="F1797" s="301">
        <v>8.9</v>
      </c>
      <c r="G1797" s="300">
        <v>5</v>
      </c>
      <c r="H1797" s="300">
        <v>5</v>
      </c>
      <c r="I1797" s="300">
        <v>5</v>
      </c>
      <c r="J1797" s="300">
        <v>5</v>
      </c>
      <c r="K1797" s="300">
        <v>10</v>
      </c>
      <c r="L1797" s="300">
        <v>10</v>
      </c>
      <c r="M1797" s="300">
        <v>5</v>
      </c>
      <c r="N1797" s="300">
        <v>10</v>
      </c>
      <c r="O1797" s="300">
        <v>10</v>
      </c>
      <c r="P1797" s="300">
        <v>10</v>
      </c>
      <c r="Q1797" s="300">
        <v>5</v>
      </c>
      <c r="R1797" s="1" t="s">
        <v>6698</v>
      </c>
    </row>
    <row r="1798" spans="1:18">
      <c r="A1798">
        <v>1146</v>
      </c>
      <c r="B1798">
        <v>7</v>
      </c>
      <c r="C1798" s="299" t="s">
        <v>7876</v>
      </c>
      <c r="D1798" s="299" t="s">
        <v>7878</v>
      </c>
      <c r="E1798" s="302" t="s">
        <v>6524</v>
      </c>
      <c r="F1798" s="301">
        <v>8.6</v>
      </c>
      <c r="G1798" s="300">
        <v>5</v>
      </c>
      <c r="H1798" s="300">
        <v>5</v>
      </c>
      <c r="I1798" s="300">
        <v>5</v>
      </c>
      <c r="J1798" s="300">
        <v>5</v>
      </c>
      <c r="K1798" s="300">
        <v>10</v>
      </c>
      <c r="L1798" s="300">
        <v>10</v>
      </c>
      <c r="M1798" s="300">
        <v>5</v>
      </c>
      <c r="N1798" s="300">
        <v>10</v>
      </c>
      <c r="O1798" s="300">
        <v>10</v>
      </c>
      <c r="P1798" s="300">
        <v>10</v>
      </c>
      <c r="Q1798" s="300">
        <v>5</v>
      </c>
      <c r="R1798" s="1" t="s">
        <v>6665</v>
      </c>
    </row>
    <row r="1799" spans="1:18">
      <c r="A1799">
        <v>1145</v>
      </c>
      <c r="B1799">
        <v>8</v>
      </c>
      <c r="C1799" s="299" t="s">
        <v>7876</v>
      </c>
      <c r="D1799" s="299" t="s">
        <v>7877</v>
      </c>
      <c r="E1799" s="302" t="s">
        <v>6524</v>
      </c>
      <c r="F1799" s="301">
        <v>8.1999999999999993</v>
      </c>
      <c r="G1799" s="300">
        <v>5</v>
      </c>
      <c r="H1799" s="300">
        <v>5</v>
      </c>
      <c r="I1799" s="300">
        <v>5</v>
      </c>
      <c r="J1799" s="300">
        <v>5</v>
      </c>
      <c r="K1799" s="300">
        <v>10</v>
      </c>
      <c r="L1799" s="300">
        <v>10</v>
      </c>
      <c r="M1799" s="300">
        <v>5</v>
      </c>
      <c r="N1799" s="300">
        <v>10</v>
      </c>
      <c r="O1799" s="300">
        <v>10</v>
      </c>
      <c r="P1799" s="300">
        <v>10</v>
      </c>
      <c r="Q1799" s="300">
        <v>5</v>
      </c>
      <c r="R1799" s="1" t="s">
        <v>6698</v>
      </c>
    </row>
    <row r="1800" spans="1:18">
      <c r="A1800">
        <v>1144</v>
      </c>
      <c r="C1800" s="299" t="s">
        <v>7876</v>
      </c>
      <c r="D1800" s="298" t="s">
        <v>7875</v>
      </c>
      <c r="E1800" s="297" t="s">
        <v>6524</v>
      </c>
      <c r="F1800" s="296">
        <v>8.9</v>
      </c>
      <c r="G1800" s="296" t="e">
        <f>AVERAGE(#REF!)</f>
        <v>#REF!</v>
      </c>
      <c r="H1800" s="296" t="e">
        <f>AVERAGE(#REF!)</f>
        <v>#REF!</v>
      </c>
      <c r="I1800" s="296" t="e">
        <f>AVERAGE(#REF!)</f>
        <v>#REF!</v>
      </c>
      <c r="J1800" s="296" t="e">
        <f>AVERAGE(#REF!)</f>
        <v>#REF!</v>
      </c>
      <c r="K1800" s="296" t="e">
        <f>AVERAGE(#REF!)</f>
        <v>#REF!</v>
      </c>
      <c r="L1800" s="296" t="e">
        <f>AVERAGE(#REF!)</f>
        <v>#REF!</v>
      </c>
      <c r="M1800" s="296" t="e">
        <f>AVERAGE(#REF!)</f>
        <v>#REF!</v>
      </c>
      <c r="N1800" s="296" t="e">
        <f>AVERAGE(#REF!)</f>
        <v>#REF!</v>
      </c>
      <c r="O1800" s="296" t="e">
        <f>AVERAGE(#REF!)</f>
        <v>#REF!</v>
      </c>
      <c r="P1800" s="296" t="e">
        <f>AVERAGE(#REF!)</f>
        <v>#REF!</v>
      </c>
      <c r="Q1800" s="296" t="e">
        <f>AVERAGE(#REF!)</f>
        <v>#REF!</v>
      </c>
      <c r="R1800" s="1" t="s">
        <v>6698</v>
      </c>
    </row>
    <row r="1801" spans="1:18">
      <c r="A1801">
        <v>1143</v>
      </c>
      <c r="B1801">
        <v>1</v>
      </c>
      <c r="C1801" s="299" t="s">
        <v>7864</v>
      </c>
      <c r="D1801" s="305" t="s">
        <v>7874</v>
      </c>
      <c r="E1801" s="304" t="s">
        <v>6524</v>
      </c>
      <c r="F1801" s="303">
        <v>9.6</v>
      </c>
      <c r="G1801" s="300">
        <v>5</v>
      </c>
      <c r="H1801" s="300">
        <v>5</v>
      </c>
      <c r="I1801" s="300">
        <v>5</v>
      </c>
      <c r="J1801" s="300">
        <v>5</v>
      </c>
      <c r="K1801" s="300">
        <v>10</v>
      </c>
      <c r="L1801" s="300">
        <v>10</v>
      </c>
      <c r="M1801" s="300">
        <v>5</v>
      </c>
      <c r="N1801" s="300">
        <v>10</v>
      </c>
      <c r="O1801" s="300">
        <v>10</v>
      </c>
      <c r="P1801" s="300">
        <v>10</v>
      </c>
      <c r="Q1801" s="300">
        <v>5</v>
      </c>
      <c r="R1801" s="1" t="s">
        <v>8</v>
      </c>
    </row>
    <row r="1802" spans="1:18">
      <c r="A1802">
        <v>1142</v>
      </c>
      <c r="B1802">
        <v>2</v>
      </c>
      <c r="C1802" s="299" t="s">
        <v>7864</v>
      </c>
      <c r="D1802" s="299" t="s">
        <v>7873</v>
      </c>
      <c r="E1802" s="302" t="s">
        <v>6524</v>
      </c>
      <c r="F1802" s="301">
        <v>8.6999999999999993</v>
      </c>
      <c r="G1802" s="300">
        <v>5</v>
      </c>
      <c r="H1802" s="300">
        <v>5</v>
      </c>
      <c r="I1802" s="300">
        <v>5</v>
      </c>
      <c r="J1802" s="300">
        <v>5</v>
      </c>
      <c r="K1802" s="300">
        <v>10</v>
      </c>
      <c r="L1802" s="300">
        <v>10</v>
      </c>
      <c r="M1802" s="300">
        <v>5</v>
      </c>
      <c r="N1802" s="300">
        <v>10</v>
      </c>
      <c r="O1802" s="300">
        <v>10</v>
      </c>
      <c r="P1802" s="300">
        <v>10</v>
      </c>
      <c r="Q1802" s="300">
        <v>5</v>
      </c>
      <c r="R1802" s="1" t="s">
        <v>8</v>
      </c>
    </row>
    <row r="1803" spans="1:18">
      <c r="A1803">
        <v>1141</v>
      </c>
      <c r="B1803">
        <v>3</v>
      </c>
      <c r="C1803" s="299" t="s">
        <v>7864</v>
      </c>
      <c r="D1803" s="299" t="s">
        <v>7872</v>
      </c>
      <c r="E1803" s="302" t="s">
        <v>6524</v>
      </c>
      <c r="F1803" s="301">
        <v>9</v>
      </c>
      <c r="G1803" s="300">
        <v>5</v>
      </c>
      <c r="H1803" s="300">
        <v>5</v>
      </c>
      <c r="I1803" s="300">
        <v>5</v>
      </c>
      <c r="J1803" s="300">
        <v>5</v>
      </c>
      <c r="K1803" s="300">
        <v>10</v>
      </c>
      <c r="L1803" s="300">
        <v>10</v>
      </c>
      <c r="M1803" s="300">
        <v>5</v>
      </c>
      <c r="N1803" s="300">
        <v>10</v>
      </c>
      <c r="O1803" s="300">
        <v>10</v>
      </c>
      <c r="P1803" s="300">
        <v>10</v>
      </c>
      <c r="Q1803" s="300">
        <v>5</v>
      </c>
      <c r="R1803" s="1" t="s">
        <v>6665</v>
      </c>
    </row>
    <row r="1804" spans="1:18">
      <c r="A1804">
        <v>1140</v>
      </c>
      <c r="B1804">
        <v>4</v>
      </c>
      <c r="C1804" s="299" t="s">
        <v>7864</v>
      </c>
      <c r="D1804" s="299" t="s">
        <v>7871</v>
      </c>
      <c r="E1804" s="302" t="s">
        <v>6524</v>
      </c>
      <c r="F1804" s="301">
        <v>8.4</v>
      </c>
      <c r="G1804" s="300">
        <v>5</v>
      </c>
      <c r="H1804" s="300">
        <v>5</v>
      </c>
      <c r="I1804" s="300">
        <v>5</v>
      </c>
      <c r="J1804" s="300">
        <v>5</v>
      </c>
      <c r="K1804" s="300">
        <v>10</v>
      </c>
      <c r="L1804" s="300">
        <v>10</v>
      </c>
      <c r="M1804" s="300">
        <v>5</v>
      </c>
      <c r="N1804" s="300">
        <v>10</v>
      </c>
      <c r="O1804" s="300">
        <v>10</v>
      </c>
      <c r="P1804" s="300">
        <v>10</v>
      </c>
      <c r="Q1804" s="300">
        <v>5</v>
      </c>
      <c r="R1804" s="1" t="s">
        <v>6665</v>
      </c>
    </row>
    <row r="1805" spans="1:18">
      <c r="A1805">
        <v>1139</v>
      </c>
      <c r="B1805">
        <v>5</v>
      </c>
      <c r="C1805" s="299" t="s">
        <v>7864</v>
      </c>
      <c r="D1805" s="299" t="s">
        <v>7870</v>
      </c>
      <c r="E1805" s="302" t="s">
        <v>6524</v>
      </c>
      <c r="F1805" s="301">
        <v>8.8000000000000007</v>
      </c>
      <c r="G1805" s="300">
        <v>5</v>
      </c>
      <c r="H1805" s="300">
        <v>5</v>
      </c>
      <c r="I1805" s="300">
        <v>5</v>
      </c>
      <c r="J1805" s="300">
        <v>5</v>
      </c>
      <c r="K1805" s="300">
        <v>10</v>
      </c>
      <c r="L1805" s="300">
        <v>10</v>
      </c>
      <c r="M1805" s="300">
        <v>5</v>
      </c>
      <c r="N1805" s="300">
        <v>10</v>
      </c>
      <c r="O1805" s="300">
        <v>10</v>
      </c>
      <c r="P1805" s="300">
        <v>10</v>
      </c>
      <c r="Q1805" s="300">
        <v>5</v>
      </c>
      <c r="R1805" s="1" t="s">
        <v>6665</v>
      </c>
    </row>
    <row r="1806" spans="1:18">
      <c r="A1806">
        <v>1138</v>
      </c>
      <c r="B1806">
        <v>6</v>
      </c>
      <c r="C1806" s="299" t="s">
        <v>7864</v>
      </c>
      <c r="D1806" s="299" t="s">
        <v>7869</v>
      </c>
      <c r="E1806" s="302" t="s">
        <v>6524</v>
      </c>
      <c r="F1806" s="301">
        <v>9.4</v>
      </c>
      <c r="G1806" s="300">
        <v>5</v>
      </c>
      <c r="H1806" s="300">
        <v>5</v>
      </c>
      <c r="I1806" s="300">
        <v>5</v>
      </c>
      <c r="J1806" s="300">
        <v>5</v>
      </c>
      <c r="K1806" s="300">
        <v>10</v>
      </c>
      <c r="L1806" s="300">
        <v>10</v>
      </c>
      <c r="M1806" s="300">
        <v>5</v>
      </c>
      <c r="N1806" s="300">
        <v>10</v>
      </c>
      <c r="O1806" s="300">
        <v>10</v>
      </c>
      <c r="P1806" s="300">
        <v>10</v>
      </c>
      <c r="Q1806" s="300">
        <v>5</v>
      </c>
      <c r="R1806" s="1" t="s">
        <v>6665</v>
      </c>
    </row>
    <row r="1807" spans="1:18">
      <c r="A1807">
        <v>1137</v>
      </c>
      <c r="B1807">
        <v>7</v>
      </c>
      <c r="C1807" s="299" t="s">
        <v>7864</v>
      </c>
      <c r="D1807" s="305" t="s">
        <v>7868</v>
      </c>
      <c r="E1807" s="304" t="s">
        <v>6524</v>
      </c>
      <c r="F1807" s="303">
        <v>9.6</v>
      </c>
      <c r="G1807" s="300">
        <v>5</v>
      </c>
      <c r="H1807" s="300">
        <v>5</v>
      </c>
      <c r="I1807" s="300">
        <v>5</v>
      </c>
      <c r="J1807" s="300">
        <v>5</v>
      </c>
      <c r="K1807" s="300">
        <v>10</v>
      </c>
      <c r="L1807" s="300">
        <v>10</v>
      </c>
      <c r="M1807" s="300">
        <v>5</v>
      </c>
      <c r="N1807" s="300">
        <v>10</v>
      </c>
      <c r="O1807" s="300">
        <v>10</v>
      </c>
      <c r="P1807" s="300">
        <v>10</v>
      </c>
      <c r="Q1807" s="300">
        <v>5</v>
      </c>
      <c r="R1807" s="1" t="s">
        <v>8</v>
      </c>
    </row>
    <row r="1808" spans="1:18">
      <c r="A1808">
        <v>1136</v>
      </c>
      <c r="B1808">
        <v>8</v>
      </c>
      <c r="C1808" s="299" t="s">
        <v>7864</v>
      </c>
      <c r="D1808" s="299" t="s">
        <v>7867</v>
      </c>
      <c r="E1808" s="302" t="s">
        <v>6524</v>
      </c>
      <c r="F1808" s="301">
        <v>8.3000000000000007</v>
      </c>
      <c r="G1808" s="300">
        <v>5</v>
      </c>
      <c r="H1808" s="300">
        <v>5</v>
      </c>
      <c r="I1808" s="300">
        <v>5</v>
      </c>
      <c r="J1808" s="300">
        <v>5</v>
      </c>
      <c r="K1808" s="300">
        <v>10</v>
      </c>
      <c r="L1808" s="300">
        <v>10</v>
      </c>
      <c r="M1808" s="300">
        <v>5</v>
      </c>
      <c r="N1808" s="300">
        <v>10</v>
      </c>
      <c r="O1808" s="300">
        <v>10</v>
      </c>
      <c r="P1808" s="300">
        <v>10</v>
      </c>
      <c r="Q1808" s="300">
        <v>5</v>
      </c>
      <c r="R1808" s="1" t="s">
        <v>8</v>
      </c>
    </row>
    <row r="1809" spans="1:18">
      <c r="A1809">
        <v>1135</v>
      </c>
      <c r="B1809">
        <v>9</v>
      </c>
      <c r="C1809" s="299" t="s">
        <v>7864</v>
      </c>
      <c r="D1809" s="299" t="s">
        <v>7866</v>
      </c>
      <c r="E1809" s="302" t="s">
        <v>6524</v>
      </c>
      <c r="F1809" s="301">
        <v>8.1999999999999993</v>
      </c>
      <c r="G1809" s="300">
        <v>5</v>
      </c>
      <c r="H1809" s="300">
        <v>5</v>
      </c>
      <c r="I1809" s="300">
        <v>5</v>
      </c>
      <c r="J1809" s="300">
        <v>5</v>
      </c>
      <c r="K1809" s="300">
        <v>10</v>
      </c>
      <c r="L1809" s="300">
        <v>10</v>
      </c>
      <c r="M1809" s="300">
        <v>5</v>
      </c>
      <c r="N1809" s="300">
        <v>10</v>
      </c>
      <c r="O1809" s="300">
        <v>10</v>
      </c>
      <c r="P1809" s="300">
        <v>10</v>
      </c>
      <c r="Q1809" s="300">
        <v>5</v>
      </c>
      <c r="R1809" s="1" t="s">
        <v>6665</v>
      </c>
    </row>
    <row r="1810" spans="1:18">
      <c r="A1810">
        <v>1134</v>
      </c>
      <c r="B1810">
        <v>10</v>
      </c>
      <c r="C1810" s="299" t="s">
        <v>7864</v>
      </c>
      <c r="D1810" s="299" t="s">
        <v>7865</v>
      </c>
      <c r="E1810" s="302" t="s">
        <v>6524</v>
      </c>
      <c r="F1810" s="301">
        <v>9.1</v>
      </c>
      <c r="G1810" s="300">
        <v>5</v>
      </c>
      <c r="H1810" s="300">
        <v>5</v>
      </c>
      <c r="I1810" s="300">
        <v>5</v>
      </c>
      <c r="J1810" s="300">
        <v>5</v>
      </c>
      <c r="K1810" s="300">
        <v>10</v>
      </c>
      <c r="L1810" s="300">
        <v>10</v>
      </c>
      <c r="M1810" s="300">
        <v>5</v>
      </c>
      <c r="N1810" s="300">
        <v>10</v>
      </c>
      <c r="O1810" s="300">
        <v>10</v>
      </c>
      <c r="P1810" s="300">
        <v>10</v>
      </c>
      <c r="Q1810" s="300">
        <v>5</v>
      </c>
      <c r="R1810" s="1" t="s">
        <v>8</v>
      </c>
    </row>
    <row r="1811" spans="1:18">
      <c r="A1811">
        <v>1133</v>
      </c>
      <c r="B1811">
        <v>11</v>
      </c>
      <c r="C1811" s="299" t="s">
        <v>7864</v>
      </c>
      <c r="D1811" s="299" t="s">
        <v>7374</v>
      </c>
      <c r="E1811" s="302" t="s">
        <v>6524</v>
      </c>
      <c r="F1811" s="301">
        <v>8.6</v>
      </c>
      <c r="G1811" s="300">
        <v>5</v>
      </c>
      <c r="H1811" s="300">
        <v>5</v>
      </c>
      <c r="I1811" s="300">
        <v>5</v>
      </c>
      <c r="J1811" s="300">
        <v>5</v>
      </c>
      <c r="K1811" s="300">
        <v>10</v>
      </c>
      <c r="L1811" s="300">
        <v>10</v>
      </c>
      <c r="M1811" s="300">
        <v>5</v>
      </c>
      <c r="N1811" s="300">
        <v>10</v>
      </c>
      <c r="O1811" s="300">
        <v>10</v>
      </c>
      <c r="P1811" s="300">
        <v>10</v>
      </c>
      <c r="Q1811" s="300">
        <v>5</v>
      </c>
      <c r="R1811" s="1" t="s">
        <v>6665</v>
      </c>
    </row>
    <row r="1812" spans="1:18">
      <c r="A1812">
        <v>1132</v>
      </c>
      <c r="C1812" s="299" t="s">
        <v>7864</v>
      </c>
      <c r="D1812" s="298" t="s">
        <v>7863</v>
      </c>
      <c r="E1812" s="297" t="s">
        <v>6524</v>
      </c>
      <c r="F1812" s="296">
        <v>8.9</v>
      </c>
      <c r="G1812" s="296" t="e">
        <f>AVERAGE(#REF!)</f>
        <v>#REF!</v>
      </c>
      <c r="H1812" s="296" t="e">
        <f>AVERAGE(#REF!)</f>
        <v>#REF!</v>
      </c>
      <c r="I1812" s="296" t="e">
        <f>AVERAGE(#REF!)</f>
        <v>#REF!</v>
      </c>
      <c r="J1812" s="296" t="e">
        <f>AVERAGE(#REF!)</f>
        <v>#REF!</v>
      </c>
      <c r="K1812" s="296" t="e">
        <f>AVERAGE(#REF!)</f>
        <v>#REF!</v>
      </c>
      <c r="L1812" s="296" t="e">
        <f>AVERAGE(#REF!)</f>
        <v>#REF!</v>
      </c>
      <c r="M1812" s="296" t="e">
        <f>AVERAGE(#REF!)</f>
        <v>#REF!</v>
      </c>
      <c r="N1812" s="296" t="e">
        <f>AVERAGE(#REF!)</f>
        <v>#REF!</v>
      </c>
      <c r="O1812" s="296" t="e">
        <f>AVERAGE(#REF!)</f>
        <v>#REF!</v>
      </c>
      <c r="P1812" s="296" t="e">
        <f>AVERAGE(#REF!)</f>
        <v>#REF!</v>
      </c>
      <c r="Q1812" s="296" t="e">
        <f>AVERAGE(#REF!)</f>
        <v>#REF!</v>
      </c>
      <c r="R1812" s="1" t="s">
        <v>6665</v>
      </c>
    </row>
    <row r="1813" spans="1:18">
      <c r="A1813">
        <v>1131</v>
      </c>
      <c r="B1813">
        <v>1</v>
      </c>
      <c r="C1813" s="299" t="s">
        <v>7852</v>
      </c>
      <c r="D1813" s="305" t="s">
        <v>7862</v>
      </c>
      <c r="E1813" s="304" t="s">
        <v>6524</v>
      </c>
      <c r="F1813" s="303">
        <v>9.8000000000000007</v>
      </c>
      <c r="G1813" s="300">
        <v>5</v>
      </c>
      <c r="H1813" s="300">
        <v>5</v>
      </c>
      <c r="I1813" s="300">
        <v>5</v>
      </c>
      <c r="J1813" s="300">
        <v>5</v>
      </c>
      <c r="K1813" s="300">
        <v>10</v>
      </c>
      <c r="L1813" s="300">
        <v>10</v>
      </c>
      <c r="M1813" s="300">
        <v>5</v>
      </c>
      <c r="N1813" s="300">
        <v>10</v>
      </c>
      <c r="O1813" s="300">
        <v>10</v>
      </c>
      <c r="P1813" s="300">
        <v>10</v>
      </c>
      <c r="Q1813" s="300">
        <v>5</v>
      </c>
      <c r="R1813" s="1" t="s">
        <v>8</v>
      </c>
    </row>
    <row r="1814" spans="1:18">
      <c r="A1814">
        <v>1130</v>
      </c>
      <c r="B1814">
        <v>2</v>
      </c>
      <c r="C1814" s="299" t="s">
        <v>7852</v>
      </c>
      <c r="D1814" s="299" t="s">
        <v>7861</v>
      </c>
      <c r="E1814" s="302" t="s">
        <v>6524</v>
      </c>
      <c r="F1814" s="301">
        <v>9.1999999999999993</v>
      </c>
      <c r="G1814" s="300">
        <v>5</v>
      </c>
      <c r="H1814" s="300">
        <v>5</v>
      </c>
      <c r="I1814" s="300">
        <v>5</v>
      </c>
      <c r="J1814" s="300">
        <v>5</v>
      </c>
      <c r="K1814" s="300">
        <v>10</v>
      </c>
      <c r="L1814" s="300">
        <v>10</v>
      </c>
      <c r="M1814" s="300">
        <v>5</v>
      </c>
      <c r="N1814" s="300">
        <v>10</v>
      </c>
      <c r="O1814" s="300">
        <v>10</v>
      </c>
      <c r="P1814" s="300">
        <v>10</v>
      </c>
      <c r="Q1814" s="300">
        <v>5</v>
      </c>
      <c r="R1814" s="1" t="s">
        <v>8</v>
      </c>
    </row>
    <row r="1815" spans="1:18">
      <c r="A1815">
        <v>1129</v>
      </c>
      <c r="B1815">
        <v>3</v>
      </c>
      <c r="C1815" s="299" t="s">
        <v>7852</v>
      </c>
      <c r="D1815" s="299" t="s">
        <v>7860</v>
      </c>
      <c r="E1815" s="302" t="s">
        <v>6524</v>
      </c>
      <c r="F1815" s="301">
        <v>8.6999999999999993</v>
      </c>
      <c r="G1815" s="300">
        <v>5</v>
      </c>
      <c r="H1815" s="300">
        <v>5</v>
      </c>
      <c r="I1815" s="300">
        <v>5</v>
      </c>
      <c r="J1815" s="300">
        <v>5</v>
      </c>
      <c r="K1815" s="300">
        <v>10</v>
      </c>
      <c r="L1815" s="300">
        <v>10</v>
      </c>
      <c r="M1815" s="300">
        <v>5</v>
      </c>
      <c r="N1815" s="300">
        <v>10</v>
      </c>
      <c r="O1815" s="300">
        <v>10</v>
      </c>
      <c r="P1815" s="300">
        <v>10</v>
      </c>
      <c r="Q1815" s="300">
        <v>5</v>
      </c>
      <c r="R1815" s="1" t="s">
        <v>6665</v>
      </c>
    </row>
    <row r="1816" spans="1:18">
      <c r="A1816">
        <v>1128</v>
      </c>
      <c r="B1816">
        <v>4</v>
      </c>
      <c r="C1816" s="299" t="s">
        <v>7852</v>
      </c>
      <c r="D1816" s="299" t="s">
        <v>7859</v>
      </c>
      <c r="E1816" s="302" t="s">
        <v>6524</v>
      </c>
      <c r="F1816" s="301">
        <v>8.6</v>
      </c>
      <c r="G1816" s="300">
        <v>5</v>
      </c>
      <c r="H1816" s="300">
        <v>5</v>
      </c>
      <c r="I1816" s="300">
        <v>5</v>
      </c>
      <c r="J1816" s="300">
        <v>5</v>
      </c>
      <c r="K1816" s="300">
        <v>10</v>
      </c>
      <c r="L1816" s="300">
        <v>10</v>
      </c>
      <c r="M1816" s="300">
        <v>5</v>
      </c>
      <c r="N1816" s="300">
        <v>10</v>
      </c>
      <c r="O1816" s="300">
        <v>10</v>
      </c>
      <c r="P1816" s="300">
        <v>10</v>
      </c>
      <c r="Q1816" s="300">
        <v>5</v>
      </c>
      <c r="R1816" s="1" t="s">
        <v>6665</v>
      </c>
    </row>
    <row r="1817" spans="1:18">
      <c r="A1817">
        <v>1127</v>
      </c>
      <c r="B1817">
        <v>5</v>
      </c>
      <c r="C1817" s="299" t="s">
        <v>7852</v>
      </c>
      <c r="D1817" s="299" t="s">
        <v>7858</v>
      </c>
      <c r="E1817" s="302" t="s">
        <v>6524</v>
      </c>
      <c r="F1817" s="301">
        <v>8.8000000000000007</v>
      </c>
      <c r="G1817" s="300">
        <v>5</v>
      </c>
      <c r="H1817" s="300">
        <v>5</v>
      </c>
      <c r="I1817" s="300">
        <v>5</v>
      </c>
      <c r="J1817" s="300">
        <v>5</v>
      </c>
      <c r="K1817" s="300">
        <v>10</v>
      </c>
      <c r="L1817" s="300">
        <v>10</v>
      </c>
      <c r="M1817" s="300">
        <v>5</v>
      </c>
      <c r="N1817" s="300">
        <v>10</v>
      </c>
      <c r="O1817" s="300">
        <v>10</v>
      </c>
      <c r="P1817" s="300">
        <v>10</v>
      </c>
      <c r="Q1817" s="300">
        <v>5</v>
      </c>
      <c r="R1817" s="1" t="s">
        <v>8</v>
      </c>
    </row>
    <row r="1818" spans="1:18">
      <c r="A1818">
        <v>1126</v>
      </c>
      <c r="B1818">
        <v>6</v>
      </c>
      <c r="C1818" s="299" t="s">
        <v>7852</v>
      </c>
      <c r="D1818" s="299" t="s">
        <v>7857</v>
      </c>
      <c r="E1818" s="302" t="s">
        <v>6524</v>
      </c>
      <c r="F1818" s="301">
        <v>8.6999999999999993</v>
      </c>
      <c r="G1818" s="300">
        <v>5</v>
      </c>
      <c r="H1818" s="300">
        <v>5</v>
      </c>
      <c r="I1818" s="300">
        <v>5</v>
      </c>
      <c r="J1818" s="300">
        <v>5</v>
      </c>
      <c r="K1818" s="300">
        <v>10</v>
      </c>
      <c r="L1818" s="300">
        <v>10</v>
      </c>
      <c r="M1818" s="300">
        <v>5</v>
      </c>
      <c r="N1818" s="300">
        <v>10</v>
      </c>
      <c r="O1818" s="300">
        <v>10</v>
      </c>
      <c r="P1818" s="300">
        <v>10</v>
      </c>
      <c r="Q1818" s="300">
        <v>5</v>
      </c>
      <c r="R1818" s="1" t="s">
        <v>8</v>
      </c>
    </row>
    <row r="1819" spans="1:18">
      <c r="A1819">
        <v>1125</v>
      </c>
      <c r="B1819">
        <v>7</v>
      </c>
      <c r="C1819" s="299" t="s">
        <v>7852</v>
      </c>
      <c r="D1819" s="299" t="s">
        <v>7856</v>
      </c>
      <c r="E1819" s="302" t="s">
        <v>6524</v>
      </c>
      <c r="F1819" s="301">
        <v>9.1</v>
      </c>
      <c r="G1819" s="300">
        <v>5</v>
      </c>
      <c r="H1819" s="300">
        <v>5</v>
      </c>
      <c r="I1819" s="300">
        <v>5</v>
      </c>
      <c r="J1819" s="300">
        <v>5</v>
      </c>
      <c r="K1819" s="300">
        <v>10</v>
      </c>
      <c r="L1819" s="300">
        <v>10</v>
      </c>
      <c r="M1819" s="300">
        <v>5</v>
      </c>
      <c r="N1819" s="300">
        <v>10</v>
      </c>
      <c r="O1819" s="300">
        <v>10</v>
      </c>
      <c r="P1819" s="300">
        <v>10</v>
      </c>
      <c r="Q1819" s="300">
        <v>5</v>
      </c>
      <c r="R1819" s="1" t="s">
        <v>8</v>
      </c>
    </row>
    <row r="1820" spans="1:18">
      <c r="A1820">
        <v>1124</v>
      </c>
      <c r="B1820">
        <v>8</v>
      </c>
      <c r="C1820" s="299" t="s">
        <v>7852</v>
      </c>
      <c r="D1820" s="299" t="s">
        <v>7855</v>
      </c>
      <c r="E1820" s="302" t="s">
        <v>6524</v>
      </c>
      <c r="F1820" s="301">
        <v>8.3000000000000007</v>
      </c>
      <c r="G1820" s="300">
        <v>5</v>
      </c>
      <c r="H1820" s="300">
        <v>5</v>
      </c>
      <c r="I1820" s="300">
        <v>5</v>
      </c>
      <c r="J1820" s="300">
        <v>5</v>
      </c>
      <c r="K1820" s="300">
        <v>10</v>
      </c>
      <c r="L1820" s="300">
        <v>10</v>
      </c>
      <c r="M1820" s="300">
        <v>5</v>
      </c>
      <c r="N1820" s="300">
        <v>10</v>
      </c>
      <c r="O1820" s="300">
        <v>10</v>
      </c>
      <c r="P1820" s="300">
        <v>10</v>
      </c>
      <c r="Q1820" s="300">
        <v>5</v>
      </c>
      <c r="R1820" s="1" t="s">
        <v>6665</v>
      </c>
    </row>
    <row r="1821" spans="1:18">
      <c r="A1821">
        <v>1123</v>
      </c>
      <c r="B1821">
        <v>9</v>
      </c>
      <c r="C1821" s="299" t="s">
        <v>7852</v>
      </c>
      <c r="D1821" s="299" t="s">
        <v>7854</v>
      </c>
      <c r="E1821" s="302" t="s">
        <v>6524</v>
      </c>
      <c r="F1821" s="301">
        <v>8.5</v>
      </c>
      <c r="G1821" s="300">
        <v>5</v>
      </c>
      <c r="H1821" s="300">
        <v>5</v>
      </c>
      <c r="I1821" s="300">
        <v>5</v>
      </c>
      <c r="J1821" s="300">
        <v>5</v>
      </c>
      <c r="K1821" s="300">
        <v>10</v>
      </c>
      <c r="L1821" s="300">
        <v>10</v>
      </c>
      <c r="M1821" s="300">
        <v>5</v>
      </c>
      <c r="N1821" s="300">
        <v>10</v>
      </c>
      <c r="O1821" s="300">
        <v>10</v>
      </c>
      <c r="P1821" s="300">
        <v>10</v>
      </c>
      <c r="Q1821" s="300">
        <v>5</v>
      </c>
      <c r="R1821" s="1" t="s">
        <v>8</v>
      </c>
    </row>
    <row r="1822" spans="1:18">
      <c r="A1822">
        <v>1122</v>
      </c>
      <c r="B1822">
        <v>10</v>
      </c>
      <c r="C1822" s="299" t="s">
        <v>7852</v>
      </c>
      <c r="D1822" s="299" t="s">
        <v>7853</v>
      </c>
      <c r="E1822" s="302" t="s">
        <v>6524</v>
      </c>
      <c r="F1822" s="301">
        <v>7.9</v>
      </c>
      <c r="G1822" s="300">
        <v>5</v>
      </c>
      <c r="H1822" s="300">
        <v>5</v>
      </c>
      <c r="I1822" s="300">
        <v>5</v>
      </c>
      <c r="J1822" s="300">
        <v>5</v>
      </c>
      <c r="K1822" s="300">
        <v>10</v>
      </c>
      <c r="L1822" s="300">
        <v>10</v>
      </c>
      <c r="M1822" s="300">
        <v>5</v>
      </c>
      <c r="N1822" s="300">
        <v>10</v>
      </c>
      <c r="O1822" s="300">
        <v>10</v>
      </c>
      <c r="P1822" s="300">
        <v>10</v>
      </c>
      <c r="Q1822" s="300">
        <v>5</v>
      </c>
      <c r="R1822" s="1" t="s">
        <v>6665</v>
      </c>
    </row>
    <row r="1823" spans="1:18">
      <c r="A1823">
        <v>1121</v>
      </c>
      <c r="C1823" s="299" t="s">
        <v>7852</v>
      </c>
      <c r="D1823" s="298" t="s">
        <v>7851</v>
      </c>
      <c r="E1823" s="297" t="s">
        <v>6524</v>
      </c>
      <c r="F1823" s="296">
        <v>8.8000000000000007</v>
      </c>
      <c r="G1823" s="296" t="e">
        <f>AVERAGE(#REF!)</f>
        <v>#REF!</v>
      </c>
      <c r="H1823" s="296" t="e">
        <f>AVERAGE(#REF!)</f>
        <v>#REF!</v>
      </c>
      <c r="I1823" s="296" t="e">
        <f>AVERAGE(#REF!)</f>
        <v>#REF!</v>
      </c>
      <c r="J1823" s="296" t="e">
        <f>AVERAGE(#REF!)</f>
        <v>#REF!</v>
      </c>
      <c r="K1823" s="296" t="e">
        <f>AVERAGE(#REF!)</f>
        <v>#REF!</v>
      </c>
      <c r="L1823" s="296" t="e">
        <f>AVERAGE(#REF!)</f>
        <v>#REF!</v>
      </c>
      <c r="M1823" s="296" t="e">
        <f>AVERAGE(#REF!)</f>
        <v>#REF!</v>
      </c>
      <c r="N1823" s="296" t="e">
        <f>AVERAGE(#REF!)</f>
        <v>#REF!</v>
      </c>
      <c r="O1823" s="296" t="e">
        <f>AVERAGE(#REF!)</f>
        <v>#REF!</v>
      </c>
      <c r="P1823" s="296" t="e">
        <f>AVERAGE(#REF!)</f>
        <v>#REF!</v>
      </c>
      <c r="Q1823" s="296" t="e">
        <f>AVERAGE(#REF!)</f>
        <v>#REF!</v>
      </c>
      <c r="R1823" s="1" t="s">
        <v>8</v>
      </c>
    </row>
    <row r="1824" spans="1:18">
      <c r="A1824">
        <v>1120</v>
      </c>
      <c r="B1824">
        <v>1</v>
      </c>
      <c r="C1824" s="299" t="s">
        <v>7838</v>
      </c>
      <c r="D1824" s="299" t="s">
        <v>7850</v>
      </c>
      <c r="E1824" s="302" t="s">
        <v>6524</v>
      </c>
      <c r="F1824" s="301">
        <v>8.4</v>
      </c>
      <c r="G1824" s="300">
        <v>5</v>
      </c>
      <c r="H1824" s="300">
        <v>5</v>
      </c>
      <c r="I1824" s="300">
        <v>5</v>
      </c>
      <c r="J1824" s="300">
        <v>5</v>
      </c>
      <c r="K1824" s="300">
        <v>10</v>
      </c>
      <c r="L1824" s="300">
        <v>10</v>
      </c>
      <c r="M1824" s="300">
        <v>5</v>
      </c>
      <c r="N1824" s="300">
        <v>10</v>
      </c>
      <c r="O1824" s="300">
        <v>10</v>
      </c>
      <c r="P1824" s="300">
        <v>10</v>
      </c>
      <c r="Q1824" s="300">
        <v>5</v>
      </c>
      <c r="R1824" s="1" t="s">
        <v>8</v>
      </c>
    </row>
    <row r="1825" spans="1:18">
      <c r="A1825">
        <v>1119</v>
      </c>
      <c r="B1825">
        <v>2</v>
      </c>
      <c r="C1825" s="299" t="s">
        <v>7838</v>
      </c>
      <c r="D1825" s="299" t="s">
        <v>7849</v>
      </c>
      <c r="E1825" s="302" t="s">
        <v>6524</v>
      </c>
      <c r="F1825" s="301">
        <v>8.5</v>
      </c>
      <c r="G1825" s="300">
        <v>5</v>
      </c>
      <c r="H1825" s="300">
        <v>5</v>
      </c>
      <c r="I1825" s="300">
        <v>5</v>
      </c>
      <c r="J1825" s="300">
        <v>5</v>
      </c>
      <c r="K1825" s="300">
        <v>10</v>
      </c>
      <c r="L1825" s="300">
        <v>10</v>
      </c>
      <c r="M1825" s="300">
        <v>5</v>
      </c>
      <c r="N1825" s="300">
        <v>10</v>
      </c>
      <c r="O1825" s="300">
        <v>10</v>
      </c>
      <c r="P1825" s="300">
        <v>10</v>
      </c>
      <c r="Q1825" s="300">
        <v>5</v>
      </c>
      <c r="R1825" s="1" t="s">
        <v>6665</v>
      </c>
    </row>
    <row r="1826" spans="1:18">
      <c r="A1826">
        <v>1118</v>
      </c>
      <c r="B1826">
        <v>3</v>
      </c>
      <c r="C1826" s="299" t="s">
        <v>7838</v>
      </c>
      <c r="D1826" s="299" t="s">
        <v>7848</v>
      </c>
      <c r="E1826" s="302" t="s">
        <v>6524</v>
      </c>
      <c r="F1826" s="301">
        <v>8.9</v>
      </c>
      <c r="G1826" s="300">
        <v>5</v>
      </c>
      <c r="H1826" s="300">
        <v>5</v>
      </c>
      <c r="I1826" s="300">
        <v>5</v>
      </c>
      <c r="J1826" s="300">
        <v>5</v>
      </c>
      <c r="K1826" s="300">
        <v>10</v>
      </c>
      <c r="L1826" s="300">
        <v>10</v>
      </c>
      <c r="M1826" s="300">
        <v>5</v>
      </c>
      <c r="N1826" s="300">
        <v>10</v>
      </c>
      <c r="O1826" s="300">
        <v>10</v>
      </c>
      <c r="P1826" s="300">
        <v>10</v>
      </c>
      <c r="Q1826" s="300">
        <v>5</v>
      </c>
      <c r="R1826" s="1" t="s">
        <v>6665</v>
      </c>
    </row>
    <row r="1827" spans="1:18">
      <c r="A1827">
        <v>1117</v>
      </c>
      <c r="B1827">
        <v>4</v>
      </c>
      <c r="C1827" s="299" t="s">
        <v>7838</v>
      </c>
      <c r="D1827" s="299" t="s">
        <v>7847</v>
      </c>
      <c r="E1827" s="302" t="s">
        <v>6524</v>
      </c>
      <c r="F1827" s="301">
        <v>8</v>
      </c>
      <c r="G1827" s="300">
        <v>5</v>
      </c>
      <c r="H1827" s="300">
        <v>5</v>
      </c>
      <c r="I1827" s="300">
        <v>5</v>
      </c>
      <c r="J1827" s="300">
        <v>5</v>
      </c>
      <c r="K1827" s="300">
        <v>10</v>
      </c>
      <c r="L1827" s="300">
        <v>10</v>
      </c>
      <c r="M1827" s="300">
        <v>5</v>
      </c>
      <c r="N1827" s="300">
        <v>10</v>
      </c>
      <c r="O1827" s="300">
        <v>10</v>
      </c>
      <c r="P1827" s="300">
        <v>10</v>
      </c>
      <c r="Q1827" s="300">
        <v>5</v>
      </c>
      <c r="R1827" s="1" t="s">
        <v>8</v>
      </c>
    </row>
    <row r="1828" spans="1:18">
      <c r="A1828">
        <v>1116</v>
      </c>
      <c r="B1828">
        <v>5</v>
      </c>
      <c r="C1828" s="299" t="s">
        <v>7838</v>
      </c>
      <c r="D1828" s="299" t="s">
        <v>7846</v>
      </c>
      <c r="E1828" s="302" t="s">
        <v>6524</v>
      </c>
      <c r="F1828" s="301">
        <v>7.7</v>
      </c>
      <c r="G1828" s="300">
        <v>5</v>
      </c>
      <c r="H1828" s="300">
        <v>5</v>
      </c>
      <c r="I1828" s="300">
        <v>5</v>
      </c>
      <c r="J1828" s="300">
        <v>5</v>
      </c>
      <c r="K1828" s="300">
        <v>10</v>
      </c>
      <c r="L1828" s="300">
        <v>10</v>
      </c>
      <c r="M1828" s="300">
        <v>5</v>
      </c>
      <c r="N1828" s="300">
        <v>10</v>
      </c>
      <c r="O1828" s="300">
        <v>10</v>
      </c>
      <c r="P1828" s="300">
        <v>10</v>
      </c>
      <c r="Q1828" s="300">
        <v>5</v>
      </c>
      <c r="R1828" s="1" t="s">
        <v>6665</v>
      </c>
    </row>
    <row r="1829" spans="1:18">
      <c r="A1829">
        <v>1115</v>
      </c>
      <c r="B1829">
        <v>6</v>
      </c>
      <c r="C1829" s="299" t="s">
        <v>7838</v>
      </c>
      <c r="D1829" s="299" t="s">
        <v>7845</v>
      </c>
      <c r="E1829" s="302" t="s">
        <v>6524</v>
      </c>
      <c r="F1829" s="301">
        <v>8.1</v>
      </c>
      <c r="G1829" s="300">
        <v>5</v>
      </c>
      <c r="H1829" s="300">
        <v>5</v>
      </c>
      <c r="I1829" s="300">
        <v>5</v>
      </c>
      <c r="J1829" s="300">
        <v>5</v>
      </c>
      <c r="K1829" s="300">
        <v>10</v>
      </c>
      <c r="L1829" s="300">
        <v>10</v>
      </c>
      <c r="M1829" s="300">
        <v>5</v>
      </c>
      <c r="N1829" s="300">
        <v>10</v>
      </c>
      <c r="O1829" s="300">
        <v>10</v>
      </c>
      <c r="P1829" s="300">
        <v>10</v>
      </c>
      <c r="Q1829" s="300">
        <v>5</v>
      </c>
      <c r="R1829" s="1" t="s">
        <v>6698</v>
      </c>
    </row>
    <row r="1830" spans="1:18">
      <c r="A1830">
        <v>1114</v>
      </c>
      <c r="B1830">
        <v>7</v>
      </c>
      <c r="C1830" s="299" t="s">
        <v>7838</v>
      </c>
      <c r="D1830" s="299" t="s">
        <v>7844</v>
      </c>
      <c r="E1830" s="302" t="s">
        <v>6524</v>
      </c>
      <c r="F1830" s="301">
        <v>8</v>
      </c>
      <c r="G1830" s="300">
        <v>5</v>
      </c>
      <c r="H1830" s="300">
        <v>5</v>
      </c>
      <c r="I1830" s="300">
        <v>5</v>
      </c>
      <c r="J1830" s="300">
        <v>5</v>
      </c>
      <c r="K1830" s="300">
        <v>10</v>
      </c>
      <c r="L1830" s="300">
        <v>10</v>
      </c>
      <c r="M1830" s="300">
        <v>5</v>
      </c>
      <c r="N1830" s="300">
        <v>10</v>
      </c>
      <c r="O1830" s="300">
        <v>10</v>
      </c>
      <c r="P1830" s="300">
        <v>10</v>
      </c>
      <c r="Q1830" s="300">
        <v>5</v>
      </c>
      <c r="R1830" s="1" t="s">
        <v>6665</v>
      </c>
    </row>
    <row r="1831" spans="1:18">
      <c r="A1831">
        <v>1113</v>
      </c>
      <c r="B1831">
        <v>8</v>
      </c>
      <c r="C1831" s="299" t="s">
        <v>7838</v>
      </c>
      <c r="D1831" s="299" t="s">
        <v>7843</v>
      </c>
      <c r="E1831" s="302" t="s">
        <v>6524</v>
      </c>
      <c r="F1831" s="301">
        <v>8.5</v>
      </c>
      <c r="G1831" s="300">
        <v>5</v>
      </c>
      <c r="H1831" s="300">
        <v>5</v>
      </c>
      <c r="I1831" s="300">
        <v>5</v>
      </c>
      <c r="J1831" s="300">
        <v>5</v>
      </c>
      <c r="K1831" s="300">
        <v>10</v>
      </c>
      <c r="L1831" s="300">
        <v>10</v>
      </c>
      <c r="M1831" s="300">
        <v>5</v>
      </c>
      <c r="N1831" s="300">
        <v>10</v>
      </c>
      <c r="O1831" s="300">
        <v>10</v>
      </c>
      <c r="P1831" s="300">
        <v>10</v>
      </c>
      <c r="Q1831" s="300">
        <v>5</v>
      </c>
      <c r="R1831" s="1" t="s">
        <v>8</v>
      </c>
    </row>
    <row r="1832" spans="1:18">
      <c r="A1832">
        <v>1112</v>
      </c>
      <c r="B1832">
        <v>9</v>
      </c>
      <c r="C1832" s="299" t="s">
        <v>7838</v>
      </c>
      <c r="D1832" s="299" t="s">
        <v>7842</v>
      </c>
      <c r="E1832" s="302" t="s">
        <v>6524</v>
      </c>
      <c r="F1832" s="301">
        <v>7.7</v>
      </c>
      <c r="G1832" s="300">
        <v>5</v>
      </c>
      <c r="H1832" s="300">
        <v>5</v>
      </c>
      <c r="I1832" s="300">
        <v>5</v>
      </c>
      <c r="J1832" s="300">
        <v>5</v>
      </c>
      <c r="K1832" s="300">
        <v>10</v>
      </c>
      <c r="L1832" s="300">
        <v>10</v>
      </c>
      <c r="M1832" s="300">
        <v>5</v>
      </c>
      <c r="N1832" s="300">
        <v>10</v>
      </c>
      <c r="O1832" s="300">
        <v>10</v>
      </c>
      <c r="P1832" s="300">
        <v>10</v>
      </c>
      <c r="Q1832" s="300">
        <v>5</v>
      </c>
      <c r="R1832" s="1" t="s">
        <v>6665</v>
      </c>
    </row>
    <row r="1833" spans="1:18">
      <c r="A1833">
        <v>1111</v>
      </c>
      <c r="B1833">
        <v>10</v>
      </c>
      <c r="C1833" s="299" t="s">
        <v>7838</v>
      </c>
      <c r="D1833" s="299" t="s">
        <v>7841</v>
      </c>
      <c r="E1833" s="302" t="s">
        <v>6524</v>
      </c>
      <c r="F1833" s="301">
        <v>7.5</v>
      </c>
      <c r="G1833" s="300">
        <v>5</v>
      </c>
      <c r="H1833" s="300">
        <v>5</v>
      </c>
      <c r="I1833" s="300">
        <v>5</v>
      </c>
      <c r="J1833" s="300">
        <v>5</v>
      </c>
      <c r="K1833" s="300">
        <v>10</v>
      </c>
      <c r="L1833" s="300">
        <v>10</v>
      </c>
      <c r="M1833" s="300">
        <v>5</v>
      </c>
      <c r="N1833" s="300">
        <v>10</v>
      </c>
      <c r="O1833" s="300">
        <v>10</v>
      </c>
      <c r="P1833" s="300">
        <v>10</v>
      </c>
      <c r="Q1833" s="300">
        <v>5</v>
      </c>
      <c r="R1833" s="1" t="s">
        <v>6665</v>
      </c>
    </row>
    <row r="1834" spans="1:18">
      <c r="A1834">
        <v>1110</v>
      </c>
      <c r="B1834">
        <v>11</v>
      </c>
      <c r="C1834" s="299" t="s">
        <v>7838</v>
      </c>
      <c r="D1834" s="299" t="s">
        <v>7840</v>
      </c>
      <c r="E1834" s="302" t="s">
        <v>6524</v>
      </c>
      <c r="F1834" s="301">
        <v>7.7</v>
      </c>
      <c r="G1834" s="300">
        <v>5</v>
      </c>
      <c r="H1834" s="300">
        <v>5</v>
      </c>
      <c r="I1834" s="300">
        <v>5</v>
      </c>
      <c r="J1834" s="300">
        <v>5</v>
      </c>
      <c r="K1834" s="300">
        <v>10</v>
      </c>
      <c r="L1834" s="300">
        <v>10</v>
      </c>
      <c r="M1834" s="300">
        <v>5</v>
      </c>
      <c r="N1834" s="300">
        <v>10</v>
      </c>
      <c r="O1834" s="300">
        <v>10</v>
      </c>
      <c r="P1834" s="300">
        <v>10</v>
      </c>
      <c r="Q1834" s="300">
        <v>5</v>
      </c>
      <c r="R1834" s="1" t="s">
        <v>6665</v>
      </c>
    </row>
    <row r="1835" spans="1:18">
      <c r="A1835">
        <v>1109</v>
      </c>
      <c r="B1835">
        <v>12</v>
      </c>
      <c r="C1835" s="299" t="s">
        <v>7838</v>
      </c>
      <c r="D1835" s="299" t="s">
        <v>7839</v>
      </c>
      <c r="E1835" s="302" t="s">
        <v>6524</v>
      </c>
      <c r="F1835" s="301">
        <v>7.6</v>
      </c>
      <c r="G1835" s="300">
        <v>5</v>
      </c>
      <c r="H1835" s="300">
        <v>5</v>
      </c>
      <c r="I1835" s="300">
        <v>5</v>
      </c>
      <c r="J1835" s="300">
        <v>5</v>
      </c>
      <c r="K1835" s="300">
        <v>10</v>
      </c>
      <c r="L1835" s="300">
        <v>10</v>
      </c>
      <c r="M1835" s="300">
        <v>5</v>
      </c>
      <c r="N1835" s="300">
        <v>10</v>
      </c>
      <c r="O1835" s="300">
        <v>10</v>
      </c>
      <c r="P1835" s="300">
        <v>10</v>
      </c>
      <c r="Q1835" s="300">
        <v>5</v>
      </c>
      <c r="R1835" s="1" t="s">
        <v>6665</v>
      </c>
    </row>
    <row r="1836" spans="1:18">
      <c r="A1836">
        <v>1108</v>
      </c>
      <c r="C1836" s="299" t="s">
        <v>7838</v>
      </c>
      <c r="D1836" s="298" t="s">
        <v>7837</v>
      </c>
      <c r="E1836" s="297" t="s">
        <v>6524</v>
      </c>
      <c r="F1836" s="296">
        <v>8.1</v>
      </c>
      <c r="G1836" s="296" t="e">
        <f>AVERAGE(#REF!)</f>
        <v>#REF!</v>
      </c>
      <c r="H1836" s="296" t="e">
        <f>AVERAGE(#REF!)</f>
        <v>#REF!</v>
      </c>
      <c r="I1836" s="296" t="e">
        <f>AVERAGE(#REF!)</f>
        <v>#REF!</v>
      </c>
      <c r="J1836" s="296" t="e">
        <f>AVERAGE(#REF!)</f>
        <v>#REF!</v>
      </c>
      <c r="K1836" s="296" t="e">
        <f>AVERAGE(#REF!)</f>
        <v>#REF!</v>
      </c>
      <c r="L1836" s="296" t="e">
        <f>AVERAGE(#REF!)</f>
        <v>#REF!</v>
      </c>
      <c r="M1836" s="296" t="e">
        <f>AVERAGE(#REF!)</f>
        <v>#REF!</v>
      </c>
      <c r="N1836" s="296" t="e">
        <f>AVERAGE(#REF!)</f>
        <v>#REF!</v>
      </c>
      <c r="O1836" s="296" t="e">
        <f>AVERAGE(#REF!)</f>
        <v>#REF!</v>
      </c>
      <c r="P1836" s="296" t="e">
        <f>AVERAGE(#REF!)</f>
        <v>#REF!</v>
      </c>
      <c r="Q1836" s="296" t="e">
        <f>AVERAGE(#REF!)</f>
        <v>#REF!</v>
      </c>
      <c r="R1836" s="1" t="s">
        <v>6665</v>
      </c>
    </row>
    <row r="1837" spans="1:18">
      <c r="A1837">
        <v>1107</v>
      </c>
      <c r="B1837">
        <v>1</v>
      </c>
      <c r="C1837" s="299" t="s">
        <v>7829</v>
      </c>
      <c r="D1837" s="299" t="s">
        <v>7836</v>
      </c>
      <c r="E1837" s="302" t="s">
        <v>6524</v>
      </c>
      <c r="F1837" s="301">
        <v>7.8</v>
      </c>
      <c r="G1837" s="300">
        <v>5</v>
      </c>
      <c r="H1837" s="300">
        <v>5</v>
      </c>
      <c r="I1837" s="300">
        <v>5</v>
      </c>
      <c r="J1837" s="300">
        <v>5</v>
      </c>
      <c r="K1837" s="300">
        <v>10</v>
      </c>
      <c r="L1837" s="300">
        <v>10</v>
      </c>
      <c r="M1837" s="300">
        <v>5</v>
      </c>
      <c r="N1837" s="300">
        <v>10</v>
      </c>
      <c r="O1837" s="300">
        <v>10</v>
      </c>
      <c r="P1837" s="300">
        <v>10</v>
      </c>
      <c r="Q1837" s="300">
        <v>5</v>
      </c>
      <c r="R1837" s="1" t="s">
        <v>6698</v>
      </c>
    </row>
    <row r="1838" spans="1:18">
      <c r="A1838">
        <v>1106</v>
      </c>
      <c r="B1838">
        <v>2</v>
      </c>
      <c r="C1838" s="299" t="s">
        <v>7829</v>
      </c>
      <c r="D1838" s="305" t="s">
        <v>7835</v>
      </c>
      <c r="E1838" s="304" t="s">
        <v>6524</v>
      </c>
      <c r="F1838" s="303">
        <v>9.5</v>
      </c>
      <c r="G1838" s="300">
        <v>5</v>
      </c>
      <c r="H1838" s="300">
        <v>5</v>
      </c>
      <c r="I1838" s="300">
        <v>5</v>
      </c>
      <c r="J1838" s="300">
        <v>5</v>
      </c>
      <c r="K1838" s="300">
        <v>10</v>
      </c>
      <c r="L1838" s="300">
        <v>10</v>
      </c>
      <c r="M1838" s="300">
        <v>5</v>
      </c>
      <c r="N1838" s="300">
        <v>10</v>
      </c>
      <c r="O1838" s="300">
        <v>10</v>
      </c>
      <c r="P1838" s="300">
        <v>10</v>
      </c>
      <c r="Q1838" s="300">
        <v>5</v>
      </c>
      <c r="R1838" s="1" t="s">
        <v>6665</v>
      </c>
    </row>
    <row r="1839" spans="1:18">
      <c r="A1839">
        <v>1105</v>
      </c>
      <c r="B1839">
        <v>3</v>
      </c>
      <c r="C1839" s="299" t="s">
        <v>7829</v>
      </c>
      <c r="D1839" s="299" t="s">
        <v>7834</v>
      </c>
      <c r="E1839" s="302" t="s">
        <v>6524</v>
      </c>
      <c r="F1839" s="301">
        <v>8.8000000000000007</v>
      </c>
      <c r="G1839" s="300">
        <v>5</v>
      </c>
      <c r="H1839" s="300">
        <v>5</v>
      </c>
      <c r="I1839" s="300">
        <v>5</v>
      </c>
      <c r="J1839" s="300">
        <v>5</v>
      </c>
      <c r="K1839" s="300">
        <v>10</v>
      </c>
      <c r="L1839" s="300">
        <v>10</v>
      </c>
      <c r="M1839" s="300">
        <v>5</v>
      </c>
      <c r="N1839" s="300">
        <v>10</v>
      </c>
      <c r="O1839" s="300">
        <v>10</v>
      </c>
      <c r="P1839" s="300">
        <v>10</v>
      </c>
      <c r="Q1839" s="300">
        <v>5</v>
      </c>
      <c r="R1839" s="1" t="s">
        <v>6698</v>
      </c>
    </row>
    <row r="1840" spans="1:18">
      <c r="A1840">
        <v>1104</v>
      </c>
      <c r="B1840">
        <v>4</v>
      </c>
      <c r="C1840" s="299" t="s">
        <v>7829</v>
      </c>
      <c r="D1840" s="299" t="s">
        <v>7833</v>
      </c>
      <c r="E1840" s="302" t="s">
        <v>6524</v>
      </c>
      <c r="F1840" s="301">
        <v>9</v>
      </c>
      <c r="G1840" s="300">
        <v>5</v>
      </c>
      <c r="H1840" s="300">
        <v>5</v>
      </c>
      <c r="I1840" s="300">
        <v>5</v>
      </c>
      <c r="J1840" s="300">
        <v>5</v>
      </c>
      <c r="K1840" s="300">
        <v>10</v>
      </c>
      <c r="L1840" s="300">
        <v>10</v>
      </c>
      <c r="M1840" s="300">
        <v>5</v>
      </c>
      <c r="N1840" s="300">
        <v>10</v>
      </c>
      <c r="O1840" s="300">
        <v>10</v>
      </c>
      <c r="P1840" s="300">
        <v>10</v>
      </c>
      <c r="Q1840" s="300">
        <v>5</v>
      </c>
      <c r="R1840" s="1" t="s">
        <v>6665</v>
      </c>
    </row>
    <row r="1841" spans="1:18">
      <c r="A1841">
        <v>1103</v>
      </c>
      <c r="B1841">
        <v>5</v>
      </c>
      <c r="C1841" s="299" t="s">
        <v>7829</v>
      </c>
      <c r="D1841" s="299" t="s">
        <v>7832</v>
      </c>
      <c r="E1841" s="302" t="s">
        <v>6524</v>
      </c>
      <c r="F1841" s="301">
        <v>8.6999999999999993</v>
      </c>
      <c r="G1841" s="300">
        <v>5</v>
      </c>
      <c r="H1841" s="300">
        <v>5</v>
      </c>
      <c r="I1841" s="300">
        <v>5</v>
      </c>
      <c r="J1841" s="300">
        <v>5</v>
      </c>
      <c r="K1841" s="300">
        <v>10</v>
      </c>
      <c r="L1841" s="300">
        <v>10</v>
      </c>
      <c r="M1841" s="300">
        <v>5</v>
      </c>
      <c r="N1841" s="300">
        <v>10</v>
      </c>
      <c r="O1841" s="300">
        <v>10</v>
      </c>
      <c r="P1841" s="300">
        <v>10</v>
      </c>
      <c r="Q1841" s="300">
        <v>5</v>
      </c>
      <c r="R1841" s="1" t="s">
        <v>6698</v>
      </c>
    </row>
    <row r="1842" spans="1:18">
      <c r="A1842">
        <v>1102</v>
      </c>
      <c r="B1842">
        <v>6</v>
      </c>
      <c r="C1842" s="299" t="s">
        <v>7829</v>
      </c>
      <c r="D1842" s="299" t="s">
        <v>7831</v>
      </c>
      <c r="E1842" s="302" t="s">
        <v>6524</v>
      </c>
      <c r="F1842" s="301">
        <v>8.4</v>
      </c>
      <c r="G1842" s="300">
        <v>5</v>
      </c>
      <c r="H1842" s="300">
        <v>5</v>
      </c>
      <c r="I1842" s="300">
        <v>5</v>
      </c>
      <c r="J1842" s="300">
        <v>5</v>
      </c>
      <c r="K1842" s="300">
        <v>10</v>
      </c>
      <c r="L1842" s="300">
        <v>10</v>
      </c>
      <c r="M1842" s="300">
        <v>5</v>
      </c>
      <c r="N1842" s="300">
        <v>10</v>
      </c>
      <c r="O1842" s="300">
        <v>10</v>
      </c>
      <c r="P1842" s="300">
        <v>10</v>
      </c>
      <c r="Q1842" s="300">
        <v>5</v>
      </c>
      <c r="R1842" s="1" t="s">
        <v>6665</v>
      </c>
    </row>
    <row r="1843" spans="1:18">
      <c r="A1843">
        <v>1101</v>
      </c>
      <c r="B1843">
        <v>7</v>
      </c>
      <c r="C1843" s="299" t="s">
        <v>7829</v>
      </c>
      <c r="D1843" s="299" t="s">
        <v>7830</v>
      </c>
      <c r="E1843" s="302" t="s">
        <v>6524</v>
      </c>
      <c r="F1843" s="301">
        <v>7.4</v>
      </c>
      <c r="G1843" s="300">
        <v>5</v>
      </c>
      <c r="H1843" s="300">
        <v>5</v>
      </c>
      <c r="I1843" s="300">
        <v>5</v>
      </c>
      <c r="J1843" s="300">
        <v>5</v>
      </c>
      <c r="K1843" s="300">
        <v>10</v>
      </c>
      <c r="L1843" s="300">
        <v>10</v>
      </c>
      <c r="M1843" s="300">
        <v>5</v>
      </c>
      <c r="N1843" s="300">
        <v>10</v>
      </c>
      <c r="O1843" s="300">
        <v>10</v>
      </c>
      <c r="P1843" s="300">
        <v>10</v>
      </c>
      <c r="Q1843" s="300">
        <v>5</v>
      </c>
    </row>
    <row r="1844" spans="1:18">
      <c r="A1844">
        <v>1100</v>
      </c>
      <c r="C1844" s="299" t="s">
        <v>7829</v>
      </c>
      <c r="D1844" s="298" t="s">
        <v>7828</v>
      </c>
      <c r="E1844" s="297" t="s">
        <v>6524</v>
      </c>
      <c r="F1844" s="296">
        <v>8.5</v>
      </c>
      <c r="G1844" s="296" t="e">
        <f>AVERAGE(#REF!)</f>
        <v>#REF!</v>
      </c>
      <c r="H1844" s="296" t="e">
        <f>AVERAGE(#REF!)</f>
        <v>#REF!</v>
      </c>
      <c r="I1844" s="296" t="e">
        <f>AVERAGE(#REF!)</f>
        <v>#REF!</v>
      </c>
      <c r="J1844" s="296" t="e">
        <f>AVERAGE(#REF!)</f>
        <v>#REF!</v>
      </c>
      <c r="K1844" s="296" t="e">
        <f>AVERAGE(#REF!)</f>
        <v>#REF!</v>
      </c>
      <c r="L1844" s="296" t="e">
        <f>AVERAGE(#REF!)</f>
        <v>#REF!</v>
      </c>
      <c r="M1844" s="296" t="e">
        <f>AVERAGE(#REF!)</f>
        <v>#REF!</v>
      </c>
      <c r="N1844" s="296" t="e">
        <f>AVERAGE(#REF!)</f>
        <v>#REF!</v>
      </c>
      <c r="O1844" s="296" t="e">
        <f>AVERAGE(#REF!)</f>
        <v>#REF!</v>
      </c>
      <c r="P1844" s="296" t="e">
        <f>AVERAGE(#REF!)</f>
        <v>#REF!</v>
      </c>
      <c r="Q1844" s="296" t="e">
        <f>AVERAGE(#REF!)</f>
        <v>#REF!</v>
      </c>
      <c r="R1844" s="1" t="s">
        <v>6698</v>
      </c>
    </row>
    <row r="1845" spans="1:18">
      <c r="A1845">
        <v>1099</v>
      </c>
      <c r="B1845">
        <v>1</v>
      </c>
      <c r="C1845" s="299" t="s">
        <v>7807</v>
      </c>
      <c r="D1845" s="299" t="s">
        <v>7827</v>
      </c>
      <c r="E1845" s="302" t="s">
        <v>6524</v>
      </c>
      <c r="F1845" s="301">
        <v>7.5</v>
      </c>
      <c r="G1845" s="300">
        <v>5</v>
      </c>
      <c r="H1845" s="300">
        <v>5</v>
      </c>
      <c r="I1845" s="300">
        <v>5</v>
      </c>
      <c r="J1845" s="300">
        <v>5</v>
      </c>
      <c r="K1845" s="300">
        <v>10</v>
      </c>
      <c r="L1845" s="300">
        <v>10</v>
      </c>
      <c r="M1845" s="300">
        <v>5</v>
      </c>
      <c r="N1845" s="300">
        <v>10</v>
      </c>
      <c r="O1845" s="300">
        <v>10</v>
      </c>
      <c r="P1845" s="300">
        <v>10</v>
      </c>
      <c r="Q1845" s="300">
        <v>5</v>
      </c>
      <c r="R1845" s="1" t="s">
        <v>6665</v>
      </c>
    </row>
    <row r="1846" spans="1:18">
      <c r="A1846">
        <v>1098</v>
      </c>
      <c r="B1846">
        <v>2</v>
      </c>
      <c r="C1846" s="299" t="s">
        <v>7807</v>
      </c>
      <c r="D1846" s="299" t="s">
        <v>7826</v>
      </c>
      <c r="E1846" s="302" t="s">
        <v>6524</v>
      </c>
      <c r="F1846" s="301">
        <v>7.5</v>
      </c>
      <c r="G1846" s="300">
        <v>5</v>
      </c>
      <c r="H1846" s="300">
        <v>5</v>
      </c>
      <c r="I1846" s="300">
        <v>5</v>
      </c>
      <c r="J1846" s="300">
        <v>5</v>
      </c>
      <c r="K1846" s="300">
        <v>10</v>
      </c>
      <c r="L1846" s="300">
        <v>10</v>
      </c>
      <c r="M1846" s="300">
        <v>5</v>
      </c>
      <c r="N1846" s="300">
        <v>10</v>
      </c>
      <c r="O1846" s="300">
        <v>10</v>
      </c>
      <c r="P1846" s="300">
        <v>10</v>
      </c>
      <c r="Q1846" s="300">
        <v>5</v>
      </c>
      <c r="R1846" s="1" t="s">
        <v>6698</v>
      </c>
    </row>
    <row r="1847" spans="1:18">
      <c r="A1847">
        <v>1097</v>
      </c>
      <c r="B1847">
        <v>3</v>
      </c>
      <c r="C1847" s="299" t="s">
        <v>7807</v>
      </c>
      <c r="D1847" s="299" t="s">
        <v>7825</v>
      </c>
      <c r="E1847" s="302" t="s">
        <v>6524</v>
      </c>
      <c r="F1847" s="301">
        <v>7.5</v>
      </c>
      <c r="G1847" s="300">
        <v>5</v>
      </c>
      <c r="H1847" s="300">
        <v>5</v>
      </c>
      <c r="I1847" s="300">
        <v>5</v>
      </c>
      <c r="J1847" s="300">
        <v>5</v>
      </c>
      <c r="K1847" s="300">
        <v>10</v>
      </c>
      <c r="L1847" s="300">
        <v>10</v>
      </c>
      <c r="M1847" s="300">
        <v>5</v>
      </c>
      <c r="N1847" s="300">
        <v>10</v>
      </c>
      <c r="O1847" s="300">
        <v>10</v>
      </c>
      <c r="P1847" s="300">
        <v>10</v>
      </c>
      <c r="Q1847" s="300">
        <v>5</v>
      </c>
      <c r="R1847" s="1" t="s">
        <v>6698</v>
      </c>
    </row>
    <row r="1848" spans="1:18">
      <c r="A1848">
        <v>1096</v>
      </c>
      <c r="B1848">
        <v>4</v>
      </c>
      <c r="C1848" s="299" t="s">
        <v>7807</v>
      </c>
      <c r="D1848" s="299" t="s">
        <v>7818</v>
      </c>
      <c r="E1848" s="302" t="s">
        <v>6524</v>
      </c>
      <c r="F1848" s="301">
        <v>8.6</v>
      </c>
      <c r="G1848" s="300">
        <v>5</v>
      </c>
      <c r="H1848" s="300">
        <v>5</v>
      </c>
      <c r="I1848" s="300">
        <v>5</v>
      </c>
      <c r="J1848" s="300">
        <v>5</v>
      </c>
      <c r="K1848" s="300">
        <v>10</v>
      </c>
      <c r="L1848" s="300">
        <v>10</v>
      </c>
      <c r="M1848" s="300">
        <v>5</v>
      </c>
      <c r="N1848" s="300">
        <v>10</v>
      </c>
      <c r="O1848" s="300">
        <v>10</v>
      </c>
      <c r="P1848" s="300">
        <v>10</v>
      </c>
      <c r="Q1848" s="300">
        <v>5</v>
      </c>
      <c r="R1848" s="1" t="s">
        <v>6698</v>
      </c>
    </row>
    <row r="1849" spans="1:18">
      <c r="A1849">
        <v>1095</v>
      </c>
      <c r="B1849">
        <v>5</v>
      </c>
      <c r="C1849" s="299" t="s">
        <v>7807</v>
      </c>
      <c r="D1849" s="299" t="s">
        <v>7824</v>
      </c>
      <c r="E1849" s="302" t="s">
        <v>6524</v>
      </c>
      <c r="F1849" s="301">
        <v>8.9</v>
      </c>
      <c r="G1849" s="300">
        <v>5</v>
      </c>
      <c r="H1849" s="300">
        <v>5</v>
      </c>
      <c r="I1849" s="300">
        <v>5</v>
      </c>
      <c r="J1849" s="300">
        <v>5</v>
      </c>
      <c r="K1849" s="300">
        <v>10</v>
      </c>
      <c r="L1849" s="300">
        <v>10</v>
      </c>
      <c r="M1849" s="300">
        <v>5</v>
      </c>
      <c r="N1849" s="300">
        <v>10</v>
      </c>
      <c r="O1849" s="300">
        <v>10</v>
      </c>
      <c r="P1849" s="300">
        <v>10</v>
      </c>
      <c r="Q1849" s="300">
        <v>5</v>
      </c>
      <c r="R1849" s="1" t="s">
        <v>6665</v>
      </c>
    </row>
    <row r="1850" spans="1:18">
      <c r="A1850">
        <v>1094</v>
      </c>
      <c r="B1850">
        <v>6</v>
      </c>
      <c r="C1850" s="299" t="s">
        <v>7807</v>
      </c>
      <c r="D1850" s="299" t="s">
        <v>7823</v>
      </c>
      <c r="E1850" s="302" t="s">
        <v>6524</v>
      </c>
      <c r="F1850" s="301">
        <v>9.1999999999999993</v>
      </c>
      <c r="G1850" s="300">
        <v>5</v>
      </c>
      <c r="H1850" s="300">
        <v>5</v>
      </c>
      <c r="I1850" s="300">
        <v>5</v>
      </c>
      <c r="J1850" s="300">
        <v>5</v>
      </c>
      <c r="K1850" s="300">
        <v>10</v>
      </c>
      <c r="L1850" s="300">
        <v>10</v>
      </c>
      <c r="M1850" s="300">
        <v>5</v>
      </c>
      <c r="N1850" s="300">
        <v>10</v>
      </c>
      <c r="O1850" s="300">
        <v>10</v>
      </c>
      <c r="P1850" s="300">
        <v>10</v>
      </c>
      <c r="Q1850" s="300">
        <v>5</v>
      </c>
      <c r="R1850" s="1" t="s">
        <v>6698</v>
      </c>
    </row>
    <row r="1851" spans="1:18">
      <c r="A1851">
        <v>1093</v>
      </c>
      <c r="B1851">
        <v>7</v>
      </c>
      <c r="C1851" s="299" t="s">
        <v>7807</v>
      </c>
      <c r="D1851" s="299" t="s">
        <v>7822</v>
      </c>
      <c r="E1851" s="302" t="s">
        <v>6524</v>
      </c>
      <c r="F1851" s="301">
        <v>8.4</v>
      </c>
      <c r="G1851" s="300">
        <v>5</v>
      </c>
      <c r="H1851" s="300">
        <v>5</v>
      </c>
      <c r="I1851" s="300">
        <v>5</v>
      </c>
      <c r="J1851" s="300">
        <v>5</v>
      </c>
      <c r="K1851" s="300">
        <v>10</v>
      </c>
      <c r="L1851" s="300">
        <v>10</v>
      </c>
      <c r="M1851" s="300">
        <v>5</v>
      </c>
      <c r="N1851" s="300">
        <v>10</v>
      </c>
      <c r="O1851" s="300">
        <v>10</v>
      </c>
      <c r="P1851" s="300">
        <v>10</v>
      </c>
      <c r="Q1851" s="300">
        <v>5</v>
      </c>
      <c r="R1851" s="1" t="s">
        <v>6665</v>
      </c>
    </row>
    <row r="1852" spans="1:18">
      <c r="A1852">
        <v>1092</v>
      </c>
      <c r="B1852">
        <v>8</v>
      </c>
      <c r="C1852" s="299" t="s">
        <v>7807</v>
      </c>
      <c r="D1852" s="299" t="s">
        <v>7821</v>
      </c>
      <c r="E1852" s="302" t="s">
        <v>6524</v>
      </c>
      <c r="F1852" s="301">
        <v>8.5</v>
      </c>
      <c r="G1852" s="300">
        <v>5</v>
      </c>
      <c r="H1852" s="300">
        <v>5</v>
      </c>
      <c r="I1852" s="300">
        <v>5</v>
      </c>
      <c r="J1852" s="300">
        <v>5</v>
      </c>
      <c r="K1852" s="300">
        <v>10</v>
      </c>
      <c r="L1852" s="300">
        <v>10</v>
      </c>
      <c r="M1852" s="300">
        <v>5</v>
      </c>
      <c r="N1852" s="300">
        <v>10</v>
      </c>
      <c r="O1852" s="300">
        <v>10</v>
      </c>
      <c r="P1852" s="300">
        <v>10</v>
      </c>
      <c r="Q1852" s="300">
        <v>5</v>
      </c>
      <c r="R1852" s="1" t="s">
        <v>6698</v>
      </c>
    </row>
    <row r="1853" spans="1:18">
      <c r="A1853">
        <v>1091</v>
      </c>
      <c r="B1853">
        <v>9</v>
      </c>
      <c r="C1853" s="299" t="s">
        <v>7807</v>
      </c>
      <c r="D1853" s="299" t="s">
        <v>7232</v>
      </c>
      <c r="E1853" s="302" t="s">
        <v>6524</v>
      </c>
      <c r="F1853" s="301">
        <v>8.8000000000000007</v>
      </c>
      <c r="G1853" s="300">
        <v>5</v>
      </c>
      <c r="H1853" s="300">
        <v>5</v>
      </c>
      <c r="I1853" s="300">
        <v>5</v>
      </c>
      <c r="J1853" s="300">
        <v>5</v>
      </c>
      <c r="K1853" s="300">
        <v>10</v>
      </c>
      <c r="L1853" s="300">
        <v>10</v>
      </c>
      <c r="M1853" s="300">
        <v>5</v>
      </c>
      <c r="N1853" s="300">
        <v>10</v>
      </c>
      <c r="O1853" s="300">
        <v>10</v>
      </c>
      <c r="P1853" s="300">
        <v>10</v>
      </c>
      <c r="Q1853" s="300">
        <v>5</v>
      </c>
      <c r="R1853" s="1" t="s">
        <v>8</v>
      </c>
    </row>
    <row r="1854" spans="1:18">
      <c r="A1854">
        <v>1090</v>
      </c>
      <c r="B1854">
        <v>10</v>
      </c>
      <c r="C1854" s="299" t="s">
        <v>7807</v>
      </c>
      <c r="D1854" s="299" t="s">
        <v>7820</v>
      </c>
      <c r="E1854" s="302" t="s">
        <v>6524</v>
      </c>
      <c r="F1854" s="301">
        <v>8.5</v>
      </c>
      <c r="G1854" s="300">
        <v>5</v>
      </c>
      <c r="H1854" s="300">
        <v>5</v>
      </c>
      <c r="I1854" s="300">
        <v>5</v>
      </c>
      <c r="J1854" s="300">
        <v>5</v>
      </c>
      <c r="K1854" s="300">
        <v>10</v>
      </c>
      <c r="L1854" s="300">
        <v>10</v>
      </c>
      <c r="M1854" s="300">
        <v>5</v>
      </c>
      <c r="N1854" s="300">
        <v>10</v>
      </c>
      <c r="O1854" s="300">
        <v>10</v>
      </c>
      <c r="P1854" s="300">
        <v>10</v>
      </c>
      <c r="Q1854" s="300">
        <v>5</v>
      </c>
      <c r="R1854" s="1" t="s">
        <v>6665</v>
      </c>
    </row>
    <row r="1855" spans="1:18">
      <c r="A1855">
        <v>1089</v>
      </c>
      <c r="B1855">
        <v>11</v>
      </c>
      <c r="C1855" s="299" t="s">
        <v>7807</v>
      </c>
      <c r="D1855" s="299" t="s">
        <v>7819</v>
      </c>
      <c r="E1855" s="302" t="s">
        <v>6524</v>
      </c>
      <c r="F1855" s="301">
        <v>8.9</v>
      </c>
      <c r="G1855" s="300">
        <v>5</v>
      </c>
      <c r="H1855" s="300">
        <v>5</v>
      </c>
      <c r="I1855" s="300">
        <v>5</v>
      </c>
      <c r="J1855" s="300">
        <v>5</v>
      </c>
      <c r="K1855" s="300">
        <v>10</v>
      </c>
      <c r="L1855" s="300">
        <v>10</v>
      </c>
      <c r="M1855" s="300">
        <v>5</v>
      </c>
      <c r="N1855" s="300">
        <v>10</v>
      </c>
      <c r="O1855" s="300">
        <v>10</v>
      </c>
      <c r="P1855" s="300">
        <v>10</v>
      </c>
      <c r="Q1855" s="300">
        <v>5</v>
      </c>
      <c r="R1855" s="1" t="s">
        <v>6665</v>
      </c>
    </row>
    <row r="1856" spans="1:18">
      <c r="A1856">
        <v>1088</v>
      </c>
      <c r="B1856">
        <v>12</v>
      </c>
      <c r="C1856" s="299" t="s">
        <v>7807</v>
      </c>
      <c r="D1856" s="299" t="s">
        <v>7818</v>
      </c>
      <c r="E1856" s="302" t="s">
        <v>6524</v>
      </c>
      <c r="F1856" s="301">
        <v>8.5</v>
      </c>
      <c r="G1856" s="300">
        <v>5</v>
      </c>
      <c r="H1856" s="300">
        <v>5</v>
      </c>
      <c r="I1856" s="300">
        <v>5</v>
      </c>
      <c r="J1856" s="300">
        <v>5</v>
      </c>
      <c r="K1856" s="300">
        <v>10</v>
      </c>
      <c r="L1856" s="300">
        <v>10</v>
      </c>
      <c r="M1856" s="300">
        <v>5</v>
      </c>
      <c r="N1856" s="300">
        <v>10</v>
      </c>
      <c r="O1856" s="300">
        <v>10</v>
      </c>
      <c r="P1856" s="300">
        <v>10</v>
      </c>
      <c r="Q1856" s="300">
        <v>5</v>
      </c>
      <c r="R1856" s="1" t="s">
        <v>6665</v>
      </c>
    </row>
    <row r="1857" spans="1:18">
      <c r="A1857">
        <v>1087</v>
      </c>
      <c r="B1857">
        <v>13</v>
      </c>
      <c r="C1857" s="299" t="s">
        <v>7807</v>
      </c>
      <c r="D1857" s="299" t="s">
        <v>7817</v>
      </c>
      <c r="E1857" s="302" t="s">
        <v>6524</v>
      </c>
      <c r="F1857" s="301">
        <v>8.9</v>
      </c>
      <c r="G1857" s="300">
        <v>5</v>
      </c>
      <c r="H1857" s="300">
        <v>5</v>
      </c>
      <c r="I1857" s="300">
        <v>5</v>
      </c>
      <c r="J1857" s="300">
        <v>5</v>
      </c>
      <c r="K1857" s="300">
        <v>10</v>
      </c>
      <c r="L1857" s="300">
        <v>10</v>
      </c>
      <c r="M1857" s="300">
        <v>5</v>
      </c>
      <c r="N1857" s="300">
        <v>10</v>
      </c>
      <c r="O1857" s="300">
        <v>10</v>
      </c>
      <c r="P1857" s="300">
        <v>10</v>
      </c>
      <c r="Q1857" s="300">
        <v>5</v>
      </c>
      <c r="R1857" s="1" t="s">
        <v>6698</v>
      </c>
    </row>
    <row r="1858" spans="1:18">
      <c r="A1858">
        <v>1086</v>
      </c>
      <c r="B1858">
        <v>14</v>
      </c>
      <c r="C1858" s="299" t="s">
        <v>7807</v>
      </c>
      <c r="D1858" s="299" t="s">
        <v>7816</v>
      </c>
      <c r="E1858" s="302" t="s">
        <v>6524</v>
      </c>
      <c r="F1858" s="301">
        <v>8</v>
      </c>
      <c r="G1858" s="300">
        <v>5</v>
      </c>
      <c r="H1858" s="300">
        <v>5</v>
      </c>
      <c r="I1858" s="300">
        <v>5</v>
      </c>
      <c r="J1858" s="300">
        <v>5</v>
      </c>
      <c r="K1858" s="300">
        <v>10</v>
      </c>
      <c r="L1858" s="300">
        <v>10</v>
      </c>
      <c r="M1858" s="300">
        <v>5</v>
      </c>
      <c r="N1858" s="300">
        <v>10</v>
      </c>
      <c r="O1858" s="300">
        <v>10</v>
      </c>
      <c r="P1858" s="300">
        <v>10</v>
      </c>
      <c r="Q1858" s="300">
        <v>5</v>
      </c>
      <c r="R1858" s="1" t="s">
        <v>6698</v>
      </c>
    </row>
    <row r="1859" spans="1:18">
      <c r="A1859">
        <v>1085</v>
      </c>
      <c r="B1859">
        <v>15</v>
      </c>
      <c r="C1859" s="299" t="s">
        <v>7807</v>
      </c>
      <c r="D1859" s="299" t="s">
        <v>7815</v>
      </c>
      <c r="E1859" s="302" t="s">
        <v>6524</v>
      </c>
      <c r="F1859" s="301">
        <v>9.3000000000000007</v>
      </c>
      <c r="G1859" s="300">
        <v>5</v>
      </c>
      <c r="H1859" s="300">
        <v>5</v>
      </c>
      <c r="I1859" s="300">
        <v>5</v>
      </c>
      <c r="J1859" s="300">
        <v>5</v>
      </c>
      <c r="K1859" s="300">
        <v>10</v>
      </c>
      <c r="L1859" s="300">
        <v>10</v>
      </c>
      <c r="M1859" s="300">
        <v>5</v>
      </c>
      <c r="N1859" s="300">
        <v>10</v>
      </c>
      <c r="O1859" s="300">
        <v>10</v>
      </c>
      <c r="P1859" s="300">
        <v>10</v>
      </c>
      <c r="Q1859" s="300">
        <v>5</v>
      </c>
      <c r="R1859" s="1" t="s">
        <v>6698</v>
      </c>
    </row>
    <row r="1860" spans="1:18">
      <c r="A1860">
        <v>1084</v>
      </c>
      <c r="B1860">
        <v>16</v>
      </c>
      <c r="C1860" s="299" t="s">
        <v>7807</v>
      </c>
      <c r="D1860" s="299" t="s">
        <v>7814</v>
      </c>
      <c r="E1860" s="302" t="s">
        <v>6524</v>
      </c>
      <c r="F1860" s="301">
        <v>9</v>
      </c>
      <c r="G1860" s="300">
        <v>5</v>
      </c>
      <c r="H1860" s="300">
        <v>5</v>
      </c>
      <c r="I1860" s="300">
        <v>5</v>
      </c>
      <c r="J1860" s="300">
        <v>5</v>
      </c>
      <c r="K1860" s="300">
        <v>10</v>
      </c>
      <c r="L1860" s="300">
        <v>10</v>
      </c>
      <c r="M1860" s="300">
        <v>5</v>
      </c>
      <c r="N1860" s="300">
        <v>10</v>
      </c>
      <c r="O1860" s="300">
        <v>10</v>
      </c>
      <c r="P1860" s="300">
        <v>10</v>
      </c>
      <c r="Q1860" s="300">
        <v>5</v>
      </c>
      <c r="R1860" s="1" t="s">
        <v>6665</v>
      </c>
    </row>
    <row r="1861" spans="1:18">
      <c r="A1861">
        <v>1083</v>
      </c>
      <c r="B1861">
        <v>17</v>
      </c>
      <c r="C1861" s="299" t="s">
        <v>7807</v>
      </c>
      <c r="D1861" s="299" t="s">
        <v>7813</v>
      </c>
      <c r="E1861" s="302" t="s">
        <v>6524</v>
      </c>
      <c r="F1861" s="301">
        <v>7.4</v>
      </c>
      <c r="G1861" s="300">
        <v>5</v>
      </c>
      <c r="H1861" s="300">
        <v>5</v>
      </c>
      <c r="I1861" s="300">
        <v>5</v>
      </c>
      <c r="J1861" s="300">
        <v>5</v>
      </c>
      <c r="K1861" s="300">
        <v>10</v>
      </c>
      <c r="L1861" s="300">
        <v>10</v>
      </c>
      <c r="M1861" s="300">
        <v>5</v>
      </c>
      <c r="N1861" s="300">
        <v>10</v>
      </c>
      <c r="O1861" s="300">
        <v>10</v>
      </c>
      <c r="P1861" s="300">
        <v>10</v>
      </c>
      <c r="Q1861" s="300">
        <v>5</v>
      </c>
    </row>
    <row r="1862" spans="1:18">
      <c r="A1862">
        <v>1082</v>
      </c>
      <c r="B1862">
        <v>18</v>
      </c>
      <c r="C1862" s="299" t="s">
        <v>7807</v>
      </c>
      <c r="D1862" s="299" t="s">
        <v>7812</v>
      </c>
      <c r="E1862" s="302" t="s">
        <v>6524</v>
      </c>
      <c r="F1862" s="301">
        <v>8.8000000000000007</v>
      </c>
      <c r="G1862" s="300">
        <v>5</v>
      </c>
      <c r="H1862" s="300">
        <v>5</v>
      </c>
      <c r="I1862" s="300">
        <v>5</v>
      </c>
      <c r="J1862" s="300">
        <v>5</v>
      </c>
      <c r="K1862" s="300">
        <v>10</v>
      </c>
      <c r="L1862" s="300">
        <v>10</v>
      </c>
      <c r="M1862" s="300">
        <v>5</v>
      </c>
      <c r="N1862" s="300">
        <v>10</v>
      </c>
      <c r="O1862" s="300">
        <v>10</v>
      </c>
      <c r="P1862" s="300">
        <v>10</v>
      </c>
      <c r="Q1862" s="300">
        <v>5</v>
      </c>
      <c r="R1862" s="1" t="s">
        <v>6698</v>
      </c>
    </row>
    <row r="1863" spans="1:18">
      <c r="A1863">
        <v>1081</v>
      </c>
      <c r="B1863">
        <v>19</v>
      </c>
      <c r="C1863" s="299" t="s">
        <v>7807</v>
      </c>
      <c r="D1863" s="305" t="s">
        <v>7811</v>
      </c>
      <c r="E1863" s="304" t="s">
        <v>6524</v>
      </c>
      <c r="F1863" s="303">
        <v>9.6</v>
      </c>
      <c r="G1863" s="300">
        <v>5</v>
      </c>
      <c r="H1863" s="300">
        <v>5</v>
      </c>
      <c r="I1863" s="300">
        <v>5</v>
      </c>
      <c r="J1863" s="300">
        <v>5</v>
      </c>
      <c r="K1863" s="300">
        <v>10</v>
      </c>
      <c r="L1863" s="300">
        <v>10</v>
      </c>
      <c r="M1863" s="300">
        <v>5</v>
      </c>
      <c r="N1863" s="300">
        <v>10</v>
      </c>
      <c r="O1863" s="300">
        <v>10</v>
      </c>
      <c r="P1863" s="300">
        <v>10</v>
      </c>
      <c r="Q1863" s="300">
        <v>5</v>
      </c>
      <c r="R1863" s="1" t="s">
        <v>6698</v>
      </c>
    </row>
    <row r="1864" spans="1:18">
      <c r="A1864">
        <v>1080</v>
      </c>
      <c r="B1864">
        <v>20</v>
      </c>
      <c r="C1864" s="299" t="s">
        <v>7807</v>
      </c>
      <c r="D1864" s="305" t="s">
        <v>7810</v>
      </c>
      <c r="E1864" s="304" t="s">
        <v>6524</v>
      </c>
      <c r="F1864" s="303">
        <v>9.5</v>
      </c>
      <c r="G1864" s="300">
        <v>5</v>
      </c>
      <c r="H1864" s="300">
        <v>5</v>
      </c>
      <c r="I1864" s="300">
        <v>5</v>
      </c>
      <c r="J1864" s="300">
        <v>5</v>
      </c>
      <c r="K1864" s="300">
        <v>10</v>
      </c>
      <c r="L1864" s="300">
        <v>10</v>
      </c>
      <c r="M1864" s="300">
        <v>5</v>
      </c>
      <c r="N1864" s="300">
        <v>10</v>
      </c>
      <c r="O1864" s="300">
        <v>10</v>
      </c>
      <c r="P1864" s="300">
        <v>10</v>
      </c>
      <c r="Q1864" s="300">
        <v>5</v>
      </c>
      <c r="R1864" s="1" t="s">
        <v>6665</v>
      </c>
    </row>
    <row r="1865" spans="1:18">
      <c r="A1865">
        <v>1079</v>
      </c>
      <c r="B1865">
        <v>21</v>
      </c>
      <c r="C1865" s="299" t="s">
        <v>7807</v>
      </c>
      <c r="D1865" s="299" t="s">
        <v>7809</v>
      </c>
      <c r="E1865" s="302" t="s">
        <v>6524</v>
      </c>
      <c r="F1865" s="301">
        <v>8.8000000000000007</v>
      </c>
      <c r="G1865" s="300">
        <v>5</v>
      </c>
      <c r="H1865" s="300">
        <v>5</v>
      </c>
      <c r="I1865" s="300">
        <v>5</v>
      </c>
      <c r="J1865" s="300">
        <v>5</v>
      </c>
      <c r="K1865" s="300">
        <v>10</v>
      </c>
      <c r="L1865" s="300">
        <v>10</v>
      </c>
      <c r="M1865" s="300">
        <v>5</v>
      </c>
      <c r="N1865" s="300">
        <v>10</v>
      </c>
      <c r="O1865" s="300">
        <v>10</v>
      </c>
      <c r="P1865" s="300">
        <v>10</v>
      </c>
      <c r="Q1865" s="300">
        <v>5</v>
      </c>
      <c r="R1865" s="1" t="s">
        <v>6698</v>
      </c>
    </row>
    <row r="1866" spans="1:18">
      <c r="A1866">
        <v>1078</v>
      </c>
      <c r="B1866">
        <v>22</v>
      </c>
      <c r="C1866" s="299" t="s">
        <v>7807</v>
      </c>
      <c r="D1866" s="299" t="s">
        <v>7808</v>
      </c>
      <c r="E1866" s="302" t="s">
        <v>6524</v>
      </c>
      <c r="F1866" s="301">
        <v>7.7</v>
      </c>
      <c r="G1866" s="300">
        <v>5</v>
      </c>
      <c r="H1866" s="300">
        <v>5</v>
      </c>
      <c r="I1866" s="300">
        <v>5</v>
      </c>
      <c r="J1866" s="300">
        <v>5</v>
      </c>
      <c r="K1866" s="300">
        <v>10</v>
      </c>
      <c r="L1866" s="300">
        <v>10</v>
      </c>
      <c r="M1866" s="300">
        <v>5</v>
      </c>
      <c r="N1866" s="300">
        <v>10</v>
      </c>
      <c r="O1866" s="300">
        <v>10</v>
      </c>
      <c r="P1866" s="300">
        <v>10</v>
      </c>
      <c r="Q1866" s="300">
        <v>5</v>
      </c>
      <c r="R1866" s="1" t="s">
        <v>6698</v>
      </c>
    </row>
    <row r="1867" spans="1:18">
      <c r="A1867">
        <v>1077</v>
      </c>
      <c r="B1867">
        <v>23</v>
      </c>
      <c r="C1867" s="299" t="s">
        <v>7807</v>
      </c>
      <c r="D1867" s="299" t="s">
        <v>6820</v>
      </c>
      <c r="E1867" s="302" t="s">
        <v>6524</v>
      </c>
      <c r="F1867" s="301">
        <v>8.8000000000000007</v>
      </c>
      <c r="G1867" s="300">
        <v>5</v>
      </c>
      <c r="H1867" s="300">
        <v>5</v>
      </c>
      <c r="I1867" s="300">
        <v>5</v>
      </c>
      <c r="J1867" s="300">
        <v>5</v>
      </c>
      <c r="K1867" s="300">
        <v>10</v>
      </c>
      <c r="L1867" s="300">
        <v>10</v>
      </c>
      <c r="M1867" s="300">
        <v>5</v>
      </c>
      <c r="N1867" s="300">
        <v>10</v>
      </c>
      <c r="O1867" s="300">
        <v>10</v>
      </c>
      <c r="P1867" s="300">
        <v>10</v>
      </c>
      <c r="Q1867" s="300">
        <v>5</v>
      </c>
      <c r="R1867" s="1" t="s">
        <v>6698</v>
      </c>
    </row>
    <row r="1868" spans="1:18">
      <c r="A1868">
        <v>1076</v>
      </c>
      <c r="C1868" s="299" t="s">
        <v>7807</v>
      </c>
      <c r="D1868" s="298" t="s">
        <v>7806</v>
      </c>
      <c r="E1868" s="297" t="s">
        <v>6524</v>
      </c>
      <c r="F1868" s="296">
        <v>8.5</v>
      </c>
      <c r="G1868" s="296" t="e">
        <f>AVERAGE(#REF!)</f>
        <v>#REF!</v>
      </c>
      <c r="H1868" s="296" t="e">
        <f>AVERAGE(#REF!)</f>
        <v>#REF!</v>
      </c>
      <c r="I1868" s="296" t="e">
        <f>AVERAGE(#REF!)</f>
        <v>#REF!</v>
      </c>
      <c r="J1868" s="296" t="e">
        <f>AVERAGE(#REF!)</f>
        <v>#REF!</v>
      </c>
      <c r="K1868" s="296" t="e">
        <f>AVERAGE(#REF!)</f>
        <v>#REF!</v>
      </c>
      <c r="L1868" s="296" t="e">
        <f>AVERAGE(#REF!)</f>
        <v>#REF!</v>
      </c>
      <c r="M1868" s="296" t="e">
        <f>AVERAGE(#REF!)</f>
        <v>#REF!</v>
      </c>
      <c r="N1868" s="296" t="e">
        <f>AVERAGE(#REF!)</f>
        <v>#REF!</v>
      </c>
      <c r="O1868" s="296" t="e">
        <f>AVERAGE(#REF!)</f>
        <v>#REF!</v>
      </c>
      <c r="P1868" s="296" t="e">
        <f>AVERAGE(#REF!)</f>
        <v>#REF!</v>
      </c>
      <c r="Q1868" s="296" t="e">
        <f>AVERAGE(#REF!)</f>
        <v>#REF!</v>
      </c>
      <c r="R1868" s="1" t="s">
        <v>6698</v>
      </c>
    </row>
    <row r="1869" spans="1:18">
      <c r="A1869">
        <v>1075</v>
      </c>
      <c r="B1869">
        <v>1</v>
      </c>
      <c r="C1869" s="299" t="s">
        <v>7788</v>
      </c>
      <c r="D1869" s="299" t="s">
        <v>7805</v>
      </c>
      <c r="E1869" s="302" t="s">
        <v>6524</v>
      </c>
      <c r="F1869" s="301">
        <v>8.1</v>
      </c>
      <c r="G1869" s="300">
        <v>5</v>
      </c>
      <c r="H1869" s="300">
        <v>5</v>
      </c>
      <c r="I1869" s="300">
        <v>5</v>
      </c>
      <c r="J1869" s="300">
        <v>5</v>
      </c>
      <c r="K1869" s="300">
        <v>10</v>
      </c>
      <c r="L1869" s="300">
        <v>10</v>
      </c>
      <c r="M1869" s="300">
        <v>5</v>
      </c>
      <c r="N1869" s="300">
        <v>10</v>
      </c>
      <c r="O1869" s="300">
        <v>10</v>
      </c>
      <c r="P1869" s="300">
        <v>10</v>
      </c>
      <c r="Q1869" s="300">
        <v>5</v>
      </c>
      <c r="R1869" s="1" t="s">
        <v>6698</v>
      </c>
    </row>
    <row r="1870" spans="1:18">
      <c r="A1870">
        <v>1074</v>
      </c>
      <c r="B1870">
        <v>2</v>
      </c>
      <c r="C1870" s="299" t="s">
        <v>7788</v>
      </c>
      <c r="D1870" s="299" t="s">
        <v>7804</v>
      </c>
      <c r="E1870" s="302" t="s">
        <v>6524</v>
      </c>
      <c r="F1870" s="301">
        <v>9.1</v>
      </c>
      <c r="G1870" s="300">
        <v>5</v>
      </c>
      <c r="H1870" s="300">
        <v>5</v>
      </c>
      <c r="I1870" s="300">
        <v>5</v>
      </c>
      <c r="J1870" s="300">
        <v>5</v>
      </c>
      <c r="K1870" s="300">
        <v>10</v>
      </c>
      <c r="L1870" s="300">
        <v>10</v>
      </c>
      <c r="M1870" s="300">
        <v>5</v>
      </c>
      <c r="N1870" s="300">
        <v>10</v>
      </c>
      <c r="O1870" s="300">
        <v>10</v>
      </c>
      <c r="P1870" s="300">
        <v>10</v>
      </c>
      <c r="Q1870" s="300">
        <v>5</v>
      </c>
      <c r="R1870" s="1" t="s">
        <v>6698</v>
      </c>
    </row>
    <row r="1871" spans="1:18">
      <c r="A1871">
        <v>1073</v>
      </c>
      <c r="B1871">
        <v>3</v>
      </c>
      <c r="C1871" s="299" t="s">
        <v>7788</v>
      </c>
      <c r="D1871" s="305" t="s">
        <v>7803</v>
      </c>
      <c r="E1871" s="304" t="s">
        <v>6524</v>
      </c>
      <c r="F1871" s="303">
        <v>9.5</v>
      </c>
      <c r="G1871" s="300">
        <v>5</v>
      </c>
      <c r="H1871" s="300">
        <v>5</v>
      </c>
      <c r="I1871" s="300">
        <v>5</v>
      </c>
      <c r="J1871" s="300">
        <v>5</v>
      </c>
      <c r="K1871" s="300">
        <v>10</v>
      </c>
      <c r="L1871" s="300">
        <v>10</v>
      </c>
      <c r="M1871" s="300">
        <v>5</v>
      </c>
      <c r="N1871" s="300">
        <v>10</v>
      </c>
      <c r="O1871" s="300">
        <v>10</v>
      </c>
      <c r="P1871" s="300">
        <v>10</v>
      </c>
      <c r="Q1871" s="300">
        <v>5</v>
      </c>
      <c r="R1871" s="1" t="s">
        <v>6698</v>
      </c>
    </row>
    <row r="1872" spans="1:18">
      <c r="A1872">
        <v>1072</v>
      </c>
      <c r="B1872">
        <v>4</v>
      </c>
      <c r="C1872" s="299" t="s">
        <v>7788</v>
      </c>
      <c r="D1872" s="299" t="s">
        <v>7802</v>
      </c>
      <c r="E1872" s="302" t="s">
        <v>6524</v>
      </c>
      <c r="F1872" s="301">
        <v>8.9</v>
      </c>
      <c r="G1872" s="300">
        <v>5</v>
      </c>
      <c r="H1872" s="300">
        <v>5</v>
      </c>
      <c r="I1872" s="300">
        <v>5</v>
      </c>
      <c r="J1872" s="300">
        <v>5</v>
      </c>
      <c r="K1872" s="300">
        <v>10</v>
      </c>
      <c r="L1872" s="300">
        <v>10</v>
      </c>
      <c r="M1872" s="300">
        <v>5</v>
      </c>
      <c r="N1872" s="300">
        <v>10</v>
      </c>
      <c r="O1872" s="300">
        <v>10</v>
      </c>
      <c r="P1872" s="300">
        <v>10</v>
      </c>
      <c r="Q1872" s="300">
        <v>5</v>
      </c>
      <c r="R1872" s="1" t="s">
        <v>6698</v>
      </c>
    </row>
    <row r="1873" spans="1:18">
      <c r="A1873">
        <v>1071</v>
      </c>
      <c r="B1873">
        <v>5</v>
      </c>
      <c r="C1873" s="299" t="s">
        <v>7788</v>
      </c>
      <c r="D1873" s="299" t="s">
        <v>7801</v>
      </c>
      <c r="E1873" s="302" t="s">
        <v>6524</v>
      </c>
      <c r="F1873" s="301">
        <v>8.6</v>
      </c>
      <c r="G1873" s="300">
        <v>5</v>
      </c>
      <c r="H1873" s="300">
        <v>5</v>
      </c>
      <c r="I1873" s="300">
        <v>5</v>
      </c>
      <c r="J1873" s="300">
        <v>5</v>
      </c>
      <c r="K1873" s="300">
        <v>10</v>
      </c>
      <c r="L1873" s="300">
        <v>10</v>
      </c>
      <c r="M1873" s="300">
        <v>5</v>
      </c>
      <c r="N1873" s="300">
        <v>10</v>
      </c>
      <c r="O1873" s="300">
        <v>10</v>
      </c>
      <c r="P1873" s="300">
        <v>10</v>
      </c>
      <c r="Q1873" s="300">
        <v>5</v>
      </c>
      <c r="R1873" s="1" t="s">
        <v>6698</v>
      </c>
    </row>
    <row r="1874" spans="1:18">
      <c r="A1874">
        <v>1070</v>
      </c>
      <c r="B1874">
        <v>6</v>
      </c>
      <c r="C1874" s="299" t="s">
        <v>7788</v>
      </c>
      <c r="D1874" s="299" t="s">
        <v>7800</v>
      </c>
      <c r="E1874" s="302" t="s">
        <v>6524</v>
      </c>
      <c r="F1874" s="301">
        <v>9.4</v>
      </c>
      <c r="G1874" s="300">
        <v>5</v>
      </c>
      <c r="H1874" s="300">
        <v>5</v>
      </c>
      <c r="I1874" s="300">
        <v>5</v>
      </c>
      <c r="J1874" s="300">
        <v>5</v>
      </c>
      <c r="K1874" s="300">
        <v>10</v>
      </c>
      <c r="L1874" s="300">
        <v>10</v>
      </c>
      <c r="M1874" s="300">
        <v>5</v>
      </c>
      <c r="N1874" s="300">
        <v>10</v>
      </c>
      <c r="O1874" s="300">
        <v>10</v>
      </c>
      <c r="P1874" s="300">
        <v>10</v>
      </c>
      <c r="Q1874" s="300">
        <v>5</v>
      </c>
      <c r="R1874" s="1" t="s">
        <v>6665</v>
      </c>
    </row>
    <row r="1875" spans="1:18">
      <c r="A1875">
        <v>1069</v>
      </c>
      <c r="B1875">
        <v>7</v>
      </c>
      <c r="C1875" s="299" t="s">
        <v>7788</v>
      </c>
      <c r="D1875" s="299" t="s">
        <v>7799</v>
      </c>
      <c r="E1875" s="302" t="s">
        <v>6524</v>
      </c>
      <c r="F1875" s="301">
        <v>9.1999999999999993</v>
      </c>
      <c r="G1875" s="300">
        <v>5</v>
      </c>
      <c r="H1875" s="300">
        <v>5</v>
      </c>
      <c r="I1875" s="300">
        <v>5</v>
      </c>
      <c r="J1875" s="300">
        <v>5</v>
      </c>
      <c r="K1875" s="300">
        <v>10</v>
      </c>
      <c r="L1875" s="300">
        <v>10</v>
      </c>
      <c r="M1875" s="300">
        <v>5</v>
      </c>
      <c r="N1875" s="300">
        <v>10</v>
      </c>
      <c r="O1875" s="300">
        <v>10</v>
      </c>
      <c r="P1875" s="300">
        <v>10</v>
      </c>
      <c r="Q1875" s="300">
        <v>5</v>
      </c>
      <c r="R1875" s="1" t="s">
        <v>6698</v>
      </c>
    </row>
    <row r="1876" spans="1:18">
      <c r="A1876">
        <v>1068</v>
      </c>
      <c r="B1876">
        <v>8</v>
      </c>
      <c r="C1876" s="299" t="s">
        <v>7788</v>
      </c>
      <c r="D1876" s="299" t="s">
        <v>7798</v>
      </c>
      <c r="E1876" s="302" t="s">
        <v>6524</v>
      </c>
      <c r="F1876" s="301">
        <v>8.6999999999999993</v>
      </c>
      <c r="G1876" s="300">
        <v>5</v>
      </c>
      <c r="H1876" s="300">
        <v>5</v>
      </c>
      <c r="I1876" s="300">
        <v>5</v>
      </c>
      <c r="J1876" s="300">
        <v>5</v>
      </c>
      <c r="K1876" s="300">
        <v>10</v>
      </c>
      <c r="L1876" s="300">
        <v>10</v>
      </c>
      <c r="M1876" s="300">
        <v>5</v>
      </c>
      <c r="N1876" s="300">
        <v>10</v>
      </c>
      <c r="O1876" s="300">
        <v>10</v>
      </c>
      <c r="P1876" s="300">
        <v>10</v>
      </c>
      <c r="Q1876" s="300">
        <v>5</v>
      </c>
      <c r="R1876" s="1" t="s">
        <v>6665</v>
      </c>
    </row>
    <row r="1877" spans="1:18">
      <c r="A1877">
        <v>1067</v>
      </c>
      <c r="B1877">
        <v>9</v>
      </c>
      <c r="C1877" s="299" t="s">
        <v>7788</v>
      </c>
      <c r="D1877" s="299" t="s">
        <v>7797</v>
      </c>
      <c r="E1877" s="302" t="s">
        <v>6524</v>
      </c>
      <c r="F1877" s="301">
        <v>8.4</v>
      </c>
      <c r="G1877" s="300">
        <v>5</v>
      </c>
      <c r="H1877" s="300">
        <v>5</v>
      </c>
      <c r="I1877" s="300">
        <v>5</v>
      </c>
      <c r="J1877" s="300">
        <v>5</v>
      </c>
      <c r="K1877" s="300">
        <v>10</v>
      </c>
      <c r="L1877" s="300">
        <v>10</v>
      </c>
      <c r="M1877" s="300">
        <v>5</v>
      </c>
      <c r="N1877" s="300">
        <v>10</v>
      </c>
      <c r="O1877" s="300">
        <v>10</v>
      </c>
      <c r="P1877" s="300">
        <v>10</v>
      </c>
      <c r="Q1877" s="300">
        <v>5</v>
      </c>
      <c r="R1877" s="1" t="s">
        <v>6665</v>
      </c>
    </row>
    <row r="1878" spans="1:18">
      <c r="A1878">
        <v>1066</v>
      </c>
      <c r="B1878">
        <v>10</v>
      </c>
      <c r="C1878" s="299" t="s">
        <v>7788</v>
      </c>
      <c r="D1878" s="299" t="s">
        <v>7796</v>
      </c>
      <c r="E1878" s="302" t="s">
        <v>6524</v>
      </c>
      <c r="F1878" s="301">
        <v>8.3000000000000007</v>
      </c>
      <c r="G1878" s="300">
        <v>5</v>
      </c>
      <c r="H1878" s="300">
        <v>5</v>
      </c>
      <c r="I1878" s="300">
        <v>5</v>
      </c>
      <c r="J1878" s="300">
        <v>5</v>
      </c>
      <c r="K1878" s="300">
        <v>10</v>
      </c>
      <c r="L1878" s="300">
        <v>10</v>
      </c>
      <c r="M1878" s="300">
        <v>5</v>
      </c>
      <c r="N1878" s="300">
        <v>10</v>
      </c>
      <c r="O1878" s="300">
        <v>10</v>
      </c>
      <c r="P1878" s="300">
        <v>10</v>
      </c>
      <c r="Q1878" s="300">
        <v>5</v>
      </c>
      <c r="R1878" s="1" t="s">
        <v>6698</v>
      </c>
    </row>
    <row r="1879" spans="1:18">
      <c r="A1879">
        <v>1065</v>
      </c>
      <c r="B1879">
        <v>11</v>
      </c>
      <c r="C1879" s="299" t="s">
        <v>7788</v>
      </c>
      <c r="D1879" s="299" t="s">
        <v>7795</v>
      </c>
      <c r="E1879" s="302" t="s">
        <v>6524</v>
      </c>
      <c r="F1879" s="301">
        <v>8.4</v>
      </c>
      <c r="G1879" s="300">
        <v>5</v>
      </c>
      <c r="H1879" s="300">
        <v>5</v>
      </c>
      <c r="I1879" s="300">
        <v>5</v>
      </c>
      <c r="J1879" s="300">
        <v>5</v>
      </c>
      <c r="K1879" s="300">
        <v>10</v>
      </c>
      <c r="L1879" s="300">
        <v>10</v>
      </c>
      <c r="M1879" s="300">
        <v>5</v>
      </c>
      <c r="N1879" s="300">
        <v>10</v>
      </c>
      <c r="O1879" s="300">
        <v>10</v>
      </c>
      <c r="P1879" s="300">
        <v>10</v>
      </c>
      <c r="Q1879" s="300">
        <v>5</v>
      </c>
      <c r="R1879" s="1" t="s">
        <v>6698</v>
      </c>
    </row>
    <row r="1880" spans="1:18">
      <c r="A1880">
        <v>1064</v>
      </c>
      <c r="B1880">
        <v>12</v>
      </c>
      <c r="C1880" s="299" t="s">
        <v>7788</v>
      </c>
      <c r="D1880" s="299" t="s">
        <v>7794</v>
      </c>
      <c r="E1880" s="302" t="s">
        <v>6524</v>
      </c>
      <c r="F1880" s="301">
        <v>9.4</v>
      </c>
      <c r="G1880" s="300">
        <v>5</v>
      </c>
      <c r="H1880" s="300">
        <v>5</v>
      </c>
      <c r="I1880" s="300">
        <v>5</v>
      </c>
      <c r="J1880" s="300">
        <v>5</v>
      </c>
      <c r="K1880" s="300">
        <v>10</v>
      </c>
      <c r="L1880" s="300">
        <v>10</v>
      </c>
      <c r="M1880" s="300">
        <v>5</v>
      </c>
      <c r="N1880" s="300">
        <v>10</v>
      </c>
      <c r="O1880" s="300">
        <v>10</v>
      </c>
      <c r="P1880" s="300">
        <v>10</v>
      </c>
      <c r="Q1880" s="300">
        <v>5</v>
      </c>
      <c r="R1880" s="1" t="s">
        <v>6698</v>
      </c>
    </row>
    <row r="1881" spans="1:18">
      <c r="A1881">
        <v>1063</v>
      </c>
      <c r="B1881">
        <v>13</v>
      </c>
      <c r="C1881" s="299" t="s">
        <v>7788</v>
      </c>
      <c r="D1881" s="299" t="s">
        <v>7793</v>
      </c>
      <c r="E1881" s="302" t="s">
        <v>6524</v>
      </c>
      <c r="F1881" s="301">
        <v>8.4</v>
      </c>
      <c r="G1881" s="300">
        <v>5</v>
      </c>
      <c r="H1881" s="300">
        <v>5</v>
      </c>
      <c r="I1881" s="300">
        <v>5</v>
      </c>
      <c r="J1881" s="300">
        <v>5</v>
      </c>
      <c r="K1881" s="300">
        <v>10</v>
      </c>
      <c r="L1881" s="300">
        <v>10</v>
      </c>
      <c r="M1881" s="300">
        <v>5</v>
      </c>
      <c r="N1881" s="300">
        <v>10</v>
      </c>
      <c r="O1881" s="300">
        <v>10</v>
      </c>
      <c r="P1881" s="300">
        <v>10</v>
      </c>
      <c r="Q1881" s="300">
        <v>5</v>
      </c>
      <c r="R1881" s="1" t="s">
        <v>6698</v>
      </c>
    </row>
    <row r="1882" spans="1:18">
      <c r="A1882">
        <v>1062</v>
      </c>
      <c r="B1882">
        <v>14</v>
      </c>
      <c r="C1882" s="299" t="s">
        <v>7788</v>
      </c>
      <c r="D1882" s="299" t="s">
        <v>7792</v>
      </c>
      <c r="E1882" s="302" t="s">
        <v>6524</v>
      </c>
      <c r="F1882" s="301">
        <v>8.6</v>
      </c>
      <c r="G1882" s="300">
        <v>5</v>
      </c>
      <c r="H1882" s="300">
        <v>5</v>
      </c>
      <c r="I1882" s="300">
        <v>5</v>
      </c>
      <c r="J1882" s="300">
        <v>5</v>
      </c>
      <c r="K1882" s="300">
        <v>10</v>
      </c>
      <c r="L1882" s="300">
        <v>10</v>
      </c>
      <c r="M1882" s="300">
        <v>5</v>
      </c>
      <c r="N1882" s="300">
        <v>10</v>
      </c>
      <c r="O1882" s="300">
        <v>10</v>
      </c>
      <c r="P1882" s="300">
        <v>10</v>
      </c>
      <c r="Q1882" s="300">
        <v>5</v>
      </c>
      <c r="R1882" s="1" t="s">
        <v>6665</v>
      </c>
    </row>
    <row r="1883" spans="1:18">
      <c r="A1883">
        <v>1061</v>
      </c>
      <c r="B1883">
        <v>15</v>
      </c>
      <c r="C1883" s="299" t="s">
        <v>7788</v>
      </c>
      <c r="D1883" s="299" t="s">
        <v>7791</v>
      </c>
      <c r="E1883" s="302" t="s">
        <v>6524</v>
      </c>
      <c r="F1883" s="301">
        <v>8.9</v>
      </c>
      <c r="G1883" s="300">
        <v>5</v>
      </c>
      <c r="H1883" s="300">
        <v>5</v>
      </c>
      <c r="I1883" s="300">
        <v>5</v>
      </c>
      <c r="J1883" s="300">
        <v>5</v>
      </c>
      <c r="K1883" s="300">
        <v>10</v>
      </c>
      <c r="L1883" s="300">
        <v>10</v>
      </c>
      <c r="M1883" s="300">
        <v>5</v>
      </c>
      <c r="N1883" s="300">
        <v>10</v>
      </c>
      <c r="O1883" s="300">
        <v>10</v>
      </c>
      <c r="P1883" s="300">
        <v>10</v>
      </c>
      <c r="Q1883" s="300">
        <v>5</v>
      </c>
      <c r="R1883" s="1" t="s">
        <v>6665</v>
      </c>
    </row>
    <row r="1884" spans="1:18">
      <c r="A1884">
        <v>1060</v>
      </c>
      <c r="B1884">
        <v>16</v>
      </c>
      <c r="C1884" s="299" t="s">
        <v>7788</v>
      </c>
      <c r="D1884" s="299" t="s">
        <v>7790</v>
      </c>
      <c r="E1884" s="302" t="s">
        <v>6524</v>
      </c>
      <c r="F1884" s="301">
        <v>8.5</v>
      </c>
      <c r="G1884" s="300">
        <v>5</v>
      </c>
      <c r="H1884" s="300">
        <v>5</v>
      </c>
      <c r="I1884" s="300">
        <v>5</v>
      </c>
      <c r="J1884" s="300">
        <v>5</v>
      </c>
      <c r="K1884" s="300">
        <v>10</v>
      </c>
      <c r="L1884" s="300">
        <v>10</v>
      </c>
      <c r="M1884" s="300">
        <v>5</v>
      </c>
      <c r="N1884" s="300">
        <v>10</v>
      </c>
      <c r="O1884" s="300">
        <v>10</v>
      </c>
      <c r="P1884" s="300">
        <v>10</v>
      </c>
      <c r="Q1884" s="300">
        <v>5</v>
      </c>
      <c r="R1884" s="1" t="s">
        <v>6698</v>
      </c>
    </row>
    <row r="1885" spans="1:18">
      <c r="A1885">
        <v>1059</v>
      </c>
      <c r="B1885">
        <v>17</v>
      </c>
      <c r="C1885" s="299" t="s">
        <v>7788</v>
      </c>
      <c r="D1885" s="299" t="s">
        <v>7789</v>
      </c>
      <c r="E1885" s="302" t="s">
        <v>6524</v>
      </c>
      <c r="F1885" s="301">
        <v>8.8000000000000007</v>
      </c>
      <c r="G1885" s="300">
        <v>5</v>
      </c>
      <c r="H1885" s="300">
        <v>5</v>
      </c>
      <c r="I1885" s="300">
        <v>5</v>
      </c>
      <c r="J1885" s="300">
        <v>5</v>
      </c>
      <c r="K1885" s="300">
        <v>10</v>
      </c>
      <c r="L1885" s="300">
        <v>10</v>
      </c>
      <c r="M1885" s="300">
        <v>5</v>
      </c>
      <c r="N1885" s="300">
        <v>10</v>
      </c>
      <c r="O1885" s="300">
        <v>10</v>
      </c>
      <c r="P1885" s="300">
        <v>10</v>
      </c>
      <c r="Q1885" s="300">
        <v>5</v>
      </c>
      <c r="R1885" s="1" t="s">
        <v>6698</v>
      </c>
    </row>
    <row r="1886" spans="1:18">
      <c r="A1886">
        <v>1058</v>
      </c>
      <c r="C1886" s="299" t="s">
        <v>7788</v>
      </c>
      <c r="D1886" s="298" t="s">
        <v>7787</v>
      </c>
      <c r="E1886" s="297" t="s">
        <v>6524</v>
      </c>
      <c r="F1886" s="296">
        <v>8.8000000000000007</v>
      </c>
      <c r="G1886" s="296" t="e">
        <f>AVERAGE(#REF!)</f>
        <v>#REF!</v>
      </c>
      <c r="H1886" s="296" t="e">
        <f>AVERAGE(#REF!)</f>
        <v>#REF!</v>
      </c>
      <c r="I1886" s="296" t="e">
        <f>AVERAGE(#REF!)</f>
        <v>#REF!</v>
      </c>
      <c r="J1886" s="296" t="e">
        <f>AVERAGE(#REF!)</f>
        <v>#REF!</v>
      </c>
      <c r="K1886" s="296" t="e">
        <f>AVERAGE(#REF!)</f>
        <v>#REF!</v>
      </c>
      <c r="L1886" s="296" t="e">
        <f>AVERAGE(#REF!)</f>
        <v>#REF!</v>
      </c>
      <c r="M1886" s="296" t="e">
        <f>AVERAGE(#REF!)</f>
        <v>#REF!</v>
      </c>
      <c r="N1886" s="296" t="e">
        <f>AVERAGE(#REF!)</f>
        <v>#REF!</v>
      </c>
      <c r="O1886" s="296" t="e">
        <f>AVERAGE(#REF!)</f>
        <v>#REF!</v>
      </c>
      <c r="P1886" s="296" t="e">
        <f>AVERAGE(#REF!)</f>
        <v>#REF!</v>
      </c>
      <c r="Q1886" s="296" t="e">
        <f>AVERAGE(#REF!)</f>
        <v>#REF!</v>
      </c>
      <c r="R1886" s="1" t="s">
        <v>6698</v>
      </c>
    </row>
    <row r="1887" spans="1:18">
      <c r="A1887">
        <v>1057</v>
      </c>
      <c r="B1887">
        <v>1</v>
      </c>
      <c r="C1887" s="299" t="s">
        <v>7771</v>
      </c>
      <c r="D1887" s="299" t="s">
        <v>7786</v>
      </c>
      <c r="E1887" s="302" t="s">
        <v>6524</v>
      </c>
      <c r="F1887" s="301">
        <v>8</v>
      </c>
      <c r="G1887" s="300">
        <v>5</v>
      </c>
      <c r="H1887" s="300">
        <v>5</v>
      </c>
      <c r="I1887" s="300">
        <v>5</v>
      </c>
      <c r="J1887" s="300">
        <v>5</v>
      </c>
      <c r="K1887" s="300">
        <v>10</v>
      </c>
      <c r="L1887" s="300">
        <v>10</v>
      </c>
      <c r="M1887" s="300">
        <v>5</v>
      </c>
      <c r="N1887" s="300">
        <v>10</v>
      </c>
      <c r="O1887" s="300">
        <v>10</v>
      </c>
      <c r="P1887" s="300">
        <v>10</v>
      </c>
      <c r="Q1887" s="300">
        <v>5</v>
      </c>
      <c r="R1887" s="1" t="s">
        <v>8</v>
      </c>
    </row>
    <row r="1888" spans="1:18">
      <c r="A1888">
        <v>1056</v>
      </c>
      <c r="B1888">
        <v>2</v>
      </c>
      <c r="C1888" s="299" t="s">
        <v>7771</v>
      </c>
      <c r="D1888" s="299" t="s">
        <v>7785</v>
      </c>
      <c r="E1888" s="302" t="s">
        <v>6524</v>
      </c>
      <c r="F1888" s="301">
        <v>8.8000000000000007</v>
      </c>
      <c r="G1888" s="300">
        <v>5</v>
      </c>
      <c r="H1888" s="300">
        <v>5</v>
      </c>
      <c r="I1888" s="300">
        <v>5</v>
      </c>
      <c r="J1888" s="300">
        <v>5</v>
      </c>
      <c r="K1888" s="300">
        <v>10</v>
      </c>
      <c r="L1888" s="300">
        <v>10</v>
      </c>
      <c r="M1888" s="300">
        <v>5</v>
      </c>
      <c r="N1888" s="300">
        <v>10</v>
      </c>
      <c r="O1888" s="300">
        <v>10</v>
      </c>
      <c r="P1888" s="300">
        <v>10</v>
      </c>
      <c r="Q1888" s="300">
        <v>5</v>
      </c>
      <c r="R1888" s="1" t="s">
        <v>8</v>
      </c>
    </row>
    <row r="1889" spans="1:18">
      <c r="A1889">
        <v>1055</v>
      </c>
      <c r="B1889">
        <v>3</v>
      </c>
      <c r="C1889" s="299" t="s">
        <v>7771</v>
      </c>
      <c r="D1889" s="299" t="s">
        <v>7784</v>
      </c>
      <c r="E1889" s="302" t="s">
        <v>6524</v>
      </c>
      <c r="F1889" s="301">
        <v>8.3000000000000007</v>
      </c>
      <c r="G1889" s="300">
        <v>5</v>
      </c>
      <c r="H1889" s="300">
        <v>5</v>
      </c>
      <c r="I1889" s="300">
        <v>5</v>
      </c>
      <c r="J1889" s="300">
        <v>5</v>
      </c>
      <c r="K1889" s="300">
        <v>10</v>
      </c>
      <c r="L1889" s="300">
        <v>10</v>
      </c>
      <c r="M1889" s="300">
        <v>5</v>
      </c>
      <c r="N1889" s="300">
        <v>10</v>
      </c>
      <c r="O1889" s="300">
        <v>10</v>
      </c>
      <c r="P1889" s="300">
        <v>10</v>
      </c>
      <c r="Q1889" s="300">
        <v>5</v>
      </c>
      <c r="R1889" s="1" t="s">
        <v>8</v>
      </c>
    </row>
    <row r="1890" spans="1:18">
      <c r="A1890">
        <v>1054</v>
      </c>
      <c r="B1890">
        <v>4</v>
      </c>
      <c r="C1890" s="299" t="s">
        <v>7771</v>
      </c>
      <c r="D1890" s="299" t="s">
        <v>7783</v>
      </c>
      <c r="E1890" s="302" t="s">
        <v>6524</v>
      </c>
      <c r="F1890" s="301">
        <v>9.1</v>
      </c>
      <c r="G1890" s="300">
        <v>5</v>
      </c>
      <c r="H1890" s="300">
        <v>5</v>
      </c>
      <c r="I1890" s="300">
        <v>5</v>
      </c>
      <c r="J1890" s="300">
        <v>5</v>
      </c>
      <c r="K1890" s="300">
        <v>10</v>
      </c>
      <c r="L1890" s="300">
        <v>10</v>
      </c>
      <c r="M1890" s="300">
        <v>5</v>
      </c>
      <c r="N1890" s="300">
        <v>10</v>
      </c>
      <c r="O1890" s="300">
        <v>10</v>
      </c>
      <c r="P1890" s="300">
        <v>10</v>
      </c>
      <c r="Q1890" s="300">
        <v>5</v>
      </c>
      <c r="R1890" s="1" t="s">
        <v>8</v>
      </c>
    </row>
    <row r="1891" spans="1:18">
      <c r="A1891">
        <v>1053</v>
      </c>
      <c r="B1891">
        <v>5</v>
      </c>
      <c r="C1891" s="299" t="s">
        <v>7771</v>
      </c>
      <c r="D1891" s="305" t="s">
        <v>7782</v>
      </c>
      <c r="E1891" s="304" t="s">
        <v>6524</v>
      </c>
      <c r="F1891" s="303">
        <v>9.5</v>
      </c>
      <c r="G1891" s="300">
        <v>5</v>
      </c>
      <c r="H1891" s="300">
        <v>5</v>
      </c>
      <c r="I1891" s="300">
        <v>5</v>
      </c>
      <c r="J1891" s="300">
        <v>5</v>
      </c>
      <c r="K1891" s="300">
        <v>10</v>
      </c>
      <c r="L1891" s="300">
        <v>10</v>
      </c>
      <c r="M1891" s="300">
        <v>5</v>
      </c>
      <c r="N1891" s="300">
        <v>10</v>
      </c>
      <c r="O1891" s="300">
        <v>10</v>
      </c>
      <c r="P1891" s="300">
        <v>10</v>
      </c>
      <c r="Q1891" s="300">
        <v>5</v>
      </c>
      <c r="R1891" s="1" t="s">
        <v>8</v>
      </c>
    </row>
    <row r="1892" spans="1:18">
      <c r="A1892">
        <v>1052</v>
      </c>
      <c r="B1892">
        <v>6</v>
      </c>
      <c r="C1892" s="299" t="s">
        <v>7771</v>
      </c>
      <c r="D1892" s="299" t="s">
        <v>7781</v>
      </c>
      <c r="E1892" s="302" t="s">
        <v>6524</v>
      </c>
      <c r="F1892" s="301">
        <v>9</v>
      </c>
      <c r="G1892" s="300">
        <v>5</v>
      </c>
      <c r="H1892" s="300">
        <v>5</v>
      </c>
      <c r="I1892" s="300">
        <v>5</v>
      </c>
      <c r="J1892" s="300">
        <v>5</v>
      </c>
      <c r="K1892" s="300">
        <v>10</v>
      </c>
      <c r="L1892" s="300">
        <v>10</v>
      </c>
      <c r="M1892" s="300">
        <v>5</v>
      </c>
      <c r="N1892" s="300">
        <v>10</v>
      </c>
      <c r="O1892" s="300">
        <v>10</v>
      </c>
      <c r="P1892" s="300">
        <v>10</v>
      </c>
      <c r="Q1892" s="300">
        <v>5</v>
      </c>
      <c r="R1892" s="1" t="s">
        <v>6665</v>
      </c>
    </row>
    <row r="1893" spans="1:18">
      <c r="A1893">
        <v>1051</v>
      </c>
      <c r="B1893">
        <v>7</v>
      </c>
      <c r="C1893" s="299" t="s">
        <v>7771</v>
      </c>
      <c r="D1893" s="299" t="s">
        <v>7780</v>
      </c>
      <c r="E1893" s="302" t="s">
        <v>6524</v>
      </c>
      <c r="F1893" s="301">
        <v>8.9</v>
      </c>
      <c r="G1893" s="300">
        <v>5</v>
      </c>
      <c r="H1893" s="300">
        <v>5</v>
      </c>
      <c r="I1893" s="300">
        <v>5</v>
      </c>
      <c r="J1893" s="300">
        <v>5</v>
      </c>
      <c r="K1893" s="300">
        <v>10</v>
      </c>
      <c r="L1893" s="300">
        <v>10</v>
      </c>
      <c r="M1893" s="300">
        <v>5</v>
      </c>
      <c r="N1893" s="300">
        <v>10</v>
      </c>
      <c r="O1893" s="300">
        <v>10</v>
      </c>
      <c r="P1893" s="300">
        <v>10</v>
      </c>
      <c r="Q1893" s="300">
        <v>5</v>
      </c>
      <c r="R1893" s="1" t="s">
        <v>6665</v>
      </c>
    </row>
    <row r="1894" spans="1:18">
      <c r="A1894">
        <v>1050</v>
      </c>
      <c r="B1894">
        <v>8</v>
      </c>
      <c r="C1894" s="299" t="s">
        <v>7771</v>
      </c>
      <c r="D1894" s="299" t="s">
        <v>7779</v>
      </c>
      <c r="E1894" s="302" t="s">
        <v>6524</v>
      </c>
      <c r="F1894" s="301">
        <v>8.4</v>
      </c>
      <c r="G1894" s="300">
        <v>5</v>
      </c>
      <c r="H1894" s="300">
        <v>5</v>
      </c>
      <c r="I1894" s="300">
        <v>5</v>
      </c>
      <c r="J1894" s="300">
        <v>5</v>
      </c>
      <c r="K1894" s="300">
        <v>10</v>
      </c>
      <c r="L1894" s="300">
        <v>10</v>
      </c>
      <c r="M1894" s="300">
        <v>5</v>
      </c>
      <c r="N1894" s="300">
        <v>10</v>
      </c>
      <c r="O1894" s="300">
        <v>10</v>
      </c>
      <c r="P1894" s="300">
        <v>10</v>
      </c>
      <c r="Q1894" s="300">
        <v>5</v>
      </c>
      <c r="R1894" s="1" t="s">
        <v>6665</v>
      </c>
    </row>
    <row r="1895" spans="1:18">
      <c r="A1895">
        <v>1049</v>
      </c>
      <c r="B1895">
        <v>9</v>
      </c>
      <c r="C1895" s="299" t="s">
        <v>7771</v>
      </c>
      <c r="D1895" s="299" t="s">
        <v>7778</v>
      </c>
      <c r="E1895" s="302" t="s">
        <v>6524</v>
      </c>
      <c r="F1895" s="301">
        <v>7.6</v>
      </c>
      <c r="G1895" s="300">
        <v>5</v>
      </c>
      <c r="H1895" s="300">
        <v>5</v>
      </c>
      <c r="I1895" s="300">
        <v>5</v>
      </c>
      <c r="J1895" s="300">
        <v>5</v>
      </c>
      <c r="K1895" s="300">
        <v>10</v>
      </c>
      <c r="L1895" s="300">
        <v>10</v>
      </c>
      <c r="M1895" s="300">
        <v>5</v>
      </c>
      <c r="N1895" s="300">
        <v>10</v>
      </c>
      <c r="O1895" s="300">
        <v>10</v>
      </c>
      <c r="P1895" s="300">
        <v>10</v>
      </c>
      <c r="Q1895" s="300">
        <v>5</v>
      </c>
      <c r="R1895" s="1" t="s">
        <v>6665</v>
      </c>
    </row>
    <row r="1896" spans="1:18">
      <c r="A1896">
        <v>1048</v>
      </c>
      <c r="B1896">
        <v>10</v>
      </c>
      <c r="C1896" s="299" t="s">
        <v>7771</v>
      </c>
      <c r="D1896" s="299" t="s">
        <v>7777</v>
      </c>
      <c r="E1896" s="302" t="s">
        <v>6524</v>
      </c>
      <c r="F1896" s="301">
        <v>8.9</v>
      </c>
      <c r="G1896" s="300">
        <v>5</v>
      </c>
      <c r="H1896" s="300">
        <v>5</v>
      </c>
      <c r="I1896" s="300">
        <v>5</v>
      </c>
      <c r="J1896" s="300">
        <v>5</v>
      </c>
      <c r="K1896" s="300">
        <v>10</v>
      </c>
      <c r="L1896" s="300">
        <v>10</v>
      </c>
      <c r="M1896" s="300">
        <v>5</v>
      </c>
      <c r="N1896" s="300">
        <v>10</v>
      </c>
      <c r="O1896" s="300">
        <v>10</v>
      </c>
      <c r="P1896" s="300">
        <v>10</v>
      </c>
      <c r="Q1896" s="300">
        <v>5</v>
      </c>
      <c r="R1896" s="1" t="s">
        <v>6665</v>
      </c>
    </row>
    <row r="1897" spans="1:18">
      <c r="A1897">
        <v>1047</v>
      </c>
      <c r="B1897">
        <v>11</v>
      </c>
      <c r="C1897" s="299" t="s">
        <v>7771</v>
      </c>
      <c r="D1897" s="299" t="s">
        <v>7776</v>
      </c>
      <c r="E1897" s="302" t="s">
        <v>6524</v>
      </c>
      <c r="F1897" s="301">
        <v>8.6</v>
      </c>
      <c r="G1897" s="300">
        <v>5</v>
      </c>
      <c r="H1897" s="300">
        <v>5</v>
      </c>
      <c r="I1897" s="300">
        <v>5</v>
      </c>
      <c r="J1897" s="300">
        <v>5</v>
      </c>
      <c r="K1897" s="300">
        <v>10</v>
      </c>
      <c r="L1897" s="300">
        <v>10</v>
      </c>
      <c r="M1897" s="300">
        <v>5</v>
      </c>
      <c r="N1897" s="300">
        <v>10</v>
      </c>
      <c r="O1897" s="300">
        <v>10</v>
      </c>
      <c r="P1897" s="300">
        <v>10</v>
      </c>
      <c r="Q1897" s="300">
        <v>5</v>
      </c>
      <c r="R1897" s="1" t="s">
        <v>8</v>
      </c>
    </row>
    <row r="1898" spans="1:18">
      <c r="A1898">
        <v>1046</v>
      </c>
      <c r="B1898">
        <v>12</v>
      </c>
      <c r="C1898" s="299" t="s">
        <v>7771</v>
      </c>
      <c r="D1898" s="299" t="s">
        <v>7775</v>
      </c>
      <c r="E1898" s="302" t="s">
        <v>6524</v>
      </c>
      <c r="F1898" s="301">
        <v>8.8000000000000007</v>
      </c>
      <c r="G1898" s="300">
        <v>5</v>
      </c>
      <c r="H1898" s="300">
        <v>5</v>
      </c>
      <c r="I1898" s="300">
        <v>5</v>
      </c>
      <c r="J1898" s="300">
        <v>5</v>
      </c>
      <c r="K1898" s="300">
        <v>10</v>
      </c>
      <c r="L1898" s="300">
        <v>10</v>
      </c>
      <c r="M1898" s="300">
        <v>5</v>
      </c>
      <c r="N1898" s="300">
        <v>10</v>
      </c>
      <c r="O1898" s="300">
        <v>10</v>
      </c>
      <c r="P1898" s="300">
        <v>10</v>
      </c>
      <c r="Q1898" s="300">
        <v>5</v>
      </c>
      <c r="R1898" s="1" t="s">
        <v>8</v>
      </c>
    </row>
    <row r="1899" spans="1:18">
      <c r="A1899">
        <v>1045</v>
      </c>
      <c r="B1899">
        <v>13</v>
      </c>
      <c r="C1899" s="299" t="s">
        <v>7771</v>
      </c>
      <c r="D1899" s="299" t="s">
        <v>7774</v>
      </c>
      <c r="E1899" s="302" t="s">
        <v>6524</v>
      </c>
      <c r="F1899" s="301">
        <v>8.8000000000000007</v>
      </c>
      <c r="G1899" s="300">
        <v>5</v>
      </c>
      <c r="H1899" s="300">
        <v>5</v>
      </c>
      <c r="I1899" s="300">
        <v>5</v>
      </c>
      <c r="J1899" s="300">
        <v>5</v>
      </c>
      <c r="K1899" s="300">
        <v>10</v>
      </c>
      <c r="L1899" s="300">
        <v>10</v>
      </c>
      <c r="M1899" s="300">
        <v>5</v>
      </c>
      <c r="N1899" s="300">
        <v>10</v>
      </c>
      <c r="O1899" s="300">
        <v>10</v>
      </c>
      <c r="P1899" s="300">
        <v>10</v>
      </c>
      <c r="Q1899" s="300">
        <v>5</v>
      </c>
      <c r="R1899" s="1" t="s">
        <v>6665</v>
      </c>
    </row>
    <row r="1900" spans="1:18">
      <c r="A1900">
        <v>1044</v>
      </c>
      <c r="B1900">
        <v>14</v>
      </c>
      <c r="C1900" s="299" t="s">
        <v>7771</v>
      </c>
      <c r="D1900" s="299" t="s">
        <v>7773</v>
      </c>
      <c r="E1900" s="302" t="s">
        <v>6524</v>
      </c>
      <c r="F1900" s="301">
        <v>7.9</v>
      </c>
      <c r="G1900" s="300">
        <v>5</v>
      </c>
      <c r="H1900" s="300">
        <v>5</v>
      </c>
      <c r="I1900" s="300">
        <v>5</v>
      </c>
      <c r="J1900" s="300">
        <v>5</v>
      </c>
      <c r="K1900" s="300">
        <v>10</v>
      </c>
      <c r="L1900" s="300">
        <v>10</v>
      </c>
      <c r="M1900" s="300">
        <v>5</v>
      </c>
      <c r="N1900" s="300">
        <v>10</v>
      </c>
      <c r="O1900" s="300">
        <v>10</v>
      </c>
      <c r="P1900" s="300">
        <v>10</v>
      </c>
      <c r="Q1900" s="300">
        <v>5</v>
      </c>
      <c r="R1900" s="1" t="s">
        <v>6665</v>
      </c>
    </row>
    <row r="1901" spans="1:18">
      <c r="A1901">
        <v>1043</v>
      </c>
      <c r="B1901">
        <v>15</v>
      </c>
      <c r="C1901" s="299" t="s">
        <v>7771</v>
      </c>
      <c r="D1901" s="299" t="s">
        <v>7772</v>
      </c>
      <c r="E1901" s="302" t="s">
        <v>6524</v>
      </c>
      <c r="F1901" s="301">
        <v>8.3000000000000007</v>
      </c>
      <c r="G1901" s="300">
        <v>5</v>
      </c>
      <c r="H1901" s="300">
        <v>5</v>
      </c>
      <c r="I1901" s="300">
        <v>5</v>
      </c>
      <c r="J1901" s="300">
        <v>5</v>
      </c>
      <c r="K1901" s="300">
        <v>10</v>
      </c>
      <c r="L1901" s="300">
        <v>10</v>
      </c>
      <c r="M1901" s="300">
        <v>5</v>
      </c>
      <c r="N1901" s="300">
        <v>10</v>
      </c>
      <c r="O1901" s="300">
        <v>10</v>
      </c>
      <c r="P1901" s="300">
        <v>10</v>
      </c>
      <c r="Q1901" s="300">
        <v>5</v>
      </c>
      <c r="R1901" s="1" t="s">
        <v>8</v>
      </c>
    </row>
    <row r="1902" spans="1:18">
      <c r="A1902">
        <v>1042</v>
      </c>
      <c r="C1902" s="299" t="s">
        <v>7771</v>
      </c>
      <c r="D1902" s="298" t="s">
        <v>7770</v>
      </c>
      <c r="E1902" s="297" t="s">
        <v>6524</v>
      </c>
      <c r="F1902" s="296">
        <v>8.6</v>
      </c>
      <c r="G1902" s="296" t="e">
        <f>AVERAGE(#REF!)</f>
        <v>#REF!</v>
      </c>
      <c r="H1902" s="296" t="e">
        <f>AVERAGE(#REF!)</f>
        <v>#REF!</v>
      </c>
      <c r="I1902" s="296" t="e">
        <f>AVERAGE(#REF!)</f>
        <v>#REF!</v>
      </c>
      <c r="J1902" s="296" t="e">
        <f>AVERAGE(#REF!)</f>
        <v>#REF!</v>
      </c>
      <c r="K1902" s="296" t="e">
        <f>AVERAGE(#REF!)</f>
        <v>#REF!</v>
      </c>
      <c r="L1902" s="296" t="e">
        <f>AVERAGE(#REF!)</f>
        <v>#REF!</v>
      </c>
      <c r="M1902" s="296" t="e">
        <f>AVERAGE(#REF!)</f>
        <v>#REF!</v>
      </c>
      <c r="N1902" s="296" t="e">
        <f>AVERAGE(#REF!)</f>
        <v>#REF!</v>
      </c>
      <c r="O1902" s="296" t="e">
        <f>AVERAGE(#REF!)</f>
        <v>#REF!</v>
      </c>
      <c r="P1902" s="296" t="e">
        <f>AVERAGE(#REF!)</f>
        <v>#REF!</v>
      </c>
      <c r="Q1902" s="296" t="e">
        <f>AVERAGE(#REF!)</f>
        <v>#REF!</v>
      </c>
      <c r="R1902" s="1" t="s">
        <v>8</v>
      </c>
    </row>
    <row r="1903" spans="1:18">
      <c r="A1903">
        <v>1041</v>
      </c>
      <c r="B1903">
        <v>1</v>
      </c>
      <c r="C1903" s="299" t="s">
        <v>7763</v>
      </c>
      <c r="D1903" s="305" t="s">
        <v>7769</v>
      </c>
      <c r="E1903" s="304" t="s">
        <v>6524</v>
      </c>
      <c r="F1903" s="303">
        <v>9.6</v>
      </c>
      <c r="G1903" s="300">
        <v>5</v>
      </c>
      <c r="H1903" s="300">
        <v>5</v>
      </c>
      <c r="I1903" s="300">
        <v>5</v>
      </c>
      <c r="J1903" s="300">
        <v>5</v>
      </c>
      <c r="K1903" s="300">
        <v>10</v>
      </c>
      <c r="L1903" s="300">
        <v>10</v>
      </c>
      <c r="M1903" s="300">
        <v>5</v>
      </c>
      <c r="N1903" s="300">
        <v>10</v>
      </c>
      <c r="O1903" s="300">
        <v>10</v>
      </c>
      <c r="P1903" s="300">
        <v>10</v>
      </c>
      <c r="Q1903" s="300">
        <v>5</v>
      </c>
      <c r="R1903" s="1" t="s">
        <v>6665</v>
      </c>
    </row>
    <row r="1904" spans="1:18">
      <c r="A1904">
        <v>1040</v>
      </c>
      <c r="B1904">
        <v>2</v>
      </c>
      <c r="C1904" s="299" t="s">
        <v>7763</v>
      </c>
      <c r="D1904" s="299" t="s">
        <v>7768</v>
      </c>
      <c r="E1904" s="302" t="s">
        <v>6524</v>
      </c>
      <c r="F1904" s="301">
        <v>9.1999999999999993</v>
      </c>
      <c r="G1904" s="300">
        <v>5</v>
      </c>
      <c r="H1904" s="300">
        <v>5</v>
      </c>
      <c r="I1904" s="300">
        <v>5</v>
      </c>
      <c r="J1904" s="300">
        <v>5</v>
      </c>
      <c r="K1904" s="300">
        <v>10</v>
      </c>
      <c r="L1904" s="300">
        <v>10</v>
      </c>
      <c r="M1904" s="300">
        <v>5</v>
      </c>
      <c r="N1904" s="300">
        <v>10</v>
      </c>
      <c r="O1904" s="300">
        <v>10</v>
      </c>
      <c r="P1904" s="300">
        <v>10</v>
      </c>
      <c r="Q1904" s="300">
        <v>5</v>
      </c>
      <c r="R1904" s="1" t="s">
        <v>6665</v>
      </c>
    </row>
    <row r="1905" spans="1:18">
      <c r="A1905">
        <v>1039</v>
      </c>
      <c r="B1905">
        <v>3</v>
      </c>
      <c r="C1905" s="299" t="s">
        <v>7763</v>
      </c>
      <c r="D1905" s="299" t="s">
        <v>7767</v>
      </c>
      <c r="E1905" s="302" t="s">
        <v>6524</v>
      </c>
      <c r="F1905" s="301">
        <v>9.4</v>
      </c>
      <c r="G1905" s="300">
        <v>5</v>
      </c>
      <c r="H1905" s="300">
        <v>5</v>
      </c>
      <c r="I1905" s="300">
        <v>5</v>
      </c>
      <c r="J1905" s="300">
        <v>5</v>
      </c>
      <c r="K1905" s="300">
        <v>10</v>
      </c>
      <c r="L1905" s="300">
        <v>10</v>
      </c>
      <c r="M1905" s="300">
        <v>5</v>
      </c>
      <c r="N1905" s="300">
        <v>10</v>
      </c>
      <c r="O1905" s="300">
        <v>10</v>
      </c>
      <c r="P1905" s="300">
        <v>10</v>
      </c>
      <c r="Q1905" s="300">
        <v>5</v>
      </c>
      <c r="R1905" s="1" t="s">
        <v>6665</v>
      </c>
    </row>
    <row r="1906" spans="1:18">
      <c r="A1906">
        <v>1038</v>
      </c>
      <c r="B1906">
        <v>4</v>
      </c>
      <c r="C1906" s="299" t="s">
        <v>7763</v>
      </c>
      <c r="D1906" s="299" t="s">
        <v>7766</v>
      </c>
      <c r="E1906" s="302" t="s">
        <v>6524</v>
      </c>
      <c r="F1906" s="301">
        <v>8.9</v>
      </c>
      <c r="G1906" s="300">
        <v>5</v>
      </c>
      <c r="H1906" s="300">
        <v>5</v>
      </c>
      <c r="I1906" s="300">
        <v>5</v>
      </c>
      <c r="J1906" s="300">
        <v>5</v>
      </c>
      <c r="K1906" s="300">
        <v>10</v>
      </c>
      <c r="L1906" s="300">
        <v>10</v>
      </c>
      <c r="M1906" s="300">
        <v>5</v>
      </c>
      <c r="N1906" s="300">
        <v>10</v>
      </c>
      <c r="O1906" s="300">
        <v>10</v>
      </c>
      <c r="P1906" s="300">
        <v>10</v>
      </c>
      <c r="Q1906" s="300">
        <v>5</v>
      </c>
      <c r="R1906" s="1" t="s">
        <v>6665</v>
      </c>
    </row>
    <row r="1907" spans="1:18">
      <c r="A1907">
        <v>1037</v>
      </c>
      <c r="B1907">
        <v>5</v>
      </c>
      <c r="C1907" s="299" t="s">
        <v>7763</v>
      </c>
      <c r="D1907" s="299" t="s">
        <v>7765</v>
      </c>
      <c r="E1907" s="302" t="s">
        <v>6524</v>
      </c>
      <c r="F1907" s="301">
        <v>7.4</v>
      </c>
      <c r="G1907" s="300">
        <v>5</v>
      </c>
      <c r="H1907" s="300">
        <v>5</v>
      </c>
      <c r="I1907" s="300">
        <v>5</v>
      </c>
      <c r="J1907" s="300">
        <v>5</v>
      </c>
      <c r="K1907" s="300">
        <v>10</v>
      </c>
      <c r="L1907" s="300">
        <v>10</v>
      </c>
      <c r="M1907" s="300">
        <v>5</v>
      </c>
      <c r="N1907" s="300">
        <v>10</v>
      </c>
      <c r="O1907" s="300">
        <v>10</v>
      </c>
      <c r="P1907" s="300">
        <v>10</v>
      </c>
      <c r="Q1907" s="300">
        <v>5</v>
      </c>
    </row>
    <row r="1908" spans="1:18">
      <c r="A1908">
        <v>1036</v>
      </c>
      <c r="B1908">
        <v>6</v>
      </c>
      <c r="C1908" s="299" t="s">
        <v>7763</v>
      </c>
      <c r="D1908" s="299" t="s">
        <v>7764</v>
      </c>
      <c r="E1908" s="302" t="s">
        <v>6524</v>
      </c>
      <c r="F1908" s="301">
        <v>7.4</v>
      </c>
      <c r="G1908" s="300">
        <v>5</v>
      </c>
      <c r="H1908" s="300">
        <v>5</v>
      </c>
      <c r="I1908" s="300">
        <v>5</v>
      </c>
      <c r="J1908" s="300">
        <v>5</v>
      </c>
      <c r="K1908" s="300">
        <v>10</v>
      </c>
      <c r="L1908" s="300">
        <v>10</v>
      </c>
      <c r="M1908" s="300">
        <v>5</v>
      </c>
      <c r="N1908" s="300">
        <v>10</v>
      </c>
      <c r="O1908" s="300">
        <v>10</v>
      </c>
      <c r="P1908" s="300">
        <v>10</v>
      </c>
      <c r="Q1908" s="300">
        <v>5</v>
      </c>
    </row>
    <row r="1909" spans="1:18">
      <c r="A1909">
        <v>1035</v>
      </c>
      <c r="C1909" s="299" t="s">
        <v>7763</v>
      </c>
      <c r="D1909" s="298" t="s">
        <v>7762</v>
      </c>
      <c r="E1909" s="297" t="s">
        <v>6524</v>
      </c>
      <c r="F1909" s="296">
        <v>8.6999999999999993</v>
      </c>
      <c r="G1909" s="296" t="e">
        <f>AVERAGE(#REF!)</f>
        <v>#REF!</v>
      </c>
      <c r="H1909" s="296" t="e">
        <f>AVERAGE(#REF!)</f>
        <v>#REF!</v>
      </c>
      <c r="I1909" s="296" t="e">
        <f>AVERAGE(#REF!)</f>
        <v>#REF!</v>
      </c>
      <c r="J1909" s="296" t="e">
        <f>AVERAGE(#REF!)</f>
        <v>#REF!</v>
      </c>
      <c r="K1909" s="296" t="e">
        <f>AVERAGE(#REF!)</f>
        <v>#REF!</v>
      </c>
      <c r="L1909" s="296" t="e">
        <f>AVERAGE(#REF!)</f>
        <v>#REF!</v>
      </c>
      <c r="M1909" s="296" t="e">
        <f>AVERAGE(#REF!)</f>
        <v>#REF!</v>
      </c>
      <c r="N1909" s="296" t="e">
        <f>AVERAGE(#REF!)</f>
        <v>#REF!</v>
      </c>
      <c r="O1909" s="296" t="e">
        <f>AVERAGE(#REF!)</f>
        <v>#REF!</v>
      </c>
      <c r="P1909" s="296" t="e">
        <f>AVERAGE(#REF!)</f>
        <v>#REF!</v>
      </c>
      <c r="Q1909" s="296" t="e">
        <f>AVERAGE(#REF!)</f>
        <v>#REF!</v>
      </c>
      <c r="R1909" s="1" t="s">
        <v>6665</v>
      </c>
    </row>
    <row r="1910" spans="1:18">
      <c r="A1910">
        <v>1034</v>
      </c>
      <c r="B1910">
        <v>1</v>
      </c>
      <c r="C1910" s="299" t="s">
        <v>7745</v>
      </c>
      <c r="D1910" s="299" t="s">
        <v>7761</v>
      </c>
      <c r="E1910" s="302" t="s">
        <v>6524</v>
      </c>
      <c r="F1910" s="301">
        <v>8.6</v>
      </c>
      <c r="G1910" s="300">
        <v>5</v>
      </c>
      <c r="H1910" s="300">
        <v>5</v>
      </c>
      <c r="I1910" s="300">
        <v>5</v>
      </c>
      <c r="J1910" s="300">
        <v>5</v>
      </c>
      <c r="K1910" s="300">
        <v>10</v>
      </c>
      <c r="L1910" s="300">
        <v>10</v>
      </c>
      <c r="M1910" s="300">
        <v>5</v>
      </c>
      <c r="N1910" s="300">
        <v>10</v>
      </c>
      <c r="O1910" s="300">
        <v>10</v>
      </c>
      <c r="P1910" s="300">
        <v>10</v>
      </c>
      <c r="Q1910" s="300">
        <v>5</v>
      </c>
      <c r="R1910" s="1" t="s">
        <v>6665</v>
      </c>
    </row>
    <row r="1911" spans="1:18">
      <c r="A1911">
        <v>1033</v>
      </c>
      <c r="B1911">
        <v>2</v>
      </c>
      <c r="C1911" s="299" t="s">
        <v>7745</v>
      </c>
      <c r="D1911" s="299" t="s">
        <v>7760</v>
      </c>
      <c r="E1911" s="302" t="s">
        <v>6524</v>
      </c>
      <c r="F1911" s="301">
        <v>7.2</v>
      </c>
      <c r="G1911" s="300">
        <v>5</v>
      </c>
      <c r="H1911" s="300">
        <v>5</v>
      </c>
      <c r="I1911" s="300">
        <v>5</v>
      </c>
      <c r="J1911" s="300">
        <v>5</v>
      </c>
      <c r="K1911" s="300">
        <v>10</v>
      </c>
      <c r="L1911" s="300">
        <v>10</v>
      </c>
      <c r="M1911" s="300">
        <v>5</v>
      </c>
      <c r="N1911" s="300">
        <v>10</v>
      </c>
      <c r="O1911" s="300">
        <v>10</v>
      </c>
      <c r="P1911" s="300">
        <v>10</v>
      </c>
      <c r="Q1911" s="300">
        <v>5</v>
      </c>
    </row>
    <row r="1912" spans="1:18">
      <c r="A1912">
        <v>1032</v>
      </c>
      <c r="B1912">
        <v>3</v>
      </c>
      <c r="C1912" s="299" t="s">
        <v>7745</v>
      </c>
      <c r="D1912" s="299" t="s">
        <v>7759</v>
      </c>
      <c r="E1912" s="302" t="s">
        <v>6524</v>
      </c>
      <c r="F1912" s="301">
        <v>9.3000000000000007</v>
      </c>
      <c r="G1912" s="300">
        <v>5</v>
      </c>
      <c r="H1912" s="300">
        <v>5</v>
      </c>
      <c r="I1912" s="300">
        <v>5</v>
      </c>
      <c r="J1912" s="300">
        <v>5</v>
      </c>
      <c r="K1912" s="300">
        <v>10</v>
      </c>
      <c r="L1912" s="300">
        <v>10</v>
      </c>
      <c r="M1912" s="300">
        <v>5</v>
      </c>
      <c r="N1912" s="300">
        <v>10</v>
      </c>
      <c r="O1912" s="300">
        <v>10</v>
      </c>
      <c r="P1912" s="300">
        <v>10</v>
      </c>
      <c r="Q1912" s="300">
        <v>5</v>
      </c>
      <c r="R1912" s="1" t="s">
        <v>6665</v>
      </c>
    </row>
    <row r="1913" spans="1:18">
      <c r="A1913">
        <v>1031</v>
      </c>
      <c r="B1913">
        <v>4</v>
      </c>
      <c r="C1913" s="299" t="s">
        <v>7745</v>
      </c>
      <c r="D1913" s="305" t="s">
        <v>7758</v>
      </c>
      <c r="E1913" s="304" t="s">
        <v>6524</v>
      </c>
      <c r="F1913" s="303">
        <v>9.6999999999999993</v>
      </c>
      <c r="G1913" s="300">
        <v>5</v>
      </c>
      <c r="H1913" s="300">
        <v>5</v>
      </c>
      <c r="I1913" s="300">
        <v>5</v>
      </c>
      <c r="J1913" s="300">
        <v>5</v>
      </c>
      <c r="K1913" s="300">
        <v>10</v>
      </c>
      <c r="L1913" s="300">
        <v>10</v>
      </c>
      <c r="M1913" s="300">
        <v>5</v>
      </c>
      <c r="N1913" s="300">
        <v>10</v>
      </c>
      <c r="O1913" s="300">
        <v>10</v>
      </c>
      <c r="P1913" s="300">
        <v>10</v>
      </c>
      <c r="Q1913" s="300">
        <v>5</v>
      </c>
      <c r="R1913" s="1" t="s">
        <v>6665</v>
      </c>
    </row>
    <row r="1914" spans="1:18">
      <c r="A1914">
        <v>1030</v>
      </c>
      <c r="B1914">
        <v>5</v>
      </c>
      <c r="C1914" s="299" t="s">
        <v>7745</v>
      </c>
      <c r="D1914" s="299" t="s">
        <v>7757</v>
      </c>
      <c r="E1914" s="302" t="s">
        <v>6524</v>
      </c>
      <c r="F1914" s="301">
        <v>7</v>
      </c>
      <c r="G1914" s="300">
        <v>5</v>
      </c>
      <c r="H1914" s="300">
        <v>5</v>
      </c>
      <c r="I1914" s="300">
        <v>5</v>
      </c>
      <c r="J1914" s="300">
        <v>5</v>
      </c>
      <c r="K1914" s="300">
        <v>10</v>
      </c>
      <c r="L1914" s="300">
        <v>10</v>
      </c>
      <c r="M1914" s="300">
        <v>5</v>
      </c>
      <c r="N1914" s="300">
        <v>10</v>
      </c>
      <c r="O1914" s="300">
        <v>10</v>
      </c>
      <c r="P1914" s="300">
        <v>10</v>
      </c>
      <c r="Q1914" s="300">
        <v>5</v>
      </c>
    </row>
    <row r="1915" spans="1:18">
      <c r="A1915">
        <v>1029</v>
      </c>
      <c r="B1915">
        <v>6</v>
      </c>
      <c r="C1915" s="299" t="s">
        <v>7745</v>
      </c>
      <c r="D1915" s="299" t="s">
        <v>7756</v>
      </c>
      <c r="E1915" s="302" t="s">
        <v>6524</v>
      </c>
      <c r="F1915" s="301">
        <v>8.9</v>
      </c>
      <c r="G1915" s="300">
        <v>5</v>
      </c>
      <c r="H1915" s="300">
        <v>5</v>
      </c>
      <c r="I1915" s="300">
        <v>5</v>
      </c>
      <c r="J1915" s="300">
        <v>5</v>
      </c>
      <c r="K1915" s="300">
        <v>10</v>
      </c>
      <c r="L1915" s="300">
        <v>10</v>
      </c>
      <c r="M1915" s="300">
        <v>5</v>
      </c>
      <c r="N1915" s="300">
        <v>10</v>
      </c>
      <c r="O1915" s="300">
        <v>10</v>
      </c>
      <c r="P1915" s="300">
        <v>10</v>
      </c>
      <c r="Q1915" s="300">
        <v>5</v>
      </c>
      <c r="R1915" s="1" t="s">
        <v>8</v>
      </c>
    </row>
    <row r="1916" spans="1:18">
      <c r="A1916">
        <v>1028</v>
      </c>
      <c r="B1916">
        <v>7</v>
      </c>
      <c r="C1916" s="299" t="s">
        <v>7745</v>
      </c>
      <c r="D1916" s="299" t="s">
        <v>7755</v>
      </c>
      <c r="E1916" s="302" t="s">
        <v>6524</v>
      </c>
      <c r="F1916" s="301">
        <v>8</v>
      </c>
      <c r="G1916" s="300">
        <v>5</v>
      </c>
      <c r="H1916" s="300">
        <v>5</v>
      </c>
      <c r="I1916" s="300">
        <v>5</v>
      </c>
      <c r="J1916" s="300">
        <v>5</v>
      </c>
      <c r="K1916" s="300">
        <v>10</v>
      </c>
      <c r="L1916" s="300">
        <v>10</v>
      </c>
      <c r="M1916" s="300">
        <v>5</v>
      </c>
      <c r="N1916" s="300">
        <v>10</v>
      </c>
      <c r="O1916" s="300">
        <v>10</v>
      </c>
      <c r="P1916" s="300">
        <v>10</v>
      </c>
      <c r="Q1916" s="300">
        <v>5</v>
      </c>
      <c r="R1916" s="1" t="s">
        <v>6665</v>
      </c>
    </row>
    <row r="1917" spans="1:18">
      <c r="A1917">
        <v>1027</v>
      </c>
      <c r="B1917">
        <v>8</v>
      </c>
      <c r="C1917" s="299" t="s">
        <v>7745</v>
      </c>
      <c r="D1917" s="299" t="s">
        <v>7754</v>
      </c>
      <c r="E1917" s="302" t="s">
        <v>6524</v>
      </c>
      <c r="F1917" s="301">
        <v>7.3</v>
      </c>
      <c r="G1917" s="300">
        <v>5</v>
      </c>
      <c r="H1917" s="300">
        <v>5</v>
      </c>
      <c r="I1917" s="300">
        <v>5</v>
      </c>
      <c r="J1917" s="300">
        <v>5</v>
      </c>
      <c r="K1917" s="300">
        <v>10</v>
      </c>
      <c r="L1917" s="300">
        <v>10</v>
      </c>
      <c r="M1917" s="300">
        <v>5</v>
      </c>
      <c r="N1917" s="300">
        <v>10</v>
      </c>
      <c r="O1917" s="300">
        <v>10</v>
      </c>
      <c r="P1917" s="300">
        <v>10</v>
      </c>
      <c r="Q1917" s="300">
        <v>5</v>
      </c>
    </row>
    <row r="1918" spans="1:18">
      <c r="A1918">
        <v>1026</v>
      </c>
      <c r="B1918">
        <v>9</v>
      </c>
      <c r="C1918" s="299" t="s">
        <v>7745</v>
      </c>
      <c r="D1918" s="299" t="s">
        <v>7753</v>
      </c>
      <c r="E1918" s="302" t="s">
        <v>6524</v>
      </c>
      <c r="F1918" s="301">
        <v>8.4</v>
      </c>
      <c r="G1918" s="300">
        <v>5</v>
      </c>
      <c r="H1918" s="300">
        <v>5</v>
      </c>
      <c r="I1918" s="300">
        <v>5</v>
      </c>
      <c r="J1918" s="300">
        <v>5</v>
      </c>
      <c r="K1918" s="300">
        <v>10</v>
      </c>
      <c r="L1918" s="300">
        <v>10</v>
      </c>
      <c r="M1918" s="300">
        <v>5</v>
      </c>
      <c r="N1918" s="300">
        <v>10</v>
      </c>
      <c r="O1918" s="300">
        <v>10</v>
      </c>
      <c r="P1918" s="300">
        <v>10</v>
      </c>
      <c r="Q1918" s="300">
        <v>5</v>
      </c>
      <c r="R1918" s="1" t="s">
        <v>6665</v>
      </c>
    </row>
    <row r="1919" spans="1:18">
      <c r="A1919">
        <v>1025</v>
      </c>
      <c r="B1919">
        <v>10</v>
      </c>
      <c r="C1919" s="299" t="s">
        <v>7745</v>
      </c>
      <c r="D1919" s="299" t="s">
        <v>7752</v>
      </c>
      <c r="E1919" s="302" t="s">
        <v>6524</v>
      </c>
      <c r="F1919" s="301">
        <v>8.4</v>
      </c>
      <c r="G1919" s="300">
        <v>5</v>
      </c>
      <c r="H1919" s="300">
        <v>5</v>
      </c>
      <c r="I1919" s="300">
        <v>5</v>
      </c>
      <c r="J1919" s="300">
        <v>5</v>
      </c>
      <c r="K1919" s="300">
        <v>10</v>
      </c>
      <c r="L1919" s="300">
        <v>10</v>
      </c>
      <c r="M1919" s="300">
        <v>5</v>
      </c>
      <c r="N1919" s="300">
        <v>10</v>
      </c>
      <c r="O1919" s="300">
        <v>10</v>
      </c>
      <c r="P1919" s="300">
        <v>10</v>
      </c>
      <c r="Q1919" s="300">
        <v>5</v>
      </c>
      <c r="R1919" s="1" t="s">
        <v>6665</v>
      </c>
    </row>
    <row r="1920" spans="1:18">
      <c r="A1920">
        <v>1024</v>
      </c>
      <c r="B1920">
        <v>11</v>
      </c>
      <c r="C1920" s="299" t="s">
        <v>7745</v>
      </c>
      <c r="D1920" s="299" t="s">
        <v>7751</v>
      </c>
      <c r="E1920" s="302" t="s">
        <v>6524</v>
      </c>
      <c r="F1920" s="301">
        <v>9.1</v>
      </c>
      <c r="G1920" s="300">
        <v>5</v>
      </c>
      <c r="H1920" s="300">
        <v>5</v>
      </c>
      <c r="I1920" s="300">
        <v>5</v>
      </c>
      <c r="J1920" s="300">
        <v>5</v>
      </c>
      <c r="K1920" s="300">
        <v>10</v>
      </c>
      <c r="L1920" s="300">
        <v>10</v>
      </c>
      <c r="M1920" s="300">
        <v>5</v>
      </c>
      <c r="N1920" s="300">
        <v>10</v>
      </c>
      <c r="O1920" s="300">
        <v>10</v>
      </c>
      <c r="P1920" s="300">
        <v>10</v>
      </c>
      <c r="Q1920" s="300">
        <v>5</v>
      </c>
      <c r="R1920" s="1" t="s">
        <v>6665</v>
      </c>
    </row>
    <row r="1921" spans="1:18">
      <c r="A1921">
        <v>1023</v>
      </c>
      <c r="B1921">
        <v>12</v>
      </c>
      <c r="C1921" s="299" t="s">
        <v>7745</v>
      </c>
      <c r="D1921" s="299" t="s">
        <v>7750</v>
      </c>
      <c r="E1921" s="302" t="s">
        <v>6524</v>
      </c>
      <c r="F1921" s="301">
        <v>9.1999999999999993</v>
      </c>
      <c r="G1921" s="300">
        <v>5</v>
      </c>
      <c r="H1921" s="300">
        <v>5</v>
      </c>
      <c r="I1921" s="300">
        <v>5</v>
      </c>
      <c r="J1921" s="300">
        <v>5</v>
      </c>
      <c r="K1921" s="300">
        <v>10</v>
      </c>
      <c r="L1921" s="300">
        <v>10</v>
      </c>
      <c r="M1921" s="300">
        <v>5</v>
      </c>
      <c r="N1921" s="300">
        <v>10</v>
      </c>
      <c r="O1921" s="300">
        <v>10</v>
      </c>
      <c r="P1921" s="300">
        <v>10</v>
      </c>
      <c r="Q1921" s="300">
        <v>5</v>
      </c>
      <c r="R1921" s="1" t="s">
        <v>8</v>
      </c>
    </row>
    <row r="1922" spans="1:18">
      <c r="A1922">
        <v>1022</v>
      </c>
      <c r="B1922">
        <v>13</v>
      </c>
      <c r="C1922" s="299" t="s">
        <v>7745</v>
      </c>
      <c r="D1922" s="299" t="s">
        <v>7749</v>
      </c>
      <c r="E1922" s="302" t="s">
        <v>6524</v>
      </c>
      <c r="F1922" s="301">
        <v>8.1</v>
      </c>
      <c r="G1922" s="300">
        <v>5</v>
      </c>
      <c r="H1922" s="300">
        <v>5</v>
      </c>
      <c r="I1922" s="300">
        <v>5</v>
      </c>
      <c r="J1922" s="300">
        <v>5</v>
      </c>
      <c r="K1922" s="300">
        <v>10</v>
      </c>
      <c r="L1922" s="300">
        <v>10</v>
      </c>
      <c r="M1922" s="300">
        <v>5</v>
      </c>
      <c r="N1922" s="300">
        <v>10</v>
      </c>
      <c r="O1922" s="300">
        <v>10</v>
      </c>
      <c r="P1922" s="300">
        <v>10</v>
      </c>
      <c r="Q1922" s="300">
        <v>5</v>
      </c>
      <c r="R1922" s="1" t="s">
        <v>8</v>
      </c>
    </row>
    <row r="1923" spans="1:18">
      <c r="A1923">
        <v>1021</v>
      </c>
      <c r="B1923">
        <v>14</v>
      </c>
      <c r="C1923" s="299" t="s">
        <v>7745</v>
      </c>
      <c r="D1923" s="299" t="s">
        <v>7748</v>
      </c>
      <c r="E1923" s="302" t="s">
        <v>6524</v>
      </c>
      <c r="F1923" s="301">
        <v>9.1</v>
      </c>
      <c r="G1923" s="300">
        <v>5</v>
      </c>
      <c r="H1923" s="300">
        <v>5</v>
      </c>
      <c r="I1923" s="300">
        <v>5</v>
      </c>
      <c r="J1923" s="300">
        <v>5</v>
      </c>
      <c r="K1923" s="300">
        <v>10</v>
      </c>
      <c r="L1923" s="300">
        <v>10</v>
      </c>
      <c r="M1923" s="300">
        <v>5</v>
      </c>
      <c r="N1923" s="300">
        <v>10</v>
      </c>
      <c r="O1923" s="300">
        <v>10</v>
      </c>
      <c r="P1923" s="300">
        <v>10</v>
      </c>
      <c r="Q1923" s="300">
        <v>5</v>
      </c>
      <c r="R1923" s="1" t="s">
        <v>8</v>
      </c>
    </row>
    <row r="1924" spans="1:18">
      <c r="A1924">
        <v>1020</v>
      </c>
      <c r="B1924">
        <v>15</v>
      </c>
      <c r="C1924" s="299" t="s">
        <v>7745</v>
      </c>
      <c r="D1924" s="299" t="s">
        <v>7747</v>
      </c>
      <c r="E1924" s="302" t="s">
        <v>6524</v>
      </c>
      <c r="F1924" s="301">
        <v>7.2</v>
      </c>
      <c r="G1924" s="300">
        <v>5</v>
      </c>
      <c r="H1924" s="300">
        <v>5</v>
      </c>
      <c r="I1924" s="300">
        <v>5</v>
      </c>
      <c r="J1924" s="300">
        <v>5</v>
      </c>
      <c r="K1924" s="300">
        <v>10</v>
      </c>
      <c r="L1924" s="300">
        <v>10</v>
      </c>
      <c r="M1924" s="300">
        <v>5</v>
      </c>
      <c r="N1924" s="300">
        <v>10</v>
      </c>
      <c r="O1924" s="300">
        <v>10</v>
      </c>
      <c r="P1924" s="300">
        <v>10</v>
      </c>
      <c r="Q1924" s="300">
        <v>5</v>
      </c>
    </row>
    <row r="1925" spans="1:18">
      <c r="A1925">
        <v>1019</v>
      </c>
      <c r="B1925">
        <v>16</v>
      </c>
      <c r="C1925" s="299" t="s">
        <v>7745</v>
      </c>
      <c r="D1925" s="299" t="s">
        <v>7746</v>
      </c>
      <c r="E1925" s="302" t="s">
        <v>6524</v>
      </c>
      <c r="F1925" s="301">
        <v>8.5</v>
      </c>
      <c r="G1925" s="300">
        <v>5</v>
      </c>
      <c r="H1925" s="300">
        <v>5</v>
      </c>
      <c r="I1925" s="300">
        <v>5</v>
      </c>
      <c r="J1925" s="300">
        <v>5</v>
      </c>
      <c r="K1925" s="300">
        <v>10</v>
      </c>
      <c r="L1925" s="300">
        <v>10</v>
      </c>
      <c r="M1925" s="300">
        <v>5</v>
      </c>
      <c r="N1925" s="300">
        <v>10</v>
      </c>
      <c r="O1925" s="300">
        <v>10</v>
      </c>
      <c r="P1925" s="300">
        <v>10</v>
      </c>
      <c r="Q1925" s="300">
        <v>5</v>
      </c>
      <c r="R1925" s="1" t="s">
        <v>8</v>
      </c>
    </row>
    <row r="1926" spans="1:18">
      <c r="A1926">
        <v>1018</v>
      </c>
      <c r="B1926">
        <v>17</v>
      </c>
      <c r="C1926" s="299" t="s">
        <v>7745</v>
      </c>
      <c r="D1926" s="299" t="s">
        <v>3075</v>
      </c>
      <c r="E1926" s="302" t="s">
        <v>6524</v>
      </c>
      <c r="F1926" s="301">
        <v>7.2</v>
      </c>
      <c r="G1926" s="300">
        <v>5</v>
      </c>
      <c r="H1926" s="300">
        <v>5</v>
      </c>
      <c r="I1926" s="300">
        <v>5</v>
      </c>
      <c r="J1926" s="300">
        <v>5</v>
      </c>
      <c r="K1926" s="300">
        <v>10</v>
      </c>
      <c r="L1926" s="300">
        <v>10</v>
      </c>
      <c r="M1926" s="300">
        <v>5</v>
      </c>
      <c r="N1926" s="300">
        <v>10</v>
      </c>
      <c r="O1926" s="300">
        <v>10</v>
      </c>
      <c r="P1926" s="300">
        <v>10</v>
      </c>
      <c r="Q1926" s="300">
        <v>5</v>
      </c>
    </row>
    <row r="1927" spans="1:18">
      <c r="A1927">
        <v>1017</v>
      </c>
      <c r="C1927" s="299" t="s">
        <v>7745</v>
      </c>
      <c r="D1927" s="298" t="s">
        <v>7744</v>
      </c>
      <c r="E1927" s="297" t="s">
        <v>6524</v>
      </c>
      <c r="F1927" s="296">
        <v>8.3000000000000007</v>
      </c>
      <c r="G1927" s="296" t="e">
        <f>AVERAGE(#REF!)</f>
        <v>#REF!</v>
      </c>
      <c r="H1927" s="296" t="e">
        <f>AVERAGE(#REF!)</f>
        <v>#REF!</v>
      </c>
      <c r="I1927" s="296" t="e">
        <f>AVERAGE(#REF!)</f>
        <v>#REF!</v>
      </c>
      <c r="J1927" s="296" t="e">
        <f>AVERAGE(#REF!)</f>
        <v>#REF!</v>
      </c>
      <c r="K1927" s="296" t="e">
        <f>AVERAGE(#REF!)</f>
        <v>#REF!</v>
      </c>
      <c r="L1927" s="296" t="e">
        <f>AVERAGE(#REF!)</f>
        <v>#REF!</v>
      </c>
      <c r="M1927" s="296" t="e">
        <f>AVERAGE(#REF!)</f>
        <v>#REF!</v>
      </c>
      <c r="N1927" s="296" t="e">
        <f>AVERAGE(#REF!)</f>
        <v>#REF!</v>
      </c>
      <c r="O1927" s="296" t="e">
        <f>AVERAGE(#REF!)</f>
        <v>#REF!</v>
      </c>
      <c r="P1927" s="296" t="e">
        <f>AVERAGE(#REF!)</f>
        <v>#REF!</v>
      </c>
      <c r="Q1927" s="296" t="e">
        <f>AVERAGE(#REF!)</f>
        <v>#REF!</v>
      </c>
      <c r="R1927" s="1" t="s">
        <v>6665</v>
      </c>
    </row>
    <row r="1928" spans="1:18">
      <c r="A1928">
        <v>1016</v>
      </c>
      <c r="B1928">
        <v>1</v>
      </c>
      <c r="C1928" s="299" t="s">
        <v>7731</v>
      </c>
      <c r="D1928" s="305" t="s">
        <v>7743</v>
      </c>
      <c r="E1928" s="304" t="s">
        <v>6524</v>
      </c>
      <c r="F1928" s="303">
        <v>9.9</v>
      </c>
      <c r="G1928" s="300">
        <v>5</v>
      </c>
      <c r="H1928" s="300">
        <v>5</v>
      </c>
      <c r="I1928" s="300">
        <v>5</v>
      </c>
      <c r="J1928" s="300">
        <v>5</v>
      </c>
      <c r="K1928" s="300">
        <v>10</v>
      </c>
      <c r="L1928" s="300">
        <v>10</v>
      </c>
      <c r="M1928" s="300">
        <v>5</v>
      </c>
      <c r="N1928" s="300">
        <v>10</v>
      </c>
      <c r="O1928" s="300">
        <v>10</v>
      </c>
      <c r="P1928" s="300">
        <v>10</v>
      </c>
      <c r="Q1928" s="300">
        <v>5</v>
      </c>
      <c r="R1928" s="1" t="s">
        <v>6698</v>
      </c>
    </row>
    <row r="1929" spans="1:18">
      <c r="A1929">
        <v>1015</v>
      </c>
      <c r="B1929">
        <v>2</v>
      </c>
      <c r="C1929" s="299" t="s">
        <v>7731</v>
      </c>
      <c r="D1929" s="299" t="s">
        <v>7742</v>
      </c>
      <c r="E1929" s="302" t="s">
        <v>6524</v>
      </c>
      <c r="F1929" s="301">
        <v>8.6</v>
      </c>
      <c r="G1929" s="300">
        <v>5</v>
      </c>
      <c r="H1929" s="300">
        <v>5</v>
      </c>
      <c r="I1929" s="300">
        <v>5</v>
      </c>
      <c r="J1929" s="300">
        <v>5</v>
      </c>
      <c r="K1929" s="300">
        <v>10</v>
      </c>
      <c r="L1929" s="300">
        <v>10</v>
      </c>
      <c r="M1929" s="300">
        <v>5</v>
      </c>
      <c r="N1929" s="300">
        <v>10</v>
      </c>
      <c r="O1929" s="300">
        <v>10</v>
      </c>
      <c r="P1929" s="300">
        <v>10</v>
      </c>
      <c r="Q1929" s="300">
        <v>5</v>
      </c>
      <c r="R1929" s="1" t="s">
        <v>6665</v>
      </c>
    </row>
    <row r="1930" spans="1:18">
      <c r="A1930">
        <v>1014</v>
      </c>
      <c r="B1930">
        <v>3</v>
      </c>
      <c r="C1930" s="299" t="s">
        <v>7731</v>
      </c>
      <c r="D1930" s="305" t="s">
        <v>7741</v>
      </c>
      <c r="E1930" s="304" t="s">
        <v>6524</v>
      </c>
      <c r="F1930" s="303">
        <v>9.8000000000000007</v>
      </c>
      <c r="G1930" s="300">
        <v>5</v>
      </c>
      <c r="H1930" s="300">
        <v>5</v>
      </c>
      <c r="I1930" s="300">
        <v>5</v>
      </c>
      <c r="J1930" s="300">
        <v>5</v>
      </c>
      <c r="K1930" s="300">
        <v>10</v>
      </c>
      <c r="L1930" s="300">
        <v>10</v>
      </c>
      <c r="M1930" s="300">
        <v>5</v>
      </c>
      <c r="N1930" s="300">
        <v>10</v>
      </c>
      <c r="O1930" s="300">
        <v>10</v>
      </c>
      <c r="P1930" s="300">
        <v>10</v>
      </c>
      <c r="Q1930" s="300">
        <v>5</v>
      </c>
      <c r="R1930" s="1" t="s">
        <v>6665</v>
      </c>
    </row>
    <row r="1931" spans="1:18">
      <c r="A1931">
        <v>1013</v>
      </c>
      <c r="B1931">
        <v>4</v>
      </c>
      <c r="C1931" s="299" t="s">
        <v>7731</v>
      </c>
      <c r="D1931" s="299" t="s">
        <v>7740</v>
      </c>
      <c r="E1931" s="302" t="s">
        <v>6524</v>
      </c>
      <c r="F1931" s="301">
        <v>8.4</v>
      </c>
      <c r="G1931" s="300">
        <v>5</v>
      </c>
      <c r="H1931" s="300">
        <v>5</v>
      </c>
      <c r="I1931" s="300">
        <v>5</v>
      </c>
      <c r="J1931" s="300">
        <v>5</v>
      </c>
      <c r="K1931" s="300">
        <v>10</v>
      </c>
      <c r="L1931" s="300">
        <v>10</v>
      </c>
      <c r="M1931" s="300">
        <v>5</v>
      </c>
      <c r="N1931" s="300">
        <v>10</v>
      </c>
      <c r="O1931" s="300">
        <v>10</v>
      </c>
      <c r="P1931" s="300">
        <v>10</v>
      </c>
      <c r="Q1931" s="300">
        <v>5</v>
      </c>
      <c r="R1931" s="1" t="s">
        <v>8</v>
      </c>
    </row>
    <row r="1932" spans="1:18">
      <c r="A1932">
        <v>1012</v>
      </c>
      <c r="B1932">
        <v>5</v>
      </c>
      <c r="C1932" s="299" t="s">
        <v>7731</v>
      </c>
      <c r="D1932" s="299" t="s">
        <v>7739</v>
      </c>
      <c r="E1932" s="302" t="s">
        <v>6524</v>
      </c>
      <c r="F1932" s="301">
        <v>8.1999999999999993</v>
      </c>
      <c r="G1932" s="300">
        <v>5</v>
      </c>
      <c r="H1932" s="300">
        <v>5</v>
      </c>
      <c r="I1932" s="300">
        <v>5</v>
      </c>
      <c r="J1932" s="300">
        <v>5</v>
      </c>
      <c r="K1932" s="300">
        <v>10</v>
      </c>
      <c r="L1932" s="300">
        <v>10</v>
      </c>
      <c r="M1932" s="300">
        <v>5</v>
      </c>
      <c r="N1932" s="300">
        <v>10</v>
      </c>
      <c r="O1932" s="300">
        <v>10</v>
      </c>
      <c r="P1932" s="300">
        <v>10</v>
      </c>
      <c r="Q1932" s="300">
        <v>5</v>
      </c>
      <c r="R1932" s="1" t="s">
        <v>6665</v>
      </c>
    </row>
    <row r="1933" spans="1:18">
      <c r="A1933">
        <v>1011</v>
      </c>
      <c r="B1933">
        <v>6</v>
      </c>
      <c r="C1933" s="299" t="s">
        <v>7731</v>
      </c>
      <c r="D1933" s="299" t="s">
        <v>7738</v>
      </c>
      <c r="E1933" s="302" t="s">
        <v>6524</v>
      </c>
      <c r="F1933" s="301">
        <v>8.5</v>
      </c>
      <c r="G1933" s="300">
        <v>5</v>
      </c>
      <c r="H1933" s="300">
        <v>5</v>
      </c>
      <c r="I1933" s="300">
        <v>5</v>
      </c>
      <c r="J1933" s="300">
        <v>5</v>
      </c>
      <c r="K1933" s="300">
        <v>10</v>
      </c>
      <c r="L1933" s="300">
        <v>10</v>
      </c>
      <c r="M1933" s="300">
        <v>5</v>
      </c>
      <c r="N1933" s="300">
        <v>10</v>
      </c>
      <c r="O1933" s="300">
        <v>10</v>
      </c>
      <c r="P1933" s="300">
        <v>10</v>
      </c>
      <c r="Q1933" s="300">
        <v>5</v>
      </c>
      <c r="R1933" s="1" t="s">
        <v>8</v>
      </c>
    </row>
    <row r="1934" spans="1:18">
      <c r="A1934">
        <v>1010</v>
      </c>
      <c r="B1934">
        <v>7</v>
      </c>
      <c r="C1934" s="299" t="s">
        <v>7731</v>
      </c>
      <c r="D1934" s="299" t="s">
        <v>7737</v>
      </c>
      <c r="E1934" s="302" t="s">
        <v>6524</v>
      </c>
      <c r="F1934" s="301">
        <v>9.4</v>
      </c>
      <c r="G1934" s="300">
        <v>5</v>
      </c>
      <c r="H1934" s="300">
        <v>5</v>
      </c>
      <c r="I1934" s="300">
        <v>5</v>
      </c>
      <c r="J1934" s="300">
        <v>5</v>
      </c>
      <c r="K1934" s="300">
        <v>10</v>
      </c>
      <c r="L1934" s="300">
        <v>10</v>
      </c>
      <c r="M1934" s="300">
        <v>5</v>
      </c>
      <c r="N1934" s="300">
        <v>10</v>
      </c>
      <c r="O1934" s="300">
        <v>10</v>
      </c>
      <c r="P1934" s="300">
        <v>10</v>
      </c>
      <c r="Q1934" s="300">
        <v>5</v>
      </c>
      <c r="R1934" s="1" t="s">
        <v>6665</v>
      </c>
    </row>
    <row r="1935" spans="1:18">
      <c r="A1935">
        <v>1009</v>
      </c>
      <c r="B1935">
        <v>8</v>
      </c>
      <c r="C1935" s="299" t="s">
        <v>7731</v>
      </c>
      <c r="D1935" s="299" t="s">
        <v>7641</v>
      </c>
      <c r="E1935" s="302" t="s">
        <v>6524</v>
      </c>
      <c r="F1935" s="301">
        <v>9.4</v>
      </c>
      <c r="G1935" s="300">
        <v>5</v>
      </c>
      <c r="H1935" s="300">
        <v>5</v>
      </c>
      <c r="I1935" s="300">
        <v>5</v>
      </c>
      <c r="J1935" s="300">
        <v>5</v>
      </c>
      <c r="K1935" s="300">
        <v>10</v>
      </c>
      <c r="L1935" s="300">
        <v>10</v>
      </c>
      <c r="M1935" s="300">
        <v>5</v>
      </c>
      <c r="N1935" s="300">
        <v>10</v>
      </c>
      <c r="O1935" s="300">
        <v>10</v>
      </c>
      <c r="P1935" s="300">
        <v>10</v>
      </c>
      <c r="Q1935" s="300">
        <v>5</v>
      </c>
      <c r="R1935" s="1" t="s">
        <v>8</v>
      </c>
    </row>
    <row r="1936" spans="1:18">
      <c r="A1936">
        <v>1008</v>
      </c>
      <c r="B1936">
        <v>9</v>
      </c>
      <c r="C1936" s="299" t="s">
        <v>7731</v>
      </c>
      <c r="D1936" s="299" t="s">
        <v>7736</v>
      </c>
      <c r="E1936" s="302" t="s">
        <v>6524</v>
      </c>
      <c r="F1936" s="301">
        <v>8.5</v>
      </c>
      <c r="G1936" s="300">
        <v>5</v>
      </c>
      <c r="H1936" s="300">
        <v>5</v>
      </c>
      <c r="I1936" s="300">
        <v>5</v>
      </c>
      <c r="J1936" s="300">
        <v>5</v>
      </c>
      <c r="K1936" s="300">
        <v>10</v>
      </c>
      <c r="L1936" s="300">
        <v>10</v>
      </c>
      <c r="M1936" s="300">
        <v>5</v>
      </c>
      <c r="N1936" s="300">
        <v>10</v>
      </c>
      <c r="O1936" s="300">
        <v>10</v>
      </c>
      <c r="P1936" s="300">
        <v>10</v>
      </c>
      <c r="Q1936" s="300">
        <v>5</v>
      </c>
      <c r="R1936" s="1" t="s">
        <v>6665</v>
      </c>
    </row>
    <row r="1937" spans="1:18">
      <c r="A1937">
        <v>1007</v>
      </c>
      <c r="B1937">
        <v>10</v>
      </c>
      <c r="C1937" s="299" t="s">
        <v>7731</v>
      </c>
      <c r="D1937" s="299" t="s">
        <v>7735</v>
      </c>
      <c r="E1937" s="302" t="s">
        <v>6524</v>
      </c>
      <c r="F1937" s="301">
        <v>8.9</v>
      </c>
      <c r="G1937" s="300">
        <v>5</v>
      </c>
      <c r="H1937" s="300">
        <v>5</v>
      </c>
      <c r="I1937" s="300">
        <v>5</v>
      </c>
      <c r="J1937" s="300">
        <v>5</v>
      </c>
      <c r="K1937" s="300">
        <v>10</v>
      </c>
      <c r="L1937" s="300">
        <v>10</v>
      </c>
      <c r="M1937" s="300">
        <v>5</v>
      </c>
      <c r="N1937" s="300">
        <v>10</v>
      </c>
      <c r="O1937" s="300">
        <v>10</v>
      </c>
      <c r="P1937" s="300">
        <v>10</v>
      </c>
      <c r="Q1937" s="300">
        <v>5</v>
      </c>
      <c r="R1937" s="1" t="s">
        <v>6665</v>
      </c>
    </row>
    <row r="1938" spans="1:18">
      <c r="A1938">
        <v>1006</v>
      </c>
      <c r="B1938">
        <v>11</v>
      </c>
      <c r="C1938" s="299" t="s">
        <v>7731</v>
      </c>
      <c r="D1938" s="299" t="s">
        <v>7734</v>
      </c>
      <c r="E1938" s="302" t="s">
        <v>6524</v>
      </c>
      <c r="F1938" s="301">
        <v>9.4</v>
      </c>
      <c r="G1938" s="300">
        <v>5</v>
      </c>
      <c r="H1938" s="300">
        <v>5</v>
      </c>
      <c r="I1938" s="300">
        <v>5</v>
      </c>
      <c r="J1938" s="300">
        <v>5</v>
      </c>
      <c r="K1938" s="300">
        <v>10</v>
      </c>
      <c r="L1938" s="300">
        <v>10</v>
      </c>
      <c r="M1938" s="300">
        <v>5</v>
      </c>
      <c r="N1938" s="300">
        <v>10</v>
      </c>
      <c r="O1938" s="300">
        <v>10</v>
      </c>
      <c r="P1938" s="300">
        <v>10</v>
      </c>
      <c r="Q1938" s="300">
        <v>5</v>
      </c>
      <c r="R1938" s="1" t="s">
        <v>6665</v>
      </c>
    </row>
    <row r="1939" spans="1:18">
      <c r="A1939">
        <v>1005</v>
      </c>
      <c r="B1939">
        <v>12</v>
      </c>
      <c r="C1939" s="299" t="s">
        <v>7731</v>
      </c>
      <c r="D1939" s="299" t="s">
        <v>7733</v>
      </c>
      <c r="E1939" s="302" t="s">
        <v>6524</v>
      </c>
      <c r="F1939" s="301">
        <v>8.4</v>
      </c>
      <c r="G1939" s="300">
        <v>5</v>
      </c>
      <c r="H1939" s="300">
        <v>5</v>
      </c>
      <c r="I1939" s="300">
        <v>5</v>
      </c>
      <c r="J1939" s="300">
        <v>5</v>
      </c>
      <c r="K1939" s="300">
        <v>10</v>
      </c>
      <c r="L1939" s="300">
        <v>10</v>
      </c>
      <c r="M1939" s="300">
        <v>5</v>
      </c>
      <c r="N1939" s="300">
        <v>10</v>
      </c>
      <c r="O1939" s="300">
        <v>10</v>
      </c>
      <c r="P1939" s="300">
        <v>10</v>
      </c>
      <c r="Q1939" s="300">
        <v>5</v>
      </c>
      <c r="R1939" s="1" t="s">
        <v>6665</v>
      </c>
    </row>
    <row r="1940" spans="1:18">
      <c r="A1940">
        <v>1004</v>
      </c>
      <c r="B1940">
        <v>13</v>
      </c>
      <c r="C1940" s="299" t="s">
        <v>7731</v>
      </c>
      <c r="D1940" s="299" t="s">
        <v>7732</v>
      </c>
      <c r="E1940" s="302" t="s">
        <v>6524</v>
      </c>
      <c r="F1940" s="301">
        <v>9.3000000000000007</v>
      </c>
      <c r="G1940" s="300">
        <v>5</v>
      </c>
      <c r="H1940" s="300">
        <v>5</v>
      </c>
      <c r="I1940" s="300">
        <v>5</v>
      </c>
      <c r="J1940" s="300">
        <v>5</v>
      </c>
      <c r="K1940" s="300">
        <v>10</v>
      </c>
      <c r="L1940" s="300">
        <v>10</v>
      </c>
      <c r="M1940" s="300">
        <v>5</v>
      </c>
      <c r="N1940" s="300">
        <v>10</v>
      </c>
      <c r="O1940" s="300">
        <v>10</v>
      </c>
      <c r="P1940" s="300">
        <v>10</v>
      </c>
      <c r="Q1940" s="300">
        <v>5</v>
      </c>
      <c r="R1940" s="1" t="s">
        <v>6665</v>
      </c>
    </row>
    <row r="1941" spans="1:18">
      <c r="A1941">
        <v>1003</v>
      </c>
      <c r="C1941" s="299" t="s">
        <v>7731</v>
      </c>
      <c r="D1941" s="298" t="s">
        <v>6744</v>
      </c>
      <c r="E1941" s="297" t="s">
        <v>6524</v>
      </c>
      <c r="F1941" s="296">
        <v>9</v>
      </c>
      <c r="G1941" s="296" t="e">
        <f>AVERAGE(#REF!)</f>
        <v>#REF!</v>
      </c>
      <c r="H1941" s="296" t="e">
        <f>AVERAGE(#REF!)</f>
        <v>#REF!</v>
      </c>
      <c r="I1941" s="296" t="e">
        <f>AVERAGE(#REF!)</f>
        <v>#REF!</v>
      </c>
      <c r="J1941" s="296" t="e">
        <f>AVERAGE(#REF!)</f>
        <v>#REF!</v>
      </c>
      <c r="K1941" s="296" t="e">
        <f>AVERAGE(#REF!)</f>
        <v>#REF!</v>
      </c>
      <c r="L1941" s="296" t="e">
        <f>AVERAGE(#REF!)</f>
        <v>#REF!</v>
      </c>
      <c r="M1941" s="296" t="e">
        <f>AVERAGE(#REF!)</f>
        <v>#REF!</v>
      </c>
      <c r="N1941" s="296" t="e">
        <f>AVERAGE(#REF!)</f>
        <v>#REF!</v>
      </c>
      <c r="O1941" s="296" t="e">
        <f>AVERAGE(#REF!)</f>
        <v>#REF!</v>
      </c>
      <c r="P1941" s="296" t="e">
        <f>AVERAGE(#REF!)</f>
        <v>#REF!</v>
      </c>
      <c r="Q1941" s="296" t="e">
        <f>AVERAGE(#REF!)</f>
        <v>#REF!</v>
      </c>
      <c r="R1941" s="1" t="s">
        <v>6665</v>
      </c>
    </row>
    <row r="1942" spans="1:18">
      <c r="A1942">
        <v>1002</v>
      </c>
      <c r="B1942">
        <v>1</v>
      </c>
      <c r="C1942" s="299" t="s">
        <v>7718</v>
      </c>
      <c r="D1942" s="299" t="s">
        <v>7730</v>
      </c>
      <c r="E1942" s="302" t="s">
        <v>6524</v>
      </c>
      <c r="F1942" s="301">
        <v>9</v>
      </c>
      <c r="G1942" s="300">
        <v>5</v>
      </c>
      <c r="H1942" s="300">
        <v>5</v>
      </c>
      <c r="I1942" s="300">
        <v>5</v>
      </c>
      <c r="J1942" s="300">
        <v>5</v>
      </c>
      <c r="K1942" s="300">
        <v>10</v>
      </c>
      <c r="L1942" s="300">
        <v>10</v>
      </c>
      <c r="M1942" s="300">
        <v>5</v>
      </c>
      <c r="N1942" s="300">
        <v>10</v>
      </c>
      <c r="O1942" s="300">
        <v>10</v>
      </c>
      <c r="P1942" s="300">
        <v>10</v>
      </c>
      <c r="Q1942" s="300">
        <v>5</v>
      </c>
      <c r="R1942" s="1" t="s">
        <v>6665</v>
      </c>
    </row>
    <row r="1943" spans="1:18">
      <c r="A1943">
        <v>1001</v>
      </c>
      <c r="B1943">
        <v>2</v>
      </c>
      <c r="C1943" s="299" t="s">
        <v>7718</v>
      </c>
      <c r="D1943" s="299" t="s">
        <v>7729</v>
      </c>
      <c r="E1943" s="302" t="s">
        <v>6524</v>
      </c>
      <c r="F1943" s="301">
        <v>9</v>
      </c>
      <c r="G1943" s="300">
        <v>5</v>
      </c>
      <c r="H1943" s="300">
        <v>5</v>
      </c>
      <c r="I1943" s="300">
        <v>5</v>
      </c>
      <c r="J1943" s="300">
        <v>5</v>
      </c>
      <c r="K1943" s="300">
        <v>10</v>
      </c>
      <c r="L1943" s="300">
        <v>10</v>
      </c>
      <c r="M1943" s="300">
        <v>5</v>
      </c>
      <c r="N1943" s="300">
        <v>10</v>
      </c>
      <c r="O1943" s="300">
        <v>10</v>
      </c>
      <c r="P1943" s="300">
        <v>10</v>
      </c>
      <c r="Q1943" s="300">
        <v>5</v>
      </c>
      <c r="R1943" s="1" t="s">
        <v>6665</v>
      </c>
    </row>
    <row r="1944" spans="1:18">
      <c r="A1944">
        <v>1000</v>
      </c>
      <c r="B1944">
        <v>3</v>
      </c>
      <c r="C1944" s="299" t="s">
        <v>7718</v>
      </c>
      <c r="D1944" s="299" t="s">
        <v>7728</v>
      </c>
      <c r="E1944" s="302" t="s">
        <v>6524</v>
      </c>
      <c r="F1944" s="301">
        <v>8.8000000000000007</v>
      </c>
      <c r="G1944" s="300">
        <v>5</v>
      </c>
      <c r="H1944" s="300">
        <v>5</v>
      </c>
      <c r="I1944" s="300">
        <v>5</v>
      </c>
      <c r="J1944" s="300">
        <v>5</v>
      </c>
      <c r="K1944" s="300">
        <v>10</v>
      </c>
      <c r="L1944" s="300">
        <v>10</v>
      </c>
      <c r="M1944" s="300">
        <v>5</v>
      </c>
      <c r="N1944" s="300">
        <v>10</v>
      </c>
      <c r="O1944" s="300">
        <v>10</v>
      </c>
      <c r="P1944" s="300">
        <v>10</v>
      </c>
      <c r="Q1944" s="300">
        <v>5</v>
      </c>
      <c r="R1944" s="1" t="s">
        <v>6665</v>
      </c>
    </row>
    <row r="1945" spans="1:18">
      <c r="A1945">
        <v>999</v>
      </c>
      <c r="B1945">
        <v>4</v>
      </c>
      <c r="C1945" s="299" t="s">
        <v>7718</v>
      </c>
      <c r="D1945" s="299" t="s">
        <v>7727</v>
      </c>
      <c r="E1945" s="302" t="s">
        <v>6524</v>
      </c>
      <c r="F1945" s="301">
        <v>9.1999999999999993</v>
      </c>
      <c r="G1945" s="300">
        <v>5</v>
      </c>
      <c r="H1945" s="300">
        <v>5</v>
      </c>
      <c r="I1945" s="300">
        <v>5</v>
      </c>
      <c r="J1945" s="300">
        <v>5</v>
      </c>
      <c r="K1945" s="300">
        <v>10</v>
      </c>
      <c r="L1945" s="300">
        <v>10</v>
      </c>
      <c r="M1945" s="300">
        <v>5</v>
      </c>
      <c r="N1945" s="300">
        <v>10</v>
      </c>
      <c r="O1945" s="300">
        <v>10</v>
      </c>
      <c r="P1945" s="300">
        <v>10</v>
      </c>
      <c r="Q1945" s="300">
        <v>5</v>
      </c>
      <c r="R1945" s="1" t="s">
        <v>6665</v>
      </c>
    </row>
    <row r="1946" spans="1:18">
      <c r="A1946">
        <v>998</v>
      </c>
      <c r="B1946">
        <v>5</v>
      </c>
      <c r="C1946" s="299" t="s">
        <v>7718</v>
      </c>
      <c r="D1946" s="299" t="s">
        <v>7726</v>
      </c>
      <c r="E1946" s="302" t="s">
        <v>6524</v>
      </c>
      <c r="F1946" s="301">
        <v>7.4</v>
      </c>
      <c r="G1946" s="300">
        <v>5</v>
      </c>
      <c r="H1946" s="300">
        <v>5</v>
      </c>
      <c r="I1946" s="300">
        <v>5</v>
      </c>
      <c r="J1946" s="300">
        <v>5</v>
      </c>
      <c r="K1946" s="300">
        <v>10</v>
      </c>
      <c r="L1946" s="300">
        <v>10</v>
      </c>
      <c r="M1946" s="300">
        <v>5</v>
      </c>
      <c r="N1946" s="300">
        <v>10</v>
      </c>
      <c r="O1946" s="300">
        <v>10</v>
      </c>
      <c r="P1946" s="300">
        <v>10</v>
      </c>
      <c r="Q1946" s="300">
        <v>5</v>
      </c>
    </row>
    <row r="1947" spans="1:18">
      <c r="A1947">
        <v>997</v>
      </c>
      <c r="B1947">
        <v>6</v>
      </c>
      <c r="C1947" s="299" t="s">
        <v>7718</v>
      </c>
      <c r="D1947" s="299" t="s">
        <v>7725</v>
      </c>
      <c r="E1947" s="302" t="s">
        <v>6524</v>
      </c>
      <c r="F1947" s="301">
        <v>9.4</v>
      </c>
      <c r="G1947" s="300">
        <v>5</v>
      </c>
      <c r="H1947" s="300">
        <v>5</v>
      </c>
      <c r="I1947" s="300">
        <v>5</v>
      </c>
      <c r="J1947" s="300">
        <v>5</v>
      </c>
      <c r="K1947" s="300">
        <v>10</v>
      </c>
      <c r="L1947" s="300">
        <v>10</v>
      </c>
      <c r="M1947" s="300">
        <v>5</v>
      </c>
      <c r="N1947" s="300">
        <v>10</v>
      </c>
      <c r="O1947" s="300">
        <v>10</v>
      </c>
      <c r="P1947" s="300">
        <v>10</v>
      </c>
      <c r="Q1947" s="300">
        <v>5</v>
      </c>
      <c r="R1947" s="1" t="s">
        <v>6665</v>
      </c>
    </row>
    <row r="1948" spans="1:18">
      <c r="A1948">
        <v>996</v>
      </c>
      <c r="B1948">
        <v>7</v>
      </c>
      <c r="C1948" s="299" t="s">
        <v>7718</v>
      </c>
      <c r="D1948" s="299" t="s">
        <v>7724</v>
      </c>
      <c r="E1948" s="302" t="s">
        <v>6524</v>
      </c>
      <c r="F1948" s="301">
        <v>8.1999999999999993</v>
      </c>
      <c r="G1948" s="300">
        <v>5</v>
      </c>
      <c r="H1948" s="300">
        <v>5</v>
      </c>
      <c r="I1948" s="300">
        <v>5</v>
      </c>
      <c r="J1948" s="300">
        <v>5</v>
      </c>
      <c r="K1948" s="300">
        <v>10</v>
      </c>
      <c r="L1948" s="300">
        <v>10</v>
      </c>
      <c r="M1948" s="300">
        <v>5</v>
      </c>
      <c r="N1948" s="300">
        <v>10</v>
      </c>
      <c r="O1948" s="300">
        <v>10</v>
      </c>
      <c r="P1948" s="300">
        <v>10</v>
      </c>
      <c r="Q1948" s="300">
        <v>5</v>
      </c>
      <c r="R1948" s="1" t="s">
        <v>8</v>
      </c>
    </row>
    <row r="1949" spans="1:18">
      <c r="A1949">
        <v>995</v>
      </c>
      <c r="B1949">
        <v>8</v>
      </c>
      <c r="C1949" s="299" t="s">
        <v>7718</v>
      </c>
      <c r="D1949" s="305" t="s">
        <v>7723</v>
      </c>
      <c r="E1949" s="304" t="s">
        <v>6524</v>
      </c>
      <c r="F1949" s="303">
        <v>9.6</v>
      </c>
      <c r="G1949" s="300">
        <v>5</v>
      </c>
      <c r="H1949" s="300">
        <v>5</v>
      </c>
      <c r="I1949" s="300">
        <v>5</v>
      </c>
      <c r="J1949" s="300">
        <v>5</v>
      </c>
      <c r="K1949" s="300">
        <v>10</v>
      </c>
      <c r="L1949" s="300">
        <v>10</v>
      </c>
      <c r="M1949" s="300">
        <v>5</v>
      </c>
      <c r="N1949" s="300">
        <v>10</v>
      </c>
      <c r="O1949" s="300">
        <v>10</v>
      </c>
      <c r="P1949" s="300">
        <v>10</v>
      </c>
      <c r="Q1949" s="300">
        <v>5</v>
      </c>
      <c r="R1949" s="1" t="s">
        <v>6665</v>
      </c>
    </row>
    <row r="1950" spans="1:18">
      <c r="A1950">
        <v>994</v>
      </c>
      <c r="B1950">
        <v>9</v>
      </c>
      <c r="C1950" s="299" t="s">
        <v>7718</v>
      </c>
      <c r="D1950" s="299" t="s">
        <v>7722</v>
      </c>
      <c r="E1950" s="302" t="s">
        <v>6524</v>
      </c>
      <c r="F1950" s="301">
        <v>8.1</v>
      </c>
      <c r="G1950" s="300">
        <v>5</v>
      </c>
      <c r="H1950" s="300">
        <v>5</v>
      </c>
      <c r="I1950" s="300">
        <v>5</v>
      </c>
      <c r="J1950" s="300">
        <v>5</v>
      </c>
      <c r="K1950" s="300">
        <v>10</v>
      </c>
      <c r="L1950" s="300">
        <v>10</v>
      </c>
      <c r="M1950" s="300">
        <v>5</v>
      </c>
      <c r="N1950" s="300">
        <v>10</v>
      </c>
      <c r="O1950" s="300">
        <v>10</v>
      </c>
      <c r="P1950" s="300">
        <v>10</v>
      </c>
      <c r="Q1950" s="300">
        <v>5</v>
      </c>
      <c r="R1950" s="1" t="s">
        <v>6665</v>
      </c>
    </row>
    <row r="1951" spans="1:18">
      <c r="A1951">
        <v>993</v>
      </c>
      <c r="B1951">
        <v>10</v>
      </c>
      <c r="C1951" s="299" t="s">
        <v>7718</v>
      </c>
      <c r="D1951" s="299" t="s">
        <v>7721</v>
      </c>
      <c r="E1951" s="302" t="s">
        <v>6524</v>
      </c>
      <c r="F1951" s="301">
        <v>9.3000000000000007</v>
      </c>
      <c r="G1951" s="300">
        <v>5</v>
      </c>
      <c r="H1951" s="300">
        <v>5</v>
      </c>
      <c r="I1951" s="300">
        <v>5</v>
      </c>
      <c r="J1951" s="300">
        <v>5</v>
      </c>
      <c r="K1951" s="300">
        <v>10</v>
      </c>
      <c r="L1951" s="300">
        <v>10</v>
      </c>
      <c r="M1951" s="300">
        <v>5</v>
      </c>
      <c r="N1951" s="300">
        <v>10</v>
      </c>
      <c r="O1951" s="300">
        <v>10</v>
      </c>
      <c r="P1951" s="300">
        <v>10</v>
      </c>
      <c r="Q1951" s="300">
        <v>5</v>
      </c>
      <c r="R1951" s="1" t="s">
        <v>6665</v>
      </c>
    </row>
    <row r="1952" spans="1:18">
      <c r="A1952">
        <v>992</v>
      </c>
      <c r="B1952">
        <v>11</v>
      </c>
      <c r="C1952" s="299" t="s">
        <v>7718</v>
      </c>
      <c r="D1952" s="299" t="s">
        <v>7720</v>
      </c>
      <c r="E1952" s="302" t="s">
        <v>6524</v>
      </c>
      <c r="F1952" s="301">
        <v>8.8000000000000007</v>
      </c>
      <c r="G1952" s="300">
        <v>5</v>
      </c>
      <c r="H1952" s="300">
        <v>5</v>
      </c>
      <c r="I1952" s="300">
        <v>5</v>
      </c>
      <c r="J1952" s="300">
        <v>5</v>
      </c>
      <c r="K1952" s="300">
        <v>10</v>
      </c>
      <c r="L1952" s="300">
        <v>10</v>
      </c>
      <c r="M1952" s="300">
        <v>5</v>
      </c>
      <c r="N1952" s="300">
        <v>10</v>
      </c>
      <c r="O1952" s="300">
        <v>10</v>
      </c>
      <c r="P1952" s="300">
        <v>10</v>
      </c>
      <c r="Q1952" s="300">
        <v>5</v>
      </c>
      <c r="R1952" s="1" t="s">
        <v>6665</v>
      </c>
    </row>
    <row r="1953" spans="1:18">
      <c r="A1953">
        <v>991</v>
      </c>
      <c r="B1953">
        <v>12</v>
      </c>
      <c r="C1953" s="299" t="s">
        <v>7718</v>
      </c>
      <c r="D1953" s="299" t="s">
        <v>7719</v>
      </c>
      <c r="E1953" s="302" t="s">
        <v>6524</v>
      </c>
      <c r="F1953" s="301">
        <v>9.4</v>
      </c>
      <c r="G1953" s="300">
        <v>5</v>
      </c>
      <c r="H1953" s="300">
        <v>5</v>
      </c>
      <c r="I1953" s="300">
        <v>5</v>
      </c>
      <c r="J1953" s="300">
        <v>5</v>
      </c>
      <c r="K1953" s="300">
        <v>10</v>
      </c>
      <c r="L1953" s="300">
        <v>10</v>
      </c>
      <c r="M1953" s="300">
        <v>5</v>
      </c>
      <c r="N1953" s="300">
        <v>10</v>
      </c>
      <c r="O1953" s="300">
        <v>10</v>
      </c>
      <c r="P1953" s="300">
        <v>10</v>
      </c>
      <c r="Q1953" s="300">
        <v>5</v>
      </c>
      <c r="R1953" s="1" t="s">
        <v>6665</v>
      </c>
    </row>
    <row r="1954" spans="1:18">
      <c r="A1954">
        <v>990</v>
      </c>
      <c r="C1954" s="299" t="s">
        <v>7718</v>
      </c>
      <c r="D1954" s="298" t="s">
        <v>7706</v>
      </c>
      <c r="E1954" s="297" t="s">
        <v>6524</v>
      </c>
      <c r="F1954" s="296">
        <v>8.9</v>
      </c>
      <c r="G1954" s="296" t="e">
        <f>AVERAGE(#REF!)</f>
        <v>#REF!</v>
      </c>
      <c r="H1954" s="296" t="e">
        <f>AVERAGE(#REF!)</f>
        <v>#REF!</v>
      </c>
      <c r="I1954" s="296" t="e">
        <f>AVERAGE(#REF!)</f>
        <v>#REF!</v>
      </c>
      <c r="J1954" s="296" t="e">
        <f>AVERAGE(#REF!)</f>
        <v>#REF!</v>
      </c>
      <c r="K1954" s="296" t="e">
        <f>AVERAGE(#REF!)</f>
        <v>#REF!</v>
      </c>
      <c r="L1954" s="296" t="e">
        <f>AVERAGE(#REF!)</f>
        <v>#REF!</v>
      </c>
      <c r="M1954" s="296" t="e">
        <f>AVERAGE(#REF!)</f>
        <v>#REF!</v>
      </c>
      <c r="N1954" s="296" t="e">
        <f>AVERAGE(#REF!)</f>
        <v>#REF!</v>
      </c>
      <c r="O1954" s="296" t="e">
        <f>AVERAGE(#REF!)</f>
        <v>#REF!</v>
      </c>
      <c r="P1954" s="296" t="e">
        <f>AVERAGE(#REF!)</f>
        <v>#REF!</v>
      </c>
      <c r="Q1954" s="296" t="e">
        <f>AVERAGE(#REF!)</f>
        <v>#REF!</v>
      </c>
      <c r="R1954" s="1" t="s">
        <v>6665</v>
      </c>
    </row>
    <row r="1955" spans="1:18">
      <c r="A1955">
        <v>989</v>
      </c>
      <c r="B1955">
        <v>1</v>
      </c>
      <c r="C1955" s="299" t="s">
        <v>7707</v>
      </c>
      <c r="D1955" s="299" t="s">
        <v>7717</v>
      </c>
      <c r="E1955" s="302" t="s">
        <v>6524</v>
      </c>
      <c r="F1955" s="301">
        <v>7.9</v>
      </c>
      <c r="G1955" s="300">
        <v>5</v>
      </c>
      <c r="H1955" s="300">
        <v>5</v>
      </c>
      <c r="I1955" s="300">
        <v>5</v>
      </c>
      <c r="J1955" s="300">
        <v>5</v>
      </c>
      <c r="K1955" s="300">
        <v>10</v>
      </c>
      <c r="L1955" s="300">
        <v>10</v>
      </c>
      <c r="M1955" s="300">
        <v>5</v>
      </c>
      <c r="N1955" s="300">
        <v>10</v>
      </c>
      <c r="O1955" s="300">
        <v>10</v>
      </c>
      <c r="P1955" s="300">
        <v>10</v>
      </c>
      <c r="Q1955" s="300">
        <v>5</v>
      </c>
      <c r="R1955" s="1" t="s">
        <v>6665</v>
      </c>
    </row>
    <row r="1956" spans="1:18">
      <c r="A1956">
        <v>988</v>
      </c>
      <c r="B1956">
        <v>2</v>
      </c>
      <c r="C1956" s="299" t="s">
        <v>7707</v>
      </c>
      <c r="D1956" s="299" t="s">
        <v>7716</v>
      </c>
      <c r="E1956" s="302" t="s">
        <v>6524</v>
      </c>
      <c r="F1956" s="301">
        <v>9</v>
      </c>
      <c r="G1956" s="300">
        <v>5</v>
      </c>
      <c r="H1956" s="300">
        <v>5</v>
      </c>
      <c r="I1956" s="300">
        <v>5</v>
      </c>
      <c r="J1956" s="300">
        <v>5</v>
      </c>
      <c r="K1956" s="300">
        <v>10</v>
      </c>
      <c r="L1956" s="300">
        <v>10</v>
      </c>
      <c r="M1956" s="300">
        <v>5</v>
      </c>
      <c r="N1956" s="300">
        <v>10</v>
      </c>
      <c r="O1956" s="300">
        <v>10</v>
      </c>
      <c r="P1956" s="300">
        <v>10</v>
      </c>
      <c r="Q1956" s="300">
        <v>5</v>
      </c>
      <c r="R1956" s="1" t="s">
        <v>6665</v>
      </c>
    </row>
    <row r="1957" spans="1:18">
      <c r="A1957">
        <v>987</v>
      </c>
      <c r="B1957">
        <v>3</v>
      </c>
      <c r="C1957" s="299" t="s">
        <v>7707</v>
      </c>
      <c r="D1957" s="305" t="s">
        <v>7715</v>
      </c>
      <c r="E1957" s="304" t="s">
        <v>6524</v>
      </c>
      <c r="F1957" s="303">
        <v>9.9</v>
      </c>
      <c r="G1957" s="300">
        <v>5</v>
      </c>
      <c r="H1957" s="300">
        <v>5</v>
      </c>
      <c r="I1957" s="300">
        <v>5</v>
      </c>
      <c r="J1957" s="300">
        <v>5</v>
      </c>
      <c r="K1957" s="300">
        <v>10</v>
      </c>
      <c r="L1957" s="300">
        <v>10</v>
      </c>
      <c r="M1957" s="300">
        <v>5</v>
      </c>
      <c r="N1957" s="300">
        <v>10</v>
      </c>
      <c r="O1957" s="300">
        <v>10</v>
      </c>
      <c r="P1957" s="300">
        <v>10</v>
      </c>
      <c r="Q1957" s="300">
        <v>5</v>
      </c>
      <c r="R1957" s="1" t="s">
        <v>8</v>
      </c>
    </row>
    <row r="1958" spans="1:18">
      <c r="A1958">
        <v>986</v>
      </c>
      <c r="B1958">
        <v>4</v>
      </c>
      <c r="C1958" s="299" t="s">
        <v>7707</v>
      </c>
      <c r="D1958" s="299" t="s">
        <v>7714</v>
      </c>
      <c r="E1958" s="302" t="s">
        <v>6524</v>
      </c>
      <c r="F1958" s="301">
        <v>9</v>
      </c>
      <c r="G1958" s="300">
        <v>5</v>
      </c>
      <c r="H1958" s="300">
        <v>5</v>
      </c>
      <c r="I1958" s="300">
        <v>5</v>
      </c>
      <c r="J1958" s="300">
        <v>5</v>
      </c>
      <c r="K1958" s="300">
        <v>10</v>
      </c>
      <c r="L1958" s="300">
        <v>10</v>
      </c>
      <c r="M1958" s="300">
        <v>5</v>
      </c>
      <c r="N1958" s="300">
        <v>10</v>
      </c>
      <c r="O1958" s="300">
        <v>10</v>
      </c>
      <c r="P1958" s="300">
        <v>10</v>
      </c>
      <c r="Q1958" s="300">
        <v>5</v>
      </c>
      <c r="R1958" s="1" t="s">
        <v>6665</v>
      </c>
    </row>
    <row r="1959" spans="1:18">
      <c r="A1959">
        <v>985</v>
      </c>
      <c r="B1959">
        <v>5</v>
      </c>
      <c r="C1959" s="299" t="s">
        <v>7707</v>
      </c>
      <c r="D1959" s="299" t="s">
        <v>7713</v>
      </c>
      <c r="E1959" s="302" t="s">
        <v>6524</v>
      </c>
      <c r="F1959" s="301">
        <v>8.8000000000000007</v>
      </c>
      <c r="G1959" s="300">
        <v>5</v>
      </c>
      <c r="H1959" s="300">
        <v>5</v>
      </c>
      <c r="I1959" s="300">
        <v>5</v>
      </c>
      <c r="J1959" s="300">
        <v>5</v>
      </c>
      <c r="K1959" s="300">
        <v>10</v>
      </c>
      <c r="L1959" s="300">
        <v>10</v>
      </c>
      <c r="M1959" s="300">
        <v>5</v>
      </c>
      <c r="N1959" s="300">
        <v>10</v>
      </c>
      <c r="O1959" s="300">
        <v>10</v>
      </c>
      <c r="P1959" s="300">
        <v>10</v>
      </c>
      <c r="Q1959" s="300">
        <v>5</v>
      </c>
      <c r="R1959" s="1" t="s">
        <v>6665</v>
      </c>
    </row>
    <row r="1960" spans="1:18">
      <c r="A1960">
        <v>984</v>
      </c>
      <c r="B1960">
        <v>6</v>
      </c>
      <c r="C1960" s="299" t="s">
        <v>7707</v>
      </c>
      <c r="D1960" s="299" t="s">
        <v>7712</v>
      </c>
      <c r="E1960" s="302" t="s">
        <v>6524</v>
      </c>
      <c r="F1960" s="301">
        <v>8.6999999999999993</v>
      </c>
      <c r="G1960" s="300">
        <v>5</v>
      </c>
      <c r="H1960" s="300">
        <v>5</v>
      </c>
      <c r="I1960" s="300">
        <v>5</v>
      </c>
      <c r="J1960" s="300">
        <v>5</v>
      </c>
      <c r="K1960" s="300">
        <v>10</v>
      </c>
      <c r="L1960" s="300">
        <v>10</v>
      </c>
      <c r="M1960" s="300">
        <v>5</v>
      </c>
      <c r="N1960" s="300">
        <v>10</v>
      </c>
      <c r="O1960" s="300">
        <v>10</v>
      </c>
      <c r="P1960" s="300">
        <v>10</v>
      </c>
      <c r="Q1960" s="300">
        <v>5</v>
      </c>
      <c r="R1960" s="1" t="s">
        <v>6665</v>
      </c>
    </row>
    <row r="1961" spans="1:18">
      <c r="A1961">
        <v>983</v>
      </c>
      <c r="B1961">
        <v>7</v>
      </c>
      <c r="C1961" s="299" t="s">
        <v>7707</v>
      </c>
      <c r="D1961" s="299" t="s">
        <v>7711</v>
      </c>
      <c r="E1961" s="302" t="s">
        <v>6524</v>
      </c>
      <c r="F1961" s="301">
        <v>6.9</v>
      </c>
      <c r="G1961" s="300">
        <v>5</v>
      </c>
      <c r="H1961" s="300">
        <v>5</v>
      </c>
      <c r="I1961" s="300">
        <v>5</v>
      </c>
      <c r="J1961" s="300">
        <v>5</v>
      </c>
      <c r="K1961" s="300">
        <v>10</v>
      </c>
      <c r="L1961" s="300">
        <v>10</v>
      </c>
      <c r="M1961" s="300">
        <v>5</v>
      </c>
      <c r="N1961" s="300">
        <v>10</v>
      </c>
      <c r="O1961" s="300">
        <v>10</v>
      </c>
      <c r="P1961" s="300">
        <v>10</v>
      </c>
      <c r="Q1961" s="300">
        <v>5</v>
      </c>
    </row>
    <row r="1962" spans="1:18">
      <c r="A1962">
        <v>982</v>
      </c>
      <c r="B1962">
        <v>8</v>
      </c>
      <c r="C1962" s="299" t="s">
        <v>7707</v>
      </c>
      <c r="D1962" s="299" t="s">
        <v>7710</v>
      </c>
      <c r="E1962" s="302" t="s">
        <v>6524</v>
      </c>
      <c r="F1962" s="301">
        <v>7.8</v>
      </c>
      <c r="G1962" s="300">
        <v>5</v>
      </c>
      <c r="H1962" s="300">
        <v>5</v>
      </c>
      <c r="I1962" s="300">
        <v>5</v>
      </c>
      <c r="J1962" s="300">
        <v>5</v>
      </c>
      <c r="K1962" s="300">
        <v>10</v>
      </c>
      <c r="L1962" s="300">
        <v>10</v>
      </c>
      <c r="M1962" s="300">
        <v>5</v>
      </c>
      <c r="N1962" s="300">
        <v>10</v>
      </c>
      <c r="O1962" s="300">
        <v>10</v>
      </c>
      <c r="P1962" s="300">
        <v>10</v>
      </c>
      <c r="Q1962" s="300">
        <v>5</v>
      </c>
      <c r="R1962" s="1" t="s">
        <v>8</v>
      </c>
    </row>
    <row r="1963" spans="1:18">
      <c r="A1963">
        <v>981</v>
      </c>
      <c r="B1963">
        <v>9</v>
      </c>
      <c r="C1963" s="299" t="s">
        <v>7707</v>
      </c>
      <c r="D1963" s="299" t="s">
        <v>7709</v>
      </c>
      <c r="E1963" s="302" t="s">
        <v>6524</v>
      </c>
      <c r="F1963" s="301">
        <v>8.9</v>
      </c>
      <c r="G1963" s="300">
        <v>5</v>
      </c>
      <c r="H1963" s="300">
        <v>5</v>
      </c>
      <c r="I1963" s="300">
        <v>5</v>
      </c>
      <c r="J1963" s="300">
        <v>5</v>
      </c>
      <c r="K1963" s="300">
        <v>10</v>
      </c>
      <c r="L1963" s="300">
        <v>10</v>
      </c>
      <c r="M1963" s="300">
        <v>5</v>
      </c>
      <c r="N1963" s="300">
        <v>10</v>
      </c>
      <c r="O1963" s="300">
        <v>10</v>
      </c>
      <c r="P1963" s="300">
        <v>10</v>
      </c>
      <c r="Q1963" s="300">
        <v>5</v>
      </c>
      <c r="R1963" s="1" t="s">
        <v>6665</v>
      </c>
    </row>
    <row r="1964" spans="1:18">
      <c r="A1964">
        <v>980</v>
      </c>
      <c r="B1964">
        <v>10</v>
      </c>
      <c r="C1964" s="299" t="s">
        <v>7707</v>
      </c>
      <c r="D1964" s="299" t="s">
        <v>7708</v>
      </c>
      <c r="E1964" s="302" t="s">
        <v>6524</v>
      </c>
      <c r="F1964" s="301">
        <v>8.6</v>
      </c>
      <c r="G1964" s="300">
        <v>5</v>
      </c>
      <c r="H1964" s="300">
        <v>5</v>
      </c>
      <c r="I1964" s="300">
        <v>5</v>
      </c>
      <c r="J1964" s="300">
        <v>5</v>
      </c>
      <c r="K1964" s="300">
        <v>10</v>
      </c>
      <c r="L1964" s="300">
        <v>10</v>
      </c>
      <c r="M1964" s="300">
        <v>5</v>
      </c>
      <c r="N1964" s="300">
        <v>10</v>
      </c>
      <c r="O1964" s="300">
        <v>10</v>
      </c>
      <c r="P1964" s="300">
        <v>10</v>
      </c>
      <c r="Q1964" s="300">
        <v>5</v>
      </c>
      <c r="R1964" s="1" t="s">
        <v>8</v>
      </c>
    </row>
    <row r="1965" spans="1:18">
      <c r="A1965">
        <v>979</v>
      </c>
      <c r="C1965" s="299" t="s">
        <v>7707</v>
      </c>
      <c r="D1965" s="298" t="s">
        <v>7706</v>
      </c>
      <c r="E1965" s="297" t="s">
        <v>6524</v>
      </c>
      <c r="F1965" s="296">
        <v>8.6</v>
      </c>
      <c r="G1965" s="296" t="e">
        <f>AVERAGE(#REF!)</f>
        <v>#REF!</v>
      </c>
      <c r="H1965" s="296" t="e">
        <f>AVERAGE(#REF!)</f>
        <v>#REF!</v>
      </c>
      <c r="I1965" s="296" t="e">
        <f>AVERAGE(#REF!)</f>
        <v>#REF!</v>
      </c>
      <c r="J1965" s="296" t="e">
        <f>AVERAGE(#REF!)</f>
        <v>#REF!</v>
      </c>
      <c r="K1965" s="296" t="e">
        <f>AVERAGE(#REF!)</f>
        <v>#REF!</v>
      </c>
      <c r="L1965" s="296" t="e">
        <f>AVERAGE(#REF!)</f>
        <v>#REF!</v>
      </c>
      <c r="M1965" s="296" t="e">
        <f>AVERAGE(#REF!)</f>
        <v>#REF!</v>
      </c>
      <c r="N1965" s="296" t="e">
        <f>AVERAGE(#REF!)</f>
        <v>#REF!</v>
      </c>
      <c r="O1965" s="296" t="e">
        <f>AVERAGE(#REF!)</f>
        <v>#REF!</v>
      </c>
      <c r="P1965" s="296" t="e">
        <f>AVERAGE(#REF!)</f>
        <v>#REF!</v>
      </c>
      <c r="Q1965" s="296" t="e">
        <f>AVERAGE(#REF!)</f>
        <v>#REF!</v>
      </c>
      <c r="R1965" s="1" t="s">
        <v>6665</v>
      </c>
    </row>
    <row r="1966" spans="1:18">
      <c r="A1966">
        <v>978</v>
      </c>
      <c r="B1966">
        <v>1</v>
      </c>
      <c r="C1966" s="299" t="s">
        <v>7693</v>
      </c>
      <c r="D1966" s="299" t="s">
        <v>7705</v>
      </c>
      <c r="E1966" s="302" t="s">
        <v>6524</v>
      </c>
      <c r="F1966" s="301">
        <v>8.1999999999999993</v>
      </c>
      <c r="G1966" s="300">
        <v>5</v>
      </c>
      <c r="H1966" s="300">
        <v>5</v>
      </c>
      <c r="I1966" s="300">
        <v>5</v>
      </c>
      <c r="J1966" s="300">
        <v>5</v>
      </c>
      <c r="K1966" s="300">
        <v>10</v>
      </c>
      <c r="L1966" s="300">
        <v>10</v>
      </c>
      <c r="M1966" s="300">
        <v>5</v>
      </c>
      <c r="N1966" s="300">
        <v>10</v>
      </c>
      <c r="O1966" s="300">
        <v>10</v>
      </c>
      <c r="P1966" s="300">
        <v>10</v>
      </c>
      <c r="Q1966" s="300">
        <v>5</v>
      </c>
      <c r="R1966" s="1" t="s">
        <v>6665</v>
      </c>
    </row>
    <row r="1967" spans="1:18">
      <c r="A1967">
        <v>977</v>
      </c>
      <c r="B1967">
        <v>2</v>
      </c>
      <c r="C1967" s="299" t="s">
        <v>7693</v>
      </c>
      <c r="D1967" s="299" t="s">
        <v>7704</v>
      </c>
      <c r="E1967" s="302" t="s">
        <v>6524</v>
      </c>
      <c r="F1967" s="301">
        <v>6</v>
      </c>
      <c r="G1967" s="300">
        <v>5</v>
      </c>
      <c r="H1967" s="300">
        <v>5</v>
      </c>
      <c r="I1967" s="300">
        <v>5</v>
      </c>
      <c r="J1967" s="300">
        <v>5</v>
      </c>
      <c r="K1967" s="300">
        <v>10</v>
      </c>
      <c r="L1967" s="300">
        <v>10</v>
      </c>
      <c r="M1967" s="300">
        <v>5</v>
      </c>
      <c r="N1967" s="300">
        <v>10</v>
      </c>
      <c r="O1967" s="300">
        <v>10</v>
      </c>
      <c r="P1967" s="300">
        <v>10</v>
      </c>
      <c r="Q1967" s="300">
        <v>5</v>
      </c>
    </row>
    <row r="1968" spans="1:18">
      <c r="A1968">
        <v>976</v>
      </c>
      <c r="B1968">
        <v>3</v>
      </c>
      <c r="C1968" s="299" t="s">
        <v>7693</v>
      </c>
      <c r="D1968" s="299" t="s">
        <v>7703</v>
      </c>
      <c r="E1968" s="302" t="s">
        <v>6524</v>
      </c>
      <c r="F1968" s="301">
        <v>7.6</v>
      </c>
      <c r="G1968" s="300">
        <v>5</v>
      </c>
      <c r="H1968" s="300">
        <v>5</v>
      </c>
      <c r="I1968" s="300">
        <v>5</v>
      </c>
      <c r="J1968" s="300">
        <v>5</v>
      </c>
      <c r="K1968" s="300">
        <v>10</v>
      </c>
      <c r="L1968" s="300">
        <v>10</v>
      </c>
      <c r="M1968" s="300">
        <v>5</v>
      </c>
      <c r="N1968" s="300">
        <v>10</v>
      </c>
      <c r="O1968" s="300">
        <v>10</v>
      </c>
      <c r="P1968" s="300">
        <v>10</v>
      </c>
      <c r="Q1968" s="300">
        <v>5</v>
      </c>
      <c r="R1968" s="1" t="s">
        <v>6665</v>
      </c>
    </row>
    <row r="1969" spans="1:18">
      <c r="A1969">
        <v>975</v>
      </c>
      <c r="B1969">
        <v>4</v>
      </c>
      <c r="C1969" s="299" t="s">
        <v>7693</v>
      </c>
      <c r="D1969" s="299" t="s">
        <v>7702</v>
      </c>
      <c r="E1969" s="302" t="s">
        <v>6524</v>
      </c>
      <c r="F1969" s="301">
        <v>6.8</v>
      </c>
      <c r="G1969" s="300">
        <v>5</v>
      </c>
      <c r="H1969" s="300">
        <v>5</v>
      </c>
      <c r="I1969" s="300">
        <v>5</v>
      </c>
      <c r="J1969" s="300">
        <v>5</v>
      </c>
      <c r="K1969" s="300">
        <v>10</v>
      </c>
      <c r="L1969" s="300">
        <v>10</v>
      </c>
      <c r="M1969" s="300">
        <v>5</v>
      </c>
      <c r="N1969" s="300">
        <v>10</v>
      </c>
      <c r="O1969" s="300">
        <v>10</v>
      </c>
      <c r="P1969" s="300">
        <v>10</v>
      </c>
      <c r="Q1969" s="300">
        <v>5</v>
      </c>
    </row>
    <row r="1970" spans="1:18">
      <c r="A1970">
        <v>974</v>
      </c>
      <c r="B1970">
        <v>5</v>
      </c>
      <c r="C1970" s="299" t="s">
        <v>7693</v>
      </c>
      <c r="D1970" s="299" t="s">
        <v>7701</v>
      </c>
      <c r="E1970" s="302" t="s">
        <v>6524</v>
      </c>
      <c r="F1970" s="301">
        <v>6.3</v>
      </c>
      <c r="G1970" s="300">
        <v>5</v>
      </c>
      <c r="H1970" s="300">
        <v>5</v>
      </c>
      <c r="I1970" s="300">
        <v>5</v>
      </c>
      <c r="J1970" s="300">
        <v>5</v>
      </c>
      <c r="K1970" s="300">
        <v>10</v>
      </c>
      <c r="L1970" s="300">
        <v>10</v>
      </c>
      <c r="M1970" s="300">
        <v>5</v>
      </c>
      <c r="N1970" s="300">
        <v>10</v>
      </c>
      <c r="O1970" s="300">
        <v>10</v>
      </c>
      <c r="P1970" s="300">
        <v>10</v>
      </c>
      <c r="Q1970" s="300">
        <v>5</v>
      </c>
    </row>
    <row r="1971" spans="1:18">
      <c r="A1971">
        <v>973</v>
      </c>
      <c r="B1971">
        <v>6</v>
      </c>
      <c r="C1971" s="299" t="s">
        <v>7693</v>
      </c>
      <c r="D1971" s="299" t="s">
        <v>7700</v>
      </c>
      <c r="E1971" s="302" t="s">
        <v>6524</v>
      </c>
      <c r="F1971" s="301">
        <v>8</v>
      </c>
      <c r="G1971" s="300">
        <v>5</v>
      </c>
      <c r="H1971" s="300">
        <v>5</v>
      </c>
      <c r="I1971" s="300">
        <v>5</v>
      </c>
      <c r="J1971" s="300">
        <v>5</v>
      </c>
      <c r="K1971" s="300">
        <v>10</v>
      </c>
      <c r="L1971" s="300">
        <v>10</v>
      </c>
      <c r="M1971" s="300">
        <v>5</v>
      </c>
      <c r="N1971" s="300">
        <v>10</v>
      </c>
      <c r="O1971" s="300">
        <v>10</v>
      </c>
      <c r="P1971" s="300">
        <v>10</v>
      </c>
      <c r="Q1971" s="300">
        <v>5</v>
      </c>
      <c r="R1971" s="1" t="s">
        <v>6665</v>
      </c>
    </row>
    <row r="1972" spans="1:18">
      <c r="A1972">
        <v>972</v>
      </c>
      <c r="B1972">
        <v>7</v>
      </c>
      <c r="C1972" s="299" t="s">
        <v>7693</v>
      </c>
      <c r="D1972" s="299" t="s">
        <v>7699</v>
      </c>
      <c r="E1972" s="302" t="s">
        <v>6524</v>
      </c>
      <c r="F1972" s="301">
        <v>7.2</v>
      </c>
      <c r="G1972" s="300">
        <v>5</v>
      </c>
      <c r="H1972" s="300">
        <v>5</v>
      </c>
      <c r="I1972" s="300">
        <v>5</v>
      </c>
      <c r="J1972" s="300">
        <v>5</v>
      </c>
      <c r="K1972" s="300">
        <v>10</v>
      </c>
      <c r="L1972" s="300">
        <v>10</v>
      </c>
      <c r="M1972" s="300">
        <v>5</v>
      </c>
      <c r="N1972" s="300">
        <v>10</v>
      </c>
      <c r="O1972" s="300">
        <v>10</v>
      </c>
      <c r="P1972" s="300">
        <v>10</v>
      </c>
      <c r="Q1972" s="300">
        <v>5</v>
      </c>
    </row>
    <row r="1973" spans="1:18">
      <c r="A1973">
        <v>971</v>
      </c>
      <c r="B1973">
        <v>8</v>
      </c>
      <c r="C1973" s="299" t="s">
        <v>7693</v>
      </c>
      <c r="D1973" s="299" t="s">
        <v>7698</v>
      </c>
      <c r="E1973" s="302" t="s">
        <v>6524</v>
      </c>
      <c r="F1973" s="301">
        <v>7.9</v>
      </c>
      <c r="G1973" s="300">
        <v>5</v>
      </c>
      <c r="H1973" s="300">
        <v>5</v>
      </c>
      <c r="I1973" s="300">
        <v>5</v>
      </c>
      <c r="J1973" s="300">
        <v>5</v>
      </c>
      <c r="K1973" s="300">
        <v>10</v>
      </c>
      <c r="L1973" s="300">
        <v>10</v>
      </c>
      <c r="M1973" s="300">
        <v>5</v>
      </c>
      <c r="N1973" s="300">
        <v>10</v>
      </c>
      <c r="O1973" s="300">
        <v>10</v>
      </c>
      <c r="P1973" s="300">
        <v>10</v>
      </c>
      <c r="Q1973" s="300">
        <v>5</v>
      </c>
      <c r="R1973" s="1" t="s">
        <v>6665</v>
      </c>
    </row>
    <row r="1974" spans="1:18">
      <c r="A1974">
        <v>970</v>
      </c>
      <c r="B1974">
        <v>9</v>
      </c>
      <c r="C1974" s="299" t="s">
        <v>7693</v>
      </c>
      <c r="D1974" s="299" t="s">
        <v>7697</v>
      </c>
      <c r="E1974" s="302" t="s">
        <v>6524</v>
      </c>
      <c r="F1974" s="301">
        <v>8.1999999999999993</v>
      </c>
      <c r="G1974" s="300">
        <v>5</v>
      </c>
      <c r="H1974" s="300">
        <v>5</v>
      </c>
      <c r="I1974" s="300">
        <v>5</v>
      </c>
      <c r="J1974" s="300">
        <v>5</v>
      </c>
      <c r="K1974" s="300">
        <v>10</v>
      </c>
      <c r="L1974" s="300">
        <v>10</v>
      </c>
      <c r="M1974" s="300">
        <v>5</v>
      </c>
      <c r="N1974" s="300">
        <v>10</v>
      </c>
      <c r="O1974" s="300">
        <v>10</v>
      </c>
      <c r="P1974" s="300">
        <v>10</v>
      </c>
      <c r="Q1974" s="300">
        <v>5</v>
      </c>
      <c r="R1974" s="1" t="s">
        <v>6665</v>
      </c>
    </row>
    <row r="1975" spans="1:18">
      <c r="A1975">
        <v>969</v>
      </c>
      <c r="B1975">
        <v>10</v>
      </c>
      <c r="C1975" s="299" t="s">
        <v>7693</v>
      </c>
      <c r="D1975" s="299" t="s">
        <v>7696</v>
      </c>
      <c r="E1975" s="302" t="s">
        <v>6524</v>
      </c>
      <c r="F1975" s="301">
        <v>5.5</v>
      </c>
      <c r="G1975" s="300">
        <v>5</v>
      </c>
      <c r="H1975" s="300">
        <v>5</v>
      </c>
      <c r="I1975" s="300">
        <v>5</v>
      </c>
      <c r="J1975" s="300">
        <v>5</v>
      </c>
      <c r="K1975" s="300">
        <v>10</v>
      </c>
      <c r="L1975" s="300">
        <v>10</v>
      </c>
      <c r="M1975" s="300">
        <v>5</v>
      </c>
      <c r="N1975" s="300">
        <v>10</v>
      </c>
      <c r="O1975" s="300">
        <v>10</v>
      </c>
      <c r="P1975" s="300">
        <v>10</v>
      </c>
      <c r="Q1975" s="300">
        <v>5</v>
      </c>
    </row>
    <row r="1976" spans="1:18">
      <c r="A1976">
        <v>968</v>
      </c>
      <c r="B1976">
        <v>11</v>
      </c>
      <c r="C1976" s="299" t="s">
        <v>7693</v>
      </c>
      <c r="D1976" s="299" t="s">
        <v>7695</v>
      </c>
      <c r="E1976" s="302" t="s">
        <v>6524</v>
      </c>
      <c r="F1976" s="301">
        <v>8.3000000000000007</v>
      </c>
      <c r="G1976" s="300">
        <v>5</v>
      </c>
      <c r="H1976" s="300">
        <v>5</v>
      </c>
      <c r="I1976" s="300">
        <v>5</v>
      </c>
      <c r="J1976" s="300">
        <v>5</v>
      </c>
      <c r="K1976" s="300">
        <v>10</v>
      </c>
      <c r="L1976" s="300">
        <v>10</v>
      </c>
      <c r="M1976" s="300">
        <v>5</v>
      </c>
      <c r="N1976" s="300">
        <v>10</v>
      </c>
      <c r="O1976" s="300">
        <v>10</v>
      </c>
      <c r="P1976" s="300">
        <v>10</v>
      </c>
      <c r="Q1976" s="300">
        <v>5</v>
      </c>
      <c r="R1976" s="1" t="s">
        <v>6665</v>
      </c>
    </row>
    <row r="1977" spans="1:18">
      <c r="A1977">
        <v>967</v>
      </c>
      <c r="B1977">
        <v>12</v>
      </c>
      <c r="C1977" s="299" t="s">
        <v>7693</v>
      </c>
      <c r="D1977" s="299" t="s">
        <v>7694</v>
      </c>
      <c r="E1977" s="302" t="s">
        <v>6524</v>
      </c>
      <c r="F1977" s="301">
        <v>7.3</v>
      </c>
      <c r="G1977" s="300">
        <v>5</v>
      </c>
      <c r="H1977" s="300">
        <v>5</v>
      </c>
      <c r="I1977" s="300">
        <v>5</v>
      </c>
      <c r="J1977" s="300">
        <v>5</v>
      </c>
      <c r="K1977" s="300">
        <v>10</v>
      </c>
      <c r="L1977" s="300">
        <v>10</v>
      </c>
      <c r="M1977" s="300">
        <v>5</v>
      </c>
      <c r="N1977" s="300">
        <v>10</v>
      </c>
      <c r="O1977" s="300">
        <v>10</v>
      </c>
      <c r="P1977" s="300">
        <v>10</v>
      </c>
      <c r="Q1977" s="300">
        <v>5</v>
      </c>
    </row>
    <row r="1978" spans="1:18">
      <c r="A1978">
        <v>966</v>
      </c>
      <c r="C1978" s="299" t="s">
        <v>7693</v>
      </c>
      <c r="D1978" s="298" t="s">
        <v>7692</v>
      </c>
      <c r="E1978" s="297" t="s">
        <v>6524</v>
      </c>
      <c r="F1978" s="296">
        <v>7.3</v>
      </c>
      <c r="G1978" s="296" t="e">
        <f>AVERAGE(#REF!)</f>
        <v>#REF!</v>
      </c>
      <c r="H1978" s="296" t="e">
        <f>AVERAGE(#REF!)</f>
        <v>#REF!</v>
      </c>
      <c r="I1978" s="296" t="e">
        <f>AVERAGE(#REF!)</f>
        <v>#REF!</v>
      </c>
      <c r="J1978" s="296" t="e">
        <f>AVERAGE(#REF!)</f>
        <v>#REF!</v>
      </c>
      <c r="K1978" s="296" t="e">
        <f>AVERAGE(#REF!)</f>
        <v>#REF!</v>
      </c>
      <c r="L1978" s="296" t="e">
        <f>AVERAGE(#REF!)</f>
        <v>#REF!</v>
      </c>
      <c r="M1978" s="296" t="e">
        <f>AVERAGE(#REF!)</f>
        <v>#REF!</v>
      </c>
      <c r="N1978" s="296" t="e">
        <f>AVERAGE(#REF!)</f>
        <v>#REF!</v>
      </c>
      <c r="O1978" s="296" t="e">
        <f>AVERAGE(#REF!)</f>
        <v>#REF!</v>
      </c>
      <c r="P1978" s="296" t="e">
        <f>AVERAGE(#REF!)</f>
        <v>#REF!</v>
      </c>
      <c r="Q1978" s="296" t="e">
        <f>AVERAGE(#REF!)</f>
        <v>#REF!</v>
      </c>
      <c r="R1978" s="1" t="s">
        <v>6665</v>
      </c>
    </row>
    <row r="1979" spans="1:18">
      <c r="A1979">
        <v>965</v>
      </c>
      <c r="B1979">
        <v>1</v>
      </c>
      <c r="C1979" s="299" t="s">
        <v>7680</v>
      </c>
      <c r="D1979" s="299" t="s">
        <v>7691</v>
      </c>
      <c r="E1979" s="302" t="s">
        <v>6524</v>
      </c>
      <c r="F1979" s="301">
        <v>9.4</v>
      </c>
      <c r="G1979" s="300">
        <v>5</v>
      </c>
      <c r="H1979" s="300">
        <v>5</v>
      </c>
      <c r="I1979" s="300">
        <v>5</v>
      </c>
      <c r="J1979" s="300">
        <v>5</v>
      </c>
      <c r="K1979" s="300">
        <v>10</v>
      </c>
      <c r="L1979" s="300">
        <v>10</v>
      </c>
      <c r="M1979" s="300">
        <v>5</v>
      </c>
      <c r="N1979" s="300">
        <v>10</v>
      </c>
      <c r="O1979" s="300">
        <v>10</v>
      </c>
      <c r="P1979" s="300">
        <v>10</v>
      </c>
      <c r="Q1979" s="300">
        <v>5</v>
      </c>
      <c r="R1979" s="1" t="s">
        <v>6665</v>
      </c>
    </row>
    <row r="1980" spans="1:18">
      <c r="A1980">
        <v>964</v>
      </c>
      <c r="B1980">
        <v>2</v>
      </c>
      <c r="C1980" s="299" t="s">
        <v>7680</v>
      </c>
      <c r="D1980" s="299" t="s">
        <v>7690</v>
      </c>
      <c r="E1980" s="302" t="s">
        <v>6524</v>
      </c>
      <c r="F1980" s="301">
        <v>8.6</v>
      </c>
      <c r="G1980" s="300">
        <v>5</v>
      </c>
      <c r="H1980" s="300">
        <v>5</v>
      </c>
      <c r="I1980" s="300">
        <v>5</v>
      </c>
      <c r="J1980" s="300">
        <v>5</v>
      </c>
      <c r="K1980" s="300">
        <v>10</v>
      </c>
      <c r="L1980" s="300">
        <v>10</v>
      </c>
      <c r="M1980" s="300">
        <v>5</v>
      </c>
      <c r="N1980" s="300">
        <v>10</v>
      </c>
      <c r="O1980" s="300">
        <v>10</v>
      </c>
      <c r="P1980" s="300">
        <v>10</v>
      </c>
      <c r="Q1980" s="300">
        <v>5</v>
      </c>
      <c r="R1980" s="1" t="s">
        <v>6665</v>
      </c>
    </row>
    <row r="1981" spans="1:18">
      <c r="A1981">
        <v>963</v>
      </c>
      <c r="B1981">
        <v>3</v>
      </c>
      <c r="C1981" s="299" t="s">
        <v>7680</v>
      </c>
      <c r="D1981" s="299" t="s">
        <v>7689</v>
      </c>
      <c r="E1981" s="302" t="s">
        <v>6524</v>
      </c>
      <c r="F1981" s="301">
        <v>9.1999999999999993</v>
      </c>
      <c r="G1981" s="300">
        <v>5</v>
      </c>
      <c r="H1981" s="300">
        <v>5</v>
      </c>
      <c r="I1981" s="300">
        <v>5</v>
      </c>
      <c r="J1981" s="300">
        <v>5</v>
      </c>
      <c r="K1981" s="300">
        <v>10</v>
      </c>
      <c r="L1981" s="300">
        <v>10</v>
      </c>
      <c r="M1981" s="300">
        <v>5</v>
      </c>
      <c r="N1981" s="300">
        <v>10</v>
      </c>
      <c r="O1981" s="300">
        <v>10</v>
      </c>
      <c r="P1981" s="300">
        <v>10</v>
      </c>
      <c r="Q1981" s="300">
        <v>5</v>
      </c>
      <c r="R1981" s="1" t="s">
        <v>6665</v>
      </c>
    </row>
    <row r="1982" spans="1:18">
      <c r="A1982">
        <v>962</v>
      </c>
      <c r="B1982">
        <v>4</v>
      </c>
      <c r="C1982" s="299" t="s">
        <v>7680</v>
      </c>
      <c r="D1982" s="299" t="s">
        <v>7688</v>
      </c>
      <c r="E1982" s="302" t="s">
        <v>6524</v>
      </c>
      <c r="F1982" s="301">
        <v>7.5</v>
      </c>
      <c r="G1982" s="300">
        <v>5</v>
      </c>
      <c r="H1982" s="300">
        <v>5</v>
      </c>
      <c r="I1982" s="300">
        <v>5</v>
      </c>
      <c r="J1982" s="300">
        <v>5</v>
      </c>
      <c r="K1982" s="300">
        <v>10</v>
      </c>
      <c r="L1982" s="300">
        <v>10</v>
      </c>
      <c r="M1982" s="300">
        <v>5</v>
      </c>
      <c r="N1982" s="300">
        <v>10</v>
      </c>
      <c r="O1982" s="300">
        <v>10</v>
      </c>
      <c r="P1982" s="300">
        <v>10</v>
      </c>
      <c r="Q1982" s="300">
        <v>5</v>
      </c>
      <c r="R1982" s="1" t="s">
        <v>6665</v>
      </c>
    </row>
    <row r="1983" spans="1:18">
      <c r="A1983">
        <v>961</v>
      </c>
      <c r="B1983">
        <v>5</v>
      </c>
      <c r="C1983" s="299" t="s">
        <v>7680</v>
      </c>
      <c r="D1983" s="305" t="s">
        <v>7687</v>
      </c>
      <c r="E1983" s="304" t="s">
        <v>6524</v>
      </c>
      <c r="F1983" s="303">
        <v>9.6</v>
      </c>
      <c r="G1983" s="300">
        <v>5</v>
      </c>
      <c r="H1983" s="300">
        <v>5</v>
      </c>
      <c r="I1983" s="300">
        <v>5</v>
      </c>
      <c r="J1983" s="300">
        <v>5</v>
      </c>
      <c r="K1983" s="300">
        <v>10</v>
      </c>
      <c r="L1983" s="300">
        <v>10</v>
      </c>
      <c r="M1983" s="300">
        <v>5</v>
      </c>
      <c r="N1983" s="300">
        <v>10</v>
      </c>
      <c r="O1983" s="300">
        <v>10</v>
      </c>
      <c r="P1983" s="300">
        <v>10</v>
      </c>
      <c r="Q1983" s="300">
        <v>5</v>
      </c>
      <c r="R1983" s="1" t="s">
        <v>8</v>
      </c>
    </row>
    <row r="1984" spans="1:18">
      <c r="A1984">
        <v>960</v>
      </c>
      <c r="B1984">
        <v>6</v>
      </c>
      <c r="C1984" s="299" t="s">
        <v>7680</v>
      </c>
      <c r="D1984" s="299" t="s">
        <v>7686</v>
      </c>
      <c r="E1984" s="302" t="s">
        <v>6524</v>
      </c>
      <c r="F1984" s="301">
        <v>8.6</v>
      </c>
      <c r="G1984" s="300">
        <v>5</v>
      </c>
      <c r="H1984" s="300">
        <v>5</v>
      </c>
      <c r="I1984" s="300">
        <v>5</v>
      </c>
      <c r="J1984" s="300">
        <v>5</v>
      </c>
      <c r="K1984" s="300">
        <v>10</v>
      </c>
      <c r="L1984" s="300">
        <v>10</v>
      </c>
      <c r="M1984" s="300">
        <v>5</v>
      </c>
      <c r="N1984" s="300">
        <v>10</v>
      </c>
      <c r="O1984" s="300">
        <v>10</v>
      </c>
      <c r="P1984" s="300">
        <v>10</v>
      </c>
      <c r="Q1984" s="300">
        <v>5</v>
      </c>
      <c r="R1984" s="1" t="s">
        <v>6665</v>
      </c>
    </row>
    <row r="1985" spans="1:18">
      <c r="A1985">
        <v>959</v>
      </c>
      <c r="B1985">
        <v>7</v>
      </c>
      <c r="C1985" s="299" t="s">
        <v>7680</v>
      </c>
      <c r="D1985" s="299" t="s">
        <v>7685</v>
      </c>
      <c r="E1985" s="302" t="s">
        <v>6524</v>
      </c>
      <c r="F1985" s="301">
        <v>8.5</v>
      </c>
      <c r="G1985" s="300">
        <v>5</v>
      </c>
      <c r="H1985" s="300">
        <v>5</v>
      </c>
      <c r="I1985" s="300">
        <v>5</v>
      </c>
      <c r="J1985" s="300">
        <v>5</v>
      </c>
      <c r="K1985" s="300">
        <v>10</v>
      </c>
      <c r="L1985" s="300">
        <v>10</v>
      </c>
      <c r="M1985" s="300">
        <v>5</v>
      </c>
      <c r="N1985" s="300">
        <v>10</v>
      </c>
      <c r="O1985" s="300">
        <v>10</v>
      </c>
      <c r="P1985" s="300">
        <v>10</v>
      </c>
      <c r="Q1985" s="300">
        <v>5</v>
      </c>
      <c r="R1985" s="1" t="s">
        <v>6665</v>
      </c>
    </row>
    <row r="1986" spans="1:18">
      <c r="A1986">
        <v>958</v>
      </c>
      <c r="B1986">
        <v>8</v>
      </c>
      <c r="C1986" s="299" t="s">
        <v>7680</v>
      </c>
      <c r="D1986" s="299" t="s">
        <v>7684</v>
      </c>
      <c r="E1986" s="302" t="s">
        <v>6524</v>
      </c>
      <c r="F1986" s="301">
        <v>8.4</v>
      </c>
      <c r="G1986" s="300">
        <v>5</v>
      </c>
      <c r="H1986" s="300">
        <v>5</v>
      </c>
      <c r="I1986" s="300">
        <v>5</v>
      </c>
      <c r="J1986" s="300">
        <v>5</v>
      </c>
      <c r="K1986" s="300">
        <v>10</v>
      </c>
      <c r="L1986" s="300">
        <v>10</v>
      </c>
      <c r="M1986" s="300">
        <v>5</v>
      </c>
      <c r="N1986" s="300">
        <v>10</v>
      </c>
      <c r="O1986" s="300">
        <v>10</v>
      </c>
      <c r="P1986" s="300">
        <v>10</v>
      </c>
      <c r="Q1986" s="300">
        <v>5</v>
      </c>
      <c r="R1986" s="1" t="s">
        <v>6665</v>
      </c>
    </row>
    <row r="1987" spans="1:18">
      <c r="A1987">
        <v>957</v>
      </c>
      <c r="B1987">
        <v>9</v>
      </c>
      <c r="C1987" s="299" t="s">
        <v>7680</v>
      </c>
      <c r="D1987" s="299" t="s">
        <v>7683</v>
      </c>
      <c r="E1987" s="302" t="s">
        <v>6524</v>
      </c>
      <c r="F1987" s="301">
        <v>8.4</v>
      </c>
      <c r="G1987" s="300">
        <v>5</v>
      </c>
      <c r="H1987" s="300">
        <v>5</v>
      </c>
      <c r="I1987" s="300">
        <v>5</v>
      </c>
      <c r="J1987" s="300">
        <v>5</v>
      </c>
      <c r="K1987" s="300">
        <v>10</v>
      </c>
      <c r="L1987" s="300">
        <v>10</v>
      </c>
      <c r="M1987" s="300">
        <v>5</v>
      </c>
      <c r="N1987" s="300">
        <v>10</v>
      </c>
      <c r="O1987" s="300">
        <v>10</v>
      </c>
      <c r="P1987" s="300">
        <v>10</v>
      </c>
      <c r="Q1987" s="300">
        <v>5</v>
      </c>
      <c r="R1987" s="1" t="s">
        <v>6665</v>
      </c>
    </row>
    <row r="1988" spans="1:18">
      <c r="A1988">
        <v>956</v>
      </c>
      <c r="B1988">
        <v>10</v>
      </c>
      <c r="C1988" s="299" t="s">
        <v>7680</v>
      </c>
      <c r="D1988" s="299" t="s">
        <v>7682</v>
      </c>
      <c r="E1988" s="302" t="s">
        <v>6524</v>
      </c>
      <c r="F1988" s="301">
        <v>8.9</v>
      </c>
      <c r="G1988" s="300">
        <v>5</v>
      </c>
      <c r="H1988" s="300">
        <v>5</v>
      </c>
      <c r="I1988" s="300">
        <v>5</v>
      </c>
      <c r="J1988" s="300">
        <v>5</v>
      </c>
      <c r="K1988" s="300">
        <v>10</v>
      </c>
      <c r="L1988" s="300">
        <v>10</v>
      </c>
      <c r="M1988" s="300">
        <v>5</v>
      </c>
      <c r="N1988" s="300">
        <v>10</v>
      </c>
      <c r="O1988" s="300">
        <v>10</v>
      </c>
      <c r="P1988" s="300">
        <v>10</v>
      </c>
      <c r="Q1988" s="300">
        <v>5</v>
      </c>
      <c r="R1988" s="1" t="s">
        <v>6665</v>
      </c>
    </row>
    <row r="1989" spans="1:18">
      <c r="A1989">
        <v>955</v>
      </c>
      <c r="B1989">
        <v>11</v>
      </c>
      <c r="C1989" s="299" t="s">
        <v>7680</v>
      </c>
      <c r="D1989" s="299" t="s">
        <v>7681</v>
      </c>
      <c r="E1989" s="302" t="s">
        <v>6524</v>
      </c>
      <c r="F1989" s="301">
        <v>8</v>
      </c>
      <c r="G1989" s="300">
        <v>5</v>
      </c>
      <c r="H1989" s="300">
        <v>5</v>
      </c>
      <c r="I1989" s="300">
        <v>5</v>
      </c>
      <c r="J1989" s="300">
        <v>5</v>
      </c>
      <c r="K1989" s="300">
        <v>10</v>
      </c>
      <c r="L1989" s="300">
        <v>10</v>
      </c>
      <c r="M1989" s="300">
        <v>5</v>
      </c>
      <c r="N1989" s="300">
        <v>10</v>
      </c>
      <c r="O1989" s="300">
        <v>10</v>
      </c>
      <c r="P1989" s="300">
        <v>10</v>
      </c>
      <c r="Q1989" s="300">
        <v>5</v>
      </c>
    </row>
    <row r="1990" spans="1:18">
      <c r="A1990">
        <v>954</v>
      </c>
      <c r="C1990" s="299" t="s">
        <v>7680</v>
      </c>
      <c r="D1990" s="298" t="s">
        <v>7679</v>
      </c>
      <c r="E1990" s="297" t="s">
        <v>6524</v>
      </c>
      <c r="F1990" s="296">
        <v>8.6</v>
      </c>
      <c r="G1990" s="296" t="e">
        <f>AVERAGE(#REF!)</f>
        <v>#REF!</v>
      </c>
      <c r="H1990" s="296" t="e">
        <f>AVERAGE(#REF!)</f>
        <v>#REF!</v>
      </c>
      <c r="I1990" s="296" t="e">
        <f>AVERAGE(#REF!)</f>
        <v>#REF!</v>
      </c>
      <c r="J1990" s="296" t="e">
        <f>AVERAGE(#REF!)</f>
        <v>#REF!</v>
      </c>
      <c r="K1990" s="296" t="e">
        <f>AVERAGE(#REF!)</f>
        <v>#REF!</v>
      </c>
      <c r="L1990" s="296" t="e">
        <f>AVERAGE(#REF!)</f>
        <v>#REF!</v>
      </c>
      <c r="M1990" s="296" t="e">
        <f>AVERAGE(#REF!)</f>
        <v>#REF!</v>
      </c>
      <c r="N1990" s="296" t="e">
        <f>AVERAGE(#REF!)</f>
        <v>#REF!</v>
      </c>
      <c r="O1990" s="296" t="e">
        <f>AVERAGE(#REF!)</f>
        <v>#REF!</v>
      </c>
      <c r="P1990" s="296" t="e">
        <f>AVERAGE(#REF!)</f>
        <v>#REF!</v>
      </c>
      <c r="Q1990" s="296" t="e">
        <f>AVERAGE(#REF!)</f>
        <v>#REF!</v>
      </c>
      <c r="R1990" s="1" t="s">
        <v>6665</v>
      </c>
    </row>
    <row r="1991" spans="1:18">
      <c r="A1991">
        <v>953</v>
      </c>
      <c r="B1991">
        <v>1</v>
      </c>
      <c r="C1991" s="299" t="s">
        <v>7668</v>
      </c>
      <c r="D1991" s="299" t="s">
        <v>7678</v>
      </c>
      <c r="E1991" s="302" t="s">
        <v>6524</v>
      </c>
      <c r="F1991" s="301">
        <v>8.8000000000000007</v>
      </c>
      <c r="G1991" s="300">
        <v>5</v>
      </c>
      <c r="H1991" s="300">
        <v>5</v>
      </c>
      <c r="I1991" s="300">
        <v>5</v>
      </c>
      <c r="J1991" s="300">
        <v>5</v>
      </c>
      <c r="K1991" s="300">
        <v>10</v>
      </c>
      <c r="L1991" s="300">
        <v>10</v>
      </c>
      <c r="M1991" s="300">
        <v>5</v>
      </c>
      <c r="N1991" s="300">
        <v>10</v>
      </c>
      <c r="O1991" s="300">
        <v>10</v>
      </c>
      <c r="P1991" s="300">
        <v>10</v>
      </c>
      <c r="Q1991" s="300">
        <v>5</v>
      </c>
      <c r="R1991" s="1" t="s">
        <v>8</v>
      </c>
    </row>
    <row r="1992" spans="1:18">
      <c r="A1992">
        <v>952</v>
      </c>
      <c r="B1992">
        <v>2</v>
      </c>
      <c r="C1992" s="299" t="s">
        <v>7668</v>
      </c>
      <c r="D1992" s="299" t="s">
        <v>7677</v>
      </c>
      <c r="E1992" s="302" t="s">
        <v>6524</v>
      </c>
      <c r="F1992" s="301">
        <v>8.4</v>
      </c>
      <c r="G1992" s="300">
        <v>5</v>
      </c>
      <c r="H1992" s="300">
        <v>5</v>
      </c>
      <c r="I1992" s="300">
        <v>5</v>
      </c>
      <c r="J1992" s="300">
        <v>5</v>
      </c>
      <c r="K1992" s="300">
        <v>10</v>
      </c>
      <c r="L1992" s="300">
        <v>10</v>
      </c>
      <c r="M1992" s="300">
        <v>5</v>
      </c>
      <c r="N1992" s="300">
        <v>10</v>
      </c>
      <c r="O1992" s="300">
        <v>10</v>
      </c>
      <c r="P1992" s="300">
        <v>10</v>
      </c>
      <c r="Q1992" s="300">
        <v>5</v>
      </c>
      <c r="R1992" s="1" t="s">
        <v>6665</v>
      </c>
    </row>
    <row r="1993" spans="1:18">
      <c r="A1993">
        <v>951</v>
      </c>
      <c r="B1993">
        <v>3</v>
      </c>
      <c r="C1993" s="299" t="s">
        <v>7668</v>
      </c>
      <c r="D1993" s="299" t="s">
        <v>7676</v>
      </c>
      <c r="E1993" s="302" t="s">
        <v>6524</v>
      </c>
      <c r="F1993" s="301">
        <v>7.8</v>
      </c>
      <c r="G1993" s="300">
        <v>5</v>
      </c>
      <c r="H1993" s="300">
        <v>5</v>
      </c>
      <c r="I1993" s="300">
        <v>5</v>
      </c>
      <c r="J1993" s="300">
        <v>5</v>
      </c>
      <c r="K1993" s="300">
        <v>10</v>
      </c>
      <c r="L1993" s="300">
        <v>10</v>
      </c>
      <c r="M1993" s="300">
        <v>5</v>
      </c>
      <c r="N1993" s="300">
        <v>10</v>
      </c>
      <c r="O1993" s="300">
        <v>10</v>
      </c>
      <c r="P1993" s="300">
        <v>10</v>
      </c>
      <c r="Q1993" s="300">
        <v>5</v>
      </c>
      <c r="R1993" s="1" t="s">
        <v>6665</v>
      </c>
    </row>
    <row r="1994" spans="1:18">
      <c r="A1994">
        <v>950</v>
      </c>
      <c r="B1994">
        <v>4</v>
      </c>
      <c r="C1994" s="299" t="s">
        <v>7668</v>
      </c>
      <c r="D1994" s="305" t="s">
        <v>7675</v>
      </c>
      <c r="E1994" s="304" t="s">
        <v>6524</v>
      </c>
      <c r="F1994" s="303">
        <v>10</v>
      </c>
      <c r="G1994" s="300">
        <v>5</v>
      </c>
      <c r="H1994" s="300">
        <v>5</v>
      </c>
      <c r="I1994" s="300">
        <v>5</v>
      </c>
      <c r="J1994" s="300">
        <v>5</v>
      </c>
      <c r="K1994" s="300">
        <v>10</v>
      </c>
      <c r="L1994" s="300">
        <v>10</v>
      </c>
      <c r="M1994" s="300">
        <v>5</v>
      </c>
      <c r="N1994" s="300">
        <v>10</v>
      </c>
      <c r="O1994" s="300">
        <v>10</v>
      </c>
      <c r="P1994" s="300">
        <v>10</v>
      </c>
      <c r="Q1994" s="300">
        <v>5</v>
      </c>
      <c r="R1994" s="1" t="s">
        <v>6665</v>
      </c>
    </row>
    <row r="1995" spans="1:18">
      <c r="A1995">
        <v>949</v>
      </c>
      <c r="B1995">
        <v>5</v>
      </c>
      <c r="C1995" s="299" t="s">
        <v>7668</v>
      </c>
      <c r="D1995" s="299" t="s">
        <v>7674</v>
      </c>
      <c r="E1995" s="302" t="s">
        <v>6524</v>
      </c>
      <c r="F1995" s="301">
        <v>8.6</v>
      </c>
      <c r="G1995" s="300">
        <v>5</v>
      </c>
      <c r="H1995" s="300">
        <v>5</v>
      </c>
      <c r="I1995" s="300">
        <v>5</v>
      </c>
      <c r="J1995" s="300">
        <v>5</v>
      </c>
      <c r="K1995" s="300">
        <v>10</v>
      </c>
      <c r="L1995" s="300">
        <v>10</v>
      </c>
      <c r="M1995" s="300">
        <v>5</v>
      </c>
      <c r="N1995" s="300">
        <v>10</v>
      </c>
      <c r="O1995" s="300">
        <v>10</v>
      </c>
      <c r="P1995" s="300">
        <v>10</v>
      </c>
      <c r="Q1995" s="300">
        <v>5</v>
      </c>
      <c r="R1995" s="1" t="s">
        <v>8</v>
      </c>
    </row>
    <row r="1996" spans="1:18">
      <c r="A1996">
        <v>948</v>
      </c>
      <c r="B1996">
        <v>6</v>
      </c>
      <c r="C1996" s="299" t="s">
        <v>7668</v>
      </c>
      <c r="D1996" s="299" t="s">
        <v>7673</v>
      </c>
      <c r="E1996" s="302" t="s">
        <v>6524</v>
      </c>
      <c r="F1996" s="301">
        <v>8.5</v>
      </c>
      <c r="G1996" s="300">
        <v>5</v>
      </c>
      <c r="H1996" s="300">
        <v>5</v>
      </c>
      <c r="I1996" s="300">
        <v>5</v>
      </c>
      <c r="J1996" s="300">
        <v>5</v>
      </c>
      <c r="K1996" s="300">
        <v>10</v>
      </c>
      <c r="L1996" s="300">
        <v>10</v>
      </c>
      <c r="M1996" s="300">
        <v>5</v>
      </c>
      <c r="N1996" s="300">
        <v>10</v>
      </c>
      <c r="O1996" s="300">
        <v>10</v>
      </c>
      <c r="P1996" s="300">
        <v>10</v>
      </c>
      <c r="Q1996" s="300">
        <v>5</v>
      </c>
      <c r="R1996" s="1" t="s">
        <v>6665</v>
      </c>
    </row>
    <row r="1997" spans="1:18">
      <c r="A1997">
        <v>947</v>
      </c>
      <c r="B1997">
        <v>7</v>
      </c>
      <c r="C1997" s="299" t="s">
        <v>7668</v>
      </c>
      <c r="D1997" s="299" t="s">
        <v>7672</v>
      </c>
      <c r="E1997" s="302" t="s">
        <v>6524</v>
      </c>
      <c r="F1997" s="301">
        <v>8.8000000000000007</v>
      </c>
      <c r="G1997" s="300">
        <v>5</v>
      </c>
      <c r="H1997" s="300">
        <v>5</v>
      </c>
      <c r="I1997" s="300">
        <v>5</v>
      </c>
      <c r="J1997" s="300">
        <v>5</v>
      </c>
      <c r="K1997" s="300">
        <v>10</v>
      </c>
      <c r="L1997" s="300">
        <v>10</v>
      </c>
      <c r="M1997" s="300">
        <v>5</v>
      </c>
      <c r="N1997" s="300">
        <v>10</v>
      </c>
      <c r="O1997" s="300">
        <v>10</v>
      </c>
      <c r="P1997" s="300">
        <v>10</v>
      </c>
      <c r="Q1997" s="300">
        <v>5</v>
      </c>
      <c r="R1997" s="1" t="s">
        <v>6698</v>
      </c>
    </row>
    <row r="1998" spans="1:18">
      <c r="A1998">
        <v>946</v>
      </c>
      <c r="B1998">
        <v>8</v>
      </c>
      <c r="C1998" s="299" t="s">
        <v>7668</v>
      </c>
      <c r="D1998" s="299" t="s">
        <v>7671</v>
      </c>
      <c r="E1998" s="302" t="s">
        <v>6524</v>
      </c>
      <c r="F1998" s="301">
        <v>7.4</v>
      </c>
      <c r="G1998" s="300">
        <v>5</v>
      </c>
      <c r="H1998" s="300">
        <v>5</v>
      </c>
      <c r="I1998" s="300">
        <v>5</v>
      </c>
      <c r="J1998" s="300">
        <v>5</v>
      </c>
      <c r="K1998" s="300">
        <v>10</v>
      </c>
      <c r="L1998" s="300">
        <v>10</v>
      </c>
      <c r="M1998" s="300">
        <v>5</v>
      </c>
      <c r="N1998" s="300">
        <v>10</v>
      </c>
      <c r="O1998" s="300">
        <v>10</v>
      </c>
      <c r="P1998" s="300">
        <v>10</v>
      </c>
      <c r="Q1998" s="300">
        <v>5</v>
      </c>
    </row>
    <row r="1999" spans="1:18">
      <c r="A1999">
        <v>945</v>
      </c>
      <c r="B1999">
        <v>9</v>
      </c>
      <c r="C1999" s="299" t="s">
        <v>7668</v>
      </c>
      <c r="D1999" s="299" t="s">
        <v>7670</v>
      </c>
      <c r="E1999" s="302" t="s">
        <v>6524</v>
      </c>
      <c r="F1999" s="301">
        <v>7.4</v>
      </c>
      <c r="G1999" s="300">
        <v>5</v>
      </c>
      <c r="H1999" s="300">
        <v>5</v>
      </c>
      <c r="I1999" s="300">
        <v>5</v>
      </c>
      <c r="J1999" s="300">
        <v>5</v>
      </c>
      <c r="K1999" s="300">
        <v>10</v>
      </c>
      <c r="L1999" s="300">
        <v>10</v>
      </c>
      <c r="M1999" s="300">
        <v>5</v>
      </c>
      <c r="N1999" s="300">
        <v>10</v>
      </c>
      <c r="O1999" s="300">
        <v>10</v>
      </c>
      <c r="P1999" s="300">
        <v>10</v>
      </c>
      <c r="Q1999" s="300">
        <v>5</v>
      </c>
    </row>
    <row r="2000" spans="1:18">
      <c r="A2000">
        <v>944</v>
      </c>
      <c r="B2000">
        <v>10</v>
      </c>
      <c r="C2000" s="299" t="s">
        <v>7668</v>
      </c>
      <c r="D2000" s="299" t="s">
        <v>7669</v>
      </c>
      <c r="E2000" s="302" t="s">
        <v>6524</v>
      </c>
      <c r="F2000" s="301">
        <v>7.4</v>
      </c>
      <c r="G2000" s="300">
        <v>5</v>
      </c>
      <c r="H2000" s="300">
        <v>5</v>
      </c>
      <c r="I2000" s="300">
        <v>5</v>
      </c>
      <c r="J2000" s="300">
        <v>5</v>
      </c>
      <c r="K2000" s="300">
        <v>10</v>
      </c>
      <c r="L2000" s="300">
        <v>10</v>
      </c>
      <c r="M2000" s="300">
        <v>5</v>
      </c>
      <c r="N2000" s="300">
        <v>10</v>
      </c>
      <c r="O2000" s="300">
        <v>10</v>
      </c>
      <c r="P2000" s="300">
        <v>10</v>
      </c>
      <c r="Q2000" s="300">
        <v>5</v>
      </c>
    </row>
    <row r="2001" spans="1:18">
      <c r="A2001">
        <v>943</v>
      </c>
      <c r="C2001" s="299" t="s">
        <v>7668</v>
      </c>
      <c r="D2001" s="298" t="s">
        <v>7667</v>
      </c>
      <c r="E2001" s="297" t="s">
        <v>6524</v>
      </c>
      <c r="F2001" s="296">
        <v>8.3000000000000007</v>
      </c>
      <c r="G2001" s="296" t="e">
        <f>AVERAGE(#REF!)</f>
        <v>#REF!</v>
      </c>
      <c r="H2001" s="296" t="e">
        <f>AVERAGE(#REF!)</f>
        <v>#REF!</v>
      </c>
      <c r="I2001" s="296" t="e">
        <f>AVERAGE(#REF!)</f>
        <v>#REF!</v>
      </c>
      <c r="J2001" s="296" t="e">
        <f>AVERAGE(#REF!)</f>
        <v>#REF!</v>
      </c>
      <c r="K2001" s="296" t="e">
        <f>AVERAGE(#REF!)</f>
        <v>#REF!</v>
      </c>
      <c r="L2001" s="296" t="e">
        <f>AVERAGE(#REF!)</f>
        <v>#REF!</v>
      </c>
      <c r="M2001" s="296" t="e">
        <f>AVERAGE(#REF!)</f>
        <v>#REF!</v>
      </c>
      <c r="N2001" s="296" t="e">
        <f>AVERAGE(#REF!)</f>
        <v>#REF!</v>
      </c>
      <c r="O2001" s="296" t="e">
        <f>AVERAGE(#REF!)</f>
        <v>#REF!</v>
      </c>
      <c r="P2001" s="296" t="e">
        <f>AVERAGE(#REF!)</f>
        <v>#REF!</v>
      </c>
      <c r="Q2001" s="296" t="e">
        <f>AVERAGE(#REF!)</f>
        <v>#REF!</v>
      </c>
      <c r="R2001" s="1" t="s">
        <v>6665</v>
      </c>
    </row>
    <row r="2002" spans="1:18">
      <c r="A2002">
        <v>942</v>
      </c>
      <c r="B2002">
        <v>1</v>
      </c>
      <c r="C2002" s="299" t="s">
        <v>7658</v>
      </c>
      <c r="D2002" s="299" t="s">
        <v>7666</v>
      </c>
      <c r="E2002" s="302" t="s">
        <v>6524</v>
      </c>
      <c r="F2002" s="301">
        <v>9.1</v>
      </c>
      <c r="G2002" s="300">
        <v>5</v>
      </c>
      <c r="H2002" s="300">
        <v>5</v>
      </c>
      <c r="I2002" s="300">
        <v>5</v>
      </c>
      <c r="J2002" s="300">
        <v>5</v>
      </c>
      <c r="K2002" s="300">
        <v>10</v>
      </c>
      <c r="L2002" s="300">
        <v>10</v>
      </c>
      <c r="M2002" s="300">
        <v>5</v>
      </c>
      <c r="N2002" s="300">
        <v>10</v>
      </c>
      <c r="O2002" s="300">
        <v>10</v>
      </c>
      <c r="P2002" s="300">
        <v>10</v>
      </c>
      <c r="Q2002" s="300">
        <v>5</v>
      </c>
      <c r="R2002" s="1" t="s">
        <v>8</v>
      </c>
    </row>
    <row r="2003" spans="1:18">
      <c r="A2003">
        <v>941</v>
      </c>
      <c r="B2003">
        <v>2</v>
      </c>
      <c r="C2003" s="299" t="s">
        <v>7658</v>
      </c>
      <c r="D2003" s="299" t="s">
        <v>7665</v>
      </c>
      <c r="E2003" s="302" t="s">
        <v>6524</v>
      </c>
      <c r="F2003" s="301">
        <v>9.1</v>
      </c>
      <c r="G2003" s="300">
        <v>5</v>
      </c>
      <c r="H2003" s="300">
        <v>5</v>
      </c>
      <c r="I2003" s="300">
        <v>5</v>
      </c>
      <c r="J2003" s="300">
        <v>5</v>
      </c>
      <c r="K2003" s="300">
        <v>10</v>
      </c>
      <c r="L2003" s="300">
        <v>10</v>
      </c>
      <c r="M2003" s="300">
        <v>5</v>
      </c>
      <c r="N2003" s="300">
        <v>10</v>
      </c>
      <c r="O2003" s="300">
        <v>10</v>
      </c>
      <c r="P2003" s="300">
        <v>10</v>
      </c>
      <c r="Q2003" s="300">
        <v>5</v>
      </c>
      <c r="R2003" s="1" t="s">
        <v>6665</v>
      </c>
    </row>
    <row r="2004" spans="1:18">
      <c r="A2004">
        <v>940</v>
      </c>
      <c r="B2004">
        <v>3</v>
      </c>
      <c r="C2004" s="299" t="s">
        <v>7658</v>
      </c>
      <c r="D2004" s="299" t="s">
        <v>7664</v>
      </c>
      <c r="E2004" s="302" t="s">
        <v>6524</v>
      </c>
      <c r="F2004" s="301">
        <v>9.4</v>
      </c>
      <c r="G2004" s="300">
        <v>5</v>
      </c>
      <c r="H2004" s="300">
        <v>5</v>
      </c>
      <c r="I2004" s="300">
        <v>5</v>
      </c>
      <c r="J2004" s="300">
        <v>5</v>
      </c>
      <c r="K2004" s="300">
        <v>10</v>
      </c>
      <c r="L2004" s="300">
        <v>10</v>
      </c>
      <c r="M2004" s="300">
        <v>5</v>
      </c>
      <c r="N2004" s="300">
        <v>10</v>
      </c>
      <c r="O2004" s="300">
        <v>10</v>
      </c>
      <c r="P2004" s="300">
        <v>10</v>
      </c>
      <c r="Q2004" s="300">
        <v>5</v>
      </c>
      <c r="R2004" s="1" t="s">
        <v>6665</v>
      </c>
    </row>
    <row r="2005" spans="1:18">
      <c r="A2005">
        <v>939</v>
      </c>
      <c r="B2005">
        <v>4</v>
      </c>
      <c r="C2005" s="299" t="s">
        <v>7658</v>
      </c>
      <c r="D2005" s="299" t="s">
        <v>7663</v>
      </c>
      <c r="E2005" s="302" t="s">
        <v>6524</v>
      </c>
      <c r="F2005" s="301">
        <v>8</v>
      </c>
      <c r="G2005" s="300">
        <v>5</v>
      </c>
      <c r="H2005" s="300">
        <v>5</v>
      </c>
      <c r="I2005" s="300">
        <v>5</v>
      </c>
      <c r="J2005" s="300">
        <v>5</v>
      </c>
      <c r="K2005" s="300">
        <v>10</v>
      </c>
      <c r="L2005" s="300">
        <v>10</v>
      </c>
      <c r="M2005" s="300">
        <v>5</v>
      </c>
      <c r="N2005" s="300">
        <v>10</v>
      </c>
      <c r="O2005" s="300">
        <v>10</v>
      </c>
      <c r="P2005" s="300">
        <v>10</v>
      </c>
      <c r="Q2005" s="300">
        <v>5</v>
      </c>
      <c r="R2005" s="1" t="s">
        <v>6665</v>
      </c>
    </row>
    <row r="2006" spans="1:18">
      <c r="A2006">
        <v>938</v>
      </c>
      <c r="B2006">
        <v>5</v>
      </c>
      <c r="C2006" s="299" t="s">
        <v>7658</v>
      </c>
      <c r="D2006" s="299" t="s">
        <v>7662</v>
      </c>
      <c r="E2006" s="302" t="s">
        <v>6524</v>
      </c>
      <c r="F2006" s="301">
        <v>9.1999999999999993</v>
      </c>
      <c r="G2006" s="300">
        <v>5</v>
      </c>
      <c r="H2006" s="300">
        <v>5</v>
      </c>
      <c r="I2006" s="300">
        <v>5</v>
      </c>
      <c r="J2006" s="300">
        <v>5</v>
      </c>
      <c r="K2006" s="300">
        <v>10</v>
      </c>
      <c r="L2006" s="300">
        <v>10</v>
      </c>
      <c r="M2006" s="300">
        <v>5</v>
      </c>
      <c r="N2006" s="300">
        <v>10</v>
      </c>
      <c r="O2006" s="300">
        <v>10</v>
      </c>
      <c r="P2006" s="300">
        <v>10</v>
      </c>
      <c r="Q2006" s="300">
        <v>5</v>
      </c>
      <c r="R2006" s="1" t="s">
        <v>8</v>
      </c>
    </row>
    <row r="2007" spans="1:18">
      <c r="A2007">
        <v>937</v>
      </c>
      <c r="B2007">
        <v>6</v>
      </c>
      <c r="C2007" s="299" t="s">
        <v>7658</v>
      </c>
      <c r="D2007" s="299" t="s">
        <v>7661</v>
      </c>
      <c r="E2007" s="302" t="s">
        <v>6524</v>
      </c>
      <c r="F2007" s="301">
        <v>8.8000000000000007</v>
      </c>
      <c r="G2007" s="300">
        <v>5</v>
      </c>
      <c r="H2007" s="300">
        <v>5</v>
      </c>
      <c r="I2007" s="300">
        <v>5</v>
      </c>
      <c r="J2007" s="300">
        <v>5</v>
      </c>
      <c r="K2007" s="300">
        <v>10</v>
      </c>
      <c r="L2007" s="300">
        <v>10</v>
      </c>
      <c r="M2007" s="300">
        <v>5</v>
      </c>
      <c r="N2007" s="300">
        <v>10</v>
      </c>
      <c r="O2007" s="300">
        <v>10</v>
      </c>
      <c r="P2007" s="300">
        <v>10</v>
      </c>
      <c r="Q2007" s="300">
        <v>5</v>
      </c>
      <c r="R2007" s="1" t="s">
        <v>6665</v>
      </c>
    </row>
    <row r="2008" spans="1:18">
      <c r="A2008">
        <v>936</v>
      </c>
      <c r="B2008">
        <v>7</v>
      </c>
      <c r="C2008" s="299" t="s">
        <v>7658</v>
      </c>
      <c r="D2008" s="299" t="s">
        <v>7660</v>
      </c>
      <c r="E2008" s="302" t="s">
        <v>6524</v>
      </c>
      <c r="F2008" s="301">
        <v>7.6</v>
      </c>
      <c r="G2008" s="300">
        <v>5</v>
      </c>
      <c r="H2008" s="300">
        <v>5</v>
      </c>
      <c r="I2008" s="300">
        <v>5</v>
      </c>
      <c r="J2008" s="300">
        <v>5</v>
      </c>
      <c r="K2008" s="300">
        <v>10</v>
      </c>
      <c r="L2008" s="300">
        <v>10</v>
      </c>
      <c r="M2008" s="300">
        <v>5</v>
      </c>
      <c r="N2008" s="300">
        <v>10</v>
      </c>
      <c r="O2008" s="300">
        <v>10</v>
      </c>
      <c r="P2008" s="300">
        <v>10</v>
      </c>
      <c r="Q2008" s="300">
        <v>5</v>
      </c>
      <c r="R2008" s="1" t="s">
        <v>6665</v>
      </c>
    </row>
    <row r="2009" spans="1:18">
      <c r="A2009">
        <v>935</v>
      </c>
      <c r="B2009">
        <v>8</v>
      </c>
      <c r="C2009" s="299" t="s">
        <v>7658</v>
      </c>
      <c r="D2009" s="299" t="s">
        <v>7659</v>
      </c>
      <c r="E2009" s="302" t="s">
        <v>6524</v>
      </c>
      <c r="F2009" s="301">
        <v>9.4</v>
      </c>
      <c r="G2009" s="300">
        <v>5</v>
      </c>
      <c r="H2009" s="300">
        <v>5</v>
      </c>
      <c r="I2009" s="300">
        <v>5</v>
      </c>
      <c r="J2009" s="300">
        <v>5</v>
      </c>
      <c r="K2009" s="300">
        <v>10</v>
      </c>
      <c r="L2009" s="300">
        <v>10</v>
      </c>
      <c r="M2009" s="300">
        <v>5</v>
      </c>
      <c r="N2009" s="300">
        <v>10</v>
      </c>
      <c r="O2009" s="300">
        <v>10</v>
      </c>
      <c r="P2009" s="300">
        <v>10</v>
      </c>
      <c r="Q2009" s="300">
        <v>5</v>
      </c>
      <c r="R2009" s="1" t="s">
        <v>8</v>
      </c>
    </row>
    <row r="2010" spans="1:18">
      <c r="A2010">
        <v>934</v>
      </c>
      <c r="C2010" s="299" t="s">
        <v>7658</v>
      </c>
      <c r="D2010" s="298" t="s">
        <v>7657</v>
      </c>
      <c r="E2010" s="297" t="s">
        <v>6524</v>
      </c>
      <c r="F2010" s="296">
        <v>8.8000000000000007</v>
      </c>
      <c r="G2010" s="296" t="e">
        <f>AVERAGE(#REF!)</f>
        <v>#REF!</v>
      </c>
      <c r="H2010" s="296" t="e">
        <f>AVERAGE(#REF!)</f>
        <v>#REF!</v>
      </c>
      <c r="I2010" s="296" t="e">
        <f>AVERAGE(#REF!)</f>
        <v>#REF!</v>
      </c>
      <c r="J2010" s="296" t="e">
        <f>AVERAGE(#REF!)</f>
        <v>#REF!</v>
      </c>
      <c r="K2010" s="296" t="e">
        <f>AVERAGE(#REF!)</f>
        <v>#REF!</v>
      </c>
      <c r="L2010" s="296" t="e">
        <f>AVERAGE(#REF!)</f>
        <v>#REF!</v>
      </c>
      <c r="M2010" s="296" t="e">
        <f>AVERAGE(#REF!)</f>
        <v>#REF!</v>
      </c>
      <c r="N2010" s="296" t="e">
        <f>AVERAGE(#REF!)</f>
        <v>#REF!</v>
      </c>
      <c r="O2010" s="296" t="e">
        <f>AVERAGE(#REF!)</f>
        <v>#REF!</v>
      </c>
      <c r="P2010" s="296" t="e">
        <f>AVERAGE(#REF!)</f>
        <v>#REF!</v>
      </c>
      <c r="Q2010" s="296" t="e">
        <f>AVERAGE(#REF!)</f>
        <v>#REF!</v>
      </c>
      <c r="R2010" s="1" t="s">
        <v>6665</v>
      </c>
    </row>
    <row r="2011" spans="1:18">
      <c r="A2011">
        <v>933</v>
      </c>
      <c r="B2011">
        <v>1</v>
      </c>
      <c r="C2011" s="299" t="s">
        <v>7643</v>
      </c>
      <c r="D2011" s="299" t="s">
        <v>7656</v>
      </c>
      <c r="E2011" s="302" t="s">
        <v>6524</v>
      </c>
      <c r="F2011" s="301">
        <v>9.4</v>
      </c>
      <c r="G2011" s="300">
        <v>5</v>
      </c>
      <c r="H2011" s="300">
        <v>5</v>
      </c>
      <c r="I2011" s="300">
        <v>5</v>
      </c>
      <c r="J2011" s="300">
        <v>5</v>
      </c>
      <c r="K2011" s="300">
        <v>10</v>
      </c>
      <c r="L2011" s="300">
        <v>10</v>
      </c>
      <c r="M2011" s="300">
        <v>5</v>
      </c>
      <c r="N2011" s="300">
        <v>10</v>
      </c>
      <c r="O2011" s="300">
        <v>10</v>
      </c>
      <c r="P2011" s="300">
        <v>10</v>
      </c>
      <c r="Q2011" s="300">
        <v>5</v>
      </c>
      <c r="R2011" s="1" t="s">
        <v>8</v>
      </c>
    </row>
    <row r="2012" spans="1:18">
      <c r="A2012">
        <v>932</v>
      </c>
      <c r="B2012">
        <v>2</v>
      </c>
      <c r="C2012" s="299" t="s">
        <v>7643</v>
      </c>
      <c r="D2012" s="305" t="s">
        <v>7655</v>
      </c>
      <c r="E2012" s="304" t="s">
        <v>6524</v>
      </c>
      <c r="F2012" s="303">
        <v>9.9</v>
      </c>
      <c r="G2012" s="300">
        <v>5</v>
      </c>
      <c r="H2012" s="300">
        <v>5</v>
      </c>
      <c r="I2012" s="300">
        <v>5</v>
      </c>
      <c r="J2012" s="300">
        <v>5</v>
      </c>
      <c r="K2012" s="300">
        <v>10</v>
      </c>
      <c r="L2012" s="300">
        <v>10</v>
      </c>
      <c r="M2012" s="300">
        <v>5</v>
      </c>
      <c r="N2012" s="300">
        <v>10</v>
      </c>
      <c r="O2012" s="300">
        <v>10</v>
      </c>
      <c r="P2012" s="300">
        <v>10</v>
      </c>
      <c r="Q2012" s="300">
        <v>5</v>
      </c>
      <c r="R2012" s="1" t="s">
        <v>6665</v>
      </c>
    </row>
    <row r="2013" spans="1:18">
      <c r="A2013">
        <v>931</v>
      </c>
      <c r="B2013">
        <v>3</v>
      </c>
      <c r="C2013" s="299" t="s">
        <v>7643</v>
      </c>
      <c r="D2013" s="299" t="s">
        <v>7654</v>
      </c>
      <c r="E2013" s="302" t="s">
        <v>6524</v>
      </c>
      <c r="F2013" s="301">
        <v>9.4</v>
      </c>
      <c r="G2013" s="300">
        <v>5</v>
      </c>
      <c r="H2013" s="300">
        <v>5</v>
      </c>
      <c r="I2013" s="300">
        <v>5</v>
      </c>
      <c r="J2013" s="300">
        <v>5</v>
      </c>
      <c r="K2013" s="300">
        <v>10</v>
      </c>
      <c r="L2013" s="300">
        <v>10</v>
      </c>
      <c r="M2013" s="300">
        <v>5</v>
      </c>
      <c r="N2013" s="300">
        <v>10</v>
      </c>
      <c r="O2013" s="300">
        <v>10</v>
      </c>
      <c r="P2013" s="300">
        <v>10</v>
      </c>
      <c r="Q2013" s="300">
        <v>5</v>
      </c>
      <c r="R2013" s="1" t="s">
        <v>8</v>
      </c>
    </row>
    <row r="2014" spans="1:18">
      <c r="A2014">
        <v>930</v>
      </c>
      <c r="B2014">
        <v>4</v>
      </c>
      <c r="C2014" s="299" t="s">
        <v>7643</v>
      </c>
      <c r="D2014" s="299" t="s">
        <v>7653</v>
      </c>
      <c r="E2014" s="302" t="s">
        <v>6524</v>
      </c>
      <c r="F2014" s="301">
        <v>8.3000000000000007</v>
      </c>
      <c r="G2014" s="300">
        <v>5</v>
      </c>
      <c r="H2014" s="300">
        <v>5</v>
      </c>
      <c r="I2014" s="300">
        <v>5</v>
      </c>
      <c r="J2014" s="300">
        <v>5</v>
      </c>
      <c r="K2014" s="300">
        <v>10</v>
      </c>
      <c r="L2014" s="300">
        <v>10</v>
      </c>
      <c r="M2014" s="300">
        <v>5</v>
      </c>
      <c r="N2014" s="300">
        <v>10</v>
      </c>
      <c r="O2014" s="300">
        <v>10</v>
      </c>
      <c r="P2014" s="300">
        <v>10</v>
      </c>
      <c r="Q2014" s="300">
        <v>5</v>
      </c>
      <c r="R2014" s="1" t="s">
        <v>6665</v>
      </c>
    </row>
    <row r="2015" spans="1:18">
      <c r="A2015">
        <v>929</v>
      </c>
      <c r="B2015">
        <v>5</v>
      </c>
      <c r="C2015" s="299" t="s">
        <v>7643</v>
      </c>
      <c r="D2015" s="299" t="s">
        <v>7652</v>
      </c>
      <c r="E2015" s="302" t="s">
        <v>6524</v>
      </c>
      <c r="F2015" s="301">
        <v>8.3000000000000007</v>
      </c>
      <c r="G2015" s="300">
        <v>5</v>
      </c>
      <c r="H2015" s="300">
        <v>5</v>
      </c>
      <c r="I2015" s="300">
        <v>5</v>
      </c>
      <c r="J2015" s="300">
        <v>5</v>
      </c>
      <c r="K2015" s="300">
        <v>10</v>
      </c>
      <c r="L2015" s="300">
        <v>10</v>
      </c>
      <c r="M2015" s="300">
        <v>5</v>
      </c>
      <c r="N2015" s="300">
        <v>10</v>
      </c>
      <c r="O2015" s="300">
        <v>10</v>
      </c>
      <c r="P2015" s="300">
        <v>10</v>
      </c>
      <c r="Q2015" s="300">
        <v>5</v>
      </c>
      <c r="R2015" s="1" t="s">
        <v>6665</v>
      </c>
    </row>
    <row r="2016" spans="1:18">
      <c r="A2016">
        <v>928</v>
      </c>
      <c r="B2016">
        <v>6</v>
      </c>
      <c r="C2016" s="299" t="s">
        <v>7643</v>
      </c>
      <c r="D2016" s="305" t="s">
        <v>7651</v>
      </c>
      <c r="E2016" s="304" t="s">
        <v>6524</v>
      </c>
      <c r="F2016" s="303">
        <v>9.5</v>
      </c>
      <c r="G2016" s="300">
        <v>5</v>
      </c>
      <c r="H2016" s="300">
        <v>5</v>
      </c>
      <c r="I2016" s="300">
        <v>5</v>
      </c>
      <c r="J2016" s="300">
        <v>5</v>
      </c>
      <c r="K2016" s="300">
        <v>10</v>
      </c>
      <c r="L2016" s="300">
        <v>10</v>
      </c>
      <c r="M2016" s="300">
        <v>5</v>
      </c>
      <c r="N2016" s="300">
        <v>10</v>
      </c>
      <c r="O2016" s="300">
        <v>10</v>
      </c>
      <c r="P2016" s="300">
        <v>10</v>
      </c>
      <c r="Q2016" s="300">
        <v>5</v>
      </c>
      <c r="R2016" s="1" t="s">
        <v>8</v>
      </c>
    </row>
    <row r="2017" spans="1:18">
      <c r="A2017">
        <v>927</v>
      </c>
      <c r="B2017">
        <v>7</v>
      </c>
      <c r="C2017" s="299" t="s">
        <v>7643</v>
      </c>
      <c r="D2017" s="299" t="s">
        <v>7650</v>
      </c>
      <c r="E2017" s="302" t="s">
        <v>6524</v>
      </c>
      <c r="F2017" s="301">
        <v>8.9</v>
      </c>
      <c r="G2017" s="300">
        <v>5</v>
      </c>
      <c r="H2017" s="300">
        <v>5</v>
      </c>
      <c r="I2017" s="300">
        <v>5</v>
      </c>
      <c r="J2017" s="300">
        <v>5</v>
      </c>
      <c r="K2017" s="300">
        <v>10</v>
      </c>
      <c r="L2017" s="300">
        <v>10</v>
      </c>
      <c r="M2017" s="300">
        <v>5</v>
      </c>
      <c r="N2017" s="300">
        <v>10</v>
      </c>
      <c r="O2017" s="300">
        <v>10</v>
      </c>
      <c r="P2017" s="300">
        <v>10</v>
      </c>
      <c r="Q2017" s="300">
        <v>5</v>
      </c>
      <c r="R2017" s="1" t="s">
        <v>6665</v>
      </c>
    </row>
    <row r="2018" spans="1:18">
      <c r="A2018">
        <v>926</v>
      </c>
      <c r="B2018">
        <v>8</v>
      </c>
      <c r="C2018" s="299" t="s">
        <v>7643</v>
      </c>
      <c r="D2018" s="299" t="s">
        <v>7649</v>
      </c>
      <c r="E2018" s="302" t="s">
        <v>6524</v>
      </c>
      <c r="F2018" s="301">
        <v>8</v>
      </c>
      <c r="G2018" s="300">
        <v>5</v>
      </c>
      <c r="H2018" s="300">
        <v>5</v>
      </c>
      <c r="I2018" s="300">
        <v>5</v>
      </c>
      <c r="J2018" s="300">
        <v>5</v>
      </c>
      <c r="K2018" s="300">
        <v>10</v>
      </c>
      <c r="L2018" s="300">
        <v>10</v>
      </c>
      <c r="M2018" s="300">
        <v>5</v>
      </c>
      <c r="N2018" s="300">
        <v>10</v>
      </c>
      <c r="O2018" s="300">
        <v>10</v>
      </c>
      <c r="P2018" s="300">
        <v>10</v>
      </c>
      <c r="Q2018" s="300">
        <v>5</v>
      </c>
      <c r="R2018" s="1" t="s">
        <v>8</v>
      </c>
    </row>
    <row r="2019" spans="1:18">
      <c r="A2019">
        <v>925</v>
      </c>
      <c r="B2019">
        <v>9</v>
      </c>
      <c r="C2019" s="299" t="s">
        <v>7643</v>
      </c>
      <c r="D2019" s="305" t="s">
        <v>7648</v>
      </c>
      <c r="E2019" s="304" t="s">
        <v>6524</v>
      </c>
      <c r="F2019" s="303">
        <v>9.8000000000000007</v>
      </c>
      <c r="G2019" s="300">
        <v>5</v>
      </c>
      <c r="H2019" s="300">
        <v>5</v>
      </c>
      <c r="I2019" s="300">
        <v>5</v>
      </c>
      <c r="J2019" s="300">
        <v>5</v>
      </c>
      <c r="K2019" s="300">
        <v>10</v>
      </c>
      <c r="L2019" s="300">
        <v>10</v>
      </c>
      <c r="M2019" s="300">
        <v>5</v>
      </c>
      <c r="N2019" s="300">
        <v>10</v>
      </c>
      <c r="O2019" s="300">
        <v>10</v>
      </c>
      <c r="P2019" s="300">
        <v>10</v>
      </c>
      <c r="Q2019" s="300">
        <v>5</v>
      </c>
      <c r="R2019" s="1" t="s">
        <v>8</v>
      </c>
    </row>
    <row r="2020" spans="1:18">
      <c r="A2020">
        <v>924</v>
      </c>
      <c r="B2020">
        <v>10</v>
      </c>
      <c r="C2020" s="299" t="s">
        <v>7643</v>
      </c>
      <c r="D2020" s="299" t="s">
        <v>7647</v>
      </c>
      <c r="E2020" s="302" t="s">
        <v>6524</v>
      </c>
      <c r="F2020" s="301">
        <v>8.8000000000000007</v>
      </c>
      <c r="G2020" s="300">
        <v>5</v>
      </c>
      <c r="H2020" s="300">
        <v>5</v>
      </c>
      <c r="I2020" s="300">
        <v>5</v>
      </c>
      <c r="J2020" s="300">
        <v>5</v>
      </c>
      <c r="K2020" s="300">
        <v>10</v>
      </c>
      <c r="L2020" s="300">
        <v>10</v>
      </c>
      <c r="M2020" s="300">
        <v>5</v>
      </c>
      <c r="N2020" s="300">
        <v>10</v>
      </c>
      <c r="O2020" s="300">
        <v>10</v>
      </c>
      <c r="P2020" s="300">
        <v>10</v>
      </c>
      <c r="Q2020" s="300">
        <v>5</v>
      </c>
      <c r="R2020" s="1" t="s">
        <v>6665</v>
      </c>
    </row>
    <row r="2021" spans="1:18">
      <c r="A2021">
        <v>923</v>
      </c>
      <c r="B2021">
        <v>11</v>
      </c>
      <c r="C2021" s="299" t="s">
        <v>7643</v>
      </c>
      <c r="D2021" s="305" t="s">
        <v>7294</v>
      </c>
      <c r="E2021" s="304" t="s">
        <v>6524</v>
      </c>
      <c r="F2021" s="303">
        <v>9.6</v>
      </c>
      <c r="G2021" s="300">
        <v>5</v>
      </c>
      <c r="H2021" s="300">
        <v>5</v>
      </c>
      <c r="I2021" s="300">
        <v>5</v>
      </c>
      <c r="J2021" s="300">
        <v>5</v>
      </c>
      <c r="K2021" s="300">
        <v>10</v>
      </c>
      <c r="L2021" s="300">
        <v>10</v>
      </c>
      <c r="M2021" s="300">
        <v>5</v>
      </c>
      <c r="N2021" s="300">
        <v>10</v>
      </c>
      <c r="O2021" s="300">
        <v>10</v>
      </c>
      <c r="P2021" s="300">
        <v>10</v>
      </c>
      <c r="Q2021" s="300">
        <v>5</v>
      </c>
      <c r="R2021" s="1" t="s">
        <v>6665</v>
      </c>
    </row>
    <row r="2022" spans="1:18">
      <c r="A2022">
        <v>922</v>
      </c>
      <c r="B2022">
        <v>12</v>
      </c>
      <c r="C2022" s="299" t="s">
        <v>7643</v>
      </c>
      <c r="D2022" s="299" t="s">
        <v>7646</v>
      </c>
      <c r="E2022" s="302" t="s">
        <v>6524</v>
      </c>
      <c r="F2022" s="301">
        <v>8.6</v>
      </c>
      <c r="G2022" s="300">
        <v>5</v>
      </c>
      <c r="H2022" s="300">
        <v>5</v>
      </c>
      <c r="I2022" s="300">
        <v>5</v>
      </c>
      <c r="J2022" s="300">
        <v>5</v>
      </c>
      <c r="K2022" s="300">
        <v>10</v>
      </c>
      <c r="L2022" s="300">
        <v>10</v>
      </c>
      <c r="M2022" s="300">
        <v>5</v>
      </c>
      <c r="N2022" s="300">
        <v>10</v>
      </c>
      <c r="O2022" s="300">
        <v>10</v>
      </c>
      <c r="P2022" s="300">
        <v>10</v>
      </c>
      <c r="Q2022" s="300">
        <v>5</v>
      </c>
      <c r="R2022" s="1" t="s">
        <v>6665</v>
      </c>
    </row>
    <row r="2023" spans="1:18">
      <c r="A2023">
        <v>921</v>
      </c>
      <c r="B2023">
        <v>13</v>
      </c>
      <c r="C2023" s="299" t="s">
        <v>7643</v>
      </c>
      <c r="D2023" s="305" t="s">
        <v>7645</v>
      </c>
      <c r="E2023" s="304" t="s">
        <v>6524</v>
      </c>
      <c r="F2023" s="303">
        <v>9.9</v>
      </c>
      <c r="G2023" s="300">
        <v>5</v>
      </c>
      <c r="H2023" s="300">
        <v>5</v>
      </c>
      <c r="I2023" s="300">
        <v>5</v>
      </c>
      <c r="J2023" s="300">
        <v>5</v>
      </c>
      <c r="K2023" s="300">
        <v>10</v>
      </c>
      <c r="L2023" s="300">
        <v>10</v>
      </c>
      <c r="M2023" s="300">
        <v>5</v>
      </c>
      <c r="N2023" s="300">
        <v>10</v>
      </c>
      <c r="O2023" s="300">
        <v>10</v>
      </c>
      <c r="P2023" s="300">
        <v>10</v>
      </c>
      <c r="Q2023" s="300">
        <v>5</v>
      </c>
      <c r="R2023" s="1" t="s">
        <v>6665</v>
      </c>
    </row>
    <row r="2024" spans="1:18">
      <c r="A2024">
        <v>920</v>
      </c>
      <c r="B2024">
        <v>14</v>
      </c>
      <c r="C2024" s="299" t="s">
        <v>7643</v>
      </c>
      <c r="D2024" s="299" t="s">
        <v>7644</v>
      </c>
      <c r="E2024" s="302" t="s">
        <v>6524</v>
      </c>
      <c r="F2024" s="301">
        <v>7.8</v>
      </c>
      <c r="G2024" s="300">
        <v>5</v>
      </c>
      <c r="H2024" s="300">
        <v>5</v>
      </c>
      <c r="I2024" s="300">
        <v>5</v>
      </c>
      <c r="J2024" s="300">
        <v>5</v>
      </c>
      <c r="K2024" s="300">
        <v>10</v>
      </c>
      <c r="L2024" s="300">
        <v>10</v>
      </c>
      <c r="M2024" s="300">
        <v>5</v>
      </c>
      <c r="N2024" s="300">
        <v>10</v>
      </c>
      <c r="O2024" s="300">
        <v>10</v>
      </c>
      <c r="P2024" s="300">
        <v>10</v>
      </c>
      <c r="Q2024" s="300">
        <v>5</v>
      </c>
      <c r="R2024" s="1" t="s">
        <v>6665</v>
      </c>
    </row>
    <row r="2025" spans="1:18">
      <c r="A2025">
        <v>919</v>
      </c>
      <c r="C2025" s="299" t="s">
        <v>7643</v>
      </c>
      <c r="D2025" s="298" t="s">
        <v>7642</v>
      </c>
      <c r="E2025" s="297" t="s">
        <v>6524</v>
      </c>
      <c r="F2025" s="296">
        <v>9</v>
      </c>
      <c r="G2025" s="296" t="e">
        <f>AVERAGE(#REF!)</f>
        <v>#REF!</v>
      </c>
      <c r="H2025" s="296" t="e">
        <f>AVERAGE(#REF!)</f>
        <v>#REF!</v>
      </c>
      <c r="I2025" s="296" t="e">
        <f>AVERAGE(#REF!)</f>
        <v>#REF!</v>
      </c>
      <c r="J2025" s="296" t="e">
        <f>AVERAGE(#REF!)</f>
        <v>#REF!</v>
      </c>
      <c r="K2025" s="296" t="e">
        <f>AVERAGE(#REF!)</f>
        <v>#REF!</v>
      </c>
      <c r="L2025" s="296" t="e">
        <f>AVERAGE(#REF!)</f>
        <v>#REF!</v>
      </c>
      <c r="M2025" s="296" t="e">
        <f>AVERAGE(#REF!)</f>
        <v>#REF!</v>
      </c>
      <c r="N2025" s="296" t="e">
        <f>AVERAGE(#REF!)</f>
        <v>#REF!</v>
      </c>
      <c r="O2025" s="296" t="e">
        <f>AVERAGE(#REF!)</f>
        <v>#REF!</v>
      </c>
      <c r="P2025" s="296" t="e">
        <f>AVERAGE(#REF!)</f>
        <v>#REF!</v>
      </c>
      <c r="Q2025" s="296" t="e">
        <f>AVERAGE(#REF!)</f>
        <v>#REF!</v>
      </c>
      <c r="R2025" s="1" t="s">
        <v>6665</v>
      </c>
    </row>
    <row r="2026" spans="1:18">
      <c r="A2026">
        <v>918</v>
      </c>
      <c r="B2026">
        <v>1</v>
      </c>
      <c r="C2026" s="299" t="s">
        <v>7633</v>
      </c>
      <c r="D2026" s="299" t="s">
        <v>7641</v>
      </c>
      <c r="E2026" s="302" t="s">
        <v>6524</v>
      </c>
      <c r="F2026" s="301">
        <v>7.9</v>
      </c>
      <c r="G2026" s="300">
        <v>5</v>
      </c>
      <c r="H2026" s="300">
        <v>5</v>
      </c>
      <c r="I2026" s="300">
        <v>5</v>
      </c>
      <c r="J2026" s="300">
        <v>5</v>
      </c>
      <c r="K2026" s="300">
        <v>10</v>
      </c>
      <c r="L2026" s="300">
        <v>10</v>
      </c>
      <c r="M2026" s="300">
        <v>5</v>
      </c>
      <c r="N2026" s="300">
        <v>10</v>
      </c>
      <c r="O2026" s="300">
        <v>10</v>
      </c>
      <c r="P2026" s="300">
        <v>10</v>
      </c>
      <c r="Q2026" s="300">
        <v>5</v>
      </c>
      <c r="R2026" s="1" t="s">
        <v>6665</v>
      </c>
    </row>
    <row r="2027" spans="1:18">
      <c r="A2027">
        <v>917</v>
      </c>
      <c r="B2027">
        <v>2</v>
      </c>
      <c r="C2027" s="299" t="s">
        <v>7633</v>
      </c>
      <c r="D2027" s="299" t="s">
        <v>7640</v>
      </c>
      <c r="E2027" s="302" t="s">
        <v>6524</v>
      </c>
      <c r="F2027" s="301">
        <v>8.5</v>
      </c>
      <c r="G2027" s="300">
        <v>5</v>
      </c>
      <c r="H2027" s="300">
        <v>5</v>
      </c>
      <c r="I2027" s="300">
        <v>5</v>
      </c>
      <c r="J2027" s="300">
        <v>5</v>
      </c>
      <c r="K2027" s="300">
        <v>10</v>
      </c>
      <c r="L2027" s="300">
        <v>10</v>
      </c>
      <c r="M2027" s="300">
        <v>5</v>
      </c>
      <c r="N2027" s="300">
        <v>10</v>
      </c>
      <c r="O2027" s="300">
        <v>10</v>
      </c>
      <c r="P2027" s="300">
        <v>10</v>
      </c>
      <c r="Q2027" s="300">
        <v>5</v>
      </c>
      <c r="R2027" s="1" t="s">
        <v>8</v>
      </c>
    </row>
    <row r="2028" spans="1:18">
      <c r="A2028">
        <v>916</v>
      </c>
      <c r="B2028">
        <v>3</v>
      </c>
      <c r="C2028" s="299" t="s">
        <v>7633</v>
      </c>
      <c r="D2028" s="299" t="s">
        <v>7639</v>
      </c>
      <c r="E2028" s="302" t="s">
        <v>6524</v>
      </c>
      <c r="F2028" s="301">
        <v>8.3000000000000007</v>
      </c>
      <c r="G2028" s="300">
        <v>5</v>
      </c>
      <c r="H2028" s="300">
        <v>5</v>
      </c>
      <c r="I2028" s="300">
        <v>5</v>
      </c>
      <c r="J2028" s="300">
        <v>5</v>
      </c>
      <c r="K2028" s="300">
        <v>10</v>
      </c>
      <c r="L2028" s="300">
        <v>10</v>
      </c>
      <c r="M2028" s="300">
        <v>5</v>
      </c>
      <c r="N2028" s="300">
        <v>10</v>
      </c>
      <c r="O2028" s="300">
        <v>10</v>
      </c>
      <c r="P2028" s="300">
        <v>10</v>
      </c>
      <c r="Q2028" s="300">
        <v>5</v>
      </c>
      <c r="R2028" s="1" t="s">
        <v>6665</v>
      </c>
    </row>
    <row r="2029" spans="1:18">
      <c r="A2029">
        <v>915</v>
      </c>
      <c r="B2029">
        <v>4</v>
      </c>
      <c r="C2029" s="299" t="s">
        <v>7633</v>
      </c>
      <c r="D2029" s="299" t="s">
        <v>7638</v>
      </c>
      <c r="E2029" s="302" t="s">
        <v>6524</v>
      </c>
      <c r="F2029" s="301">
        <v>8.6999999999999993</v>
      </c>
      <c r="G2029" s="300">
        <v>5</v>
      </c>
      <c r="H2029" s="300">
        <v>5</v>
      </c>
      <c r="I2029" s="300">
        <v>5</v>
      </c>
      <c r="J2029" s="300">
        <v>5</v>
      </c>
      <c r="K2029" s="300">
        <v>10</v>
      </c>
      <c r="L2029" s="300">
        <v>10</v>
      </c>
      <c r="M2029" s="300">
        <v>5</v>
      </c>
      <c r="N2029" s="300">
        <v>10</v>
      </c>
      <c r="O2029" s="300">
        <v>10</v>
      </c>
      <c r="P2029" s="300">
        <v>10</v>
      </c>
      <c r="Q2029" s="300">
        <v>5</v>
      </c>
      <c r="R2029" s="1" t="s">
        <v>6698</v>
      </c>
    </row>
    <row r="2030" spans="1:18">
      <c r="A2030">
        <v>914</v>
      </c>
      <c r="B2030">
        <v>5</v>
      </c>
      <c r="C2030" s="299" t="s">
        <v>7633</v>
      </c>
      <c r="D2030" s="299" t="s">
        <v>7637</v>
      </c>
      <c r="E2030" s="302" t="s">
        <v>6524</v>
      </c>
      <c r="F2030" s="301">
        <v>9.1</v>
      </c>
      <c r="G2030" s="300">
        <v>5</v>
      </c>
      <c r="H2030" s="300">
        <v>5</v>
      </c>
      <c r="I2030" s="300">
        <v>5</v>
      </c>
      <c r="J2030" s="300">
        <v>5</v>
      </c>
      <c r="K2030" s="300">
        <v>10</v>
      </c>
      <c r="L2030" s="300">
        <v>10</v>
      </c>
      <c r="M2030" s="300">
        <v>5</v>
      </c>
      <c r="N2030" s="300">
        <v>10</v>
      </c>
      <c r="O2030" s="300">
        <v>10</v>
      </c>
      <c r="P2030" s="300">
        <v>10</v>
      </c>
      <c r="Q2030" s="300">
        <v>5</v>
      </c>
      <c r="R2030" s="1" t="s">
        <v>8</v>
      </c>
    </row>
    <row r="2031" spans="1:18">
      <c r="A2031">
        <v>913</v>
      </c>
      <c r="B2031">
        <v>6</v>
      </c>
      <c r="C2031" s="299" t="s">
        <v>7633</v>
      </c>
      <c r="D2031" s="299" t="s">
        <v>7333</v>
      </c>
      <c r="E2031" s="302" t="s">
        <v>6524</v>
      </c>
      <c r="F2031" s="301">
        <v>7.9</v>
      </c>
      <c r="G2031" s="300">
        <v>5</v>
      </c>
      <c r="H2031" s="300">
        <v>5</v>
      </c>
      <c r="I2031" s="300">
        <v>5</v>
      </c>
      <c r="J2031" s="300">
        <v>5</v>
      </c>
      <c r="K2031" s="300">
        <v>10</v>
      </c>
      <c r="L2031" s="300">
        <v>10</v>
      </c>
      <c r="M2031" s="300">
        <v>5</v>
      </c>
      <c r="N2031" s="300">
        <v>10</v>
      </c>
      <c r="O2031" s="300">
        <v>10</v>
      </c>
      <c r="P2031" s="300">
        <v>10</v>
      </c>
      <c r="Q2031" s="300">
        <v>5</v>
      </c>
      <c r="R2031" s="1" t="s">
        <v>6665</v>
      </c>
    </row>
    <row r="2032" spans="1:18">
      <c r="A2032">
        <v>912</v>
      </c>
      <c r="B2032">
        <v>7</v>
      </c>
      <c r="C2032" s="299" t="s">
        <v>7633</v>
      </c>
      <c r="D2032" s="299" t="s">
        <v>7636</v>
      </c>
      <c r="E2032" s="302" t="s">
        <v>6524</v>
      </c>
      <c r="F2032" s="301">
        <v>8.4</v>
      </c>
      <c r="G2032" s="300">
        <v>5</v>
      </c>
      <c r="H2032" s="300">
        <v>5</v>
      </c>
      <c r="I2032" s="300">
        <v>5</v>
      </c>
      <c r="J2032" s="300">
        <v>5</v>
      </c>
      <c r="K2032" s="300">
        <v>10</v>
      </c>
      <c r="L2032" s="300">
        <v>10</v>
      </c>
      <c r="M2032" s="300">
        <v>5</v>
      </c>
      <c r="N2032" s="300">
        <v>10</v>
      </c>
      <c r="O2032" s="300">
        <v>10</v>
      </c>
      <c r="P2032" s="300">
        <v>10</v>
      </c>
      <c r="Q2032" s="300">
        <v>5</v>
      </c>
      <c r="R2032" s="1" t="s">
        <v>6665</v>
      </c>
    </row>
    <row r="2033" spans="1:18">
      <c r="A2033">
        <v>911</v>
      </c>
      <c r="B2033">
        <v>8</v>
      </c>
      <c r="C2033" s="299" t="s">
        <v>7633</v>
      </c>
      <c r="D2033" s="299" t="s">
        <v>7635</v>
      </c>
      <c r="E2033" s="302" t="s">
        <v>6524</v>
      </c>
      <c r="F2033" s="301">
        <v>8.1</v>
      </c>
      <c r="G2033" s="300">
        <v>5</v>
      </c>
      <c r="H2033" s="300">
        <v>5</v>
      </c>
      <c r="I2033" s="300">
        <v>5</v>
      </c>
      <c r="J2033" s="300">
        <v>5</v>
      </c>
      <c r="K2033" s="300">
        <v>10</v>
      </c>
      <c r="L2033" s="300">
        <v>10</v>
      </c>
      <c r="M2033" s="300">
        <v>5</v>
      </c>
      <c r="N2033" s="300">
        <v>10</v>
      </c>
      <c r="O2033" s="300">
        <v>10</v>
      </c>
      <c r="P2033" s="300">
        <v>10</v>
      </c>
      <c r="Q2033" s="300">
        <v>5</v>
      </c>
      <c r="R2033" s="1" t="s">
        <v>6665</v>
      </c>
    </row>
    <row r="2034" spans="1:18">
      <c r="A2034">
        <v>910</v>
      </c>
      <c r="B2034">
        <v>9</v>
      </c>
      <c r="C2034" s="299" t="s">
        <v>7633</v>
      </c>
      <c r="D2034" s="299" t="s">
        <v>7634</v>
      </c>
      <c r="E2034" s="302" t="s">
        <v>6524</v>
      </c>
      <c r="F2034" s="301">
        <v>8.6999999999999993</v>
      </c>
      <c r="G2034" s="300">
        <v>5</v>
      </c>
      <c r="H2034" s="300">
        <v>5</v>
      </c>
      <c r="I2034" s="300">
        <v>5</v>
      </c>
      <c r="J2034" s="300">
        <v>5</v>
      </c>
      <c r="K2034" s="300">
        <v>10</v>
      </c>
      <c r="L2034" s="300">
        <v>10</v>
      </c>
      <c r="M2034" s="300">
        <v>5</v>
      </c>
      <c r="N2034" s="300">
        <v>10</v>
      </c>
      <c r="O2034" s="300">
        <v>10</v>
      </c>
      <c r="P2034" s="300">
        <v>10</v>
      </c>
      <c r="Q2034" s="300">
        <v>5</v>
      </c>
      <c r="R2034" s="1" t="s">
        <v>6665</v>
      </c>
    </row>
    <row r="2035" spans="1:18">
      <c r="A2035">
        <v>909</v>
      </c>
      <c r="C2035" s="299" t="s">
        <v>7633</v>
      </c>
      <c r="D2035" s="298" t="s">
        <v>7632</v>
      </c>
      <c r="E2035" s="297" t="s">
        <v>6524</v>
      </c>
      <c r="F2035" s="296">
        <v>8.4</v>
      </c>
      <c r="G2035" s="296" t="e">
        <f>AVERAGE(#REF!)</f>
        <v>#REF!</v>
      </c>
      <c r="H2035" s="296" t="e">
        <f>AVERAGE(#REF!)</f>
        <v>#REF!</v>
      </c>
      <c r="I2035" s="296" t="e">
        <f>AVERAGE(#REF!)</f>
        <v>#REF!</v>
      </c>
      <c r="J2035" s="296" t="e">
        <f>AVERAGE(#REF!)</f>
        <v>#REF!</v>
      </c>
      <c r="K2035" s="296" t="e">
        <f>AVERAGE(#REF!)</f>
        <v>#REF!</v>
      </c>
      <c r="L2035" s="296" t="e">
        <f>AVERAGE(#REF!)</f>
        <v>#REF!</v>
      </c>
      <c r="M2035" s="296" t="e">
        <f>AVERAGE(#REF!)</f>
        <v>#REF!</v>
      </c>
      <c r="N2035" s="296" t="e">
        <f>AVERAGE(#REF!)</f>
        <v>#REF!</v>
      </c>
      <c r="O2035" s="296" t="e">
        <f>AVERAGE(#REF!)</f>
        <v>#REF!</v>
      </c>
      <c r="P2035" s="296" t="e">
        <f>AVERAGE(#REF!)</f>
        <v>#REF!</v>
      </c>
      <c r="Q2035" s="296" t="e">
        <f>AVERAGE(#REF!)</f>
        <v>#REF!</v>
      </c>
      <c r="R2035" s="1" t="s">
        <v>6665</v>
      </c>
    </row>
    <row r="2036" spans="1:18">
      <c r="A2036">
        <v>908</v>
      </c>
      <c r="B2036">
        <v>1</v>
      </c>
      <c r="C2036" s="299" t="s">
        <v>7622</v>
      </c>
      <c r="D2036" s="299" t="s">
        <v>7631</v>
      </c>
      <c r="E2036" s="302" t="s">
        <v>6524</v>
      </c>
      <c r="F2036" s="301">
        <v>9.4</v>
      </c>
      <c r="G2036" s="300">
        <v>5</v>
      </c>
      <c r="H2036" s="300">
        <v>5</v>
      </c>
      <c r="I2036" s="300">
        <v>5</v>
      </c>
      <c r="J2036" s="300">
        <v>5</v>
      </c>
      <c r="K2036" s="300">
        <v>10</v>
      </c>
      <c r="L2036" s="300">
        <v>10</v>
      </c>
      <c r="M2036" s="300">
        <v>5</v>
      </c>
      <c r="N2036" s="300">
        <v>10</v>
      </c>
      <c r="O2036" s="300">
        <v>10</v>
      </c>
      <c r="P2036" s="300">
        <v>10</v>
      </c>
      <c r="Q2036" s="300">
        <v>5</v>
      </c>
      <c r="R2036" s="1" t="s">
        <v>8</v>
      </c>
    </row>
    <row r="2037" spans="1:18">
      <c r="A2037">
        <v>907</v>
      </c>
      <c r="B2037">
        <v>2</v>
      </c>
      <c r="C2037" s="299" t="s">
        <v>7622</v>
      </c>
      <c r="D2037" s="299" t="s">
        <v>2443</v>
      </c>
      <c r="E2037" s="302" t="s">
        <v>6524</v>
      </c>
      <c r="F2037" s="301">
        <v>9.1</v>
      </c>
      <c r="G2037" s="300">
        <v>5</v>
      </c>
      <c r="H2037" s="300">
        <v>5</v>
      </c>
      <c r="I2037" s="300">
        <v>5</v>
      </c>
      <c r="J2037" s="300">
        <v>5</v>
      </c>
      <c r="K2037" s="300">
        <v>10</v>
      </c>
      <c r="L2037" s="300">
        <v>10</v>
      </c>
      <c r="M2037" s="300">
        <v>5</v>
      </c>
      <c r="N2037" s="300">
        <v>10</v>
      </c>
      <c r="O2037" s="300">
        <v>10</v>
      </c>
      <c r="P2037" s="300">
        <v>10</v>
      </c>
      <c r="Q2037" s="300">
        <v>5</v>
      </c>
      <c r="R2037" s="1" t="s">
        <v>6665</v>
      </c>
    </row>
    <row r="2038" spans="1:18">
      <c r="A2038">
        <v>906</v>
      </c>
      <c r="B2038">
        <v>3</v>
      </c>
      <c r="C2038" s="299" t="s">
        <v>7622</v>
      </c>
      <c r="D2038" s="299" t="s">
        <v>7630</v>
      </c>
      <c r="E2038" s="302" t="s">
        <v>6524</v>
      </c>
      <c r="F2038" s="301">
        <v>9</v>
      </c>
      <c r="G2038" s="300">
        <v>5</v>
      </c>
      <c r="H2038" s="300">
        <v>5</v>
      </c>
      <c r="I2038" s="300">
        <v>5</v>
      </c>
      <c r="J2038" s="300">
        <v>5</v>
      </c>
      <c r="K2038" s="300">
        <v>10</v>
      </c>
      <c r="L2038" s="300">
        <v>10</v>
      </c>
      <c r="M2038" s="300">
        <v>5</v>
      </c>
      <c r="N2038" s="300">
        <v>10</v>
      </c>
      <c r="O2038" s="300">
        <v>10</v>
      </c>
      <c r="P2038" s="300">
        <v>10</v>
      </c>
      <c r="Q2038" s="300">
        <v>5</v>
      </c>
      <c r="R2038" s="1" t="s">
        <v>8</v>
      </c>
    </row>
    <row r="2039" spans="1:18">
      <c r="A2039">
        <v>905</v>
      </c>
      <c r="B2039">
        <v>4</v>
      </c>
      <c r="C2039" s="299" t="s">
        <v>7622</v>
      </c>
      <c r="D2039" s="299" t="s">
        <v>7629</v>
      </c>
      <c r="E2039" s="302" t="s">
        <v>6524</v>
      </c>
      <c r="F2039" s="301">
        <v>9</v>
      </c>
      <c r="G2039" s="300">
        <v>5</v>
      </c>
      <c r="H2039" s="300">
        <v>5</v>
      </c>
      <c r="I2039" s="300">
        <v>5</v>
      </c>
      <c r="J2039" s="300">
        <v>5</v>
      </c>
      <c r="K2039" s="300">
        <v>10</v>
      </c>
      <c r="L2039" s="300">
        <v>10</v>
      </c>
      <c r="M2039" s="300">
        <v>5</v>
      </c>
      <c r="N2039" s="300">
        <v>10</v>
      </c>
      <c r="O2039" s="300">
        <v>10</v>
      </c>
      <c r="P2039" s="300">
        <v>10</v>
      </c>
      <c r="Q2039" s="300">
        <v>5</v>
      </c>
      <c r="R2039" s="1" t="s">
        <v>6665</v>
      </c>
    </row>
    <row r="2040" spans="1:18">
      <c r="A2040">
        <v>904</v>
      </c>
      <c r="B2040">
        <v>5</v>
      </c>
      <c r="C2040" s="299" t="s">
        <v>7622</v>
      </c>
      <c r="D2040" s="299" t="s">
        <v>7628</v>
      </c>
      <c r="E2040" s="302" t="s">
        <v>6524</v>
      </c>
      <c r="F2040" s="301">
        <v>9.3000000000000007</v>
      </c>
      <c r="G2040" s="300">
        <v>5</v>
      </c>
      <c r="H2040" s="300">
        <v>5</v>
      </c>
      <c r="I2040" s="300">
        <v>5</v>
      </c>
      <c r="J2040" s="300">
        <v>5</v>
      </c>
      <c r="K2040" s="300">
        <v>10</v>
      </c>
      <c r="L2040" s="300">
        <v>10</v>
      </c>
      <c r="M2040" s="300">
        <v>5</v>
      </c>
      <c r="N2040" s="300">
        <v>10</v>
      </c>
      <c r="O2040" s="300">
        <v>10</v>
      </c>
      <c r="P2040" s="300">
        <v>10</v>
      </c>
      <c r="Q2040" s="300">
        <v>5</v>
      </c>
      <c r="R2040" s="1" t="s">
        <v>8</v>
      </c>
    </row>
    <row r="2041" spans="1:18">
      <c r="A2041">
        <v>903</v>
      </c>
      <c r="B2041">
        <v>6</v>
      </c>
      <c r="C2041" s="299" t="s">
        <v>7622</v>
      </c>
      <c r="D2041" s="299" t="s">
        <v>7627</v>
      </c>
      <c r="E2041" s="302" t="s">
        <v>6524</v>
      </c>
      <c r="F2041" s="301">
        <v>9</v>
      </c>
      <c r="G2041" s="300">
        <v>5</v>
      </c>
      <c r="H2041" s="300">
        <v>5</v>
      </c>
      <c r="I2041" s="300">
        <v>5</v>
      </c>
      <c r="J2041" s="300">
        <v>5</v>
      </c>
      <c r="K2041" s="300">
        <v>10</v>
      </c>
      <c r="L2041" s="300">
        <v>10</v>
      </c>
      <c r="M2041" s="300">
        <v>5</v>
      </c>
      <c r="N2041" s="300">
        <v>10</v>
      </c>
      <c r="O2041" s="300">
        <v>10</v>
      </c>
      <c r="P2041" s="300">
        <v>10</v>
      </c>
      <c r="Q2041" s="300">
        <v>5</v>
      </c>
      <c r="R2041" s="1" t="s">
        <v>8</v>
      </c>
    </row>
    <row r="2042" spans="1:18">
      <c r="A2042">
        <v>902</v>
      </c>
      <c r="B2042">
        <v>7</v>
      </c>
      <c r="C2042" s="299" t="s">
        <v>7622</v>
      </c>
      <c r="D2042" s="299" t="s">
        <v>7626</v>
      </c>
      <c r="E2042" s="302" t="s">
        <v>6524</v>
      </c>
      <c r="F2042" s="301">
        <v>9</v>
      </c>
      <c r="G2042" s="300">
        <v>5</v>
      </c>
      <c r="H2042" s="300">
        <v>5</v>
      </c>
      <c r="I2042" s="300">
        <v>5</v>
      </c>
      <c r="J2042" s="300">
        <v>5</v>
      </c>
      <c r="K2042" s="300">
        <v>10</v>
      </c>
      <c r="L2042" s="300">
        <v>10</v>
      </c>
      <c r="M2042" s="300">
        <v>5</v>
      </c>
      <c r="N2042" s="300">
        <v>10</v>
      </c>
      <c r="O2042" s="300">
        <v>10</v>
      </c>
      <c r="P2042" s="300">
        <v>10</v>
      </c>
      <c r="Q2042" s="300">
        <v>5</v>
      </c>
      <c r="R2042" s="1" t="s">
        <v>6665</v>
      </c>
    </row>
    <row r="2043" spans="1:18">
      <c r="A2043">
        <v>901</v>
      </c>
      <c r="B2043">
        <v>8</v>
      </c>
      <c r="C2043" s="299" t="s">
        <v>7622</v>
      </c>
      <c r="D2043" s="299" t="s">
        <v>7625</v>
      </c>
      <c r="E2043" s="302" t="s">
        <v>6524</v>
      </c>
      <c r="F2043" s="301">
        <v>9.4</v>
      </c>
      <c r="G2043" s="300">
        <v>5</v>
      </c>
      <c r="H2043" s="300">
        <v>5</v>
      </c>
      <c r="I2043" s="300">
        <v>5</v>
      </c>
      <c r="J2043" s="300">
        <v>5</v>
      </c>
      <c r="K2043" s="300">
        <v>10</v>
      </c>
      <c r="L2043" s="300">
        <v>10</v>
      </c>
      <c r="M2043" s="300">
        <v>5</v>
      </c>
      <c r="N2043" s="300">
        <v>10</v>
      </c>
      <c r="O2043" s="300">
        <v>10</v>
      </c>
      <c r="P2043" s="300">
        <v>10</v>
      </c>
      <c r="Q2043" s="300">
        <v>5</v>
      </c>
      <c r="R2043" s="1" t="s">
        <v>6665</v>
      </c>
    </row>
    <row r="2044" spans="1:18">
      <c r="A2044">
        <v>900</v>
      </c>
      <c r="B2044">
        <v>9</v>
      </c>
      <c r="C2044" s="299" t="s">
        <v>7622</v>
      </c>
      <c r="D2044" s="299" t="s">
        <v>7624</v>
      </c>
      <c r="E2044" s="302" t="s">
        <v>6524</v>
      </c>
      <c r="F2044" s="301">
        <v>8.9</v>
      </c>
      <c r="G2044" s="300">
        <v>5</v>
      </c>
      <c r="H2044" s="300">
        <v>5</v>
      </c>
      <c r="I2044" s="300">
        <v>5</v>
      </c>
      <c r="J2044" s="300">
        <v>5</v>
      </c>
      <c r="K2044" s="300">
        <v>10</v>
      </c>
      <c r="L2044" s="300">
        <v>10</v>
      </c>
      <c r="M2044" s="300">
        <v>5</v>
      </c>
      <c r="N2044" s="300">
        <v>10</v>
      </c>
      <c r="O2044" s="300">
        <v>10</v>
      </c>
      <c r="P2044" s="300">
        <v>10</v>
      </c>
      <c r="Q2044" s="300">
        <v>5</v>
      </c>
      <c r="R2044" s="1" t="s">
        <v>6665</v>
      </c>
    </row>
    <row r="2045" spans="1:18">
      <c r="A2045">
        <v>899</v>
      </c>
      <c r="B2045">
        <v>10</v>
      </c>
      <c r="C2045" s="299" t="s">
        <v>7622</v>
      </c>
      <c r="D2045" s="299" t="s">
        <v>7623</v>
      </c>
      <c r="E2045" s="302" t="s">
        <v>6524</v>
      </c>
      <c r="F2045" s="301">
        <v>8.1999999999999993</v>
      </c>
      <c r="G2045" s="300">
        <v>5</v>
      </c>
      <c r="H2045" s="300">
        <v>5</v>
      </c>
      <c r="I2045" s="300">
        <v>5</v>
      </c>
      <c r="J2045" s="300">
        <v>5</v>
      </c>
      <c r="K2045" s="300">
        <v>10</v>
      </c>
      <c r="L2045" s="300">
        <v>10</v>
      </c>
      <c r="M2045" s="300">
        <v>5</v>
      </c>
      <c r="N2045" s="300">
        <v>10</v>
      </c>
      <c r="O2045" s="300">
        <v>10</v>
      </c>
      <c r="P2045" s="300">
        <v>10</v>
      </c>
      <c r="Q2045" s="300">
        <v>5</v>
      </c>
      <c r="R2045" s="1" t="s">
        <v>6665</v>
      </c>
    </row>
    <row r="2046" spans="1:18">
      <c r="A2046">
        <v>898</v>
      </c>
      <c r="C2046" s="299" t="s">
        <v>7622</v>
      </c>
      <c r="D2046" s="298" t="s">
        <v>7621</v>
      </c>
      <c r="E2046" s="297" t="s">
        <v>6524</v>
      </c>
      <c r="F2046" s="296">
        <v>9</v>
      </c>
      <c r="G2046" s="296" t="e">
        <f>AVERAGE(#REF!)</f>
        <v>#REF!</v>
      </c>
      <c r="H2046" s="296" t="e">
        <f>AVERAGE(#REF!)</f>
        <v>#REF!</v>
      </c>
      <c r="I2046" s="296" t="e">
        <f>AVERAGE(#REF!)</f>
        <v>#REF!</v>
      </c>
      <c r="J2046" s="296" t="e">
        <f>AVERAGE(#REF!)</f>
        <v>#REF!</v>
      </c>
      <c r="K2046" s="296" t="e">
        <f>AVERAGE(#REF!)</f>
        <v>#REF!</v>
      </c>
      <c r="L2046" s="296" t="e">
        <f>AVERAGE(#REF!)</f>
        <v>#REF!</v>
      </c>
      <c r="M2046" s="296" t="e">
        <f>AVERAGE(#REF!)</f>
        <v>#REF!</v>
      </c>
      <c r="N2046" s="296" t="e">
        <f>AVERAGE(#REF!)</f>
        <v>#REF!</v>
      </c>
      <c r="O2046" s="296" t="e">
        <f>AVERAGE(#REF!)</f>
        <v>#REF!</v>
      </c>
      <c r="P2046" s="296" t="e">
        <f>AVERAGE(#REF!)</f>
        <v>#REF!</v>
      </c>
      <c r="Q2046" s="296" t="e">
        <f>AVERAGE(#REF!)</f>
        <v>#REF!</v>
      </c>
      <c r="R2046" s="1" t="s">
        <v>6665</v>
      </c>
    </row>
    <row r="2047" spans="1:18">
      <c r="A2047">
        <v>897</v>
      </c>
      <c r="B2047">
        <v>1</v>
      </c>
      <c r="C2047" s="299" t="s">
        <v>7610</v>
      </c>
      <c r="D2047" s="299" t="s">
        <v>7620</v>
      </c>
      <c r="E2047" s="302" t="s">
        <v>6524</v>
      </c>
      <c r="F2047" s="301">
        <v>8.6</v>
      </c>
      <c r="G2047" s="300">
        <v>5</v>
      </c>
      <c r="H2047" s="300">
        <v>5</v>
      </c>
      <c r="I2047" s="300">
        <v>5</v>
      </c>
      <c r="J2047" s="300">
        <v>5</v>
      </c>
      <c r="K2047" s="300">
        <v>10</v>
      </c>
      <c r="L2047" s="300">
        <v>10</v>
      </c>
      <c r="M2047" s="300">
        <v>5</v>
      </c>
      <c r="N2047" s="300">
        <v>10</v>
      </c>
      <c r="O2047" s="300">
        <v>10</v>
      </c>
      <c r="P2047" s="300">
        <v>10</v>
      </c>
      <c r="Q2047" s="300">
        <v>5</v>
      </c>
      <c r="R2047" s="1" t="s">
        <v>6665</v>
      </c>
    </row>
    <row r="2048" spans="1:18">
      <c r="A2048">
        <v>896</v>
      </c>
      <c r="B2048">
        <v>2</v>
      </c>
      <c r="C2048" s="299" t="s">
        <v>7610</v>
      </c>
      <c r="D2048" s="299" t="s">
        <v>7619</v>
      </c>
      <c r="E2048" s="302" t="s">
        <v>6524</v>
      </c>
      <c r="F2048" s="301">
        <v>7.3</v>
      </c>
      <c r="G2048" s="300">
        <v>5</v>
      </c>
      <c r="H2048" s="300">
        <v>5</v>
      </c>
      <c r="I2048" s="300">
        <v>5</v>
      </c>
      <c r="J2048" s="300">
        <v>5</v>
      </c>
      <c r="K2048" s="300">
        <v>10</v>
      </c>
      <c r="L2048" s="300">
        <v>10</v>
      </c>
      <c r="M2048" s="300">
        <v>5</v>
      </c>
      <c r="N2048" s="300">
        <v>10</v>
      </c>
      <c r="O2048" s="300">
        <v>10</v>
      </c>
      <c r="P2048" s="300">
        <v>10</v>
      </c>
      <c r="Q2048" s="300">
        <v>5</v>
      </c>
    </row>
    <row r="2049" spans="1:18">
      <c r="A2049">
        <v>895</v>
      </c>
      <c r="B2049">
        <v>3</v>
      </c>
      <c r="C2049" s="299" t="s">
        <v>7610</v>
      </c>
      <c r="D2049" s="299" t="s">
        <v>7618</v>
      </c>
      <c r="E2049" s="302" t="s">
        <v>6524</v>
      </c>
      <c r="F2049" s="301">
        <v>7.3</v>
      </c>
      <c r="G2049" s="300">
        <v>5</v>
      </c>
      <c r="H2049" s="300">
        <v>5</v>
      </c>
      <c r="I2049" s="300">
        <v>5</v>
      </c>
      <c r="J2049" s="300">
        <v>5</v>
      </c>
      <c r="K2049" s="300">
        <v>10</v>
      </c>
      <c r="L2049" s="300">
        <v>10</v>
      </c>
      <c r="M2049" s="300">
        <v>5</v>
      </c>
      <c r="N2049" s="300">
        <v>10</v>
      </c>
      <c r="O2049" s="300">
        <v>10</v>
      </c>
      <c r="P2049" s="300">
        <v>10</v>
      </c>
      <c r="Q2049" s="300">
        <v>5</v>
      </c>
    </row>
    <row r="2050" spans="1:18">
      <c r="A2050">
        <v>894</v>
      </c>
      <c r="B2050">
        <v>4</v>
      </c>
      <c r="C2050" s="299" t="s">
        <v>7610</v>
      </c>
      <c r="D2050" s="299" t="s">
        <v>7617</v>
      </c>
      <c r="E2050" s="302" t="s">
        <v>6524</v>
      </c>
      <c r="F2050" s="301">
        <v>7.3</v>
      </c>
      <c r="G2050" s="300">
        <v>5</v>
      </c>
      <c r="H2050" s="300">
        <v>5</v>
      </c>
      <c r="I2050" s="300">
        <v>5</v>
      </c>
      <c r="J2050" s="300">
        <v>5</v>
      </c>
      <c r="K2050" s="300">
        <v>10</v>
      </c>
      <c r="L2050" s="300">
        <v>10</v>
      </c>
      <c r="M2050" s="300">
        <v>5</v>
      </c>
      <c r="N2050" s="300">
        <v>10</v>
      </c>
      <c r="O2050" s="300">
        <v>10</v>
      </c>
      <c r="P2050" s="300">
        <v>10</v>
      </c>
      <c r="Q2050" s="300">
        <v>5</v>
      </c>
    </row>
    <row r="2051" spans="1:18">
      <c r="A2051">
        <v>893</v>
      </c>
      <c r="B2051">
        <v>5</v>
      </c>
      <c r="C2051" s="299" t="s">
        <v>7610</v>
      </c>
      <c r="D2051" s="299" t="s">
        <v>7616</v>
      </c>
      <c r="E2051" s="302" t="s">
        <v>6524</v>
      </c>
      <c r="F2051" s="301">
        <v>9.3000000000000007</v>
      </c>
      <c r="G2051" s="300">
        <v>5</v>
      </c>
      <c r="H2051" s="300">
        <v>5</v>
      </c>
      <c r="I2051" s="300">
        <v>5</v>
      </c>
      <c r="J2051" s="300">
        <v>5</v>
      </c>
      <c r="K2051" s="300">
        <v>10</v>
      </c>
      <c r="L2051" s="300">
        <v>10</v>
      </c>
      <c r="M2051" s="300">
        <v>5</v>
      </c>
      <c r="N2051" s="300">
        <v>10</v>
      </c>
      <c r="O2051" s="300">
        <v>10</v>
      </c>
      <c r="P2051" s="300">
        <v>10</v>
      </c>
      <c r="Q2051" s="300">
        <v>5</v>
      </c>
      <c r="R2051" s="1" t="s">
        <v>6665</v>
      </c>
    </row>
    <row r="2052" spans="1:18">
      <c r="A2052">
        <v>892</v>
      </c>
      <c r="B2052">
        <v>6</v>
      </c>
      <c r="C2052" s="299" t="s">
        <v>7610</v>
      </c>
      <c r="D2052" s="299" t="s">
        <v>7615</v>
      </c>
      <c r="E2052" s="302" t="s">
        <v>6524</v>
      </c>
      <c r="F2052" s="301">
        <v>9.1</v>
      </c>
      <c r="G2052" s="300">
        <v>5</v>
      </c>
      <c r="H2052" s="300">
        <v>5</v>
      </c>
      <c r="I2052" s="300">
        <v>5</v>
      </c>
      <c r="J2052" s="300">
        <v>5</v>
      </c>
      <c r="K2052" s="300">
        <v>10</v>
      </c>
      <c r="L2052" s="300">
        <v>10</v>
      </c>
      <c r="M2052" s="300">
        <v>5</v>
      </c>
      <c r="N2052" s="300">
        <v>10</v>
      </c>
      <c r="O2052" s="300">
        <v>10</v>
      </c>
      <c r="P2052" s="300">
        <v>10</v>
      </c>
      <c r="Q2052" s="300">
        <v>5</v>
      </c>
      <c r="R2052" s="1" t="s">
        <v>6665</v>
      </c>
    </row>
    <row r="2053" spans="1:18">
      <c r="A2053">
        <v>891</v>
      </c>
      <c r="B2053">
        <v>7</v>
      </c>
      <c r="C2053" s="299" t="s">
        <v>7610</v>
      </c>
      <c r="D2053" s="305" t="s">
        <v>7614</v>
      </c>
      <c r="E2053" s="304" t="s">
        <v>6524</v>
      </c>
      <c r="F2053" s="303">
        <v>9.8000000000000007</v>
      </c>
      <c r="G2053" s="300">
        <v>5</v>
      </c>
      <c r="H2053" s="300">
        <v>5</v>
      </c>
      <c r="I2053" s="300">
        <v>5</v>
      </c>
      <c r="J2053" s="300">
        <v>5</v>
      </c>
      <c r="K2053" s="300">
        <v>10</v>
      </c>
      <c r="L2053" s="300">
        <v>10</v>
      </c>
      <c r="M2053" s="300">
        <v>5</v>
      </c>
      <c r="N2053" s="300">
        <v>10</v>
      </c>
      <c r="O2053" s="300">
        <v>10</v>
      </c>
      <c r="P2053" s="300">
        <v>10</v>
      </c>
      <c r="Q2053" s="300">
        <v>5</v>
      </c>
      <c r="R2053" s="1" t="s">
        <v>6665</v>
      </c>
    </row>
    <row r="2054" spans="1:18">
      <c r="A2054">
        <v>890</v>
      </c>
      <c r="B2054">
        <v>8</v>
      </c>
      <c r="C2054" s="299" t="s">
        <v>7610</v>
      </c>
      <c r="D2054" s="299" t="s">
        <v>7613</v>
      </c>
      <c r="E2054" s="302" t="s">
        <v>6524</v>
      </c>
      <c r="F2054" s="301">
        <v>7</v>
      </c>
      <c r="G2054" s="300">
        <v>5</v>
      </c>
      <c r="H2054" s="300">
        <v>5</v>
      </c>
      <c r="I2054" s="300">
        <v>5</v>
      </c>
      <c r="J2054" s="300">
        <v>5</v>
      </c>
      <c r="K2054" s="300">
        <v>10</v>
      </c>
      <c r="L2054" s="300">
        <v>10</v>
      </c>
      <c r="M2054" s="300">
        <v>5</v>
      </c>
      <c r="N2054" s="300">
        <v>10</v>
      </c>
      <c r="O2054" s="300">
        <v>10</v>
      </c>
      <c r="P2054" s="300">
        <v>10</v>
      </c>
      <c r="Q2054" s="300">
        <v>5</v>
      </c>
    </row>
    <row r="2055" spans="1:18">
      <c r="A2055">
        <v>889</v>
      </c>
      <c r="B2055">
        <v>9</v>
      </c>
      <c r="C2055" s="299" t="s">
        <v>7610</v>
      </c>
      <c r="D2055" s="299" t="s">
        <v>7612</v>
      </c>
      <c r="E2055" s="302" t="s">
        <v>6524</v>
      </c>
      <c r="F2055" s="301">
        <v>9.4</v>
      </c>
      <c r="G2055" s="300">
        <v>5</v>
      </c>
      <c r="H2055" s="300">
        <v>5</v>
      </c>
      <c r="I2055" s="300">
        <v>5</v>
      </c>
      <c r="J2055" s="300">
        <v>5</v>
      </c>
      <c r="K2055" s="300">
        <v>10</v>
      </c>
      <c r="L2055" s="300">
        <v>10</v>
      </c>
      <c r="M2055" s="300">
        <v>5</v>
      </c>
      <c r="N2055" s="300">
        <v>10</v>
      </c>
      <c r="O2055" s="300">
        <v>10</v>
      </c>
      <c r="P2055" s="300">
        <v>10</v>
      </c>
      <c r="Q2055" s="300">
        <v>5</v>
      </c>
      <c r="R2055" s="1" t="s">
        <v>6665</v>
      </c>
    </row>
    <row r="2056" spans="1:18">
      <c r="A2056">
        <v>888</v>
      </c>
      <c r="B2056">
        <v>10</v>
      </c>
      <c r="C2056" s="299" t="s">
        <v>7610</v>
      </c>
      <c r="D2056" s="299" t="s">
        <v>7611</v>
      </c>
      <c r="E2056" s="302" t="s">
        <v>6524</v>
      </c>
      <c r="F2056" s="301">
        <v>9.1</v>
      </c>
      <c r="G2056" s="300">
        <v>5</v>
      </c>
      <c r="H2056" s="300">
        <v>5</v>
      </c>
      <c r="I2056" s="300">
        <v>5</v>
      </c>
      <c r="J2056" s="300">
        <v>5</v>
      </c>
      <c r="K2056" s="300">
        <v>10</v>
      </c>
      <c r="L2056" s="300">
        <v>10</v>
      </c>
      <c r="M2056" s="300">
        <v>5</v>
      </c>
      <c r="N2056" s="300">
        <v>10</v>
      </c>
      <c r="O2056" s="300">
        <v>10</v>
      </c>
      <c r="P2056" s="300">
        <v>10</v>
      </c>
      <c r="Q2056" s="300">
        <v>5</v>
      </c>
      <c r="R2056" s="1" t="s">
        <v>6665</v>
      </c>
    </row>
    <row r="2057" spans="1:18">
      <c r="A2057">
        <v>887</v>
      </c>
      <c r="C2057" s="299" t="s">
        <v>7610</v>
      </c>
      <c r="D2057" s="298" t="s">
        <v>7609</v>
      </c>
      <c r="E2057" s="297" t="s">
        <v>6524</v>
      </c>
      <c r="F2057" s="296">
        <v>8.4</v>
      </c>
      <c r="G2057" s="296" t="e">
        <f>AVERAGE(#REF!)</f>
        <v>#REF!</v>
      </c>
      <c r="H2057" s="296" t="e">
        <f>AVERAGE(#REF!)</f>
        <v>#REF!</v>
      </c>
      <c r="I2057" s="296" t="e">
        <f>AVERAGE(#REF!)</f>
        <v>#REF!</v>
      </c>
      <c r="J2057" s="296" t="e">
        <f>AVERAGE(#REF!)</f>
        <v>#REF!</v>
      </c>
      <c r="K2057" s="296" t="e">
        <f>AVERAGE(#REF!)</f>
        <v>#REF!</v>
      </c>
      <c r="L2057" s="296" t="e">
        <f>AVERAGE(#REF!)</f>
        <v>#REF!</v>
      </c>
      <c r="M2057" s="296" t="e">
        <f>AVERAGE(#REF!)</f>
        <v>#REF!</v>
      </c>
      <c r="N2057" s="296" t="e">
        <f>AVERAGE(#REF!)</f>
        <v>#REF!</v>
      </c>
      <c r="O2057" s="296" t="e">
        <f>AVERAGE(#REF!)</f>
        <v>#REF!</v>
      </c>
      <c r="P2057" s="296" t="e">
        <f>AVERAGE(#REF!)</f>
        <v>#REF!</v>
      </c>
      <c r="Q2057" s="296" t="e">
        <f>AVERAGE(#REF!)</f>
        <v>#REF!</v>
      </c>
    </row>
    <row r="2058" spans="1:18">
      <c r="A2058">
        <v>886</v>
      </c>
      <c r="B2058">
        <v>1</v>
      </c>
      <c r="C2058" s="299" t="s">
        <v>7597</v>
      </c>
      <c r="D2058" s="299" t="s">
        <v>7608</v>
      </c>
      <c r="E2058" s="302" t="s">
        <v>6524</v>
      </c>
      <c r="F2058" s="301">
        <v>9.1999999999999993</v>
      </c>
      <c r="G2058" s="300">
        <v>5</v>
      </c>
      <c r="H2058" s="300">
        <v>5</v>
      </c>
      <c r="I2058" s="300">
        <v>5</v>
      </c>
      <c r="J2058" s="300">
        <v>5</v>
      </c>
      <c r="K2058" s="300">
        <v>10</v>
      </c>
      <c r="L2058" s="300">
        <v>10</v>
      </c>
      <c r="M2058" s="300">
        <v>5</v>
      </c>
      <c r="N2058" s="300">
        <v>10</v>
      </c>
      <c r="O2058" s="300">
        <v>10</v>
      </c>
      <c r="P2058" s="300">
        <v>10</v>
      </c>
      <c r="Q2058" s="300">
        <v>5</v>
      </c>
      <c r="R2058" s="1" t="s">
        <v>6698</v>
      </c>
    </row>
    <row r="2059" spans="1:18">
      <c r="A2059">
        <v>885</v>
      </c>
      <c r="B2059">
        <v>2</v>
      </c>
      <c r="C2059" s="299" t="s">
        <v>7597</v>
      </c>
      <c r="D2059" s="299" t="s">
        <v>7607</v>
      </c>
      <c r="E2059" s="302" t="s">
        <v>6524</v>
      </c>
      <c r="F2059" s="301">
        <v>8.9</v>
      </c>
      <c r="G2059" s="300">
        <v>5</v>
      </c>
      <c r="H2059" s="300">
        <v>5</v>
      </c>
      <c r="I2059" s="300">
        <v>5</v>
      </c>
      <c r="J2059" s="300">
        <v>5</v>
      </c>
      <c r="K2059" s="300">
        <v>10</v>
      </c>
      <c r="L2059" s="300">
        <v>10</v>
      </c>
      <c r="M2059" s="300">
        <v>5</v>
      </c>
      <c r="N2059" s="300">
        <v>10</v>
      </c>
      <c r="O2059" s="300">
        <v>10</v>
      </c>
      <c r="P2059" s="300">
        <v>10</v>
      </c>
      <c r="Q2059" s="300">
        <v>5</v>
      </c>
      <c r="R2059" s="1" t="s">
        <v>6698</v>
      </c>
    </row>
    <row r="2060" spans="1:18">
      <c r="A2060">
        <v>884</v>
      </c>
      <c r="B2060">
        <v>3</v>
      </c>
      <c r="C2060" s="299" t="s">
        <v>7597</v>
      </c>
      <c r="D2060" s="299" t="s">
        <v>7606</v>
      </c>
      <c r="E2060" s="302" t="s">
        <v>6524</v>
      </c>
      <c r="F2060" s="301">
        <v>8.6999999999999993</v>
      </c>
      <c r="G2060" s="300">
        <v>5</v>
      </c>
      <c r="H2060" s="300">
        <v>5</v>
      </c>
      <c r="I2060" s="300">
        <v>5</v>
      </c>
      <c r="J2060" s="300">
        <v>5</v>
      </c>
      <c r="K2060" s="300">
        <v>10</v>
      </c>
      <c r="L2060" s="300">
        <v>10</v>
      </c>
      <c r="M2060" s="300">
        <v>5</v>
      </c>
      <c r="N2060" s="300">
        <v>10</v>
      </c>
      <c r="O2060" s="300">
        <v>10</v>
      </c>
      <c r="P2060" s="300">
        <v>10</v>
      </c>
      <c r="Q2060" s="300">
        <v>5</v>
      </c>
      <c r="R2060" s="1" t="s">
        <v>8</v>
      </c>
    </row>
    <row r="2061" spans="1:18">
      <c r="A2061">
        <v>883</v>
      </c>
      <c r="B2061">
        <v>4</v>
      </c>
      <c r="C2061" s="299" t="s">
        <v>7597</v>
      </c>
      <c r="D2061" s="299" t="s">
        <v>7605</v>
      </c>
      <c r="E2061" s="302" t="s">
        <v>6524</v>
      </c>
      <c r="F2061" s="301">
        <v>9.1</v>
      </c>
      <c r="G2061" s="300">
        <v>5</v>
      </c>
      <c r="H2061" s="300">
        <v>5</v>
      </c>
      <c r="I2061" s="300">
        <v>5</v>
      </c>
      <c r="J2061" s="300">
        <v>5</v>
      </c>
      <c r="K2061" s="300">
        <v>10</v>
      </c>
      <c r="L2061" s="300">
        <v>10</v>
      </c>
      <c r="M2061" s="300">
        <v>5</v>
      </c>
      <c r="N2061" s="300">
        <v>10</v>
      </c>
      <c r="O2061" s="300">
        <v>10</v>
      </c>
      <c r="P2061" s="300">
        <v>10</v>
      </c>
      <c r="Q2061" s="300">
        <v>5</v>
      </c>
      <c r="R2061" s="1" t="s">
        <v>6698</v>
      </c>
    </row>
    <row r="2062" spans="1:18">
      <c r="A2062">
        <v>882</v>
      </c>
      <c r="B2062">
        <v>5</v>
      </c>
      <c r="C2062" s="299" t="s">
        <v>7597</v>
      </c>
      <c r="D2062" s="299" t="s">
        <v>7604</v>
      </c>
      <c r="E2062" s="302" t="s">
        <v>6524</v>
      </c>
      <c r="F2062" s="301">
        <v>9.4</v>
      </c>
      <c r="G2062" s="300">
        <v>5</v>
      </c>
      <c r="H2062" s="300">
        <v>5</v>
      </c>
      <c r="I2062" s="300">
        <v>5</v>
      </c>
      <c r="J2062" s="300">
        <v>5</v>
      </c>
      <c r="K2062" s="300">
        <v>10</v>
      </c>
      <c r="L2062" s="300">
        <v>10</v>
      </c>
      <c r="M2062" s="300">
        <v>5</v>
      </c>
      <c r="N2062" s="300">
        <v>10</v>
      </c>
      <c r="O2062" s="300">
        <v>10</v>
      </c>
      <c r="P2062" s="300">
        <v>10</v>
      </c>
      <c r="Q2062" s="300">
        <v>5</v>
      </c>
      <c r="R2062" s="1" t="s">
        <v>6665</v>
      </c>
    </row>
    <row r="2063" spans="1:18">
      <c r="A2063">
        <v>881</v>
      </c>
      <c r="B2063">
        <v>6</v>
      </c>
      <c r="C2063" s="299" t="s">
        <v>7597</v>
      </c>
      <c r="D2063" s="299" t="s">
        <v>7603</v>
      </c>
      <c r="E2063" s="302" t="s">
        <v>6524</v>
      </c>
      <c r="F2063" s="301">
        <v>8.3000000000000007</v>
      </c>
      <c r="G2063" s="300">
        <v>5</v>
      </c>
      <c r="H2063" s="300">
        <v>5</v>
      </c>
      <c r="I2063" s="300">
        <v>5</v>
      </c>
      <c r="J2063" s="300">
        <v>5</v>
      </c>
      <c r="K2063" s="300">
        <v>10</v>
      </c>
      <c r="L2063" s="300">
        <v>10</v>
      </c>
      <c r="M2063" s="300">
        <v>5</v>
      </c>
      <c r="N2063" s="300">
        <v>10</v>
      </c>
      <c r="O2063" s="300">
        <v>10</v>
      </c>
      <c r="P2063" s="300">
        <v>10</v>
      </c>
      <c r="Q2063" s="300">
        <v>5</v>
      </c>
      <c r="R2063" s="1" t="s">
        <v>6698</v>
      </c>
    </row>
    <row r="2064" spans="1:18">
      <c r="A2064">
        <v>880</v>
      </c>
      <c r="B2064">
        <v>7</v>
      </c>
      <c r="C2064" s="299" t="s">
        <v>7597</v>
      </c>
      <c r="D2064" s="299" t="s">
        <v>7602</v>
      </c>
      <c r="E2064" s="302" t="s">
        <v>6524</v>
      </c>
      <c r="F2064" s="301">
        <v>9.4</v>
      </c>
      <c r="G2064" s="300">
        <v>5</v>
      </c>
      <c r="H2064" s="300">
        <v>5</v>
      </c>
      <c r="I2064" s="300">
        <v>5</v>
      </c>
      <c r="J2064" s="300">
        <v>5</v>
      </c>
      <c r="K2064" s="300">
        <v>10</v>
      </c>
      <c r="L2064" s="300">
        <v>10</v>
      </c>
      <c r="M2064" s="300">
        <v>5</v>
      </c>
      <c r="N2064" s="300">
        <v>10</v>
      </c>
      <c r="O2064" s="300">
        <v>10</v>
      </c>
      <c r="P2064" s="300">
        <v>10</v>
      </c>
      <c r="Q2064" s="300">
        <v>5</v>
      </c>
      <c r="R2064" s="1" t="s">
        <v>6665</v>
      </c>
    </row>
    <row r="2065" spans="1:18">
      <c r="A2065">
        <v>879</v>
      </c>
      <c r="B2065">
        <v>8</v>
      </c>
      <c r="C2065" s="299" t="s">
        <v>7597</v>
      </c>
      <c r="D2065" s="299" t="s">
        <v>7601</v>
      </c>
      <c r="E2065" s="302" t="s">
        <v>6524</v>
      </c>
      <c r="F2065" s="301">
        <v>8.6999999999999993</v>
      </c>
      <c r="G2065" s="300">
        <v>5</v>
      </c>
      <c r="H2065" s="300">
        <v>5</v>
      </c>
      <c r="I2065" s="300">
        <v>5</v>
      </c>
      <c r="J2065" s="300">
        <v>5</v>
      </c>
      <c r="K2065" s="300">
        <v>10</v>
      </c>
      <c r="L2065" s="300">
        <v>10</v>
      </c>
      <c r="M2065" s="300">
        <v>5</v>
      </c>
      <c r="N2065" s="300">
        <v>10</v>
      </c>
      <c r="O2065" s="300">
        <v>10</v>
      </c>
      <c r="P2065" s="300">
        <v>10</v>
      </c>
      <c r="Q2065" s="300">
        <v>5</v>
      </c>
      <c r="R2065" s="1" t="s">
        <v>6698</v>
      </c>
    </row>
    <row r="2066" spans="1:18">
      <c r="A2066">
        <v>878</v>
      </c>
      <c r="B2066">
        <v>9</v>
      </c>
      <c r="C2066" s="299" t="s">
        <v>7597</v>
      </c>
      <c r="D2066" s="305" t="s">
        <v>7600</v>
      </c>
      <c r="E2066" s="304" t="s">
        <v>6524</v>
      </c>
      <c r="F2066" s="303">
        <v>9.6</v>
      </c>
      <c r="G2066" s="300">
        <v>5</v>
      </c>
      <c r="H2066" s="300">
        <v>5</v>
      </c>
      <c r="I2066" s="300">
        <v>5</v>
      </c>
      <c r="J2066" s="300">
        <v>5</v>
      </c>
      <c r="K2066" s="300">
        <v>10</v>
      </c>
      <c r="L2066" s="300">
        <v>10</v>
      </c>
      <c r="M2066" s="300">
        <v>5</v>
      </c>
      <c r="N2066" s="300">
        <v>10</v>
      </c>
      <c r="O2066" s="300">
        <v>10</v>
      </c>
      <c r="P2066" s="300">
        <v>10</v>
      </c>
      <c r="Q2066" s="300">
        <v>5</v>
      </c>
      <c r="R2066" s="1" t="s">
        <v>8</v>
      </c>
    </row>
    <row r="2067" spans="1:18">
      <c r="A2067">
        <v>877</v>
      </c>
      <c r="B2067">
        <v>10</v>
      </c>
      <c r="C2067" s="299" t="s">
        <v>7597</v>
      </c>
      <c r="D2067" s="299" t="s">
        <v>7599</v>
      </c>
      <c r="E2067" s="302" t="s">
        <v>6524</v>
      </c>
      <c r="F2067" s="301">
        <v>8.9</v>
      </c>
      <c r="G2067" s="300">
        <v>5</v>
      </c>
      <c r="H2067" s="300">
        <v>5</v>
      </c>
      <c r="I2067" s="300">
        <v>5</v>
      </c>
      <c r="J2067" s="300">
        <v>5</v>
      </c>
      <c r="K2067" s="300">
        <v>10</v>
      </c>
      <c r="L2067" s="300">
        <v>10</v>
      </c>
      <c r="M2067" s="300">
        <v>5</v>
      </c>
      <c r="N2067" s="300">
        <v>10</v>
      </c>
      <c r="O2067" s="300">
        <v>10</v>
      </c>
      <c r="P2067" s="300">
        <v>10</v>
      </c>
      <c r="Q2067" s="300">
        <v>5</v>
      </c>
      <c r="R2067" s="1" t="s">
        <v>6698</v>
      </c>
    </row>
    <row r="2068" spans="1:18">
      <c r="A2068">
        <v>876</v>
      </c>
      <c r="B2068">
        <v>11</v>
      </c>
      <c r="C2068" s="299" t="s">
        <v>7597</v>
      </c>
      <c r="D2068" s="299" t="s">
        <v>7598</v>
      </c>
      <c r="E2068" s="302" t="s">
        <v>6524</v>
      </c>
      <c r="F2068" s="301">
        <v>9.3000000000000007</v>
      </c>
      <c r="G2068" s="300">
        <v>5</v>
      </c>
      <c r="H2068" s="300">
        <v>5</v>
      </c>
      <c r="I2068" s="300">
        <v>5</v>
      </c>
      <c r="J2068" s="300">
        <v>5</v>
      </c>
      <c r="K2068" s="300">
        <v>10</v>
      </c>
      <c r="L2068" s="300">
        <v>10</v>
      </c>
      <c r="M2068" s="300">
        <v>5</v>
      </c>
      <c r="N2068" s="300">
        <v>10</v>
      </c>
      <c r="O2068" s="300">
        <v>10</v>
      </c>
      <c r="P2068" s="300">
        <v>10</v>
      </c>
      <c r="Q2068" s="300">
        <v>5</v>
      </c>
      <c r="R2068" s="1" t="s">
        <v>6665</v>
      </c>
    </row>
    <row r="2069" spans="1:18">
      <c r="A2069">
        <v>875</v>
      </c>
      <c r="C2069" s="299" t="s">
        <v>7597</v>
      </c>
      <c r="D2069" s="298" t="s">
        <v>7596</v>
      </c>
      <c r="E2069" s="297" t="s">
        <v>6524</v>
      </c>
      <c r="F2069" s="296">
        <v>9</v>
      </c>
      <c r="G2069" s="296" t="e">
        <f>AVERAGE(#REF!)</f>
        <v>#REF!</v>
      </c>
      <c r="H2069" s="296" t="e">
        <f>AVERAGE(#REF!)</f>
        <v>#REF!</v>
      </c>
      <c r="I2069" s="296" t="e">
        <f>AVERAGE(#REF!)</f>
        <v>#REF!</v>
      </c>
      <c r="J2069" s="296" t="e">
        <f>AVERAGE(#REF!)</f>
        <v>#REF!</v>
      </c>
      <c r="K2069" s="296" t="e">
        <f>AVERAGE(#REF!)</f>
        <v>#REF!</v>
      </c>
      <c r="L2069" s="296" t="e">
        <f>AVERAGE(#REF!)</f>
        <v>#REF!</v>
      </c>
      <c r="M2069" s="296" t="e">
        <f>AVERAGE(#REF!)</f>
        <v>#REF!</v>
      </c>
      <c r="N2069" s="296" t="e">
        <f>AVERAGE(#REF!)</f>
        <v>#REF!</v>
      </c>
      <c r="O2069" s="296" t="e">
        <f>AVERAGE(#REF!)</f>
        <v>#REF!</v>
      </c>
      <c r="P2069" s="296" t="e">
        <f>AVERAGE(#REF!)</f>
        <v>#REF!</v>
      </c>
      <c r="Q2069" s="296" t="e">
        <f>AVERAGE(#REF!)</f>
        <v>#REF!</v>
      </c>
      <c r="R2069" s="1" t="s">
        <v>6698</v>
      </c>
    </row>
    <row r="2070" spans="1:18">
      <c r="A2070">
        <v>874</v>
      </c>
      <c r="B2070">
        <v>1</v>
      </c>
      <c r="C2070" s="299" t="s">
        <v>7581</v>
      </c>
      <c r="D2070" s="305" t="s">
        <v>7595</v>
      </c>
      <c r="E2070" s="304" t="s">
        <v>6524</v>
      </c>
      <c r="F2070" s="303">
        <v>9.5</v>
      </c>
      <c r="G2070" s="300">
        <v>5</v>
      </c>
      <c r="H2070" s="300">
        <v>5</v>
      </c>
      <c r="I2070" s="300">
        <v>5</v>
      </c>
      <c r="J2070" s="300">
        <v>5</v>
      </c>
      <c r="K2070" s="300">
        <v>10</v>
      </c>
      <c r="L2070" s="300">
        <v>10</v>
      </c>
      <c r="M2070" s="300">
        <v>5</v>
      </c>
      <c r="N2070" s="300">
        <v>10</v>
      </c>
      <c r="O2070" s="300">
        <v>10</v>
      </c>
      <c r="P2070" s="300">
        <v>10</v>
      </c>
      <c r="Q2070" s="300">
        <v>5</v>
      </c>
      <c r="R2070" s="1" t="s">
        <v>8</v>
      </c>
    </row>
    <row r="2071" spans="1:18">
      <c r="A2071">
        <v>873</v>
      </c>
      <c r="B2071">
        <v>2</v>
      </c>
      <c r="C2071" s="299" t="s">
        <v>7581</v>
      </c>
      <c r="D2071" s="299" t="s">
        <v>7594</v>
      </c>
      <c r="E2071" s="302" t="s">
        <v>6524</v>
      </c>
      <c r="F2071" s="301">
        <v>9.1</v>
      </c>
      <c r="G2071" s="300">
        <v>5</v>
      </c>
      <c r="H2071" s="300">
        <v>5</v>
      </c>
      <c r="I2071" s="300">
        <v>5</v>
      </c>
      <c r="J2071" s="300">
        <v>5</v>
      </c>
      <c r="K2071" s="300">
        <v>10</v>
      </c>
      <c r="L2071" s="300">
        <v>10</v>
      </c>
      <c r="M2071" s="300">
        <v>5</v>
      </c>
      <c r="N2071" s="300">
        <v>10</v>
      </c>
      <c r="O2071" s="300">
        <v>10</v>
      </c>
      <c r="P2071" s="300">
        <v>10</v>
      </c>
      <c r="Q2071" s="300">
        <v>5</v>
      </c>
      <c r="R2071" s="1" t="s">
        <v>6698</v>
      </c>
    </row>
    <row r="2072" spans="1:18">
      <c r="A2072">
        <v>872</v>
      </c>
      <c r="B2072">
        <v>3</v>
      </c>
      <c r="C2072" s="299" t="s">
        <v>7581</v>
      </c>
      <c r="D2072" s="299" t="s">
        <v>7593</v>
      </c>
      <c r="E2072" s="302" t="s">
        <v>6524</v>
      </c>
      <c r="F2072" s="301">
        <v>8.6</v>
      </c>
      <c r="G2072" s="300">
        <v>5</v>
      </c>
      <c r="H2072" s="300">
        <v>5</v>
      </c>
      <c r="I2072" s="300">
        <v>5</v>
      </c>
      <c r="J2072" s="300">
        <v>5</v>
      </c>
      <c r="K2072" s="300">
        <v>10</v>
      </c>
      <c r="L2072" s="300">
        <v>10</v>
      </c>
      <c r="M2072" s="300">
        <v>5</v>
      </c>
      <c r="N2072" s="300">
        <v>10</v>
      </c>
      <c r="O2072" s="300">
        <v>10</v>
      </c>
      <c r="P2072" s="300">
        <v>10</v>
      </c>
      <c r="Q2072" s="300">
        <v>5</v>
      </c>
      <c r="R2072" s="1" t="s">
        <v>6698</v>
      </c>
    </row>
    <row r="2073" spans="1:18">
      <c r="A2073">
        <v>871</v>
      </c>
      <c r="B2073">
        <v>4</v>
      </c>
      <c r="C2073" s="299" t="s">
        <v>7581</v>
      </c>
      <c r="D2073" s="299" t="s">
        <v>7592</v>
      </c>
      <c r="E2073" s="302" t="s">
        <v>6524</v>
      </c>
      <c r="F2073" s="301">
        <v>8.4</v>
      </c>
      <c r="G2073" s="300">
        <v>5</v>
      </c>
      <c r="H2073" s="300">
        <v>5</v>
      </c>
      <c r="I2073" s="300">
        <v>5</v>
      </c>
      <c r="J2073" s="300">
        <v>5</v>
      </c>
      <c r="K2073" s="300">
        <v>10</v>
      </c>
      <c r="L2073" s="300">
        <v>10</v>
      </c>
      <c r="M2073" s="300">
        <v>5</v>
      </c>
      <c r="N2073" s="300">
        <v>10</v>
      </c>
      <c r="O2073" s="300">
        <v>10</v>
      </c>
      <c r="P2073" s="300">
        <v>10</v>
      </c>
      <c r="Q2073" s="300">
        <v>5</v>
      </c>
      <c r="R2073" s="1" t="s">
        <v>6665</v>
      </c>
    </row>
    <row r="2074" spans="1:18">
      <c r="A2074">
        <v>870</v>
      </c>
      <c r="B2074">
        <v>5</v>
      </c>
      <c r="C2074" s="299" t="s">
        <v>7581</v>
      </c>
      <c r="D2074" s="299" t="s">
        <v>7591</v>
      </c>
      <c r="E2074" s="302" t="s">
        <v>6524</v>
      </c>
      <c r="F2074" s="301">
        <v>8.3000000000000007</v>
      </c>
      <c r="G2074" s="300">
        <v>5</v>
      </c>
      <c r="H2074" s="300">
        <v>5</v>
      </c>
      <c r="I2074" s="300">
        <v>5</v>
      </c>
      <c r="J2074" s="300">
        <v>5</v>
      </c>
      <c r="K2074" s="300">
        <v>10</v>
      </c>
      <c r="L2074" s="300">
        <v>10</v>
      </c>
      <c r="M2074" s="300">
        <v>5</v>
      </c>
      <c r="N2074" s="300">
        <v>10</v>
      </c>
      <c r="O2074" s="300">
        <v>10</v>
      </c>
      <c r="P2074" s="300">
        <v>10</v>
      </c>
      <c r="Q2074" s="300">
        <v>5</v>
      </c>
      <c r="R2074" s="1" t="s">
        <v>6698</v>
      </c>
    </row>
    <row r="2075" spans="1:18">
      <c r="A2075">
        <v>869</v>
      </c>
      <c r="B2075">
        <v>6</v>
      </c>
      <c r="C2075" s="299" t="s">
        <v>7581</v>
      </c>
      <c r="D2075" s="305" t="s">
        <v>7590</v>
      </c>
      <c r="E2075" s="304" t="s">
        <v>6524</v>
      </c>
      <c r="F2075" s="303">
        <v>9.6999999999999993</v>
      </c>
      <c r="G2075" s="300">
        <v>5</v>
      </c>
      <c r="H2075" s="300">
        <v>5</v>
      </c>
      <c r="I2075" s="300">
        <v>5</v>
      </c>
      <c r="J2075" s="300">
        <v>5</v>
      </c>
      <c r="K2075" s="300">
        <v>10</v>
      </c>
      <c r="L2075" s="300">
        <v>10</v>
      </c>
      <c r="M2075" s="300">
        <v>5</v>
      </c>
      <c r="N2075" s="300">
        <v>10</v>
      </c>
      <c r="O2075" s="300">
        <v>10</v>
      </c>
      <c r="P2075" s="300">
        <v>10</v>
      </c>
      <c r="Q2075" s="300">
        <v>5</v>
      </c>
      <c r="R2075" s="1" t="s">
        <v>6698</v>
      </c>
    </row>
    <row r="2076" spans="1:18">
      <c r="A2076">
        <v>868</v>
      </c>
      <c r="B2076">
        <v>7</v>
      </c>
      <c r="C2076" s="299" t="s">
        <v>7581</v>
      </c>
      <c r="D2076" s="299" t="s">
        <v>7589</v>
      </c>
      <c r="E2076" s="302" t="s">
        <v>6524</v>
      </c>
      <c r="F2076" s="301">
        <v>8.1</v>
      </c>
      <c r="G2076" s="300">
        <v>5</v>
      </c>
      <c r="H2076" s="300">
        <v>5</v>
      </c>
      <c r="I2076" s="300">
        <v>5</v>
      </c>
      <c r="J2076" s="300">
        <v>5</v>
      </c>
      <c r="K2076" s="300">
        <v>10</v>
      </c>
      <c r="L2076" s="300">
        <v>10</v>
      </c>
      <c r="M2076" s="300">
        <v>5</v>
      </c>
      <c r="N2076" s="300">
        <v>10</v>
      </c>
      <c r="O2076" s="300">
        <v>10</v>
      </c>
      <c r="P2076" s="300">
        <v>10</v>
      </c>
      <c r="Q2076" s="300">
        <v>5</v>
      </c>
      <c r="R2076" s="1" t="s">
        <v>6698</v>
      </c>
    </row>
    <row r="2077" spans="1:18">
      <c r="A2077">
        <v>867</v>
      </c>
      <c r="B2077">
        <v>8</v>
      </c>
      <c r="C2077" s="299" t="s">
        <v>7581</v>
      </c>
      <c r="D2077" s="299" t="s">
        <v>7588</v>
      </c>
      <c r="E2077" s="302" t="s">
        <v>6524</v>
      </c>
      <c r="F2077" s="301">
        <v>8.1999999999999993</v>
      </c>
      <c r="G2077" s="300">
        <v>5</v>
      </c>
      <c r="H2077" s="300">
        <v>5</v>
      </c>
      <c r="I2077" s="300">
        <v>5</v>
      </c>
      <c r="J2077" s="300">
        <v>5</v>
      </c>
      <c r="K2077" s="300">
        <v>10</v>
      </c>
      <c r="L2077" s="300">
        <v>10</v>
      </c>
      <c r="M2077" s="300">
        <v>5</v>
      </c>
      <c r="N2077" s="300">
        <v>10</v>
      </c>
      <c r="O2077" s="300">
        <v>10</v>
      </c>
      <c r="P2077" s="300">
        <v>10</v>
      </c>
      <c r="Q2077" s="300">
        <v>5</v>
      </c>
      <c r="R2077" s="1" t="s">
        <v>6698</v>
      </c>
    </row>
    <row r="2078" spans="1:18">
      <c r="A2078">
        <v>866</v>
      </c>
      <c r="B2078">
        <v>9</v>
      </c>
      <c r="C2078" s="299" t="s">
        <v>7581</v>
      </c>
      <c r="D2078" s="299" t="s">
        <v>7587</v>
      </c>
      <c r="E2078" s="302" t="s">
        <v>6524</v>
      </c>
      <c r="F2078" s="301">
        <v>8.4</v>
      </c>
      <c r="G2078" s="300">
        <v>5</v>
      </c>
      <c r="H2078" s="300">
        <v>5</v>
      </c>
      <c r="I2078" s="300">
        <v>5</v>
      </c>
      <c r="J2078" s="300">
        <v>5</v>
      </c>
      <c r="K2078" s="300">
        <v>10</v>
      </c>
      <c r="L2078" s="300">
        <v>10</v>
      </c>
      <c r="M2078" s="300">
        <v>5</v>
      </c>
      <c r="N2078" s="300">
        <v>10</v>
      </c>
      <c r="O2078" s="300">
        <v>10</v>
      </c>
      <c r="P2078" s="300">
        <v>10</v>
      </c>
      <c r="Q2078" s="300">
        <v>5</v>
      </c>
      <c r="R2078" s="1" t="s">
        <v>6698</v>
      </c>
    </row>
    <row r="2079" spans="1:18">
      <c r="A2079">
        <v>865</v>
      </c>
      <c r="B2079">
        <v>10</v>
      </c>
      <c r="C2079" s="299" t="s">
        <v>7581</v>
      </c>
      <c r="D2079" s="299" t="s">
        <v>7586</v>
      </c>
      <c r="E2079" s="302" t="s">
        <v>6524</v>
      </c>
      <c r="F2079" s="301">
        <v>8</v>
      </c>
      <c r="G2079" s="300">
        <v>5</v>
      </c>
      <c r="H2079" s="300">
        <v>5</v>
      </c>
      <c r="I2079" s="300">
        <v>5</v>
      </c>
      <c r="J2079" s="300">
        <v>5</v>
      </c>
      <c r="K2079" s="300">
        <v>10</v>
      </c>
      <c r="L2079" s="300">
        <v>10</v>
      </c>
      <c r="M2079" s="300">
        <v>5</v>
      </c>
      <c r="N2079" s="300">
        <v>10</v>
      </c>
      <c r="O2079" s="300">
        <v>10</v>
      </c>
      <c r="P2079" s="300">
        <v>10</v>
      </c>
      <c r="Q2079" s="300">
        <v>5</v>
      </c>
      <c r="R2079" s="1" t="s">
        <v>6698</v>
      </c>
    </row>
    <row r="2080" spans="1:18">
      <c r="A2080">
        <v>864</v>
      </c>
      <c r="B2080">
        <v>11</v>
      </c>
      <c r="C2080" s="299" t="s">
        <v>7581</v>
      </c>
      <c r="D2080" s="299" t="s">
        <v>7585</v>
      </c>
      <c r="E2080" s="302" t="s">
        <v>6524</v>
      </c>
      <c r="F2080" s="301">
        <v>7.9</v>
      </c>
      <c r="G2080" s="300">
        <v>5</v>
      </c>
      <c r="H2080" s="300">
        <v>5</v>
      </c>
      <c r="I2080" s="300">
        <v>5</v>
      </c>
      <c r="J2080" s="300">
        <v>5</v>
      </c>
      <c r="K2080" s="300">
        <v>10</v>
      </c>
      <c r="L2080" s="300">
        <v>10</v>
      </c>
      <c r="M2080" s="300">
        <v>5</v>
      </c>
      <c r="N2080" s="300">
        <v>10</v>
      </c>
      <c r="O2080" s="300">
        <v>10</v>
      </c>
      <c r="P2080" s="300">
        <v>10</v>
      </c>
      <c r="Q2080" s="300">
        <v>5</v>
      </c>
      <c r="R2080" s="1" t="s">
        <v>6698</v>
      </c>
    </row>
    <row r="2081" spans="1:18">
      <c r="A2081">
        <v>863</v>
      </c>
      <c r="B2081">
        <v>12</v>
      </c>
      <c r="C2081" s="299" t="s">
        <v>7581</v>
      </c>
      <c r="D2081" s="299" t="s">
        <v>7584</v>
      </c>
      <c r="E2081" s="302" t="s">
        <v>6524</v>
      </c>
      <c r="F2081" s="301">
        <v>9.1</v>
      </c>
      <c r="G2081" s="300">
        <v>5</v>
      </c>
      <c r="H2081" s="300">
        <v>5</v>
      </c>
      <c r="I2081" s="300">
        <v>5</v>
      </c>
      <c r="J2081" s="300">
        <v>5</v>
      </c>
      <c r="K2081" s="300">
        <v>10</v>
      </c>
      <c r="L2081" s="300">
        <v>10</v>
      </c>
      <c r="M2081" s="300">
        <v>5</v>
      </c>
      <c r="N2081" s="300">
        <v>10</v>
      </c>
      <c r="O2081" s="300">
        <v>10</v>
      </c>
      <c r="P2081" s="300">
        <v>10</v>
      </c>
      <c r="Q2081" s="300">
        <v>5</v>
      </c>
      <c r="R2081" s="1" t="s">
        <v>6698</v>
      </c>
    </row>
    <row r="2082" spans="1:18">
      <c r="A2082">
        <v>862</v>
      </c>
      <c r="B2082">
        <v>13</v>
      </c>
      <c r="C2082" s="299" t="s">
        <v>7581</v>
      </c>
      <c r="D2082" s="299" t="s">
        <v>7583</v>
      </c>
      <c r="E2082" s="302" t="s">
        <v>6524</v>
      </c>
      <c r="F2082" s="301">
        <v>8.3000000000000007</v>
      </c>
      <c r="G2082" s="300">
        <v>5</v>
      </c>
      <c r="H2082" s="300">
        <v>5</v>
      </c>
      <c r="I2082" s="300">
        <v>5</v>
      </c>
      <c r="J2082" s="300">
        <v>5</v>
      </c>
      <c r="K2082" s="300">
        <v>10</v>
      </c>
      <c r="L2082" s="300">
        <v>10</v>
      </c>
      <c r="M2082" s="300">
        <v>5</v>
      </c>
      <c r="N2082" s="300">
        <v>10</v>
      </c>
      <c r="O2082" s="300">
        <v>10</v>
      </c>
      <c r="P2082" s="300">
        <v>10</v>
      </c>
      <c r="Q2082" s="300">
        <v>5</v>
      </c>
      <c r="R2082" s="1" t="s">
        <v>6698</v>
      </c>
    </row>
    <row r="2083" spans="1:18">
      <c r="A2083">
        <v>861</v>
      </c>
      <c r="B2083">
        <v>14</v>
      </c>
      <c r="C2083" s="299" t="s">
        <v>7581</v>
      </c>
      <c r="D2083" s="299" t="s">
        <v>7582</v>
      </c>
      <c r="E2083" s="302" t="s">
        <v>6524</v>
      </c>
      <c r="F2083" s="301">
        <v>8.3000000000000007</v>
      </c>
      <c r="G2083" s="300">
        <v>5</v>
      </c>
      <c r="H2083" s="300">
        <v>5</v>
      </c>
      <c r="I2083" s="300">
        <v>5</v>
      </c>
      <c r="J2083" s="300">
        <v>5</v>
      </c>
      <c r="K2083" s="300">
        <v>10</v>
      </c>
      <c r="L2083" s="300">
        <v>10</v>
      </c>
      <c r="M2083" s="300">
        <v>5</v>
      </c>
      <c r="N2083" s="300">
        <v>10</v>
      </c>
      <c r="O2083" s="300">
        <v>10</v>
      </c>
      <c r="P2083" s="300">
        <v>10</v>
      </c>
      <c r="Q2083" s="300">
        <v>5</v>
      </c>
      <c r="R2083" s="1" t="s">
        <v>6698</v>
      </c>
    </row>
    <row r="2084" spans="1:18">
      <c r="A2084">
        <v>860</v>
      </c>
      <c r="C2084" s="299" t="s">
        <v>7581</v>
      </c>
      <c r="D2084" s="298" t="s">
        <v>7580</v>
      </c>
      <c r="E2084" s="297" t="s">
        <v>6524</v>
      </c>
      <c r="F2084" s="296">
        <v>8.6</v>
      </c>
      <c r="G2084" s="296" t="e">
        <f>AVERAGE(#REF!)</f>
        <v>#REF!</v>
      </c>
      <c r="H2084" s="296" t="e">
        <f>AVERAGE(#REF!)</f>
        <v>#REF!</v>
      </c>
      <c r="I2084" s="296" t="e">
        <f>AVERAGE(#REF!)</f>
        <v>#REF!</v>
      </c>
      <c r="J2084" s="296" t="e">
        <f>AVERAGE(#REF!)</f>
        <v>#REF!</v>
      </c>
      <c r="K2084" s="296" t="e">
        <f>AVERAGE(#REF!)</f>
        <v>#REF!</v>
      </c>
      <c r="L2084" s="296" t="e">
        <f>AVERAGE(#REF!)</f>
        <v>#REF!</v>
      </c>
      <c r="M2084" s="296" t="e">
        <f>AVERAGE(#REF!)</f>
        <v>#REF!</v>
      </c>
      <c r="N2084" s="296" t="e">
        <f>AVERAGE(#REF!)</f>
        <v>#REF!</v>
      </c>
      <c r="O2084" s="296" t="e">
        <f>AVERAGE(#REF!)</f>
        <v>#REF!</v>
      </c>
      <c r="P2084" s="296" t="e">
        <f>AVERAGE(#REF!)</f>
        <v>#REF!</v>
      </c>
      <c r="Q2084" s="296" t="e">
        <f>AVERAGE(#REF!)</f>
        <v>#REF!</v>
      </c>
      <c r="R2084" s="1" t="s">
        <v>6698</v>
      </c>
    </row>
    <row r="2085" spans="1:18">
      <c r="A2085">
        <v>859</v>
      </c>
      <c r="B2085">
        <v>1</v>
      </c>
      <c r="C2085" s="299" t="s">
        <v>7569</v>
      </c>
      <c r="D2085" s="299" t="s">
        <v>7579</v>
      </c>
      <c r="E2085" s="302" t="s">
        <v>6524</v>
      </c>
      <c r="F2085" s="301">
        <v>8.4</v>
      </c>
      <c r="G2085" s="300">
        <v>5</v>
      </c>
      <c r="H2085" s="300">
        <v>5</v>
      </c>
      <c r="I2085" s="300">
        <v>5</v>
      </c>
      <c r="J2085" s="300">
        <v>5</v>
      </c>
      <c r="K2085" s="300">
        <v>10</v>
      </c>
      <c r="L2085" s="300">
        <v>10</v>
      </c>
      <c r="M2085" s="300">
        <v>5</v>
      </c>
      <c r="N2085" s="300">
        <v>10</v>
      </c>
      <c r="O2085" s="300">
        <v>10</v>
      </c>
      <c r="P2085" s="300">
        <v>10</v>
      </c>
      <c r="Q2085" s="300">
        <v>5</v>
      </c>
      <c r="R2085" s="1" t="s">
        <v>8</v>
      </c>
    </row>
    <row r="2086" spans="1:18">
      <c r="A2086">
        <v>858</v>
      </c>
      <c r="B2086">
        <v>2</v>
      </c>
      <c r="C2086" s="299" t="s">
        <v>7569</v>
      </c>
      <c r="D2086" s="299" t="s">
        <v>7578</v>
      </c>
      <c r="E2086" s="302" t="s">
        <v>6524</v>
      </c>
      <c r="F2086" s="301">
        <v>9.1999999999999993</v>
      </c>
      <c r="G2086" s="300">
        <v>5</v>
      </c>
      <c r="H2086" s="300">
        <v>5</v>
      </c>
      <c r="I2086" s="300">
        <v>5</v>
      </c>
      <c r="J2086" s="300">
        <v>5</v>
      </c>
      <c r="K2086" s="300">
        <v>10</v>
      </c>
      <c r="L2086" s="300">
        <v>10</v>
      </c>
      <c r="M2086" s="300">
        <v>5</v>
      </c>
      <c r="N2086" s="300">
        <v>10</v>
      </c>
      <c r="O2086" s="300">
        <v>10</v>
      </c>
      <c r="P2086" s="300">
        <v>10</v>
      </c>
      <c r="Q2086" s="300">
        <v>5</v>
      </c>
      <c r="R2086" s="1" t="s">
        <v>8</v>
      </c>
    </row>
    <row r="2087" spans="1:18">
      <c r="A2087">
        <v>857</v>
      </c>
      <c r="B2087">
        <v>3</v>
      </c>
      <c r="C2087" s="299" t="s">
        <v>7569</v>
      </c>
      <c r="D2087" s="299" t="s">
        <v>7577</v>
      </c>
      <c r="E2087" s="302" t="s">
        <v>6524</v>
      </c>
      <c r="F2087" s="301">
        <v>9.4</v>
      </c>
      <c r="G2087" s="300">
        <v>5</v>
      </c>
      <c r="H2087" s="300">
        <v>5</v>
      </c>
      <c r="I2087" s="300">
        <v>5</v>
      </c>
      <c r="J2087" s="300">
        <v>5</v>
      </c>
      <c r="K2087" s="300">
        <v>10</v>
      </c>
      <c r="L2087" s="300">
        <v>10</v>
      </c>
      <c r="M2087" s="300">
        <v>5</v>
      </c>
      <c r="N2087" s="300">
        <v>10</v>
      </c>
      <c r="O2087" s="300">
        <v>10</v>
      </c>
      <c r="P2087" s="300">
        <v>10</v>
      </c>
      <c r="Q2087" s="300">
        <v>5</v>
      </c>
      <c r="R2087" s="1" t="s">
        <v>6665</v>
      </c>
    </row>
    <row r="2088" spans="1:18">
      <c r="A2088">
        <v>856</v>
      </c>
      <c r="B2088">
        <v>4</v>
      </c>
      <c r="C2088" s="299" t="s">
        <v>7569</v>
      </c>
      <c r="D2088" s="299" t="s">
        <v>7576</v>
      </c>
      <c r="E2088" s="302" t="s">
        <v>6524</v>
      </c>
      <c r="F2088" s="301">
        <v>8.3000000000000007</v>
      </c>
      <c r="G2088" s="300">
        <v>5</v>
      </c>
      <c r="H2088" s="300">
        <v>5</v>
      </c>
      <c r="I2088" s="300">
        <v>5</v>
      </c>
      <c r="J2088" s="300">
        <v>5</v>
      </c>
      <c r="K2088" s="300">
        <v>10</v>
      </c>
      <c r="L2088" s="300">
        <v>10</v>
      </c>
      <c r="M2088" s="300">
        <v>5</v>
      </c>
      <c r="N2088" s="300">
        <v>10</v>
      </c>
      <c r="O2088" s="300">
        <v>10</v>
      </c>
      <c r="P2088" s="300">
        <v>10</v>
      </c>
      <c r="Q2088" s="300">
        <v>5</v>
      </c>
      <c r="R2088" s="1" t="s">
        <v>8</v>
      </c>
    </row>
    <row r="2089" spans="1:18">
      <c r="A2089">
        <v>855</v>
      </c>
      <c r="B2089">
        <v>5</v>
      </c>
      <c r="C2089" s="299" t="s">
        <v>7569</v>
      </c>
      <c r="D2089" s="299" t="s">
        <v>7575</v>
      </c>
      <c r="E2089" s="302" t="s">
        <v>6524</v>
      </c>
      <c r="F2089" s="301">
        <v>8</v>
      </c>
      <c r="G2089" s="300">
        <v>5</v>
      </c>
      <c r="H2089" s="300">
        <v>5</v>
      </c>
      <c r="I2089" s="300">
        <v>5</v>
      </c>
      <c r="J2089" s="300">
        <v>5</v>
      </c>
      <c r="K2089" s="300">
        <v>10</v>
      </c>
      <c r="L2089" s="300">
        <v>10</v>
      </c>
      <c r="M2089" s="300">
        <v>5</v>
      </c>
      <c r="N2089" s="300">
        <v>10</v>
      </c>
      <c r="O2089" s="300">
        <v>10</v>
      </c>
      <c r="P2089" s="300">
        <v>10</v>
      </c>
      <c r="Q2089" s="300">
        <v>5</v>
      </c>
      <c r="R2089" s="1" t="s">
        <v>6698</v>
      </c>
    </row>
    <row r="2090" spans="1:18">
      <c r="A2090">
        <v>854</v>
      </c>
      <c r="B2090">
        <v>6</v>
      </c>
      <c r="C2090" s="299" t="s">
        <v>7569</v>
      </c>
      <c r="D2090" s="299" t="s">
        <v>7574</v>
      </c>
      <c r="E2090" s="302" t="s">
        <v>6524</v>
      </c>
      <c r="F2090" s="301">
        <v>8.4</v>
      </c>
      <c r="G2090" s="300">
        <v>5</v>
      </c>
      <c r="H2090" s="300">
        <v>5</v>
      </c>
      <c r="I2090" s="300">
        <v>5</v>
      </c>
      <c r="J2090" s="300">
        <v>5</v>
      </c>
      <c r="K2090" s="300">
        <v>10</v>
      </c>
      <c r="L2090" s="300">
        <v>10</v>
      </c>
      <c r="M2090" s="300">
        <v>5</v>
      </c>
      <c r="N2090" s="300">
        <v>10</v>
      </c>
      <c r="O2090" s="300">
        <v>10</v>
      </c>
      <c r="P2090" s="300">
        <v>10</v>
      </c>
      <c r="Q2090" s="300">
        <v>5</v>
      </c>
      <c r="R2090" s="1" t="s">
        <v>6698</v>
      </c>
    </row>
    <row r="2091" spans="1:18">
      <c r="A2091">
        <v>853</v>
      </c>
      <c r="B2091">
        <v>7</v>
      </c>
      <c r="C2091" s="299" t="s">
        <v>7569</v>
      </c>
      <c r="D2091" s="299" t="s">
        <v>7573</v>
      </c>
      <c r="E2091" s="302" t="s">
        <v>6524</v>
      </c>
      <c r="F2091" s="301">
        <v>8.1</v>
      </c>
      <c r="G2091" s="300">
        <v>5</v>
      </c>
      <c r="H2091" s="300">
        <v>5</v>
      </c>
      <c r="I2091" s="300">
        <v>5</v>
      </c>
      <c r="J2091" s="300">
        <v>5</v>
      </c>
      <c r="K2091" s="300">
        <v>10</v>
      </c>
      <c r="L2091" s="300">
        <v>10</v>
      </c>
      <c r="M2091" s="300">
        <v>5</v>
      </c>
      <c r="N2091" s="300">
        <v>10</v>
      </c>
      <c r="O2091" s="300">
        <v>10</v>
      </c>
      <c r="P2091" s="300">
        <v>10</v>
      </c>
      <c r="Q2091" s="300">
        <v>5</v>
      </c>
      <c r="R2091" s="1" t="s">
        <v>6665</v>
      </c>
    </row>
    <row r="2092" spans="1:18">
      <c r="A2092">
        <v>852</v>
      </c>
      <c r="B2092">
        <v>8</v>
      </c>
      <c r="C2092" s="299" t="s">
        <v>7569</v>
      </c>
      <c r="D2092" s="299" t="s">
        <v>7572</v>
      </c>
      <c r="E2092" s="302" t="s">
        <v>6524</v>
      </c>
      <c r="F2092" s="301">
        <v>7.7</v>
      </c>
      <c r="G2092" s="300">
        <v>5</v>
      </c>
      <c r="H2092" s="300">
        <v>5</v>
      </c>
      <c r="I2092" s="300">
        <v>5</v>
      </c>
      <c r="J2092" s="300">
        <v>5</v>
      </c>
      <c r="K2092" s="300">
        <v>10</v>
      </c>
      <c r="L2092" s="300">
        <v>10</v>
      </c>
      <c r="M2092" s="300">
        <v>5</v>
      </c>
      <c r="N2092" s="300">
        <v>10</v>
      </c>
      <c r="O2092" s="300">
        <v>10</v>
      </c>
      <c r="P2092" s="300">
        <v>10</v>
      </c>
      <c r="Q2092" s="300">
        <v>5</v>
      </c>
      <c r="R2092" s="1" t="s">
        <v>6665</v>
      </c>
    </row>
    <row r="2093" spans="1:18">
      <c r="A2093">
        <v>851</v>
      </c>
      <c r="B2093">
        <v>9</v>
      </c>
      <c r="C2093" s="299" t="s">
        <v>7569</v>
      </c>
      <c r="D2093" s="299" t="s">
        <v>7571</v>
      </c>
      <c r="E2093" s="302" t="s">
        <v>6524</v>
      </c>
      <c r="F2093" s="301">
        <v>8.1999999999999993</v>
      </c>
      <c r="G2093" s="300">
        <v>5</v>
      </c>
      <c r="H2093" s="300">
        <v>5</v>
      </c>
      <c r="I2093" s="300">
        <v>5</v>
      </c>
      <c r="J2093" s="300">
        <v>5</v>
      </c>
      <c r="K2093" s="300">
        <v>10</v>
      </c>
      <c r="L2093" s="300">
        <v>10</v>
      </c>
      <c r="M2093" s="300">
        <v>5</v>
      </c>
      <c r="N2093" s="300">
        <v>10</v>
      </c>
      <c r="O2093" s="300">
        <v>10</v>
      </c>
      <c r="P2093" s="300">
        <v>10</v>
      </c>
      <c r="Q2093" s="300">
        <v>5</v>
      </c>
      <c r="R2093" s="1" t="s">
        <v>8</v>
      </c>
    </row>
    <row r="2094" spans="1:18">
      <c r="A2094">
        <v>850</v>
      </c>
      <c r="B2094">
        <v>10</v>
      </c>
      <c r="C2094" s="299" t="s">
        <v>7569</v>
      </c>
      <c r="D2094" s="299" t="s">
        <v>7570</v>
      </c>
      <c r="E2094" s="302" t="s">
        <v>6524</v>
      </c>
      <c r="F2094" s="301">
        <v>7.8</v>
      </c>
      <c r="G2094" s="300">
        <v>5</v>
      </c>
      <c r="H2094" s="300">
        <v>5</v>
      </c>
      <c r="I2094" s="300">
        <v>5</v>
      </c>
      <c r="J2094" s="300">
        <v>5</v>
      </c>
      <c r="K2094" s="300">
        <v>10</v>
      </c>
      <c r="L2094" s="300">
        <v>10</v>
      </c>
      <c r="M2094" s="300">
        <v>5</v>
      </c>
      <c r="N2094" s="300">
        <v>10</v>
      </c>
      <c r="O2094" s="300">
        <v>10</v>
      </c>
      <c r="P2094" s="300">
        <v>10</v>
      </c>
      <c r="Q2094" s="300">
        <v>5</v>
      </c>
      <c r="R2094" s="1" t="s">
        <v>6665</v>
      </c>
    </row>
    <row r="2095" spans="1:18">
      <c r="A2095">
        <v>849</v>
      </c>
      <c r="C2095" s="299" t="s">
        <v>7569</v>
      </c>
      <c r="D2095" s="298" t="s">
        <v>7568</v>
      </c>
      <c r="E2095" s="297" t="s">
        <v>6524</v>
      </c>
      <c r="F2095" s="296">
        <v>8.4</v>
      </c>
      <c r="G2095" s="296" t="e">
        <f>AVERAGE(#REF!)</f>
        <v>#REF!</v>
      </c>
      <c r="H2095" s="296" t="e">
        <f>AVERAGE(#REF!)</f>
        <v>#REF!</v>
      </c>
      <c r="I2095" s="296" t="e">
        <f>AVERAGE(#REF!)</f>
        <v>#REF!</v>
      </c>
      <c r="J2095" s="296" t="e">
        <f>AVERAGE(#REF!)</f>
        <v>#REF!</v>
      </c>
      <c r="K2095" s="296" t="e">
        <f>AVERAGE(#REF!)</f>
        <v>#REF!</v>
      </c>
      <c r="L2095" s="296" t="e">
        <f>AVERAGE(#REF!)</f>
        <v>#REF!</v>
      </c>
      <c r="M2095" s="296" t="e">
        <f>AVERAGE(#REF!)</f>
        <v>#REF!</v>
      </c>
      <c r="N2095" s="296" t="e">
        <f>AVERAGE(#REF!)</f>
        <v>#REF!</v>
      </c>
      <c r="O2095" s="296" t="e">
        <f>AVERAGE(#REF!)</f>
        <v>#REF!</v>
      </c>
      <c r="P2095" s="296" t="e">
        <f>AVERAGE(#REF!)</f>
        <v>#REF!</v>
      </c>
      <c r="Q2095" s="296" t="e">
        <f>AVERAGE(#REF!)</f>
        <v>#REF!</v>
      </c>
      <c r="R2095" s="1" t="s">
        <v>8</v>
      </c>
    </row>
    <row r="2096" spans="1:18">
      <c r="A2096">
        <v>848</v>
      </c>
      <c r="B2096">
        <v>1</v>
      </c>
      <c r="C2096" s="299" t="s">
        <v>7559</v>
      </c>
      <c r="D2096" s="299" t="s">
        <v>7567</v>
      </c>
      <c r="E2096" s="302" t="s">
        <v>6524</v>
      </c>
      <c r="F2096" s="301">
        <v>8.8000000000000007</v>
      </c>
      <c r="G2096" s="300">
        <v>5</v>
      </c>
      <c r="H2096" s="300">
        <v>5</v>
      </c>
      <c r="I2096" s="300">
        <v>5</v>
      </c>
      <c r="J2096" s="300">
        <v>5</v>
      </c>
      <c r="K2096" s="300">
        <v>10</v>
      </c>
      <c r="L2096" s="300">
        <v>10</v>
      </c>
      <c r="M2096" s="300">
        <v>5</v>
      </c>
      <c r="N2096" s="300">
        <v>10</v>
      </c>
      <c r="O2096" s="300">
        <v>10</v>
      </c>
      <c r="P2096" s="300">
        <v>10</v>
      </c>
      <c r="Q2096" s="300">
        <v>5</v>
      </c>
      <c r="R2096" s="1" t="s">
        <v>8</v>
      </c>
    </row>
    <row r="2097" spans="1:18">
      <c r="A2097">
        <v>847</v>
      </c>
      <c r="B2097">
        <v>2</v>
      </c>
      <c r="C2097" s="299" t="s">
        <v>7559</v>
      </c>
      <c r="D2097" s="299" t="s">
        <v>7566</v>
      </c>
      <c r="E2097" s="302" t="s">
        <v>6524</v>
      </c>
      <c r="F2097" s="301">
        <v>8.4</v>
      </c>
      <c r="G2097" s="300">
        <v>5</v>
      </c>
      <c r="H2097" s="300">
        <v>5</v>
      </c>
      <c r="I2097" s="300">
        <v>5</v>
      </c>
      <c r="J2097" s="300">
        <v>5</v>
      </c>
      <c r="K2097" s="300">
        <v>10</v>
      </c>
      <c r="L2097" s="300">
        <v>10</v>
      </c>
      <c r="M2097" s="300">
        <v>5</v>
      </c>
      <c r="N2097" s="300">
        <v>10</v>
      </c>
      <c r="O2097" s="300">
        <v>10</v>
      </c>
      <c r="P2097" s="300">
        <v>10</v>
      </c>
      <c r="Q2097" s="300">
        <v>5</v>
      </c>
      <c r="R2097" s="1" t="s">
        <v>6665</v>
      </c>
    </row>
    <row r="2098" spans="1:18">
      <c r="A2098">
        <v>846</v>
      </c>
      <c r="B2098">
        <v>3</v>
      </c>
      <c r="C2098" s="299" t="s">
        <v>7559</v>
      </c>
      <c r="D2098" s="299" t="s">
        <v>7565</v>
      </c>
      <c r="E2098" s="302" t="s">
        <v>6524</v>
      </c>
      <c r="F2098" s="301">
        <v>8.6999999999999993</v>
      </c>
      <c r="G2098" s="300">
        <v>5</v>
      </c>
      <c r="H2098" s="300">
        <v>5</v>
      </c>
      <c r="I2098" s="300">
        <v>5</v>
      </c>
      <c r="J2098" s="300">
        <v>5</v>
      </c>
      <c r="K2098" s="300">
        <v>10</v>
      </c>
      <c r="L2098" s="300">
        <v>10</v>
      </c>
      <c r="M2098" s="300">
        <v>5</v>
      </c>
      <c r="N2098" s="300">
        <v>10</v>
      </c>
      <c r="O2098" s="300">
        <v>10</v>
      </c>
      <c r="P2098" s="300">
        <v>10</v>
      </c>
      <c r="Q2098" s="300">
        <v>5</v>
      </c>
      <c r="R2098" s="1" t="s">
        <v>6665</v>
      </c>
    </row>
    <row r="2099" spans="1:18">
      <c r="A2099">
        <v>845</v>
      </c>
      <c r="B2099">
        <v>4</v>
      </c>
      <c r="C2099" s="299" t="s">
        <v>7559</v>
      </c>
      <c r="D2099" s="299" t="s">
        <v>7564</v>
      </c>
      <c r="E2099" s="302" t="s">
        <v>6524</v>
      </c>
      <c r="F2099" s="301">
        <v>9</v>
      </c>
      <c r="G2099" s="300">
        <v>5</v>
      </c>
      <c r="H2099" s="300">
        <v>5</v>
      </c>
      <c r="I2099" s="300">
        <v>5</v>
      </c>
      <c r="J2099" s="300">
        <v>5</v>
      </c>
      <c r="K2099" s="300">
        <v>10</v>
      </c>
      <c r="L2099" s="300">
        <v>10</v>
      </c>
      <c r="M2099" s="300">
        <v>5</v>
      </c>
      <c r="N2099" s="300">
        <v>10</v>
      </c>
      <c r="O2099" s="300">
        <v>10</v>
      </c>
      <c r="P2099" s="300">
        <v>10</v>
      </c>
      <c r="Q2099" s="300">
        <v>5</v>
      </c>
      <c r="R2099" s="1" t="s">
        <v>8</v>
      </c>
    </row>
    <row r="2100" spans="1:18">
      <c r="A2100">
        <v>844</v>
      </c>
      <c r="B2100">
        <v>5</v>
      </c>
      <c r="C2100" s="299" t="s">
        <v>7559</v>
      </c>
      <c r="D2100" s="299" t="s">
        <v>7563</v>
      </c>
      <c r="E2100" s="302" t="s">
        <v>6524</v>
      </c>
      <c r="F2100" s="301">
        <v>8.5</v>
      </c>
      <c r="G2100" s="300">
        <v>5</v>
      </c>
      <c r="H2100" s="300">
        <v>5</v>
      </c>
      <c r="I2100" s="300">
        <v>5</v>
      </c>
      <c r="J2100" s="300">
        <v>5</v>
      </c>
      <c r="K2100" s="300">
        <v>10</v>
      </c>
      <c r="L2100" s="300">
        <v>10</v>
      </c>
      <c r="M2100" s="300">
        <v>5</v>
      </c>
      <c r="N2100" s="300">
        <v>10</v>
      </c>
      <c r="O2100" s="300">
        <v>10</v>
      </c>
      <c r="P2100" s="300">
        <v>10</v>
      </c>
      <c r="Q2100" s="300">
        <v>5</v>
      </c>
      <c r="R2100" s="1" t="s">
        <v>6665</v>
      </c>
    </row>
    <row r="2101" spans="1:18">
      <c r="A2101">
        <v>843</v>
      </c>
      <c r="B2101">
        <v>6</v>
      </c>
      <c r="C2101" s="299" t="s">
        <v>7559</v>
      </c>
      <c r="D2101" s="299" t="s">
        <v>7562</v>
      </c>
      <c r="E2101" s="302" t="s">
        <v>6524</v>
      </c>
      <c r="F2101" s="301">
        <v>8.9</v>
      </c>
      <c r="G2101" s="300">
        <v>5</v>
      </c>
      <c r="H2101" s="300">
        <v>5</v>
      </c>
      <c r="I2101" s="300">
        <v>5</v>
      </c>
      <c r="J2101" s="300">
        <v>5</v>
      </c>
      <c r="K2101" s="300">
        <v>10</v>
      </c>
      <c r="L2101" s="300">
        <v>10</v>
      </c>
      <c r="M2101" s="300">
        <v>5</v>
      </c>
      <c r="N2101" s="300">
        <v>10</v>
      </c>
      <c r="O2101" s="300">
        <v>10</v>
      </c>
      <c r="P2101" s="300">
        <v>10</v>
      </c>
      <c r="Q2101" s="300">
        <v>5</v>
      </c>
      <c r="R2101" s="1" t="s">
        <v>6665</v>
      </c>
    </row>
    <row r="2102" spans="1:18">
      <c r="A2102">
        <v>842</v>
      </c>
      <c r="B2102">
        <v>7</v>
      </c>
      <c r="C2102" s="299" t="s">
        <v>7559</v>
      </c>
      <c r="D2102" s="299" t="s">
        <v>7561</v>
      </c>
      <c r="E2102" s="302" t="s">
        <v>6524</v>
      </c>
      <c r="F2102" s="301">
        <v>7.4</v>
      </c>
      <c r="G2102" s="300">
        <v>5</v>
      </c>
      <c r="H2102" s="300">
        <v>5</v>
      </c>
      <c r="I2102" s="300">
        <v>5</v>
      </c>
      <c r="J2102" s="300">
        <v>5</v>
      </c>
      <c r="K2102" s="300">
        <v>10</v>
      </c>
      <c r="L2102" s="300">
        <v>10</v>
      </c>
      <c r="M2102" s="300">
        <v>5</v>
      </c>
      <c r="N2102" s="300">
        <v>10</v>
      </c>
      <c r="O2102" s="300">
        <v>10</v>
      </c>
      <c r="P2102" s="300">
        <v>10</v>
      </c>
      <c r="Q2102" s="300">
        <v>5</v>
      </c>
    </row>
    <row r="2103" spans="1:18">
      <c r="A2103">
        <v>841</v>
      </c>
      <c r="B2103">
        <v>8</v>
      </c>
      <c r="C2103" s="299" t="s">
        <v>7559</v>
      </c>
      <c r="D2103" s="299" t="s">
        <v>7560</v>
      </c>
      <c r="E2103" s="302" t="s">
        <v>6524</v>
      </c>
      <c r="F2103" s="301">
        <v>8.5</v>
      </c>
      <c r="G2103" s="300">
        <v>5</v>
      </c>
      <c r="H2103" s="300">
        <v>5</v>
      </c>
      <c r="I2103" s="300">
        <v>5</v>
      </c>
      <c r="J2103" s="300">
        <v>5</v>
      </c>
      <c r="K2103" s="300">
        <v>10</v>
      </c>
      <c r="L2103" s="300">
        <v>10</v>
      </c>
      <c r="M2103" s="300">
        <v>5</v>
      </c>
      <c r="N2103" s="300">
        <v>10</v>
      </c>
      <c r="O2103" s="300">
        <v>10</v>
      </c>
      <c r="P2103" s="300">
        <v>10</v>
      </c>
      <c r="Q2103" s="300">
        <v>5</v>
      </c>
      <c r="R2103" s="1" t="s">
        <v>8</v>
      </c>
    </row>
    <row r="2104" spans="1:18">
      <c r="A2104">
        <v>840</v>
      </c>
      <c r="C2104" s="299" t="s">
        <v>7559</v>
      </c>
      <c r="D2104" s="298" t="s">
        <v>7546</v>
      </c>
      <c r="E2104" s="297" t="s">
        <v>6524</v>
      </c>
      <c r="F2104" s="296">
        <v>8.5</v>
      </c>
      <c r="G2104" s="296" t="e">
        <f>AVERAGE(#REF!)</f>
        <v>#REF!</v>
      </c>
      <c r="H2104" s="296" t="e">
        <f>AVERAGE(#REF!)</f>
        <v>#REF!</v>
      </c>
      <c r="I2104" s="296" t="e">
        <f>AVERAGE(#REF!)</f>
        <v>#REF!</v>
      </c>
      <c r="J2104" s="296" t="e">
        <f>AVERAGE(#REF!)</f>
        <v>#REF!</v>
      </c>
      <c r="K2104" s="296" t="e">
        <f>AVERAGE(#REF!)</f>
        <v>#REF!</v>
      </c>
      <c r="L2104" s="296" t="e">
        <f>AVERAGE(#REF!)</f>
        <v>#REF!</v>
      </c>
      <c r="M2104" s="296" t="e">
        <f>AVERAGE(#REF!)</f>
        <v>#REF!</v>
      </c>
      <c r="N2104" s="296" t="e">
        <f>AVERAGE(#REF!)</f>
        <v>#REF!</v>
      </c>
      <c r="O2104" s="296" t="e">
        <f>AVERAGE(#REF!)</f>
        <v>#REF!</v>
      </c>
      <c r="P2104" s="296" t="e">
        <f>AVERAGE(#REF!)</f>
        <v>#REF!</v>
      </c>
      <c r="Q2104" s="296" t="e">
        <f>AVERAGE(#REF!)</f>
        <v>#REF!</v>
      </c>
      <c r="R2104" s="1" t="s">
        <v>6665</v>
      </c>
    </row>
    <row r="2105" spans="1:18">
      <c r="A2105">
        <v>839</v>
      </c>
      <c r="B2105">
        <v>1</v>
      </c>
      <c r="C2105" s="299" t="s">
        <v>7547</v>
      </c>
      <c r="D2105" s="305" t="s">
        <v>7558</v>
      </c>
      <c r="E2105" s="304" t="s">
        <v>6524</v>
      </c>
      <c r="F2105" s="303">
        <v>10</v>
      </c>
      <c r="G2105" s="300">
        <v>5</v>
      </c>
      <c r="H2105" s="300">
        <v>5</v>
      </c>
      <c r="I2105" s="300">
        <v>5</v>
      </c>
      <c r="J2105" s="300">
        <v>5</v>
      </c>
      <c r="K2105" s="300">
        <v>10</v>
      </c>
      <c r="L2105" s="300">
        <v>10</v>
      </c>
      <c r="M2105" s="300">
        <v>5</v>
      </c>
      <c r="N2105" s="300">
        <v>10</v>
      </c>
      <c r="O2105" s="300">
        <v>10</v>
      </c>
      <c r="P2105" s="300">
        <v>10</v>
      </c>
      <c r="Q2105" s="300">
        <v>5</v>
      </c>
      <c r="R2105" s="1" t="s">
        <v>8</v>
      </c>
    </row>
    <row r="2106" spans="1:18">
      <c r="A2106">
        <v>838</v>
      </c>
      <c r="B2106">
        <v>2</v>
      </c>
      <c r="C2106" s="299" t="s">
        <v>7547</v>
      </c>
      <c r="D2106" s="299" t="s">
        <v>7557</v>
      </c>
      <c r="E2106" s="302" t="s">
        <v>6524</v>
      </c>
      <c r="F2106" s="301">
        <v>8.3000000000000007</v>
      </c>
      <c r="G2106" s="300">
        <v>5</v>
      </c>
      <c r="H2106" s="300">
        <v>5</v>
      </c>
      <c r="I2106" s="300">
        <v>5</v>
      </c>
      <c r="J2106" s="300">
        <v>5</v>
      </c>
      <c r="K2106" s="300">
        <v>10</v>
      </c>
      <c r="L2106" s="300">
        <v>10</v>
      </c>
      <c r="M2106" s="300">
        <v>5</v>
      </c>
      <c r="N2106" s="300">
        <v>10</v>
      </c>
      <c r="O2106" s="300">
        <v>10</v>
      </c>
      <c r="P2106" s="300">
        <v>10</v>
      </c>
      <c r="Q2106" s="300">
        <v>5</v>
      </c>
      <c r="R2106" s="1" t="s">
        <v>8</v>
      </c>
    </row>
    <row r="2107" spans="1:18">
      <c r="A2107">
        <v>837</v>
      </c>
      <c r="B2107">
        <v>3</v>
      </c>
      <c r="C2107" s="299" t="s">
        <v>7547</v>
      </c>
      <c r="D2107" s="299" t="s">
        <v>7556</v>
      </c>
      <c r="E2107" s="302" t="s">
        <v>6524</v>
      </c>
      <c r="F2107" s="301">
        <v>8.6</v>
      </c>
      <c r="G2107" s="300">
        <v>5</v>
      </c>
      <c r="H2107" s="300">
        <v>5</v>
      </c>
      <c r="I2107" s="300">
        <v>5</v>
      </c>
      <c r="J2107" s="300">
        <v>5</v>
      </c>
      <c r="K2107" s="300">
        <v>10</v>
      </c>
      <c r="L2107" s="300">
        <v>10</v>
      </c>
      <c r="M2107" s="300">
        <v>5</v>
      </c>
      <c r="N2107" s="300">
        <v>10</v>
      </c>
      <c r="O2107" s="300">
        <v>10</v>
      </c>
      <c r="P2107" s="300">
        <v>10</v>
      </c>
      <c r="Q2107" s="300">
        <v>5</v>
      </c>
      <c r="R2107" s="1" t="s">
        <v>8</v>
      </c>
    </row>
    <row r="2108" spans="1:18">
      <c r="A2108">
        <v>836</v>
      </c>
      <c r="B2108">
        <v>4</v>
      </c>
      <c r="C2108" s="299" t="s">
        <v>7547</v>
      </c>
      <c r="D2108" s="299" t="s">
        <v>7555</v>
      </c>
      <c r="E2108" s="302" t="s">
        <v>6524</v>
      </c>
      <c r="F2108" s="301">
        <v>9.1999999999999993</v>
      </c>
      <c r="G2108" s="300">
        <v>5</v>
      </c>
      <c r="H2108" s="300">
        <v>5</v>
      </c>
      <c r="I2108" s="300">
        <v>5</v>
      </c>
      <c r="J2108" s="300">
        <v>5</v>
      </c>
      <c r="K2108" s="300">
        <v>10</v>
      </c>
      <c r="L2108" s="300">
        <v>10</v>
      </c>
      <c r="M2108" s="300">
        <v>5</v>
      </c>
      <c r="N2108" s="300">
        <v>10</v>
      </c>
      <c r="O2108" s="300">
        <v>10</v>
      </c>
      <c r="P2108" s="300">
        <v>10</v>
      </c>
      <c r="Q2108" s="300">
        <v>5</v>
      </c>
      <c r="R2108" s="1" t="s">
        <v>8</v>
      </c>
    </row>
    <row r="2109" spans="1:18">
      <c r="A2109">
        <v>835</v>
      </c>
      <c r="B2109">
        <v>5</v>
      </c>
      <c r="C2109" s="299" t="s">
        <v>7547</v>
      </c>
      <c r="D2109" s="299" t="s">
        <v>7554</v>
      </c>
      <c r="E2109" s="302" t="s">
        <v>6524</v>
      </c>
      <c r="F2109" s="301">
        <v>8.8000000000000007</v>
      </c>
      <c r="G2109" s="300">
        <v>5</v>
      </c>
      <c r="H2109" s="300">
        <v>5</v>
      </c>
      <c r="I2109" s="300">
        <v>5</v>
      </c>
      <c r="J2109" s="300">
        <v>5</v>
      </c>
      <c r="K2109" s="300">
        <v>10</v>
      </c>
      <c r="L2109" s="300">
        <v>10</v>
      </c>
      <c r="M2109" s="300">
        <v>5</v>
      </c>
      <c r="N2109" s="300">
        <v>10</v>
      </c>
      <c r="O2109" s="300">
        <v>10</v>
      </c>
      <c r="P2109" s="300">
        <v>10</v>
      </c>
      <c r="Q2109" s="300">
        <v>5</v>
      </c>
      <c r="R2109" s="1" t="s">
        <v>8</v>
      </c>
    </row>
    <row r="2110" spans="1:18">
      <c r="A2110">
        <v>834</v>
      </c>
      <c r="B2110">
        <v>6</v>
      </c>
      <c r="C2110" s="299" t="s">
        <v>7547</v>
      </c>
      <c r="D2110" s="299" t="s">
        <v>7553</v>
      </c>
      <c r="E2110" s="302" t="s">
        <v>6524</v>
      </c>
      <c r="F2110" s="301">
        <v>8.1</v>
      </c>
      <c r="G2110" s="300">
        <v>5</v>
      </c>
      <c r="H2110" s="300">
        <v>5</v>
      </c>
      <c r="I2110" s="300">
        <v>5</v>
      </c>
      <c r="J2110" s="300">
        <v>5</v>
      </c>
      <c r="K2110" s="300">
        <v>10</v>
      </c>
      <c r="L2110" s="300">
        <v>10</v>
      </c>
      <c r="M2110" s="300">
        <v>5</v>
      </c>
      <c r="N2110" s="300">
        <v>10</v>
      </c>
      <c r="O2110" s="300">
        <v>10</v>
      </c>
      <c r="P2110" s="300">
        <v>10</v>
      </c>
      <c r="Q2110" s="300">
        <v>5</v>
      </c>
      <c r="R2110" s="1" t="s">
        <v>8</v>
      </c>
    </row>
    <row r="2111" spans="1:18">
      <c r="A2111">
        <v>833</v>
      </c>
      <c r="B2111">
        <v>7</v>
      </c>
      <c r="C2111" s="299" t="s">
        <v>7547</v>
      </c>
      <c r="D2111" s="299" t="s">
        <v>7552</v>
      </c>
      <c r="E2111" s="302" t="s">
        <v>6524</v>
      </c>
      <c r="F2111" s="301">
        <v>9.4</v>
      </c>
      <c r="G2111" s="300">
        <v>5</v>
      </c>
      <c r="H2111" s="300">
        <v>5</v>
      </c>
      <c r="I2111" s="300">
        <v>5</v>
      </c>
      <c r="J2111" s="300">
        <v>5</v>
      </c>
      <c r="K2111" s="300">
        <v>10</v>
      </c>
      <c r="L2111" s="300">
        <v>10</v>
      </c>
      <c r="M2111" s="300">
        <v>5</v>
      </c>
      <c r="N2111" s="300">
        <v>10</v>
      </c>
      <c r="O2111" s="300">
        <v>10</v>
      </c>
      <c r="P2111" s="300">
        <v>10</v>
      </c>
      <c r="Q2111" s="300">
        <v>5</v>
      </c>
      <c r="R2111" s="1" t="s">
        <v>8</v>
      </c>
    </row>
    <row r="2112" spans="1:18">
      <c r="A2112">
        <v>832</v>
      </c>
      <c r="B2112">
        <v>8</v>
      </c>
      <c r="C2112" s="299" t="s">
        <v>7547</v>
      </c>
      <c r="D2112" s="299" t="s">
        <v>7551</v>
      </c>
      <c r="E2112" s="302" t="s">
        <v>6524</v>
      </c>
      <c r="F2112" s="301">
        <v>8</v>
      </c>
      <c r="G2112" s="300">
        <v>5</v>
      </c>
      <c r="H2112" s="300">
        <v>5</v>
      </c>
      <c r="I2112" s="300">
        <v>5</v>
      </c>
      <c r="J2112" s="300">
        <v>5</v>
      </c>
      <c r="K2112" s="300">
        <v>10</v>
      </c>
      <c r="L2112" s="300">
        <v>10</v>
      </c>
      <c r="M2112" s="300">
        <v>5</v>
      </c>
      <c r="N2112" s="300">
        <v>10</v>
      </c>
      <c r="O2112" s="300">
        <v>10</v>
      </c>
      <c r="P2112" s="300">
        <v>10</v>
      </c>
      <c r="Q2112" s="300">
        <v>5</v>
      </c>
      <c r="R2112" s="1" t="s">
        <v>8</v>
      </c>
    </row>
    <row r="2113" spans="1:18">
      <c r="A2113">
        <v>831</v>
      </c>
      <c r="B2113">
        <v>9</v>
      </c>
      <c r="C2113" s="299" t="s">
        <v>7547</v>
      </c>
      <c r="D2113" s="299" t="s">
        <v>7550</v>
      </c>
      <c r="E2113" s="302" t="s">
        <v>6524</v>
      </c>
      <c r="F2113" s="301">
        <v>9.1999999999999993</v>
      </c>
      <c r="G2113" s="300">
        <v>5</v>
      </c>
      <c r="H2113" s="300">
        <v>5</v>
      </c>
      <c r="I2113" s="300">
        <v>5</v>
      </c>
      <c r="J2113" s="300">
        <v>5</v>
      </c>
      <c r="K2113" s="300">
        <v>10</v>
      </c>
      <c r="L2113" s="300">
        <v>10</v>
      </c>
      <c r="M2113" s="300">
        <v>5</v>
      </c>
      <c r="N2113" s="300">
        <v>10</v>
      </c>
      <c r="O2113" s="300">
        <v>10</v>
      </c>
      <c r="P2113" s="300">
        <v>10</v>
      </c>
      <c r="Q2113" s="300">
        <v>5</v>
      </c>
      <c r="R2113" s="1" t="s">
        <v>8</v>
      </c>
    </row>
    <row r="2114" spans="1:18">
      <c r="A2114">
        <v>830</v>
      </c>
      <c r="B2114">
        <v>10</v>
      </c>
      <c r="C2114" s="299" t="s">
        <v>7547</v>
      </c>
      <c r="D2114" s="299" t="s">
        <v>7549</v>
      </c>
      <c r="E2114" s="302" t="s">
        <v>6524</v>
      </c>
      <c r="F2114" s="301">
        <v>9.1999999999999993</v>
      </c>
      <c r="G2114" s="300">
        <v>5</v>
      </c>
      <c r="H2114" s="300">
        <v>5</v>
      </c>
      <c r="I2114" s="300">
        <v>5</v>
      </c>
      <c r="J2114" s="300">
        <v>5</v>
      </c>
      <c r="K2114" s="300">
        <v>10</v>
      </c>
      <c r="L2114" s="300">
        <v>10</v>
      </c>
      <c r="M2114" s="300">
        <v>5</v>
      </c>
      <c r="N2114" s="300">
        <v>10</v>
      </c>
      <c r="O2114" s="300">
        <v>10</v>
      </c>
      <c r="P2114" s="300">
        <v>10</v>
      </c>
      <c r="Q2114" s="300">
        <v>5</v>
      </c>
      <c r="R2114" s="1" t="s">
        <v>8</v>
      </c>
    </row>
    <row r="2115" spans="1:18">
      <c r="A2115">
        <v>829</v>
      </c>
      <c r="B2115">
        <v>11</v>
      </c>
      <c r="C2115" s="299" t="s">
        <v>7547</v>
      </c>
      <c r="D2115" s="299" t="s">
        <v>7548</v>
      </c>
      <c r="E2115" s="302" t="s">
        <v>6524</v>
      </c>
      <c r="F2115" s="301">
        <v>7.4</v>
      </c>
      <c r="G2115" s="300">
        <v>5</v>
      </c>
      <c r="H2115" s="300">
        <v>5</v>
      </c>
      <c r="I2115" s="300">
        <v>5</v>
      </c>
      <c r="J2115" s="300">
        <v>5</v>
      </c>
      <c r="K2115" s="300">
        <v>10</v>
      </c>
      <c r="L2115" s="300">
        <v>10</v>
      </c>
      <c r="M2115" s="300">
        <v>5</v>
      </c>
      <c r="N2115" s="300">
        <v>10</v>
      </c>
      <c r="O2115" s="300">
        <v>10</v>
      </c>
      <c r="P2115" s="300">
        <v>10</v>
      </c>
      <c r="Q2115" s="300">
        <v>5</v>
      </c>
    </row>
    <row r="2116" spans="1:18">
      <c r="A2116">
        <v>828</v>
      </c>
      <c r="C2116" s="299" t="s">
        <v>7547</v>
      </c>
      <c r="D2116" s="298" t="s">
        <v>7546</v>
      </c>
      <c r="E2116" s="297" t="s">
        <v>6524</v>
      </c>
      <c r="F2116" s="296">
        <v>8.6999999999999993</v>
      </c>
      <c r="G2116" s="296" t="e">
        <f>AVERAGE(#REF!)</f>
        <v>#REF!</v>
      </c>
      <c r="H2116" s="296" t="e">
        <f>AVERAGE(#REF!)</f>
        <v>#REF!</v>
      </c>
      <c r="I2116" s="296" t="e">
        <f>AVERAGE(#REF!)</f>
        <v>#REF!</v>
      </c>
      <c r="J2116" s="296" t="e">
        <f>AVERAGE(#REF!)</f>
        <v>#REF!</v>
      </c>
      <c r="K2116" s="296" t="e">
        <f>AVERAGE(#REF!)</f>
        <v>#REF!</v>
      </c>
      <c r="L2116" s="296" t="e">
        <f>AVERAGE(#REF!)</f>
        <v>#REF!</v>
      </c>
      <c r="M2116" s="296" t="e">
        <f>AVERAGE(#REF!)</f>
        <v>#REF!</v>
      </c>
      <c r="N2116" s="296" t="e">
        <f>AVERAGE(#REF!)</f>
        <v>#REF!</v>
      </c>
      <c r="O2116" s="296" t="e">
        <f>AVERAGE(#REF!)</f>
        <v>#REF!</v>
      </c>
      <c r="P2116" s="296" t="e">
        <f>AVERAGE(#REF!)</f>
        <v>#REF!</v>
      </c>
      <c r="Q2116" s="296" t="e">
        <f>AVERAGE(#REF!)</f>
        <v>#REF!</v>
      </c>
      <c r="R2116" s="1" t="s">
        <v>8</v>
      </c>
    </row>
    <row r="2117" spans="1:18">
      <c r="A2117">
        <v>827</v>
      </c>
      <c r="B2117">
        <v>1</v>
      </c>
      <c r="C2117" s="299" t="s">
        <v>7535</v>
      </c>
      <c r="D2117" s="299" t="s">
        <v>7545</v>
      </c>
      <c r="E2117" s="302" t="s">
        <v>6524</v>
      </c>
      <c r="F2117" s="301">
        <v>8.9</v>
      </c>
      <c r="G2117" s="300">
        <v>5</v>
      </c>
      <c r="H2117" s="300">
        <v>5</v>
      </c>
      <c r="I2117" s="300">
        <v>5</v>
      </c>
      <c r="J2117" s="300">
        <v>5</v>
      </c>
      <c r="K2117" s="300">
        <v>10</v>
      </c>
      <c r="L2117" s="300">
        <v>10</v>
      </c>
      <c r="M2117" s="300">
        <v>5</v>
      </c>
      <c r="N2117" s="300">
        <v>10</v>
      </c>
      <c r="O2117" s="300">
        <v>10</v>
      </c>
      <c r="P2117" s="300">
        <v>10</v>
      </c>
      <c r="Q2117" s="300">
        <v>5</v>
      </c>
      <c r="R2117" s="1" t="s">
        <v>6698</v>
      </c>
    </row>
    <row r="2118" spans="1:18">
      <c r="A2118">
        <v>826</v>
      </c>
      <c r="B2118">
        <v>2</v>
      </c>
      <c r="C2118" s="299" t="s">
        <v>7535</v>
      </c>
      <c r="D2118" s="299" t="s">
        <v>7544</v>
      </c>
      <c r="E2118" s="302" t="s">
        <v>6524</v>
      </c>
      <c r="F2118" s="301">
        <v>9</v>
      </c>
      <c r="G2118" s="300">
        <v>5</v>
      </c>
      <c r="H2118" s="300">
        <v>5</v>
      </c>
      <c r="I2118" s="300">
        <v>5</v>
      </c>
      <c r="J2118" s="300">
        <v>5</v>
      </c>
      <c r="K2118" s="300">
        <v>10</v>
      </c>
      <c r="L2118" s="300">
        <v>10</v>
      </c>
      <c r="M2118" s="300">
        <v>5</v>
      </c>
      <c r="N2118" s="300">
        <v>10</v>
      </c>
      <c r="O2118" s="300">
        <v>10</v>
      </c>
      <c r="P2118" s="300">
        <v>10</v>
      </c>
      <c r="Q2118" s="300">
        <v>5</v>
      </c>
      <c r="R2118" s="1" t="s">
        <v>6698</v>
      </c>
    </row>
    <row r="2119" spans="1:18">
      <c r="A2119">
        <v>825</v>
      </c>
      <c r="B2119">
        <v>3</v>
      </c>
      <c r="C2119" s="299" t="s">
        <v>7535</v>
      </c>
      <c r="D2119" s="299" t="s">
        <v>7543</v>
      </c>
      <c r="E2119" s="302" t="s">
        <v>6524</v>
      </c>
      <c r="F2119" s="301">
        <v>8.5</v>
      </c>
      <c r="G2119" s="300">
        <v>5</v>
      </c>
      <c r="H2119" s="300">
        <v>5</v>
      </c>
      <c r="I2119" s="300">
        <v>5</v>
      </c>
      <c r="J2119" s="300">
        <v>5</v>
      </c>
      <c r="K2119" s="300">
        <v>10</v>
      </c>
      <c r="L2119" s="300">
        <v>10</v>
      </c>
      <c r="M2119" s="300">
        <v>5</v>
      </c>
      <c r="N2119" s="300">
        <v>10</v>
      </c>
      <c r="O2119" s="300">
        <v>10</v>
      </c>
      <c r="P2119" s="300">
        <v>10</v>
      </c>
      <c r="Q2119" s="300">
        <v>5</v>
      </c>
      <c r="R2119" s="1" t="s">
        <v>6698</v>
      </c>
    </row>
    <row r="2120" spans="1:18">
      <c r="A2120">
        <v>824</v>
      </c>
      <c r="B2120">
        <v>4</v>
      </c>
      <c r="C2120" s="299" t="s">
        <v>7535</v>
      </c>
      <c r="D2120" s="299" t="s">
        <v>7542</v>
      </c>
      <c r="E2120" s="302" t="s">
        <v>6524</v>
      </c>
      <c r="F2120" s="301">
        <v>7.4</v>
      </c>
      <c r="G2120" s="300">
        <v>5</v>
      </c>
      <c r="H2120" s="300">
        <v>5</v>
      </c>
      <c r="I2120" s="300">
        <v>5</v>
      </c>
      <c r="J2120" s="300">
        <v>5</v>
      </c>
      <c r="K2120" s="300">
        <v>10</v>
      </c>
      <c r="L2120" s="300">
        <v>10</v>
      </c>
      <c r="M2120" s="300">
        <v>5</v>
      </c>
      <c r="N2120" s="300">
        <v>10</v>
      </c>
      <c r="O2120" s="300">
        <v>10</v>
      </c>
      <c r="P2120" s="300">
        <v>10</v>
      </c>
      <c r="Q2120" s="300">
        <v>5</v>
      </c>
    </row>
    <row r="2121" spans="1:18">
      <c r="A2121">
        <v>823</v>
      </c>
      <c r="B2121">
        <v>5</v>
      </c>
      <c r="C2121" s="299" t="s">
        <v>7535</v>
      </c>
      <c r="D2121" s="299" t="s">
        <v>7541</v>
      </c>
      <c r="E2121" s="302" t="s">
        <v>6524</v>
      </c>
      <c r="F2121" s="301">
        <v>9.4</v>
      </c>
      <c r="G2121" s="300">
        <v>5</v>
      </c>
      <c r="H2121" s="300">
        <v>5</v>
      </c>
      <c r="I2121" s="300">
        <v>5</v>
      </c>
      <c r="J2121" s="300">
        <v>5</v>
      </c>
      <c r="K2121" s="300">
        <v>10</v>
      </c>
      <c r="L2121" s="300">
        <v>10</v>
      </c>
      <c r="M2121" s="300">
        <v>5</v>
      </c>
      <c r="N2121" s="300">
        <v>10</v>
      </c>
      <c r="O2121" s="300">
        <v>10</v>
      </c>
      <c r="P2121" s="300">
        <v>10</v>
      </c>
      <c r="Q2121" s="300">
        <v>5</v>
      </c>
      <c r="R2121" s="1" t="s">
        <v>6698</v>
      </c>
    </row>
    <row r="2122" spans="1:18">
      <c r="A2122">
        <v>822</v>
      </c>
      <c r="B2122">
        <v>6</v>
      </c>
      <c r="C2122" s="299" t="s">
        <v>7535</v>
      </c>
      <c r="D2122" s="299" t="s">
        <v>7540</v>
      </c>
      <c r="E2122" s="302" t="s">
        <v>6524</v>
      </c>
      <c r="F2122" s="301">
        <v>7.7</v>
      </c>
      <c r="G2122" s="300">
        <v>5</v>
      </c>
      <c r="H2122" s="300">
        <v>5</v>
      </c>
      <c r="I2122" s="300">
        <v>5</v>
      </c>
      <c r="J2122" s="300">
        <v>5</v>
      </c>
      <c r="K2122" s="300">
        <v>10</v>
      </c>
      <c r="L2122" s="300">
        <v>10</v>
      </c>
      <c r="M2122" s="300">
        <v>5</v>
      </c>
      <c r="N2122" s="300">
        <v>10</v>
      </c>
      <c r="O2122" s="300">
        <v>10</v>
      </c>
      <c r="P2122" s="300">
        <v>10</v>
      </c>
      <c r="Q2122" s="300">
        <v>5</v>
      </c>
      <c r="R2122" s="1" t="s">
        <v>6698</v>
      </c>
    </row>
    <row r="2123" spans="1:18">
      <c r="A2123">
        <v>821</v>
      </c>
      <c r="B2123">
        <v>7</v>
      </c>
      <c r="C2123" s="299" t="s">
        <v>7535</v>
      </c>
      <c r="D2123" s="299" t="s">
        <v>7539</v>
      </c>
      <c r="E2123" s="302" t="s">
        <v>6524</v>
      </c>
      <c r="F2123" s="301">
        <v>7.7</v>
      </c>
      <c r="G2123" s="300">
        <v>5</v>
      </c>
      <c r="H2123" s="300">
        <v>5</v>
      </c>
      <c r="I2123" s="300">
        <v>5</v>
      </c>
      <c r="J2123" s="300">
        <v>5</v>
      </c>
      <c r="K2123" s="300">
        <v>10</v>
      </c>
      <c r="L2123" s="300">
        <v>10</v>
      </c>
      <c r="M2123" s="300">
        <v>5</v>
      </c>
      <c r="N2123" s="300">
        <v>10</v>
      </c>
      <c r="O2123" s="300">
        <v>10</v>
      </c>
      <c r="P2123" s="300">
        <v>10</v>
      </c>
      <c r="Q2123" s="300">
        <v>5</v>
      </c>
      <c r="R2123" s="1" t="s">
        <v>6698</v>
      </c>
    </row>
    <row r="2124" spans="1:18">
      <c r="A2124">
        <v>820</v>
      </c>
      <c r="B2124">
        <v>8</v>
      </c>
      <c r="C2124" s="299" t="s">
        <v>7535</v>
      </c>
      <c r="D2124" s="299" t="s">
        <v>7538</v>
      </c>
      <c r="E2124" s="302" t="s">
        <v>6524</v>
      </c>
      <c r="F2124" s="301">
        <v>7.7</v>
      </c>
      <c r="G2124" s="300">
        <v>5</v>
      </c>
      <c r="H2124" s="300">
        <v>5</v>
      </c>
      <c r="I2124" s="300">
        <v>5</v>
      </c>
      <c r="J2124" s="300">
        <v>5</v>
      </c>
      <c r="K2124" s="300">
        <v>10</v>
      </c>
      <c r="L2124" s="300">
        <v>10</v>
      </c>
      <c r="M2124" s="300">
        <v>5</v>
      </c>
      <c r="N2124" s="300">
        <v>10</v>
      </c>
      <c r="O2124" s="300">
        <v>10</v>
      </c>
      <c r="P2124" s="300">
        <v>10</v>
      </c>
      <c r="Q2124" s="300">
        <v>5</v>
      </c>
      <c r="R2124" s="1" t="s">
        <v>6698</v>
      </c>
    </row>
    <row r="2125" spans="1:18">
      <c r="A2125">
        <v>819</v>
      </c>
      <c r="B2125">
        <v>9</v>
      </c>
      <c r="C2125" s="299" t="s">
        <v>7535</v>
      </c>
      <c r="D2125" s="299" t="s">
        <v>7537</v>
      </c>
      <c r="E2125" s="302" t="s">
        <v>6524</v>
      </c>
      <c r="F2125" s="301">
        <v>7.9</v>
      </c>
      <c r="G2125" s="300">
        <v>5</v>
      </c>
      <c r="H2125" s="300">
        <v>5</v>
      </c>
      <c r="I2125" s="300">
        <v>5</v>
      </c>
      <c r="J2125" s="300">
        <v>5</v>
      </c>
      <c r="K2125" s="300">
        <v>10</v>
      </c>
      <c r="L2125" s="300">
        <v>10</v>
      </c>
      <c r="M2125" s="300">
        <v>5</v>
      </c>
      <c r="N2125" s="300">
        <v>10</v>
      </c>
      <c r="O2125" s="300">
        <v>10</v>
      </c>
      <c r="P2125" s="300">
        <v>10</v>
      </c>
      <c r="Q2125" s="300">
        <v>5</v>
      </c>
      <c r="R2125" s="1" t="s">
        <v>6698</v>
      </c>
    </row>
    <row r="2126" spans="1:18">
      <c r="A2126">
        <v>818</v>
      </c>
      <c r="B2126">
        <v>10</v>
      </c>
      <c r="C2126" s="299" t="s">
        <v>7535</v>
      </c>
      <c r="D2126" s="299" t="s">
        <v>7536</v>
      </c>
      <c r="E2126" s="302" t="s">
        <v>6524</v>
      </c>
      <c r="F2126" s="301">
        <v>8.3000000000000007</v>
      </c>
      <c r="G2126" s="300">
        <v>5</v>
      </c>
      <c r="H2126" s="300">
        <v>5</v>
      </c>
      <c r="I2126" s="300">
        <v>5</v>
      </c>
      <c r="J2126" s="300">
        <v>5</v>
      </c>
      <c r="K2126" s="300">
        <v>10</v>
      </c>
      <c r="L2126" s="300">
        <v>10</v>
      </c>
      <c r="M2126" s="300">
        <v>5</v>
      </c>
      <c r="N2126" s="300">
        <v>10</v>
      </c>
      <c r="O2126" s="300">
        <v>10</v>
      </c>
      <c r="P2126" s="300">
        <v>10</v>
      </c>
      <c r="Q2126" s="300">
        <v>5</v>
      </c>
    </row>
    <row r="2127" spans="1:18">
      <c r="A2127">
        <v>817</v>
      </c>
      <c r="C2127" s="299" t="s">
        <v>7535</v>
      </c>
      <c r="D2127" s="298" t="s">
        <v>7534</v>
      </c>
      <c r="E2127" s="297" t="s">
        <v>6524</v>
      </c>
      <c r="F2127" s="296">
        <v>8.3000000000000007</v>
      </c>
      <c r="G2127" s="296" t="e">
        <f>AVERAGE(#REF!)</f>
        <v>#REF!</v>
      </c>
      <c r="H2127" s="296" t="e">
        <f>AVERAGE(#REF!)</f>
        <v>#REF!</v>
      </c>
      <c r="I2127" s="296" t="e">
        <f>AVERAGE(#REF!)</f>
        <v>#REF!</v>
      </c>
      <c r="J2127" s="296" t="e">
        <f>AVERAGE(#REF!)</f>
        <v>#REF!</v>
      </c>
      <c r="K2127" s="296" t="e">
        <f>AVERAGE(#REF!)</f>
        <v>#REF!</v>
      </c>
      <c r="L2127" s="296" t="e">
        <f>AVERAGE(#REF!)</f>
        <v>#REF!</v>
      </c>
      <c r="M2127" s="296" t="e">
        <f>AVERAGE(#REF!)</f>
        <v>#REF!</v>
      </c>
      <c r="N2127" s="296" t="e">
        <f>AVERAGE(#REF!)</f>
        <v>#REF!</v>
      </c>
      <c r="O2127" s="296" t="e">
        <f>AVERAGE(#REF!)</f>
        <v>#REF!</v>
      </c>
      <c r="P2127" s="296" t="e">
        <f>AVERAGE(#REF!)</f>
        <v>#REF!</v>
      </c>
      <c r="Q2127" s="296" t="e">
        <f>AVERAGE(#REF!)</f>
        <v>#REF!</v>
      </c>
      <c r="R2127" s="1" t="s">
        <v>6698</v>
      </c>
    </row>
    <row r="2128" spans="1:18">
      <c r="A2128">
        <v>816</v>
      </c>
      <c r="B2128">
        <v>1</v>
      </c>
      <c r="C2128" s="299" t="s">
        <v>7522</v>
      </c>
      <c r="D2128" s="299" t="s">
        <v>7533</v>
      </c>
      <c r="E2128" s="302" t="s">
        <v>6524</v>
      </c>
      <c r="F2128" s="300">
        <v>9.1999999999999993</v>
      </c>
      <c r="G2128" s="300">
        <v>5</v>
      </c>
      <c r="H2128" s="300">
        <v>5</v>
      </c>
      <c r="I2128" s="300">
        <v>5</v>
      </c>
      <c r="J2128" s="300">
        <v>5</v>
      </c>
      <c r="K2128" s="300">
        <v>10</v>
      </c>
      <c r="L2128" s="300">
        <v>10</v>
      </c>
      <c r="M2128" s="300">
        <v>5</v>
      </c>
      <c r="N2128" s="300">
        <v>10</v>
      </c>
      <c r="O2128" s="300">
        <v>10</v>
      </c>
      <c r="P2128" s="300">
        <v>10</v>
      </c>
      <c r="Q2128" s="300">
        <v>5</v>
      </c>
      <c r="R2128" s="1" t="s">
        <v>6698</v>
      </c>
    </row>
    <row r="2129" spans="1:18">
      <c r="A2129">
        <v>815</v>
      </c>
      <c r="B2129">
        <v>2</v>
      </c>
      <c r="C2129" s="299" t="s">
        <v>7522</v>
      </c>
      <c r="D2129" s="299" t="s">
        <v>7532</v>
      </c>
      <c r="E2129" s="302" t="s">
        <v>6524</v>
      </c>
      <c r="F2129" s="300">
        <v>9</v>
      </c>
      <c r="G2129" s="300">
        <v>5</v>
      </c>
      <c r="H2129" s="300">
        <v>5</v>
      </c>
      <c r="I2129" s="300">
        <v>5</v>
      </c>
      <c r="J2129" s="300">
        <v>5</v>
      </c>
      <c r="K2129" s="300">
        <v>10</v>
      </c>
      <c r="L2129" s="300">
        <v>10</v>
      </c>
      <c r="M2129" s="300">
        <v>5</v>
      </c>
      <c r="N2129" s="300">
        <v>10</v>
      </c>
      <c r="O2129" s="300">
        <v>10</v>
      </c>
      <c r="P2129" s="300">
        <v>10</v>
      </c>
      <c r="Q2129" s="300">
        <v>5</v>
      </c>
      <c r="R2129" s="1" t="s">
        <v>6698</v>
      </c>
    </row>
    <row r="2130" spans="1:18">
      <c r="A2130">
        <v>814</v>
      </c>
      <c r="B2130">
        <v>3</v>
      </c>
      <c r="C2130" s="299" t="s">
        <v>7522</v>
      </c>
      <c r="D2130" s="299" t="s">
        <v>7531</v>
      </c>
      <c r="E2130" s="302" t="s">
        <v>6524</v>
      </c>
      <c r="F2130" s="301">
        <v>9.1</v>
      </c>
      <c r="G2130" s="300">
        <v>5</v>
      </c>
      <c r="H2130" s="300">
        <v>5</v>
      </c>
      <c r="I2130" s="300">
        <v>5</v>
      </c>
      <c r="J2130" s="300">
        <v>5</v>
      </c>
      <c r="K2130" s="300">
        <v>10</v>
      </c>
      <c r="L2130" s="300">
        <v>10</v>
      </c>
      <c r="M2130" s="300">
        <v>5</v>
      </c>
      <c r="N2130" s="300">
        <v>10</v>
      </c>
      <c r="O2130" s="300">
        <v>10</v>
      </c>
      <c r="P2130" s="300">
        <v>10</v>
      </c>
      <c r="Q2130" s="300">
        <v>5</v>
      </c>
      <c r="R2130" s="1" t="s">
        <v>6698</v>
      </c>
    </row>
    <row r="2131" spans="1:18">
      <c r="A2131">
        <v>813</v>
      </c>
      <c r="B2131">
        <v>4</v>
      </c>
      <c r="C2131" s="299" t="s">
        <v>7522</v>
      </c>
      <c r="D2131" s="305" t="s">
        <v>7530</v>
      </c>
      <c r="E2131" s="304" t="s">
        <v>6524</v>
      </c>
      <c r="F2131" s="303">
        <v>9.5</v>
      </c>
      <c r="G2131" s="300">
        <v>5</v>
      </c>
      <c r="H2131" s="300">
        <v>5</v>
      </c>
      <c r="I2131" s="300">
        <v>5</v>
      </c>
      <c r="J2131" s="300">
        <v>5</v>
      </c>
      <c r="K2131" s="300">
        <v>10</v>
      </c>
      <c r="L2131" s="300">
        <v>10</v>
      </c>
      <c r="M2131" s="300">
        <v>5</v>
      </c>
      <c r="N2131" s="300">
        <v>10</v>
      </c>
      <c r="O2131" s="300">
        <v>10</v>
      </c>
      <c r="P2131" s="300">
        <v>10</v>
      </c>
      <c r="Q2131" s="300">
        <v>5</v>
      </c>
      <c r="R2131" s="1" t="s">
        <v>6698</v>
      </c>
    </row>
    <row r="2132" spans="1:18">
      <c r="A2132">
        <v>812</v>
      </c>
      <c r="B2132">
        <v>5</v>
      </c>
      <c r="C2132" s="299" t="s">
        <v>7522</v>
      </c>
      <c r="D2132" s="299" t="s">
        <v>7529</v>
      </c>
      <c r="E2132" s="302" t="s">
        <v>6524</v>
      </c>
      <c r="F2132" s="301">
        <v>9.4</v>
      </c>
      <c r="G2132" s="300">
        <v>5</v>
      </c>
      <c r="H2132" s="300">
        <v>5</v>
      </c>
      <c r="I2132" s="300">
        <v>5</v>
      </c>
      <c r="J2132" s="300">
        <v>5</v>
      </c>
      <c r="K2132" s="300">
        <v>10</v>
      </c>
      <c r="L2132" s="300">
        <v>10</v>
      </c>
      <c r="M2132" s="300">
        <v>5</v>
      </c>
      <c r="N2132" s="300">
        <v>10</v>
      </c>
      <c r="O2132" s="300">
        <v>10</v>
      </c>
      <c r="P2132" s="300">
        <v>10</v>
      </c>
      <c r="Q2132" s="300">
        <v>5</v>
      </c>
      <c r="R2132" s="1" t="s">
        <v>6698</v>
      </c>
    </row>
    <row r="2133" spans="1:18">
      <c r="A2133">
        <v>811</v>
      </c>
      <c r="B2133">
        <v>6</v>
      </c>
      <c r="C2133" s="299" t="s">
        <v>7522</v>
      </c>
      <c r="D2133" s="299" t="s">
        <v>7528</v>
      </c>
      <c r="E2133" s="302" t="s">
        <v>6524</v>
      </c>
      <c r="F2133" s="301">
        <v>9.3000000000000007</v>
      </c>
      <c r="G2133" s="300">
        <v>5</v>
      </c>
      <c r="H2133" s="300">
        <v>5</v>
      </c>
      <c r="I2133" s="300">
        <v>5</v>
      </c>
      <c r="J2133" s="300">
        <v>5</v>
      </c>
      <c r="K2133" s="300">
        <v>10</v>
      </c>
      <c r="L2133" s="300">
        <v>10</v>
      </c>
      <c r="M2133" s="300">
        <v>5</v>
      </c>
      <c r="N2133" s="300">
        <v>10</v>
      </c>
      <c r="O2133" s="300">
        <v>10</v>
      </c>
      <c r="P2133" s="300">
        <v>10</v>
      </c>
      <c r="Q2133" s="300">
        <v>5</v>
      </c>
      <c r="R2133" s="1" t="s">
        <v>6698</v>
      </c>
    </row>
    <row r="2134" spans="1:18">
      <c r="A2134">
        <v>810</v>
      </c>
      <c r="B2134">
        <v>7</v>
      </c>
      <c r="C2134" s="299" t="s">
        <v>7522</v>
      </c>
      <c r="D2134" s="299" t="s">
        <v>7527</v>
      </c>
      <c r="E2134" s="302" t="s">
        <v>6524</v>
      </c>
      <c r="F2134" s="301">
        <v>7.5</v>
      </c>
      <c r="G2134" s="300">
        <v>5</v>
      </c>
      <c r="H2134" s="300">
        <v>5</v>
      </c>
      <c r="I2134" s="300">
        <v>5</v>
      </c>
      <c r="J2134" s="300">
        <v>5</v>
      </c>
      <c r="K2134" s="300">
        <v>10</v>
      </c>
      <c r="L2134" s="300">
        <v>10</v>
      </c>
      <c r="M2134" s="300">
        <v>5</v>
      </c>
      <c r="N2134" s="300">
        <v>10</v>
      </c>
      <c r="O2134" s="300">
        <v>10</v>
      </c>
      <c r="P2134" s="300">
        <v>10</v>
      </c>
      <c r="Q2134" s="300">
        <v>5</v>
      </c>
      <c r="R2134" s="1" t="s">
        <v>6698</v>
      </c>
    </row>
    <row r="2135" spans="1:18">
      <c r="A2135">
        <v>809</v>
      </c>
      <c r="B2135">
        <v>8</v>
      </c>
      <c r="C2135" s="299" t="s">
        <v>7522</v>
      </c>
      <c r="D2135" s="299" t="s">
        <v>7526</v>
      </c>
      <c r="E2135" s="302" t="s">
        <v>6524</v>
      </c>
      <c r="F2135" s="301">
        <v>7.7</v>
      </c>
      <c r="G2135" s="300">
        <v>5</v>
      </c>
      <c r="H2135" s="300">
        <v>5</v>
      </c>
      <c r="I2135" s="300">
        <v>5</v>
      </c>
      <c r="J2135" s="300">
        <v>5</v>
      </c>
      <c r="K2135" s="300">
        <v>10</v>
      </c>
      <c r="L2135" s="300">
        <v>10</v>
      </c>
      <c r="M2135" s="300">
        <v>5</v>
      </c>
      <c r="N2135" s="300">
        <v>10</v>
      </c>
      <c r="O2135" s="300">
        <v>10</v>
      </c>
      <c r="P2135" s="300">
        <v>10</v>
      </c>
      <c r="Q2135" s="300">
        <v>5</v>
      </c>
      <c r="R2135" s="1" t="s">
        <v>6698</v>
      </c>
    </row>
    <row r="2136" spans="1:18">
      <c r="A2136">
        <v>808</v>
      </c>
      <c r="B2136">
        <v>9</v>
      </c>
      <c r="C2136" s="299" t="s">
        <v>7522</v>
      </c>
      <c r="D2136" s="305" t="s">
        <v>7525</v>
      </c>
      <c r="E2136" s="304" t="s">
        <v>6524</v>
      </c>
      <c r="F2136" s="303">
        <v>9.8000000000000007</v>
      </c>
      <c r="G2136" s="300">
        <v>5</v>
      </c>
      <c r="H2136" s="300">
        <v>5</v>
      </c>
      <c r="I2136" s="300">
        <v>5</v>
      </c>
      <c r="J2136" s="300">
        <v>5</v>
      </c>
      <c r="K2136" s="300">
        <v>10</v>
      </c>
      <c r="L2136" s="300">
        <v>10</v>
      </c>
      <c r="M2136" s="300">
        <v>5</v>
      </c>
      <c r="N2136" s="300">
        <v>10</v>
      </c>
      <c r="O2136" s="300">
        <v>10</v>
      </c>
      <c r="P2136" s="300">
        <v>10</v>
      </c>
      <c r="Q2136" s="300">
        <v>5</v>
      </c>
      <c r="R2136" s="1" t="s">
        <v>6698</v>
      </c>
    </row>
    <row r="2137" spans="1:18">
      <c r="A2137">
        <v>807</v>
      </c>
      <c r="B2137">
        <v>10</v>
      </c>
      <c r="C2137" s="299" t="s">
        <v>7522</v>
      </c>
      <c r="D2137" s="299" t="s">
        <v>7524</v>
      </c>
      <c r="E2137" s="302" t="s">
        <v>6524</v>
      </c>
      <c r="F2137" s="301">
        <v>7.4</v>
      </c>
      <c r="G2137" s="300">
        <v>5</v>
      </c>
      <c r="H2137" s="300">
        <v>5</v>
      </c>
      <c r="I2137" s="300">
        <v>5</v>
      </c>
      <c r="J2137" s="300">
        <v>5</v>
      </c>
      <c r="K2137" s="300">
        <v>10</v>
      </c>
      <c r="L2137" s="300">
        <v>10</v>
      </c>
      <c r="M2137" s="300">
        <v>5</v>
      </c>
      <c r="N2137" s="300">
        <v>10</v>
      </c>
      <c r="O2137" s="300">
        <v>10</v>
      </c>
      <c r="P2137" s="300">
        <v>10</v>
      </c>
      <c r="Q2137" s="300">
        <v>5</v>
      </c>
      <c r="R2137" s="1" t="s">
        <v>6698</v>
      </c>
    </row>
    <row r="2138" spans="1:18">
      <c r="A2138">
        <v>806</v>
      </c>
      <c r="B2138">
        <v>11</v>
      </c>
      <c r="C2138" s="299" t="s">
        <v>7522</v>
      </c>
      <c r="D2138" s="305" t="s">
        <v>7523</v>
      </c>
      <c r="E2138" s="304" t="s">
        <v>6524</v>
      </c>
      <c r="F2138" s="303">
        <v>9.9</v>
      </c>
      <c r="G2138" s="300">
        <v>5</v>
      </c>
      <c r="H2138" s="300">
        <v>5</v>
      </c>
      <c r="I2138" s="300">
        <v>5</v>
      </c>
      <c r="J2138" s="300">
        <v>5</v>
      </c>
      <c r="K2138" s="300">
        <v>10</v>
      </c>
      <c r="L2138" s="300">
        <v>10</v>
      </c>
      <c r="M2138" s="300">
        <v>5</v>
      </c>
      <c r="N2138" s="300">
        <v>10</v>
      </c>
      <c r="O2138" s="300">
        <v>10</v>
      </c>
      <c r="P2138" s="300">
        <v>10</v>
      </c>
      <c r="Q2138" s="300">
        <v>5</v>
      </c>
      <c r="R2138" s="1" t="s">
        <v>6698</v>
      </c>
    </row>
    <row r="2139" spans="1:18">
      <c r="A2139">
        <v>805</v>
      </c>
      <c r="C2139" s="299" t="s">
        <v>7522</v>
      </c>
      <c r="D2139" s="298" t="s">
        <v>7521</v>
      </c>
      <c r="E2139" s="297" t="s">
        <v>6524</v>
      </c>
      <c r="F2139" s="296">
        <v>8.9</v>
      </c>
      <c r="G2139" s="296" t="e">
        <f>AVERAGE(#REF!)</f>
        <v>#REF!</v>
      </c>
      <c r="H2139" s="296" t="e">
        <f>AVERAGE(#REF!)</f>
        <v>#REF!</v>
      </c>
      <c r="I2139" s="296" t="e">
        <f>AVERAGE(#REF!)</f>
        <v>#REF!</v>
      </c>
      <c r="J2139" s="296" t="e">
        <f>AVERAGE(#REF!)</f>
        <v>#REF!</v>
      </c>
      <c r="K2139" s="296" t="e">
        <f>AVERAGE(#REF!)</f>
        <v>#REF!</v>
      </c>
      <c r="L2139" s="296" t="e">
        <f>AVERAGE(#REF!)</f>
        <v>#REF!</v>
      </c>
      <c r="M2139" s="296" t="e">
        <f>AVERAGE(#REF!)</f>
        <v>#REF!</v>
      </c>
      <c r="N2139" s="296" t="e">
        <f>AVERAGE(#REF!)</f>
        <v>#REF!</v>
      </c>
      <c r="O2139" s="296" t="e">
        <f>AVERAGE(#REF!)</f>
        <v>#REF!</v>
      </c>
      <c r="P2139" s="296" t="e">
        <f>AVERAGE(#REF!)</f>
        <v>#REF!</v>
      </c>
      <c r="Q2139" s="296" t="e">
        <f>AVERAGE(#REF!)</f>
        <v>#REF!</v>
      </c>
      <c r="R2139" s="1" t="s">
        <v>6698</v>
      </c>
    </row>
    <row r="2140" spans="1:18">
      <c r="A2140">
        <v>804</v>
      </c>
      <c r="B2140">
        <v>1</v>
      </c>
      <c r="C2140" s="299" t="s">
        <v>7509</v>
      </c>
      <c r="D2140" s="299" t="s">
        <v>7520</v>
      </c>
      <c r="E2140" s="302" t="s">
        <v>6524</v>
      </c>
      <c r="F2140" s="301">
        <v>9.3000000000000007</v>
      </c>
      <c r="G2140" s="300">
        <v>5</v>
      </c>
      <c r="H2140" s="300">
        <v>5</v>
      </c>
      <c r="I2140" s="300">
        <v>5</v>
      </c>
      <c r="J2140" s="300">
        <v>5</v>
      </c>
      <c r="K2140" s="300">
        <v>10</v>
      </c>
      <c r="L2140" s="300">
        <v>10</v>
      </c>
      <c r="M2140" s="300">
        <v>5</v>
      </c>
      <c r="N2140" s="300">
        <v>10</v>
      </c>
      <c r="O2140" s="300">
        <v>10</v>
      </c>
      <c r="P2140" s="300">
        <v>10</v>
      </c>
      <c r="Q2140" s="300">
        <v>5</v>
      </c>
      <c r="R2140" s="1" t="s">
        <v>6698</v>
      </c>
    </row>
    <row r="2141" spans="1:18">
      <c r="A2141">
        <v>803</v>
      </c>
      <c r="B2141">
        <v>2</v>
      </c>
      <c r="C2141" s="299" t="s">
        <v>7509</v>
      </c>
      <c r="D2141" s="299" t="s">
        <v>7519</v>
      </c>
      <c r="E2141" s="302" t="s">
        <v>6524</v>
      </c>
      <c r="F2141" s="301">
        <v>8.4</v>
      </c>
      <c r="G2141" s="300">
        <v>5</v>
      </c>
      <c r="H2141" s="300">
        <v>5</v>
      </c>
      <c r="I2141" s="300">
        <v>5</v>
      </c>
      <c r="J2141" s="300">
        <v>5</v>
      </c>
      <c r="K2141" s="300">
        <v>10</v>
      </c>
      <c r="L2141" s="300">
        <v>10</v>
      </c>
      <c r="M2141" s="300">
        <v>5</v>
      </c>
      <c r="N2141" s="300">
        <v>10</v>
      </c>
      <c r="O2141" s="300">
        <v>10</v>
      </c>
      <c r="P2141" s="300">
        <v>10</v>
      </c>
      <c r="Q2141" s="300">
        <v>5</v>
      </c>
      <c r="R2141" s="1" t="s">
        <v>6698</v>
      </c>
    </row>
    <row r="2142" spans="1:18">
      <c r="A2142">
        <v>802</v>
      </c>
      <c r="B2142">
        <v>3</v>
      </c>
      <c r="C2142" s="299" t="s">
        <v>7509</v>
      </c>
      <c r="D2142" s="299" t="s">
        <v>7518</v>
      </c>
      <c r="E2142" s="302" t="s">
        <v>6524</v>
      </c>
      <c r="F2142" s="301">
        <v>8.6999999999999993</v>
      </c>
      <c r="G2142" s="300">
        <v>5</v>
      </c>
      <c r="H2142" s="300">
        <v>5</v>
      </c>
      <c r="I2142" s="300">
        <v>5</v>
      </c>
      <c r="J2142" s="300">
        <v>5</v>
      </c>
      <c r="K2142" s="300">
        <v>10</v>
      </c>
      <c r="L2142" s="300">
        <v>10</v>
      </c>
      <c r="M2142" s="300">
        <v>5</v>
      </c>
      <c r="N2142" s="300">
        <v>10</v>
      </c>
      <c r="O2142" s="300">
        <v>10</v>
      </c>
      <c r="P2142" s="300">
        <v>10</v>
      </c>
      <c r="Q2142" s="300">
        <v>5</v>
      </c>
      <c r="R2142" s="1" t="s">
        <v>6698</v>
      </c>
    </row>
    <row r="2143" spans="1:18">
      <c r="A2143">
        <v>801</v>
      </c>
      <c r="B2143">
        <v>4</v>
      </c>
      <c r="C2143" s="299" t="s">
        <v>7509</v>
      </c>
      <c r="D2143" s="299" t="s">
        <v>7517</v>
      </c>
      <c r="E2143" s="302" t="s">
        <v>6524</v>
      </c>
      <c r="F2143" s="301">
        <v>8.6</v>
      </c>
      <c r="G2143" s="300">
        <v>5</v>
      </c>
      <c r="H2143" s="300">
        <v>5</v>
      </c>
      <c r="I2143" s="300">
        <v>5</v>
      </c>
      <c r="J2143" s="300">
        <v>5</v>
      </c>
      <c r="K2143" s="300">
        <v>10</v>
      </c>
      <c r="L2143" s="300">
        <v>10</v>
      </c>
      <c r="M2143" s="300">
        <v>5</v>
      </c>
      <c r="N2143" s="300">
        <v>10</v>
      </c>
      <c r="O2143" s="300">
        <v>10</v>
      </c>
      <c r="P2143" s="300">
        <v>10</v>
      </c>
      <c r="Q2143" s="300">
        <v>5</v>
      </c>
      <c r="R2143" s="1" t="s">
        <v>6665</v>
      </c>
    </row>
    <row r="2144" spans="1:18">
      <c r="A2144">
        <v>800</v>
      </c>
      <c r="B2144">
        <v>5</v>
      </c>
      <c r="C2144" s="299" t="s">
        <v>7509</v>
      </c>
      <c r="D2144" s="299" t="s">
        <v>7516</v>
      </c>
      <c r="E2144" s="302" t="s">
        <v>6524</v>
      </c>
      <c r="F2144" s="301">
        <v>8.5</v>
      </c>
      <c r="G2144" s="300">
        <v>5</v>
      </c>
      <c r="H2144" s="300">
        <v>5</v>
      </c>
      <c r="I2144" s="300">
        <v>5</v>
      </c>
      <c r="J2144" s="300">
        <v>5</v>
      </c>
      <c r="K2144" s="300">
        <v>10</v>
      </c>
      <c r="L2144" s="300">
        <v>10</v>
      </c>
      <c r="M2144" s="300">
        <v>5</v>
      </c>
      <c r="N2144" s="300">
        <v>10</v>
      </c>
      <c r="O2144" s="300">
        <v>10</v>
      </c>
      <c r="P2144" s="300">
        <v>10</v>
      </c>
      <c r="Q2144" s="300">
        <v>5</v>
      </c>
      <c r="R2144" s="1" t="s">
        <v>6698</v>
      </c>
    </row>
    <row r="2145" spans="1:18">
      <c r="A2145">
        <v>799</v>
      </c>
      <c r="B2145">
        <v>6</v>
      </c>
      <c r="C2145" s="299" t="s">
        <v>7509</v>
      </c>
      <c r="D2145" s="299" t="s">
        <v>7515</v>
      </c>
      <c r="E2145" s="302" t="s">
        <v>6524</v>
      </c>
      <c r="F2145" s="301">
        <v>8.8000000000000007</v>
      </c>
      <c r="G2145" s="300">
        <v>5</v>
      </c>
      <c r="H2145" s="300">
        <v>5</v>
      </c>
      <c r="I2145" s="300">
        <v>5</v>
      </c>
      <c r="J2145" s="300">
        <v>5</v>
      </c>
      <c r="K2145" s="300">
        <v>10</v>
      </c>
      <c r="L2145" s="300">
        <v>10</v>
      </c>
      <c r="M2145" s="300">
        <v>5</v>
      </c>
      <c r="N2145" s="300">
        <v>10</v>
      </c>
      <c r="O2145" s="300">
        <v>10</v>
      </c>
      <c r="P2145" s="300">
        <v>10</v>
      </c>
      <c r="Q2145" s="300">
        <v>5</v>
      </c>
      <c r="R2145" s="1" t="s">
        <v>6698</v>
      </c>
    </row>
    <row r="2146" spans="1:18">
      <c r="A2146">
        <v>798</v>
      </c>
      <c r="B2146">
        <v>7</v>
      </c>
      <c r="C2146" s="299" t="s">
        <v>7509</v>
      </c>
      <c r="D2146" s="299" t="s">
        <v>7514</v>
      </c>
      <c r="E2146" s="302" t="s">
        <v>6524</v>
      </c>
      <c r="F2146" s="301">
        <v>9.1</v>
      </c>
      <c r="G2146" s="300">
        <v>5</v>
      </c>
      <c r="H2146" s="300">
        <v>5</v>
      </c>
      <c r="I2146" s="300">
        <v>5</v>
      </c>
      <c r="J2146" s="300">
        <v>5</v>
      </c>
      <c r="K2146" s="300">
        <v>10</v>
      </c>
      <c r="L2146" s="300">
        <v>10</v>
      </c>
      <c r="M2146" s="300">
        <v>5</v>
      </c>
      <c r="N2146" s="300">
        <v>10</v>
      </c>
      <c r="O2146" s="300">
        <v>10</v>
      </c>
      <c r="P2146" s="300">
        <v>10</v>
      </c>
      <c r="Q2146" s="300">
        <v>5</v>
      </c>
      <c r="R2146" s="1" t="s">
        <v>6698</v>
      </c>
    </row>
    <row r="2147" spans="1:18">
      <c r="A2147">
        <v>797</v>
      </c>
      <c r="B2147">
        <v>8</v>
      </c>
      <c r="C2147" s="299" t="s">
        <v>7509</v>
      </c>
      <c r="D2147" s="299" t="s">
        <v>7513</v>
      </c>
      <c r="E2147" s="302" t="s">
        <v>6524</v>
      </c>
      <c r="F2147" s="301">
        <v>9.1</v>
      </c>
      <c r="G2147" s="300">
        <v>5</v>
      </c>
      <c r="H2147" s="300">
        <v>5</v>
      </c>
      <c r="I2147" s="300">
        <v>5</v>
      </c>
      <c r="J2147" s="300">
        <v>5</v>
      </c>
      <c r="K2147" s="300">
        <v>10</v>
      </c>
      <c r="L2147" s="300">
        <v>10</v>
      </c>
      <c r="M2147" s="300">
        <v>5</v>
      </c>
      <c r="N2147" s="300">
        <v>10</v>
      </c>
      <c r="O2147" s="300">
        <v>10</v>
      </c>
      <c r="P2147" s="300">
        <v>10</v>
      </c>
      <c r="Q2147" s="300">
        <v>5</v>
      </c>
      <c r="R2147" s="1" t="s">
        <v>6698</v>
      </c>
    </row>
    <row r="2148" spans="1:18">
      <c r="A2148">
        <v>796</v>
      </c>
      <c r="B2148">
        <v>9</v>
      </c>
      <c r="C2148" s="299" t="s">
        <v>7509</v>
      </c>
      <c r="D2148" s="305" t="s">
        <v>7512</v>
      </c>
      <c r="E2148" s="304" t="s">
        <v>6524</v>
      </c>
      <c r="F2148" s="303">
        <v>9.9</v>
      </c>
      <c r="G2148" s="300">
        <v>5</v>
      </c>
      <c r="H2148" s="300">
        <v>5</v>
      </c>
      <c r="I2148" s="300">
        <v>5</v>
      </c>
      <c r="J2148" s="300">
        <v>5</v>
      </c>
      <c r="K2148" s="300">
        <v>10</v>
      </c>
      <c r="L2148" s="300">
        <v>10</v>
      </c>
      <c r="M2148" s="300">
        <v>5</v>
      </c>
      <c r="N2148" s="300">
        <v>10</v>
      </c>
      <c r="O2148" s="300">
        <v>10</v>
      </c>
      <c r="P2148" s="300">
        <v>10</v>
      </c>
      <c r="Q2148" s="300">
        <v>5</v>
      </c>
      <c r="R2148" s="1" t="s">
        <v>6698</v>
      </c>
    </row>
    <row r="2149" spans="1:18">
      <c r="A2149">
        <v>795</v>
      </c>
      <c r="B2149">
        <v>10</v>
      </c>
      <c r="C2149" s="299" t="s">
        <v>7509</v>
      </c>
      <c r="D2149" s="299" t="s">
        <v>7511</v>
      </c>
      <c r="E2149" s="302" t="s">
        <v>6524</v>
      </c>
      <c r="F2149" s="301">
        <v>8.5</v>
      </c>
      <c r="G2149" s="300">
        <v>5</v>
      </c>
      <c r="H2149" s="300">
        <v>5</v>
      </c>
      <c r="I2149" s="300">
        <v>5</v>
      </c>
      <c r="J2149" s="300">
        <v>5</v>
      </c>
      <c r="K2149" s="300">
        <v>10</v>
      </c>
      <c r="L2149" s="300">
        <v>10</v>
      </c>
      <c r="M2149" s="300">
        <v>5</v>
      </c>
      <c r="N2149" s="300">
        <v>10</v>
      </c>
      <c r="O2149" s="300">
        <v>10</v>
      </c>
      <c r="P2149" s="300">
        <v>10</v>
      </c>
      <c r="Q2149" s="300">
        <v>5</v>
      </c>
      <c r="R2149" s="1" t="s">
        <v>6698</v>
      </c>
    </row>
    <row r="2150" spans="1:18">
      <c r="A2150">
        <v>794</v>
      </c>
      <c r="B2150">
        <v>11</v>
      </c>
      <c r="C2150" s="299" t="s">
        <v>7509</v>
      </c>
      <c r="D2150" s="299" t="s">
        <v>7510</v>
      </c>
      <c r="E2150" s="302" t="s">
        <v>6524</v>
      </c>
      <c r="F2150" s="301">
        <v>8.5</v>
      </c>
      <c r="G2150" s="300">
        <v>5</v>
      </c>
      <c r="H2150" s="300">
        <v>5</v>
      </c>
      <c r="I2150" s="300">
        <v>5</v>
      </c>
      <c r="J2150" s="300">
        <v>5</v>
      </c>
      <c r="K2150" s="300">
        <v>10</v>
      </c>
      <c r="L2150" s="300">
        <v>10</v>
      </c>
      <c r="M2150" s="300">
        <v>5</v>
      </c>
      <c r="N2150" s="300">
        <v>10</v>
      </c>
      <c r="O2150" s="300">
        <v>10</v>
      </c>
      <c r="P2150" s="300">
        <v>10</v>
      </c>
      <c r="Q2150" s="300">
        <v>5</v>
      </c>
      <c r="R2150" s="1" t="s">
        <v>6698</v>
      </c>
    </row>
    <row r="2151" spans="1:18">
      <c r="A2151">
        <v>793</v>
      </c>
      <c r="C2151" s="299" t="s">
        <v>7509</v>
      </c>
      <c r="D2151" s="298" t="s">
        <v>7508</v>
      </c>
      <c r="E2151" s="297" t="s">
        <v>6524</v>
      </c>
      <c r="F2151" s="296">
        <v>8.9</v>
      </c>
      <c r="G2151" s="296" t="e">
        <f>AVERAGE(#REF!)</f>
        <v>#REF!</v>
      </c>
      <c r="H2151" s="296" t="e">
        <f>AVERAGE(#REF!)</f>
        <v>#REF!</v>
      </c>
      <c r="I2151" s="296" t="e">
        <f>AVERAGE(#REF!)</f>
        <v>#REF!</v>
      </c>
      <c r="J2151" s="296" t="e">
        <f>AVERAGE(#REF!)</f>
        <v>#REF!</v>
      </c>
      <c r="K2151" s="296" t="e">
        <f>AVERAGE(#REF!)</f>
        <v>#REF!</v>
      </c>
      <c r="L2151" s="296" t="e">
        <f>AVERAGE(#REF!)</f>
        <v>#REF!</v>
      </c>
      <c r="M2151" s="296" t="e">
        <f>AVERAGE(#REF!)</f>
        <v>#REF!</v>
      </c>
      <c r="N2151" s="296" t="e">
        <f>AVERAGE(#REF!)</f>
        <v>#REF!</v>
      </c>
      <c r="O2151" s="296" t="e">
        <f>AVERAGE(#REF!)</f>
        <v>#REF!</v>
      </c>
      <c r="P2151" s="296" t="e">
        <f>AVERAGE(#REF!)</f>
        <v>#REF!</v>
      </c>
      <c r="Q2151" s="296" t="e">
        <f>AVERAGE(#REF!)</f>
        <v>#REF!</v>
      </c>
      <c r="R2151" s="1" t="s">
        <v>6698</v>
      </c>
    </row>
    <row r="2152" spans="1:18">
      <c r="A2152">
        <v>792</v>
      </c>
      <c r="B2152">
        <v>1</v>
      </c>
      <c r="C2152" s="299" t="s">
        <v>7498</v>
      </c>
      <c r="D2152" s="305" t="s">
        <v>7507</v>
      </c>
      <c r="E2152" s="304" t="s">
        <v>6524</v>
      </c>
      <c r="F2152" s="303">
        <v>9.6999999999999993</v>
      </c>
      <c r="G2152" s="300">
        <v>5</v>
      </c>
      <c r="H2152" s="300">
        <v>5</v>
      </c>
      <c r="I2152" s="300">
        <v>5</v>
      </c>
      <c r="J2152" s="300">
        <v>5</v>
      </c>
      <c r="K2152" s="300">
        <v>10</v>
      </c>
      <c r="L2152" s="300">
        <v>10</v>
      </c>
      <c r="M2152" s="300">
        <v>5</v>
      </c>
      <c r="N2152" s="300">
        <v>10</v>
      </c>
      <c r="O2152" s="300">
        <v>10</v>
      </c>
      <c r="P2152" s="300">
        <v>10</v>
      </c>
      <c r="Q2152" s="300">
        <v>5</v>
      </c>
      <c r="R2152" s="1" t="s">
        <v>8</v>
      </c>
    </row>
    <row r="2153" spans="1:18">
      <c r="A2153">
        <v>791</v>
      </c>
      <c r="B2153">
        <v>2</v>
      </c>
      <c r="C2153" s="299" t="s">
        <v>7498</v>
      </c>
      <c r="D2153" s="299" t="s">
        <v>7506</v>
      </c>
      <c r="E2153" s="302" t="s">
        <v>6524</v>
      </c>
      <c r="F2153" s="301">
        <v>8.4</v>
      </c>
      <c r="G2153" s="300">
        <v>5</v>
      </c>
      <c r="H2153" s="300">
        <v>5</v>
      </c>
      <c r="I2153" s="300">
        <v>5</v>
      </c>
      <c r="J2153" s="300">
        <v>5</v>
      </c>
      <c r="K2153" s="300">
        <v>10</v>
      </c>
      <c r="L2153" s="300">
        <v>10</v>
      </c>
      <c r="M2153" s="300">
        <v>5</v>
      </c>
      <c r="N2153" s="300">
        <v>10</v>
      </c>
      <c r="O2153" s="300">
        <v>10</v>
      </c>
      <c r="P2153" s="300">
        <v>10</v>
      </c>
      <c r="Q2153" s="300">
        <v>5</v>
      </c>
      <c r="R2153" s="1" t="s">
        <v>6665</v>
      </c>
    </row>
    <row r="2154" spans="1:18">
      <c r="A2154">
        <v>790</v>
      </c>
      <c r="B2154">
        <v>3</v>
      </c>
      <c r="C2154" s="299" t="s">
        <v>7498</v>
      </c>
      <c r="D2154" s="299" t="s">
        <v>7505</v>
      </c>
      <c r="E2154" s="302" t="s">
        <v>6524</v>
      </c>
      <c r="F2154" s="301">
        <v>8.9</v>
      </c>
      <c r="G2154" s="300">
        <v>5</v>
      </c>
      <c r="H2154" s="300">
        <v>5</v>
      </c>
      <c r="I2154" s="300">
        <v>5</v>
      </c>
      <c r="J2154" s="300">
        <v>5</v>
      </c>
      <c r="K2154" s="300">
        <v>10</v>
      </c>
      <c r="L2154" s="300">
        <v>10</v>
      </c>
      <c r="M2154" s="300">
        <v>5</v>
      </c>
      <c r="N2154" s="300">
        <v>10</v>
      </c>
      <c r="O2154" s="300">
        <v>10</v>
      </c>
      <c r="P2154" s="300">
        <v>10</v>
      </c>
      <c r="Q2154" s="300">
        <v>5</v>
      </c>
      <c r="R2154" s="1" t="s">
        <v>6665</v>
      </c>
    </row>
    <row r="2155" spans="1:18">
      <c r="A2155">
        <v>789</v>
      </c>
      <c r="B2155">
        <v>4</v>
      </c>
      <c r="C2155" s="299" t="s">
        <v>7498</v>
      </c>
      <c r="D2155" s="299" t="s">
        <v>7504</v>
      </c>
      <c r="E2155" s="302" t="s">
        <v>6524</v>
      </c>
      <c r="F2155" s="301">
        <v>8.9</v>
      </c>
      <c r="G2155" s="300">
        <v>5</v>
      </c>
      <c r="H2155" s="300">
        <v>5</v>
      </c>
      <c r="I2155" s="300">
        <v>5</v>
      </c>
      <c r="J2155" s="300">
        <v>5</v>
      </c>
      <c r="K2155" s="300">
        <v>10</v>
      </c>
      <c r="L2155" s="300">
        <v>10</v>
      </c>
      <c r="M2155" s="300">
        <v>5</v>
      </c>
      <c r="N2155" s="300">
        <v>10</v>
      </c>
      <c r="O2155" s="300">
        <v>10</v>
      </c>
      <c r="P2155" s="300">
        <v>10</v>
      </c>
      <c r="Q2155" s="300">
        <v>5</v>
      </c>
      <c r="R2155" s="1" t="s">
        <v>6665</v>
      </c>
    </row>
    <row r="2156" spans="1:18">
      <c r="A2156">
        <v>788</v>
      </c>
      <c r="B2156">
        <v>5</v>
      </c>
      <c r="C2156" s="299" t="s">
        <v>7498</v>
      </c>
      <c r="D2156" s="299" t="s">
        <v>7503</v>
      </c>
      <c r="E2156" s="302" t="s">
        <v>6524</v>
      </c>
      <c r="F2156" s="301">
        <v>9.4</v>
      </c>
      <c r="G2156" s="300">
        <v>5</v>
      </c>
      <c r="H2156" s="300">
        <v>5</v>
      </c>
      <c r="I2156" s="300">
        <v>5</v>
      </c>
      <c r="J2156" s="300">
        <v>5</v>
      </c>
      <c r="K2156" s="300">
        <v>10</v>
      </c>
      <c r="L2156" s="300">
        <v>10</v>
      </c>
      <c r="M2156" s="300">
        <v>5</v>
      </c>
      <c r="N2156" s="300">
        <v>10</v>
      </c>
      <c r="O2156" s="300">
        <v>10</v>
      </c>
      <c r="P2156" s="300">
        <v>10</v>
      </c>
      <c r="Q2156" s="300">
        <v>5</v>
      </c>
      <c r="R2156" s="1" t="s">
        <v>6665</v>
      </c>
    </row>
    <row r="2157" spans="1:18">
      <c r="A2157">
        <v>787</v>
      </c>
      <c r="B2157">
        <v>6</v>
      </c>
      <c r="C2157" s="299" t="s">
        <v>7498</v>
      </c>
      <c r="D2157" s="305" t="s">
        <v>7502</v>
      </c>
      <c r="E2157" s="304" t="s">
        <v>6524</v>
      </c>
      <c r="F2157" s="303">
        <v>9.6</v>
      </c>
      <c r="G2157" s="300">
        <v>5</v>
      </c>
      <c r="H2157" s="300">
        <v>5</v>
      </c>
      <c r="I2157" s="300">
        <v>5</v>
      </c>
      <c r="J2157" s="300">
        <v>5</v>
      </c>
      <c r="K2157" s="300">
        <v>10</v>
      </c>
      <c r="L2157" s="300">
        <v>10</v>
      </c>
      <c r="M2157" s="300">
        <v>5</v>
      </c>
      <c r="N2157" s="300">
        <v>10</v>
      </c>
      <c r="O2157" s="300">
        <v>10</v>
      </c>
      <c r="P2157" s="300">
        <v>10</v>
      </c>
      <c r="Q2157" s="300">
        <v>5</v>
      </c>
      <c r="R2157" s="1" t="s">
        <v>6665</v>
      </c>
    </row>
    <row r="2158" spans="1:18">
      <c r="A2158">
        <v>786</v>
      </c>
      <c r="B2158">
        <v>7</v>
      </c>
      <c r="C2158" s="299" t="s">
        <v>7498</v>
      </c>
      <c r="D2158" s="299" t="s">
        <v>7501</v>
      </c>
      <c r="E2158" s="302" t="s">
        <v>6524</v>
      </c>
      <c r="F2158" s="301">
        <v>8.5</v>
      </c>
      <c r="G2158" s="300">
        <v>5</v>
      </c>
      <c r="H2158" s="300">
        <v>5</v>
      </c>
      <c r="I2158" s="300">
        <v>5</v>
      </c>
      <c r="J2158" s="300">
        <v>5</v>
      </c>
      <c r="K2158" s="300">
        <v>10</v>
      </c>
      <c r="L2158" s="300">
        <v>10</v>
      </c>
      <c r="M2158" s="300">
        <v>5</v>
      </c>
      <c r="N2158" s="300">
        <v>10</v>
      </c>
      <c r="O2158" s="300">
        <v>10</v>
      </c>
      <c r="P2158" s="300">
        <v>10</v>
      </c>
      <c r="Q2158" s="300">
        <v>5</v>
      </c>
      <c r="R2158" s="1" t="s">
        <v>8</v>
      </c>
    </row>
    <row r="2159" spans="1:18">
      <c r="A2159">
        <v>785</v>
      </c>
      <c r="B2159">
        <v>8</v>
      </c>
      <c r="C2159" s="299" t="s">
        <v>7498</v>
      </c>
      <c r="D2159" s="299" t="s">
        <v>7500</v>
      </c>
      <c r="E2159" s="302" t="s">
        <v>6524</v>
      </c>
      <c r="F2159" s="301">
        <v>9.4</v>
      </c>
      <c r="G2159" s="300">
        <v>5</v>
      </c>
      <c r="H2159" s="300">
        <v>5</v>
      </c>
      <c r="I2159" s="300">
        <v>5</v>
      </c>
      <c r="J2159" s="300">
        <v>5</v>
      </c>
      <c r="K2159" s="300">
        <v>10</v>
      </c>
      <c r="L2159" s="300">
        <v>10</v>
      </c>
      <c r="M2159" s="300">
        <v>5</v>
      </c>
      <c r="N2159" s="300">
        <v>10</v>
      </c>
      <c r="O2159" s="300">
        <v>10</v>
      </c>
      <c r="P2159" s="300">
        <v>10</v>
      </c>
      <c r="Q2159" s="300">
        <v>5</v>
      </c>
      <c r="R2159" s="1" t="s">
        <v>6665</v>
      </c>
    </row>
    <row r="2160" spans="1:18">
      <c r="A2160">
        <v>784</v>
      </c>
      <c r="B2160">
        <v>9</v>
      </c>
      <c r="C2160" s="299" t="s">
        <v>7498</v>
      </c>
      <c r="D2160" s="299" t="s">
        <v>7499</v>
      </c>
      <c r="E2160" s="302" t="s">
        <v>6524</v>
      </c>
      <c r="F2160" s="301">
        <v>9.4</v>
      </c>
      <c r="G2160" s="300">
        <v>5</v>
      </c>
      <c r="H2160" s="300">
        <v>5</v>
      </c>
      <c r="I2160" s="300">
        <v>5</v>
      </c>
      <c r="J2160" s="300">
        <v>5</v>
      </c>
      <c r="K2160" s="300">
        <v>10</v>
      </c>
      <c r="L2160" s="300">
        <v>10</v>
      </c>
      <c r="M2160" s="300">
        <v>5</v>
      </c>
      <c r="N2160" s="300">
        <v>10</v>
      </c>
      <c r="O2160" s="300">
        <v>10</v>
      </c>
      <c r="P2160" s="300">
        <v>10</v>
      </c>
      <c r="Q2160" s="300">
        <v>5</v>
      </c>
      <c r="R2160" s="1" t="s">
        <v>8</v>
      </c>
    </row>
    <row r="2161" spans="1:18">
      <c r="A2161">
        <v>783</v>
      </c>
      <c r="C2161" s="299" t="s">
        <v>7498</v>
      </c>
      <c r="D2161" s="298" t="s">
        <v>7497</v>
      </c>
      <c r="E2161" s="297" t="s">
        <v>6524</v>
      </c>
      <c r="F2161" s="296">
        <v>9.1</v>
      </c>
      <c r="G2161" s="296" t="e">
        <f>AVERAGE(#REF!)</f>
        <v>#REF!</v>
      </c>
      <c r="H2161" s="296" t="e">
        <f>AVERAGE(#REF!)</f>
        <v>#REF!</v>
      </c>
      <c r="I2161" s="296" t="e">
        <f>AVERAGE(#REF!)</f>
        <v>#REF!</v>
      </c>
      <c r="J2161" s="296" t="e">
        <f>AVERAGE(#REF!)</f>
        <v>#REF!</v>
      </c>
      <c r="K2161" s="296" t="e">
        <f>AVERAGE(#REF!)</f>
        <v>#REF!</v>
      </c>
      <c r="L2161" s="296" t="e">
        <f>AVERAGE(#REF!)</f>
        <v>#REF!</v>
      </c>
      <c r="M2161" s="296" t="e">
        <f>AVERAGE(#REF!)</f>
        <v>#REF!</v>
      </c>
      <c r="N2161" s="296" t="e">
        <f>AVERAGE(#REF!)</f>
        <v>#REF!</v>
      </c>
      <c r="O2161" s="296" t="e">
        <f>AVERAGE(#REF!)</f>
        <v>#REF!</v>
      </c>
      <c r="P2161" s="296" t="e">
        <f>AVERAGE(#REF!)</f>
        <v>#REF!</v>
      </c>
      <c r="Q2161" s="296" t="e">
        <f>AVERAGE(#REF!)</f>
        <v>#REF!</v>
      </c>
      <c r="R2161" s="1" t="s">
        <v>6665</v>
      </c>
    </row>
    <row r="2162" spans="1:18">
      <c r="A2162">
        <v>782</v>
      </c>
      <c r="B2162">
        <v>1</v>
      </c>
      <c r="C2162" s="299" t="s">
        <v>7482</v>
      </c>
      <c r="D2162" s="299" t="s">
        <v>7496</v>
      </c>
      <c r="E2162" s="302" t="s">
        <v>6524</v>
      </c>
      <c r="F2162" s="301">
        <v>7.6</v>
      </c>
      <c r="G2162" s="300">
        <v>5</v>
      </c>
      <c r="H2162" s="300">
        <v>5</v>
      </c>
      <c r="I2162" s="300">
        <v>5</v>
      </c>
      <c r="J2162" s="300">
        <v>5</v>
      </c>
      <c r="K2162" s="300">
        <v>10</v>
      </c>
      <c r="L2162" s="300">
        <v>10</v>
      </c>
      <c r="M2162" s="300">
        <v>5</v>
      </c>
      <c r="N2162" s="300">
        <v>10</v>
      </c>
      <c r="O2162" s="300">
        <v>10</v>
      </c>
      <c r="P2162" s="300">
        <v>10</v>
      </c>
      <c r="Q2162" s="300">
        <v>5</v>
      </c>
      <c r="R2162" s="1" t="s">
        <v>6665</v>
      </c>
    </row>
    <row r="2163" spans="1:18">
      <c r="A2163">
        <v>781</v>
      </c>
      <c r="B2163">
        <v>2</v>
      </c>
      <c r="C2163" s="299" t="s">
        <v>7482</v>
      </c>
      <c r="D2163" s="299" t="s">
        <v>7495</v>
      </c>
      <c r="E2163" s="302" t="s">
        <v>6524</v>
      </c>
      <c r="F2163" s="301">
        <v>8.1999999999999993</v>
      </c>
      <c r="G2163" s="300">
        <v>5</v>
      </c>
      <c r="H2163" s="300">
        <v>5</v>
      </c>
      <c r="I2163" s="300">
        <v>5</v>
      </c>
      <c r="J2163" s="300">
        <v>5</v>
      </c>
      <c r="K2163" s="300">
        <v>10</v>
      </c>
      <c r="L2163" s="300">
        <v>10</v>
      </c>
      <c r="M2163" s="300">
        <v>5</v>
      </c>
      <c r="N2163" s="300">
        <v>10</v>
      </c>
      <c r="O2163" s="300">
        <v>10</v>
      </c>
      <c r="P2163" s="300">
        <v>10</v>
      </c>
      <c r="Q2163" s="300">
        <v>5</v>
      </c>
      <c r="R2163" s="1" t="s">
        <v>6665</v>
      </c>
    </row>
    <row r="2164" spans="1:18">
      <c r="A2164">
        <v>780</v>
      </c>
      <c r="B2164">
        <v>3</v>
      </c>
      <c r="C2164" s="299" t="s">
        <v>7482</v>
      </c>
      <c r="D2164" s="299" t="s">
        <v>7494</v>
      </c>
      <c r="E2164" s="302" t="s">
        <v>6524</v>
      </c>
      <c r="F2164" s="301">
        <v>7.4</v>
      </c>
      <c r="G2164" s="300">
        <v>5</v>
      </c>
      <c r="H2164" s="300">
        <v>5</v>
      </c>
      <c r="I2164" s="300">
        <v>5</v>
      </c>
      <c r="J2164" s="300">
        <v>5</v>
      </c>
      <c r="K2164" s="300">
        <v>10</v>
      </c>
      <c r="L2164" s="300">
        <v>10</v>
      </c>
      <c r="M2164" s="300">
        <v>5</v>
      </c>
      <c r="N2164" s="300">
        <v>10</v>
      </c>
      <c r="O2164" s="300">
        <v>10</v>
      </c>
      <c r="P2164" s="300">
        <v>10</v>
      </c>
      <c r="Q2164" s="300">
        <v>5</v>
      </c>
    </row>
    <row r="2165" spans="1:18">
      <c r="A2165">
        <v>779</v>
      </c>
      <c r="B2165">
        <v>4</v>
      </c>
      <c r="C2165" s="299" t="s">
        <v>7482</v>
      </c>
      <c r="D2165" s="299" t="s">
        <v>7493</v>
      </c>
      <c r="E2165" s="302" t="s">
        <v>6524</v>
      </c>
      <c r="F2165" s="301">
        <v>9.1</v>
      </c>
      <c r="G2165" s="300">
        <v>5</v>
      </c>
      <c r="H2165" s="300">
        <v>5</v>
      </c>
      <c r="I2165" s="300">
        <v>5</v>
      </c>
      <c r="J2165" s="300">
        <v>5</v>
      </c>
      <c r="K2165" s="300">
        <v>10</v>
      </c>
      <c r="L2165" s="300">
        <v>10</v>
      </c>
      <c r="M2165" s="300">
        <v>5</v>
      </c>
      <c r="N2165" s="300">
        <v>10</v>
      </c>
      <c r="O2165" s="300">
        <v>10</v>
      </c>
      <c r="P2165" s="300">
        <v>10</v>
      </c>
      <c r="Q2165" s="300">
        <v>5</v>
      </c>
      <c r="R2165" s="1" t="s">
        <v>6665</v>
      </c>
    </row>
    <row r="2166" spans="1:18">
      <c r="A2166">
        <v>778</v>
      </c>
      <c r="B2166">
        <v>5</v>
      </c>
      <c r="C2166" s="299" t="s">
        <v>7482</v>
      </c>
      <c r="D2166" s="299" t="s">
        <v>7492</v>
      </c>
      <c r="E2166" s="302" t="s">
        <v>6524</v>
      </c>
      <c r="F2166" s="301">
        <v>8.1999999999999993</v>
      </c>
      <c r="G2166" s="300">
        <v>5</v>
      </c>
      <c r="H2166" s="300">
        <v>5</v>
      </c>
      <c r="I2166" s="300">
        <v>5</v>
      </c>
      <c r="J2166" s="300">
        <v>5</v>
      </c>
      <c r="K2166" s="300">
        <v>10</v>
      </c>
      <c r="L2166" s="300">
        <v>10</v>
      </c>
      <c r="M2166" s="300">
        <v>5</v>
      </c>
      <c r="N2166" s="300">
        <v>10</v>
      </c>
      <c r="O2166" s="300">
        <v>10</v>
      </c>
      <c r="P2166" s="300">
        <v>10</v>
      </c>
      <c r="Q2166" s="300">
        <v>5</v>
      </c>
      <c r="R2166" s="1" t="s">
        <v>6665</v>
      </c>
    </row>
    <row r="2167" spans="1:18">
      <c r="A2167">
        <v>777</v>
      </c>
      <c r="B2167">
        <v>6</v>
      </c>
      <c r="C2167" s="299" t="s">
        <v>7482</v>
      </c>
      <c r="D2167" s="299" t="s">
        <v>7491</v>
      </c>
      <c r="E2167" s="302" t="s">
        <v>6524</v>
      </c>
      <c r="F2167" s="301">
        <v>6.5</v>
      </c>
      <c r="G2167" s="300">
        <v>5</v>
      </c>
      <c r="H2167" s="300">
        <v>5</v>
      </c>
      <c r="I2167" s="300">
        <v>5</v>
      </c>
      <c r="J2167" s="300">
        <v>5</v>
      </c>
      <c r="K2167" s="300">
        <v>10</v>
      </c>
      <c r="L2167" s="300">
        <v>10</v>
      </c>
      <c r="M2167" s="300">
        <v>5</v>
      </c>
      <c r="N2167" s="300">
        <v>10</v>
      </c>
      <c r="O2167" s="300">
        <v>10</v>
      </c>
      <c r="P2167" s="300">
        <v>10</v>
      </c>
      <c r="Q2167" s="300">
        <v>5</v>
      </c>
    </row>
    <row r="2168" spans="1:18">
      <c r="A2168">
        <v>776</v>
      </c>
      <c r="B2168">
        <v>7</v>
      </c>
      <c r="C2168" s="299" t="s">
        <v>7482</v>
      </c>
      <c r="D2168" s="299" t="s">
        <v>7490</v>
      </c>
      <c r="E2168" s="302" t="s">
        <v>6524</v>
      </c>
      <c r="F2168" s="301">
        <v>8</v>
      </c>
      <c r="G2168" s="300">
        <v>5</v>
      </c>
      <c r="H2168" s="300">
        <v>5</v>
      </c>
      <c r="I2168" s="300">
        <v>5</v>
      </c>
      <c r="J2168" s="300">
        <v>5</v>
      </c>
      <c r="K2168" s="300">
        <v>10</v>
      </c>
      <c r="L2168" s="300">
        <v>10</v>
      </c>
      <c r="M2168" s="300">
        <v>5</v>
      </c>
      <c r="N2168" s="300">
        <v>10</v>
      </c>
      <c r="O2168" s="300">
        <v>10</v>
      </c>
      <c r="P2168" s="300">
        <v>10</v>
      </c>
      <c r="Q2168" s="300">
        <v>5</v>
      </c>
      <c r="R2168" s="1" t="s">
        <v>8</v>
      </c>
    </row>
    <row r="2169" spans="1:18">
      <c r="A2169">
        <v>775</v>
      </c>
      <c r="B2169">
        <v>8</v>
      </c>
      <c r="C2169" s="299" t="s">
        <v>7482</v>
      </c>
      <c r="D2169" s="299" t="s">
        <v>7489</v>
      </c>
      <c r="E2169" s="302" t="s">
        <v>6524</v>
      </c>
      <c r="F2169" s="301">
        <v>8</v>
      </c>
      <c r="G2169" s="300">
        <v>5</v>
      </c>
      <c r="H2169" s="300">
        <v>5</v>
      </c>
      <c r="I2169" s="300">
        <v>5</v>
      </c>
      <c r="J2169" s="300">
        <v>5</v>
      </c>
      <c r="K2169" s="300">
        <v>10</v>
      </c>
      <c r="L2169" s="300">
        <v>10</v>
      </c>
      <c r="M2169" s="300">
        <v>5</v>
      </c>
      <c r="N2169" s="300">
        <v>10</v>
      </c>
      <c r="O2169" s="300">
        <v>10</v>
      </c>
      <c r="P2169" s="300">
        <v>10</v>
      </c>
      <c r="Q2169" s="300">
        <v>5</v>
      </c>
      <c r="R2169" s="1" t="s">
        <v>6665</v>
      </c>
    </row>
    <row r="2170" spans="1:18">
      <c r="A2170">
        <v>774</v>
      </c>
      <c r="B2170">
        <v>9</v>
      </c>
      <c r="C2170" s="299" t="s">
        <v>7482</v>
      </c>
      <c r="D2170" s="299" t="s">
        <v>7488</v>
      </c>
      <c r="E2170" s="302" t="s">
        <v>6524</v>
      </c>
      <c r="F2170" s="301">
        <v>7.2</v>
      </c>
      <c r="G2170" s="300">
        <v>5</v>
      </c>
      <c r="H2170" s="300">
        <v>5</v>
      </c>
      <c r="I2170" s="300">
        <v>5</v>
      </c>
      <c r="J2170" s="300">
        <v>5</v>
      </c>
      <c r="K2170" s="300">
        <v>10</v>
      </c>
      <c r="L2170" s="300">
        <v>10</v>
      </c>
      <c r="M2170" s="300">
        <v>5</v>
      </c>
      <c r="N2170" s="300">
        <v>10</v>
      </c>
      <c r="O2170" s="300">
        <v>10</v>
      </c>
      <c r="P2170" s="300">
        <v>10</v>
      </c>
      <c r="Q2170" s="300">
        <v>5</v>
      </c>
    </row>
    <row r="2171" spans="1:18">
      <c r="A2171">
        <v>773</v>
      </c>
      <c r="B2171">
        <v>10</v>
      </c>
      <c r="C2171" s="299" t="s">
        <v>7482</v>
      </c>
      <c r="D2171" s="299" t="s">
        <v>7487</v>
      </c>
      <c r="E2171" s="302" t="s">
        <v>6524</v>
      </c>
      <c r="F2171" s="301">
        <v>7.8</v>
      </c>
      <c r="G2171" s="300">
        <v>5</v>
      </c>
      <c r="H2171" s="300">
        <v>5</v>
      </c>
      <c r="I2171" s="300">
        <v>5</v>
      </c>
      <c r="J2171" s="300">
        <v>5</v>
      </c>
      <c r="K2171" s="300">
        <v>10</v>
      </c>
      <c r="L2171" s="300">
        <v>10</v>
      </c>
      <c r="M2171" s="300">
        <v>5</v>
      </c>
      <c r="N2171" s="300">
        <v>10</v>
      </c>
      <c r="O2171" s="300">
        <v>10</v>
      </c>
      <c r="P2171" s="300">
        <v>10</v>
      </c>
      <c r="Q2171" s="300">
        <v>5</v>
      </c>
      <c r="R2171" s="1" t="s">
        <v>6665</v>
      </c>
    </row>
    <row r="2172" spans="1:18">
      <c r="A2172">
        <v>772</v>
      </c>
      <c r="B2172">
        <v>11</v>
      </c>
      <c r="C2172" s="299" t="s">
        <v>7482</v>
      </c>
      <c r="D2172" s="299" t="s">
        <v>7486</v>
      </c>
      <c r="E2172" s="302" t="s">
        <v>6524</v>
      </c>
      <c r="F2172" s="301">
        <v>7.8</v>
      </c>
      <c r="G2172" s="300">
        <v>5</v>
      </c>
      <c r="H2172" s="300">
        <v>5</v>
      </c>
      <c r="I2172" s="300">
        <v>5</v>
      </c>
      <c r="J2172" s="300">
        <v>5</v>
      </c>
      <c r="K2172" s="300">
        <v>10</v>
      </c>
      <c r="L2172" s="300">
        <v>10</v>
      </c>
      <c r="M2172" s="300">
        <v>5</v>
      </c>
      <c r="N2172" s="300">
        <v>10</v>
      </c>
      <c r="O2172" s="300">
        <v>10</v>
      </c>
      <c r="P2172" s="300">
        <v>10</v>
      </c>
      <c r="Q2172" s="300">
        <v>5</v>
      </c>
      <c r="R2172" s="1" t="s">
        <v>6665</v>
      </c>
    </row>
    <row r="2173" spans="1:18">
      <c r="A2173">
        <v>771</v>
      </c>
      <c r="B2173">
        <v>12</v>
      </c>
      <c r="C2173" s="299" t="s">
        <v>7482</v>
      </c>
      <c r="D2173" s="299" t="s">
        <v>7485</v>
      </c>
      <c r="E2173" s="302" t="s">
        <v>6524</v>
      </c>
      <c r="F2173" s="301">
        <v>7.5</v>
      </c>
      <c r="G2173" s="300">
        <v>5</v>
      </c>
      <c r="H2173" s="300">
        <v>5</v>
      </c>
      <c r="I2173" s="300">
        <v>5</v>
      </c>
      <c r="J2173" s="300">
        <v>5</v>
      </c>
      <c r="K2173" s="300">
        <v>10</v>
      </c>
      <c r="L2173" s="300">
        <v>10</v>
      </c>
      <c r="M2173" s="300">
        <v>5</v>
      </c>
      <c r="N2173" s="300">
        <v>10</v>
      </c>
      <c r="O2173" s="300">
        <v>10</v>
      </c>
      <c r="P2173" s="300">
        <v>10</v>
      </c>
      <c r="Q2173" s="300">
        <v>5</v>
      </c>
      <c r="R2173" s="1" t="s">
        <v>6665</v>
      </c>
    </row>
    <row r="2174" spans="1:18">
      <c r="A2174">
        <v>770</v>
      </c>
      <c r="B2174">
        <v>13</v>
      </c>
      <c r="C2174" s="299" t="s">
        <v>7482</v>
      </c>
      <c r="D2174" s="299" t="s">
        <v>7484</v>
      </c>
      <c r="E2174" s="302" t="s">
        <v>6524</v>
      </c>
      <c r="F2174" s="301">
        <v>8.1</v>
      </c>
      <c r="G2174" s="300">
        <v>5</v>
      </c>
      <c r="H2174" s="300">
        <v>5</v>
      </c>
      <c r="I2174" s="300">
        <v>5</v>
      </c>
      <c r="J2174" s="300">
        <v>5</v>
      </c>
      <c r="K2174" s="300">
        <v>10</v>
      </c>
      <c r="L2174" s="300">
        <v>10</v>
      </c>
      <c r="M2174" s="300">
        <v>5</v>
      </c>
      <c r="N2174" s="300">
        <v>10</v>
      </c>
      <c r="O2174" s="300">
        <v>10</v>
      </c>
      <c r="P2174" s="300">
        <v>10</v>
      </c>
      <c r="Q2174" s="300">
        <v>5</v>
      </c>
      <c r="R2174" s="1" t="s">
        <v>6665</v>
      </c>
    </row>
    <row r="2175" spans="1:18">
      <c r="A2175">
        <v>769</v>
      </c>
      <c r="B2175">
        <v>14</v>
      </c>
      <c r="C2175" s="299" t="s">
        <v>7482</v>
      </c>
      <c r="D2175" s="299" t="s">
        <v>7483</v>
      </c>
      <c r="E2175" s="302" t="s">
        <v>6524</v>
      </c>
      <c r="F2175" s="301">
        <v>8</v>
      </c>
      <c r="G2175" s="300">
        <v>5</v>
      </c>
      <c r="H2175" s="300">
        <v>5</v>
      </c>
      <c r="I2175" s="300">
        <v>5</v>
      </c>
      <c r="J2175" s="300">
        <v>5</v>
      </c>
      <c r="K2175" s="300">
        <v>10</v>
      </c>
      <c r="L2175" s="300">
        <v>10</v>
      </c>
      <c r="M2175" s="300">
        <v>5</v>
      </c>
      <c r="N2175" s="300">
        <v>10</v>
      </c>
      <c r="O2175" s="300">
        <v>10</v>
      </c>
      <c r="P2175" s="300">
        <v>10</v>
      </c>
      <c r="Q2175" s="300">
        <v>5</v>
      </c>
      <c r="R2175" s="1" t="s">
        <v>6665</v>
      </c>
    </row>
    <row r="2176" spans="1:18">
      <c r="A2176">
        <v>768</v>
      </c>
      <c r="C2176" s="299" t="s">
        <v>7482</v>
      </c>
      <c r="D2176" s="298" t="s">
        <v>7481</v>
      </c>
      <c r="E2176" s="297" t="s">
        <v>6524</v>
      </c>
      <c r="F2176" s="296">
        <v>7.8</v>
      </c>
      <c r="G2176" s="296" t="e">
        <f>AVERAGE(#REF!)</f>
        <v>#REF!</v>
      </c>
      <c r="H2176" s="296" t="e">
        <f>AVERAGE(#REF!)</f>
        <v>#REF!</v>
      </c>
      <c r="I2176" s="296" t="e">
        <f>AVERAGE(#REF!)</f>
        <v>#REF!</v>
      </c>
      <c r="J2176" s="296" t="e">
        <f>AVERAGE(#REF!)</f>
        <v>#REF!</v>
      </c>
      <c r="K2176" s="296" t="e">
        <f>AVERAGE(#REF!)</f>
        <v>#REF!</v>
      </c>
      <c r="L2176" s="296" t="e">
        <f>AVERAGE(#REF!)</f>
        <v>#REF!</v>
      </c>
      <c r="M2176" s="296" t="e">
        <f>AVERAGE(#REF!)</f>
        <v>#REF!</v>
      </c>
      <c r="N2176" s="296" t="e">
        <f>AVERAGE(#REF!)</f>
        <v>#REF!</v>
      </c>
      <c r="O2176" s="296" t="e">
        <f>AVERAGE(#REF!)</f>
        <v>#REF!</v>
      </c>
      <c r="P2176" s="296" t="e">
        <f>AVERAGE(#REF!)</f>
        <v>#REF!</v>
      </c>
      <c r="Q2176" s="296" t="e">
        <f>AVERAGE(#REF!)</f>
        <v>#REF!</v>
      </c>
      <c r="R2176" s="1" t="s">
        <v>6665</v>
      </c>
    </row>
    <row r="2177" spans="1:18">
      <c r="A2177">
        <v>767</v>
      </c>
      <c r="B2177">
        <v>1</v>
      </c>
      <c r="C2177" s="299" t="s">
        <v>7464</v>
      </c>
      <c r="D2177" s="305" t="s">
        <v>7480</v>
      </c>
      <c r="E2177" s="304" t="s">
        <v>6524</v>
      </c>
      <c r="F2177" s="303">
        <v>10</v>
      </c>
      <c r="G2177" s="300">
        <v>5</v>
      </c>
      <c r="H2177" s="300">
        <v>5</v>
      </c>
      <c r="I2177" s="300">
        <v>5</v>
      </c>
      <c r="J2177" s="300">
        <v>5</v>
      </c>
      <c r="K2177" s="300">
        <v>10</v>
      </c>
      <c r="L2177" s="300">
        <v>10</v>
      </c>
      <c r="M2177" s="300">
        <v>5</v>
      </c>
      <c r="N2177" s="300">
        <v>10</v>
      </c>
      <c r="O2177" s="300">
        <v>10</v>
      </c>
      <c r="P2177" s="300">
        <v>10</v>
      </c>
      <c r="Q2177" s="300">
        <v>5</v>
      </c>
      <c r="R2177" s="1" t="s">
        <v>6698</v>
      </c>
    </row>
    <row r="2178" spans="1:18">
      <c r="A2178">
        <v>766</v>
      </c>
      <c r="B2178">
        <v>2</v>
      </c>
      <c r="C2178" s="299" t="s">
        <v>7464</v>
      </c>
      <c r="D2178" s="305" t="s">
        <v>7479</v>
      </c>
      <c r="E2178" s="304" t="s">
        <v>6524</v>
      </c>
      <c r="F2178" s="303">
        <v>9.8000000000000007</v>
      </c>
      <c r="G2178" s="300">
        <v>5</v>
      </c>
      <c r="H2178" s="300">
        <v>5</v>
      </c>
      <c r="I2178" s="300">
        <v>5</v>
      </c>
      <c r="J2178" s="300">
        <v>5</v>
      </c>
      <c r="K2178" s="300">
        <v>10</v>
      </c>
      <c r="L2178" s="300">
        <v>10</v>
      </c>
      <c r="M2178" s="300">
        <v>5</v>
      </c>
      <c r="N2178" s="300">
        <v>10</v>
      </c>
      <c r="O2178" s="300">
        <v>10</v>
      </c>
      <c r="P2178" s="300">
        <v>10</v>
      </c>
      <c r="Q2178" s="300">
        <v>5</v>
      </c>
      <c r="R2178" s="1" t="s">
        <v>8</v>
      </c>
    </row>
    <row r="2179" spans="1:18">
      <c r="A2179">
        <v>765</v>
      </c>
      <c r="B2179">
        <v>3</v>
      </c>
      <c r="C2179" s="299" t="s">
        <v>7464</v>
      </c>
      <c r="D2179" s="299" t="s">
        <v>7478</v>
      </c>
      <c r="E2179" s="302" t="s">
        <v>6524</v>
      </c>
      <c r="F2179" s="301">
        <v>8.6</v>
      </c>
      <c r="G2179" s="300">
        <v>5</v>
      </c>
      <c r="H2179" s="300">
        <v>5</v>
      </c>
      <c r="I2179" s="300">
        <v>5</v>
      </c>
      <c r="J2179" s="300">
        <v>5</v>
      </c>
      <c r="K2179" s="300">
        <v>10</v>
      </c>
      <c r="L2179" s="300">
        <v>10</v>
      </c>
      <c r="M2179" s="300">
        <v>5</v>
      </c>
      <c r="N2179" s="300">
        <v>10</v>
      </c>
      <c r="O2179" s="300">
        <v>10</v>
      </c>
      <c r="P2179" s="300">
        <v>10</v>
      </c>
      <c r="Q2179" s="300">
        <v>5</v>
      </c>
      <c r="R2179" s="1" t="s">
        <v>8</v>
      </c>
    </row>
    <row r="2180" spans="1:18">
      <c r="A2180">
        <v>764</v>
      </c>
      <c r="B2180">
        <v>4</v>
      </c>
      <c r="C2180" s="299" t="s">
        <v>7464</v>
      </c>
      <c r="D2180" s="299" t="s">
        <v>7477</v>
      </c>
      <c r="E2180" s="302" t="s">
        <v>6524</v>
      </c>
      <c r="F2180" s="301">
        <v>9.1</v>
      </c>
      <c r="G2180" s="300">
        <v>5</v>
      </c>
      <c r="H2180" s="300">
        <v>5</v>
      </c>
      <c r="I2180" s="300">
        <v>5</v>
      </c>
      <c r="J2180" s="300">
        <v>5</v>
      </c>
      <c r="K2180" s="300">
        <v>10</v>
      </c>
      <c r="L2180" s="300">
        <v>10</v>
      </c>
      <c r="M2180" s="300">
        <v>5</v>
      </c>
      <c r="N2180" s="300">
        <v>10</v>
      </c>
      <c r="O2180" s="300">
        <v>10</v>
      </c>
      <c r="P2180" s="300">
        <v>10</v>
      </c>
      <c r="Q2180" s="300">
        <v>5</v>
      </c>
      <c r="R2180" s="1" t="s">
        <v>8</v>
      </c>
    </row>
    <row r="2181" spans="1:18">
      <c r="A2181">
        <v>763</v>
      </c>
      <c r="B2181">
        <v>5</v>
      </c>
      <c r="C2181" s="299" t="s">
        <v>7464</v>
      </c>
      <c r="D2181" s="299" t="s">
        <v>7476</v>
      </c>
      <c r="E2181" s="302" t="s">
        <v>6524</v>
      </c>
      <c r="F2181" s="301">
        <v>8</v>
      </c>
      <c r="G2181" s="300">
        <v>5</v>
      </c>
      <c r="H2181" s="300">
        <v>5</v>
      </c>
      <c r="I2181" s="300">
        <v>5</v>
      </c>
      <c r="J2181" s="300">
        <v>5</v>
      </c>
      <c r="K2181" s="300">
        <v>10</v>
      </c>
      <c r="L2181" s="300">
        <v>10</v>
      </c>
      <c r="M2181" s="300">
        <v>5</v>
      </c>
      <c r="N2181" s="300">
        <v>10</v>
      </c>
      <c r="O2181" s="300">
        <v>10</v>
      </c>
      <c r="P2181" s="300">
        <v>10</v>
      </c>
      <c r="Q2181" s="300">
        <v>5</v>
      </c>
      <c r="R2181" s="1" t="s">
        <v>6698</v>
      </c>
    </row>
    <row r="2182" spans="1:18">
      <c r="A2182">
        <v>762</v>
      </c>
      <c r="B2182">
        <v>6</v>
      </c>
      <c r="C2182" s="299" t="s">
        <v>7464</v>
      </c>
      <c r="D2182" s="305" t="s">
        <v>7475</v>
      </c>
      <c r="E2182" s="304" t="s">
        <v>6524</v>
      </c>
      <c r="F2182" s="303">
        <v>9.5</v>
      </c>
      <c r="G2182" s="300">
        <v>5</v>
      </c>
      <c r="H2182" s="300">
        <v>5</v>
      </c>
      <c r="I2182" s="300">
        <v>5</v>
      </c>
      <c r="J2182" s="300">
        <v>5</v>
      </c>
      <c r="K2182" s="300">
        <v>10</v>
      </c>
      <c r="L2182" s="300">
        <v>10</v>
      </c>
      <c r="M2182" s="300">
        <v>5</v>
      </c>
      <c r="N2182" s="300">
        <v>10</v>
      </c>
      <c r="O2182" s="300">
        <v>10</v>
      </c>
      <c r="P2182" s="300">
        <v>10</v>
      </c>
      <c r="Q2182" s="300">
        <v>5</v>
      </c>
      <c r="R2182" s="1" t="s">
        <v>8</v>
      </c>
    </row>
    <row r="2183" spans="1:18">
      <c r="A2183">
        <v>761</v>
      </c>
      <c r="B2183">
        <v>7</v>
      </c>
      <c r="C2183" s="299" t="s">
        <v>7464</v>
      </c>
      <c r="D2183" s="305" t="s">
        <v>7474</v>
      </c>
      <c r="E2183" s="304" t="s">
        <v>6524</v>
      </c>
      <c r="F2183" s="303">
        <v>9.5</v>
      </c>
      <c r="G2183" s="300">
        <v>5</v>
      </c>
      <c r="H2183" s="300">
        <v>5</v>
      </c>
      <c r="I2183" s="300">
        <v>5</v>
      </c>
      <c r="J2183" s="300">
        <v>5</v>
      </c>
      <c r="K2183" s="300">
        <v>10</v>
      </c>
      <c r="L2183" s="300">
        <v>10</v>
      </c>
      <c r="M2183" s="300">
        <v>5</v>
      </c>
      <c r="N2183" s="300">
        <v>10</v>
      </c>
      <c r="O2183" s="300">
        <v>10</v>
      </c>
      <c r="P2183" s="300">
        <v>10</v>
      </c>
      <c r="Q2183" s="300">
        <v>5</v>
      </c>
      <c r="R2183" s="1" t="s">
        <v>8</v>
      </c>
    </row>
    <row r="2184" spans="1:18">
      <c r="A2184">
        <v>760</v>
      </c>
      <c r="B2184">
        <v>8</v>
      </c>
      <c r="C2184" s="299" t="s">
        <v>7464</v>
      </c>
      <c r="D2184" s="299" t="s">
        <v>7473</v>
      </c>
      <c r="E2184" s="302" t="s">
        <v>6524</v>
      </c>
      <c r="F2184" s="301">
        <v>7.6</v>
      </c>
      <c r="G2184" s="300">
        <v>5</v>
      </c>
      <c r="H2184" s="300">
        <v>5</v>
      </c>
      <c r="I2184" s="300">
        <v>5</v>
      </c>
      <c r="J2184" s="300">
        <v>5</v>
      </c>
      <c r="K2184" s="300">
        <v>10</v>
      </c>
      <c r="L2184" s="300">
        <v>10</v>
      </c>
      <c r="M2184" s="300">
        <v>5</v>
      </c>
      <c r="N2184" s="300">
        <v>10</v>
      </c>
      <c r="O2184" s="300">
        <v>10</v>
      </c>
      <c r="P2184" s="300">
        <v>10</v>
      </c>
      <c r="Q2184" s="300">
        <v>5</v>
      </c>
      <c r="R2184" s="1" t="s">
        <v>8</v>
      </c>
    </row>
    <row r="2185" spans="1:18">
      <c r="A2185">
        <v>759</v>
      </c>
      <c r="B2185">
        <v>9</v>
      </c>
      <c r="C2185" s="299" t="s">
        <v>7464</v>
      </c>
      <c r="D2185" s="299" t="s">
        <v>7472</v>
      </c>
      <c r="E2185" s="302" t="s">
        <v>6524</v>
      </c>
      <c r="F2185" s="301">
        <v>8.8000000000000007</v>
      </c>
      <c r="G2185" s="300">
        <v>5</v>
      </c>
      <c r="H2185" s="300">
        <v>5</v>
      </c>
      <c r="I2185" s="300">
        <v>5</v>
      </c>
      <c r="J2185" s="300">
        <v>5</v>
      </c>
      <c r="K2185" s="300">
        <v>10</v>
      </c>
      <c r="L2185" s="300">
        <v>10</v>
      </c>
      <c r="M2185" s="300">
        <v>5</v>
      </c>
      <c r="N2185" s="300">
        <v>10</v>
      </c>
      <c r="O2185" s="300">
        <v>10</v>
      </c>
      <c r="P2185" s="300">
        <v>10</v>
      </c>
      <c r="Q2185" s="300">
        <v>5</v>
      </c>
      <c r="R2185" s="1" t="s">
        <v>6698</v>
      </c>
    </row>
    <row r="2186" spans="1:18">
      <c r="A2186">
        <v>758</v>
      </c>
      <c r="B2186">
        <v>10</v>
      </c>
      <c r="C2186" s="299" t="s">
        <v>7464</v>
      </c>
      <c r="D2186" s="299" t="s">
        <v>7471</v>
      </c>
      <c r="E2186" s="302" t="s">
        <v>6524</v>
      </c>
      <c r="F2186" s="301">
        <v>9</v>
      </c>
      <c r="G2186" s="300">
        <v>5</v>
      </c>
      <c r="H2186" s="300">
        <v>5</v>
      </c>
      <c r="I2186" s="300">
        <v>5</v>
      </c>
      <c r="J2186" s="300">
        <v>5</v>
      </c>
      <c r="K2186" s="300">
        <v>10</v>
      </c>
      <c r="L2186" s="300">
        <v>10</v>
      </c>
      <c r="M2186" s="300">
        <v>5</v>
      </c>
      <c r="N2186" s="300">
        <v>10</v>
      </c>
      <c r="O2186" s="300">
        <v>10</v>
      </c>
      <c r="P2186" s="300">
        <v>10</v>
      </c>
      <c r="Q2186" s="300">
        <v>5</v>
      </c>
      <c r="R2186" s="1" t="s">
        <v>8</v>
      </c>
    </row>
    <row r="2187" spans="1:18">
      <c r="A2187">
        <v>757</v>
      </c>
      <c r="B2187">
        <v>11</v>
      </c>
      <c r="C2187" s="299" t="s">
        <v>7464</v>
      </c>
      <c r="D2187" s="299" t="s">
        <v>7470</v>
      </c>
      <c r="E2187" s="302" t="s">
        <v>6524</v>
      </c>
      <c r="F2187" s="301">
        <v>7.4</v>
      </c>
      <c r="G2187" s="300">
        <v>5</v>
      </c>
      <c r="H2187" s="300">
        <v>5</v>
      </c>
      <c r="I2187" s="300">
        <v>5</v>
      </c>
      <c r="J2187" s="300">
        <v>5</v>
      </c>
      <c r="K2187" s="300">
        <v>10</v>
      </c>
      <c r="L2187" s="300">
        <v>10</v>
      </c>
      <c r="M2187" s="300">
        <v>5</v>
      </c>
      <c r="N2187" s="300">
        <v>10</v>
      </c>
      <c r="O2187" s="300">
        <v>10</v>
      </c>
      <c r="P2187" s="300">
        <v>10</v>
      </c>
      <c r="Q2187" s="300">
        <v>5</v>
      </c>
    </row>
    <row r="2188" spans="1:18">
      <c r="A2188">
        <v>756</v>
      </c>
      <c r="B2188">
        <v>12</v>
      </c>
      <c r="C2188" s="299" t="s">
        <v>7464</v>
      </c>
      <c r="D2188" s="305" t="s">
        <v>7469</v>
      </c>
      <c r="E2188" s="304" t="s">
        <v>6524</v>
      </c>
      <c r="F2188" s="303">
        <v>9.6999999999999993</v>
      </c>
      <c r="G2188" s="300">
        <v>5</v>
      </c>
      <c r="H2188" s="300">
        <v>5</v>
      </c>
      <c r="I2188" s="300">
        <v>5</v>
      </c>
      <c r="J2188" s="300">
        <v>5</v>
      </c>
      <c r="K2188" s="300">
        <v>10</v>
      </c>
      <c r="L2188" s="300">
        <v>10</v>
      </c>
      <c r="M2188" s="300">
        <v>5</v>
      </c>
      <c r="N2188" s="300">
        <v>10</v>
      </c>
      <c r="O2188" s="300">
        <v>10</v>
      </c>
      <c r="P2188" s="300">
        <v>10</v>
      </c>
      <c r="Q2188" s="300">
        <v>5</v>
      </c>
      <c r="R2188" s="1" t="s">
        <v>8</v>
      </c>
    </row>
    <row r="2189" spans="1:18">
      <c r="A2189">
        <v>755</v>
      </c>
      <c r="B2189">
        <v>13</v>
      </c>
      <c r="C2189" s="299" t="s">
        <v>7464</v>
      </c>
      <c r="D2189" s="305" t="s">
        <v>7468</v>
      </c>
      <c r="E2189" s="304" t="s">
        <v>6524</v>
      </c>
      <c r="F2189" s="303">
        <v>9.8000000000000007</v>
      </c>
      <c r="G2189" s="300">
        <v>5</v>
      </c>
      <c r="H2189" s="300">
        <v>5</v>
      </c>
      <c r="I2189" s="300">
        <v>5</v>
      </c>
      <c r="J2189" s="300">
        <v>5</v>
      </c>
      <c r="K2189" s="300">
        <v>10</v>
      </c>
      <c r="L2189" s="300">
        <v>10</v>
      </c>
      <c r="M2189" s="300">
        <v>5</v>
      </c>
      <c r="N2189" s="300">
        <v>10</v>
      </c>
      <c r="O2189" s="300">
        <v>10</v>
      </c>
      <c r="P2189" s="300">
        <v>10</v>
      </c>
      <c r="Q2189" s="300">
        <v>5</v>
      </c>
      <c r="R2189" s="1" t="s">
        <v>8</v>
      </c>
    </row>
    <row r="2190" spans="1:18">
      <c r="A2190">
        <v>754</v>
      </c>
      <c r="B2190">
        <v>14</v>
      </c>
      <c r="C2190" s="299" t="s">
        <v>7464</v>
      </c>
      <c r="D2190" s="299" t="s">
        <v>7467</v>
      </c>
      <c r="E2190" s="302" t="s">
        <v>6524</v>
      </c>
      <c r="F2190" s="301">
        <v>7.6</v>
      </c>
      <c r="G2190" s="300">
        <v>5</v>
      </c>
      <c r="H2190" s="300">
        <v>5</v>
      </c>
      <c r="I2190" s="300">
        <v>5</v>
      </c>
      <c r="J2190" s="300">
        <v>5</v>
      </c>
      <c r="K2190" s="300">
        <v>10</v>
      </c>
      <c r="L2190" s="300">
        <v>10</v>
      </c>
      <c r="M2190" s="300">
        <v>5</v>
      </c>
      <c r="N2190" s="300">
        <v>10</v>
      </c>
      <c r="O2190" s="300">
        <v>10</v>
      </c>
      <c r="P2190" s="300">
        <v>10</v>
      </c>
      <c r="Q2190" s="300">
        <v>5</v>
      </c>
      <c r="R2190" s="1" t="s">
        <v>6698</v>
      </c>
    </row>
    <row r="2191" spans="1:18">
      <c r="A2191">
        <v>753</v>
      </c>
      <c r="B2191">
        <v>15</v>
      </c>
      <c r="C2191" s="299" t="s">
        <v>7464</v>
      </c>
      <c r="D2191" s="299" t="s">
        <v>7466</v>
      </c>
      <c r="E2191" s="302" t="s">
        <v>6524</v>
      </c>
      <c r="F2191" s="301">
        <v>8.6999999999999993</v>
      </c>
      <c r="G2191" s="300">
        <v>5</v>
      </c>
      <c r="H2191" s="300">
        <v>5</v>
      </c>
      <c r="I2191" s="300">
        <v>5</v>
      </c>
      <c r="J2191" s="300">
        <v>5</v>
      </c>
      <c r="K2191" s="300">
        <v>10</v>
      </c>
      <c r="L2191" s="300">
        <v>10</v>
      </c>
      <c r="M2191" s="300">
        <v>5</v>
      </c>
      <c r="N2191" s="300">
        <v>10</v>
      </c>
      <c r="O2191" s="300">
        <v>10</v>
      </c>
      <c r="P2191" s="300">
        <v>10</v>
      </c>
      <c r="Q2191" s="300">
        <v>5</v>
      </c>
      <c r="R2191" s="1" t="s">
        <v>8</v>
      </c>
    </row>
    <row r="2192" spans="1:18">
      <c r="A2192">
        <v>752</v>
      </c>
      <c r="B2192">
        <v>16</v>
      </c>
      <c r="C2192" s="299" t="s">
        <v>7464</v>
      </c>
      <c r="D2192" s="305" t="s">
        <v>7465</v>
      </c>
      <c r="E2192" s="304" t="s">
        <v>6524</v>
      </c>
      <c r="F2192" s="303">
        <v>10</v>
      </c>
      <c r="G2192" s="300">
        <v>5</v>
      </c>
      <c r="H2192" s="300">
        <v>5</v>
      </c>
      <c r="I2192" s="300">
        <v>5</v>
      </c>
      <c r="J2192" s="300">
        <v>5</v>
      </c>
      <c r="K2192" s="300">
        <v>10</v>
      </c>
      <c r="L2192" s="300">
        <v>10</v>
      </c>
      <c r="M2192" s="300">
        <v>5</v>
      </c>
      <c r="N2192" s="300">
        <v>10</v>
      </c>
      <c r="O2192" s="300">
        <v>10</v>
      </c>
      <c r="P2192" s="300">
        <v>10</v>
      </c>
      <c r="Q2192" s="300">
        <v>5</v>
      </c>
      <c r="R2192" s="1" t="s">
        <v>8</v>
      </c>
    </row>
    <row r="2193" spans="1:18">
      <c r="A2193">
        <v>751</v>
      </c>
      <c r="C2193" s="299" t="s">
        <v>7464</v>
      </c>
      <c r="D2193" s="298" t="s">
        <v>7442</v>
      </c>
      <c r="E2193" s="297" t="s">
        <v>6524</v>
      </c>
      <c r="F2193" s="296">
        <v>8.9</v>
      </c>
      <c r="G2193" s="296" t="e">
        <f>AVERAGE(#REF!)</f>
        <v>#REF!</v>
      </c>
      <c r="H2193" s="296" t="e">
        <f>AVERAGE(#REF!)</f>
        <v>#REF!</v>
      </c>
      <c r="I2193" s="296" t="e">
        <f>AVERAGE(#REF!)</f>
        <v>#REF!</v>
      </c>
      <c r="J2193" s="296" t="e">
        <f>AVERAGE(#REF!)</f>
        <v>#REF!</v>
      </c>
      <c r="K2193" s="296" t="e">
        <f>AVERAGE(#REF!)</f>
        <v>#REF!</v>
      </c>
      <c r="L2193" s="296" t="e">
        <f>AVERAGE(#REF!)</f>
        <v>#REF!</v>
      </c>
      <c r="M2193" s="296" t="e">
        <f>AVERAGE(#REF!)</f>
        <v>#REF!</v>
      </c>
      <c r="N2193" s="296" t="e">
        <f>AVERAGE(#REF!)</f>
        <v>#REF!</v>
      </c>
      <c r="O2193" s="296" t="e">
        <f>AVERAGE(#REF!)</f>
        <v>#REF!</v>
      </c>
      <c r="P2193" s="296" t="e">
        <f>AVERAGE(#REF!)</f>
        <v>#REF!</v>
      </c>
      <c r="Q2193" s="296" t="e">
        <f>AVERAGE(#REF!)</f>
        <v>#REF!</v>
      </c>
      <c r="R2193" s="1" t="s">
        <v>8</v>
      </c>
    </row>
    <row r="2194" spans="1:18">
      <c r="A2194">
        <v>750</v>
      </c>
      <c r="B2194">
        <v>1</v>
      </c>
      <c r="C2194" s="299" t="s">
        <v>7453</v>
      </c>
      <c r="D2194" s="299" t="s">
        <v>7463</v>
      </c>
      <c r="E2194" s="302" t="s">
        <v>6524</v>
      </c>
      <c r="F2194" s="301">
        <v>9.1999999999999993</v>
      </c>
      <c r="G2194" s="300">
        <v>5</v>
      </c>
      <c r="H2194" s="300">
        <v>5</v>
      </c>
      <c r="I2194" s="300">
        <v>5</v>
      </c>
      <c r="J2194" s="300">
        <v>5</v>
      </c>
      <c r="K2194" s="300">
        <v>10</v>
      </c>
      <c r="L2194" s="300">
        <v>10</v>
      </c>
      <c r="M2194" s="300">
        <v>5</v>
      </c>
      <c r="N2194" s="300">
        <v>10</v>
      </c>
      <c r="O2194" s="300">
        <v>10</v>
      </c>
      <c r="P2194" s="300">
        <v>10</v>
      </c>
      <c r="Q2194" s="300">
        <v>5</v>
      </c>
      <c r="R2194" s="1" t="s">
        <v>8</v>
      </c>
    </row>
    <row r="2195" spans="1:18">
      <c r="A2195">
        <v>749</v>
      </c>
      <c r="B2195">
        <v>2</v>
      </c>
      <c r="C2195" s="299" t="s">
        <v>7453</v>
      </c>
      <c r="D2195" s="299" t="s">
        <v>7462</v>
      </c>
      <c r="E2195" s="302" t="s">
        <v>6524</v>
      </c>
      <c r="F2195" s="301">
        <v>9.1999999999999993</v>
      </c>
      <c r="G2195" s="300">
        <v>5</v>
      </c>
      <c r="H2195" s="300">
        <v>5</v>
      </c>
      <c r="I2195" s="300">
        <v>5</v>
      </c>
      <c r="J2195" s="300">
        <v>5</v>
      </c>
      <c r="K2195" s="300">
        <v>10</v>
      </c>
      <c r="L2195" s="300">
        <v>10</v>
      </c>
      <c r="M2195" s="300">
        <v>5</v>
      </c>
      <c r="N2195" s="300">
        <v>10</v>
      </c>
      <c r="O2195" s="300">
        <v>10</v>
      </c>
      <c r="P2195" s="300">
        <v>10</v>
      </c>
      <c r="Q2195" s="300">
        <v>5</v>
      </c>
      <c r="R2195" s="1" t="s">
        <v>6665</v>
      </c>
    </row>
    <row r="2196" spans="1:18">
      <c r="A2196">
        <v>748</v>
      </c>
      <c r="B2196">
        <v>3</v>
      </c>
      <c r="C2196" s="299" t="s">
        <v>7453</v>
      </c>
      <c r="D2196" s="305" t="s">
        <v>7461</v>
      </c>
      <c r="E2196" s="304" t="s">
        <v>6524</v>
      </c>
      <c r="F2196" s="303">
        <v>9.9</v>
      </c>
      <c r="G2196" s="300">
        <v>5</v>
      </c>
      <c r="H2196" s="300">
        <v>5</v>
      </c>
      <c r="I2196" s="300">
        <v>5</v>
      </c>
      <c r="J2196" s="300">
        <v>5</v>
      </c>
      <c r="K2196" s="300">
        <v>10</v>
      </c>
      <c r="L2196" s="300">
        <v>10</v>
      </c>
      <c r="M2196" s="300">
        <v>5</v>
      </c>
      <c r="N2196" s="300">
        <v>10</v>
      </c>
      <c r="O2196" s="300">
        <v>10</v>
      </c>
      <c r="P2196" s="300">
        <v>10</v>
      </c>
      <c r="Q2196" s="300">
        <v>5</v>
      </c>
      <c r="R2196" s="1" t="s">
        <v>8</v>
      </c>
    </row>
    <row r="2197" spans="1:18">
      <c r="A2197">
        <v>747</v>
      </c>
      <c r="B2197">
        <v>4</v>
      </c>
      <c r="C2197" s="299" t="s">
        <v>7453</v>
      </c>
      <c r="D2197" s="299" t="s">
        <v>7460</v>
      </c>
      <c r="E2197" s="302" t="s">
        <v>6524</v>
      </c>
      <c r="F2197" s="301">
        <v>7.4</v>
      </c>
      <c r="G2197" s="300">
        <v>5</v>
      </c>
      <c r="H2197" s="300">
        <v>5</v>
      </c>
      <c r="I2197" s="300">
        <v>5</v>
      </c>
      <c r="J2197" s="300">
        <v>5</v>
      </c>
      <c r="K2197" s="300">
        <v>10</v>
      </c>
      <c r="L2197" s="300">
        <v>10</v>
      </c>
      <c r="M2197" s="300">
        <v>5</v>
      </c>
      <c r="N2197" s="300">
        <v>10</v>
      </c>
      <c r="O2197" s="300">
        <v>10</v>
      </c>
      <c r="P2197" s="300">
        <v>10</v>
      </c>
      <c r="Q2197" s="300">
        <v>5</v>
      </c>
    </row>
    <row r="2198" spans="1:18">
      <c r="A2198">
        <v>746</v>
      </c>
      <c r="B2198">
        <v>5</v>
      </c>
      <c r="C2198" s="299" t="s">
        <v>7453</v>
      </c>
      <c r="D2198" s="299" t="s">
        <v>7459</v>
      </c>
      <c r="E2198" s="302" t="s">
        <v>6524</v>
      </c>
      <c r="F2198" s="301">
        <v>8.3000000000000007</v>
      </c>
      <c r="G2198" s="300">
        <v>5</v>
      </c>
      <c r="H2198" s="300">
        <v>5</v>
      </c>
      <c r="I2198" s="300">
        <v>5</v>
      </c>
      <c r="J2198" s="300">
        <v>5</v>
      </c>
      <c r="K2198" s="300">
        <v>10</v>
      </c>
      <c r="L2198" s="300">
        <v>10</v>
      </c>
      <c r="M2198" s="300">
        <v>5</v>
      </c>
      <c r="N2198" s="300">
        <v>10</v>
      </c>
      <c r="O2198" s="300">
        <v>10</v>
      </c>
      <c r="P2198" s="300">
        <v>10</v>
      </c>
      <c r="Q2198" s="300">
        <v>5</v>
      </c>
      <c r="R2198" s="1" t="s">
        <v>6698</v>
      </c>
    </row>
    <row r="2199" spans="1:18">
      <c r="A2199">
        <v>745</v>
      </c>
      <c r="B2199">
        <v>6</v>
      </c>
      <c r="C2199" s="299" t="s">
        <v>7453</v>
      </c>
      <c r="D2199" s="299" t="s">
        <v>7458</v>
      </c>
      <c r="E2199" s="302" t="s">
        <v>6524</v>
      </c>
      <c r="F2199" s="301">
        <v>8.8000000000000007</v>
      </c>
      <c r="G2199" s="300">
        <v>5</v>
      </c>
      <c r="H2199" s="300">
        <v>5</v>
      </c>
      <c r="I2199" s="300">
        <v>5</v>
      </c>
      <c r="J2199" s="300">
        <v>5</v>
      </c>
      <c r="K2199" s="300">
        <v>10</v>
      </c>
      <c r="L2199" s="300">
        <v>10</v>
      </c>
      <c r="M2199" s="300">
        <v>5</v>
      </c>
      <c r="N2199" s="300">
        <v>10</v>
      </c>
      <c r="O2199" s="300">
        <v>10</v>
      </c>
      <c r="P2199" s="300">
        <v>10</v>
      </c>
      <c r="Q2199" s="300">
        <v>5</v>
      </c>
      <c r="R2199" s="1" t="s">
        <v>8</v>
      </c>
    </row>
    <row r="2200" spans="1:18">
      <c r="A2200">
        <v>744</v>
      </c>
      <c r="B2200">
        <v>7</v>
      </c>
      <c r="C2200" s="299" t="s">
        <v>7453</v>
      </c>
      <c r="D2200" s="299" t="s">
        <v>7457</v>
      </c>
      <c r="E2200" s="302" t="s">
        <v>6524</v>
      </c>
      <c r="F2200" s="301">
        <v>9.1</v>
      </c>
      <c r="G2200" s="300">
        <v>5</v>
      </c>
      <c r="H2200" s="300">
        <v>5</v>
      </c>
      <c r="I2200" s="300">
        <v>5</v>
      </c>
      <c r="J2200" s="300">
        <v>5</v>
      </c>
      <c r="K2200" s="300">
        <v>10</v>
      </c>
      <c r="L2200" s="300">
        <v>10</v>
      </c>
      <c r="M2200" s="300">
        <v>5</v>
      </c>
      <c r="N2200" s="300">
        <v>10</v>
      </c>
      <c r="O2200" s="300">
        <v>10</v>
      </c>
      <c r="P2200" s="300">
        <v>10</v>
      </c>
      <c r="Q2200" s="300">
        <v>5</v>
      </c>
      <c r="R2200" s="1" t="s">
        <v>8</v>
      </c>
    </row>
    <row r="2201" spans="1:18">
      <c r="A2201">
        <v>743</v>
      </c>
      <c r="B2201">
        <v>8</v>
      </c>
      <c r="C2201" s="299" t="s">
        <v>7453</v>
      </c>
      <c r="D2201" s="299" t="s">
        <v>7456</v>
      </c>
      <c r="E2201" s="302" t="s">
        <v>6524</v>
      </c>
      <c r="F2201" s="301">
        <v>8.4</v>
      </c>
      <c r="G2201" s="300">
        <v>5</v>
      </c>
      <c r="H2201" s="300">
        <v>5</v>
      </c>
      <c r="I2201" s="300">
        <v>5</v>
      </c>
      <c r="J2201" s="300">
        <v>5</v>
      </c>
      <c r="K2201" s="300">
        <v>10</v>
      </c>
      <c r="L2201" s="300">
        <v>10</v>
      </c>
      <c r="M2201" s="300">
        <v>5</v>
      </c>
      <c r="N2201" s="300">
        <v>10</v>
      </c>
      <c r="O2201" s="300">
        <v>10</v>
      </c>
      <c r="P2201" s="300">
        <v>10</v>
      </c>
      <c r="Q2201" s="300">
        <v>5</v>
      </c>
      <c r="R2201" s="1" t="s">
        <v>6665</v>
      </c>
    </row>
    <row r="2202" spans="1:18">
      <c r="A2202">
        <v>742</v>
      </c>
      <c r="B2202">
        <v>9</v>
      </c>
      <c r="C2202" s="299" t="s">
        <v>7453</v>
      </c>
      <c r="D2202" s="299" t="s">
        <v>7455</v>
      </c>
      <c r="E2202" s="302" t="s">
        <v>6524</v>
      </c>
      <c r="F2202" s="301">
        <v>8.9</v>
      </c>
      <c r="G2202" s="300">
        <v>5</v>
      </c>
      <c r="H2202" s="300">
        <v>5</v>
      </c>
      <c r="I2202" s="300">
        <v>5</v>
      </c>
      <c r="J2202" s="300">
        <v>5</v>
      </c>
      <c r="K2202" s="300">
        <v>10</v>
      </c>
      <c r="L2202" s="300">
        <v>10</v>
      </c>
      <c r="M2202" s="300">
        <v>5</v>
      </c>
      <c r="N2202" s="300">
        <v>10</v>
      </c>
      <c r="O2202" s="300">
        <v>10</v>
      </c>
      <c r="P2202" s="300">
        <v>10</v>
      </c>
      <c r="Q2202" s="300">
        <v>5</v>
      </c>
      <c r="R2202" s="1" t="s">
        <v>8</v>
      </c>
    </row>
    <row r="2203" spans="1:18">
      <c r="A2203">
        <v>741</v>
      </c>
      <c r="B2203">
        <v>10</v>
      </c>
      <c r="C2203" s="299" t="s">
        <v>7453</v>
      </c>
      <c r="D2203" s="299" t="s">
        <v>7454</v>
      </c>
      <c r="E2203" s="302" t="s">
        <v>6524</v>
      </c>
      <c r="F2203" s="301">
        <v>7.7</v>
      </c>
      <c r="G2203" s="300">
        <v>5</v>
      </c>
      <c r="H2203" s="300">
        <v>5</v>
      </c>
      <c r="I2203" s="300">
        <v>5</v>
      </c>
      <c r="J2203" s="300">
        <v>5</v>
      </c>
      <c r="K2203" s="300">
        <v>10</v>
      </c>
      <c r="L2203" s="300">
        <v>10</v>
      </c>
      <c r="M2203" s="300">
        <v>5</v>
      </c>
      <c r="N2203" s="300">
        <v>10</v>
      </c>
      <c r="O2203" s="300">
        <v>10</v>
      </c>
      <c r="P2203" s="300">
        <v>10</v>
      </c>
      <c r="Q2203" s="300">
        <v>5</v>
      </c>
      <c r="R2203" s="1" t="s">
        <v>6665</v>
      </c>
    </row>
    <row r="2204" spans="1:18">
      <c r="A2204">
        <v>740</v>
      </c>
      <c r="C2204" s="299" t="s">
        <v>7453</v>
      </c>
      <c r="D2204" s="298" t="s">
        <v>7452</v>
      </c>
      <c r="E2204" s="297" t="s">
        <v>6524</v>
      </c>
      <c r="F2204" s="296">
        <v>8.6999999999999993</v>
      </c>
      <c r="G2204" s="296" t="e">
        <f>AVERAGE(#REF!)</f>
        <v>#REF!</v>
      </c>
      <c r="H2204" s="296" t="e">
        <f>AVERAGE(#REF!)</f>
        <v>#REF!</v>
      </c>
      <c r="I2204" s="296" t="e">
        <f>AVERAGE(#REF!)</f>
        <v>#REF!</v>
      </c>
      <c r="J2204" s="296" t="e">
        <f>AVERAGE(#REF!)</f>
        <v>#REF!</v>
      </c>
      <c r="K2204" s="296" t="e">
        <f>AVERAGE(#REF!)</f>
        <v>#REF!</v>
      </c>
      <c r="L2204" s="296" t="e">
        <f>AVERAGE(#REF!)</f>
        <v>#REF!</v>
      </c>
      <c r="M2204" s="296" t="e">
        <f>AVERAGE(#REF!)</f>
        <v>#REF!</v>
      </c>
      <c r="N2204" s="296" t="e">
        <f>AVERAGE(#REF!)</f>
        <v>#REF!</v>
      </c>
      <c r="O2204" s="296" t="e">
        <f>AVERAGE(#REF!)</f>
        <v>#REF!</v>
      </c>
      <c r="P2204" s="296" t="e">
        <f>AVERAGE(#REF!)</f>
        <v>#REF!</v>
      </c>
      <c r="Q2204" s="296" t="e">
        <f>AVERAGE(#REF!)</f>
        <v>#REF!</v>
      </c>
      <c r="R2204" s="1" t="s">
        <v>8</v>
      </c>
    </row>
    <row r="2205" spans="1:18">
      <c r="A2205">
        <v>739</v>
      </c>
      <c r="B2205">
        <v>1</v>
      </c>
      <c r="C2205" s="299" t="s">
        <v>7443</v>
      </c>
      <c r="D2205" s="299" t="s">
        <v>7451</v>
      </c>
      <c r="E2205" s="302" t="s">
        <v>6524</v>
      </c>
      <c r="F2205" s="301">
        <v>8.8000000000000007</v>
      </c>
      <c r="G2205" s="300">
        <v>5</v>
      </c>
      <c r="H2205" s="300">
        <v>5</v>
      </c>
      <c r="I2205" s="300">
        <v>5</v>
      </c>
      <c r="J2205" s="300">
        <v>5</v>
      </c>
      <c r="K2205" s="300">
        <v>10</v>
      </c>
      <c r="L2205" s="300">
        <v>10</v>
      </c>
      <c r="M2205" s="300">
        <v>5</v>
      </c>
      <c r="N2205" s="300">
        <v>10</v>
      </c>
      <c r="O2205" s="300">
        <v>10</v>
      </c>
      <c r="P2205" s="300">
        <v>10</v>
      </c>
      <c r="Q2205" s="300">
        <v>5</v>
      </c>
      <c r="R2205" s="1" t="s">
        <v>8</v>
      </c>
    </row>
    <row r="2206" spans="1:18">
      <c r="A2206">
        <v>738</v>
      </c>
      <c r="B2206">
        <v>2</v>
      </c>
      <c r="C2206" s="299" t="s">
        <v>7443</v>
      </c>
      <c r="D2206" s="299" t="s">
        <v>7450</v>
      </c>
      <c r="E2206" s="302" t="s">
        <v>6524</v>
      </c>
      <c r="F2206" s="301">
        <v>8.5</v>
      </c>
      <c r="G2206" s="300">
        <v>5</v>
      </c>
      <c r="H2206" s="300">
        <v>5</v>
      </c>
      <c r="I2206" s="300">
        <v>5</v>
      </c>
      <c r="J2206" s="300">
        <v>5</v>
      </c>
      <c r="K2206" s="300">
        <v>10</v>
      </c>
      <c r="L2206" s="300">
        <v>10</v>
      </c>
      <c r="M2206" s="300">
        <v>5</v>
      </c>
      <c r="N2206" s="300">
        <v>10</v>
      </c>
      <c r="O2206" s="300">
        <v>10</v>
      </c>
      <c r="P2206" s="300">
        <v>10</v>
      </c>
      <c r="Q2206" s="300">
        <v>5</v>
      </c>
      <c r="R2206" s="1" t="s">
        <v>6665</v>
      </c>
    </row>
    <row r="2207" spans="1:18">
      <c r="A2207">
        <v>737</v>
      </c>
      <c r="B2207">
        <v>3</v>
      </c>
      <c r="C2207" s="299" t="s">
        <v>7443</v>
      </c>
      <c r="D2207" s="299" t="s">
        <v>7449</v>
      </c>
      <c r="E2207" s="302" t="s">
        <v>6524</v>
      </c>
      <c r="F2207" s="301">
        <v>7.6</v>
      </c>
      <c r="G2207" s="300">
        <v>5</v>
      </c>
      <c r="H2207" s="300">
        <v>5</v>
      </c>
      <c r="I2207" s="300">
        <v>5</v>
      </c>
      <c r="J2207" s="300">
        <v>5</v>
      </c>
      <c r="K2207" s="300">
        <v>10</v>
      </c>
      <c r="L2207" s="300">
        <v>10</v>
      </c>
      <c r="M2207" s="300">
        <v>5</v>
      </c>
      <c r="N2207" s="300">
        <v>10</v>
      </c>
      <c r="O2207" s="300">
        <v>10</v>
      </c>
      <c r="P2207" s="300">
        <v>10</v>
      </c>
      <c r="Q2207" s="300">
        <v>5</v>
      </c>
      <c r="R2207" s="1" t="s">
        <v>8</v>
      </c>
    </row>
    <row r="2208" spans="1:18">
      <c r="A2208">
        <v>736</v>
      </c>
      <c r="B2208">
        <v>4</v>
      </c>
      <c r="C2208" s="299" t="s">
        <v>7443</v>
      </c>
      <c r="D2208" s="299" t="s">
        <v>7448</v>
      </c>
      <c r="E2208" s="302" t="s">
        <v>6524</v>
      </c>
      <c r="F2208" s="301">
        <v>8.1999999999999993</v>
      </c>
      <c r="G2208" s="300">
        <v>5</v>
      </c>
      <c r="H2208" s="300">
        <v>5</v>
      </c>
      <c r="I2208" s="300">
        <v>5</v>
      </c>
      <c r="J2208" s="300">
        <v>5</v>
      </c>
      <c r="K2208" s="300">
        <v>10</v>
      </c>
      <c r="L2208" s="300">
        <v>10</v>
      </c>
      <c r="M2208" s="300">
        <v>5</v>
      </c>
      <c r="N2208" s="300">
        <v>10</v>
      </c>
      <c r="O2208" s="300">
        <v>10</v>
      </c>
      <c r="P2208" s="300">
        <v>10</v>
      </c>
      <c r="Q2208" s="300">
        <v>5</v>
      </c>
      <c r="R2208" s="1" t="s">
        <v>6665</v>
      </c>
    </row>
    <row r="2209" spans="1:18">
      <c r="A2209">
        <v>735</v>
      </c>
      <c r="B2209">
        <v>5</v>
      </c>
      <c r="C2209" s="299" t="s">
        <v>7443</v>
      </c>
      <c r="D2209" s="299" t="s">
        <v>7447</v>
      </c>
      <c r="E2209" s="302" t="s">
        <v>6524</v>
      </c>
      <c r="F2209" s="301">
        <v>7.4</v>
      </c>
      <c r="G2209" s="300">
        <v>5</v>
      </c>
      <c r="H2209" s="300">
        <v>5</v>
      </c>
      <c r="I2209" s="300">
        <v>5</v>
      </c>
      <c r="J2209" s="300">
        <v>5</v>
      </c>
      <c r="K2209" s="300">
        <v>10</v>
      </c>
      <c r="L2209" s="300">
        <v>10</v>
      </c>
      <c r="M2209" s="300">
        <v>5</v>
      </c>
      <c r="N2209" s="300">
        <v>10</v>
      </c>
      <c r="O2209" s="300">
        <v>10</v>
      </c>
      <c r="P2209" s="300">
        <v>10</v>
      </c>
      <c r="Q2209" s="300">
        <v>5</v>
      </c>
    </row>
    <row r="2210" spans="1:18">
      <c r="A2210">
        <v>734</v>
      </c>
      <c r="B2210">
        <v>6</v>
      </c>
      <c r="C2210" s="299" t="s">
        <v>7443</v>
      </c>
      <c r="D2210" s="299" t="s">
        <v>7446</v>
      </c>
      <c r="E2210" s="302" t="s">
        <v>6524</v>
      </c>
      <c r="F2210" s="301">
        <v>7.2</v>
      </c>
      <c r="G2210" s="300">
        <v>5</v>
      </c>
      <c r="H2210" s="300">
        <v>5</v>
      </c>
      <c r="I2210" s="300">
        <v>5</v>
      </c>
      <c r="J2210" s="300">
        <v>5</v>
      </c>
      <c r="K2210" s="300">
        <v>10</v>
      </c>
      <c r="L2210" s="300">
        <v>10</v>
      </c>
      <c r="M2210" s="300">
        <v>5</v>
      </c>
      <c r="N2210" s="300">
        <v>10</v>
      </c>
      <c r="O2210" s="300">
        <v>10</v>
      </c>
      <c r="P2210" s="300">
        <v>10</v>
      </c>
      <c r="Q2210" s="300">
        <v>5</v>
      </c>
    </row>
    <row r="2211" spans="1:18">
      <c r="A2211">
        <v>733</v>
      </c>
      <c r="B2211">
        <v>7</v>
      </c>
      <c r="C2211" s="299" t="s">
        <v>7443</v>
      </c>
      <c r="D2211" s="299" t="s">
        <v>7445</v>
      </c>
      <c r="E2211" s="302" t="s">
        <v>6524</v>
      </c>
      <c r="F2211" s="301">
        <v>8.8000000000000007</v>
      </c>
      <c r="G2211" s="300">
        <v>5</v>
      </c>
      <c r="H2211" s="300">
        <v>5</v>
      </c>
      <c r="I2211" s="300">
        <v>5</v>
      </c>
      <c r="J2211" s="300">
        <v>5</v>
      </c>
      <c r="K2211" s="300">
        <v>10</v>
      </c>
      <c r="L2211" s="300">
        <v>10</v>
      </c>
      <c r="M2211" s="300">
        <v>5</v>
      </c>
      <c r="N2211" s="300">
        <v>10</v>
      </c>
      <c r="O2211" s="300">
        <v>10</v>
      </c>
      <c r="P2211" s="300">
        <v>10</v>
      </c>
      <c r="Q2211" s="300">
        <v>5</v>
      </c>
      <c r="R2211" s="1" t="s">
        <v>6665</v>
      </c>
    </row>
    <row r="2212" spans="1:18">
      <c r="A2212">
        <v>732</v>
      </c>
      <c r="B2212">
        <v>8</v>
      </c>
      <c r="C2212" s="299" t="s">
        <v>7443</v>
      </c>
      <c r="D2212" s="305" t="s">
        <v>7444</v>
      </c>
      <c r="E2212" s="304" t="s">
        <v>6524</v>
      </c>
      <c r="F2212" s="303">
        <v>9.9</v>
      </c>
      <c r="G2212" s="300">
        <v>5</v>
      </c>
      <c r="H2212" s="300">
        <v>5</v>
      </c>
      <c r="I2212" s="300">
        <v>5</v>
      </c>
      <c r="J2212" s="300">
        <v>5</v>
      </c>
      <c r="K2212" s="300">
        <v>10</v>
      </c>
      <c r="L2212" s="300">
        <v>10</v>
      </c>
      <c r="M2212" s="300">
        <v>5</v>
      </c>
      <c r="N2212" s="300">
        <v>10</v>
      </c>
      <c r="O2212" s="300">
        <v>10</v>
      </c>
      <c r="P2212" s="300">
        <v>10</v>
      </c>
      <c r="Q2212" s="300">
        <v>5</v>
      </c>
      <c r="R2212" s="1" t="s">
        <v>8</v>
      </c>
    </row>
    <row r="2213" spans="1:18">
      <c r="A2213">
        <v>731</v>
      </c>
      <c r="C2213" s="299" t="s">
        <v>7443</v>
      </c>
      <c r="D2213" s="298" t="s">
        <v>7442</v>
      </c>
      <c r="E2213" s="297" t="s">
        <v>6524</v>
      </c>
      <c r="F2213" s="296">
        <v>8.3000000000000007</v>
      </c>
      <c r="G2213" s="296" t="e">
        <f>AVERAGE(#REF!)</f>
        <v>#REF!</v>
      </c>
      <c r="H2213" s="296" t="e">
        <f>AVERAGE(#REF!)</f>
        <v>#REF!</v>
      </c>
      <c r="I2213" s="296" t="e">
        <f>AVERAGE(#REF!)</f>
        <v>#REF!</v>
      </c>
      <c r="J2213" s="296" t="e">
        <f>AVERAGE(#REF!)</f>
        <v>#REF!</v>
      </c>
      <c r="K2213" s="296" t="e">
        <f>AVERAGE(#REF!)</f>
        <v>#REF!</v>
      </c>
      <c r="L2213" s="296" t="e">
        <f>AVERAGE(#REF!)</f>
        <v>#REF!</v>
      </c>
      <c r="M2213" s="296" t="e">
        <f>AVERAGE(#REF!)</f>
        <v>#REF!</v>
      </c>
      <c r="N2213" s="296" t="e">
        <f>AVERAGE(#REF!)</f>
        <v>#REF!</v>
      </c>
      <c r="O2213" s="296" t="e">
        <f>AVERAGE(#REF!)</f>
        <v>#REF!</v>
      </c>
      <c r="P2213" s="296" t="e">
        <f>AVERAGE(#REF!)</f>
        <v>#REF!</v>
      </c>
      <c r="Q2213" s="296" t="e">
        <f>AVERAGE(#REF!)</f>
        <v>#REF!</v>
      </c>
      <c r="R2213" s="1" t="s">
        <v>8</v>
      </c>
    </row>
    <row r="2214" spans="1:18">
      <c r="A2214">
        <v>730</v>
      </c>
      <c r="B2214">
        <v>1</v>
      </c>
      <c r="C2214" s="299" t="s">
        <v>7430</v>
      </c>
      <c r="D2214" s="299" t="s">
        <v>7441</v>
      </c>
      <c r="E2214" s="302" t="s">
        <v>6524</v>
      </c>
      <c r="F2214" s="301">
        <v>9.4</v>
      </c>
      <c r="G2214" s="300">
        <v>5</v>
      </c>
      <c r="H2214" s="300">
        <v>5</v>
      </c>
      <c r="I2214" s="300">
        <v>5</v>
      </c>
      <c r="J2214" s="300">
        <v>5</v>
      </c>
      <c r="K2214" s="300">
        <v>10</v>
      </c>
      <c r="L2214" s="300">
        <v>10</v>
      </c>
      <c r="M2214" s="300">
        <v>5</v>
      </c>
      <c r="N2214" s="300">
        <v>10</v>
      </c>
      <c r="O2214" s="300">
        <v>10</v>
      </c>
      <c r="P2214" s="300">
        <v>10</v>
      </c>
      <c r="Q2214" s="300">
        <v>5</v>
      </c>
      <c r="R2214" s="1" t="s">
        <v>6665</v>
      </c>
    </row>
    <row r="2215" spans="1:18">
      <c r="A2215">
        <v>729</v>
      </c>
      <c r="B2215">
        <v>2</v>
      </c>
      <c r="C2215" s="299" t="s">
        <v>7430</v>
      </c>
      <c r="D2215" s="299" t="s">
        <v>7440</v>
      </c>
      <c r="E2215" s="302" t="s">
        <v>6524</v>
      </c>
      <c r="F2215" s="301">
        <v>9.3000000000000007</v>
      </c>
      <c r="G2215" s="300">
        <v>5</v>
      </c>
      <c r="H2215" s="300">
        <v>5</v>
      </c>
      <c r="I2215" s="300">
        <v>5</v>
      </c>
      <c r="J2215" s="300">
        <v>5</v>
      </c>
      <c r="K2215" s="300">
        <v>10</v>
      </c>
      <c r="L2215" s="300">
        <v>10</v>
      </c>
      <c r="M2215" s="300">
        <v>5</v>
      </c>
      <c r="N2215" s="300">
        <v>10</v>
      </c>
      <c r="O2215" s="300">
        <v>10</v>
      </c>
      <c r="P2215" s="300">
        <v>10</v>
      </c>
      <c r="Q2215" s="300">
        <v>5</v>
      </c>
      <c r="R2215" s="1" t="s">
        <v>6665</v>
      </c>
    </row>
    <row r="2216" spans="1:18">
      <c r="A2216">
        <v>728</v>
      </c>
      <c r="B2216">
        <v>3</v>
      </c>
      <c r="C2216" s="299" t="s">
        <v>7430</v>
      </c>
      <c r="D2216" s="299" t="s">
        <v>7439</v>
      </c>
      <c r="E2216" s="302" t="s">
        <v>6524</v>
      </c>
      <c r="F2216" s="301">
        <v>8.6</v>
      </c>
      <c r="G2216" s="300">
        <v>5</v>
      </c>
      <c r="H2216" s="300">
        <v>5</v>
      </c>
      <c r="I2216" s="300">
        <v>5</v>
      </c>
      <c r="J2216" s="300">
        <v>5</v>
      </c>
      <c r="K2216" s="300">
        <v>10</v>
      </c>
      <c r="L2216" s="300">
        <v>10</v>
      </c>
      <c r="M2216" s="300">
        <v>5</v>
      </c>
      <c r="N2216" s="300">
        <v>10</v>
      </c>
      <c r="O2216" s="300">
        <v>10</v>
      </c>
      <c r="P2216" s="300">
        <v>10</v>
      </c>
      <c r="Q2216" s="300">
        <v>5</v>
      </c>
      <c r="R2216" s="1" t="s">
        <v>6665</v>
      </c>
    </row>
    <row r="2217" spans="1:18">
      <c r="A2217">
        <v>727</v>
      </c>
      <c r="B2217">
        <v>4</v>
      </c>
      <c r="C2217" s="299" t="s">
        <v>7430</v>
      </c>
      <c r="D2217" s="299" t="s">
        <v>7438</v>
      </c>
      <c r="E2217" s="302" t="s">
        <v>6524</v>
      </c>
      <c r="F2217" s="301">
        <v>8.1</v>
      </c>
      <c r="G2217" s="300">
        <v>5</v>
      </c>
      <c r="H2217" s="300">
        <v>5</v>
      </c>
      <c r="I2217" s="300">
        <v>5</v>
      </c>
      <c r="J2217" s="300">
        <v>5</v>
      </c>
      <c r="K2217" s="300">
        <v>10</v>
      </c>
      <c r="L2217" s="300">
        <v>10</v>
      </c>
      <c r="M2217" s="300">
        <v>5</v>
      </c>
      <c r="N2217" s="300">
        <v>10</v>
      </c>
      <c r="O2217" s="300">
        <v>10</v>
      </c>
      <c r="P2217" s="300">
        <v>10</v>
      </c>
      <c r="Q2217" s="300">
        <v>5</v>
      </c>
      <c r="R2217" s="1" t="s">
        <v>6665</v>
      </c>
    </row>
    <row r="2218" spans="1:18">
      <c r="A2218">
        <v>726</v>
      </c>
      <c r="B2218">
        <v>5</v>
      </c>
      <c r="C2218" s="299" t="s">
        <v>7430</v>
      </c>
      <c r="D2218" s="299" t="s">
        <v>7437</v>
      </c>
      <c r="E2218" s="302" t="s">
        <v>6524</v>
      </c>
      <c r="F2218" s="301">
        <v>7.8</v>
      </c>
      <c r="G2218" s="300">
        <v>5</v>
      </c>
      <c r="H2218" s="300">
        <v>5</v>
      </c>
      <c r="I2218" s="300">
        <v>5</v>
      </c>
      <c r="J2218" s="300">
        <v>5</v>
      </c>
      <c r="K2218" s="300">
        <v>10</v>
      </c>
      <c r="L2218" s="300">
        <v>10</v>
      </c>
      <c r="M2218" s="300">
        <v>5</v>
      </c>
      <c r="N2218" s="300">
        <v>10</v>
      </c>
      <c r="O2218" s="300">
        <v>10</v>
      </c>
      <c r="P2218" s="300">
        <v>10</v>
      </c>
      <c r="Q2218" s="300">
        <v>5</v>
      </c>
      <c r="R2218" s="1" t="s">
        <v>6665</v>
      </c>
    </row>
    <row r="2219" spans="1:18">
      <c r="A2219">
        <v>725</v>
      </c>
      <c r="B2219">
        <v>6</v>
      </c>
      <c r="C2219" s="299" t="s">
        <v>7430</v>
      </c>
      <c r="D2219" s="299" t="s">
        <v>7436</v>
      </c>
      <c r="E2219" s="302" t="s">
        <v>6524</v>
      </c>
      <c r="F2219" s="301">
        <v>9.3000000000000007</v>
      </c>
      <c r="G2219" s="300">
        <v>5</v>
      </c>
      <c r="H2219" s="300">
        <v>5</v>
      </c>
      <c r="I2219" s="300">
        <v>5</v>
      </c>
      <c r="J2219" s="300">
        <v>5</v>
      </c>
      <c r="K2219" s="300">
        <v>10</v>
      </c>
      <c r="L2219" s="300">
        <v>10</v>
      </c>
      <c r="M2219" s="300">
        <v>5</v>
      </c>
      <c r="N2219" s="300">
        <v>10</v>
      </c>
      <c r="O2219" s="300">
        <v>10</v>
      </c>
      <c r="P2219" s="300">
        <v>10</v>
      </c>
      <c r="Q2219" s="300">
        <v>5</v>
      </c>
      <c r="R2219" s="1" t="s">
        <v>6665</v>
      </c>
    </row>
    <row r="2220" spans="1:18">
      <c r="A2220">
        <v>724</v>
      </c>
      <c r="B2220">
        <v>7</v>
      </c>
      <c r="C2220" s="299" t="s">
        <v>7430</v>
      </c>
      <c r="D2220" s="305" t="s">
        <v>7435</v>
      </c>
      <c r="E2220" s="304" t="s">
        <v>6524</v>
      </c>
      <c r="F2220" s="303">
        <v>9.8000000000000007</v>
      </c>
      <c r="G2220" s="300">
        <v>5</v>
      </c>
      <c r="H2220" s="300">
        <v>5</v>
      </c>
      <c r="I2220" s="300">
        <v>5</v>
      </c>
      <c r="J2220" s="300">
        <v>5</v>
      </c>
      <c r="K2220" s="300">
        <v>10</v>
      </c>
      <c r="L2220" s="300">
        <v>10</v>
      </c>
      <c r="M2220" s="300">
        <v>5</v>
      </c>
      <c r="N2220" s="300">
        <v>10</v>
      </c>
      <c r="O2220" s="300">
        <v>10</v>
      </c>
      <c r="P2220" s="300">
        <v>10</v>
      </c>
      <c r="Q2220" s="300">
        <v>5</v>
      </c>
      <c r="R2220" s="1" t="s">
        <v>8</v>
      </c>
    </row>
    <row r="2221" spans="1:18">
      <c r="A2221">
        <v>723</v>
      </c>
      <c r="B2221">
        <v>8</v>
      </c>
      <c r="C2221" s="299" t="s">
        <v>7430</v>
      </c>
      <c r="D2221" s="299" t="s">
        <v>7434</v>
      </c>
      <c r="E2221" s="302" t="s">
        <v>6524</v>
      </c>
      <c r="F2221" s="301">
        <v>8.6999999999999993</v>
      </c>
      <c r="G2221" s="300">
        <v>5</v>
      </c>
      <c r="H2221" s="300">
        <v>5</v>
      </c>
      <c r="I2221" s="300">
        <v>5</v>
      </c>
      <c r="J2221" s="300">
        <v>5</v>
      </c>
      <c r="K2221" s="300">
        <v>10</v>
      </c>
      <c r="L2221" s="300">
        <v>10</v>
      </c>
      <c r="M2221" s="300">
        <v>5</v>
      </c>
      <c r="N2221" s="300">
        <v>10</v>
      </c>
      <c r="O2221" s="300">
        <v>10</v>
      </c>
      <c r="P2221" s="300">
        <v>10</v>
      </c>
      <c r="Q2221" s="300">
        <v>5</v>
      </c>
      <c r="R2221" s="1" t="s">
        <v>6665</v>
      </c>
    </row>
    <row r="2222" spans="1:18">
      <c r="A2222">
        <v>722</v>
      </c>
      <c r="B2222">
        <v>9</v>
      </c>
      <c r="C2222" s="299" t="s">
        <v>7430</v>
      </c>
      <c r="D2222" s="299" t="s">
        <v>7433</v>
      </c>
      <c r="E2222" s="302" t="s">
        <v>6524</v>
      </c>
      <c r="F2222" s="301">
        <v>9</v>
      </c>
      <c r="G2222" s="300">
        <v>5</v>
      </c>
      <c r="H2222" s="300">
        <v>5</v>
      </c>
      <c r="I2222" s="300">
        <v>5</v>
      </c>
      <c r="J2222" s="300">
        <v>5</v>
      </c>
      <c r="K2222" s="300">
        <v>10</v>
      </c>
      <c r="L2222" s="300">
        <v>10</v>
      </c>
      <c r="M2222" s="300">
        <v>5</v>
      </c>
      <c r="N2222" s="300">
        <v>10</v>
      </c>
      <c r="O2222" s="300">
        <v>10</v>
      </c>
      <c r="P2222" s="300">
        <v>10</v>
      </c>
      <c r="Q2222" s="300">
        <v>5</v>
      </c>
      <c r="R2222" s="1" t="s">
        <v>8</v>
      </c>
    </row>
    <row r="2223" spans="1:18">
      <c r="A2223">
        <v>721</v>
      </c>
      <c r="B2223">
        <v>10</v>
      </c>
      <c r="C2223" s="299" t="s">
        <v>7430</v>
      </c>
      <c r="D2223" s="299" t="s">
        <v>7432</v>
      </c>
      <c r="E2223" s="302" t="s">
        <v>6524</v>
      </c>
      <c r="F2223" s="301">
        <v>7.8</v>
      </c>
      <c r="G2223" s="300">
        <v>5</v>
      </c>
      <c r="H2223" s="300">
        <v>5</v>
      </c>
      <c r="I2223" s="300">
        <v>5</v>
      </c>
      <c r="J2223" s="300">
        <v>5</v>
      </c>
      <c r="K2223" s="300">
        <v>10</v>
      </c>
      <c r="L2223" s="300">
        <v>10</v>
      </c>
      <c r="M2223" s="300">
        <v>5</v>
      </c>
      <c r="N2223" s="300">
        <v>10</v>
      </c>
      <c r="O2223" s="300">
        <v>10</v>
      </c>
      <c r="P2223" s="300">
        <v>10</v>
      </c>
      <c r="Q2223" s="300">
        <v>5</v>
      </c>
      <c r="R2223" s="1" t="s">
        <v>8</v>
      </c>
    </row>
    <row r="2224" spans="1:18">
      <c r="A2224">
        <v>720</v>
      </c>
      <c r="B2224">
        <v>11</v>
      </c>
      <c r="C2224" s="299" t="s">
        <v>7430</v>
      </c>
      <c r="D2224" s="299" t="s">
        <v>7431</v>
      </c>
      <c r="E2224" s="302" t="s">
        <v>6524</v>
      </c>
      <c r="F2224" s="301">
        <v>7.4</v>
      </c>
      <c r="G2224" s="300">
        <v>5</v>
      </c>
      <c r="H2224" s="300">
        <v>5</v>
      </c>
      <c r="I2224" s="300">
        <v>5</v>
      </c>
      <c r="J2224" s="300">
        <v>5</v>
      </c>
      <c r="K2224" s="300">
        <v>10</v>
      </c>
      <c r="L2224" s="300">
        <v>10</v>
      </c>
      <c r="M2224" s="300">
        <v>5</v>
      </c>
      <c r="N2224" s="300">
        <v>10</v>
      </c>
      <c r="O2224" s="300">
        <v>10</v>
      </c>
      <c r="P2224" s="300">
        <v>10</v>
      </c>
      <c r="Q2224" s="300">
        <v>5</v>
      </c>
    </row>
    <row r="2225" spans="1:18">
      <c r="A2225">
        <v>719</v>
      </c>
      <c r="C2225" s="299" t="s">
        <v>7430</v>
      </c>
      <c r="D2225" s="298" t="s">
        <v>7429</v>
      </c>
      <c r="E2225" s="297" t="s">
        <v>6524</v>
      </c>
      <c r="F2225" s="296">
        <v>8.6999999999999993</v>
      </c>
      <c r="G2225" s="296" t="e">
        <f>AVERAGE(#REF!)</f>
        <v>#REF!</v>
      </c>
      <c r="H2225" s="296" t="e">
        <f>AVERAGE(#REF!)</f>
        <v>#REF!</v>
      </c>
      <c r="I2225" s="296" t="e">
        <f>AVERAGE(#REF!)</f>
        <v>#REF!</v>
      </c>
      <c r="J2225" s="296" t="e">
        <f>AVERAGE(#REF!)</f>
        <v>#REF!</v>
      </c>
      <c r="K2225" s="296" t="e">
        <f>AVERAGE(#REF!)</f>
        <v>#REF!</v>
      </c>
      <c r="L2225" s="296" t="e">
        <f>AVERAGE(#REF!)</f>
        <v>#REF!</v>
      </c>
      <c r="M2225" s="296" t="e">
        <f>AVERAGE(#REF!)</f>
        <v>#REF!</v>
      </c>
      <c r="N2225" s="296" t="e">
        <f>AVERAGE(#REF!)</f>
        <v>#REF!</v>
      </c>
      <c r="O2225" s="296" t="e">
        <f>AVERAGE(#REF!)</f>
        <v>#REF!</v>
      </c>
      <c r="P2225" s="296" t="e">
        <f>AVERAGE(#REF!)</f>
        <v>#REF!</v>
      </c>
      <c r="Q2225" s="296" t="e">
        <f>AVERAGE(#REF!)</f>
        <v>#REF!</v>
      </c>
      <c r="R2225" s="1" t="s">
        <v>6665</v>
      </c>
    </row>
    <row r="2226" spans="1:18">
      <c r="A2226">
        <v>718</v>
      </c>
      <c r="B2226">
        <v>1</v>
      </c>
      <c r="C2226" s="299" t="s">
        <v>7413</v>
      </c>
      <c r="D2226" s="299" t="s">
        <v>7428</v>
      </c>
      <c r="E2226" s="302" t="s">
        <v>6524</v>
      </c>
      <c r="F2226" s="301">
        <v>8.3000000000000007</v>
      </c>
      <c r="G2226" s="300">
        <v>5</v>
      </c>
      <c r="H2226" s="300">
        <v>5</v>
      </c>
      <c r="I2226" s="300">
        <v>5</v>
      </c>
      <c r="J2226" s="300">
        <v>5</v>
      </c>
      <c r="K2226" s="300">
        <v>10</v>
      </c>
      <c r="L2226" s="300">
        <v>10</v>
      </c>
      <c r="M2226" s="300">
        <v>5</v>
      </c>
      <c r="N2226" s="300">
        <v>10</v>
      </c>
      <c r="O2226" s="300">
        <v>10</v>
      </c>
      <c r="P2226" s="300">
        <v>10</v>
      </c>
      <c r="Q2226" s="300">
        <v>5</v>
      </c>
      <c r="R2226" s="1" t="s">
        <v>6698</v>
      </c>
    </row>
    <row r="2227" spans="1:18">
      <c r="A2227">
        <v>717</v>
      </c>
      <c r="B2227">
        <v>2</v>
      </c>
      <c r="C2227" s="299" t="s">
        <v>7413</v>
      </c>
      <c r="D2227" s="299" t="s">
        <v>7427</v>
      </c>
      <c r="E2227" s="302" t="s">
        <v>6524</v>
      </c>
      <c r="F2227" s="301">
        <v>8.6</v>
      </c>
      <c r="G2227" s="300">
        <v>5</v>
      </c>
      <c r="H2227" s="300">
        <v>5</v>
      </c>
      <c r="I2227" s="300">
        <v>5</v>
      </c>
      <c r="J2227" s="300">
        <v>5</v>
      </c>
      <c r="K2227" s="300">
        <v>10</v>
      </c>
      <c r="L2227" s="300">
        <v>10</v>
      </c>
      <c r="M2227" s="300">
        <v>5</v>
      </c>
      <c r="N2227" s="300">
        <v>10</v>
      </c>
      <c r="O2227" s="300">
        <v>10</v>
      </c>
      <c r="P2227" s="300">
        <v>10</v>
      </c>
      <c r="Q2227" s="300">
        <v>5</v>
      </c>
      <c r="R2227" s="1" t="s">
        <v>6698</v>
      </c>
    </row>
    <row r="2228" spans="1:18">
      <c r="A2228">
        <v>716</v>
      </c>
      <c r="B2228">
        <v>3</v>
      </c>
      <c r="C2228" s="299" t="s">
        <v>7413</v>
      </c>
      <c r="D2228" s="305" t="s">
        <v>7426</v>
      </c>
      <c r="E2228" s="304" t="s">
        <v>6524</v>
      </c>
      <c r="F2228" s="303">
        <v>9.6</v>
      </c>
      <c r="G2228" s="300">
        <v>5</v>
      </c>
      <c r="H2228" s="300">
        <v>5</v>
      </c>
      <c r="I2228" s="300">
        <v>5</v>
      </c>
      <c r="J2228" s="300">
        <v>5</v>
      </c>
      <c r="K2228" s="300">
        <v>10</v>
      </c>
      <c r="L2228" s="300">
        <v>10</v>
      </c>
      <c r="M2228" s="300">
        <v>5</v>
      </c>
      <c r="N2228" s="300">
        <v>10</v>
      </c>
      <c r="O2228" s="300">
        <v>10</v>
      </c>
      <c r="P2228" s="300">
        <v>10</v>
      </c>
      <c r="Q2228" s="300">
        <v>5</v>
      </c>
      <c r="R2228" s="1" t="s">
        <v>6698</v>
      </c>
    </row>
    <row r="2229" spans="1:18">
      <c r="A2229">
        <v>715</v>
      </c>
      <c r="B2229">
        <v>4</v>
      </c>
      <c r="C2229" s="299" t="s">
        <v>7413</v>
      </c>
      <c r="D2229" s="299" t="s">
        <v>7425</v>
      </c>
      <c r="E2229" s="302" t="s">
        <v>6524</v>
      </c>
      <c r="F2229" s="301">
        <v>8.3000000000000007</v>
      </c>
      <c r="G2229" s="300">
        <v>5</v>
      </c>
      <c r="H2229" s="300">
        <v>5</v>
      </c>
      <c r="I2229" s="300">
        <v>5</v>
      </c>
      <c r="J2229" s="300">
        <v>5</v>
      </c>
      <c r="K2229" s="300">
        <v>10</v>
      </c>
      <c r="L2229" s="300">
        <v>10</v>
      </c>
      <c r="M2229" s="300">
        <v>5</v>
      </c>
      <c r="N2229" s="300">
        <v>10</v>
      </c>
      <c r="O2229" s="300">
        <v>10</v>
      </c>
      <c r="P2229" s="300">
        <v>10</v>
      </c>
      <c r="Q2229" s="300">
        <v>5</v>
      </c>
      <c r="R2229" s="1" t="s">
        <v>6698</v>
      </c>
    </row>
    <row r="2230" spans="1:18">
      <c r="A2230">
        <v>714</v>
      </c>
      <c r="B2230">
        <v>5</v>
      </c>
      <c r="C2230" s="299" t="s">
        <v>7413</v>
      </c>
      <c r="D2230" s="305" t="s">
        <v>7424</v>
      </c>
      <c r="E2230" s="304" t="s">
        <v>6524</v>
      </c>
      <c r="F2230" s="303">
        <v>9.5</v>
      </c>
      <c r="G2230" s="300">
        <v>5</v>
      </c>
      <c r="H2230" s="300">
        <v>5</v>
      </c>
      <c r="I2230" s="300">
        <v>5</v>
      </c>
      <c r="J2230" s="300">
        <v>5</v>
      </c>
      <c r="K2230" s="300">
        <v>10</v>
      </c>
      <c r="L2230" s="300">
        <v>10</v>
      </c>
      <c r="M2230" s="300">
        <v>5</v>
      </c>
      <c r="N2230" s="300">
        <v>10</v>
      </c>
      <c r="O2230" s="300">
        <v>10</v>
      </c>
      <c r="P2230" s="300">
        <v>10</v>
      </c>
      <c r="Q2230" s="300">
        <v>5</v>
      </c>
      <c r="R2230" s="1" t="s">
        <v>6698</v>
      </c>
    </row>
    <row r="2231" spans="1:18">
      <c r="A2231">
        <v>713</v>
      </c>
      <c r="B2231">
        <v>6</v>
      </c>
      <c r="C2231" s="299" t="s">
        <v>7413</v>
      </c>
      <c r="D2231" s="299" t="s">
        <v>7423</v>
      </c>
      <c r="E2231" s="302" t="s">
        <v>6524</v>
      </c>
      <c r="F2231" s="301">
        <v>9.1999999999999993</v>
      </c>
      <c r="G2231" s="300">
        <v>5</v>
      </c>
      <c r="H2231" s="300">
        <v>5</v>
      </c>
      <c r="I2231" s="300">
        <v>5</v>
      </c>
      <c r="J2231" s="300">
        <v>5</v>
      </c>
      <c r="K2231" s="300">
        <v>10</v>
      </c>
      <c r="L2231" s="300">
        <v>10</v>
      </c>
      <c r="M2231" s="300">
        <v>5</v>
      </c>
      <c r="N2231" s="300">
        <v>10</v>
      </c>
      <c r="O2231" s="300">
        <v>10</v>
      </c>
      <c r="P2231" s="300">
        <v>10</v>
      </c>
      <c r="Q2231" s="300">
        <v>5</v>
      </c>
      <c r="R2231" s="1" t="s">
        <v>6698</v>
      </c>
    </row>
    <row r="2232" spans="1:18">
      <c r="A2232">
        <v>712</v>
      </c>
      <c r="B2232">
        <v>7</v>
      </c>
      <c r="C2232" s="299" t="s">
        <v>7413</v>
      </c>
      <c r="D2232" s="305" t="s">
        <v>7422</v>
      </c>
      <c r="E2232" s="304" t="s">
        <v>6524</v>
      </c>
      <c r="F2232" s="303">
        <v>9.9</v>
      </c>
      <c r="G2232" s="300">
        <v>5</v>
      </c>
      <c r="H2232" s="300">
        <v>5</v>
      </c>
      <c r="I2232" s="300">
        <v>5</v>
      </c>
      <c r="J2232" s="300">
        <v>5</v>
      </c>
      <c r="K2232" s="300">
        <v>10</v>
      </c>
      <c r="L2232" s="300">
        <v>10</v>
      </c>
      <c r="M2232" s="300">
        <v>5</v>
      </c>
      <c r="N2232" s="300">
        <v>10</v>
      </c>
      <c r="O2232" s="300">
        <v>10</v>
      </c>
      <c r="P2232" s="300">
        <v>10</v>
      </c>
      <c r="Q2232" s="300">
        <v>5</v>
      </c>
      <c r="R2232" s="1" t="s">
        <v>6698</v>
      </c>
    </row>
    <row r="2233" spans="1:18">
      <c r="A2233">
        <v>711</v>
      </c>
      <c r="B2233">
        <v>8</v>
      </c>
      <c r="C2233" s="299" t="s">
        <v>7413</v>
      </c>
      <c r="D2233" s="299" t="s">
        <v>7421</v>
      </c>
      <c r="E2233" s="302" t="s">
        <v>6524</v>
      </c>
      <c r="F2233" s="301">
        <v>9.3000000000000007</v>
      </c>
      <c r="G2233" s="300">
        <v>5</v>
      </c>
      <c r="H2233" s="300">
        <v>5</v>
      </c>
      <c r="I2233" s="300">
        <v>5</v>
      </c>
      <c r="J2233" s="300">
        <v>5</v>
      </c>
      <c r="K2233" s="300">
        <v>10</v>
      </c>
      <c r="L2233" s="300">
        <v>10</v>
      </c>
      <c r="M2233" s="300">
        <v>5</v>
      </c>
      <c r="N2233" s="300">
        <v>10</v>
      </c>
      <c r="O2233" s="300">
        <v>10</v>
      </c>
      <c r="P2233" s="300">
        <v>10</v>
      </c>
      <c r="Q2233" s="300">
        <v>5</v>
      </c>
      <c r="R2233" s="1" t="s">
        <v>6698</v>
      </c>
    </row>
    <row r="2234" spans="1:18">
      <c r="A2234">
        <v>710</v>
      </c>
      <c r="B2234">
        <v>9</v>
      </c>
      <c r="C2234" s="299" t="s">
        <v>7413</v>
      </c>
      <c r="D2234" s="299">
        <v>36</v>
      </c>
      <c r="E2234" s="302" t="s">
        <v>6524</v>
      </c>
      <c r="F2234" s="301">
        <v>7.5</v>
      </c>
      <c r="G2234" s="300">
        <v>5</v>
      </c>
      <c r="H2234" s="300">
        <v>5</v>
      </c>
      <c r="I2234" s="300">
        <v>5</v>
      </c>
      <c r="J2234" s="300">
        <v>5</v>
      </c>
      <c r="K2234" s="300">
        <v>10</v>
      </c>
      <c r="L2234" s="300">
        <v>10</v>
      </c>
      <c r="M2234" s="300">
        <v>5</v>
      </c>
      <c r="N2234" s="300">
        <v>10</v>
      </c>
      <c r="O2234" s="300">
        <v>10</v>
      </c>
      <c r="P2234" s="300">
        <v>10</v>
      </c>
      <c r="Q2234" s="300">
        <v>5</v>
      </c>
      <c r="R2234" s="1" t="s">
        <v>6698</v>
      </c>
    </row>
    <row r="2235" spans="1:18">
      <c r="A2235">
        <v>709</v>
      </c>
      <c r="B2235">
        <v>10</v>
      </c>
      <c r="C2235" s="299" t="s">
        <v>7413</v>
      </c>
      <c r="D2235" s="299" t="s">
        <v>7420</v>
      </c>
      <c r="E2235" s="302" t="s">
        <v>6524</v>
      </c>
      <c r="F2235" s="301">
        <v>9.1999999999999993</v>
      </c>
      <c r="G2235" s="300">
        <v>5</v>
      </c>
      <c r="H2235" s="300">
        <v>5</v>
      </c>
      <c r="I2235" s="300">
        <v>5</v>
      </c>
      <c r="J2235" s="300">
        <v>5</v>
      </c>
      <c r="K2235" s="300">
        <v>10</v>
      </c>
      <c r="L2235" s="300">
        <v>10</v>
      </c>
      <c r="M2235" s="300">
        <v>5</v>
      </c>
      <c r="N2235" s="300">
        <v>10</v>
      </c>
      <c r="O2235" s="300">
        <v>10</v>
      </c>
      <c r="P2235" s="300">
        <v>10</v>
      </c>
      <c r="Q2235" s="300">
        <v>5</v>
      </c>
      <c r="R2235" s="1" t="s">
        <v>6698</v>
      </c>
    </row>
    <row r="2236" spans="1:18">
      <c r="A2236">
        <v>708</v>
      </c>
      <c r="B2236">
        <v>11</v>
      </c>
      <c r="C2236" s="299" t="s">
        <v>7413</v>
      </c>
      <c r="D2236" s="305" t="s">
        <v>7419</v>
      </c>
      <c r="E2236" s="304" t="s">
        <v>6524</v>
      </c>
      <c r="F2236" s="303">
        <v>9.9</v>
      </c>
      <c r="G2236" s="300">
        <v>5</v>
      </c>
      <c r="H2236" s="300">
        <v>5</v>
      </c>
      <c r="I2236" s="300">
        <v>5</v>
      </c>
      <c r="J2236" s="300">
        <v>5</v>
      </c>
      <c r="K2236" s="300">
        <v>10</v>
      </c>
      <c r="L2236" s="300">
        <v>10</v>
      </c>
      <c r="M2236" s="300">
        <v>5</v>
      </c>
      <c r="N2236" s="300">
        <v>10</v>
      </c>
      <c r="O2236" s="300">
        <v>10</v>
      </c>
      <c r="P2236" s="300">
        <v>10</v>
      </c>
      <c r="Q2236" s="300">
        <v>5</v>
      </c>
      <c r="R2236" s="1" t="s">
        <v>6698</v>
      </c>
    </row>
    <row r="2237" spans="1:18">
      <c r="A2237">
        <v>707</v>
      </c>
      <c r="B2237">
        <v>12</v>
      </c>
      <c r="C2237" s="299" t="s">
        <v>7413</v>
      </c>
      <c r="D2237" s="299" t="s">
        <v>7418</v>
      </c>
      <c r="E2237" s="302" t="s">
        <v>6524</v>
      </c>
      <c r="F2237" s="301">
        <v>8.1999999999999993</v>
      </c>
      <c r="G2237" s="300">
        <v>5</v>
      </c>
      <c r="H2237" s="300">
        <v>5</v>
      </c>
      <c r="I2237" s="300">
        <v>5</v>
      </c>
      <c r="J2237" s="300">
        <v>5</v>
      </c>
      <c r="K2237" s="300">
        <v>10</v>
      </c>
      <c r="L2237" s="300">
        <v>10</v>
      </c>
      <c r="M2237" s="300">
        <v>5</v>
      </c>
      <c r="N2237" s="300">
        <v>10</v>
      </c>
      <c r="O2237" s="300">
        <v>10</v>
      </c>
      <c r="P2237" s="300">
        <v>10</v>
      </c>
      <c r="Q2237" s="300">
        <v>5</v>
      </c>
      <c r="R2237" s="1" t="s">
        <v>6698</v>
      </c>
    </row>
    <row r="2238" spans="1:18">
      <c r="A2238">
        <v>706</v>
      </c>
      <c r="B2238">
        <v>13</v>
      </c>
      <c r="C2238" s="299" t="s">
        <v>7413</v>
      </c>
      <c r="D2238" s="299" t="s">
        <v>7417</v>
      </c>
      <c r="E2238" s="302" t="s">
        <v>6524</v>
      </c>
      <c r="F2238" s="301">
        <v>8.8000000000000007</v>
      </c>
      <c r="G2238" s="300">
        <v>5</v>
      </c>
      <c r="H2238" s="300">
        <v>5</v>
      </c>
      <c r="I2238" s="300">
        <v>5</v>
      </c>
      <c r="J2238" s="300">
        <v>5</v>
      </c>
      <c r="K2238" s="300">
        <v>10</v>
      </c>
      <c r="L2238" s="300">
        <v>10</v>
      </c>
      <c r="M2238" s="300">
        <v>5</v>
      </c>
      <c r="N2238" s="300">
        <v>10</v>
      </c>
      <c r="O2238" s="300">
        <v>10</v>
      </c>
      <c r="P2238" s="300">
        <v>10</v>
      </c>
      <c r="Q2238" s="300">
        <v>5</v>
      </c>
      <c r="R2238" s="1" t="s">
        <v>6698</v>
      </c>
    </row>
    <row r="2239" spans="1:18">
      <c r="A2239">
        <v>705</v>
      </c>
      <c r="B2239">
        <v>14</v>
      </c>
      <c r="C2239" s="299" t="s">
        <v>7413</v>
      </c>
      <c r="D2239" s="299" t="s">
        <v>7416</v>
      </c>
      <c r="E2239" s="302" t="s">
        <v>6524</v>
      </c>
      <c r="F2239" s="301">
        <v>8.1999999999999993</v>
      </c>
      <c r="G2239" s="300">
        <v>5</v>
      </c>
      <c r="H2239" s="300">
        <v>5</v>
      </c>
      <c r="I2239" s="300">
        <v>5</v>
      </c>
      <c r="J2239" s="300">
        <v>5</v>
      </c>
      <c r="K2239" s="300">
        <v>10</v>
      </c>
      <c r="L2239" s="300">
        <v>10</v>
      </c>
      <c r="M2239" s="300">
        <v>5</v>
      </c>
      <c r="N2239" s="300">
        <v>10</v>
      </c>
      <c r="O2239" s="300">
        <v>10</v>
      </c>
      <c r="P2239" s="300">
        <v>10</v>
      </c>
      <c r="Q2239" s="300">
        <v>5</v>
      </c>
      <c r="R2239" s="1" t="s">
        <v>6698</v>
      </c>
    </row>
    <row r="2240" spans="1:18">
      <c r="A2240">
        <v>704</v>
      </c>
      <c r="B2240">
        <v>15</v>
      </c>
      <c r="C2240" s="299" t="s">
        <v>7413</v>
      </c>
      <c r="D2240" s="299" t="s">
        <v>7415</v>
      </c>
      <c r="E2240" s="302" t="s">
        <v>6524</v>
      </c>
      <c r="F2240" s="301">
        <v>9.4</v>
      </c>
      <c r="G2240" s="300">
        <v>5</v>
      </c>
      <c r="H2240" s="300">
        <v>5</v>
      </c>
      <c r="I2240" s="300">
        <v>5</v>
      </c>
      <c r="J2240" s="300">
        <v>5</v>
      </c>
      <c r="K2240" s="300">
        <v>10</v>
      </c>
      <c r="L2240" s="300">
        <v>10</v>
      </c>
      <c r="M2240" s="300">
        <v>5</v>
      </c>
      <c r="N2240" s="300">
        <v>10</v>
      </c>
      <c r="O2240" s="300">
        <v>10</v>
      </c>
      <c r="P2240" s="300">
        <v>10</v>
      </c>
      <c r="Q2240" s="300">
        <v>5</v>
      </c>
      <c r="R2240" s="1" t="s">
        <v>6665</v>
      </c>
    </row>
    <row r="2241" spans="1:18">
      <c r="A2241">
        <v>703</v>
      </c>
      <c r="B2241">
        <v>16</v>
      </c>
      <c r="C2241" s="299" t="s">
        <v>7413</v>
      </c>
      <c r="D2241" s="299" t="s">
        <v>7414</v>
      </c>
      <c r="E2241" s="302" t="s">
        <v>6524</v>
      </c>
      <c r="F2241" s="301">
        <v>9.4</v>
      </c>
      <c r="G2241" s="300">
        <v>5</v>
      </c>
      <c r="H2241" s="300">
        <v>5</v>
      </c>
      <c r="I2241" s="300">
        <v>5</v>
      </c>
      <c r="J2241" s="300">
        <v>5</v>
      </c>
      <c r="K2241" s="300">
        <v>10</v>
      </c>
      <c r="L2241" s="300">
        <v>10</v>
      </c>
      <c r="M2241" s="300">
        <v>5</v>
      </c>
      <c r="N2241" s="300">
        <v>10</v>
      </c>
      <c r="O2241" s="300">
        <v>10</v>
      </c>
      <c r="P2241" s="300">
        <v>10</v>
      </c>
      <c r="Q2241" s="300">
        <v>5</v>
      </c>
      <c r="R2241" s="1" t="s">
        <v>6698</v>
      </c>
    </row>
    <row r="2242" spans="1:18">
      <c r="A2242">
        <v>702</v>
      </c>
      <c r="C2242" s="299" t="s">
        <v>7413</v>
      </c>
      <c r="D2242" s="298" t="s">
        <v>7402</v>
      </c>
      <c r="E2242" s="297" t="s">
        <v>6524</v>
      </c>
      <c r="F2242" s="296">
        <v>9</v>
      </c>
      <c r="G2242" s="296" t="e">
        <f>AVERAGE(#REF!)</f>
        <v>#REF!</v>
      </c>
      <c r="H2242" s="296" t="e">
        <f>AVERAGE(#REF!)</f>
        <v>#REF!</v>
      </c>
      <c r="I2242" s="296" t="e">
        <f>AVERAGE(#REF!)</f>
        <v>#REF!</v>
      </c>
      <c r="J2242" s="296" t="e">
        <f>AVERAGE(#REF!)</f>
        <v>#REF!</v>
      </c>
      <c r="K2242" s="296" t="e">
        <f>AVERAGE(#REF!)</f>
        <v>#REF!</v>
      </c>
      <c r="L2242" s="296" t="e">
        <f>AVERAGE(#REF!)</f>
        <v>#REF!</v>
      </c>
      <c r="M2242" s="296" t="e">
        <f>AVERAGE(#REF!)</f>
        <v>#REF!</v>
      </c>
      <c r="N2242" s="296" t="e">
        <f>AVERAGE(#REF!)</f>
        <v>#REF!</v>
      </c>
      <c r="O2242" s="296" t="e">
        <f>AVERAGE(#REF!)</f>
        <v>#REF!</v>
      </c>
      <c r="P2242" s="296" t="e">
        <f>AVERAGE(#REF!)</f>
        <v>#REF!</v>
      </c>
      <c r="Q2242" s="296" t="e">
        <f>AVERAGE(#REF!)</f>
        <v>#REF!</v>
      </c>
      <c r="R2242" s="1" t="s">
        <v>6698</v>
      </c>
    </row>
    <row r="2243" spans="1:18">
      <c r="A2243">
        <v>701</v>
      </c>
      <c r="B2243">
        <v>1</v>
      </c>
      <c r="C2243" s="299" t="s">
        <v>7403</v>
      </c>
      <c r="D2243" s="299" t="s">
        <v>7412</v>
      </c>
      <c r="E2243" s="302" t="s">
        <v>6524</v>
      </c>
      <c r="F2243" s="301">
        <v>9.4</v>
      </c>
      <c r="G2243" s="300">
        <v>5</v>
      </c>
      <c r="H2243" s="300">
        <v>5</v>
      </c>
      <c r="I2243" s="300">
        <v>5</v>
      </c>
      <c r="J2243" s="300">
        <v>5</v>
      </c>
      <c r="K2243" s="300">
        <v>10</v>
      </c>
      <c r="L2243" s="300">
        <v>10</v>
      </c>
      <c r="M2243" s="300">
        <v>5</v>
      </c>
      <c r="N2243" s="300">
        <v>10</v>
      </c>
      <c r="O2243" s="300">
        <v>10</v>
      </c>
      <c r="P2243" s="300">
        <v>10</v>
      </c>
      <c r="Q2243" s="300">
        <v>5</v>
      </c>
      <c r="R2243" s="1" t="s">
        <v>8</v>
      </c>
    </row>
    <row r="2244" spans="1:18">
      <c r="A2244">
        <v>700</v>
      </c>
      <c r="B2244">
        <v>2</v>
      </c>
      <c r="C2244" s="299" t="s">
        <v>7403</v>
      </c>
      <c r="D2244" s="299" t="s">
        <v>7411</v>
      </c>
      <c r="E2244" s="302" t="s">
        <v>6524</v>
      </c>
      <c r="F2244" s="301">
        <v>8</v>
      </c>
      <c r="G2244" s="300">
        <v>5</v>
      </c>
      <c r="H2244" s="300">
        <v>5</v>
      </c>
      <c r="I2244" s="300">
        <v>5</v>
      </c>
      <c r="J2244" s="300">
        <v>5</v>
      </c>
      <c r="K2244" s="300">
        <v>10</v>
      </c>
      <c r="L2244" s="300">
        <v>10</v>
      </c>
      <c r="M2244" s="300">
        <v>5</v>
      </c>
      <c r="N2244" s="300">
        <v>10</v>
      </c>
      <c r="O2244" s="300">
        <v>10</v>
      </c>
      <c r="P2244" s="300">
        <v>10</v>
      </c>
      <c r="Q2244" s="300">
        <v>5</v>
      </c>
      <c r="R2244" s="1" t="s">
        <v>8</v>
      </c>
    </row>
    <row r="2245" spans="1:18">
      <c r="A2245">
        <v>699</v>
      </c>
      <c r="B2245">
        <v>3</v>
      </c>
      <c r="C2245" s="299" t="s">
        <v>7403</v>
      </c>
      <c r="D2245" s="305" t="s">
        <v>7410</v>
      </c>
      <c r="E2245" s="304" t="s">
        <v>6524</v>
      </c>
      <c r="F2245" s="303">
        <v>9.6</v>
      </c>
      <c r="G2245" s="300">
        <v>5</v>
      </c>
      <c r="H2245" s="300">
        <v>5</v>
      </c>
      <c r="I2245" s="300">
        <v>5</v>
      </c>
      <c r="J2245" s="300">
        <v>5</v>
      </c>
      <c r="K2245" s="300">
        <v>10</v>
      </c>
      <c r="L2245" s="300">
        <v>10</v>
      </c>
      <c r="M2245" s="300">
        <v>5</v>
      </c>
      <c r="N2245" s="300">
        <v>10</v>
      </c>
      <c r="O2245" s="300">
        <v>10</v>
      </c>
      <c r="P2245" s="300">
        <v>10</v>
      </c>
      <c r="Q2245" s="300">
        <v>5</v>
      </c>
      <c r="R2245" s="1" t="s">
        <v>8</v>
      </c>
    </row>
    <row r="2246" spans="1:18">
      <c r="A2246">
        <v>698</v>
      </c>
      <c r="B2246">
        <v>4</v>
      </c>
      <c r="C2246" s="299" t="s">
        <v>7403</v>
      </c>
      <c r="D2246" s="299" t="s">
        <v>7409</v>
      </c>
      <c r="E2246" s="302" t="s">
        <v>6524</v>
      </c>
      <c r="F2246" s="301">
        <v>8.8000000000000007</v>
      </c>
      <c r="G2246" s="300">
        <v>5</v>
      </c>
      <c r="H2246" s="300">
        <v>5</v>
      </c>
      <c r="I2246" s="300">
        <v>5</v>
      </c>
      <c r="J2246" s="300">
        <v>5</v>
      </c>
      <c r="K2246" s="300">
        <v>10</v>
      </c>
      <c r="L2246" s="300">
        <v>10</v>
      </c>
      <c r="M2246" s="300">
        <v>5</v>
      </c>
      <c r="N2246" s="300">
        <v>10</v>
      </c>
      <c r="O2246" s="300">
        <v>10</v>
      </c>
      <c r="P2246" s="300">
        <v>10</v>
      </c>
      <c r="Q2246" s="300">
        <v>5</v>
      </c>
      <c r="R2246" s="1" t="s">
        <v>8</v>
      </c>
    </row>
    <row r="2247" spans="1:18">
      <c r="A2247">
        <v>697</v>
      </c>
      <c r="B2247">
        <v>5</v>
      </c>
      <c r="C2247" s="299" t="s">
        <v>7403</v>
      </c>
      <c r="D2247" s="299" t="s">
        <v>7408</v>
      </c>
      <c r="E2247" s="302" t="s">
        <v>6524</v>
      </c>
      <c r="F2247" s="301">
        <v>7.7</v>
      </c>
      <c r="G2247" s="300">
        <v>5</v>
      </c>
      <c r="H2247" s="300">
        <v>5</v>
      </c>
      <c r="I2247" s="300">
        <v>5</v>
      </c>
      <c r="J2247" s="300">
        <v>5</v>
      </c>
      <c r="K2247" s="300">
        <v>10</v>
      </c>
      <c r="L2247" s="300">
        <v>10</v>
      </c>
      <c r="M2247" s="300">
        <v>5</v>
      </c>
      <c r="N2247" s="300">
        <v>10</v>
      </c>
      <c r="O2247" s="300">
        <v>10</v>
      </c>
      <c r="P2247" s="300">
        <v>10</v>
      </c>
      <c r="Q2247" s="300">
        <v>5</v>
      </c>
      <c r="R2247" s="1" t="s">
        <v>8</v>
      </c>
    </row>
    <row r="2248" spans="1:18">
      <c r="A2248">
        <v>696</v>
      </c>
      <c r="B2248">
        <v>6</v>
      </c>
      <c r="C2248" s="299" t="s">
        <v>7403</v>
      </c>
      <c r="D2248" s="299" t="s">
        <v>7407</v>
      </c>
      <c r="E2248" s="302" t="s">
        <v>6524</v>
      </c>
      <c r="F2248" s="301">
        <v>8.9</v>
      </c>
      <c r="G2248" s="300">
        <v>5</v>
      </c>
      <c r="H2248" s="300">
        <v>5</v>
      </c>
      <c r="I2248" s="300">
        <v>5</v>
      </c>
      <c r="J2248" s="300">
        <v>5</v>
      </c>
      <c r="K2248" s="300">
        <v>10</v>
      </c>
      <c r="L2248" s="300">
        <v>10</v>
      </c>
      <c r="M2248" s="300">
        <v>5</v>
      </c>
      <c r="N2248" s="300">
        <v>10</v>
      </c>
      <c r="O2248" s="300">
        <v>10</v>
      </c>
      <c r="P2248" s="300">
        <v>10</v>
      </c>
      <c r="Q2248" s="300">
        <v>5</v>
      </c>
      <c r="R2248" s="1" t="s">
        <v>8</v>
      </c>
    </row>
    <row r="2249" spans="1:18">
      <c r="A2249">
        <v>695</v>
      </c>
      <c r="B2249">
        <v>7</v>
      </c>
      <c r="C2249" s="299" t="s">
        <v>7403</v>
      </c>
      <c r="D2249" s="299" t="s">
        <v>7406</v>
      </c>
      <c r="E2249" s="302" t="s">
        <v>6524</v>
      </c>
      <c r="F2249" s="301">
        <v>8.4</v>
      </c>
      <c r="G2249" s="300">
        <v>5</v>
      </c>
      <c r="H2249" s="300">
        <v>5</v>
      </c>
      <c r="I2249" s="300">
        <v>5</v>
      </c>
      <c r="J2249" s="300">
        <v>5</v>
      </c>
      <c r="K2249" s="300">
        <v>10</v>
      </c>
      <c r="L2249" s="300">
        <v>10</v>
      </c>
      <c r="M2249" s="300">
        <v>5</v>
      </c>
      <c r="N2249" s="300">
        <v>10</v>
      </c>
      <c r="O2249" s="300">
        <v>10</v>
      </c>
      <c r="P2249" s="300">
        <v>10</v>
      </c>
      <c r="Q2249" s="300">
        <v>5</v>
      </c>
      <c r="R2249" s="1" t="s">
        <v>8</v>
      </c>
    </row>
    <row r="2250" spans="1:18">
      <c r="A2250">
        <v>694</v>
      </c>
      <c r="B2250">
        <v>8</v>
      </c>
      <c r="C2250" s="299" t="s">
        <v>7403</v>
      </c>
      <c r="D2250" s="299" t="s">
        <v>7405</v>
      </c>
      <c r="E2250" s="302" t="s">
        <v>6524</v>
      </c>
      <c r="F2250" s="301">
        <v>7.8</v>
      </c>
      <c r="G2250" s="300">
        <v>5</v>
      </c>
      <c r="H2250" s="300">
        <v>5</v>
      </c>
      <c r="I2250" s="300">
        <v>5</v>
      </c>
      <c r="J2250" s="300">
        <v>5</v>
      </c>
      <c r="K2250" s="300">
        <v>10</v>
      </c>
      <c r="L2250" s="300">
        <v>10</v>
      </c>
      <c r="M2250" s="300">
        <v>5</v>
      </c>
      <c r="N2250" s="300">
        <v>10</v>
      </c>
      <c r="O2250" s="300">
        <v>10</v>
      </c>
      <c r="P2250" s="300">
        <v>10</v>
      </c>
      <c r="Q2250" s="300">
        <v>5</v>
      </c>
      <c r="R2250" s="1" t="s">
        <v>6665</v>
      </c>
    </row>
    <row r="2251" spans="1:18">
      <c r="A2251">
        <v>693</v>
      </c>
      <c r="B2251">
        <v>9</v>
      </c>
      <c r="C2251" s="299" t="s">
        <v>7403</v>
      </c>
      <c r="D2251" s="299" t="s">
        <v>7404</v>
      </c>
      <c r="E2251" s="302" t="s">
        <v>6524</v>
      </c>
      <c r="F2251" s="301">
        <v>8.1999999999999993</v>
      </c>
      <c r="G2251" s="300">
        <v>5</v>
      </c>
      <c r="H2251" s="300">
        <v>5</v>
      </c>
      <c r="I2251" s="300">
        <v>5</v>
      </c>
      <c r="J2251" s="300">
        <v>5</v>
      </c>
      <c r="K2251" s="300">
        <v>10</v>
      </c>
      <c r="L2251" s="300">
        <v>10</v>
      </c>
      <c r="M2251" s="300">
        <v>5</v>
      </c>
      <c r="N2251" s="300">
        <v>10</v>
      </c>
      <c r="O2251" s="300">
        <v>10</v>
      </c>
      <c r="P2251" s="300">
        <v>10</v>
      </c>
      <c r="Q2251" s="300">
        <v>5</v>
      </c>
      <c r="R2251" s="1" t="s">
        <v>8</v>
      </c>
    </row>
    <row r="2252" spans="1:18">
      <c r="A2252">
        <v>692</v>
      </c>
      <c r="C2252" s="299" t="s">
        <v>7403</v>
      </c>
      <c r="D2252" s="298" t="s">
        <v>7402</v>
      </c>
      <c r="E2252" s="297" t="s">
        <v>6524</v>
      </c>
      <c r="F2252" s="296">
        <v>8.5</v>
      </c>
      <c r="G2252" s="296" t="e">
        <f>AVERAGE(#REF!)</f>
        <v>#REF!</v>
      </c>
      <c r="H2252" s="296" t="e">
        <f>AVERAGE(#REF!)</f>
        <v>#REF!</v>
      </c>
      <c r="I2252" s="296" t="e">
        <f>AVERAGE(#REF!)</f>
        <v>#REF!</v>
      </c>
      <c r="J2252" s="296" t="e">
        <f>AVERAGE(#REF!)</f>
        <v>#REF!</v>
      </c>
      <c r="K2252" s="296" t="e">
        <f>AVERAGE(#REF!)</f>
        <v>#REF!</v>
      </c>
      <c r="L2252" s="296" t="e">
        <f>AVERAGE(#REF!)</f>
        <v>#REF!</v>
      </c>
      <c r="M2252" s="296" t="e">
        <f>AVERAGE(#REF!)</f>
        <v>#REF!</v>
      </c>
      <c r="N2252" s="296" t="e">
        <f>AVERAGE(#REF!)</f>
        <v>#REF!</v>
      </c>
      <c r="O2252" s="296" t="e">
        <f>AVERAGE(#REF!)</f>
        <v>#REF!</v>
      </c>
      <c r="P2252" s="296" t="e">
        <f>AVERAGE(#REF!)</f>
        <v>#REF!</v>
      </c>
      <c r="Q2252" s="296" t="e">
        <f>AVERAGE(#REF!)</f>
        <v>#REF!</v>
      </c>
      <c r="R2252" s="1" t="s">
        <v>8</v>
      </c>
    </row>
    <row r="2253" spans="1:18">
      <c r="A2253">
        <v>691</v>
      </c>
      <c r="B2253">
        <v>1</v>
      </c>
      <c r="C2253" s="299" t="s">
        <v>7391</v>
      </c>
      <c r="D2253" s="305" t="s">
        <v>7401</v>
      </c>
      <c r="E2253" s="304" t="s">
        <v>6524</v>
      </c>
      <c r="F2253" s="303">
        <v>9.9</v>
      </c>
      <c r="G2253" s="300">
        <v>5</v>
      </c>
      <c r="H2253" s="300">
        <v>5</v>
      </c>
      <c r="I2253" s="300">
        <v>5</v>
      </c>
      <c r="J2253" s="300">
        <v>5</v>
      </c>
      <c r="K2253" s="300">
        <v>10</v>
      </c>
      <c r="L2253" s="300">
        <v>10</v>
      </c>
      <c r="M2253" s="300">
        <v>5</v>
      </c>
      <c r="N2253" s="300">
        <v>10</v>
      </c>
      <c r="O2253" s="300">
        <v>10</v>
      </c>
      <c r="P2253" s="300">
        <v>10</v>
      </c>
      <c r="Q2253" s="300">
        <v>5</v>
      </c>
      <c r="R2253" s="1" t="s">
        <v>8</v>
      </c>
    </row>
    <row r="2254" spans="1:18">
      <c r="A2254">
        <v>690</v>
      </c>
      <c r="B2254">
        <v>2</v>
      </c>
      <c r="C2254" s="299" t="s">
        <v>7391</v>
      </c>
      <c r="D2254" s="299" t="s">
        <v>7400</v>
      </c>
      <c r="E2254" s="302" t="s">
        <v>6524</v>
      </c>
      <c r="F2254" s="301">
        <v>8.6</v>
      </c>
      <c r="G2254" s="300">
        <v>5</v>
      </c>
      <c r="H2254" s="300">
        <v>5</v>
      </c>
      <c r="I2254" s="300">
        <v>5</v>
      </c>
      <c r="J2254" s="300">
        <v>5</v>
      </c>
      <c r="K2254" s="300">
        <v>10</v>
      </c>
      <c r="L2254" s="300">
        <v>10</v>
      </c>
      <c r="M2254" s="300">
        <v>5</v>
      </c>
      <c r="N2254" s="300">
        <v>10</v>
      </c>
      <c r="O2254" s="300">
        <v>10</v>
      </c>
      <c r="P2254" s="300">
        <v>10</v>
      </c>
      <c r="Q2254" s="300">
        <v>5</v>
      </c>
      <c r="R2254" s="1" t="s">
        <v>6698</v>
      </c>
    </row>
    <row r="2255" spans="1:18">
      <c r="A2255">
        <v>689</v>
      </c>
      <c r="B2255">
        <v>3</v>
      </c>
      <c r="C2255" s="299" t="s">
        <v>7391</v>
      </c>
      <c r="D2255" s="305" t="s">
        <v>7399</v>
      </c>
      <c r="E2255" s="304" t="s">
        <v>6524</v>
      </c>
      <c r="F2255" s="303">
        <v>9.6999999999999993</v>
      </c>
      <c r="G2255" s="300">
        <v>5</v>
      </c>
      <c r="H2255" s="300">
        <v>5</v>
      </c>
      <c r="I2255" s="300">
        <v>5</v>
      </c>
      <c r="J2255" s="300">
        <v>5</v>
      </c>
      <c r="K2255" s="300">
        <v>10</v>
      </c>
      <c r="L2255" s="300">
        <v>10</v>
      </c>
      <c r="M2255" s="300">
        <v>5</v>
      </c>
      <c r="N2255" s="300">
        <v>10</v>
      </c>
      <c r="O2255" s="300">
        <v>10</v>
      </c>
      <c r="P2255" s="300">
        <v>10</v>
      </c>
      <c r="Q2255" s="300">
        <v>5</v>
      </c>
      <c r="R2255" s="1" t="s">
        <v>8</v>
      </c>
    </row>
    <row r="2256" spans="1:18">
      <c r="A2256">
        <v>688</v>
      </c>
      <c r="B2256">
        <v>4</v>
      </c>
      <c r="C2256" s="299" t="s">
        <v>7391</v>
      </c>
      <c r="D2256" s="299" t="s">
        <v>7398</v>
      </c>
      <c r="E2256" s="302" t="s">
        <v>6524</v>
      </c>
      <c r="F2256" s="301">
        <v>8.4</v>
      </c>
      <c r="G2256" s="300">
        <v>5</v>
      </c>
      <c r="H2256" s="300">
        <v>5</v>
      </c>
      <c r="I2256" s="300">
        <v>5</v>
      </c>
      <c r="J2256" s="300">
        <v>5</v>
      </c>
      <c r="K2256" s="300">
        <v>10</v>
      </c>
      <c r="L2256" s="300">
        <v>10</v>
      </c>
      <c r="M2256" s="300">
        <v>5</v>
      </c>
      <c r="N2256" s="300">
        <v>10</v>
      </c>
      <c r="O2256" s="300">
        <v>10</v>
      </c>
      <c r="P2256" s="300">
        <v>10</v>
      </c>
      <c r="Q2256" s="300">
        <v>5</v>
      </c>
      <c r="R2256" s="1" t="s">
        <v>6698</v>
      </c>
    </row>
    <row r="2257" spans="1:18">
      <c r="A2257">
        <v>687</v>
      </c>
      <c r="B2257">
        <v>5</v>
      </c>
      <c r="C2257" s="299" t="s">
        <v>7391</v>
      </c>
      <c r="D2257" s="299" t="s">
        <v>7397</v>
      </c>
      <c r="E2257" s="302" t="s">
        <v>6524</v>
      </c>
      <c r="F2257" s="301">
        <v>8.3000000000000007</v>
      </c>
      <c r="G2257" s="300">
        <v>5</v>
      </c>
      <c r="H2257" s="300">
        <v>5</v>
      </c>
      <c r="I2257" s="300">
        <v>5</v>
      </c>
      <c r="J2257" s="300">
        <v>5</v>
      </c>
      <c r="K2257" s="300">
        <v>10</v>
      </c>
      <c r="L2257" s="300">
        <v>10</v>
      </c>
      <c r="M2257" s="300">
        <v>5</v>
      </c>
      <c r="N2257" s="300">
        <v>10</v>
      </c>
      <c r="O2257" s="300">
        <v>10</v>
      </c>
      <c r="P2257" s="300">
        <v>10</v>
      </c>
      <c r="Q2257" s="300">
        <v>5</v>
      </c>
      <c r="R2257" s="1" t="s">
        <v>6698</v>
      </c>
    </row>
    <row r="2258" spans="1:18">
      <c r="A2258">
        <v>686</v>
      </c>
      <c r="B2258">
        <v>6</v>
      </c>
      <c r="C2258" s="299" t="s">
        <v>7391</v>
      </c>
      <c r="D2258" s="299" t="s">
        <v>7396</v>
      </c>
      <c r="E2258" s="302" t="s">
        <v>6524</v>
      </c>
      <c r="F2258" s="301">
        <v>7.8</v>
      </c>
      <c r="G2258" s="300">
        <v>5</v>
      </c>
      <c r="H2258" s="300">
        <v>5</v>
      </c>
      <c r="I2258" s="300">
        <v>5</v>
      </c>
      <c r="J2258" s="300">
        <v>5</v>
      </c>
      <c r="K2258" s="300">
        <v>10</v>
      </c>
      <c r="L2258" s="300">
        <v>10</v>
      </c>
      <c r="M2258" s="300">
        <v>5</v>
      </c>
      <c r="N2258" s="300">
        <v>10</v>
      </c>
      <c r="O2258" s="300">
        <v>10</v>
      </c>
      <c r="P2258" s="300">
        <v>10</v>
      </c>
      <c r="Q2258" s="300">
        <v>5</v>
      </c>
      <c r="R2258" s="1" t="s">
        <v>6665</v>
      </c>
    </row>
    <row r="2259" spans="1:18">
      <c r="A2259">
        <v>685</v>
      </c>
      <c r="B2259">
        <v>7</v>
      </c>
      <c r="C2259" s="299" t="s">
        <v>7391</v>
      </c>
      <c r="D2259" s="299" t="s">
        <v>7395</v>
      </c>
      <c r="E2259" s="302" t="s">
        <v>6524</v>
      </c>
      <c r="F2259" s="301">
        <v>8.6999999999999993</v>
      </c>
      <c r="G2259" s="300">
        <v>5</v>
      </c>
      <c r="H2259" s="300">
        <v>5</v>
      </c>
      <c r="I2259" s="300">
        <v>5</v>
      </c>
      <c r="J2259" s="300">
        <v>5</v>
      </c>
      <c r="K2259" s="300">
        <v>10</v>
      </c>
      <c r="L2259" s="300">
        <v>10</v>
      </c>
      <c r="M2259" s="300">
        <v>5</v>
      </c>
      <c r="N2259" s="300">
        <v>10</v>
      </c>
      <c r="O2259" s="300">
        <v>10</v>
      </c>
      <c r="P2259" s="300">
        <v>10</v>
      </c>
      <c r="Q2259" s="300">
        <v>5</v>
      </c>
      <c r="R2259" s="1" t="s">
        <v>6698</v>
      </c>
    </row>
    <row r="2260" spans="1:18">
      <c r="A2260">
        <v>684</v>
      </c>
      <c r="B2260">
        <v>8</v>
      </c>
      <c r="C2260" s="299" t="s">
        <v>7391</v>
      </c>
      <c r="D2260" s="299" t="s">
        <v>7394</v>
      </c>
      <c r="E2260" s="302" t="s">
        <v>6524</v>
      </c>
      <c r="F2260" s="301">
        <v>7.5</v>
      </c>
      <c r="G2260" s="300">
        <v>5</v>
      </c>
      <c r="H2260" s="300">
        <v>5</v>
      </c>
      <c r="I2260" s="300">
        <v>5</v>
      </c>
      <c r="J2260" s="300">
        <v>5</v>
      </c>
      <c r="K2260" s="300">
        <v>10</v>
      </c>
      <c r="L2260" s="300">
        <v>10</v>
      </c>
      <c r="M2260" s="300">
        <v>5</v>
      </c>
      <c r="N2260" s="300">
        <v>10</v>
      </c>
      <c r="O2260" s="300">
        <v>10</v>
      </c>
      <c r="P2260" s="300">
        <v>10</v>
      </c>
      <c r="Q2260" s="300">
        <v>5</v>
      </c>
      <c r="R2260" s="1" t="s">
        <v>6665</v>
      </c>
    </row>
    <row r="2261" spans="1:18">
      <c r="A2261">
        <v>683</v>
      </c>
      <c r="B2261">
        <v>9</v>
      </c>
      <c r="C2261" s="299" t="s">
        <v>7391</v>
      </c>
      <c r="D2261" s="299" t="s">
        <v>7393</v>
      </c>
      <c r="E2261" s="302" t="s">
        <v>6524</v>
      </c>
      <c r="F2261" s="301">
        <v>8.6999999999999993</v>
      </c>
      <c r="G2261" s="300">
        <v>5</v>
      </c>
      <c r="H2261" s="300">
        <v>5</v>
      </c>
      <c r="I2261" s="300">
        <v>5</v>
      </c>
      <c r="J2261" s="300">
        <v>5</v>
      </c>
      <c r="K2261" s="300">
        <v>10</v>
      </c>
      <c r="L2261" s="300">
        <v>10</v>
      </c>
      <c r="M2261" s="300">
        <v>5</v>
      </c>
      <c r="N2261" s="300">
        <v>10</v>
      </c>
      <c r="O2261" s="300">
        <v>10</v>
      </c>
      <c r="P2261" s="300">
        <v>10</v>
      </c>
      <c r="Q2261" s="300">
        <v>5</v>
      </c>
      <c r="R2261" s="1" t="s">
        <v>6665</v>
      </c>
    </row>
    <row r="2262" spans="1:18">
      <c r="A2262">
        <v>682</v>
      </c>
      <c r="B2262">
        <v>10</v>
      </c>
      <c r="C2262" s="299" t="s">
        <v>7391</v>
      </c>
      <c r="D2262" s="299" t="s">
        <v>7392</v>
      </c>
      <c r="E2262" s="302" t="s">
        <v>6524</v>
      </c>
      <c r="F2262" s="301">
        <v>8.8000000000000007</v>
      </c>
      <c r="G2262" s="300">
        <v>5</v>
      </c>
      <c r="H2262" s="300">
        <v>5</v>
      </c>
      <c r="I2262" s="300">
        <v>5</v>
      </c>
      <c r="J2262" s="300">
        <v>5</v>
      </c>
      <c r="K2262" s="300">
        <v>10</v>
      </c>
      <c r="L2262" s="300">
        <v>10</v>
      </c>
      <c r="M2262" s="300">
        <v>5</v>
      </c>
      <c r="N2262" s="300">
        <v>10</v>
      </c>
      <c r="O2262" s="300">
        <v>10</v>
      </c>
      <c r="P2262" s="300">
        <v>10</v>
      </c>
      <c r="Q2262" s="300">
        <v>5</v>
      </c>
      <c r="R2262" s="1" t="s">
        <v>6698</v>
      </c>
    </row>
    <row r="2263" spans="1:18">
      <c r="A2263">
        <v>681</v>
      </c>
      <c r="C2263" s="299" t="s">
        <v>7391</v>
      </c>
      <c r="D2263" s="298" t="s">
        <v>7390</v>
      </c>
      <c r="E2263" s="297" t="s">
        <v>6524</v>
      </c>
      <c r="F2263" s="296">
        <v>8.6</v>
      </c>
      <c r="G2263" s="296" t="e">
        <f>AVERAGE(#REF!)</f>
        <v>#REF!</v>
      </c>
      <c r="H2263" s="296" t="e">
        <f>AVERAGE(#REF!)</f>
        <v>#REF!</v>
      </c>
      <c r="I2263" s="296" t="e">
        <f>AVERAGE(#REF!)</f>
        <v>#REF!</v>
      </c>
      <c r="J2263" s="296" t="e">
        <f>AVERAGE(#REF!)</f>
        <v>#REF!</v>
      </c>
      <c r="K2263" s="296" t="e">
        <f>AVERAGE(#REF!)</f>
        <v>#REF!</v>
      </c>
      <c r="L2263" s="296" t="e">
        <f>AVERAGE(#REF!)</f>
        <v>#REF!</v>
      </c>
      <c r="M2263" s="296" t="e">
        <f>AVERAGE(#REF!)</f>
        <v>#REF!</v>
      </c>
      <c r="N2263" s="296" t="e">
        <f>AVERAGE(#REF!)</f>
        <v>#REF!</v>
      </c>
      <c r="O2263" s="296" t="e">
        <f>AVERAGE(#REF!)</f>
        <v>#REF!</v>
      </c>
      <c r="P2263" s="296" t="e">
        <f>AVERAGE(#REF!)</f>
        <v>#REF!</v>
      </c>
      <c r="Q2263" s="296" t="e">
        <f>AVERAGE(#REF!)</f>
        <v>#REF!</v>
      </c>
      <c r="R2263" s="1" t="s">
        <v>6698</v>
      </c>
    </row>
    <row r="2264" spans="1:18">
      <c r="A2264">
        <v>680</v>
      </c>
      <c r="B2264">
        <v>1</v>
      </c>
      <c r="C2264" s="299" t="s">
        <v>7372</v>
      </c>
      <c r="D2264" s="305" t="s">
        <v>7389</v>
      </c>
      <c r="E2264" s="304" t="s">
        <v>7370</v>
      </c>
      <c r="F2264" s="303">
        <v>9.5</v>
      </c>
      <c r="G2264" s="300">
        <v>5</v>
      </c>
      <c r="H2264" s="300">
        <v>5</v>
      </c>
      <c r="I2264" s="300">
        <v>5</v>
      </c>
      <c r="J2264" s="300">
        <v>5</v>
      </c>
      <c r="K2264" s="300">
        <v>10</v>
      </c>
      <c r="L2264" s="300">
        <v>10</v>
      </c>
      <c r="M2264" s="300">
        <v>5</v>
      </c>
      <c r="N2264" s="300">
        <v>10</v>
      </c>
      <c r="O2264" s="300">
        <v>10</v>
      </c>
      <c r="P2264" s="300">
        <v>10</v>
      </c>
      <c r="Q2264" s="300">
        <v>5</v>
      </c>
      <c r="R2264" s="1" t="s">
        <v>6665</v>
      </c>
    </row>
    <row r="2265" spans="1:18">
      <c r="A2265">
        <v>679</v>
      </c>
      <c r="B2265">
        <v>2</v>
      </c>
      <c r="C2265" s="299" t="s">
        <v>7372</v>
      </c>
      <c r="D2265" s="299" t="s">
        <v>7388</v>
      </c>
      <c r="E2265" s="302" t="s">
        <v>7370</v>
      </c>
      <c r="F2265" s="301">
        <v>9.4</v>
      </c>
      <c r="G2265" s="300">
        <v>5</v>
      </c>
      <c r="H2265" s="300">
        <v>5</v>
      </c>
      <c r="I2265" s="300">
        <v>5</v>
      </c>
      <c r="J2265" s="300">
        <v>5</v>
      </c>
      <c r="K2265" s="300">
        <v>10</v>
      </c>
      <c r="L2265" s="300">
        <v>10</v>
      </c>
      <c r="M2265" s="300">
        <v>5</v>
      </c>
      <c r="N2265" s="300">
        <v>10</v>
      </c>
      <c r="O2265" s="300">
        <v>10</v>
      </c>
      <c r="P2265" s="300">
        <v>10</v>
      </c>
      <c r="Q2265" s="300">
        <v>5</v>
      </c>
      <c r="R2265" s="1" t="s">
        <v>6665</v>
      </c>
    </row>
    <row r="2266" spans="1:18">
      <c r="A2266">
        <v>678</v>
      </c>
      <c r="B2266">
        <v>3</v>
      </c>
      <c r="C2266" s="299" t="s">
        <v>7372</v>
      </c>
      <c r="D2266" s="299" t="s">
        <v>7387</v>
      </c>
      <c r="E2266" s="302" t="s">
        <v>7370</v>
      </c>
      <c r="F2266" s="301">
        <v>7.7</v>
      </c>
      <c r="G2266" s="300">
        <v>5</v>
      </c>
      <c r="H2266" s="300">
        <v>5</v>
      </c>
      <c r="I2266" s="300">
        <v>5</v>
      </c>
      <c r="J2266" s="300">
        <v>5</v>
      </c>
      <c r="K2266" s="300">
        <v>10</v>
      </c>
      <c r="L2266" s="300">
        <v>10</v>
      </c>
      <c r="M2266" s="300">
        <v>5</v>
      </c>
      <c r="N2266" s="300">
        <v>10</v>
      </c>
      <c r="O2266" s="300">
        <v>10</v>
      </c>
      <c r="P2266" s="300">
        <v>10</v>
      </c>
      <c r="Q2266" s="300">
        <v>5</v>
      </c>
      <c r="R2266" s="1" t="s">
        <v>6665</v>
      </c>
    </row>
    <row r="2267" spans="1:18">
      <c r="A2267">
        <v>677</v>
      </c>
      <c r="B2267">
        <v>4</v>
      </c>
      <c r="C2267" s="299" t="s">
        <v>7372</v>
      </c>
      <c r="D2267" s="299" t="s">
        <v>7386</v>
      </c>
      <c r="E2267" s="302" t="s">
        <v>7370</v>
      </c>
      <c r="F2267" s="301">
        <v>8.6</v>
      </c>
      <c r="G2267" s="300">
        <v>5</v>
      </c>
      <c r="H2267" s="300">
        <v>5</v>
      </c>
      <c r="I2267" s="300">
        <v>5</v>
      </c>
      <c r="J2267" s="300">
        <v>5</v>
      </c>
      <c r="K2267" s="300">
        <v>10</v>
      </c>
      <c r="L2267" s="300">
        <v>10</v>
      </c>
      <c r="M2267" s="300">
        <v>5</v>
      </c>
      <c r="N2267" s="300">
        <v>10</v>
      </c>
      <c r="O2267" s="300">
        <v>10</v>
      </c>
      <c r="P2267" s="300">
        <v>10</v>
      </c>
      <c r="Q2267" s="300">
        <v>5</v>
      </c>
      <c r="R2267" s="1" t="s">
        <v>6665</v>
      </c>
    </row>
    <row r="2268" spans="1:18">
      <c r="A2268">
        <v>676</v>
      </c>
      <c r="B2268">
        <v>5</v>
      </c>
      <c r="C2268" s="299" t="s">
        <v>7372</v>
      </c>
      <c r="D2268" s="299" t="s">
        <v>7385</v>
      </c>
      <c r="E2268" s="302" t="s">
        <v>7370</v>
      </c>
      <c r="F2268" s="301">
        <v>8.3000000000000007</v>
      </c>
      <c r="G2268" s="300">
        <v>5</v>
      </c>
      <c r="H2268" s="300">
        <v>5</v>
      </c>
      <c r="I2268" s="300">
        <v>5</v>
      </c>
      <c r="J2268" s="300">
        <v>5</v>
      </c>
      <c r="K2268" s="300">
        <v>10</v>
      </c>
      <c r="L2268" s="300">
        <v>10</v>
      </c>
      <c r="M2268" s="300">
        <v>5</v>
      </c>
      <c r="N2268" s="300">
        <v>10</v>
      </c>
      <c r="O2268" s="300">
        <v>10</v>
      </c>
      <c r="P2268" s="300">
        <v>10</v>
      </c>
      <c r="Q2268" s="300">
        <v>5</v>
      </c>
      <c r="R2268" s="1" t="s">
        <v>6665</v>
      </c>
    </row>
    <row r="2269" spans="1:18">
      <c r="A2269">
        <v>675</v>
      </c>
      <c r="B2269">
        <v>6</v>
      </c>
      <c r="C2269" s="299" t="s">
        <v>7372</v>
      </c>
      <c r="D2269" s="299" t="s">
        <v>7384</v>
      </c>
      <c r="E2269" s="302" t="s">
        <v>7370</v>
      </c>
      <c r="F2269" s="301">
        <v>7.8</v>
      </c>
      <c r="G2269" s="300">
        <v>5</v>
      </c>
      <c r="H2269" s="300">
        <v>5</v>
      </c>
      <c r="I2269" s="300">
        <v>5</v>
      </c>
      <c r="J2269" s="300">
        <v>5</v>
      </c>
      <c r="K2269" s="300">
        <v>10</v>
      </c>
      <c r="L2269" s="300">
        <v>10</v>
      </c>
      <c r="M2269" s="300">
        <v>5</v>
      </c>
      <c r="N2269" s="300">
        <v>10</v>
      </c>
      <c r="O2269" s="300">
        <v>10</v>
      </c>
      <c r="P2269" s="300">
        <v>10</v>
      </c>
      <c r="Q2269" s="300">
        <v>5</v>
      </c>
      <c r="R2269" s="1" t="s">
        <v>6665</v>
      </c>
    </row>
    <row r="2270" spans="1:18">
      <c r="A2270">
        <v>674</v>
      </c>
      <c r="B2270">
        <v>7</v>
      </c>
      <c r="C2270" s="299" t="s">
        <v>7372</v>
      </c>
      <c r="D2270" s="299" t="s">
        <v>7383</v>
      </c>
      <c r="E2270" s="302" t="s">
        <v>7370</v>
      </c>
      <c r="F2270" s="301">
        <v>9.4</v>
      </c>
      <c r="G2270" s="300">
        <v>5</v>
      </c>
      <c r="H2270" s="300">
        <v>5</v>
      </c>
      <c r="I2270" s="300">
        <v>5</v>
      </c>
      <c r="J2270" s="300">
        <v>5</v>
      </c>
      <c r="K2270" s="300">
        <v>10</v>
      </c>
      <c r="L2270" s="300">
        <v>10</v>
      </c>
      <c r="M2270" s="300">
        <v>5</v>
      </c>
      <c r="N2270" s="300">
        <v>10</v>
      </c>
      <c r="O2270" s="300">
        <v>10</v>
      </c>
      <c r="P2270" s="300">
        <v>10</v>
      </c>
      <c r="Q2270" s="300">
        <v>5</v>
      </c>
      <c r="R2270" s="1" t="s">
        <v>6665</v>
      </c>
    </row>
    <row r="2271" spans="1:18">
      <c r="A2271">
        <v>673</v>
      </c>
      <c r="B2271">
        <v>8</v>
      </c>
      <c r="C2271" s="299" t="s">
        <v>7372</v>
      </c>
      <c r="D2271" s="299" t="s">
        <v>7382</v>
      </c>
      <c r="E2271" s="302" t="s">
        <v>7370</v>
      </c>
      <c r="F2271" s="301">
        <v>7.7</v>
      </c>
      <c r="G2271" s="300">
        <v>5</v>
      </c>
      <c r="H2271" s="300">
        <v>5</v>
      </c>
      <c r="I2271" s="300">
        <v>5</v>
      </c>
      <c r="J2271" s="300">
        <v>5</v>
      </c>
      <c r="K2271" s="300">
        <v>10</v>
      </c>
      <c r="L2271" s="300">
        <v>10</v>
      </c>
      <c r="M2271" s="300">
        <v>5</v>
      </c>
      <c r="N2271" s="300">
        <v>10</v>
      </c>
      <c r="O2271" s="300">
        <v>10</v>
      </c>
      <c r="P2271" s="300">
        <v>10</v>
      </c>
      <c r="Q2271" s="300">
        <v>5</v>
      </c>
      <c r="R2271" s="1" t="s">
        <v>6665</v>
      </c>
    </row>
    <row r="2272" spans="1:18">
      <c r="A2272">
        <v>672</v>
      </c>
      <c r="B2272">
        <v>9</v>
      </c>
      <c r="C2272" s="299" t="s">
        <v>7372</v>
      </c>
      <c r="D2272" s="305" t="s">
        <v>7381</v>
      </c>
      <c r="E2272" s="304" t="s">
        <v>7370</v>
      </c>
      <c r="F2272" s="303">
        <v>9.6</v>
      </c>
      <c r="G2272" s="300">
        <v>5</v>
      </c>
      <c r="H2272" s="300">
        <v>5</v>
      </c>
      <c r="I2272" s="300">
        <v>5</v>
      </c>
      <c r="J2272" s="300">
        <v>5</v>
      </c>
      <c r="K2272" s="300">
        <v>10</v>
      </c>
      <c r="L2272" s="300">
        <v>10</v>
      </c>
      <c r="M2272" s="300">
        <v>5</v>
      </c>
      <c r="N2272" s="300">
        <v>10</v>
      </c>
      <c r="O2272" s="300">
        <v>10</v>
      </c>
      <c r="P2272" s="300">
        <v>10</v>
      </c>
      <c r="Q2272" s="300">
        <v>5</v>
      </c>
      <c r="R2272" s="1" t="s">
        <v>6665</v>
      </c>
    </row>
    <row r="2273" spans="1:18">
      <c r="A2273">
        <v>671</v>
      </c>
      <c r="B2273">
        <v>10</v>
      </c>
      <c r="C2273" s="299" t="s">
        <v>7372</v>
      </c>
      <c r="D2273" s="299" t="s">
        <v>7380</v>
      </c>
      <c r="E2273" s="302" t="s">
        <v>7370</v>
      </c>
      <c r="F2273" s="301">
        <v>8.1999999999999993</v>
      </c>
      <c r="G2273" s="300">
        <v>5</v>
      </c>
      <c r="H2273" s="300">
        <v>5</v>
      </c>
      <c r="I2273" s="300">
        <v>5</v>
      </c>
      <c r="J2273" s="300">
        <v>5</v>
      </c>
      <c r="K2273" s="300">
        <v>10</v>
      </c>
      <c r="L2273" s="300">
        <v>10</v>
      </c>
      <c r="M2273" s="300">
        <v>5</v>
      </c>
      <c r="N2273" s="300">
        <v>10</v>
      </c>
      <c r="O2273" s="300">
        <v>10</v>
      </c>
      <c r="P2273" s="300">
        <v>10</v>
      </c>
      <c r="Q2273" s="300">
        <v>5</v>
      </c>
      <c r="R2273" s="1" t="s">
        <v>6665</v>
      </c>
    </row>
    <row r="2274" spans="1:18">
      <c r="A2274">
        <v>670</v>
      </c>
      <c r="B2274">
        <v>11</v>
      </c>
      <c r="C2274" s="299" t="s">
        <v>7372</v>
      </c>
      <c r="D2274" s="299" t="s">
        <v>7379</v>
      </c>
      <c r="E2274" s="302" t="s">
        <v>7370</v>
      </c>
      <c r="F2274" s="301">
        <v>9.1999999999999993</v>
      </c>
      <c r="G2274" s="300">
        <v>5</v>
      </c>
      <c r="H2274" s="300">
        <v>5</v>
      </c>
      <c r="I2274" s="300">
        <v>5</v>
      </c>
      <c r="J2274" s="300">
        <v>5</v>
      </c>
      <c r="K2274" s="300">
        <v>10</v>
      </c>
      <c r="L2274" s="300">
        <v>10</v>
      </c>
      <c r="M2274" s="300">
        <v>5</v>
      </c>
      <c r="N2274" s="300">
        <v>10</v>
      </c>
      <c r="O2274" s="300">
        <v>10</v>
      </c>
      <c r="P2274" s="300">
        <v>10</v>
      </c>
      <c r="Q2274" s="300">
        <v>5</v>
      </c>
      <c r="R2274" s="1" t="s">
        <v>6665</v>
      </c>
    </row>
    <row r="2275" spans="1:18">
      <c r="A2275">
        <v>669</v>
      </c>
      <c r="B2275">
        <v>12</v>
      </c>
      <c r="C2275" s="299" t="s">
        <v>7372</v>
      </c>
      <c r="D2275" s="299" t="s">
        <v>7378</v>
      </c>
      <c r="E2275" s="302" t="s">
        <v>7370</v>
      </c>
      <c r="F2275" s="301">
        <v>8.5</v>
      </c>
      <c r="G2275" s="300">
        <v>5</v>
      </c>
      <c r="H2275" s="300">
        <v>5</v>
      </c>
      <c r="I2275" s="300">
        <v>5</v>
      </c>
      <c r="J2275" s="300">
        <v>5</v>
      </c>
      <c r="K2275" s="300">
        <v>10</v>
      </c>
      <c r="L2275" s="300">
        <v>10</v>
      </c>
      <c r="M2275" s="300">
        <v>5</v>
      </c>
      <c r="N2275" s="300">
        <v>10</v>
      </c>
      <c r="O2275" s="300">
        <v>10</v>
      </c>
      <c r="P2275" s="300">
        <v>10</v>
      </c>
      <c r="Q2275" s="300">
        <v>5</v>
      </c>
      <c r="R2275" s="1" t="s">
        <v>6665</v>
      </c>
    </row>
    <row r="2276" spans="1:18">
      <c r="A2276">
        <v>668</v>
      </c>
      <c r="B2276">
        <v>13</v>
      </c>
      <c r="C2276" s="299" t="s">
        <v>7372</v>
      </c>
      <c r="D2276" s="305" t="s">
        <v>7377</v>
      </c>
      <c r="E2276" s="304" t="s">
        <v>7370</v>
      </c>
      <c r="F2276" s="303">
        <v>9.8000000000000007</v>
      </c>
      <c r="G2276" s="300">
        <v>5</v>
      </c>
      <c r="H2276" s="300">
        <v>5</v>
      </c>
      <c r="I2276" s="300">
        <v>5</v>
      </c>
      <c r="J2276" s="300">
        <v>5</v>
      </c>
      <c r="K2276" s="300">
        <v>10</v>
      </c>
      <c r="L2276" s="300">
        <v>10</v>
      </c>
      <c r="M2276" s="300">
        <v>5</v>
      </c>
      <c r="N2276" s="300">
        <v>10</v>
      </c>
      <c r="O2276" s="300">
        <v>10</v>
      </c>
      <c r="P2276" s="300">
        <v>10</v>
      </c>
      <c r="Q2276" s="300">
        <v>5</v>
      </c>
      <c r="R2276" s="1" t="s">
        <v>6665</v>
      </c>
    </row>
    <row r="2277" spans="1:18">
      <c r="A2277">
        <v>667</v>
      </c>
      <c r="B2277">
        <v>14</v>
      </c>
      <c r="C2277" s="299" t="s">
        <v>7372</v>
      </c>
      <c r="D2277" s="299" t="s">
        <v>7376</v>
      </c>
      <c r="E2277" s="302" t="s">
        <v>7370</v>
      </c>
      <c r="F2277" s="301">
        <v>9</v>
      </c>
      <c r="G2277" s="300">
        <v>5</v>
      </c>
      <c r="H2277" s="300">
        <v>5</v>
      </c>
      <c r="I2277" s="300">
        <v>5</v>
      </c>
      <c r="J2277" s="300">
        <v>5</v>
      </c>
      <c r="K2277" s="300">
        <v>10</v>
      </c>
      <c r="L2277" s="300">
        <v>10</v>
      </c>
      <c r="M2277" s="300">
        <v>5</v>
      </c>
      <c r="N2277" s="300">
        <v>10</v>
      </c>
      <c r="O2277" s="300">
        <v>10</v>
      </c>
      <c r="P2277" s="300">
        <v>10</v>
      </c>
      <c r="Q2277" s="300">
        <v>5</v>
      </c>
      <c r="R2277" s="1" t="s">
        <v>6665</v>
      </c>
    </row>
    <row r="2278" spans="1:18">
      <c r="A2278">
        <v>666</v>
      </c>
      <c r="B2278">
        <v>15</v>
      </c>
      <c r="C2278" s="299" t="s">
        <v>7372</v>
      </c>
      <c r="D2278" s="299" t="s">
        <v>7375</v>
      </c>
      <c r="E2278" s="302" t="s">
        <v>7370</v>
      </c>
      <c r="F2278" s="301">
        <v>9.4</v>
      </c>
      <c r="G2278" s="300">
        <v>5</v>
      </c>
      <c r="H2278" s="300">
        <v>5</v>
      </c>
      <c r="I2278" s="300">
        <v>5</v>
      </c>
      <c r="J2278" s="300">
        <v>5</v>
      </c>
      <c r="K2278" s="300">
        <v>10</v>
      </c>
      <c r="L2278" s="300">
        <v>10</v>
      </c>
      <c r="M2278" s="300">
        <v>5</v>
      </c>
      <c r="N2278" s="300">
        <v>10</v>
      </c>
      <c r="O2278" s="300">
        <v>10</v>
      </c>
      <c r="P2278" s="300">
        <v>10</v>
      </c>
      <c r="Q2278" s="300">
        <v>5</v>
      </c>
      <c r="R2278" s="1" t="s">
        <v>6665</v>
      </c>
    </row>
    <row r="2279" spans="1:18">
      <c r="A2279">
        <v>665</v>
      </c>
      <c r="B2279">
        <v>15</v>
      </c>
      <c r="C2279" s="299" t="s">
        <v>7372</v>
      </c>
      <c r="D2279" s="299" t="s">
        <v>7374</v>
      </c>
      <c r="E2279" s="302" t="s">
        <v>7370</v>
      </c>
      <c r="F2279" s="301">
        <v>9.4</v>
      </c>
      <c r="G2279" s="300">
        <v>5</v>
      </c>
      <c r="H2279" s="300">
        <v>5</v>
      </c>
      <c r="I2279" s="300">
        <v>5</v>
      </c>
      <c r="J2279" s="300">
        <v>5</v>
      </c>
      <c r="K2279" s="300">
        <v>10</v>
      </c>
      <c r="L2279" s="300">
        <v>10</v>
      </c>
      <c r="M2279" s="300">
        <v>5</v>
      </c>
      <c r="N2279" s="300">
        <v>10</v>
      </c>
      <c r="O2279" s="300">
        <v>10</v>
      </c>
      <c r="P2279" s="300">
        <v>10</v>
      </c>
      <c r="Q2279" s="300">
        <v>5</v>
      </c>
      <c r="R2279" s="1" t="s">
        <v>6665</v>
      </c>
    </row>
    <row r="2280" spans="1:18">
      <c r="A2280">
        <v>664</v>
      </c>
      <c r="B2280">
        <v>16</v>
      </c>
      <c r="C2280" s="299" t="s">
        <v>7372</v>
      </c>
      <c r="D2280" s="299" t="s">
        <v>7373</v>
      </c>
      <c r="E2280" s="302" t="s">
        <v>7370</v>
      </c>
      <c r="F2280" s="301">
        <v>8.8000000000000007</v>
      </c>
      <c r="G2280" s="300">
        <v>5</v>
      </c>
      <c r="H2280" s="300">
        <v>5</v>
      </c>
      <c r="I2280" s="300">
        <v>5</v>
      </c>
      <c r="J2280" s="300">
        <v>5</v>
      </c>
      <c r="K2280" s="300">
        <v>10</v>
      </c>
      <c r="L2280" s="300">
        <v>10</v>
      </c>
      <c r="M2280" s="300">
        <v>5</v>
      </c>
      <c r="N2280" s="300">
        <v>10</v>
      </c>
      <c r="O2280" s="300">
        <v>10</v>
      </c>
      <c r="P2280" s="300">
        <v>10</v>
      </c>
      <c r="Q2280" s="300">
        <v>5</v>
      </c>
      <c r="R2280" s="1" t="s">
        <v>6665</v>
      </c>
    </row>
    <row r="2281" spans="1:18">
      <c r="A2281">
        <v>663</v>
      </c>
      <c r="C2281" s="299" t="s">
        <v>7372</v>
      </c>
      <c r="D2281" s="298" t="s">
        <v>7371</v>
      </c>
      <c r="E2281" s="297" t="s">
        <v>7370</v>
      </c>
      <c r="F2281" s="296">
        <v>8.8000000000000007</v>
      </c>
      <c r="G2281" s="296" t="e">
        <f>AVERAGE(#REF!)</f>
        <v>#REF!</v>
      </c>
      <c r="H2281" s="296" t="e">
        <f>AVERAGE(#REF!)</f>
        <v>#REF!</v>
      </c>
      <c r="I2281" s="296" t="e">
        <f>AVERAGE(#REF!)</f>
        <v>#REF!</v>
      </c>
      <c r="J2281" s="296" t="e">
        <f>AVERAGE(#REF!)</f>
        <v>#REF!</v>
      </c>
      <c r="K2281" s="296" t="e">
        <f>AVERAGE(#REF!)</f>
        <v>#REF!</v>
      </c>
      <c r="L2281" s="296" t="e">
        <f>AVERAGE(#REF!)</f>
        <v>#REF!</v>
      </c>
      <c r="M2281" s="296" t="e">
        <f>AVERAGE(#REF!)</f>
        <v>#REF!</v>
      </c>
      <c r="N2281" s="296" t="e">
        <f>AVERAGE(#REF!)</f>
        <v>#REF!</v>
      </c>
      <c r="O2281" s="296" t="e">
        <f>AVERAGE(#REF!)</f>
        <v>#REF!</v>
      </c>
      <c r="P2281" s="296" t="e">
        <f>AVERAGE(#REF!)</f>
        <v>#REF!</v>
      </c>
      <c r="Q2281" s="296" t="e">
        <f>AVERAGE(#REF!)</f>
        <v>#REF!</v>
      </c>
      <c r="R2281" s="1" t="s">
        <v>6665</v>
      </c>
    </row>
    <row r="2282" spans="1:18">
      <c r="A2282">
        <v>662</v>
      </c>
      <c r="B2282">
        <v>1</v>
      </c>
      <c r="C2282" s="299" t="s">
        <v>7358</v>
      </c>
      <c r="D2282" s="299" t="s">
        <v>7369</v>
      </c>
      <c r="E2282" s="302" t="s">
        <v>6524</v>
      </c>
      <c r="F2282" s="301">
        <v>8.8000000000000007</v>
      </c>
      <c r="G2282" s="300">
        <v>5</v>
      </c>
      <c r="H2282" s="300">
        <v>5</v>
      </c>
      <c r="I2282" s="300">
        <v>5</v>
      </c>
      <c r="J2282" s="300">
        <v>5</v>
      </c>
      <c r="K2282" s="300">
        <v>10</v>
      </c>
      <c r="L2282" s="300">
        <v>10</v>
      </c>
      <c r="M2282" s="300">
        <v>5</v>
      </c>
      <c r="N2282" s="300">
        <v>10</v>
      </c>
      <c r="O2282" s="300">
        <v>10</v>
      </c>
      <c r="P2282" s="300">
        <v>10</v>
      </c>
      <c r="Q2282" s="300">
        <v>5</v>
      </c>
      <c r="R2282" s="1" t="s">
        <v>8</v>
      </c>
    </row>
    <row r="2283" spans="1:18">
      <c r="A2283">
        <v>661</v>
      </c>
      <c r="B2283">
        <v>2</v>
      </c>
      <c r="C2283" s="299" t="s">
        <v>7358</v>
      </c>
      <c r="D2283" s="299" t="s">
        <v>7368</v>
      </c>
      <c r="E2283" s="302" t="s">
        <v>6524</v>
      </c>
      <c r="F2283" s="301">
        <v>8.6</v>
      </c>
      <c r="G2283" s="300">
        <v>5</v>
      </c>
      <c r="H2283" s="300">
        <v>5</v>
      </c>
      <c r="I2283" s="300">
        <v>5</v>
      </c>
      <c r="J2283" s="300">
        <v>5</v>
      </c>
      <c r="K2283" s="300">
        <v>10</v>
      </c>
      <c r="L2283" s="300">
        <v>10</v>
      </c>
      <c r="M2283" s="300">
        <v>5</v>
      </c>
      <c r="N2283" s="300">
        <v>10</v>
      </c>
      <c r="O2283" s="300">
        <v>10</v>
      </c>
      <c r="P2283" s="300">
        <v>10</v>
      </c>
      <c r="Q2283" s="300">
        <v>5</v>
      </c>
      <c r="R2283" s="1" t="s">
        <v>8</v>
      </c>
    </row>
    <row r="2284" spans="1:18">
      <c r="A2284">
        <v>660</v>
      </c>
      <c r="B2284">
        <v>3</v>
      </c>
      <c r="C2284" s="299" t="s">
        <v>7358</v>
      </c>
      <c r="D2284" s="299" t="s">
        <v>7367</v>
      </c>
      <c r="E2284" s="302" t="s">
        <v>6524</v>
      </c>
      <c r="F2284" s="301">
        <v>9.3000000000000007</v>
      </c>
      <c r="G2284" s="300">
        <v>5</v>
      </c>
      <c r="H2284" s="300">
        <v>5</v>
      </c>
      <c r="I2284" s="300">
        <v>5</v>
      </c>
      <c r="J2284" s="300">
        <v>5</v>
      </c>
      <c r="K2284" s="300">
        <v>10</v>
      </c>
      <c r="L2284" s="300">
        <v>10</v>
      </c>
      <c r="M2284" s="300">
        <v>5</v>
      </c>
      <c r="N2284" s="300">
        <v>10</v>
      </c>
      <c r="O2284" s="300">
        <v>10</v>
      </c>
      <c r="P2284" s="300">
        <v>10</v>
      </c>
      <c r="Q2284" s="300">
        <v>5</v>
      </c>
      <c r="R2284" s="1" t="s">
        <v>6665</v>
      </c>
    </row>
    <row r="2285" spans="1:18">
      <c r="A2285">
        <v>659</v>
      </c>
      <c r="B2285">
        <v>4</v>
      </c>
      <c r="C2285" s="299" t="s">
        <v>7358</v>
      </c>
      <c r="D2285" s="299" t="s">
        <v>7366</v>
      </c>
      <c r="E2285" s="302" t="s">
        <v>6524</v>
      </c>
      <c r="F2285" s="301">
        <v>8.1</v>
      </c>
      <c r="G2285" s="300">
        <v>5</v>
      </c>
      <c r="H2285" s="300">
        <v>5</v>
      </c>
      <c r="I2285" s="300">
        <v>5</v>
      </c>
      <c r="J2285" s="300">
        <v>5</v>
      </c>
      <c r="K2285" s="300">
        <v>10</v>
      </c>
      <c r="L2285" s="300">
        <v>10</v>
      </c>
      <c r="M2285" s="300">
        <v>5</v>
      </c>
      <c r="N2285" s="300">
        <v>10</v>
      </c>
      <c r="O2285" s="300">
        <v>10</v>
      </c>
      <c r="P2285" s="300">
        <v>10</v>
      </c>
      <c r="Q2285" s="300">
        <v>5</v>
      </c>
      <c r="R2285" s="1" t="s">
        <v>8</v>
      </c>
    </row>
    <row r="2286" spans="1:18">
      <c r="A2286">
        <v>658</v>
      </c>
      <c r="B2286">
        <v>5</v>
      </c>
      <c r="C2286" s="299" t="s">
        <v>7358</v>
      </c>
      <c r="D2286" s="299" t="s">
        <v>7365</v>
      </c>
      <c r="E2286" s="302" t="s">
        <v>6524</v>
      </c>
      <c r="F2286" s="301">
        <v>7.5</v>
      </c>
      <c r="G2286" s="300">
        <v>5</v>
      </c>
      <c r="H2286" s="300">
        <v>5</v>
      </c>
      <c r="I2286" s="300">
        <v>5</v>
      </c>
      <c r="J2286" s="300">
        <v>5</v>
      </c>
      <c r="K2286" s="300">
        <v>10</v>
      </c>
      <c r="L2286" s="300">
        <v>10</v>
      </c>
      <c r="M2286" s="300">
        <v>5</v>
      </c>
      <c r="N2286" s="300">
        <v>10</v>
      </c>
      <c r="O2286" s="300">
        <v>10</v>
      </c>
      <c r="P2286" s="300">
        <v>10</v>
      </c>
      <c r="Q2286" s="300">
        <v>5</v>
      </c>
      <c r="R2286" s="1" t="s">
        <v>6665</v>
      </c>
    </row>
    <row r="2287" spans="1:18">
      <c r="A2287">
        <v>657</v>
      </c>
      <c r="B2287">
        <v>6</v>
      </c>
      <c r="C2287" s="299" t="s">
        <v>7358</v>
      </c>
      <c r="D2287" s="299" t="s">
        <v>7364</v>
      </c>
      <c r="E2287" s="302" t="s">
        <v>6524</v>
      </c>
      <c r="F2287" s="301">
        <v>8.1</v>
      </c>
      <c r="G2287" s="300">
        <v>5</v>
      </c>
      <c r="H2287" s="300">
        <v>5</v>
      </c>
      <c r="I2287" s="300">
        <v>5</v>
      </c>
      <c r="J2287" s="300">
        <v>5</v>
      </c>
      <c r="K2287" s="300">
        <v>10</v>
      </c>
      <c r="L2287" s="300">
        <v>10</v>
      </c>
      <c r="M2287" s="300">
        <v>5</v>
      </c>
      <c r="N2287" s="300">
        <v>10</v>
      </c>
      <c r="O2287" s="300">
        <v>10</v>
      </c>
      <c r="P2287" s="300">
        <v>10</v>
      </c>
      <c r="Q2287" s="300">
        <v>5</v>
      </c>
      <c r="R2287" s="1" t="s">
        <v>8</v>
      </c>
    </row>
    <row r="2288" spans="1:18">
      <c r="A2288">
        <v>656</v>
      </c>
      <c r="B2288">
        <v>7</v>
      </c>
      <c r="C2288" s="299" t="s">
        <v>7358</v>
      </c>
      <c r="D2288" s="299" t="s">
        <v>7363</v>
      </c>
      <c r="E2288" s="302" t="s">
        <v>6524</v>
      </c>
      <c r="F2288" s="301">
        <v>9.4</v>
      </c>
      <c r="G2288" s="300">
        <v>5</v>
      </c>
      <c r="H2288" s="300">
        <v>5</v>
      </c>
      <c r="I2288" s="300">
        <v>5</v>
      </c>
      <c r="J2288" s="300">
        <v>5</v>
      </c>
      <c r="K2288" s="300">
        <v>10</v>
      </c>
      <c r="L2288" s="300">
        <v>10</v>
      </c>
      <c r="M2288" s="300">
        <v>5</v>
      </c>
      <c r="N2288" s="300">
        <v>10</v>
      </c>
      <c r="O2288" s="300">
        <v>10</v>
      </c>
      <c r="P2288" s="300">
        <v>10</v>
      </c>
      <c r="Q2288" s="300">
        <v>5</v>
      </c>
      <c r="R2288" s="1" t="s">
        <v>6665</v>
      </c>
    </row>
    <row r="2289" spans="1:18">
      <c r="A2289">
        <v>655</v>
      </c>
      <c r="B2289">
        <v>8</v>
      </c>
      <c r="C2289" s="299" t="s">
        <v>7358</v>
      </c>
      <c r="D2289" s="305" t="s">
        <v>7362</v>
      </c>
      <c r="E2289" s="304" t="s">
        <v>6524</v>
      </c>
      <c r="F2289" s="303">
        <v>9.9</v>
      </c>
      <c r="G2289" s="300">
        <v>5</v>
      </c>
      <c r="H2289" s="300">
        <v>5</v>
      </c>
      <c r="I2289" s="300">
        <v>5</v>
      </c>
      <c r="J2289" s="300">
        <v>5</v>
      </c>
      <c r="K2289" s="300">
        <v>10</v>
      </c>
      <c r="L2289" s="300">
        <v>10</v>
      </c>
      <c r="M2289" s="300">
        <v>5</v>
      </c>
      <c r="N2289" s="300">
        <v>10</v>
      </c>
      <c r="O2289" s="300">
        <v>10</v>
      </c>
      <c r="P2289" s="300">
        <v>10</v>
      </c>
      <c r="Q2289" s="300">
        <v>5</v>
      </c>
      <c r="R2289" s="1" t="s">
        <v>6665</v>
      </c>
    </row>
    <row r="2290" spans="1:18">
      <c r="A2290">
        <v>654</v>
      </c>
      <c r="B2290">
        <v>9</v>
      </c>
      <c r="C2290" s="299" t="s">
        <v>7358</v>
      </c>
      <c r="D2290" s="299" t="s">
        <v>7361</v>
      </c>
      <c r="E2290" s="302" t="s">
        <v>6524</v>
      </c>
      <c r="F2290" s="301">
        <v>8.5</v>
      </c>
      <c r="G2290" s="300">
        <v>5</v>
      </c>
      <c r="H2290" s="300">
        <v>5</v>
      </c>
      <c r="I2290" s="300">
        <v>5</v>
      </c>
      <c r="J2290" s="300">
        <v>5</v>
      </c>
      <c r="K2290" s="300">
        <v>10</v>
      </c>
      <c r="L2290" s="300">
        <v>10</v>
      </c>
      <c r="M2290" s="300">
        <v>5</v>
      </c>
      <c r="N2290" s="300">
        <v>10</v>
      </c>
      <c r="O2290" s="300">
        <v>10</v>
      </c>
      <c r="P2290" s="300">
        <v>10</v>
      </c>
      <c r="Q2290" s="300">
        <v>5</v>
      </c>
      <c r="R2290" s="1" t="s">
        <v>6665</v>
      </c>
    </row>
    <row r="2291" spans="1:18">
      <c r="A2291">
        <v>653</v>
      </c>
      <c r="B2291">
        <v>10</v>
      </c>
      <c r="C2291" s="299" t="s">
        <v>7358</v>
      </c>
      <c r="D2291" s="299" t="s">
        <v>7360</v>
      </c>
      <c r="E2291" s="302" t="s">
        <v>6524</v>
      </c>
      <c r="F2291" s="301">
        <v>7.6</v>
      </c>
      <c r="G2291" s="300">
        <v>5</v>
      </c>
      <c r="H2291" s="300">
        <v>5</v>
      </c>
      <c r="I2291" s="300">
        <v>5</v>
      </c>
      <c r="J2291" s="300">
        <v>5</v>
      </c>
      <c r="K2291" s="300">
        <v>10</v>
      </c>
      <c r="L2291" s="300">
        <v>10</v>
      </c>
      <c r="M2291" s="300">
        <v>5</v>
      </c>
      <c r="N2291" s="300">
        <v>10</v>
      </c>
      <c r="O2291" s="300">
        <v>10</v>
      </c>
      <c r="P2291" s="300">
        <v>10</v>
      </c>
      <c r="Q2291" s="300">
        <v>5</v>
      </c>
      <c r="R2291" s="1" t="s">
        <v>6665</v>
      </c>
    </row>
    <row r="2292" spans="1:18">
      <c r="A2292">
        <v>652</v>
      </c>
      <c r="B2292">
        <v>11</v>
      </c>
      <c r="C2292" s="299" t="s">
        <v>7358</v>
      </c>
      <c r="D2292" s="305" t="s">
        <v>7359</v>
      </c>
      <c r="E2292" s="304" t="s">
        <v>6524</v>
      </c>
      <c r="F2292" s="303">
        <v>10</v>
      </c>
      <c r="G2292" s="300">
        <v>5</v>
      </c>
      <c r="H2292" s="300">
        <v>5</v>
      </c>
      <c r="I2292" s="300">
        <v>5</v>
      </c>
      <c r="J2292" s="300">
        <v>5</v>
      </c>
      <c r="K2292" s="300">
        <v>10</v>
      </c>
      <c r="L2292" s="300">
        <v>10</v>
      </c>
      <c r="M2292" s="300">
        <v>5</v>
      </c>
      <c r="N2292" s="300">
        <v>10</v>
      </c>
      <c r="O2292" s="300">
        <v>10</v>
      </c>
      <c r="P2292" s="300">
        <v>10</v>
      </c>
      <c r="Q2292" s="300">
        <v>5</v>
      </c>
      <c r="R2292" s="1" t="s">
        <v>8</v>
      </c>
    </row>
    <row r="2293" spans="1:18">
      <c r="A2293">
        <v>651</v>
      </c>
      <c r="C2293" s="299" t="s">
        <v>7358</v>
      </c>
      <c r="D2293" s="298" t="s">
        <v>7357</v>
      </c>
      <c r="E2293" s="297" t="s">
        <v>6524</v>
      </c>
      <c r="F2293" s="296">
        <v>8.6999999999999993</v>
      </c>
      <c r="G2293" s="296" t="e">
        <f>AVERAGE(#REF!)</f>
        <v>#REF!</v>
      </c>
      <c r="H2293" s="296" t="e">
        <f>AVERAGE(#REF!)</f>
        <v>#REF!</v>
      </c>
      <c r="I2293" s="296" t="e">
        <f>AVERAGE(#REF!)</f>
        <v>#REF!</v>
      </c>
      <c r="J2293" s="296" t="e">
        <f>AVERAGE(#REF!)</f>
        <v>#REF!</v>
      </c>
      <c r="K2293" s="296" t="e">
        <f>AVERAGE(#REF!)</f>
        <v>#REF!</v>
      </c>
      <c r="L2293" s="296" t="e">
        <f>AVERAGE(#REF!)</f>
        <v>#REF!</v>
      </c>
      <c r="M2293" s="296" t="e">
        <f>AVERAGE(#REF!)</f>
        <v>#REF!</v>
      </c>
      <c r="N2293" s="296" t="e">
        <f>AVERAGE(#REF!)</f>
        <v>#REF!</v>
      </c>
      <c r="O2293" s="296" t="e">
        <f>AVERAGE(#REF!)</f>
        <v>#REF!</v>
      </c>
      <c r="P2293" s="296" t="e">
        <f>AVERAGE(#REF!)</f>
        <v>#REF!</v>
      </c>
      <c r="Q2293" s="296" t="e">
        <f>AVERAGE(#REF!)</f>
        <v>#REF!</v>
      </c>
      <c r="R2293" s="1" t="s">
        <v>6665</v>
      </c>
    </row>
    <row r="2294" spans="1:18">
      <c r="A2294">
        <v>650</v>
      </c>
      <c r="B2294">
        <v>1</v>
      </c>
      <c r="C2294" s="299" t="s">
        <v>7348</v>
      </c>
      <c r="D2294" s="299" t="s">
        <v>7356</v>
      </c>
      <c r="E2294" s="302" t="s">
        <v>6524</v>
      </c>
      <c r="F2294" s="301">
        <v>9.1</v>
      </c>
      <c r="G2294" s="300">
        <v>5</v>
      </c>
      <c r="H2294" s="300">
        <v>5</v>
      </c>
      <c r="I2294" s="300">
        <v>5</v>
      </c>
      <c r="J2294" s="300">
        <v>5</v>
      </c>
      <c r="K2294" s="300">
        <v>10</v>
      </c>
      <c r="L2294" s="300">
        <v>10</v>
      </c>
      <c r="M2294" s="300">
        <v>5</v>
      </c>
      <c r="N2294" s="300">
        <v>10</v>
      </c>
      <c r="O2294" s="300">
        <v>10</v>
      </c>
      <c r="P2294" s="300">
        <v>10</v>
      </c>
      <c r="Q2294" s="300">
        <v>5</v>
      </c>
      <c r="R2294" s="1" t="s">
        <v>6665</v>
      </c>
    </row>
    <row r="2295" spans="1:18">
      <c r="A2295">
        <v>649</v>
      </c>
      <c r="B2295">
        <v>2</v>
      </c>
      <c r="C2295" s="299" t="s">
        <v>7348</v>
      </c>
      <c r="D2295" s="299" t="s">
        <v>7355</v>
      </c>
      <c r="E2295" s="302" t="s">
        <v>6524</v>
      </c>
      <c r="F2295" s="301">
        <v>7.5</v>
      </c>
      <c r="G2295" s="300">
        <v>5</v>
      </c>
      <c r="H2295" s="300">
        <v>5</v>
      </c>
      <c r="I2295" s="300">
        <v>5</v>
      </c>
      <c r="J2295" s="300">
        <v>5</v>
      </c>
      <c r="K2295" s="300">
        <v>10</v>
      </c>
      <c r="L2295" s="300">
        <v>10</v>
      </c>
      <c r="M2295" s="300">
        <v>5</v>
      </c>
      <c r="N2295" s="300">
        <v>10</v>
      </c>
      <c r="O2295" s="300">
        <v>10</v>
      </c>
      <c r="P2295" s="300">
        <v>10</v>
      </c>
      <c r="Q2295" s="300">
        <v>5</v>
      </c>
      <c r="R2295" s="1" t="s">
        <v>6665</v>
      </c>
    </row>
    <row r="2296" spans="1:18">
      <c r="A2296">
        <v>648</v>
      </c>
      <c r="B2296">
        <v>3</v>
      </c>
      <c r="C2296" s="299" t="s">
        <v>7348</v>
      </c>
      <c r="D2296" s="299" t="s">
        <v>7354</v>
      </c>
      <c r="E2296" s="302" t="s">
        <v>6524</v>
      </c>
      <c r="F2296" s="301">
        <v>7.6</v>
      </c>
      <c r="G2296" s="300">
        <v>5</v>
      </c>
      <c r="H2296" s="300">
        <v>5</v>
      </c>
      <c r="I2296" s="300">
        <v>5</v>
      </c>
      <c r="J2296" s="300">
        <v>5</v>
      </c>
      <c r="K2296" s="300">
        <v>10</v>
      </c>
      <c r="L2296" s="300">
        <v>10</v>
      </c>
      <c r="M2296" s="300">
        <v>5</v>
      </c>
      <c r="N2296" s="300">
        <v>10</v>
      </c>
      <c r="O2296" s="300">
        <v>10</v>
      </c>
      <c r="P2296" s="300">
        <v>10</v>
      </c>
      <c r="Q2296" s="300">
        <v>5</v>
      </c>
      <c r="R2296" s="1" t="s">
        <v>6665</v>
      </c>
    </row>
    <row r="2297" spans="1:18">
      <c r="A2297">
        <v>647</v>
      </c>
      <c r="B2297">
        <v>4</v>
      </c>
      <c r="C2297" s="299" t="s">
        <v>7348</v>
      </c>
      <c r="D2297" s="299" t="s">
        <v>7353</v>
      </c>
      <c r="E2297" s="302" t="s">
        <v>6524</v>
      </c>
      <c r="F2297" s="301">
        <v>8.9</v>
      </c>
      <c r="G2297" s="300">
        <v>5</v>
      </c>
      <c r="H2297" s="300">
        <v>5</v>
      </c>
      <c r="I2297" s="300">
        <v>5</v>
      </c>
      <c r="J2297" s="300">
        <v>5</v>
      </c>
      <c r="K2297" s="300">
        <v>10</v>
      </c>
      <c r="L2297" s="300">
        <v>10</v>
      </c>
      <c r="M2297" s="300">
        <v>5</v>
      </c>
      <c r="N2297" s="300">
        <v>10</v>
      </c>
      <c r="O2297" s="300">
        <v>10</v>
      </c>
      <c r="P2297" s="300">
        <v>10</v>
      </c>
      <c r="Q2297" s="300">
        <v>5</v>
      </c>
      <c r="R2297" s="1" t="s">
        <v>8</v>
      </c>
    </row>
    <row r="2298" spans="1:18">
      <c r="A2298">
        <v>646</v>
      </c>
      <c r="B2298">
        <v>5</v>
      </c>
      <c r="C2298" s="299" t="s">
        <v>7348</v>
      </c>
      <c r="D2298" s="299" t="s">
        <v>7352</v>
      </c>
      <c r="E2298" s="302" t="s">
        <v>6524</v>
      </c>
      <c r="F2298" s="301">
        <v>7.1</v>
      </c>
      <c r="G2298" s="300">
        <v>5</v>
      </c>
      <c r="H2298" s="300">
        <v>5</v>
      </c>
      <c r="I2298" s="300">
        <v>5</v>
      </c>
      <c r="J2298" s="300">
        <v>5</v>
      </c>
      <c r="K2298" s="300">
        <v>10</v>
      </c>
      <c r="L2298" s="300">
        <v>10</v>
      </c>
      <c r="M2298" s="300">
        <v>5</v>
      </c>
      <c r="N2298" s="300">
        <v>10</v>
      </c>
      <c r="O2298" s="300">
        <v>10</v>
      </c>
      <c r="P2298" s="300">
        <v>10</v>
      </c>
      <c r="Q2298" s="300">
        <v>5</v>
      </c>
    </row>
    <row r="2299" spans="1:18">
      <c r="A2299">
        <v>645</v>
      </c>
      <c r="B2299">
        <v>6</v>
      </c>
      <c r="C2299" s="299" t="s">
        <v>7348</v>
      </c>
      <c r="D2299" s="299" t="s">
        <v>7351</v>
      </c>
      <c r="E2299" s="302" t="s">
        <v>6524</v>
      </c>
      <c r="F2299" s="301">
        <v>9.4</v>
      </c>
      <c r="G2299" s="300">
        <v>5</v>
      </c>
      <c r="H2299" s="300">
        <v>5</v>
      </c>
      <c r="I2299" s="300">
        <v>5</v>
      </c>
      <c r="J2299" s="300">
        <v>5</v>
      </c>
      <c r="K2299" s="300">
        <v>10</v>
      </c>
      <c r="L2299" s="300">
        <v>10</v>
      </c>
      <c r="M2299" s="300">
        <v>5</v>
      </c>
      <c r="N2299" s="300">
        <v>10</v>
      </c>
      <c r="O2299" s="300">
        <v>10</v>
      </c>
      <c r="P2299" s="300">
        <v>10</v>
      </c>
      <c r="Q2299" s="300">
        <v>5</v>
      </c>
      <c r="R2299" s="1" t="s">
        <v>6665</v>
      </c>
    </row>
    <row r="2300" spans="1:18">
      <c r="A2300">
        <v>644</v>
      </c>
      <c r="B2300">
        <v>7</v>
      </c>
      <c r="C2300" s="299" t="s">
        <v>7348</v>
      </c>
      <c r="D2300" s="305" t="s">
        <v>7350</v>
      </c>
      <c r="E2300" s="304" t="s">
        <v>6524</v>
      </c>
      <c r="F2300" s="303">
        <v>9.6</v>
      </c>
      <c r="G2300" s="300">
        <v>5</v>
      </c>
      <c r="H2300" s="300">
        <v>5</v>
      </c>
      <c r="I2300" s="300">
        <v>5</v>
      </c>
      <c r="J2300" s="300">
        <v>5</v>
      </c>
      <c r="K2300" s="300">
        <v>10</v>
      </c>
      <c r="L2300" s="300">
        <v>10</v>
      </c>
      <c r="M2300" s="300">
        <v>5</v>
      </c>
      <c r="N2300" s="300">
        <v>10</v>
      </c>
      <c r="O2300" s="300">
        <v>10</v>
      </c>
      <c r="P2300" s="300">
        <v>10</v>
      </c>
      <c r="Q2300" s="300">
        <v>5</v>
      </c>
      <c r="R2300" s="1" t="s">
        <v>8</v>
      </c>
    </row>
    <row r="2301" spans="1:18">
      <c r="A2301">
        <v>643</v>
      </c>
      <c r="B2301">
        <v>8</v>
      </c>
      <c r="C2301" s="299" t="s">
        <v>7348</v>
      </c>
      <c r="D2301" s="299" t="s">
        <v>7349</v>
      </c>
      <c r="E2301" s="302" t="s">
        <v>6524</v>
      </c>
      <c r="F2301" s="301">
        <v>9.1999999999999993</v>
      </c>
      <c r="G2301" s="300">
        <v>5</v>
      </c>
      <c r="H2301" s="300">
        <v>5</v>
      </c>
      <c r="I2301" s="300">
        <v>5</v>
      </c>
      <c r="J2301" s="300">
        <v>5</v>
      </c>
      <c r="K2301" s="300">
        <v>10</v>
      </c>
      <c r="L2301" s="300">
        <v>10</v>
      </c>
      <c r="M2301" s="300">
        <v>5</v>
      </c>
      <c r="N2301" s="300">
        <v>10</v>
      </c>
      <c r="O2301" s="300">
        <v>10</v>
      </c>
      <c r="P2301" s="300">
        <v>10</v>
      </c>
      <c r="Q2301" s="300">
        <v>5</v>
      </c>
      <c r="R2301" s="1" t="s">
        <v>6665</v>
      </c>
    </row>
    <row r="2302" spans="1:18">
      <c r="A2302">
        <v>642</v>
      </c>
      <c r="C2302" s="299" t="s">
        <v>7348</v>
      </c>
      <c r="D2302" s="298" t="s">
        <v>7347</v>
      </c>
      <c r="E2302" s="297" t="s">
        <v>6524</v>
      </c>
      <c r="F2302" s="296">
        <v>8.6</v>
      </c>
      <c r="G2302" s="296" t="e">
        <f>AVERAGE(#REF!)</f>
        <v>#REF!</v>
      </c>
      <c r="H2302" s="296" t="e">
        <f>AVERAGE(#REF!)</f>
        <v>#REF!</v>
      </c>
      <c r="I2302" s="296" t="e">
        <f>AVERAGE(#REF!)</f>
        <v>#REF!</v>
      </c>
      <c r="J2302" s="296" t="e">
        <f>AVERAGE(#REF!)</f>
        <v>#REF!</v>
      </c>
      <c r="K2302" s="296" t="e">
        <f>AVERAGE(#REF!)</f>
        <v>#REF!</v>
      </c>
      <c r="L2302" s="296" t="e">
        <f>AVERAGE(#REF!)</f>
        <v>#REF!</v>
      </c>
      <c r="M2302" s="296" t="e">
        <f>AVERAGE(#REF!)</f>
        <v>#REF!</v>
      </c>
      <c r="N2302" s="296" t="e">
        <f>AVERAGE(#REF!)</f>
        <v>#REF!</v>
      </c>
      <c r="O2302" s="296" t="e">
        <f>AVERAGE(#REF!)</f>
        <v>#REF!</v>
      </c>
      <c r="P2302" s="296" t="e">
        <f>AVERAGE(#REF!)</f>
        <v>#REF!</v>
      </c>
      <c r="Q2302" s="296" t="e">
        <f>AVERAGE(#REF!)</f>
        <v>#REF!</v>
      </c>
      <c r="R2302" s="1" t="s">
        <v>6665</v>
      </c>
    </row>
    <row r="2303" spans="1:18">
      <c r="A2303">
        <v>641</v>
      </c>
      <c r="B2303">
        <v>1</v>
      </c>
      <c r="C2303" s="299" t="s">
        <v>7335</v>
      </c>
      <c r="D2303" s="299" t="s">
        <v>7346</v>
      </c>
      <c r="E2303" s="302" t="s">
        <v>6524</v>
      </c>
      <c r="F2303" s="301">
        <v>8.9</v>
      </c>
      <c r="G2303" s="300">
        <v>5</v>
      </c>
      <c r="H2303" s="300">
        <v>5</v>
      </c>
      <c r="I2303" s="300">
        <v>5</v>
      </c>
      <c r="J2303" s="300">
        <v>5</v>
      </c>
      <c r="K2303" s="300">
        <v>10</v>
      </c>
      <c r="L2303" s="300">
        <v>10</v>
      </c>
      <c r="M2303" s="300">
        <v>5</v>
      </c>
      <c r="N2303" s="300">
        <v>10</v>
      </c>
      <c r="O2303" s="300">
        <v>10</v>
      </c>
      <c r="P2303" s="300">
        <v>10</v>
      </c>
      <c r="Q2303" s="300">
        <v>5</v>
      </c>
      <c r="R2303" s="1" t="s">
        <v>8</v>
      </c>
    </row>
    <row r="2304" spans="1:18">
      <c r="A2304">
        <v>640</v>
      </c>
      <c r="B2304">
        <v>2</v>
      </c>
      <c r="C2304" s="299" t="s">
        <v>7335</v>
      </c>
      <c r="D2304" s="299" t="s">
        <v>7345</v>
      </c>
      <c r="E2304" s="302" t="s">
        <v>6524</v>
      </c>
      <c r="F2304" s="301">
        <v>8.5</v>
      </c>
      <c r="G2304" s="300">
        <v>5</v>
      </c>
      <c r="H2304" s="300">
        <v>5</v>
      </c>
      <c r="I2304" s="300">
        <v>5</v>
      </c>
      <c r="J2304" s="300">
        <v>5</v>
      </c>
      <c r="K2304" s="300">
        <v>10</v>
      </c>
      <c r="L2304" s="300">
        <v>10</v>
      </c>
      <c r="M2304" s="300">
        <v>5</v>
      </c>
      <c r="N2304" s="300">
        <v>10</v>
      </c>
      <c r="O2304" s="300">
        <v>10</v>
      </c>
      <c r="P2304" s="300">
        <v>10</v>
      </c>
      <c r="Q2304" s="300">
        <v>5</v>
      </c>
      <c r="R2304" s="1" t="s">
        <v>6698</v>
      </c>
    </row>
    <row r="2305" spans="1:18">
      <c r="A2305">
        <v>639</v>
      </c>
      <c r="B2305">
        <v>3</v>
      </c>
      <c r="C2305" s="299" t="s">
        <v>7335</v>
      </c>
      <c r="D2305" s="299" t="s">
        <v>7344</v>
      </c>
      <c r="E2305" s="302" t="s">
        <v>6524</v>
      </c>
      <c r="F2305" s="301">
        <v>8.6</v>
      </c>
      <c r="G2305" s="300">
        <v>5</v>
      </c>
      <c r="H2305" s="300">
        <v>5</v>
      </c>
      <c r="I2305" s="300">
        <v>5</v>
      </c>
      <c r="J2305" s="300">
        <v>5</v>
      </c>
      <c r="K2305" s="300">
        <v>10</v>
      </c>
      <c r="L2305" s="300">
        <v>10</v>
      </c>
      <c r="M2305" s="300">
        <v>5</v>
      </c>
      <c r="N2305" s="300">
        <v>10</v>
      </c>
      <c r="O2305" s="300">
        <v>10</v>
      </c>
      <c r="P2305" s="300">
        <v>10</v>
      </c>
      <c r="Q2305" s="300">
        <v>5</v>
      </c>
      <c r="R2305" s="1" t="s">
        <v>6698</v>
      </c>
    </row>
    <row r="2306" spans="1:18">
      <c r="A2306">
        <v>638</v>
      </c>
      <c r="B2306">
        <v>4</v>
      </c>
      <c r="C2306" s="299" t="s">
        <v>7335</v>
      </c>
      <c r="D2306" s="299" t="s">
        <v>7343</v>
      </c>
      <c r="E2306" s="302" t="s">
        <v>6524</v>
      </c>
      <c r="F2306" s="301">
        <v>9</v>
      </c>
      <c r="G2306" s="300">
        <v>5</v>
      </c>
      <c r="H2306" s="300">
        <v>5</v>
      </c>
      <c r="I2306" s="300">
        <v>5</v>
      </c>
      <c r="J2306" s="300">
        <v>5</v>
      </c>
      <c r="K2306" s="300">
        <v>10</v>
      </c>
      <c r="L2306" s="300">
        <v>10</v>
      </c>
      <c r="M2306" s="300">
        <v>5</v>
      </c>
      <c r="N2306" s="300">
        <v>10</v>
      </c>
      <c r="O2306" s="300">
        <v>10</v>
      </c>
      <c r="P2306" s="300">
        <v>10</v>
      </c>
      <c r="Q2306" s="300">
        <v>5</v>
      </c>
      <c r="R2306" s="1" t="s">
        <v>6665</v>
      </c>
    </row>
    <row r="2307" spans="1:18">
      <c r="A2307">
        <v>637</v>
      </c>
      <c r="B2307">
        <v>5</v>
      </c>
      <c r="C2307" s="299" t="s">
        <v>7335</v>
      </c>
      <c r="D2307" s="299" t="s">
        <v>7342</v>
      </c>
      <c r="E2307" s="302" t="s">
        <v>6524</v>
      </c>
      <c r="F2307" s="301">
        <v>8.1</v>
      </c>
      <c r="G2307" s="300">
        <v>5</v>
      </c>
      <c r="H2307" s="300">
        <v>5</v>
      </c>
      <c r="I2307" s="300">
        <v>5</v>
      </c>
      <c r="J2307" s="300">
        <v>5</v>
      </c>
      <c r="K2307" s="300">
        <v>10</v>
      </c>
      <c r="L2307" s="300">
        <v>10</v>
      </c>
      <c r="M2307" s="300">
        <v>5</v>
      </c>
      <c r="N2307" s="300">
        <v>10</v>
      </c>
      <c r="O2307" s="300">
        <v>10</v>
      </c>
      <c r="P2307" s="300">
        <v>10</v>
      </c>
      <c r="Q2307" s="300">
        <v>5</v>
      </c>
      <c r="R2307" s="1" t="s">
        <v>6665</v>
      </c>
    </row>
    <row r="2308" spans="1:18">
      <c r="A2308">
        <v>636</v>
      </c>
      <c r="B2308">
        <v>6</v>
      </c>
      <c r="C2308" s="299" t="s">
        <v>7335</v>
      </c>
      <c r="D2308" s="299" t="s">
        <v>7341</v>
      </c>
      <c r="E2308" s="302" t="s">
        <v>6524</v>
      </c>
      <c r="F2308" s="301">
        <v>8.1999999999999993</v>
      </c>
      <c r="G2308" s="300">
        <v>5</v>
      </c>
      <c r="H2308" s="300">
        <v>5</v>
      </c>
      <c r="I2308" s="300">
        <v>5</v>
      </c>
      <c r="J2308" s="300">
        <v>5</v>
      </c>
      <c r="K2308" s="300">
        <v>10</v>
      </c>
      <c r="L2308" s="300">
        <v>10</v>
      </c>
      <c r="M2308" s="300">
        <v>5</v>
      </c>
      <c r="N2308" s="300">
        <v>10</v>
      </c>
      <c r="O2308" s="300">
        <v>10</v>
      </c>
      <c r="P2308" s="300">
        <v>10</v>
      </c>
      <c r="Q2308" s="300">
        <v>5</v>
      </c>
      <c r="R2308" s="1" t="s">
        <v>6665</v>
      </c>
    </row>
    <row r="2309" spans="1:18">
      <c r="A2309">
        <v>635</v>
      </c>
      <c r="B2309">
        <v>7</v>
      </c>
      <c r="C2309" s="299" t="s">
        <v>7335</v>
      </c>
      <c r="D2309" s="305" t="s">
        <v>7340</v>
      </c>
      <c r="E2309" s="304" t="s">
        <v>6524</v>
      </c>
      <c r="F2309" s="303">
        <v>9.8000000000000007</v>
      </c>
      <c r="G2309" s="300">
        <v>5</v>
      </c>
      <c r="H2309" s="300">
        <v>5</v>
      </c>
      <c r="I2309" s="300">
        <v>5</v>
      </c>
      <c r="J2309" s="300">
        <v>5</v>
      </c>
      <c r="K2309" s="300">
        <v>10</v>
      </c>
      <c r="L2309" s="300">
        <v>10</v>
      </c>
      <c r="M2309" s="300">
        <v>5</v>
      </c>
      <c r="N2309" s="300">
        <v>10</v>
      </c>
      <c r="O2309" s="300">
        <v>10</v>
      </c>
      <c r="P2309" s="300">
        <v>10</v>
      </c>
      <c r="Q2309" s="300">
        <v>5</v>
      </c>
      <c r="R2309" s="1" t="s">
        <v>8</v>
      </c>
    </row>
    <row r="2310" spans="1:18">
      <c r="A2310">
        <v>634</v>
      </c>
      <c r="B2310">
        <v>8</v>
      </c>
      <c r="C2310" s="299" t="s">
        <v>7335</v>
      </c>
      <c r="D2310" s="299" t="s">
        <v>7339</v>
      </c>
      <c r="E2310" s="302" t="s">
        <v>6524</v>
      </c>
      <c r="F2310" s="301">
        <v>8.9</v>
      </c>
      <c r="G2310" s="300">
        <v>5</v>
      </c>
      <c r="H2310" s="300">
        <v>5</v>
      </c>
      <c r="I2310" s="300">
        <v>5</v>
      </c>
      <c r="J2310" s="300">
        <v>5</v>
      </c>
      <c r="K2310" s="300">
        <v>10</v>
      </c>
      <c r="L2310" s="300">
        <v>10</v>
      </c>
      <c r="M2310" s="300">
        <v>5</v>
      </c>
      <c r="N2310" s="300">
        <v>10</v>
      </c>
      <c r="O2310" s="300">
        <v>10</v>
      </c>
      <c r="P2310" s="300">
        <v>10</v>
      </c>
      <c r="Q2310" s="300">
        <v>5</v>
      </c>
      <c r="R2310" s="1" t="s">
        <v>6665</v>
      </c>
    </row>
    <row r="2311" spans="1:18">
      <c r="A2311">
        <v>633</v>
      </c>
      <c r="B2311">
        <v>9</v>
      </c>
      <c r="C2311" s="299" t="s">
        <v>7335</v>
      </c>
      <c r="D2311" s="305" t="s">
        <v>7338</v>
      </c>
      <c r="E2311" s="304" t="s">
        <v>6524</v>
      </c>
      <c r="F2311" s="303">
        <v>9.6999999999999993</v>
      </c>
      <c r="G2311" s="300">
        <v>5</v>
      </c>
      <c r="H2311" s="300">
        <v>5</v>
      </c>
      <c r="I2311" s="300">
        <v>5</v>
      </c>
      <c r="J2311" s="300">
        <v>5</v>
      </c>
      <c r="K2311" s="300">
        <v>10</v>
      </c>
      <c r="L2311" s="300">
        <v>10</v>
      </c>
      <c r="M2311" s="300">
        <v>5</v>
      </c>
      <c r="N2311" s="300">
        <v>10</v>
      </c>
      <c r="O2311" s="300">
        <v>10</v>
      </c>
      <c r="P2311" s="300">
        <v>10</v>
      </c>
      <c r="Q2311" s="300">
        <v>5</v>
      </c>
      <c r="R2311" s="1" t="s">
        <v>6698</v>
      </c>
    </row>
    <row r="2312" spans="1:18">
      <c r="A2312">
        <v>632</v>
      </c>
      <c r="B2312">
        <v>10</v>
      </c>
      <c r="C2312" s="299" t="s">
        <v>7335</v>
      </c>
      <c r="D2312" s="299" t="s">
        <v>7337</v>
      </c>
      <c r="E2312" s="302" t="s">
        <v>6524</v>
      </c>
      <c r="F2312" s="301">
        <v>8.6999999999999993</v>
      </c>
      <c r="G2312" s="300">
        <v>5</v>
      </c>
      <c r="H2312" s="300">
        <v>5</v>
      </c>
      <c r="I2312" s="300">
        <v>5</v>
      </c>
      <c r="J2312" s="300">
        <v>5</v>
      </c>
      <c r="K2312" s="300">
        <v>10</v>
      </c>
      <c r="L2312" s="300">
        <v>10</v>
      </c>
      <c r="M2312" s="300">
        <v>5</v>
      </c>
      <c r="N2312" s="300">
        <v>10</v>
      </c>
      <c r="O2312" s="300">
        <v>10</v>
      </c>
      <c r="P2312" s="300">
        <v>10</v>
      </c>
      <c r="Q2312" s="300">
        <v>5</v>
      </c>
      <c r="R2312" s="1" t="s">
        <v>6698</v>
      </c>
    </row>
    <row r="2313" spans="1:18">
      <c r="A2313">
        <v>631</v>
      </c>
      <c r="B2313">
        <v>11</v>
      </c>
      <c r="C2313" s="299" t="s">
        <v>7335</v>
      </c>
      <c r="D2313" s="299" t="s">
        <v>7336</v>
      </c>
      <c r="E2313" s="302" t="s">
        <v>6524</v>
      </c>
      <c r="F2313" s="301">
        <v>8.8000000000000007</v>
      </c>
      <c r="G2313" s="300">
        <v>5</v>
      </c>
      <c r="H2313" s="300">
        <v>5</v>
      </c>
      <c r="I2313" s="300">
        <v>5</v>
      </c>
      <c r="J2313" s="300">
        <v>5</v>
      </c>
      <c r="K2313" s="300">
        <v>10</v>
      </c>
      <c r="L2313" s="300">
        <v>10</v>
      </c>
      <c r="M2313" s="300">
        <v>5</v>
      </c>
      <c r="N2313" s="300">
        <v>10</v>
      </c>
      <c r="O2313" s="300">
        <v>10</v>
      </c>
      <c r="P2313" s="300">
        <v>10</v>
      </c>
      <c r="Q2313" s="300">
        <v>5</v>
      </c>
      <c r="R2313" s="1" t="s">
        <v>6665</v>
      </c>
    </row>
    <row r="2314" spans="1:18">
      <c r="A2314">
        <v>630</v>
      </c>
      <c r="C2314" s="299" t="s">
        <v>7335</v>
      </c>
      <c r="D2314" s="298" t="s">
        <v>7334</v>
      </c>
      <c r="E2314" s="297" t="s">
        <v>6524</v>
      </c>
      <c r="F2314" s="296">
        <v>8.8000000000000007</v>
      </c>
      <c r="G2314" s="296" t="e">
        <f>AVERAGE(#REF!)</f>
        <v>#REF!</v>
      </c>
      <c r="H2314" s="296" t="e">
        <f>AVERAGE(#REF!)</f>
        <v>#REF!</v>
      </c>
      <c r="I2314" s="296" t="e">
        <f>AVERAGE(#REF!)</f>
        <v>#REF!</v>
      </c>
      <c r="J2314" s="296" t="e">
        <f>AVERAGE(#REF!)</f>
        <v>#REF!</v>
      </c>
      <c r="K2314" s="296" t="e">
        <f>AVERAGE(#REF!)</f>
        <v>#REF!</v>
      </c>
      <c r="L2314" s="296" t="e">
        <f>AVERAGE(#REF!)</f>
        <v>#REF!</v>
      </c>
      <c r="M2314" s="296" t="e">
        <f>AVERAGE(#REF!)</f>
        <v>#REF!</v>
      </c>
      <c r="N2314" s="296" t="e">
        <f>AVERAGE(#REF!)</f>
        <v>#REF!</v>
      </c>
      <c r="O2314" s="296" t="e">
        <f>AVERAGE(#REF!)</f>
        <v>#REF!</v>
      </c>
      <c r="P2314" s="296" t="e">
        <f>AVERAGE(#REF!)</f>
        <v>#REF!</v>
      </c>
      <c r="Q2314" s="296" t="e">
        <f>AVERAGE(#REF!)</f>
        <v>#REF!</v>
      </c>
      <c r="R2314" s="1" t="s">
        <v>6698</v>
      </c>
    </row>
    <row r="2315" spans="1:18">
      <c r="A2315">
        <v>629</v>
      </c>
      <c r="B2315">
        <v>1</v>
      </c>
      <c r="C2315" s="299" t="s">
        <v>7323</v>
      </c>
      <c r="D2315" s="299" t="s">
        <v>7333</v>
      </c>
      <c r="E2315" s="302" t="s">
        <v>6524</v>
      </c>
      <c r="F2315" s="301">
        <v>9.3000000000000007</v>
      </c>
      <c r="G2315" s="300">
        <v>5</v>
      </c>
      <c r="H2315" s="300">
        <v>5</v>
      </c>
      <c r="I2315" s="300">
        <v>5</v>
      </c>
      <c r="J2315" s="300">
        <v>5</v>
      </c>
      <c r="K2315" s="300">
        <v>10</v>
      </c>
      <c r="L2315" s="300">
        <v>10</v>
      </c>
      <c r="M2315" s="300">
        <v>5</v>
      </c>
      <c r="N2315" s="300">
        <v>10</v>
      </c>
      <c r="O2315" s="300">
        <v>10</v>
      </c>
      <c r="P2315" s="300">
        <v>10</v>
      </c>
      <c r="Q2315" s="300">
        <v>5</v>
      </c>
      <c r="R2315" s="1" t="s">
        <v>6665</v>
      </c>
    </row>
    <row r="2316" spans="1:18">
      <c r="A2316">
        <v>628</v>
      </c>
      <c r="B2316">
        <v>2</v>
      </c>
      <c r="C2316" s="299" t="s">
        <v>7323</v>
      </c>
      <c r="D2316" s="299" t="s">
        <v>7332</v>
      </c>
      <c r="E2316" s="302" t="s">
        <v>6524</v>
      </c>
      <c r="F2316" s="301">
        <v>8.9</v>
      </c>
      <c r="G2316" s="300">
        <v>5</v>
      </c>
      <c r="H2316" s="300">
        <v>5</v>
      </c>
      <c r="I2316" s="300">
        <v>5</v>
      </c>
      <c r="J2316" s="300">
        <v>5</v>
      </c>
      <c r="K2316" s="300">
        <v>10</v>
      </c>
      <c r="L2316" s="300">
        <v>10</v>
      </c>
      <c r="M2316" s="300">
        <v>5</v>
      </c>
      <c r="N2316" s="300">
        <v>10</v>
      </c>
      <c r="O2316" s="300">
        <v>10</v>
      </c>
      <c r="P2316" s="300">
        <v>10</v>
      </c>
      <c r="Q2316" s="300">
        <v>5</v>
      </c>
      <c r="R2316" s="1" t="s">
        <v>6665</v>
      </c>
    </row>
    <row r="2317" spans="1:18">
      <c r="A2317">
        <v>627</v>
      </c>
      <c r="B2317">
        <v>3</v>
      </c>
      <c r="C2317" s="299" t="s">
        <v>7323</v>
      </c>
      <c r="D2317" s="299" t="s">
        <v>7331</v>
      </c>
      <c r="E2317" s="302" t="s">
        <v>6524</v>
      </c>
      <c r="F2317" s="301">
        <v>9.1</v>
      </c>
      <c r="G2317" s="300">
        <v>5</v>
      </c>
      <c r="H2317" s="300">
        <v>5</v>
      </c>
      <c r="I2317" s="300">
        <v>5</v>
      </c>
      <c r="J2317" s="300">
        <v>5</v>
      </c>
      <c r="K2317" s="300">
        <v>10</v>
      </c>
      <c r="L2317" s="300">
        <v>10</v>
      </c>
      <c r="M2317" s="300">
        <v>5</v>
      </c>
      <c r="N2317" s="300">
        <v>10</v>
      </c>
      <c r="O2317" s="300">
        <v>10</v>
      </c>
      <c r="P2317" s="300">
        <v>10</v>
      </c>
      <c r="Q2317" s="300">
        <v>5</v>
      </c>
      <c r="R2317" s="1" t="s">
        <v>8</v>
      </c>
    </row>
    <row r="2318" spans="1:18">
      <c r="A2318">
        <v>626</v>
      </c>
      <c r="B2318">
        <v>4</v>
      </c>
      <c r="C2318" s="299" t="s">
        <v>7323</v>
      </c>
      <c r="D2318" s="299" t="s">
        <v>7330</v>
      </c>
      <c r="E2318" s="302" t="s">
        <v>6524</v>
      </c>
      <c r="F2318" s="301">
        <v>8.4</v>
      </c>
      <c r="G2318" s="300">
        <v>5</v>
      </c>
      <c r="H2318" s="300">
        <v>5</v>
      </c>
      <c r="I2318" s="300">
        <v>5</v>
      </c>
      <c r="J2318" s="300">
        <v>5</v>
      </c>
      <c r="K2318" s="300">
        <v>10</v>
      </c>
      <c r="L2318" s="300">
        <v>10</v>
      </c>
      <c r="M2318" s="300">
        <v>5</v>
      </c>
      <c r="N2318" s="300">
        <v>10</v>
      </c>
      <c r="O2318" s="300">
        <v>10</v>
      </c>
      <c r="P2318" s="300">
        <v>10</v>
      </c>
      <c r="Q2318" s="300">
        <v>5</v>
      </c>
      <c r="R2318" s="1" t="s">
        <v>6665</v>
      </c>
    </row>
    <row r="2319" spans="1:18">
      <c r="A2319">
        <v>625</v>
      </c>
      <c r="B2319">
        <v>5</v>
      </c>
      <c r="C2319" s="299" t="s">
        <v>7323</v>
      </c>
      <c r="D2319" s="299" t="s">
        <v>7329</v>
      </c>
      <c r="E2319" s="302" t="s">
        <v>6524</v>
      </c>
      <c r="F2319" s="301">
        <v>8.1</v>
      </c>
      <c r="G2319" s="300">
        <v>5</v>
      </c>
      <c r="H2319" s="300">
        <v>5</v>
      </c>
      <c r="I2319" s="300">
        <v>5</v>
      </c>
      <c r="J2319" s="300">
        <v>5</v>
      </c>
      <c r="K2319" s="300">
        <v>10</v>
      </c>
      <c r="L2319" s="300">
        <v>10</v>
      </c>
      <c r="M2319" s="300">
        <v>5</v>
      </c>
      <c r="N2319" s="300">
        <v>10</v>
      </c>
      <c r="O2319" s="300">
        <v>10</v>
      </c>
      <c r="P2319" s="300">
        <v>10</v>
      </c>
      <c r="Q2319" s="300">
        <v>5</v>
      </c>
      <c r="R2319" s="1" t="s">
        <v>6665</v>
      </c>
    </row>
    <row r="2320" spans="1:18">
      <c r="A2320">
        <v>624</v>
      </c>
      <c r="B2320">
        <v>6</v>
      </c>
      <c r="C2320" s="299" t="s">
        <v>7323</v>
      </c>
      <c r="D2320" s="299" t="s">
        <v>7328</v>
      </c>
      <c r="E2320" s="302" t="s">
        <v>6524</v>
      </c>
      <c r="F2320" s="301">
        <v>8.1999999999999993</v>
      </c>
      <c r="G2320" s="300">
        <v>5</v>
      </c>
      <c r="H2320" s="300">
        <v>5</v>
      </c>
      <c r="I2320" s="300">
        <v>5</v>
      </c>
      <c r="J2320" s="300">
        <v>5</v>
      </c>
      <c r="K2320" s="300">
        <v>10</v>
      </c>
      <c r="L2320" s="300">
        <v>10</v>
      </c>
      <c r="M2320" s="300">
        <v>5</v>
      </c>
      <c r="N2320" s="300">
        <v>10</v>
      </c>
      <c r="O2320" s="300">
        <v>10</v>
      </c>
      <c r="P2320" s="300">
        <v>10</v>
      </c>
      <c r="Q2320" s="300">
        <v>5</v>
      </c>
      <c r="R2320" s="1" t="s">
        <v>6665</v>
      </c>
    </row>
    <row r="2321" spans="1:18">
      <c r="A2321">
        <v>623</v>
      </c>
      <c r="B2321">
        <v>7</v>
      </c>
      <c r="C2321" s="299" t="s">
        <v>7323</v>
      </c>
      <c r="D2321" s="299" t="s">
        <v>7327</v>
      </c>
      <c r="E2321" s="302" t="s">
        <v>6524</v>
      </c>
      <c r="F2321" s="301">
        <v>8.6</v>
      </c>
      <c r="G2321" s="300">
        <v>5</v>
      </c>
      <c r="H2321" s="300">
        <v>5</v>
      </c>
      <c r="I2321" s="300">
        <v>5</v>
      </c>
      <c r="J2321" s="300">
        <v>5</v>
      </c>
      <c r="K2321" s="300">
        <v>10</v>
      </c>
      <c r="L2321" s="300">
        <v>10</v>
      </c>
      <c r="M2321" s="300">
        <v>5</v>
      </c>
      <c r="N2321" s="300">
        <v>10</v>
      </c>
      <c r="O2321" s="300">
        <v>10</v>
      </c>
      <c r="P2321" s="300">
        <v>10</v>
      </c>
      <c r="Q2321" s="300">
        <v>5</v>
      </c>
      <c r="R2321" s="1" t="s">
        <v>6665</v>
      </c>
    </row>
    <row r="2322" spans="1:18">
      <c r="A2322">
        <v>622</v>
      </c>
      <c r="B2322">
        <v>8</v>
      </c>
      <c r="C2322" s="299" t="s">
        <v>7323</v>
      </c>
      <c r="D2322" s="299" t="s">
        <v>7326</v>
      </c>
      <c r="E2322" s="302" t="s">
        <v>6524</v>
      </c>
      <c r="F2322" s="301">
        <v>7.8</v>
      </c>
      <c r="G2322" s="300">
        <v>5</v>
      </c>
      <c r="H2322" s="300">
        <v>5</v>
      </c>
      <c r="I2322" s="300">
        <v>5</v>
      </c>
      <c r="J2322" s="300">
        <v>5</v>
      </c>
      <c r="K2322" s="300">
        <v>10</v>
      </c>
      <c r="L2322" s="300">
        <v>10</v>
      </c>
      <c r="M2322" s="300">
        <v>5</v>
      </c>
      <c r="N2322" s="300">
        <v>10</v>
      </c>
      <c r="O2322" s="300">
        <v>10</v>
      </c>
      <c r="P2322" s="300">
        <v>10</v>
      </c>
      <c r="Q2322" s="300">
        <v>5</v>
      </c>
      <c r="R2322" s="1" t="s">
        <v>6665</v>
      </c>
    </row>
    <row r="2323" spans="1:18">
      <c r="A2323">
        <v>621</v>
      </c>
      <c r="B2323">
        <v>9</v>
      </c>
      <c r="C2323" s="299" t="s">
        <v>7323</v>
      </c>
      <c r="D2323" s="299" t="s">
        <v>7325</v>
      </c>
      <c r="E2323" s="302" t="s">
        <v>6524</v>
      </c>
      <c r="F2323" s="301">
        <v>9</v>
      </c>
      <c r="G2323" s="300">
        <v>5</v>
      </c>
      <c r="H2323" s="300">
        <v>5</v>
      </c>
      <c r="I2323" s="300">
        <v>5</v>
      </c>
      <c r="J2323" s="300">
        <v>5</v>
      </c>
      <c r="K2323" s="300">
        <v>10</v>
      </c>
      <c r="L2323" s="300">
        <v>10</v>
      </c>
      <c r="M2323" s="300">
        <v>5</v>
      </c>
      <c r="N2323" s="300">
        <v>10</v>
      </c>
      <c r="O2323" s="300">
        <v>10</v>
      </c>
      <c r="P2323" s="300">
        <v>10</v>
      </c>
      <c r="Q2323" s="300">
        <v>5</v>
      </c>
      <c r="R2323" s="1" t="s">
        <v>8</v>
      </c>
    </row>
    <row r="2324" spans="1:18">
      <c r="A2324">
        <v>620</v>
      </c>
      <c r="B2324">
        <v>10</v>
      </c>
      <c r="C2324" s="299" t="s">
        <v>7323</v>
      </c>
      <c r="D2324" s="299" t="s">
        <v>7324</v>
      </c>
      <c r="E2324" s="302" t="s">
        <v>6524</v>
      </c>
      <c r="F2324" s="301">
        <v>8.4</v>
      </c>
      <c r="G2324" s="300">
        <v>5</v>
      </c>
      <c r="H2324" s="300">
        <v>5</v>
      </c>
      <c r="I2324" s="300">
        <v>5</v>
      </c>
      <c r="J2324" s="300">
        <v>5</v>
      </c>
      <c r="K2324" s="300">
        <v>10</v>
      </c>
      <c r="L2324" s="300">
        <v>10</v>
      </c>
      <c r="M2324" s="300">
        <v>5</v>
      </c>
      <c r="N2324" s="300">
        <v>10</v>
      </c>
      <c r="O2324" s="300">
        <v>10</v>
      </c>
      <c r="P2324" s="300">
        <v>10</v>
      </c>
      <c r="Q2324" s="300">
        <v>5</v>
      </c>
      <c r="R2324" s="1" t="s">
        <v>8</v>
      </c>
    </row>
    <row r="2325" spans="1:18">
      <c r="A2325">
        <v>619</v>
      </c>
      <c r="C2325" s="299" t="s">
        <v>7323</v>
      </c>
      <c r="D2325" s="298" t="s">
        <v>7322</v>
      </c>
      <c r="E2325" s="297" t="s">
        <v>6524</v>
      </c>
      <c r="F2325" s="296">
        <v>8.6</v>
      </c>
      <c r="G2325" s="296" t="e">
        <f>AVERAGE(#REF!)</f>
        <v>#REF!</v>
      </c>
      <c r="H2325" s="296" t="e">
        <f>AVERAGE(#REF!)</f>
        <v>#REF!</v>
      </c>
      <c r="I2325" s="296" t="e">
        <f>AVERAGE(#REF!)</f>
        <v>#REF!</v>
      </c>
      <c r="J2325" s="296" t="e">
        <f>AVERAGE(#REF!)</f>
        <v>#REF!</v>
      </c>
      <c r="K2325" s="296" t="e">
        <f>AVERAGE(#REF!)</f>
        <v>#REF!</v>
      </c>
      <c r="L2325" s="296" t="e">
        <f>AVERAGE(#REF!)</f>
        <v>#REF!</v>
      </c>
      <c r="M2325" s="296" t="e">
        <f>AVERAGE(#REF!)</f>
        <v>#REF!</v>
      </c>
      <c r="N2325" s="296" t="e">
        <f>AVERAGE(#REF!)</f>
        <v>#REF!</v>
      </c>
      <c r="O2325" s="296" t="e">
        <f>AVERAGE(#REF!)</f>
        <v>#REF!</v>
      </c>
      <c r="P2325" s="296" t="e">
        <f>AVERAGE(#REF!)</f>
        <v>#REF!</v>
      </c>
      <c r="Q2325" s="296" t="e">
        <f>AVERAGE(#REF!)</f>
        <v>#REF!</v>
      </c>
      <c r="R2325" s="1" t="s">
        <v>6665</v>
      </c>
    </row>
    <row r="2326" spans="1:18">
      <c r="A2326">
        <v>618</v>
      </c>
      <c r="B2326">
        <v>1</v>
      </c>
      <c r="C2326" s="299" t="s">
        <v>7313</v>
      </c>
      <c r="D2326" s="299" t="s">
        <v>7321</v>
      </c>
      <c r="E2326" s="302" t="s">
        <v>6524</v>
      </c>
      <c r="F2326" s="301">
        <v>8.5</v>
      </c>
      <c r="G2326" s="300">
        <v>5</v>
      </c>
      <c r="H2326" s="300">
        <v>5</v>
      </c>
      <c r="I2326" s="300">
        <v>5</v>
      </c>
      <c r="J2326" s="300">
        <v>5</v>
      </c>
      <c r="K2326" s="300">
        <v>10</v>
      </c>
      <c r="L2326" s="300">
        <v>10</v>
      </c>
      <c r="M2326" s="300">
        <v>5</v>
      </c>
      <c r="N2326" s="300">
        <v>10</v>
      </c>
      <c r="O2326" s="300">
        <v>10</v>
      </c>
      <c r="P2326" s="300">
        <v>10</v>
      </c>
      <c r="Q2326" s="300">
        <v>5</v>
      </c>
      <c r="R2326" s="1" t="s">
        <v>8</v>
      </c>
    </row>
    <row r="2327" spans="1:18">
      <c r="A2327">
        <v>617</v>
      </c>
      <c r="B2327">
        <v>2</v>
      </c>
      <c r="C2327" s="299" t="s">
        <v>7313</v>
      </c>
      <c r="D2327" s="299" t="s">
        <v>7320</v>
      </c>
      <c r="E2327" s="302" t="s">
        <v>6524</v>
      </c>
      <c r="F2327" s="301">
        <v>8.4</v>
      </c>
      <c r="G2327" s="300">
        <v>5</v>
      </c>
      <c r="H2327" s="300">
        <v>5</v>
      </c>
      <c r="I2327" s="300">
        <v>5</v>
      </c>
      <c r="J2327" s="300">
        <v>5</v>
      </c>
      <c r="K2327" s="300">
        <v>10</v>
      </c>
      <c r="L2327" s="300">
        <v>10</v>
      </c>
      <c r="M2327" s="300">
        <v>5</v>
      </c>
      <c r="N2327" s="300">
        <v>10</v>
      </c>
      <c r="O2327" s="300">
        <v>10</v>
      </c>
      <c r="P2327" s="300">
        <v>10</v>
      </c>
      <c r="Q2327" s="300">
        <v>5</v>
      </c>
      <c r="R2327" s="1" t="s">
        <v>8</v>
      </c>
    </row>
    <row r="2328" spans="1:18">
      <c r="A2328">
        <v>616</v>
      </c>
      <c r="B2328">
        <v>3</v>
      </c>
      <c r="C2328" s="299" t="s">
        <v>7313</v>
      </c>
      <c r="D2328" s="299" t="s">
        <v>7319</v>
      </c>
      <c r="E2328" s="302" t="s">
        <v>6524</v>
      </c>
      <c r="F2328" s="301">
        <v>8.1</v>
      </c>
      <c r="G2328" s="300">
        <v>5</v>
      </c>
      <c r="H2328" s="300">
        <v>5</v>
      </c>
      <c r="I2328" s="300">
        <v>5</v>
      </c>
      <c r="J2328" s="300">
        <v>5</v>
      </c>
      <c r="K2328" s="300">
        <v>10</v>
      </c>
      <c r="L2328" s="300">
        <v>10</v>
      </c>
      <c r="M2328" s="300">
        <v>5</v>
      </c>
      <c r="N2328" s="300">
        <v>10</v>
      </c>
      <c r="O2328" s="300">
        <v>10</v>
      </c>
      <c r="P2328" s="300">
        <v>10</v>
      </c>
      <c r="Q2328" s="300">
        <v>5</v>
      </c>
      <c r="R2328" s="1" t="s">
        <v>8</v>
      </c>
    </row>
    <row r="2329" spans="1:18">
      <c r="A2329">
        <v>615</v>
      </c>
      <c r="B2329">
        <v>4</v>
      </c>
      <c r="C2329" s="299" t="s">
        <v>7313</v>
      </c>
      <c r="D2329" s="299" t="s">
        <v>7318</v>
      </c>
      <c r="E2329" s="302" t="s">
        <v>6524</v>
      </c>
      <c r="F2329" s="301">
        <v>7.2</v>
      </c>
      <c r="G2329" s="300">
        <v>5</v>
      </c>
      <c r="H2329" s="300">
        <v>5</v>
      </c>
      <c r="I2329" s="300">
        <v>5</v>
      </c>
      <c r="J2329" s="300">
        <v>5</v>
      </c>
      <c r="K2329" s="300">
        <v>10</v>
      </c>
      <c r="L2329" s="300">
        <v>10</v>
      </c>
      <c r="M2329" s="300">
        <v>5</v>
      </c>
      <c r="N2329" s="300">
        <v>10</v>
      </c>
      <c r="O2329" s="300">
        <v>10</v>
      </c>
      <c r="P2329" s="300">
        <v>10</v>
      </c>
      <c r="Q2329" s="300">
        <v>5</v>
      </c>
    </row>
    <row r="2330" spans="1:18">
      <c r="A2330">
        <v>614</v>
      </c>
      <c r="B2330">
        <v>5</v>
      </c>
      <c r="C2330" s="299" t="s">
        <v>7313</v>
      </c>
      <c r="D2330" s="299" t="s">
        <v>7317</v>
      </c>
      <c r="E2330" s="302" t="s">
        <v>6524</v>
      </c>
      <c r="F2330" s="301">
        <v>8.6999999999999993</v>
      </c>
      <c r="G2330" s="300">
        <v>5</v>
      </c>
      <c r="H2330" s="300">
        <v>5</v>
      </c>
      <c r="I2330" s="300">
        <v>5</v>
      </c>
      <c r="J2330" s="300">
        <v>5</v>
      </c>
      <c r="K2330" s="300">
        <v>10</v>
      </c>
      <c r="L2330" s="300">
        <v>10</v>
      </c>
      <c r="M2330" s="300">
        <v>5</v>
      </c>
      <c r="N2330" s="300">
        <v>10</v>
      </c>
      <c r="O2330" s="300">
        <v>10</v>
      </c>
      <c r="P2330" s="300">
        <v>10</v>
      </c>
      <c r="Q2330" s="300">
        <v>5</v>
      </c>
      <c r="R2330" s="1" t="s">
        <v>6698</v>
      </c>
    </row>
    <row r="2331" spans="1:18">
      <c r="A2331">
        <v>613</v>
      </c>
      <c r="B2331">
        <v>6</v>
      </c>
      <c r="C2331" s="299" t="s">
        <v>7313</v>
      </c>
      <c r="D2331" s="299" t="s">
        <v>7316</v>
      </c>
      <c r="E2331" s="302" t="s">
        <v>6524</v>
      </c>
      <c r="F2331" s="301">
        <v>7.4</v>
      </c>
      <c r="G2331" s="300">
        <v>5</v>
      </c>
      <c r="H2331" s="300">
        <v>5</v>
      </c>
      <c r="I2331" s="300">
        <v>5</v>
      </c>
      <c r="J2331" s="300">
        <v>5</v>
      </c>
      <c r="K2331" s="300">
        <v>10</v>
      </c>
      <c r="L2331" s="300">
        <v>10</v>
      </c>
      <c r="M2331" s="300">
        <v>5</v>
      </c>
      <c r="N2331" s="300">
        <v>10</v>
      </c>
      <c r="O2331" s="300">
        <v>10</v>
      </c>
      <c r="P2331" s="300">
        <v>10</v>
      </c>
      <c r="Q2331" s="300">
        <v>5</v>
      </c>
    </row>
    <row r="2332" spans="1:18">
      <c r="A2332">
        <v>612</v>
      </c>
      <c r="B2332">
        <v>7</v>
      </c>
      <c r="C2332" s="299" t="s">
        <v>7313</v>
      </c>
      <c r="D2332" s="299" t="s">
        <v>7315</v>
      </c>
      <c r="E2332" s="302" t="s">
        <v>6524</v>
      </c>
      <c r="F2332" s="301">
        <v>8.6999999999999993</v>
      </c>
      <c r="G2332" s="300">
        <v>5</v>
      </c>
      <c r="H2332" s="300">
        <v>5</v>
      </c>
      <c r="I2332" s="300">
        <v>5</v>
      </c>
      <c r="J2332" s="300">
        <v>5</v>
      </c>
      <c r="K2332" s="300">
        <v>10</v>
      </c>
      <c r="L2332" s="300">
        <v>10</v>
      </c>
      <c r="M2332" s="300">
        <v>5</v>
      </c>
      <c r="N2332" s="300">
        <v>10</v>
      </c>
      <c r="O2332" s="300">
        <v>10</v>
      </c>
      <c r="P2332" s="300">
        <v>10</v>
      </c>
      <c r="Q2332" s="300">
        <v>5</v>
      </c>
      <c r="R2332" s="1" t="s">
        <v>8</v>
      </c>
    </row>
    <row r="2333" spans="1:18">
      <c r="A2333">
        <v>611</v>
      </c>
      <c r="B2333">
        <v>8</v>
      </c>
      <c r="C2333" s="299" t="s">
        <v>7313</v>
      </c>
      <c r="D2333" s="299" t="s">
        <v>7314</v>
      </c>
      <c r="E2333" s="302" t="s">
        <v>6524</v>
      </c>
      <c r="F2333" s="301">
        <v>8.6999999999999993</v>
      </c>
      <c r="G2333" s="300">
        <v>5</v>
      </c>
      <c r="H2333" s="300">
        <v>5</v>
      </c>
      <c r="I2333" s="300">
        <v>5</v>
      </c>
      <c r="J2333" s="300">
        <v>5</v>
      </c>
      <c r="K2333" s="300">
        <v>10</v>
      </c>
      <c r="L2333" s="300">
        <v>10</v>
      </c>
      <c r="M2333" s="300">
        <v>5</v>
      </c>
      <c r="N2333" s="300">
        <v>10</v>
      </c>
      <c r="O2333" s="300">
        <v>10</v>
      </c>
      <c r="P2333" s="300">
        <v>10</v>
      </c>
      <c r="Q2333" s="300">
        <v>5</v>
      </c>
      <c r="R2333" s="1" t="s">
        <v>8</v>
      </c>
    </row>
    <row r="2334" spans="1:18">
      <c r="A2334">
        <v>610</v>
      </c>
      <c r="C2334" s="299" t="s">
        <v>7313</v>
      </c>
      <c r="D2334" s="298" t="s">
        <v>7312</v>
      </c>
      <c r="E2334" s="297" t="s">
        <v>6524</v>
      </c>
      <c r="F2334" s="296">
        <v>8.1999999999999993</v>
      </c>
      <c r="G2334" s="296" t="e">
        <f>AVERAGE(#REF!)</f>
        <v>#REF!</v>
      </c>
      <c r="H2334" s="296" t="e">
        <f>AVERAGE(#REF!)</f>
        <v>#REF!</v>
      </c>
      <c r="I2334" s="296" t="e">
        <f>AVERAGE(#REF!)</f>
        <v>#REF!</v>
      </c>
      <c r="J2334" s="296" t="e">
        <f>AVERAGE(#REF!)</f>
        <v>#REF!</v>
      </c>
      <c r="K2334" s="296" t="e">
        <f>AVERAGE(#REF!)</f>
        <v>#REF!</v>
      </c>
      <c r="L2334" s="296" t="e">
        <f>AVERAGE(#REF!)</f>
        <v>#REF!</v>
      </c>
      <c r="M2334" s="296" t="e">
        <f>AVERAGE(#REF!)</f>
        <v>#REF!</v>
      </c>
      <c r="N2334" s="296" t="e">
        <f>AVERAGE(#REF!)</f>
        <v>#REF!</v>
      </c>
      <c r="O2334" s="296" t="e">
        <f>AVERAGE(#REF!)</f>
        <v>#REF!</v>
      </c>
      <c r="P2334" s="296" t="e">
        <f>AVERAGE(#REF!)</f>
        <v>#REF!</v>
      </c>
      <c r="Q2334" s="296" t="e">
        <f>AVERAGE(#REF!)</f>
        <v>#REF!</v>
      </c>
      <c r="R2334" s="1" t="s">
        <v>8</v>
      </c>
    </row>
    <row r="2335" spans="1:18">
      <c r="A2335">
        <v>609</v>
      </c>
      <c r="B2335">
        <v>1</v>
      </c>
      <c r="C2335" s="299" t="s">
        <v>7301</v>
      </c>
      <c r="D2335" s="299" t="s">
        <v>7311</v>
      </c>
      <c r="E2335" s="302" t="s">
        <v>6524</v>
      </c>
      <c r="F2335" s="301">
        <v>9.1</v>
      </c>
      <c r="G2335" s="300">
        <v>5</v>
      </c>
      <c r="H2335" s="300">
        <v>5</v>
      </c>
      <c r="I2335" s="300">
        <v>5</v>
      </c>
      <c r="J2335" s="300">
        <v>5</v>
      </c>
      <c r="K2335" s="300">
        <v>10</v>
      </c>
      <c r="L2335" s="300">
        <v>10</v>
      </c>
      <c r="M2335" s="300">
        <v>5</v>
      </c>
      <c r="N2335" s="300">
        <v>10</v>
      </c>
      <c r="O2335" s="300">
        <v>10</v>
      </c>
      <c r="P2335" s="300">
        <v>10</v>
      </c>
      <c r="Q2335" s="300">
        <v>5</v>
      </c>
      <c r="R2335" s="1" t="s">
        <v>6665</v>
      </c>
    </row>
    <row r="2336" spans="1:18">
      <c r="A2336">
        <v>608</v>
      </c>
      <c r="B2336">
        <v>2</v>
      </c>
      <c r="C2336" s="299" t="s">
        <v>7301</v>
      </c>
      <c r="D2336" s="305" t="s">
        <v>7310</v>
      </c>
      <c r="E2336" s="304" t="s">
        <v>6524</v>
      </c>
      <c r="F2336" s="303">
        <v>9.8000000000000007</v>
      </c>
      <c r="G2336" s="300">
        <v>5</v>
      </c>
      <c r="H2336" s="300">
        <v>5</v>
      </c>
      <c r="I2336" s="300">
        <v>5</v>
      </c>
      <c r="J2336" s="300">
        <v>5</v>
      </c>
      <c r="K2336" s="300">
        <v>10</v>
      </c>
      <c r="L2336" s="300">
        <v>10</v>
      </c>
      <c r="M2336" s="300">
        <v>5</v>
      </c>
      <c r="N2336" s="300">
        <v>10</v>
      </c>
      <c r="O2336" s="300">
        <v>10</v>
      </c>
      <c r="P2336" s="300">
        <v>10</v>
      </c>
      <c r="Q2336" s="300">
        <v>5</v>
      </c>
      <c r="R2336" s="1" t="s">
        <v>6665</v>
      </c>
    </row>
    <row r="2337" spans="1:18">
      <c r="A2337">
        <v>607</v>
      </c>
      <c r="B2337">
        <v>3</v>
      </c>
      <c r="C2337" s="299" t="s">
        <v>7301</v>
      </c>
      <c r="D2337" s="305" t="s">
        <v>7309</v>
      </c>
      <c r="E2337" s="304" t="s">
        <v>6524</v>
      </c>
      <c r="F2337" s="303">
        <v>9.6</v>
      </c>
      <c r="G2337" s="300">
        <v>5</v>
      </c>
      <c r="H2337" s="300">
        <v>5</v>
      </c>
      <c r="I2337" s="300">
        <v>5</v>
      </c>
      <c r="J2337" s="300">
        <v>5</v>
      </c>
      <c r="K2337" s="300">
        <v>10</v>
      </c>
      <c r="L2337" s="300">
        <v>10</v>
      </c>
      <c r="M2337" s="300">
        <v>5</v>
      </c>
      <c r="N2337" s="300">
        <v>10</v>
      </c>
      <c r="O2337" s="300">
        <v>10</v>
      </c>
      <c r="P2337" s="300">
        <v>10</v>
      </c>
      <c r="Q2337" s="300">
        <v>5</v>
      </c>
      <c r="R2337" s="1" t="s">
        <v>6665</v>
      </c>
    </row>
    <row r="2338" spans="1:18">
      <c r="A2338">
        <v>606</v>
      </c>
      <c r="B2338">
        <v>4</v>
      </c>
      <c r="C2338" s="299" t="s">
        <v>7301</v>
      </c>
      <c r="D2338" s="299" t="s">
        <v>7308</v>
      </c>
      <c r="E2338" s="302" t="s">
        <v>6524</v>
      </c>
      <c r="F2338" s="301">
        <v>8.6999999999999993</v>
      </c>
      <c r="G2338" s="300">
        <v>5</v>
      </c>
      <c r="H2338" s="300">
        <v>5</v>
      </c>
      <c r="I2338" s="300">
        <v>5</v>
      </c>
      <c r="J2338" s="300">
        <v>5</v>
      </c>
      <c r="K2338" s="300">
        <v>10</v>
      </c>
      <c r="L2338" s="300">
        <v>10</v>
      </c>
      <c r="M2338" s="300">
        <v>5</v>
      </c>
      <c r="N2338" s="300">
        <v>10</v>
      </c>
      <c r="O2338" s="300">
        <v>10</v>
      </c>
      <c r="P2338" s="300">
        <v>10</v>
      </c>
      <c r="Q2338" s="300">
        <v>5</v>
      </c>
      <c r="R2338" s="1" t="s">
        <v>6665</v>
      </c>
    </row>
    <row r="2339" spans="1:18">
      <c r="A2339">
        <v>605</v>
      </c>
      <c r="B2339">
        <v>5</v>
      </c>
      <c r="C2339" s="299" t="s">
        <v>7301</v>
      </c>
      <c r="D2339" s="299" t="s">
        <v>7307</v>
      </c>
      <c r="E2339" s="302" t="s">
        <v>6524</v>
      </c>
      <c r="F2339" s="301">
        <v>7.2</v>
      </c>
      <c r="G2339" s="300">
        <v>5</v>
      </c>
      <c r="H2339" s="300">
        <v>5</v>
      </c>
      <c r="I2339" s="300">
        <v>5</v>
      </c>
      <c r="J2339" s="300">
        <v>5</v>
      </c>
      <c r="K2339" s="300">
        <v>10</v>
      </c>
      <c r="L2339" s="300">
        <v>10</v>
      </c>
      <c r="M2339" s="300">
        <v>5</v>
      </c>
      <c r="N2339" s="300">
        <v>10</v>
      </c>
      <c r="O2339" s="300">
        <v>10</v>
      </c>
      <c r="P2339" s="300">
        <v>10</v>
      </c>
      <c r="Q2339" s="300">
        <v>5</v>
      </c>
    </row>
    <row r="2340" spans="1:18">
      <c r="A2340">
        <v>604</v>
      </c>
      <c r="B2340">
        <v>6</v>
      </c>
      <c r="C2340" s="299" t="s">
        <v>7301</v>
      </c>
      <c r="D2340" s="299" t="s">
        <v>7306</v>
      </c>
      <c r="E2340" s="302" t="s">
        <v>6524</v>
      </c>
      <c r="F2340" s="301">
        <v>9</v>
      </c>
      <c r="G2340" s="300">
        <v>5</v>
      </c>
      <c r="H2340" s="300">
        <v>5</v>
      </c>
      <c r="I2340" s="300">
        <v>5</v>
      </c>
      <c r="J2340" s="300">
        <v>5</v>
      </c>
      <c r="K2340" s="300">
        <v>10</v>
      </c>
      <c r="L2340" s="300">
        <v>10</v>
      </c>
      <c r="M2340" s="300">
        <v>5</v>
      </c>
      <c r="N2340" s="300">
        <v>10</v>
      </c>
      <c r="O2340" s="300">
        <v>10</v>
      </c>
      <c r="P2340" s="300">
        <v>10</v>
      </c>
      <c r="Q2340" s="300">
        <v>5</v>
      </c>
      <c r="R2340" s="1" t="s">
        <v>6665</v>
      </c>
    </row>
    <row r="2341" spans="1:18">
      <c r="A2341">
        <v>603</v>
      </c>
      <c r="B2341">
        <v>7</v>
      </c>
      <c r="C2341" s="299" t="s">
        <v>7301</v>
      </c>
      <c r="D2341" s="299" t="s">
        <v>7305</v>
      </c>
      <c r="E2341" s="302" t="s">
        <v>6524</v>
      </c>
      <c r="F2341" s="301">
        <v>7</v>
      </c>
      <c r="G2341" s="300">
        <v>5</v>
      </c>
      <c r="H2341" s="300">
        <v>5</v>
      </c>
      <c r="I2341" s="300">
        <v>5</v>
      </c>
      <c r="J2341" s="300">
        <v>5</v>
      </c>
      <c r="K2341" s="300">
        <v>10</v>
      </c>
      <c r="L2341" s="300">
        <v>10</v>
      </c>
      <c r="M2341" s="300">
        <v>5</v>
      </c>
      <c r="N2341" s="300">
        <v>10</v>
      </c>
      <c r="O2341" s="300">
        <v>10</v>
      </c>
      <c r="P2341" s="300">
        <v>10</v>
      </c>
      <c r="Q2341" s="300">
        <v>5</v>
      </c>
    </row>
    <row r="2342" spans="1:18">
      <c r="A2342">
        <v>602</v>
      </c>
      <c r="B2342">
        <v>8</v>
      </c>
      <c r="C2342" s="299" t="s">
        <v>7301</v>
      </c>
      <c r="D2342" s="299" t="s">
        <v>7304</v>
      </c>
      <c r="E2342" s="302" t="s">
        <v>6524</v>
      </c>
      <c r="F2342" s="301">
        <v>7.9</v>
      </c>
      <c r="G2342" s="300">
        <v>5</v>
      </c>
      <c r="H2342" s="300">
        <v>5</v>
      </c>
      <c r="I2342" s="300">
        <v>5</v>
      </c>
      <c r="J2342" s="300">
        <v>5</v>
      </c>
      <c r="K2342" s="300">
        <v>10</v>
      </c>
      <c r="L2342" s="300">
        <v>10</v>
      </c>
      <c r="M2342" s="300">
        <v>5</v>
      </c>
      <c r="N2342" s="300">
        <v>10</v>
      </c>
      <c r="O2342" s="300">
        <v>10</v>
      </c>
      <c r="P2342" s="300">
        <v>10</v>
      </c>
      <c r="Q2342" s="300">
        <v>5</v>
      </c>
      <c r="R2342" s="1" t="s">
        <v>6665</v>
      </c>
    </row>
    <row r="2343" spans="1:18">
      <c r="A2343">
        <v>601</v>
      </c>
      <c r="B2343">
        <v>9</v>
      </c>
      <c r="C2343" s="299" t="s">
        <v>7301</v>
      </c>
      <c r="D2343" s="299" t="s">
        <v>7303</v>
      </c>
      <c r="E2343" s="302" t="s">
        <v>6524</v>
      </c>
      <c r="F2343" s="301">
        <v>7.4</v>
      </c>
      <c r="G2343" s="300">
        <v>5</v>
      </c>
      <c r="H2343" s="300">
        <v>5</v>
      </c>
      <c r="I2343" s="300">
        <v>5</v>
      </c>
      <c r="J2343" s="300">
        <v>5</v>
      </c>
      <c r="K2343" s="300">
        <v>10</v>
      </c>
      <c r="L2343" s="300">
        <v>10</v>
      </c>
      <c r="M2343" s="300">
        <v>5</v>
      </c>
      <c r="N2343" s="300">
        <v>10</v>
      </c>
      <c r="O2343" s="300">
        <v>10</v>
      </c>
      <c r="P2343" s="300">
        <v>10</v>
      </c>
      <c r="Q2343" s="300">
        <v>5</v>
      </c>
    </row>
    <row r="2344" spans="1:18">
      <c r="A2344">
        <v>600</v>
      </c>
      <c r="B2344">
        <v>10</v>
      </c>
      <c r="C2344" s="299" t="s">
        <v>7301</v>
      </c>
      <c r="D2344" s="299" t="s">
        <v>7302</v>
      </c>
      <c r="E2344" s="302" t="s">
        <v>6524</v>
      </c>
      <c r="F2344" s="301">
        <v>9.1999999999999993</v>
      </c>
      <c r="G2344" s="300">
        <v>5</v>
      </c>
      <c r="H2344" s="300">
        <v>5</v>
      </c>
      <c r="I2344" s="300">
        <v>5</v>
      </c>
      <c r="J2344" s="300">
        <v>5</v>
      </c>
      <c r="K2344" s="300">
        <v>10</v>
      </c>
      <c r="L2344" s="300">
        <v>10</v>
      </c>
      <c r="M2344" s="300">
        <v>5</v>
      </c>
      <c r="N2344" s="300">
        <v>10</v>
      </c>
      <c r="O2344" s="300">
        <v>10</v>
      </c>
      <c r="P2344" s="300">
        <v>10</v>
      </c>
      <c r="Q2344" s="300">
        <v>5</v>
      </c>
      <c r="R2344" s="1" t="s">
        <v>6665</v>
      </c>
    </row>
    <row r="2345" spans="1:18">
      <c r="A2345">
        <v>599</v>
      </c>
      <c r="C2345" s="299" t="s">
        <v>7301</v>
      </c>
      <c r="D2345" s="298" t="s">
        <v>7300</v>
      </c>
      <c r="E2345" s="297" t="s">
        <v>6524</v>
      </c>
      <c r="F2345" s="296">
        <v>8.5</v>
      </c>
      <c r="G2345" s="296" t="e">
        <f>AVERAGE(#REF!)</f>
        <v>#REF!</v>
      </c>
      <c r="H2345" s="296" t="e">
        <f>AVERAGE(#REF!)</f>
        <v>#REF!</v>
      </c>
      <c r="I2345" s="296" t="e">
        <f>AVERAGE(#REF!)</f>
        <v>#REF!</v>
      </c>
      <c r="J2345" s="296" t="e">
        <f>AVERAGE(#REF!)</f>
        <v>#REF!</v>
      </c>
      <c r="K2345" s="296" t="e">
        <f>AVERAGE(#REF!)</f>
        <v>#REF!</v>
      </c>
      <c r="L2345" s="296" t="e">
        <f>AVERAGE(#REF!)</f>
        <v>#REF!</v>
      </c>
      <c r="M2345" s="296" t="e">
        <f>AVERAGE(#REF!)</f>
        <v>#REF!</v>
      </c>
      <c r="N2345" s="296" t="e">
        <f>AVERAGE(#REF!)</f>
        <v>#REF!</v>
      </c>
      <c r="O2345" s="296" t="e">
        <f>AVERAGE(#REF!)</f>
        <v>#REF!</v>
      </c>
      <c r="P2345" s="296" t="e">
        <f>AVERAGE(#REF!)</f>
        <v>#REF!</v>
      </c>
      <c r="Q2345" s="296" t="e">
        <f>AVERAGE(#REF!)</f>
        <v>#REF!</v>
      </c>
      <c r="R2345" s="1" t="s">
        <v>6665</v>
      </c>
    </row>
    <row r="2346" spans="1:18">
      <c r="A2346">
        <v>598</v>
      </c>
      <c r="B2346">
        <v>1</v>
      </c>
      <c r="C2346" s="299" t="s">
        <v>7286</v>
      </c>
      <c r="D2346" s="299" t="s">
        <v>7299</v>
      </c>
      <c r="E2346" s="302" t="s">
        <v>6524</v>
      </c>
      <c r="F2346" s="301">
        <v>7.4</v>
      </c>
      <c r="G2346" s="300">
        <v>5</v>
      </c>
      <c r="H2346" s="300">
        <v>5</v>
      </c>
      <c r="I2346" s="300">
        <v>5</v>
      </c>
      <c r="J2346" s="300">
        <v>5</v>
      </c>
      <c r="K2346" s="300">
        <v>10</v>
      </c>
      <c r="L2346" s="300">
        <v>10</v>
      </c>
      <c r="M2346" s="300">
        <v>5</v>
      </c>
      <c r="N2346" s="300">
        <v>10</v>
      </c>
      <c r="O2346" s="300">
        <v>10</v>
      </c>
      <c r="P2346" s="300">
        <v>10</v>
      </c>
      <c r="Q2346" s="300">
        <v>5</v>
      </c>
    </row>
    <row r="2347" spans="1:18">
      <c r="A2347">
        <v>597</v>
      </c>
      <c r="B2347">
        <v>2</v>
      </c>
      <c r="C2347" s="299" t="s">
        <v>7286</v>
      </c>
      <c r="D2347" s="299" t="s">
        <v>7298</v>
      </c>
      <c r="E2347" s="302" t="s">
        <v>6524</v>
      </c>
      <c r="F2347" s="301">
        <v>8.8000000000000007</v>
      </c>
      <c r="G2347" s="300">
        <v>5</v>
      </c>
      <c r="H2347" s="300">
        <v>5</v>
      </c>
      <c r="I2347" s="300">
        <v>5</v>
      </c>
      <c r="J2347" s="300">
        <v>5</v>
      </c>
      <c r="K2347" s="300">
        <v>10</v>
      </c>
      <c r="L2347" s="300">
        <v>10</v>
      </c>
      <c r="M2347" s="300">
        <v>5</v>
      </c>
      <c r="N2347" s="300">
        <v>10</v>
      </c>
      <c r="O2347" s="300">
        <v>10</v>
      </c>
      <c r="P2347" s="300">
        <v>10</v>
      </c>
      <c r="Q2347" s="300">
        <v>5</v>
      </c>
      <c r="R2347" s="1" t="s">
        <v>6665</v>
      </c>
    </row>
    <row r="2348" spans="1:18">
      <c r="A2348">
        <v>596</v>
      </c>
      <c r="B2348">
        <v>3</v>
      </c>
      <c r="C2348" s="299" t="s">
        <v>7286</v>
      </c>
      <c r="D2348" s="299" t="s">
        <v>7297</v>
      </c>
      <c r="E2348" s="302" t="s">
        <v>6524</v>
      </c>
      <c r="F2348" s="301">
        <v>9.1999999999999993</v>
      </c>
      <c r="G2348" s="300">
        <v>5</v>
      </c>
      <c r="H2348" s="300">
        <v>5</v>
      </c>
      <c r="I2348" s="300">
        <v>5</v>
      </c>
      <c r="J2348" s="300">
        <v>5</v>
      </c>
      <c r="K2348" s="300">
        <v>10</v>
      </c>
      <c r="L2348" s="300">
        <v>10</v>
      </c>
      <c r="M2348" s="300">
        <v>5</v>
      </c>
      <c r="N2348" s="300">
        <v>10</v>
      </c>
      <c r="O2348" s="300">
        <v>10</v>
      </c>
      <c r="P2348" s="300">
        <v>10</v>
      </c>
      <c r="Q2348" s="300">
        <v>5</v>
      </c>
      <c r="R2348" s="1" t="s">
        <v>8</v>
      </c>
    </row>
    <row r="2349" spans="1:18">
      <c r="A2349">
        <v>595</v>
      </c>
      <c r="B2349">
        <v>4</v>
      </c>
      <c r="C2349" s="299" t="s">
        <v>7286</v>
      </c>
      <c r="D2349" s="305" t="s">
        <v>7296</v>
      </c>
      <c r="E2349" s="304" t="s">
        <v>6524</v>
      </c>
      <c r="F2349" s="303">
        <v>9.6</v>
      </c>
      <c r="G2349" s="300">
        <v>5</v>
      </c>
      <c r="H2349" s="300">
        <v>5</v>
      </c>
      <c r="I2349" s="300">
        <v>5</v>
      </c>
      <c r="J2349" s="300">
        <v>5</v>
      </c>
      <c r="K2349" s="300">
        <v>10</v>
      </c>
      <c r="L2349" s="300">
        <v>10</v>
      </c>
      <c r="M2349" s="300">
        <v>5</v>
      </c>
      <c r="N2349" s="300">
        <v>10</v>
      </c>
      <c r="O2349" s="300">
        <v>10</v>
      </c>
      <c r="P2349" s="300">
        <v>10</v>
      </c>
      <c r="Q2349" s="300">
        <v>5</v>
      </c>
      <c r="R2349" s="1" t="s">
        <v>8</v>
      </c>
    </row>
    <row r="2350" spans="1:18">
      <c r="A2350">
        <v>594</v>
      </c>
      <c r="B2350">
        <v>5</v>
      </c>
      <c r="C2350" s="299" t="s">
        <v>7286</v>
      </c>
      <c r="D2350" s="299" t="s">
        <v>7295</v>
      </c>
      <c r="E2350" s="302" t="s">
        <v>6524</v>
      </c>
      <c r="F2350" s="301">
        <v>8.5</v>
      </c>
      <c r="G2350" s="300">
        <v>5</v>
      </c>
      <c r="H2350" s="300">
        <v>5</v>
      </c>
      <c r="I2350" s="300">
        <v>5</v>
      </c>
      <c r="J2350" s="300">
        <v>5</v>
      </c>
      <c r="K2350" s="300">
        <v>10</v>
      </c>
      <c r="L2350" s="300">
        <v>10</v>
      </c>
      <c r="M2350" s="300">
        <v>5</v>
      </c>
      <c r="N2350" s="300">
        <v>10</v>
      </c>
      <c r="O2350" s="300">
        <v>10</v>
      </c>
      <c r="P2350" s="300">
        <v>10</v>
      </c>
      <c r="Q2350" s="300">
        <v>5</v>
      </c>
      <c r="R2350" s="1" t="s">
        <v>8</v>
      </c>
    </row>
    <row r="2351" spans="1:18">
      <c r="A2351">
        <v>593</v>
      </c>
      <c r="B2351">
        <v>6</v>
      </c>
      <c r="C2351" s="299" t="s">
        <v>7286</v>
      </c>
      <c r="D2351" s="299" t="s">
        <v>7294</v>
      </c>
      <c r="E2351" s="302" t="s">
        <v>6524</v>
      </c>
      <c r="F2351" s="301">
        <v>9.1999999999999993</v>
      </c>
      <c r="G2351" s="300">
        <v>5</v>
      </c>
      <c r="H2351" s="300">
        <v>5</v>
      </c>
      <c r="I2351" s="300">
        <v>5</v>
      </c>
      <c r="J2351" s="300">
        <v>5</v>
      </c>
      <c r="K2351" s="300">
        <v>10</v>
      </c>
      <c r="L2351" s="300">
        <v>10</v>
      </c>
      <c r="M2351" s="300">
        <v>5</v>
      </c>
      <c r="N2351" s="300">
        <v>10</v>
      </c>
      <c r="O2351" s="300">
        <v>10</v>
      </c>
      <c r="P2351" s="300">
        <v>10</v>
      </c>
      <c r="Q2351" s="300">
        <v>5</v>
      </c>
      <c r="R2351" s="1" t="s">
        <v>6665</v>
      </c>
    </row>
    <row r="2352" spans="1:18">
      <c r="A2352">
        <v>592</v>
      </c>
      <c r="B2352">
        <v>7</v>
      </c>
      <c r="C2352" s="299" t="s">
        <v>7286</v>
      </c>
      <c r="D2352" s="299" t="s">
        <v>7293</v>
      </c>
      <c r="E2352" s="302" t="s">
        <v>6524</v>
      </c>
      <c r="F2352" s="301">
        <v>7.5</v>
      </c>
      <c r="G2352" s="300">
        <v>5</v>
      </c>
      <c r="H2352" s="300">
        <v>5</v>
      </c>
      <c r="I2352" s="300">
        <v>5</v>
      </c>
      <c r="J2352" s="300">
        <v>5</v>
      </c>
      <c r="K2352" s="300">
        <v>10</v>
      </c>
      <c r="L2352" s="300">
        <v>10</v>
      </c>
      <c r="M2352" s="300">
        <v>5</v>
      </c>
      <c r="N2352" s="300">
        <v>10</v>
      </c>
      <c r="O2352" s="300">
        <v>10</v>
      </c>
      <c r="P2352" s="300">
        <v>10</v>
      </c>
      <c r="Q2352" s="300">
        <v>5</v>
      </c>
      <c r="R2352" s="1" t="s">
        <v>6698</v>
      </c>
    </row>
    <row r="2353" spans="1:18">
      <c r="A2353">
        <v>591</v>
      </c>
      <c r="B2353">
        <v>8</v>
      </c>
      <c r="C2353" s="299" t="s">
        <v>7286</v>
      </c>
      <c r="D2353" s="305" t="s">
        <v>7292</v>
      </c>
      <c r="E2353" s="304" t="s">
        <v>6524</v>
      </c>
      <c r="F2353" s="303">
        <v>9.8000000000000007</v>
      </c>
      <c r="G2353" s="300">
        <v>5</v>
      </c>
      <c r="H2353" s="300">
        <v>5</v>
      </c>
      <c r="I2353" s="300">
        <v>5</v>
      </c>
      <c r="J2353" s="300">
        <v>5</v>
      </c>
      <c r="K2353" s="300">
        <v>10</v>
      </c>
      <c r="L2353" s="300">
        <v>10</v>
      </c>
      <c r="M2353" s="300">
        <v>5</v>
      </c>
      <c r="N2353" s="300">
        <v>10</v>
      </c>
      <c r="O2353" s="300">
        <v>10</v>
      </c>
      <c r="P2353" s="300">
        <v>10</v>
      </c>
      <c r="Q2353" s="300">
        <v>5</v>
      </c>
      <c r="R2353" s="1" t="s">
        <v>8</v>
      </c>
    </row>
    <row r="2354" spans="1:18">
      <c r="A2354">
        <v>590</v>
      </c>
      <c r="B2354">
        <v>9</v>
      </c>
      <c r="C2354" s="299" t="s">
        <v>7286</v>
      </c>
      <c r="D2354" s="299" t="s">
        <v>7291</v>
      </c>
      <c r="E2354" s="302" t="s">
        <v>6524</v>
      </c>
      <c r="F2354" s="301">
        <v>9.1999999999999993</v>
      </c>
      <c r="G2354" s="300">
        <v>5</v>
      </c>
      <c r="H2354" s="300">
        <v>5</v>
      </c>
      <c r="I2354" s="300">
        <v>5</v>
      </c>
      <c r="J2354" s="300">
        <v>5</v>
      </c>
      <c r="K2354" s="300">
        <v>10</v>
      </c>
      <c r="L2354" s="300">
        <v>10</v>
      </c>
      <c r="M2354" s="300">
        <v>5</v>
      </c>
      <c r="N2354" s="300">
        <v>10</v>
      </c>
      <c r="O2354" s="300">
        <v>10</v>
      </c>
      <c r="P2354" s="300">
        <v>10</v>
      </c>
      <c r="Q2354" s="300">
        <v>5</v>
      </c>
      <c r="R2354" s="1" t="s">
        <v>6665</v>
      </c>
    </row>
    <row r="2355" spans="1:18">
      <c r="A2355">
        <v>589</v>
      </c>
      <c r="B2355">
        <v>10</v>
      </c>
      <c r="C2355" s="299" t="s">
        <v>7286</v>
      </c>
      <c r="D2355" s="299" t="s">
        <v>7290</v>
      </c>
      <c r="E2355" s="302" t="s">
        <v>6524</v>
      </c>
      <c r="F2355" s="301">
        <v>7.8</v>
      </c>
      <c r="G2355" s="300">
        <v>5</v>
      </c>
      <c r="H2355" s="300">
        <v>5</v>
      </c>
      <c r="I2355" s="300">
        <v>5</v>
      </c>
      <c r="J2355" s="300">
        <v>5</v>
      </c>
      <c r="K2355" s="300">
        <v>10</v>
      </c>
      <c r="L2355" s="300">
        <v>10</v>
      </c>
      <c r="M2355" s="300">
        <v>5</v>
      </c>
      <c r="N2355" s="300">
        <v>10</v>
      </c>
      <c r="O2355" s="300">
        <v>10</v>
      </c>
      <c r="P2355" s="300">
        <v>10</v>
      </c>
      <c r="Q2355" s="300">
        <v>5</v>
      </c>
      <c r="R2355" s="1" t="s">
        <v>6665</v>
      </c>
    </row>
    <row r="2356" spans="1:18">
      <c r="A2356">
        <v>588</v>
      </c>
      <c r="B2356">
        <v>11</v>
      </c>
      <c r="C2356" s="299" t="s">
        <v>7286</v>
      </c>
      <c r="D2356" s="299" t="s">
        <v>7289</v>
      </c>
      <c r="E2356" s="302" t="s">
        <v>6524</v>
      </c>
      <c r="F2356" s="301">
        <v>9.1999999999999993</v>
      </c>
      <c r="G2356" s="300">
        <v>5</v>
      </c>
      <c r="H2356" s="300">
        <v>5</v>
      </c>
      <c r="I2356" s="300">
        <v>5</v>
      </c>
      <c r="J2356" s="300">
        <v>5</v>
      </c>
      <c r="K2356" s="300">
        <v>10</v>
      </c>
      <c r="L2356" s="300">
        <v>10</v>
      </c>
      <c r="M2356" s="300">
        <v>5</v>
      </c>
      <c r="N2356" s="300">
        <v>10</v>
      </c>
      <c r="O2356" s="300">
        <v>10</v>
      </c>
      <c r="P2356" s="300">
        <v>10</v>
      </c>
      <c r="Q2356" s="300">
        <v>5</v>
      </c>
      <c r="R2356" s="1" t="s">
        <v>8</v>
      </c>
    </row>
    <row r="2357" spans="1:18">
      <c r="A2357">
        <v>587</v>
      </c>
      <c r="B2357">
        <v>12</v>
      </c>
      <c r="C2357" s="299" t="s">
        <v>7286</v>
      </c>
      <c r="D2357" s="299" t="s">
        <v>7288</v>
      </c>
      <c r="E2357" s="302" t="s">
        <v>6524</v>
      </c>
      <c r="F2357" s="301">
        <v>8.4</v>
      </c>
      <c r="G2357" s="300">
        <v>5</v>
      </c>
      <c r="H2357" s="300">
        <v>5</v>
      </c>
      <c r="I2357" s="300">
        <v>5</v>
      </c>
      <c r="J2357" s="300">
        <v>5</v>
      </c>
      <c r="K2357" s="300">
        <v>10</v>
      </c>
      <c r="L2357" s="300">
        <v>10</v>
      </c>
      <c r="M2357" s="300">
        <v>5</v>
      </c>
      <c r="N2357" s="300">
        <v>10</v>
      </c>
      <c r="O2357" s="300">
        <v>10</v>
      </c>
      <c r="P2357" s="300">
        <v>10</v>
      </c>
      <c r="Q2357" s="300">
        <v>5</v>
      </c>
      <c r="R2357" s="1" t="s">
        <v>8</v>
      </c>
    </row>
    <row r="2358" spans="1:18">
      <c r="A2358">
        <v>586</v>
      </c>
      <c r="B2358">
        <v>13</v>
      </c>
      <c r="C2358" s="299" t="s">
        <v>7286</v>
      </c>
      <c r="D2358" s="305" t="s">
        <v>7287</v>
      </c>
      <c r="E2358" s="304" t="s">
        <v>6524</v>
      </c>
      <c r="F2358" s="303">
        <v>10</v>
      </c>
      <c r="G2358" s="300">
        <v>5</v>
      </c>
      <c r="H2358" s="300">
        <v>5</v>
      </c>
      <c r="I2358" s="300">
        <v>5</v>
      </c>
      <c r="J2358" s="300">
        <v>5</v>
      </c>
      <c r="K2358" s="300">
        <v>10</v>
      </c>
      <c r="L2358" s="300">
        <v>10</v>
      </c>
      <c r="M2358" s="300">
        <v>5</v>
      </c>
      <c r="N2358" s="300">
        <v>10</v>
      </c>
      <c r="O2358" s="300">
        <v>10</v>
      </c>
      <c r="P2358" s="300">
        <v>10</v>
      </c>
      <c r="Q2358" s="300">
        <v>5</v>
      </c>
      <c r="R2358" s="1" t="s">
        <v>8</v>
      </c>
    </row>
    <row r="2359" spans="1:18">
      <c r="A2359">
        <v>585</v>
      </c>
      <c r="C2359" s="299" t="s">
        <v>7286</v>
      </c>
      <c r="D2359" s="298" t="s">
        <v>7285</v>
      </c>
      <c r="E2359" s="297" t="s">
        <v>6524</v>
      </c>
      <c r="F2359" s="296">
        <v>8.9</v>
      </c>
      <c r="G2359" s="296" t="e">
        <f>AVERAGE(#REF!)</f>
        <v>#REF!</v>
      </c>
      <c r="H2359" s="296" t="e">
        <f>AVERAGE(#REF!)</f>
        <v>#REF!</v>
      </c>
      <c r="I2359" s="296" t="e">
        <f>AVERAGE(#REF!)</f>
        <v>#REF!</v>
      </c>
      <c r="J2359" s="296" t="e">
        <f>AVERAGE(#REF!)</f>
        <v>#REF!</v>
      </c>
      <c r="K2359" s="296" t="e">
        <f>AVERAGE(#REF!)</f>
        <v>#REF!</v>
      </c>
      <c r="L2359" s="296" t="e">
        <f>AVERAGE(#REF!)</f>
        <v>#REF!</v>
      </c>
      <c r="M2359" s="296" t="e">
        <f>AVERAGE(#REF!)</f>
        <v>#REF!</v>
      </c>
      <c r="N2359" s="296" t="e">
        <f>AVERAGE(#REF!)</f>
        <v>#REF!</v>
      </c>
      <c r="O2359" s="296" t="e">
        <f>AVERAGE(#REF!)</f>
        <v>#REF!</v>
      </c>
      <c r="P2359" s="296" t="e">
        <f>AVERAGE(#REF!)</f>
        <v>#REF!</v>
      </c>
      <c r="Q2359" s="296" t="e">
        <f>AVERAGE(#REF!)</f>
        <v>#REF!</v>
      </c>
      <c r="R2359" s="1" t="s">
        <v>8</v>
      </c>
    </row>
    <row r="2360" spans="1:18">
      <c r="A2360">
        <v>584</v>
      </c>
      <c r="B2360">
        <v>1</v>
      </c>
      <c r="C2360" s="299" t="s">
        <v>7275</v>
      </c>
      <c r="D2360" s="299" t="s">
        <v>7284</v>
      </c>
      <c r="E2360" s="302" t="s">
        <v>6524</v>
      </c>
      <c r="F2360" s="301">
        <v>8.4</v>
      </c>
      <c r="G2360" s="300">
        <v>5</v>
      </c>
      <c r="H2360" s="300">
        <v>5</v>
      </c>
      <c r="I2360" s="300">
        <v>5</v>
      </c>
      <c r="J2360" s="300">
        <v>5</v>
      </c>
      <c r="K2360" s="300">
        <v>10</v>
      </c>
      <c r="L2360" s="300">
        <v>10</v>
      </c>
      <c r="M2360" s="300">
        <v>5</v>
      </c>
      <c r="N2360" s="300">
        <v>10</v>
      </c>
      <c r="O2360" s="300">
        <v>10</v>
      </c>
      <c r="P2360" s="300">
        <v>10</v>
      </c>
      <c r="Q2360" s="300">
        <v>5</v>
      </c>
      <c r="R2360" s="1" t="s">
        <v>8</v>
      </c>
    </row>
    <row r="2361" spans="1:18">
      <c r="A2361">
        <v>583</v>
      </c>
      <c r="B2361">
        <v>2</v>
      </c>
      <c r="C2361" s="299" t="s">
        <v>7275</v>
      </c>
      <c r="D2361" s="299" t="s">
        <v>7283</v>
      </c>
      <c r="E2361" s="302" t="s">
        <v>6524</v>
      </c>
      <c r="F2361" s="301">
        <v>8.9</v>
      </c>
      <c r="G2361" s="300">
        <v>5</v>
      </c>
      <c r="H2361" s="300">
        <v>5</v>
      </c>
      <c r="I2361" s="300">
        <v>5</v>
      </c>
      <c r="J2361" s="300">
        <v>5</v>
      </c>
      <c r="K2361" s="300">
        <v>10</v>
      </c>
      <c r="L2361" s="300">
        <v>10</v>
      </c>
      <c r="M2361" s="300">
        <v>5</v>
      </c>
      <c r="N2361" s="300">
        <v>10</v>
      </c>
      <c r="O2361" s="300">
        <v>10</v>
      </c>
      <c r="P2361" s="300">
        <v>10</v>
      </c>
      <c r="Q2361" s="300">
        <v>5</v>
      </c>
      <c r="R2361" s="1" t="s">
        <v>8</v>
      </c>
    </row>
    <row r="2362" spans="1:18">
      <c r="A2362">
        <v>582</v>
      </c>
      <c r="B2362">
        <v>3</v>
      </c>
      <c r="C2362" s="299" t="s">
        <v>7275</v>
      </c>
      <c r="D2362" s="299" t="s">
        <v>7282</v>
      </c>
      <c r="E2362" s="302" t="s">
        <v>6524</v>
      </c>
      <c r="F2362" s="301">
        <v>9.3000000000000007</v>
      </c>
      <c r="G2362" s="300">
        <v>5</v>
      </c>
      <c r="H2362" s="300">
        <v>5</v>
      </c>
      <c r="I2362" s="300">
        <v>5</v>
      </c>
      <c r="J2362" s="300">
        <v>5</v>
      </c>
      <c r="K2362" s="300">
        <v>10</v>
      </c>
      <c r="L2362" s="300">
        <v>10</v>
      </c>
      <c r="M2362" s="300">
        <v>5</v>
      </c>
      <c r="N2362" s="300">
        <v>10</v>
      </c>
      <c r="O2362" s="300">
        <v>10</v>
      </c>
      <c r="P2362" s="300">
        <v>10</v>
      </c>
      <c r="Q2362" s="300">
        <v>5</v>
      </c>
      <c r="R2362" s="1" t="s">
        <v>8</v>
      </c>
    </row>
    <row r="2363" spans="1:18">
      <c r="A2363">
        <v>581</v>
      </c>
      <c r="B2363">
        <v>4</v>
      </c>
      <c r="C2363" s="299" t="s">
        <v>7275</v>
      </c>
      <c r="D2363" s="305" t="s">
        <v>7281</v>
      </c>
      <c r="E2363" s="304" t="s">
        <v>6524</v>
      </c>
      <c r="F2363" s="303">
        <v>9.5</v>
      </c>
      <c r="G2363" s="300">
        <v>5</v>
      </c>
      <c r="H2363" s="300">
        <v>5</v>
      </c>
      <c r="I2363" s="300">
        <v>5</v>
      </c>
      <c r="J2363" s="300">
        <v>5</v>
      </c>
      <c r="K2363" s="300">
        <v>10</v>
      </c>
      <c r="L2363" s="300">
        <v>10</v>
      </c>
      <c r="M2363" s="300">
        <v>5</v>
      </c>
      <c r="N2363" s="300">
        <v>10</v>
      </c>
      <c r="O2363" s="300">
        <v>10</v>
      </c>
      <c r="P2363" s="300">
        <v>10</v>
      </c>
      <c r="Q2363" s="300">
        <v>5</v>
      </c>
      <c r="R2363" s="1" t="s">
        <v>8</v>
      </c>
    </row>
    <row r="2364" spans="1:18">
      <c r="A2364">
        <v>580</v>
      </c>
      <c r="B2364">
        <v>5</v>
      </c>
      <c r="C2364" s="299" t="s">
        <v>7275</v>
      </c>
      <c r="D2364" s="299" t="s">
        <v>7280</v>
      </c>
      <c r="E2364" s="302" t="s">
        <v>6524</v>
      </c>
      <c r="F2364" s="301">
        <v>7.8</v>
      </c>
      <c r="G2364" s="300">
        <v>5</v>
      </c>
      <c r="H2364" s="300">
        <v>5</v>
      </c>
      <c r="I2364" s="300">
        <v>5</v>
      </c>
      <c r="J2364" s="300">
        <v>5</v>
      </c>
      <c r="K2364" s="300">
        <v>10</v>
      </c>
      <c r="L2364" s="300">
        <v>10</v>
      </c>
      <c r="M2364" s="300">
        <v>5</v>
      </c>
      <c r="N2364" s="300">
        <v>10</v>
      </c>
      <c r="O2364" s="300">
        <v>10</v>
      </c>
      <c r="P2364" s="300">
        <v>10</v>
      </c>
      <c r="Q2364" s="300">
        <v>5</v>
      </c>
      <c r="R2364" s="1" t="s">
        <v>8</v>
      </c>
    </row>
    <row r="2365" spans="1:18">
      <c r="A2365">
        <v>579</v>
      </c>
      <c r="B2365">
        <v>6</v>
      </c>
      <c r="C2365" s="299" t="s">
        <v>7275</v>
      </c>
      <c r="D2365" s="299" t="s">
        <v>7279</v>
      </c>
      <c r="E2365" s="302" t="s">
        <v>6524</v>
      </c>
      <c r="F2365" s="301">
        <v>8.8000000000000007</v>
      </c>
      <c r="G2365" s="300">
        <v>5</v>
      </c>
      <c r="H2365" s="300">
        <v>5</v>
      </c>
      <c r="I2365" s="300">
        <v>5</v>
      </c>
      <c r="J2365" s="300">
        <v>5</v>
      </c>
      <c r="K2365" s="300">
        <v>10</v>
      </c>
      <c r="L2365" s="300">
        <v>10</v>
      </c>
      <c r="M2365" s="300">
        <v>5</v>
      </c>
      <c r="N2365" s="300">
        <v>10</v>
      </c>
      <c r="O2365" s="300">
        <v>10</v>
      </c>
      <c r="P2365" s="300">
        <v>10</v>
      </c>
      <c r="Q2365" s="300">
        <v>5</v>
      </c>
      <c r="R2365" s="1" t="s">
        <v>6665</v>
      </c>
    </row>
    <row r="2366" spans="1:18">
      <c r="A2366">
        <v>578</v>
      </c>
      <c r="B2366">
        <v>7</v>
      </c>
      <c r="C2366" s="299" t="s">
        <v>7275</v>
      </c>
      <c r="D2366" s="299" t="s">
        <v>7278</v>
      </c>
      <c r="E2366" s="302" t="s">
        <v>6524</v>
      </c>
      <c r="F2366" s="301">
        <v>7.8</v>
      </c>
      <c r="G2366" s="300">
        <v>5</v>
      </c>
      <c r="H2366" s="300">
        <v>5</v>
      </c>
      <c r="I2366" s="300">
        <v>5</v>
      </c>
      <c r="J2366" s="300">
        <v>5</v>
      </c>
      <c r="K2366" s="300">
        <v>10</v>
      </c>
      <c r="L2366" s="300">
        <v>10</v>
      </c>
      <c r="M2366" s="300">
        <v>5</v>
      </c>
      <c r="N2366" s="300">
        <v>10</v>
      </c>
      <c r="O2366" s="300">
        <v>10</v>
      </c>
      <c r="P2366" s="300">
        <v>10</v>
      </c>
      <c r="Q2366" s="300">
        <v>5</v>
      </c>
      <c r="R2366" s="1" t="s">
        <v>8</v>
      </c>
    </row>
    <row r="2367" spans="1:18">
      <c r="A2367">
        <v>577</v>
      </c>
      <c r="B2367">
        <v>8</v>
      </c>
      <c r="C2367" s="299" t="s">
        <v>7275</v>
      </c>
      <c r="D2367" s="299" t="s">
        <v>7277</v>
      </c>
      <c r="E2367" s="302" t="s">
        <v>6524</v>
      </c>
      <c r="F2367" s="301">
        <v>9.4</v>
      </c>
      <c r="G2367" s="300">
        <v>5</v>
      </c>
      <c r="H2367" s="300">
        <v>5</v>
      </c>
      <c r="I2367" s="300">
        <v>5</v>
      </c>
      <c r="J2367" s="300">
        <v>5</v>
      </c>
      <c r="K2367" s="300">
        <v>10</v>
      </c>
      <c r="L2367" s="300">
        <v>10</v>
      </c>
      <c r="M2367" s="300">
        <v>5</v>
      </c>
      <c r="N2367" s="300">
        <v>10</v>
      </c>
      <c r="O2367" s="300">
        <v>10</v>
      </c>
      <c r="P2367" s="300">
        <v>10</v>
      </c>
      <c r="Q2367" s="300">
        <v>5</v>
      </c>
      <c r="R2367" s="1" t="s">
        <v>8</v>
      </c>
    </row>
    <row r="2368" spans="1:18">
      <c r="A2368">
        <v>576</v>
      </c>
      <c r="B2368">
        <v>9</v>
      </c>
      <c r="C2368" s="299" t="s">
        <v>7275</v>
      </c>
      <c r="D2368" s="299" t="s">
        <v>7276</v>
      </c>
      <c r="E2368" s="302" t="s">
        <v>6524</v>
      </c>
      <c r="F2368" s="301">
        <v>7.8</v>
      </c>
      <c r="G2368" s="300">
        <v>5</v>
      </c>
      <c r="H2368" s="300">
        <v>5</v>
      </c>
      <c r="I2368" s="300">
        <v>5</v>
      </c>
      <c r="J2368" s="300">
        <v>5</v>
      </c>
      <c r="K2368" s="300">
        <v>10</v>
      </c>
      <c r="L2368" s="300">
        <v>10</v>
      </c>
      <c r="M2368" s="300">
        <v>5</v>
      </c>
      <c r="N2368" s="300">
        <v>10</v>
      </c>
      <c r="O2368" s="300">
        <v>10</v>
      </c>
      <c r="P2368" s="300">
        <v>10</v>
      </c>
      <c r="Q2368" s="300">
        <v>5</v>
      </c>
      <c r="R2368" s="1" t="s">
        <v>8</v>
      </c>
    </row>
    <row r="2369" spans="1:18">
      <c r="A2369">
        <v>575</v>
      </c>
      <c r="C2369" s="299" t="s">
        <v>7275</v>
      </c>
      <c r="D2369" s="298" t="s">
        <v>7213</v>
      </c>
      <c r="E2369" s="297" t="s">
        <v>6524</v>
      </c>
      <c r="F2369" s="296">
        <v>8.6</v>
      </c>
      <c r="G2369" s="296" t="e">
        <f>AVERAGE(#REF!)</f>
        <v>#REF!</v>
      </c>
      <c r="H2369" s="296" t="e">
        <f>AVERAGE(#REF!)</f>
        <v>#REF!</v>
      </c>
      <c r="I2369" s="296" t="e">
        <f>AVERAGE(#REF!)</f>
        <v>#REF!</v>
      </c>
      <c r="J2369" s="296" t="e">
        <f>AVERAGE(#REF!)</f>
        <v>#REF!</v>
      </c>
      <c r="K2369" s="296" t="e">
        <f>AVERAGE(#REF!)</f>
        <v>#REF!</v>
      </c>
      <c r="L2369" s="296" t="e">
        <f>AVERAGE(#REF!)</f>
        <v>#REF!</v>
      </c>
      <c r="M2369" s="296" t="e">
        <f>AVERAGE(#REF!)</f>
        <v>#REF!</v>
      </c>
      <c r="N2369" s="296" t="e">
        <f>AVERAGE(#REF!)</f>
        <v>#REF!</v>
      </c>
      <c r="O2369" s="296" t="e">
        <f>AVERAGE(#REF!)</f>
        <v>#REF!</v>
      </c>
      <c r="P2369" s="296" t="e">
        <f>AVERAGE(#REF!)</f>
        <v>#REF!</v>
      </c>
      <c r="Q2369" s="296" t="e">
        <f>AVERAGE(#REF!)</f>
        <v>#REF!</v>
      </c>
      <c r="R2369" s="1" t="s">
        <v>8</v>
      </c>
    </row>
    <row r="2370" spans="1:18">
      <c r="A2370">
        <v>574</v>
      </c>
      <c r="B2370">
        <v>1</v>
      </c>
      <c r="C2370" s="299" t="s">
        <v>7244</v>
      </c>
      <c r="D2370" s="299" t="s">
        <v>7274</v>
      </c>
      <c r="E2370" s="302" t="s">
        <v>6524</v>
      </c>
      <c r="F2370" s="301">
        <v>8.8000000000000007</v>
      </c>
      <c r="G2370" s="300">
        <v>5</v>
      </c>
      <c r="H2370" s="300">
        <v>5</v>
      </c>
      <c r="I2370" s="300">
        <v>5</v>
      </c>
      <c r="J2370" s="300">
        <v>5</v>
      </c>
      <c r="K2370" s="300">
        <v>10</v>
      </c>
      <c r="L2370" s="300">
        <v>10</v>
      </c>
      <c r="M2370" s="300">
        <v>5</v>
      </c>
      <c r="N2370" s="300">
        <v>10</v>
      </c>
      <c r="O2370" s="300">
        <v>10</v>
      </c>
      <c r="P2370" s="300">
        <v>10</v>
      </c>
      <c r="Q2370" s="300">
        <v>5</v>
      </c>
      <c r="R2370" s="1" t="s">
        <v>8</v>
      </c>
    </row>
    <row r="2371" spans="1:18">
      <c r="A2371">
        <v>573</v>
      </c>
      <c r="B2371">
        <v>2</v>
      </c>
      <c r="C2371" s="299" t="s">
        <v>7244</v>
      </c>
      <c r="D2371" s="299" t="s">
        <v>7273</v>
      </c>
      <c r="E2371" s="302" t="s">
        <v>6524</v>
      </c>
      <c r="F2371" s="301">
        <v>9.1999999999999993</v>
      </c>
      <c r="G2371" s="300">
        <v>5</v>
      </c>
      <c r="H2371" s="300">
        <v>5</v>
      </c>
      <c r="I2371" s="300">
        <v>5</v>
      </c>
      <c r="J2371" s="300">
        <v>5</v>
      </c>
      <c r="K2371" s="300">
        <v>10</v>
      </c>
      <c r="L2371" s="300">
        <v>10</v>
      </c>
      <c r="M2371" s="300">
        <v>5</v>
      </c>
      <c r="N2371" s="300">
        <v>10</v>
      </c>
      <c r="O2371" s="300">
        <v>10</v>
      </c>
      <c r="P2371" s="300">
        <v>10</v>
      </c>
      <c r="Q2371" s="300">
        <v>5</v>
      </c>
      <c r="R2371" s="1" t="s">
        <v>6665</v>
      </c>
    </row>
    <row r="2372" spans="1:18">
      <c r="A2372">
        <v>572</v>
      </c>
      <c r="B2372">
        <v>3</v>
      </c>
      <c r="C2372" s="299" t="s">
        <v>7244</v>
      </c>
      <c r="D2372" s="299" t="s">
        <v>7272</v>
      </c>
      <c r="E2372" s="302" t="s">
        <v>6524</v>
      </c>
      <c r="F2372" s="301">
        <v>8.6</v>
      </c>
      <c r="G2372" s="300">
        <v>5</v>
      </c>
      <c r="H2372" s="300">
        <v>5</v>
      </c>
      <c r="I2372" s="300">
        <v>5</v>
      </c>
      <c r="J2372" s="300">
        <v>5</v>
      </c>
      <c r="K2372" s="300">
        <v>10</v>
      </c>
      <c r="L2372" s="300">
        <v>10</v>
      </c>
      <c r="M2372" s="300">
        <v>5</v>
      </c>
      <c r="N2372" s="300">
        <v>10</v>
      </c>
      <c r="O2372" s="300">
        <v>10</v>
      </c>
      <c r="P2372" s="300">
        <v>10</v>
      </c>
      <c r="Q2372" s="300">
        <v>5</v>
      </c>
      <c r="R2372" s="1" t="s">
        <v>6665</v>
      </c>
    </row>
    <row r="2373" spans="1:18">
      <c r="A2373">
        <v>571</v>
      </c>
      <c r="B2373">
        <v>4</v>
      </c>
      <c r="C2373" s="299" t="s">
        <v>7244</v>
      </c>
      <c r="D2373" s="299" t="s">
        <v>7271</v>
      </c>
      <c r="E2373" s="302" t="s">
        <v>6524</v>
      </c>
      <c r="F2373" s="301">
        <v>9</v>
      </c>
      <c r="G2373" s="300">
        <v>5</v>
      </c>
      <c r="H2373" s="300">
        <v>5</v>
      </c>
      <c r="I2373" s="300">
        <v>5</v>
      </c>
      <c r="J2373" s="300">
        <v>5</v>
      </c>
      <c r="K2373" s="300">
        <v>10</v>
      </c>
      <c r="L2373" s="300">
        <v>10</v>
      </c>
      <c r="M2373" s="300">
        <v>5</v>
      </c>
      <c r="N2373" s="300">
        <v>10</v>
      </c>
      <c r="O2373" s="300">
        <v>10</v>
      </c>
      <c r="P2373" s="300">
        <v>10</v>
      </c>
      <c r="Q2373" s="300">
        <v>5</v>
      </c>
      <c r="R2373" s="1" t="s">
        <v>6665</v>
      </c>
    </row>
    <row r="2374" spans="1:18">
      <c r="A2374">
        <v>570</v>
      </c>
      <c r="B2374">
        <v>5</v>
      </c>
      <c r="C2374" s="299" t="s">
        <v>7244</v>
      </c>
      <c r="D2374" s="299" t="s">
        <v>7270</v>
      </c>
      <c r="E2374" s="302" t="s">
        <v>6524</v>
      </c>
      <c r="F2374" s="301">
        <v>7.7</v>
      </c>
      <c r="G2374" s="300">
        <v>5</v>
      </c>
      <c r="H2374" s="300">
        <v>5</v>
      </c>
      <c r="I2374" s="300">
        <v>5</v>
      </c>
      <c r="J2374" s="300">
        <v>5</v>
      </c>
      <c r="K2374" s="300">
        <v>10</v>
      </c>
      <c r="L2374" s="300">
        <v>10</v>
      </c>
      <c r="M2374" s="300">
        <v>5</v>
      </c>
      <c r="N2374" s="300">
        <v>10</v>
      </c>
      <c r="O2374" s="300">
        <v>10</v>
      </c>
      <c r="P2374" s="300">
        <v>10</v>
      </c>
      <c r="Q2374" s="300">
        <v>5</v>
      </c>
      <c r="R2374" s="1" t="s">
        <v>6665</v>
      </c>
    </row>
    <row r="2375" spans="1:18">
      <c r="A2375">
        <v>569</v>
      </c>
      <c r="B2375">
        <v>6</v>
      </c>
      <c r="C2375" s="299" t="s">
        <v>7244</v>
      </c>
      <c r="D2375" s="299" t="s">
        <v>7269</v>
      </c>
      <c r="E2375" s="302" t="s">
        <v>6524</v>
      </c>
      <c r="F2375" s="301">
        <v>7.4</v>
      </c>
      <c r="G2375" s="300">
        <v>5</v>
      </c>
      <c r="H2375" s="300">
        <v>5</v>
      </c>
      <c r="I2375" s="300">
        <v>5</v>
      </c>
      <c r="J2375" s="300">
        <v>5</v>
      </c>
      <c r="K2375" s="300">
        <v>10</v>
      </c>
      <c r="L2375" s="300">
        <v>10</v>
      </c>
      <c r="M2375" s="300">
        <v>5</v>
      </c>
      <c r="N2375" s="300">
        <v>10</v>
      </c>
      <c r="O2375" s="300">
        <v>10</v>
      </c>
      <c r="P2375" s="300">
        <v>10</v>
      </c>
      <c r="Q2375" s="300">
        <v>5</v>
      </c>
    </row>
    <row r="2376" spans="1:18">
      <c r="A2376">
        <v>568</v>
      </c>
      <c r="B2376">
        <v>7</v>
      </c>
      <c r="C2376" s="299" t="s">
        <v>7244</v>
      </c>
      <c r="D2376" s="299" t="s">
        <v>7268</v>
      </c>
      <c r="E2376" s="302" t="s">
        <v>6524</v>
      </c>
      <c r="F2376" s="301">
        <v>9.3000000000000007</v>
      </c>
      <c r="G2376" s="300">
        <v>5</v>
      </c>
      <c r="H2376" s="300">
        <v>5</v>
      </c>
      <c r="I2376" s="300">
        <v>5</v>
      </c>
      <c r="J2376" s="300">
        <v>5</v>
      </c>
      <c r="K2376" s="300">
        <v>10</v>
      </c>
      <c r="L2376" s="300">
        <v>10</v>
      </c>
      <c r="M2376" s="300">
        <v>5</v>
      </c>
      <c r="N2376" s="300">
        <v>10</v>
      </c>
      <c r="O2376" s="300">
        <v>10</v>
      </c>
      <c r="P2376" s="300">
        <v>10</v>
      </c>
      <c r="Q2376" s="300">
        <v>5</v>
      </c>
      <c r="R2376" s="1" t="s">
        <v>6665</v>
      </c>
    </row>
    <row r="2377" spans="1:18">
      <c r="A2377">
        <v>567</v>
      </c>
      <c r="B2377">
        <v>8</v>
      </c>
      <c r="C2377" s="299" t="s">
        <v>7244</v>
      </c>
      <c r="D2377" s="299" t="s">
        <v>7267</v>
      </c>
      <c r="E2377" s="302" t="s">
        <v>6524</v>
      </c>
      <c r="F2377" s="301">
        <v>9.4</v>
      </c>
      <c r="G2377" s="300">
        <v>5</v>
      </c>
      <c r="H2377" s="300">
        <v>5</v>
      </c>
      <c r="I2377" s="300">
        <v>5</v>
      </c>
      <c r="J2377" s="300">
        <v>5</v>
      </c>
      <c r="K2377" s="300">
        <v>10</v>
      </c>
      <c r="L2377" s="300">
        <v>10</v>
      </c>
      <c r="M2377" s="300">
        <v>5</v>
      </c>
      <c r="N2377" s="300">
        <v>10</v>
      </c>
      <c r="O2377" s="300">
        <v>10</v>
      </c>
      <c r="P2377" s="300">
        <v>10</v>
      </c>
      <c r="Q2377" s="300">
        <v>5</v>
      </c>
      <c r="R2377" s="1" t="s">
        <v>6665</v>
      </c>
    </row>
    <row r="2378" spans="1:18">
      <c r="A2378">
        <v>566</v>
      </c>
      <c r="B2378">
        <v>9</v>
      </c>
      <c r="C2378" s="299" t="s">
        <v>7244</v>
      </c>
      <c r="D2378" s="299" t="s">
        <v>7266</v>
      </c>
      <c r="E2378" s="302" t="s">
        <v>6524</v>
      </c>
      <c r="F2378" s="301">
        <v>7.5</v>
      </c>
      <c r="G2378" s="300">
        <v>5</v>
      </c>
      <c r="H2378" s="300">
        <v>5</v>
      </c>
      <c r="I2378" s="300">
        <v>5</v>
      </c>
      <c r="J2378" s="300">
        <v>5</v>
      </c>
      <c r="K2378" s="300">
        <v>10</v>
      </c>
      <c r="L2378" s="300">
        <v>10</v>
      </c>
      <c r="M2378" s="300">
        <v>5</v>
      </c>
      <c r="N2378" s="300">
        <v>10</v>
      </c>
      <c r="O2378" s="300">
        <v>10</v>
      </c>
      <c r="P2378" s="300">
        <v>10</v>
      </c>
      <c r="Q2378" s="300">
        <v>5</v>
      </c>
      <c r="R2378" s="1" t="s">
        <v>6665</v>
      </c>
    </row>
    <row r="2379" spans="1:18">
      <c r="A2379">
        <v>565</v>
      </c>
      <c r="B2379">
        <v>10</v>
      </c>
      <c r="C2379" s="299" t="s">
        <v>7244</v>
      </c>
      <c r="D2379" s="299" t="s">
        <v>7265</v>
      </c>
      <c r="E2379" s="302" t="s">
        <v>6524</v>
      </c>
      <c r="F2379" s="301">
        <v>8.9</v>
      </c>
      <c r="G2379" s="300">
        <v>5</v>
      </c>
      <c r="H2379" s="300">
        <v>5</v>
      </c>
      <c r="I2379" s="300">
        <v>5</v>
      </c>
      <c r="J2379" s="300">
        <v>5</v>
      </c>
      <c r="K2379" s="300">
        <v>10</v>
      </c>
      <c r="L2379" s="300">
        <v>10</v>
      </c>
      <c r="M2379" s="300">
        <v>5</v>
      </c>
      <c r="N2379" s="300">
        <v>10</v>
      </c>
      <c r="O2379" s="300">
        <v>10</v>
      </c>
      <c r="P2379" s="300">
        <v>10</v>
      </c>
      <c r="Q2379" s="300">
        <v>5</v>
      </c>
      <c r="R2379" s="1" t="s">
        <v>6665</v>
      </c>
    </row>
    <row r="2380" spans="1:18">
      <c r="A2380">
        <v>564</v>
      </c>
      <c r="B2380">
        <v>11</v>
      </c>
      <c r="C2380" s="299" t="s">
        <v>7244</v>
      </c>
      <c r="D2380" s="299" t="s">
        <v>7264</v>
      </c>
      <c r="E2380" s="302" t="s">
        <v>6524</v>
      </c>
      <c r="F2380" s="301">
        <v>9.1999999999999993</v>
      </c>
      <c r="G2380" s="300">
        <v>5</v>
      </c>
      <c r="H2380" s="300">
        <v>5</v>
      </c>
      <c r="I2380" s="300">
        <v>5</v>
      </c>
      <c r="J2380" s="300">
        <v>5</v>
      </c>
      <c r="K2380" s="300">
        <v>10</v>
      </c>
      <c r="L2380" s="300">
        <v>10</v>
      </c>
      <c r="M2380" s="300">
        <v>5</v>
      </c>
      <c r="N2380" s="300">
        <v>10</v>
      </c>
      <c r="O2380" s="300">
        <v>10</v>
      </c>
      <c r="P2380" s="300">
        <v>10</v>
      </c>
      <c r="Q2380" s="300">
        <v>5</v>
      </c>
      <c r="R2380" s="1" t="s">
        <v>6665</v>
      </c>
    </row>
    <row r="2381" spans="1:18">
      <c r="A2381">
        <v>563</v>
      </c>
      <c r="B2381">
        <v>12</v>
      </c>
      <c r="C2381" s="299" t="s">
        <v>7244</v>
      </c>
      <c r="D2381" s="299" t="s">
        <v>7263</v>
      </c>
      <c r="E2381" s="302" t="s">
        <v>6524</v>
      </c>
      <c r="F2381" s="301">
        <v>8.1999999999999993</v>
      </c>
      <c r="G2381" s="300">
        <v>5</v>
      </c>
      <c r="H2381" s="300">
        <v>5</v>
      </c>
      <c r="I2381" s="300">
        <v>5</v>
      </c>
      <c r="J2381" s="300">
        <v>5</v>
      </c>
      <c r="K2381" s="300">
        <v>10</v>
      </c>
      <c r="L2381" s="300">
        <v>10</v>
      </c>
      <c r="M2381" s="300">
        <v>5</v>
      </c>
      <c r="N2381" s="300">
        <v>10</v>
      </c>
      <c r="O2381" s="300">
        <v>10</v>
      </c>
      <c r="P2381" s="300">
        <v>10</v>
      </c>
      <c r="Q2381" s="300">
        <v>5</v>
      </c>
      <c r="R2381" s="1" t="s">
        <v>6665</v>
      </c>
    </row>
    <row r="2382" spans="1:18">
      <c r="A2382">
        <v>562</v>
      </c>
      <c r="B2382">
        <v>13</v>
      </c>
      <c r="C2382" s="299" t="s">
        <v>7244</v>
      </c>
      <c r="D2382" s="299" t="s">
        <v>7262</v>
      </c>
      <c r="E2382" s="302" t="s">
        <v>6524</v>
      </c>
      <c r="F2382" s="301">
        <v>7.4</v>
      </c>
      <c r="G2382" s="300">
        <v>5</v>
      </c>
      <c r="H2382" s="300">
        <v>5</v>
      </c>
      <c r="I2382" s="300">
        <v>5</v>
      </c>
      <c r="J2382" s="300">
        <v>5</v>
      </c>
      <c r="K2382" s="300">
        <v>10</v>
      </c>
      <c r="L2382" s="300">
        <v>10</v>
      </c>
      <c r="M2382" s="300">
        <v>5</v>
      </c>
      <c r="N2382" s="300">
        <v>10</v>
      </c>
      <c r="O2382" s="300">
        <v>10</v>
      </c>
      <c r="P2382" s="300">
        <v>10</v>
      </c>
      <c r="Q2382" s="300">
        <v>5</v>
      </c>
    </row>
    <row r="2383" spans="1:18">
      <c r="A2383">
        <v>561</v>
      </c>
      <c r="B2383">
        <v>14</v>
      </c>
      <c r="C2383" s="299" t="s">
        <v>7244</v>
      </c>
      <c r="D2383" s="299" t="s">
        <v>7261</v>
      </c>
      <c r="E2383" s="302" t="s">
        <v>6524</v>
      </c>
      <c r="F2383" s="301">
        <v>8.8000000000000007</v>
      </c>
      <c r="G2383" s="300">
        <v>5</v>
      </c>
      <c r="H2383" s="300">
        <v>5</v>
      </c>
      <c r="I2383" s="300">
        <v>5</v>
      </c>
      <c r="J2383" s="300">
        <v>5</v>
      </c>
      <c r="K2383" s="300">
        <v>10</v>
      </c>
      <c r="L2383" s="300">
        <v>10</v>
      </c>
      <c r="M2383" s="300">
        <v>5</v>
      </c>
      <c r="N2383" s="300">
        <v>10</v>
      </c>
      <c r="O2383" s="300">
        <v>10</v>
      </c>
      <c r="P2383" s="300">
        <v>10</v>
      </c>
      <c r="Q2383" s="300">
        <v>5</v>
      </c>
      <c r="R2383" s="1" t="s">
        <v>6665</v>
      </c>
    </row>
    <row r="2384" spans="1:18">
      <c r="A2384">
        <v>560</v>
      </c>
      <c r="B2384">
        <v>15</v>
      </c>
      <c r="C2384" s="299" t="s">
        <v>7244</v>
      </c>
      <c r="D2384" s="299" t="s">
        <v>7260</v>
      </c>
      <c r="E2384" s="302" t="s">
        <v>6524</v>
      </c>
      <c r="F2384" s="301">
        <v>8.4</v>
      </c>
      <c r="G2384" s="300">
        <v>5</v>
      </c>
      <c r="H2384" s="300">
        <v>5</v>
      </c>
      <c r="I2384" s="300">
        <v>5</v>
      </c>
      <c r="J2384" s="300">
        <v>5</v>
      </c>
      <c r="K2384" s="300">
        <v>10</v>
      </c>
      <c r="L2384" s="300">
        <v>10</v>
      </c>
      <c r="M2384" s="300">
        <v>5</v>
      </c>
      <c r="N2384" s="300">
        <v>10</v>
      </c>
      <c r="O2384" s="300">
        <v>10</v>
      </c>
      <c r="P2384" s="300">
        <v>10</v>
      </c>
      <c r="Q2384" s="300">
        <v>5</v>
      </c>
      <c r="R2384" s="1" t="s">
        <v>6665</v>
      </c>
    </row>
    <row r="2385" spans="1:18">
      <c r="A2385">
        <v>559</v>
      </c>
      <c r="B2385">
        <v>16</v>
      </c>
      <c r="C2385" s="299" t="s">
        <v>7244</v>
      </c>
      <c r="D2385" s="299" t="s">
        <v>7259</v>
      </c>
      <c r="E2385" s="302" t="s">
        <v>6524</v>
      </c>
      <c r="F2385" s="301">
        <v>8.8000000000000007</v>
      </c>
      <c r="G2385" s="300">
        <v>5</v>
      </c>
      <c r="H2385" s="300">
        <v>5</v>
      </c>
      <c r="I2385" s="300">
        <v>5</v>
      </c>
      <c r="J2385" s="300">
        <v>5</v>
      </c>
      <c r="K2385" s="300">
        <v>10</v>
      </c>
      <c r="L2385" s="300">
        <v>10</v>
      </c>
      <c r="M2385" s="300">
        <v>5</v>
      </c>
      <c r="N2385" s="300">
        <v>10</v>
      </c>
      <c r="O2385" s="300">
        <v>10</v>
      </c>
      <c r="P2385" s="300">
        <v>10</v>
      </c>
      <c r="Q2385" s="300">
        <v>5</v>
      </c>
      <c r="R2385" s="1" t="s">
        <v>6665</v>
      </c>
    </row>
    <row r="2386" spans="1:18">
      <c r="A2386">
        <v>558</v>
      </c>
      <c r="B2386">
        <v>17</v>
      </c>
      <c r="C2386" s="299" t="s">
        <v>7244</v>
      </c>
      <c r="D2386" s="299" t="s">
        <v>7258</v>
      </c>
      <c r="E2386" s="302" t="s">
        <v>6524</v>
      </c>
      <c r="F2386" s="301">
        <v>7.4</v>
      </c>
      <c r="G2386" s="300">
        <v>5</v>
      </c>
      <c r="H2386" s="300">
        <v>5</v>
      </c>
      <c r="I2386" s="300">
        <v>5</v>
      </c>
      <c r="J2386" s="300">
        <v>5</v>
      </c>
      <c r="K2386" s="300">
        <v>10</v>
      </c>
      <c r="L2386" s="300">
        <v>10</v>
      </c>
      <c r="M2386" s="300">
        <v>5</v>
      </c>
      <c r="N2386" s="300">
        <v>10</v>
      </c>
      <c r="O2386" s="300">
        <v>10</v>
      </c>
      <c r="P2386" s="300">
        <v>10</v>
      </c>
      <c r="Q2386" s="300">
        <v>5</v>
      </c>
    </row>
    <row r="2387" spans="1:18">
      <c r="A2387">
        <v>557</v>
      </c>
      <c r="B2387">
        <v>18</v>
      </c>
      <c r="C2387" s="299" t="s">
        <v>7244</v>
      </c>
      <c r="D2387" s="299" t="s">
        <v>7257</v>
      </c>
      <c r="E2387" s="302" t="s">
        <v>6524</v>
      </c>
      <c r="F2387" s="301">
        <v>8.3000000000000007</v>
      </c>
      <c r="G2387" s="300">
        <v>5</v>
      </c>
      <c r="H2387" s="300">
        <v>5</v>
      </c>
      <c r="I2387" s="300">
        <v>5</v>
      </c>
      <c r="J2387" s="300">
        <v>5</v>
      </c>
      <c r="K2387" s="300">
        <v>10</v>
      </c>
      <c r="L2387" s="300">
        <v>10</v>
      </c>
      <c r="M2387" s="300">
        <v>5</v>
      </c>
      <c r="N2387" s="300">
        <v>10</v>
      </c>
      <c r="O2387" s="300">
        <v>10</v>
      </c>
      <c r="P2387" s="300">
        <v>10</v>
      </c>
      <c r="Q2387" s="300">
        <v>5</v>
      </c>
      <c r="R2387" s="1" t="s">
        <v>6665</v>
      </c>
    </row>
    <row r="2388" spans="1:18">
      <c r="A2388">
        <v>556</v>
      </c>
      <c r="B2388">
        <v>19</v>
      </c>
      <c r="C2388" s="299" t="s">
        <v>7244</v>
      </c>
      <c r="D2388" s="305" t="s">
        <v>7256</v>
      </c>
      <c r="E2388" s="304" t="s">
        <v>6524</v>
      </c>
      <c r="F2388" s="303">
        <v>9.6</v>
      </c>
      <c r="G2388" s="300">
        <v>5</v>
      </c>
      <c r="H2388" s="300">
        <v>5</v>
      </c>
      <c r="I2388" s="300">
        <v>5</v>
      </c>
      <c r="J2388" s="300">
        <v>5</v>
      </c>
      <c r="K2388" s="300">
        <v>10</v>
      </c>
      <c r="L2388" s="300">
        <v>10</v>
      </c>
      <c r="M2388" s="300">
        <v>5</v>
      </c>
      <c r="N2388" s="300">
        <v>10</v>
      </c>
      <c r="O2388" s="300">
        <v>10</v>
      </c>
      <c r="P2388" s="300">
        <v>10</v>
      </c>
      <c r="Q2388" s="300">
        <v>5</v>
      </c>
      <c r="R2388" s="1" t="s">
        <v>8</v>
      </c>
    </row>
    <row r="2389" spans="1:18">
      <c r="A2389">
        <v>555</v>
      </c>
      <c r="B2389">
        <v>20</v>
      </c>
      <c r="C2389" s="299" t="s">
        <v>7244</v>
      </c>
      <c r="D2389" s="299" t="s">
        <v>7255</v>
      </c>
      <c r="E2389" s="302" t="s">
        <v>6524</v>
      </c>
      <c r="F2389" s="301">
        <v>8.8000000000000007</v>
      </c>
      <c r="G2389" s="300">
        <v>5</v>
      </c>
      <c r="H2389" s="300">
        <v>5</v>
      </c>
      <c r="I2389" s="300">
        <v>5</v>
      </c>
      <c r="J2389" s="300">
        <v>5</v>
      </c>
      <c r="K2389" s="300">
        <v>10</v>
      </c>
      <c r="L2389" s="300">
        <v>10</v>
      </c>
      <c r="M2389" s="300">
        <v>5</v>
      </c>
      <c r="N2389" s="300">
        <v>10</v>
      </c>
      <c r="O2389" s="300">
        <v>10</v>
      </c>
      <c r="P2389" s="300">
        <v>10</v>
      </c>
      <c r="Q2389" s="300">
        <v>5</v>
      </c>
      <c r="R2389" s="1" t="s">
        <v>6665</v>
      </c>
    </row>
    <row r="2390" spans="1:18">
      <c r="A2390">
        <v>554</v>
      </c>
      <c r="B2390">
        <v>21</v>
      </c>
      <c r="C2390" s="299" t="s">
        <v>7244</v>
      </c>
      <c r="D2390" s="299" t="s">
        <v>7254</v>
      </c>
      <c r="E2390" s="302" t="s">
        <v>6524</v>
      </c>
      <c r="F2390" s="301">
        <v>8.6999999999999993</v>
      </c>
      <c r="G2390" s="300">
        <v>5</v>
      </c>
      <c r="H2390" s="300">
        <v>5</v>
      </c>
      <c r="I2390" s="300">
        <v>5</v>
      </c>
      <c r="J2390" s="300">
        <v>5</v>
      </c>
      <c r="K2390" s="300">
        <v>10</v>
      </c>
      <c r="L2390" s="300">
        <v>10</v>
      </c>
      <c r="M2390" s="300">
        <v>5</v>
      </c>
      <c r="N2390" s="300">
        <v>10</v>
      </c>
      <c r="O2390" s="300">
        <v>10</v>
      </c>
      <c r="P2390" s="300">
        <v>10</v>
      </c>
      <c r="Q2390" s="300">
        <v>5</v>
      </c>
      <c r="R2390" s="1" t="s">
        <v>8</v>
      </c>
    </row>
    <row r="2391" spans="1:18">
      <c r="A2391">
        <v>553</v>
      </c>
      <c r="B2391">
        <v>22</v>
      </c>
      <c r="C2391" s="299" t="s">
        <v>7244</v>
      </c>
      <c r="D2391" s="299" t="s">
        <v>7253</v>
      </c>
      <c r="E2391" s="302" t="s">
        <v>6524</v>
      </c>
      <c r="F2391" s="301">
        <v>8.1999999999999993</v>
      </c>
      <c r="G2391" s="300">
        <v>5</v>
      </c>
      <c r="H2391" s="300">
        <v>5</v>
      </c>
      <c r="I2391" s="300">
        <v>5</v>
      </c>
      <c r="J2391" s="300">
        <v>5</v>
      </c>
      <c r="K2391" s="300">
        <v>10</v>
      </c>
      <c r="L2391" s="300">
        <v>10</v>
      </c>
      <c r="M2391" s="300">
        <v>5</v>
      </c>
      <c r="N2391" s="300">
        <v>10</v>
      </c>
      <c r="O2391" s="300">
        <v>10</v>
      </c>
      <c r="P2391" s="300">
        <v>10</v>
      </c>
      <c r="Q2391" s="300">
        <v>5</v>
      </c>
      <c r="R2391" s="1" t="s">
        <v>6665</v>
      </c>
    </row>
    <row r="2392" spans="1:18">
      <c r="A2392">
        <v>552</v>
      </c>
      <c r="B2392">
        <v>23</v>
      </c>
      <c r="C2392" s="299" t="s">
        <v>7244</v>
      </c>
      <c r="D2392" s="299" t="s">
        <v>7252</v>
      </c>
      <c r="E2392" s="302" t="s">
        <v>6524</v>
      </c>
      <c r="F2392" s="301">
        <v>9</v>
      </c>
      <c r="G2392" s="300">
        <v>5</v>
      </c>
      <c r="H2392" s="300">
        <v>5</v>
      </c>
      <c r="I2392" s="300">
        <v>5</v>
      </c>
      <c r="J2392" s="300">
        <v>5</v>
      </c>
      <c r="K2392" s="300">
        <v>10</v>
      </c>
      <c r="L2392" s="300">
        <v>10</v>
      </c>
      <c r="M2392" s="300">
        <v>5</v>
      </c>
      <c r="N2392" s="300">
        <v>10</v>
      </c>
      <c r="O2392" s="300">
        <v>10</v>
      </c>
      <c r="P2392" s="300">
        <v>10</v>
      </c>
      <c r="Q2392" s="300">
        <v>5</v>
      </c>
      <c r="R2392" s="1" t="s">
        <v>6698</v>
      </c>
    </row>
    <row r="2393" spans="1:18">
      <c r="A2393">
        <v>551</v>
      </c>
      <c r="B2393">
        <v>24</v>
      </c>
      <c r="C2393" s="299" t="s">
        <v>7244</v>
      </c>
      <c r="D2393" s="299" t="s">
        <v>7251</v>
      </c>
      <c r="E2393" s="302" t="s">
        <v>6524</v>
      </c>
      <c r="F2393" s="301">
        <v>7.9</v>
      </c>
      <c r="G2393" s="300">
        <v>5</v>
      </c>
      <c r="H2393" s="300">
        <v>5</v>
      </c>
      <c r="I2393" s="300">
        <v>5</v>
      </c>
      <c r="J2393" s="300">
        <v>5</v>
      </c>
      <c r="K2393" s="300">
        <v>10</v>
      </c>
      <c r="L2393" s="300">
        <v>10</v>
      </c>
      <c r="M2393" s="300">
        <v>5</v>
      </c>
      <c r="N2393" s="300">
        <v>10</v>
      </c>
      <c r="O2393" s="300">
        <v>10</v>
      </c>
      <c r="P2393" s="300">
        <v>10</v>
      </c>
      <c r="Q2393" s="300">
        <v>5</v>
      </c>
      <c r="R2393" s="1" t="s">
        <v>6665</v>
      </c>
    </row>
    <row r="2394" spans="1:18">
      <c r="A2394">
        <v>550</v>
      </c>
      <c r="B2394">
        <v>25</v>
      </c>
      <c r="C2394" s="299" t="s">
        <v>7244</v>
      </c>
      <c r="D2394" s="305" t="s">
        <v>7250</v>
      </c>
      <c r="E2394" s="304" t="s">
        <v>6524</v>
      </c>
      <c r="F2394" s="303">
        <v>9.8000000000000007</v>
      </c>
      <c r="G2394" s="300">
        <v>5</v>
      </c>
      <c r="H2394" s="300">
        <v>5</v>
      </c>
      <c r="I2394" s="300">
        <v>5</v>
      </c>
      <c r="J2394" s="300">
        <v>5</v>
      </c>
      <c r="K2394" s="300">
        <v>10</v>
      </c>
      <c r="L2394" s="300">
        <v>10</v>
      </c>
      <c r="M2394" s="300">
        <v>5</v>
      </c>
      <c r="N2394" s="300">
        <v>10</v>
      </c>
      <c r="O2394" s="300">
        <v>10</v>
      </c>
      <c r="P2394" s="300">
        <v>10</v>
      </c>
      <c r="Q2394" s="300">
        <v>5</v>
      </c>
      <c r="R2394" s="1" t="s">
        <v>6665</v>
      </c>
    </row>
    <row r="2395" spans="1:18">
      <c r="A2395">
        <v>549</v>
      </c>
      <c r="B2395">
        <v>26</v>
      </c>
      <c r="C2395" s="299" t="s">
        <v>7244</v>
      </c>
      <c r="D2395" s="299" t="s">
        <v>7249</v>
      </c>
      <c r="E2395" s="302" t="s">
        <v>6524</v>
      </c>
      <c r="F2395" s="301">
        <v>7.4</v>
      </c>
      <c r="G2395" s="300">
        <v>5</v>
      </c>
      <c r="H2395" s="300">
        <v>5</v>
      </c>
      <c r="I2395" s="300">
        <v>5</v>
      </c>
      <c r="J2395" s="300">
        <v>5</v>
      </c>
      <c r="K2395" s="300">
        <v>10</v>
      </c>
      <c r="L2395" s="300">
        <v>10</v>
      </c>
      <c r="M2395" s="300">
        <v>5</v>
      </c>
      <c r="N2395" s="300">
        <v>10</v>
      </c>
      <c r="O2395" s="300">
        <v>10</v>
      </c>
      <c r="P2395" s="300">
        <v>10</v>
      </c>
      <c r="Q2395" s="300">
        <v>5</v>
      </c>
    </row>
    <row r="2396" spans="1:18">
      <c r="A2396">
        <v>548</v>
      </c>
      <c r="B2396">
        <v>27</v>
      </c>
      <c r="C2396" s="299" t="s">
        <v>7244</v>
      </c>
      <c r="D2396" s="299" t="s">
        <v>7248</v>
      </c>
      <c r="E2396" s="302" t="s">
        <v>6524</v>
      </c>
      <c r="F2396" s="301">
        <v>9.4</v>
      </c>
      <c r="G2396" s="300">
        <v>5</v>
      </c>
      <c r="H2396" s="300">
        <v>5</v>
      </c>
      <c r="I2396" s="300">
        <v>5</v>
      </c>
      <c r="J2396" s="300">
        <v>5</v>
      </c>
      <c r="K2396" s="300">
        <v>10</v>
      </c>
      <c r="L2396" s="300">
        <v>10</v>
      </c>
      <c r="M2396" s="300">
        <v>5</v>
      </c>
      <c r="N2396" s="300">
        <v>10</v>
      </c>
      <c r="O2396" s="300">
        <v>10</v>
      </c>
      <c r="P2396" s="300">
        <v>10</v>
      </c>
      <c r="Q2396" s="300">
        <v>5</v>
      </c>
      <c r="R2396" s="1" t="s">
        <v>8</v>
      </c>
    </row>
    <row r="2397" spans="1:18">
      <c r="A2397">
        <v>547</v>
      </c>
      <c r="B2397">
        <v>28</v>
      </c>
      <c r="C2397" s="299" t="s">
        <v>7244</v>
      </c>
      <c r="D2397" s="299" t="s">
        <v>7247</v>
      </c>
      <c r="E2397" s="302" t="s">
        <v>6524</v>
      </c>
      <c r="F2397" s="301">
        <v>9.1999999999999993</v>
      </c>
      <c r="G2397" s="300">
        <v>5</v>
      </c>
      <c r="H2397" s="300">
        <v>5</v>
      </c>
      <c r="I2397" s="300">
        <v>5</v>
      </c>
      <c r="J2397" s="300">
        <v>5</v>
      </c>
      <c r="K2397" s="300">
        <v>10</v>
      </c>
      <c r="L2397" s="300">
        <v>10</v>
      </c>
      <c r="M2397" s="300">
        <v>5</v>
      </c>
      <c r="N2397" s="300">
        <v>10</v>
      </c>
      <c r="O2397" s="300">
        <v>10</v>
      </c>
      <c r="P2397" s="300">
        <v>10</v>
      </c>
      <c r="Q2397" s="300">
        <v>5</v>
      </c>
      <c r="R2397" s="1" t="s">
        <v>6665</v>
      </c>
    </row>
    <row r="2398" spans="1:18">
      <c r="A2398">
        <v>546</v>
      </c>
      <c r="C2398" s="299" t="s">
        <v>7244</v>
      </c>
      <c r="D2398" s="299" t="s">
        <v>7246</v>
      </c>
      <c r="E2398" s="302" t="s">
        <v>6524</v>
      </c>
      <c r="F2398" s="301">
        <v>7.4</v>
      </c>
      <c r="G2398" s="300"/>
      <c r="H2398" s="300"/>
      <c r="I2398" s="300"/>
      <c r="J2398" s="300"/>
      <c r="K2398" s="300"/>
      <c r="L2398" s="300"/>
      <c r="M2398" s="300"/>
      <c r="N2398" s="300"/>
      <c r="O2398" s="300"/>
      <c r="P2398" s="300"/>
      <c r="Q2398" s="300"/>
    </row>
    <row r="2399" spans="1:18">
      <c r="A2399">
        <v>545</v>
      </c>
      <c r="C2399" s="299" t="s">
        <v>7244</v>
      </c>
      <c r="D2399" s="299" t="s">
        <v>7245</v>
      </c>
      <c r="E2399" s="302" t="s">
        <v>6524</v>
      </c>
      <c r="F2399" s="301">
        <v>8.4</v>
      </c>
      <c r="G2399" s="300"/>
      <c r="H2399" s="300"/>
      <c r="I2399" s="300"/>
      <c r="J2399" s="300"/>
      <c r="K2399" s="300"/>
      <c r="L2399" s="300"/>
      <c r="M2399" s="300"/>
      <c r="N2399" s="300"/>
      <c r="O2399" s="300"/>
      <c r="P2399" s="300"/>
      <c r="Q2399" s="300"/>
      <c r="R2399" s="1" t="s">
        <v>6665</v>
      </c>
    </row>
    <row r="2400" spans="1:18">
      <c r="A2400">
        <v>544</v>
      </c>
      <c r="C2400" s="299" t="s">
        <v>7244</v>
      </c>
      <c r="D2400" s="298" t="s">
        <v>7243</v>
      </c>
      <c r="E2400" s="297" t="s">
        <v>6524</v>
      </c>
      <c r="F2400" s="296">
        <v>8.5</v>
      </c>
      <c r="G2400" s="296">
        <f t="shared" ref="G2400:Q2400" si="2">AVERAGE(G2397:G2397)</f>
        <v>5</v>
      </c>
      <c r="H2400" s="296">
        <f t="shared" si="2"/>
        <v>5</v>
      </c>
      <c r="I2400" s="296">
        <f t="shared" si="2"/>
        <v>5</v>
      </c>
      <c r="J2400" s="296">
        <f t="shared" si="2"/>
        <v>5</v>
      </c>
      <c r="K2400" s="296">
        <f t="shared" si="2"/>
        <v>10</v>
      </c>
      <c r="L2400" s="296">
        <f t="shared" si="2"/>
        <v>10</v>
      </c>
      <c r="M2400" s="296">
        <f t="shared" si="2"/>
        <v>5</v>
      </c>
      <c r="N2400" s="296">
        <f t="shared" si="2"/>
        <v>10</v>
      </c>
      <c r="O2400" s="296">
        <f t="shared" si="2"/>
        <v>10</v>
      </c>
      <c r="P2400" s="296">
        <f t="shared" si="2"/>
        <v>10</v>
      </c>
      <c r="Q2400" s="296">
        <f t="shared" si="2"/>
        <v>5</v>
      </c>
      <c r="R2400" s="1" t="s">
        <v>6665</v>
      </c>
    </row>
    <row r="2401" spans="1:18">
      <c r="A2401">
        <v>543</v>
      </c>
      <c r="B2401">
        <v>1</v>
      </c>
      <c r="C2401" s="299" t="s">
        <v>7224</v>
      </c>
      <c r="D2401" s="299" t="s">
        <v>7242</v>
      </c>
      <c r="E2401" s="302" t="s">
        <v>6524</v>
      </c>
      <c r="F2401" s="301">
        <v>9.1</v>
      </c>
      <c r="G2401" s="300">
        <v>5</v>
      </c>
      <c r="H2401" s="300">
        <v>5</v>
      </c>
      <c r="I2401" s="300">
        <v>5</v>
      </c>
      <c r="J2401" s="300">
        <v>5</v>
      </c>
      <c r="K2401" s="300">
        <v>10</v>
      </c>
      <c r="L2401" s="300">
        <v>10</v>
      </c>
      <c r="M2401" s="300">
        <v>5</v>
      </c>
      <c r="N2401" s="300">
        <v>10</v>
      </c>
      <c r="O2401" s="300">
        <v>10</v>
      </c>
      <c r="P2401" s="300">
        <v>10</v>
      </c>
      <c r="Q2401" s="300">
        <v>5</v>
      </c>
      <c r="R2401" s="1" t="s">
        <v>8</v>
      </c>
    </row>
    <row r="2402" spans="1:18">
      <c r="A2402">
        <v>542</v>
      </c>
      <c r="B2402">
        <v>2</v>
      </c>
      <c r="C2402" s="299" t="s">
        <v>7224</v>
      </c>
      <c r="D2402" s="299" t="s">
        <v>7241</v>
      </c>
      <c r="E2402" s="302" t="s">
        <v>6524</v>
      </c>
      <c r="F2402" s="301">
        <v>8.6</v>
      </c>
      <c r="G2402" s="300">
        <v>5</v>
      </c>
      <c r="H2402" s="300">
        <v>5</v>
      </c>
      <c r="I2402" s="300">
        <v>5</v>
      </c>
      <c r="J2402" s="300">
        <v>5</v>
      </c>
      <c r="K2402" s="300">
        <v>10</v>
      </c>
      <c r="L2402" s="300">
        <v>10</v>
      </c>
      <c r="M2402" s="300">
        <v>5</v>
      </c>
      <c r="N2402" s="300">
        <v>10</v>
      </c>
      <c r="O2402" s="300">
        <v>10</v>
      </c>
      <c r="P2402" s="300">
        <v>10</v>
      </c>
      <c r="Q2402" s="300">
        <v>5</v>
      </c>
      <c r="R2402" s="1" t="s">
        <v>6698</v>
      </c>
    </row>
    <row r="2403" spans="1:18">
      <c r="A2403">
        <v>541</v>
      </c>
      <c r="B2403">
        <v>3</v>
      </c>
      <c r="C2403" s="299" t="s">
        <v>7224</v>
      </c>
      <c r="D2403" s="305" t="s">
        <v>7240</v>
      </c>
      <c r="E2403" s="304" t="s">
        <v>6524</v>
      </c>
      <c r="F2403" s="303">
        <v>9.5</v>
      </c>
      <c r="G2403" s="300">
        <v>5</v>
      </c>
      <c r="H2403" s="300">
        <v>5</v>
      </c>
      <c r="I2403" s="300">
        <v>5</v>
      </c>
      <c r="J2403" s="300">
        <v>5</v>
      </c>
      <c r="K2403" s="300">
        <v>10</v>
      </c>
      <c r="L2403" s="300">
        <v>10</v>
      </c>
      <c r="M2403" s="300">
        <v>5</v>
      </c>
      <c r="N2403" s="300">
        <v>10</v>
      </c>
      <c r="O2403" s="300">
        <v>10</v>
      </c>
      <c r="P2403" s="300">
        <v>10</v>
      </c>
      <c r="Q2403" s="300">
        <v>5</v>
      </c>
      <c r="R2403" s="1" t="s">
        <v>8</v>
      </c>
    </row>
    <row r="2404" spans="1:18">
      <c r="A2404">
        <v>540</v>
      </c>
      <c r="B2404">
        <v>4</v>
      </c>
      <c r="C2404" s="299" t="s">
        <v>7224</v>
      </c>
      <c r="D2404" s="299" t="s">
        <v>7239</v>
      </c>
      <c r="E2404" s="302" t="s">
        <v>6524</v>
      </c>
      <c r="F2404" s="301">
        <v>9</v>
      </c>
      <c r="G2404" s="300">
        <v>5</v>
      </c>
      <c r="H2404" s="300">
        <v>5</v>
      </c>
      <c r="I2404" s="300">
        <v>5</v>
      </c>
      <c r="J2404" s="300">
        <v>5</v>
      </c>
      <c r="K2404" s="300">
        <v>10</v>
      </c>
      <c r="L2404" s="300">
        <v>10</v>
      </c>
      <c r="M2404" s="300">
        <v>5</v>
      </c>
      <c r="N2404" s="300">
        <v>10</v>
      </c>
      <c r="O2404" s="300">
        <v>10</v>
      </c>
      <c r="P2404" s="300">
        <v>10</v>
      </c>
      <c r="Q2404" s="300">
        <v>5</v>
      </c>
      <c r="R2404" s="1" t="s">
        <v>8</v>
      </c>
    </row>
    <row r="2405" spans="1:18">
      <c r="A2405">
        <v>539</v>
      </c>
      <c r="B2405">
        <v>5</v>
      </c>
      <c r="C2405" s="299" t="s">
        <v>7224</v>
      </c>
      <c r="D2405" s="299" t="s">
        <v>7238</v>
      </c>
      <c r="E2405" s="302" t="s">
        <v>6524</v>
      </c>
      <c r="F2405" s="301">
        <v>8.4</v>
      </c>
      <c r="G2405" s="300">
        <v>5</v>
      </c>
      <c r="H2405" s="300">
        <v>5</v>
      </c>
      <c r="I2405" s="300">
        <v>5</v>
      </c>
      <c r="J2405" s="300">
        <v>5</v>
      </c>
      <c r="K2405" s="300">
        <v>10</v>
      </c>
      <c r="L2405" s="300">
        <v>10</v>
      </c>
      <c r="M2405" s="300">
        <v>5</v>
      </c>
      <c r="N2405" s="300">
        <v>10</v>
      </c>
      <c r="O2405" s="300">
        <v>10</v>
      </c>
      <c r="P2405" s="300">
        <v>10</v>
      </c>
      <c r="Q2405" s="300">
        <v>5</v>
      </c>
      <c r="R2405" s="1" t="s">
        <v>6665</v>
      </c>
    </row>
    <row r="2406" spans="1:18">
      <c r="A2406">
        <v>538</v>
      </c>
      <c r="B2406">
        <v>6</v>
      </c>
      <c r="C2406" s="299" t="s">
        <v>7224</v>
      </c>
      <c r="D2406" s="299" t="s">
        <v>7237</v>
      </c>
      <c r="E2406" s="302" t="s">
        <v>6524</v>
      </c>
      <c r="F2406" s="301">
        <v>9.1999999999999993</v>
      </c>
      <c r="G2406" s="300">
        <v>5</v>
      </c>
      <c r="H2406" s="300">
        <v>5</v>
      </c>
      <c r="I2406" s="300">
        <v>5</v>
      </c>
      <c r="J2406" s="300">
        <v>5</v>
      </c>
      <c r="K2406" s="300">
        <v>10</v>
      </c>
      <c r="L2406" s="300">
        <v>10</v>
      </c>
      <c r="M2406" s="300">
        <v>5</v>
      </c>
      <c r="N2406" s="300">
        <v>10</v>
      </c>
      <c r="O2406" s="300">
        <v>10</v>
      </c>
      <c r="P2406" s="300">
        <v>10</v>
      </c>
      <c r="Q2406" s="300">
        <v>5</v>
      </c>
      <c r="R2406" s="1" t="s">
        <v>8</v>
      </c>
    </row>
    <row r="2407" spans="1:18">
      <c r="A2407">
        <v>537</v>
      </c>
      <c r="B2407">
        <v>7</v>
      </c>
      <c r="C2407" s="299" t="s">
        <v>7224</v>
      </c>
      <c r="D2407" s="299" t="s">
        <v>7236</v>
      </c>
      <c r="E2407" s="302" t="s">
        <v>6524</v>
      </c>
      <c r="F2407" s="301">
        <v>7.8</v>
      </c>
      <c r="G2407" s="300">
        <v>5</v>
      </c>
      <c r="H2407" s="300">
        <v>5</v>
      </c>
      <c r="I2407" s="300">
        <v>5</v>
      </c>
      <c r="J2407" s="300">
        <v>5</v>
      </c>
      <c r="K2407" s="300">
        <v>10</v>
      </c>
      <c r="L2407" s="300">
        <v>10</v>
      </c>
      <c r="M2407" s="300">
        <v>5</v>
      </c>
      <c r="N2407" s="300">
        <v>10</v>
      </c>
      <c r="O2407" s="300">
        <v>10</v>
      </c>
      <c r="P2407" s="300">
        <v>10</v>
      </c>
      <c r="Q2407" s="300">
        <v>5</v>
      </c>
      <c r="R2407" s="1" t="s">
        <v>6665</v>
      </c>
    </row>
    <row r="2408" spans="1:18">
      <c r="A2408">
        <v>536</v>
      </c>
      <c r="B2408">
        <v>8</v>
      </c>
      <c r="C2408" s="299" t="s">
        <v>7224</v>
      </c>
      <c r="D2408" s="299" t="s">
        <v>7235</v>
      </c>
      <c r="E2408" s="302" t="s">
        <v>6524</v>
      </c>
      <c r="F2408" s="301">
        <v>7.7</v>
      </c>
      <c r="G2408" s="300">
        <v>5</v>
      </c>
      <c r="H2408" s="300">
        <v>5</v>
      </c>
      <c r="I2408" s="300">
        <v>5</v>
      </c>
      <c r="J2408" s="300">
        <v>5</v>
      </c>
      <c r="K2408" s="300">
        <v>10</v>
      </c>
      <c r="L2408" s="300">
        <v>10</v>
      </c>
      <c r="M2408" s="300">
        <v>5</v>
      </c>
      <c r="N2408" s="300">
        <v>10</v>
      </c>
      <c r="O2408" s="300">
        <v>10</v>
      </c>
      <c r="P2408" s="300">
        <v>10</v>
      </c>
      <c r="Q2408" s="300">
        <v>5</v>
      </c>
      <c r="R2408" s="1" t="s">
        <v>6665</v>
      </c>
    </row>
    <row r="2409" spans="1:18">
      <c r="A2409">
        <v>535</v>
      </c>
      <c r="B2409">
        <v>9</v>
      </c>
      <c r="C2409" s="299" t="s">
        <v>7224</v>
      </c>
      <c r="D2409" s="299" t="s">
        <v>7234</v>
      </c>
      <c r="E2409" s="302" t="s">
        <v>6524</v>
      </c>
      <c r="F2409" s="301">
        <v>8.1999999999999993</v>
      </c>
      <c r="G2409" s="300">
        <v>5</v>
      </c>
      <c r="H2409" s="300">
        <v>5</v>
      </c>
      <c r="I2409" s="300">
        <v>5</v>
      </c>
      <c r="J2409" s="300">
        <v>5</v>
      </c>
      <c r="K2409" s="300">
        <v>10</v>
      </c>
      <c r="L2409" s="300">
        <v>10</v>
      </c>
      <c r="M2409" s="300">
        <v>5</v>
      </c>
      <c r="N2409" s="300">
        <v>10</v>
      </c>
      <c r="O2409" s="300">
        <v>10</v>
      </c>
      <c r="P2409" s="300">
        <v>10</v>
      </c>
      <c r="Q2409" s="300">
        <v>5</v>
      </c>
      <c r="R2409" s="1" t="s">
        <v>6665</v>
      </c>
    </row>
    <row r="2410" spans="1:18">
      <c r="A2410">
        <v>534</v>
      </c>
      <c r="B2410">
        <v>10</v>
      </c>
      <c r="C2410" s="299" t="s">
        <v>7224</v>
      </c>
      <c r="D2410" s="305" t="s">
        <v>6818</v>
      </c>
      <c r="E2410" s="304" t="s">
        <v>6524</v>
      </c>
      <c r="F2410" s="303">
        <v>9.8000000000000007</v>
      </c>
      <c r="G2410" s="300">
        <v>5</v>
      </c>
      <c r="H2410" s="300">
        <v>5</v>
      </c>
      <c r="I2410" s="300">
        <v>5</v>
      </c>
      <c r="J2410" s="300">
        <v>5</v>
      </c>
      <c r="K2410" s="300">
        <v>10</v>
      </c>
      <c r="L2410" s="300">
        <v>10</v>
      </c>
      <c r="M2410" s="300">
        <v>5</v>
      </c>
      <c r="N2410" s="300">
        <v>10</v>
      </c>
      <c r="O2410" s="300">
        <v>10</v>
      </c>
      <c r="P2410" s="300">
        <v>10</v>
      </c>
      <c r="Q2410" s="300">
        <v>5</v>
      </c>
      <c r="R2410" s="1" t="s">
        <v>8</v>
      </c>
    </row>
    <row r="2411" spans="1:18">
      <c r="A2411">
        <v>533</v>
      </c>
      <c r="B2411">
        <v>11</v>
      </c>
      <c r="C2411" s="299" t="s">
        <v>7224</v>
      </c>
      <c r="D2411" s="305" t="s">
        <v>7233</v>
      </c>
      <c r="E2411" s="304" t="s">
        <v>6524</v>
      </c>
      <c r="F2411" s="303">
        <v>9.8000000000000007</v>
      </c>
      <c r="G2411" s="300">
        <v>5</v>
      </c>
      <c r="H2411" s="300">
        <v>5</v>
      </c>
      <c r="I2411" s="300">
        <v>5</v>
      </c>
      <c r="J2411" s="300">
        <v>5</v>
      </c>
      <c r="K2411" s="300">
        <v>10</v>
      </c>
      <c r="L2411" s="300">
        <v>10</v>
      </c>
      <c r="M2411" s="300">
        <v>5</v>
      </c>
      <c r="N2411" s="300">
        <v>10</v>
      </c>
      <c r="O2411" s="300">
        <v>10</v>
      </c>
      <c r="P2411" s="300">
        <v>10</v>
      </c>
      <c r="Q2411" s="300">
        <v>5</v>
      </c>
      <c r="R2411" s="1" t="s">
        <v>8</v>
      </c>
    </row>
    <row r="2412" spans="1:18">
      <c r="A2412">
        <v>532</v>
      </c>
      <c r="B2412">
        <v>12</v>
      </c>
      <c r="C2412" s="299" t="s">
        <v>7224</v>
      </c>
      <c r="D2412" s="299" t="s">
        <v>7232</v>
      </c>
      <c r="E2412" s="302" t="s">
        <v>6524</v>
      </c>
      <c r="F2412" s="301">
        <v>9.1</v>
      </c>
      <c r="G2412" s="300">
        <v>5</v>
      </c>
      <c r="H2412" s="300">
        <v>5</v>
      </c>
      <c r="I2412" s="300">
        <v>5</v>
      </c>
      <c r="J2412" s="300">
        <v>5</v>
      </c>
      <c r="K2412" s="300">
        <v>10</v>
      </c>
      <c r="L2412" s="300">
        <v>10</v>
      </c>
      <c r="M2412" s="300">
        <v>5</v>
      </c>
      <c r="N2412" s="300">
        <v>10</v>
      </c>
      <c r="O2412" s="300">
        <v>10</v>
      </c>
      <c r="P2412" s="300">
        <v>10</v>
      </c>
      <c r="Q2412" s="300">
        <v>5</v>
      </c>
      <c r="R2412" s="1" t="s">
        <v>8</v>
      </c>
    </row>
    <row r="2413" spans="1:18">
      <c r="A2413">
        <v>531</v>
      </c>
      <c r="B2413">
        <v>13</v>
      </c>
      <c r="C2413" s="299" t="s">
        <v>7224</v>
      </c>
      <c r="D2413" s="299" t="s">
        <v>7231</v>
      </c>
      <c r="E2413" s="302" t="s">
        <v>6524</v>
      </c>
      <c r="F2413" s="301">
        <v>7.7</v>
      </c>
      <c r="G2413" s="300">
        <v>5</v>
      </c>
      <c r="H2413" s="300">
        <v>5</v>
      </c>
      <c r="I2413" s="300">
        <v>5</v>
      </c>
      <c r="J2413" s="300">
        <v>5</v>
      </c>
      <c r="K2413" s="300">
        <v>10</v>
      </c>
      <c r="L2413" s="300">
        <v>10</v>
      </c>
      <c r="M2413" s="300">
        <v>5</v>
      </c>
      <c r="N2413" s="300">
        <v>10</v>
      </c>
      <c r="O2413" s="300">
        <v>10</v>
      </c>
      <c r="P2413" s="300">
        <v>10</v>
      </c>
      <c r="Q2413" s="300">
        <v>5</v>
      </c>
      <c r="R2413" s="1" t="s">
        <v>6698</v>
      </c>
    </row>
    <row r="2414" spans="1:18">
      <c r="A2414">
        <v>530</v>
      </c>
      <c r="B2414">
        <v>14</v>
      </c>
      <c r="C2414" s="299" t="s">
        <v>7224</v>
      </c>
      <c r="D2414" s="299" t="s">
        <v>7230</v>
      </c>
      <c r="E2414" s="302" t="s">
        <v>6524</v>
      </c>
      <c r="F2414" s="301">
        <v>7.5</v>
      </c>
      <c r="G2414" s="300">
        <v>5</v>
      </c>
      <c r="H2414" s="300">
        <v>5</v>
      </c>
      <c r="I2414" s="300">
        <v>5</v>
      </c>
      <c r="J2414" s="300">
        <v>5</v>
      </c>
      <c r="K2414" s="300">
        <v>10</v>
      </c>
      <c r="L2414" s="300">
        <v>10</v>
      </c>
      <c r="M2414" s="300">
        <v>5</v>
      </c>
      <c r="N2414" s="300">
        <v>10</v>
      </c>
      <c r="O2414" s="300">
        <v>10</v>
      </c>
      <c r="P2414" s="300">
        <v>10</v>
      </c>
      <c r="Q2414" s="300">
        <v>5</v>
      </c>
      <c r="R2414" s="1" t="s">
        <v>6698</v>
      </c>
    </row>
    <row r="2415" spans="1:18">
      <c r="A2415">
        <v>529</v>
      </c>
      <c r="B2415">
        <v>15</v>
      </c>
      <c r="C2415" s="299" t="s">
        <v>7224</v>
      </c>
      <c r="D2415" s="305" t="s">
        <v>7229</v>
      </c>
      <c r="E2415" s="304" t="s">
        <v>6524</v>
      </c>
      <c r="F2415" s="303">
        <v>9.5</v>
      </c>
      <c r="G2415" s="300">
        <v>5</v>
      </c>
      <c r="H2415" s="300">
        <v>5</v>
      </c>
      <c r="I2415" s="300">
        <v>5</v>
      </c>
      <c r="J2415" s="300">
        <v>5</v>
      </c>
      <c r="K2415" s="300">
        <v>10</v>
      </c>
      <c r="L2415" s="300">
        <v>10</v>
      </c>
      <c r="M2415" s="300">
        <v>5</v>
      </c>
      <c r="N2415" s="300">
        <v>10</v>
      </c>
      <c r="O2415" s="300">
        <v>10</v>
      </c>
      <c r="P2415" s="300">
        <v>10</v>
      </c>
      <c r="Q2415" s="300">
        <v>5</v>
      </c>
      <c r="R2415" s="1" t="s">
        <v>8</v>
      </c>
    </row>
    <row r="2416" spans="1:18">
      <c r="A2416">
        <v>528</v>
      </c>
      <c r="B2416">
        <v>16</v>
      </c>
      <c r="C2416" s="299" t="s">
        <v>7224</v>
      </c>
      <c r="D2416" s="299" t="s">
        <v>7228</v>
      </c>
      <c r="E2416" s="302" t="s">
        <v>6524</v>
      </c>
      <c r="F2416" s="301">
        <v>8.8000000000000007</v>
      </c>
      <c r="G2416" s="300">
        <v>5</v>
      </c>
      <c r="H2416" s="300">
        <v>5</v>
      </c>
      <c r="I2416" s="300">
        <v>5</v>
      </c>
      <c r="J2416" s="300">
        <v>5</v>
      </c>
      <c r="K2416" s="300">
        <v>10</v>
      </c>
      <c r="L2416" s="300">
        <v>10</v>
      </c>
      <c r="M2416" s="300">
        <v>5</v>
      </c>
      <c r="N2416" s="300">
        <v>10</v>
      </c>
      <c r="O2416" s="300">
        <v>10</v>
      </c>
      <c r="P2416" s="300">
        <v>10</v>
      </c>
      <c r="Q2416" s="300">
        <v>5</v>
      </c>
      <c r="R2416" s="1" t="s">
        <v>6665</v>
      </c>
    </row>
    <row r="2417" spans="1:18">
      <c r="A2417">
        <v>527</v>
      </c>
      <c r="B2417">
        <v>17</v>
      </c>
      <c r="C2417" s="299" t="s">
        <v>7224</v>
      </c>
      <c r="D2417" s="299" t="s">
        <v>7227</v>
      </c>
      <c r="E2417" s="302" t="s">
        <v>6524</v>
      </c>
      <c r="F2417" s="301">
        <v>8.1999999999999993</v>
      </c>
      <c r="G2417" s="300">
        <v>5</v>
      </c>
      <c r="H2417" s="300">
        <v>5</v>
      </c>
      <c r="I2417" s="300">
        <v>5</v>
      </c>
      <c r="J2417" s="300">
        <v>5</v>
      </c>
      <c r="K2417" s="300">
        <v>10</v>
      </c>
      <c r="L2417" s="300">
        <v>10</v>
      </c>
      <c r="M2417" s="300">
        <v>5</v>
      </c>
      <c r="N2417" s="300">
        <v>10</v>
      </c>
      <c r="O2417" s="300">
        <v>10</v>
      </c>
      <c r="P2417" s="300">
        <v>10</v>
      </c>
      <c r="Q2417" s="300">
        <v>5</v>
      </c>
      <c r="R2417" s="1" t="s">
        <v>8</v>
      </c>
    </row>
    <row r="2418" spans="1:18">
      <c r="A2418">
        <v>526</v>
      </c>
      <c r="B2418">
        <v>18</v>
      </c>
      <c r="C2418" s="299" t="s">
        <v>7224</v>
      </c>
      <c r="D2418" s="299" t="s">
        <v>7226</v>
      </c>
      <c r="E2418" s="302" t="s">
        <v>6524</v>
      </c>
      <c r="F2418" s="301">
        <v>8</v>
      </c>
      <c r="G2418" s="300">
        <v>5</v>
      </c>
      <c r="H2418" s="300">
        <v>5</v>
      </c>
      <c r="I2418" s="300">
        <v>5</v>
      </c>
      <c r="J2418" s="300">
        <v>5</v>
      </c>
      <c r="K2418" s="300">
        <v>10</v>
      </c>
      <c r="L2418" s="300">
        <v>10</v>
      </c>
      <c r="M2418" s="300">
        <v>5</v>
      </c>
      <c r="N2418" s="300">
        <v>10</v>
      </c>
      <c r="O2418" s="300">
        <v>10</v>
      </c>
      <c r="P2418" s="300">
        <v>10</v>
      </c>
      <c r="Q2418" s="300">
        <v>5</v>
      </c>
      <c r="R2418" s="1" t="s">
        <v>6698</v>
      </c>
    </row>
    <row r="2419" spans="1:18">
      <c r="A2419">
        <v>525</v>
      </c>
      <c r="B2419">
        <v>19</v>
      </c>
      <c r="C2419" s="299" t="s">
        <v>7224</v>
      </c>
      <c r="D2419" s="299" t="s">
        <v>7225</v>
      </c>
      <c r="E2419" s="302" t="s">
        <v>6524</v>
      </c>
      <c r="F2419" s="301">
        <v>8.2100000000000009</v>
      </c>
      <c r="G2419" s="300">
        <v>5</v>
      </c>
      <c r="H2419" s="300">
        <v>5</v>
      </c>
      <c r="I2419" s="300">
        <v>5</v>
      </c>
      <c r="J2419" s="300">
        <v>5</v>
      </c>
      <c r="K2419" s="300">
        <v>10</v>
      </c>
      <c r="L2419" s="300">
        <v>10</v>
      </c>
      <c r="M2419" s="300">
        <v>5</v>
      </c>
      <c r="N2419" s="300">
        <v>10</v>
      </c>
      <c r="O2419" s="300">
        <v>10</v>
      </c>
      <c r="P2419" s="300">
        <v>10</v>
      </c>
      <c r="Q2419" s="300">
        <v>5</v>
      </c>
      <c r="R2419" s="1" t="s">
        <v>6665</v>
      </c>
    </row>
    <row r="2420" spans="1:18">
      <c r="A2420">
        <v>524</v>
      </c>
      <c r="C2420" s="299" t="s">
        <v>7224</v>
      </c>
      <c r="D2420" s="298" t="s">
        <v>7223</v>
      </c>
      <c r="E2420" s="297" t="s">
        <v>6524</v>
      </c>
      <c r="F2420" s="296">
        <v>8.6</v>
      </c>
      <c r="G2420" s="296" t="e">
        <f>AVERAGE(#REF!)</f>
        <v>#REF!</v>
      </c>
      <c r="H2420" s="296" t="e">
        <f>AVERAGE(#REF!)</f>
        <v>#REF!</v>
      </c>
      <c r="I2420" s="296" t="e">
        <f>AVERAGE(#REF!)</f>
        <v>#REF!</v>
      </c>
      <c r="J2420" s="296" t="e">
        <f>AVERAGE(#REF!)</f>
        <v>#REF!</v>
      </c>
      <c r="K2420" s="296" t="e">
        <f>AVERAGE(#REF!)</f>
        <v>#REF!</v>
      </c>
      <c r="L2420" s="296" t="e">
        <f>AVERAGE(#REF!)</f>
        <v>#REF!</v>
      </c>
      <c r="M2420" s="296" t="e">
        <f>AVERAGE(#REF!)</f>
        <v>#REF!</v>
      </c>
      <c r="N2420" s="296" t="e">
        <f>AVERAGE(#REF!)</f>
        <v>#REF!</v>
      </c>
      <c r="O2420" s="296" t="e">
        <f>AVERAGE(#REF!)</f>
        <v>#REF!</v>
      </c>
      <c r="P2420" s="296" t="e">
        <f>AVERAGE(#REF!)</f>
        <v>#REF!</v>
      </c>
      <c r="Q2420" s="296" t="e">
        <f>AVERAGE(#REF!)</f>
        <v>#REF!</v>
      </c>
      <c r="R2420" s="1" t="s">
        <v>8</v>
      </c>
    </row>
    <row r="2421" spans="1:18">
      <c r="A2421">
        <v>523</v>
      </c>
      <c r="B2421">
        <v>1</v>
      </c>
      <c r="C2421" s="299" t="s">
        <v>7214</v>
      </c>
      <c r="D2421" s="299" t="s">
        <v>7222</v>
      </c>
      <c r="E2421" s="302" t="s">
        <v>6524</v>
      </c>
      <c r="F2421" s="301">
        <v>9.4</v>
      </c>
      <c r="G2421" s="300">
        <v>5</v>
      </c>
      <c r="H2421" s="300">
        <v>5</v>
      </c>
      <c r="I2421" s="300">
        <v>5</v>
      </c>
      <c r="J2421" s="300">
        <v>5</v>
      </c>
      <c r="K2421" s="300">
        <v>10</v>
      </c>
      <c r="L2421" s="300">
        <v>10</v>
      </c>
      <c r="M2421" s="300">
        <v>5</v>
      </c>
      <c r="N2421" s="300">
        <v>10</v>
      </c>
      <c r="O2421" s="300">
        <v>10</v>
      </c>
      <c r="P2421" s="300">
        <v>10</v>
      </c>
      <c r="Q2421" s="300">
        <v>5</v>
      </c>
      <c r="R2421" s="1" t="s">
        <v>8</v>
      </c>
    </row>
    <row r="2422" spans="1:18">
      <c r="A2422">
        <v>522</v>
      </c>
      <c r="B2422">
        <v>2</v>
      </c>
      <c r="C2422" s="299" t="s">
        <v>7214</v>
      </c>
      <c r="D2422" s="305" t="s">
        <v>7221</v>
      </c>
      <c r="E2422" s="304" t="s">
        <v>6524</v>
      </c>
      <c r="F2422" s="303">
        <v>9.9</v>
      </c>
      <c r="G2422" s="300">
        <v>5</v>
      </c>
      <c r="H2422" s="300">
        <v>5</v>
      </c>
      <c r="I2422" s="300">
        <v>5</v>
      </c>
      <c r="J2422" s="300">
        <v>5</v>
      </c>
      <c r="K2422" s="300">
        <v>10</v>
      </c>
      <c r="L2422" s="300">
        <v>10</v>
      </c>
      <c r="M2422" s="300">
        <v>5</v>
      </c>
      <c r="N2422" s="300">
        <v>10</v>
      </c>
      <c r="O2422" s="300">
        <v>10</v>
      </c>
      <c r="P2422" s="300">
        <v>10</v>
      </c>
      <c r="Q2422" s="300">
        <v>5</v>
      </c>
      <c r="R2422" s="1" t="s">
        <v>8</v>
      </c>
    </row>
    <row r="2423" spans="1:18">
      <c r="A2423">
        <v>521</v>
      </c>
      <c r="B2423">
        <v>3</v>
      </c>
      <c r="C2423" s="299" t="s">
        <v>7214</v>
      </c>
      <c r="D2423" s="299" t="s">
        <v>7220</v>
      </c>
      <c r="E2423" s="302" t="s">
        <v>6524</v>
      </c>
      <c r="F2423" s="301">
        <v>9.4</v>
      </c>
      <c r="G2423" s="300">
        <v>5</v>
      </c>
      <c r="H2423" s="300">
        <v>5</v>
      </c>
      <c r="I2423" s="300">
        <v>5</v>
      </c>
      <c r="J2423" s="300">
        <v>5</v>
      </c>
      <c r="K2423" s="300">
        <v>10</v>
      </c>
      <c r="L2423" s="300">
        <v>10</v>
      </c>
      <c r="M2423" s="300">
        <v>5</v>
      </c>
      <c r="N2423" s="300">
        <v>10</v>
      </c>
      <c r="O2423" s="300">
        <v>10</v>
      </c>
      <c r="P2423" s="300">
        <v>10</v>
      </c>
      <c r="Q2423" s="300">
        <v>5</v>
      </c>
      <c r="R2423" s="1" t="s">
        <v>6665</v>
      </c>
    </row>
    <row r="2424" spans="1:18">
      <c r="A2424">
        <v>520</v>
      </c>
      <c r="B2424">
        <v>4</v>
      </c>
      <c r="C2424" s="299" t="s">
        <v>7214</v>
      </c>
      <c r="D2424" s="305" t="s">
        <v>7219</v>
      </c>
      <c r="E2424" s="304" t="s">
        <v>6524</v>
      </c>
      <c r="F2424" s="303">
        <v>10</v>
      </c>
      <c r="G2424" s="300">
        <v>5</v>
      </c>
      <c r="H2424" s="300">
        <v>5</v>
      </c>
      <c r="I2424" s="300">
        <v>5</v>
      </c>
      <c r="J2424" s="300">
        <v>5</v>
      </c>
      <c r="K2424" s="300">
        <v>10</v>
      </c>
      <c r="L2424" s="300">
        <v>10</v>
      </c>
      <c r="M2424" s="300">
        <v>5</v>
      </c>
      <c r="N2424" s="300">
        <v>10</v>
      </c>
      <c r="O2424" s="300">
        <v>10</v>
      </c>
      <c r="P2424" s="300">
        <v>10</v>
      </c>
      <c r="Q2424" s="300">
        <v>5</v>
      </c>
      <c r="R2424" s="1" t="s">
        <v>6665</v>
      </c>
    </row>
    <row r="2425" spans="1:18">
      <c r="A2425">
        <v>519</v>
      </c>
      <c r="B2425">
        <v>5</v>
      </c>
      <c r="C2425" s="299" t="s">
        <v>7214</v>
      </c>
      <c r="D2425" s="299" t="s">
        <v>7218</v>
      </c>
      <c r="E2425" s="302" t="s">
        <v>6524</v>
      </c>
      <c r="F2425" s="301">
        <v>8.9</v>
      </c>
      <c r="G2425" s="300">
        <v>5</v>
      </c>
      <c r="H2425" s="300">
        <v>5</v>
      </c>
      <c r="I2425" s="300">
        <v>5</v>
      </c>
      <c r="J2425" s="300">
        <v>5</v>
      </c>
      <c r="K2425" s="300">
        <v>10</v>
      </c>
      <c r="L2425" s="300">
        <v>10</v>
      </c>
      <c r="M2425" s="300">
        <v>5</v>
      </c>
      <c r="N2425" s="300">
        <v>10</v>
      </c>
      <c r="O2425" s="300">
        <v>10</v>
      </c>
      <c r="P2425" s="300">
        <v>10</v>
      </c>
      <c r="Q2425" s="300">
        <v>5</v>
      </c>
      <c r="R2425" s="1" t="s">
        <v>8</v>
      </c>
    </row>
    <row r="2426" spans="1:18">
      <c r="A2426">
        <v>518</v>
      </c>
      <c r="B2426">
        <v>6</v>
      </c>
      <c r="C2426" s="299" t="s">
        <v>7214</v>
      </c>
      <c r="D2426" s="299" t="s">
        <v>7217</v>
      </c>
      <c r="E2426" s="302" t="s">
        <v>6524</v>
      </c>
      <c r="F2426" s="301">
        <v>9.1</v>
      </c>
      <c r="G2426" s="300">
        <v>5</v>
      </c>
      <c r="H2426" s="300">
        <v>5</v>
      </c>
      <c r="I2426" s="300">
        <v>5</v>
      </c>
      <c r="J2426" s="300">
        <v>5</v>
      </c>
      <c r="K2426" s="300">
        <v>10</v>
      </c>
      <c r="L2426" s="300">
        <v>10</v>
      </c>
      <c r="M2426" s="300">
        <v>5</v>
      </c>
      <c r="N2426" s="300">
        <v>10</v>
      </c>
      <c r="O2426" s="300">
        <v>10</v>
      </c>
      <c r="P2426" s="300">
        <v>10</v>
      </c>
      <c r="Q2426" s="300">
        <v>5</v>
      </c>
      <c r="R2426" s="1" t="s">
        <v>8</v>
      </c>
    </row>
    <row r="2427" spans="1:18">
      <c r="A2427">
        <v>517</v>
      </c>
      <c r="B2427">
        <v>7</v>
      </c>
      <c r="C2427" s="299" t="s">
        <v>7214</v>
      </c>
      <c r="D2427" s="305" t="s">
        <v>7216</v>
      </c>
      <c r="E2427" s="304" t="s">
        <v>6524</v>
      </c>
      <c r="F2427" s="303">
        <v>9.8000000000000007</v>
      </c>
      <c r="G2427" s="300">
        <v>5</v>
      </c>
      <c r="H2427" s="300">
        <v>5</v>
      </c>
      <c r="I2427" s="300">
        <v>5</v>
      </c>
      <c r="J2427" s="300">
        <v>5</v>
      </c>
      <c r="K2427" s="300">
        <v>10</v>
      </c>
      <c r="L2427" s="300">
        <v>10</v>
      </c>
      <c r="M2427" s="300">
        <v>5</v>
      </c>
      <c r="N2427" s="300">
        <v>10</v>
      </c>
      <c r="O2427" s="300">
        <v>10</v>
      </c>
      <c r="P2427" s="300">
        <v>10</v>
      </c>
      <c r="Q2427" s="300">
        <v>5</v>
      </c>
      <c r="R2427" s="1" t="s">
        <v>6665</v>
      </c>
    </row>
    <row r="2428" spans="1:18">
      <c r="A2428">
        <v>516</v>
      </c>
      <c r="B2428">
        <v>8</v>
      </c>
      <c r="C2428" s="299" t="s">
        <v>7214</v>
      </c>
      <c r="D2428" s="299" t="s">
        <v>7215</v>
      </c>
      <c r="E2428" s="302" t="s">
        <v>6524</v>
      </c>
      <c r="F2428" s="301">
        <v>9</v>
      </c>
      <c r="G2428" s="300">
        <v>5</v>
      </c>
      <c r="H2428" s="300">
        <v>5</v>
      </c>
      <c r="I2428" s="300">
        <v>5</v>
      </c>
      <c r="J2428" s="300">
        <v>5</v>
      </c>
      <c r="K2428" s="300">
        <v>10</v>
      </c>
      <c r="L2428" s="300">
        <v>10</v>
      </c>
      <c r="M2428" s="300">
        <v>5</v>
      </c>
      <c r="N2428" s="300">
        <v>10</v>
      </c>
      <c r="O2428" s="300">
        <v>10</v>
      </c>
      <c r="P2428" s="300">
        <v>10</v>
      </c>
      <c r="Q2428" s="300">
        <v>5</v>
      </c>
      <c r="R2428" s="1" t="s">
        <v>6665</v>
      </c>
    </row>
    <row r="2429" spans="1:18">
      <c r="A2429">
        <v>515</v>
      </c>
      <c r="C2429" s="299" t="s">
        <v>7214</v>
      </c>
      <c r="D2429" s="298" t="s">
        <v>7213</v>
      </c>
      <c r="E2429" s="297" t="s">
        <v>6524</v>
      </c>
      <c r="F2429" s="296">
        <v>9.4</v>
      </c>
      <c r="G2429" s="296">
        <f t="shared" ref="G2429:Q2429" si="3">AVERAGE(G2428:G2428)</f>
        <v>5</v>
      </c>
      <c r="H2429" s="296">
        <f t="shared" si="3"/>
        <v>5</v>
      </c>
      <c r="I2429" s="296">
        <f t="shared" si="3"/>
        <v>5</v>
      </c>
      <c r="J2429" s="296">
        <f t="shared" si="3"/>
        <v>5</v>
      </c>
      <c r="K2429" s="296">
        <f t="shared" si="3"/>
        <v>10</v>
      </c>
      <c r="L2429" s="296">
        <f t="shared" si="3"/>
        <v>10</v>
      </c>
      <c r="M2429" s="296">
        <f t="shared" si="3"/>
        <v>5</v>
      </c>
      <c r="N2429" s="296">
        <f t="shared" si="3"/>
        <v>10</v>
      </c>
      <c r="O2429" s="296">
        <f t="shared" si="3"/>
        <v>10</v>
      </c>
      <c r="P2429" s="296">
        <f t="shared" si="3"/>
        <v>10</v>
      </c>
      <c r="Q2429" s="296">
        <f t="shared" si="3"/>
        <v>5</v>
      </c>
      <c r="R2429" s="1" t="s">
        <v>8</v>
      </c>
    </row>
    <row r="2430" spans="1:18">
      <c r="A2430">
        <v>514</v>
      </c>
      <c r="B2430">
        <v>1</v>
      </c>
      <c r="C2430" s="299" t="s">
        <v>7201</v>
      </c>
      <c r="D2430" s="299" t="s">
        <v>7212</v>
      </c>
      <c r="E2430" s="302" t="str">
        <f>E2441</f>
        <v>Joe</v>
      </c>
      <c r="F2430" s="301">
        <v>9.4</v>
      </c>
      <c r="G2430" s="300">
        <v>9</v>
      </c>
      <c r="H2430" s="300">
        <v>6</v>
      </c>
      <c r="I2430" s="300">
        <v>7</v>
      </c>
      <c r="J2430" s="300">
        <v>9</v>
      </c>
      <c r="K2430" s="300">
        <v>17</v>
      </c>
      <c r="L2430" s="300">
        <v>16</v>
      </c>
      <c r="M2430" s="300">
        <v>8</v>
      </c>
      <c r="N2430" s="300">
        <v>18</v>
      </c>
      <c r="O2430" s="300">
        <v>16</v>
      </c>
      <c r="P2430" s="300">
        <v>16</v>
      </c>
      <c r="Q2430" s="300">
        <v>9</v>
      </c>
      <c r="R2430" s="1" t="s">
        <v>8</v>
      </c>
    </row>
    <row r="2431" spans="1:18">
      <c r="A2431">
        <v>513</v>
      </c>
      <c r="B2431">
        <v>2</v>
      </c>
      <c r="C2431" s="299" t="s">
        <v>7201</v>
      </c>
      <c r="D2431" s="299" t="s">
        <v>7211</v>
      </c>
      <c r="E2431" s="302" t="str">
        <f>E2441</f>
        <v>Joe</v>
      </c>
      <c r="F2431" s="301">
        <v>9.1999999999999993</v>
      </c>
      <c r="G2431" s="300">
        <v>8</v>
      </c>
      <c r="H2431" s="300">
        <v>5</v>
      </c>
      <c r="I2431" s="300">
        <v>6</v>
      </c>
      <c r="J2431" s="300">
        <v>6</v>
      </c>
      <c r="K2431" s="300">
        <v>16</v>
      </c>
      <c r="L2431" s="300">
        <v>17</v>
      </c>
      <c r="M2431" s="300">
        <v>7</v>
      </c>
      <c r="N2431" s="300">
        <v>13</v>
      </c>
      <c r="O2431" s="300">
        <v>11</v>
      </c>
      <c r="P2431" s="300">
        <v>10</v>
      </c>
      <c r="Q2431" s="300">
        <v>6</v>
      </c>
      <c r="R2431" s="1" t="s">
        <v>6665</v>
      </c>
    </row>
    <row r="2432" spans="1:18">
      <c r="A2432">
        <v>512</v>
      </c>
      <c r="B2432">
        <v>3</v>
      </c>
      <c r="C2432" s="299" t="s">
        <v>7201</v>
      </c>
      <c r="D2432" s="299" t="s">
        <v>7210</v>
      </c>
      <c r="E2432" s="302" t="str">
        <f>E2441</f>
        <v>Joe</v>
      </c>
      <c r="F2432" s="301">
        <v>7.8</v>
      </c>
      <c r="G2432" s="300">
        <v>7</v>
      </c>
      <c r="H2432" s="300">
        <v>6</v>
      </c>
      <c r="I2432" s="300">
        <v>7</v>
      </c>
      <c r="J2432" s="300">
        <v>6</v>
      </c>
      <c r="K2432" s="300">
        <v>14</v>
      </c>
      <c r="L2432" s="300">
        <v>14</v>
      </c>
      <c r="M2432" s="300">
        <v>5</v>
      </c>
      <c r="N2432" s="300">
        <v>12</v>
      </c>
      <c r="O2432" s="300">
        <v>10</v>
      </c>
      <c r="P2432" s="300">
        <v>10</v>
      </c>
      <c r="Q2432" s="300">
        <v>6</v>
      </c>
      <c r="R2432" s="1" t="s">
        <v>6665</v>
      </c>
    </row>
    <row r="2433" spans="1:18">
      <c r="A2433">
        <v>511</v>
      </c>
      <c r="B2433">
        <v>4</v>
      </c>
      <c r="C2433" s="299" t="s">
        <v>7201</v>
      </c>
      <c r="D2433" s="299" t="s">
        <v>7209</v>
      </c>
      <c r="E2433" s="302" t="str">
        <f>E2441</f>
        <v>Joe</v>
      </c>
      <c r="F2433" s="301">
        <v>7.8</v>
      </c>
      <c r="G2433" s="300">
        <v>6</v>
      </c>
      <c r="H2433" s="300">
        <v>7</v>
      </c>
      <c r="I2433" s="300">
        <v>8</v>
      </c>
      <c r="J2433" s="300">
        <v>7</v>
      </c>
      <c r="K2433" s="300">
        <v>12</v>
      </c>
      <c r="L2433" s="300">
        <v>11</v>
      </c>
      <c r="M2433" s="300">
        <v>3</v>
      </c>
      <c r="N2433" s="300">
        <v>9</v>
      </c>
      <c r="O2433" s="300">
        <v>9</v>
      </c>
      <c r="P2433" s="300">
        <v>8</v>
      </c>
      <c r="Q2433" s="300">
        <v>7</v>
      </c>
      <c r="R2433" s="1" t="s">
        <v>6665</v>
      </c>
    </row>
    <row r="2434" spans="1:18">
      <c r="A2434">
        <v>510</v>
      </c>
      <c r="B2434">
        <v>5</v>
      </c>
      <c r="C2434" s="299" t="s">
        <v>7201</v>
      </c>
      <c r="D2434" s="299" t="s">
        <v>7208</v>
      </c>
      <c r="E2434" s="1" t="s">
        <v>6524</v>
      </c>
      <c r="F2434" s="301">
        <v>7.8</v>
      </c>
      <c r="G2434" s="300">
        <v>7</v>
      </c>
      <c r="H2434" s="300">
        <v>5</v>
      </c>
      <c r="I2434" s="300">
        <v>8</v>
      </c>
      <c r="J2434" s="300">
        <v>6</v>
      </c>
      <c r="K2434" s="300">
        <v>13</v>
      </c>
      <c r="L2434" s="300">
        <v>13</v>
      </c>
      <c r="M2434" s="300">
        <v>5</v>
      </c>
      <c r="N2434" s="300">
        <v>11</v>
      </c>
      <c r="O2434" s="300">
        <v>11</v>
      </c>
      <c r="P2434" s="300">
        <v>10</v>
      </c>
      <c r="Q2434" s="300">
        <v>6</v>
      </c>
      <c r="R2434" s="1" t="s">
        <v>6665</v>
      </c>
    </row>
    <row r="2435" spans="1:18">
      <c r="A2435">
        <v>509</v>
      </c>
      <c r="B2435">
        <v>6</v>
      </c>
      <c r="C2435" s="299" t="s">
        <v>7201</v>
      </c>
      <c r="D2435" s="299" t="s">
        <v>7207</v>
      </c>
      <c r="E2435" s="302" t="str">
        <f>E2441</f>
        <v>Joe</v>
      </c>
      <c r="F2435" s="301">
        <v>9.1999999999999993</v>
      </c>
      <c r="G2435" s="300">
        <v>10</v>
      </c>
      <c r="H2435" s="300">
        <v>6</v>
      </c>
      <c r="I2435" s="300">
        <v>6</v>
      </c>
      <c r="J2435" s="300">
        <v>6</v>
      </c>
      <c r="K2435" s="300">
        <v>18</v>
      </c>
      <c r="L2435" s="300">
        <v>17</v>
      </c>
      <c r="M2435" s="300">
        <v>7</v>
      </c>
      <c r="N2435" s="300">
        <v>16</v>
      </c>
      <c r="O2435" s="300">
        <v>16</v>
      </c>
      <c r="P2435" s="300">
        <v>14</v>
      </c>
      <c r="Q2435" s="300">
        <v>8</v>
      </c>
      <c r="R2435" s="1" t="s">
        <v>6665</v>
      </c>
    </row>
    <row r="2436" spans="1:18">
      <c r="A2436">
        <v>508</v>
      </c>
      <c r="B2436">
        <v>7</v>
      </c>
      <c r="C2436" s="299" t="s">
        <v>7201</v>
      </c>
      <c r="D2436" s="305" t="s">
        <v>7206</v>
      </c>
      <c r="E2436" s="304" t="str">
        <f>E2441</f>
        <v>Joe</v>
      </c>
      <c r="F2436" s="303">
        <v>9.6</v>
      </c>
      <c r="G2436" s="300">
        <v>9</v>
      </c>
      <c r="H2436" s="300">
        <v>5</v>
      </c>
      <c r="I2436" s="300">
        <v>9</v>
      </c>
      <c r="J2436" s="300">
        <v>7</v>
      </c>
      <c r="K2436" s="300">
        <v>19</v>
      </c>
      <c r="L2436" s="300">
        <v>19</v>
      </c>
      <c r="M2436" s="300">
        <v>7</v>
      </c>
      <c r="N2436" s="300">
        <v>13</v>
      </c>
      <c r="O2436" s="300">
        <v>13</v>
      </c>
      <c r="P2436" s="300">
        <v>13</v>
      </c>
      <c r="Q2436" s="300">
        <v>7</v>
      </c>
      <c r="R2436" s="1" t="s">
        <v>6665</v>
      </c>
    </row>
    <row r="2437" spans="1:18">
      <c r="A2437">
        <v>507</v>
      </c>
      <c r="B2437">
        <v>8</v>
      </c>
      <c r="C2437" s="299" t="s">
        <v>7201</v>
      </c>
      <c r="D2437" s="299" t="s">
        <v>7205</v>
      </c>
      <c r="E2437" s="302" t="str">
        <f>E2441</f>
        <v>Joe</v>
      </c>
      <c r="F2437" s="301">
        <v>9</v>
      </c>
      <c r="G2437" s="300">
        <v>9</v>
      </c>
      <c r="H2437" s="300">
        <v>8</v>
      </c>
      <c r="I2437" s="300">
        <v>8</v>
      </c>
      <c r="J2437" s="300">
        <v>8</v>
      </c>
      <c r="K2437" s="300">
        <v>16</v>
      </c>
      <c r="L2437" s="300">
        <v>17</v>
      </c>
      <c r="M2437" s="300">
        <v>6</v>
      </c>
      <c r="N2437" s="300">
        <v>12</v>
      </c>
      <c r="O2437" s="300">
        <v>14</v>
      </c>
      <c r="P2437" s="300">
        <v>12</v>
      </c>
      <c r="Q2437" s="300">
        <v>10</v>
      </c>
      <c r="R2437" s="1" t="s">
        <v>6665</v>
      </c>
    </row>
    <row r="2438" spans="1:18">
      <c r="A2438">
        <v>506</v>
      </c>
      <c r="B2438">
        <v>9</v>
      </c>
      <c r="C2438" s="299" t="s">
        <v>7201</v>
      </c>
      <c r="D2438" s="299" t="s">
        <v>7204</v>
      </c>
      <c r="E2438" s="302" t="str">
        <f>E2441</f>
        <v>Joe</v>
      </c>
      <c r="F2438" s="301">
        <v>8.4</v>
      </c>
      <c r="G2438" s="300">
        <v>6</v>
      </c>
      <c r="H2438" s="300">
        <v>6</v>
      </c>
      <c r="I2438" s="300">
        <v>7</v>
      </c>
      <c r="J2438" s="300">
        <v>8</v>
      </c>
      <c r="K2438" s="300">
        <v>14</v>
      </c>
      <c r="L2438" s="300">
        <v>16</v>
      </c>
      <c r="M2438" s="300">
        <v>5</v>
      </c>
      <c r="N2438" s="300">
        <v>10</v>
      </c>
      <c r="O2438" s="300">
        <v>11</v>
      </c>
      <c r="P2438" s="300">
        <v>9</v>
      </c>
      <c r="Q2438" s="300">
        <v>6</v>
      </c>
      <c r="R2438" s="1" t="s">
        <v>6665</v>
      </c>
    </row>
    <row r="2439" spans="1:18">
      <c r="A2439">
        <v>505</v>
      </c>
      <c r="B2439">
        <v>10</v>
      </c>
      <c r="C2439" s="299" t="s">
        <v>7201</v>
      </c>
      <c r="D2439" s="299" t="s">
        <v>7203</v>
      </c>
      <c r="E2439" s="302" t="str">
        <f>E2441</f>
        <v>Joe</v>
      </c>
      <c r="F2439" s="301">
        <v>8.8000000000000007</v>
      </c>
      <c r="G2439" s="300">
        <v>8</v>
      </c>
      <c r="H2439" s="300">
        <v>7</v>
      </c>
      <c r="I2439" s="300">
        <v>10</v>
      </c>
      <c r="J2439" s="300">
        <v>6</v>
      </c>
      <c r="K2439" s="300">
        <v>18</v>
      </c>
      <c r="L2439" s="300">
        <v>16</v>
      </c>
      <c r="M2439" s="300">
        <v>6</v>
      </c>
      <c r="N2439" s="300">
        <v>14</v>
      </c>
      <c r="O2439" s="300">
        <v>12</v>
      </c>
      <c r="P2439" s="300">
        <v>11</v>
      </c>
      <c r="Q2439" s="300">
        <v>7</v>
      </c>
      <c r="R2439" s="1" t="s">
        <v>6665</v>
      </c>
    </row>
    <row r="2440" spans="1:18">
      <c r="A2440">
        <v>504</v>
      </c>
      <c r="B2440">
        <v>11</v>
      </c>
      <c r="C2440" s="299" t="s">
        <v>7201</v>
      </c>
      <c r="D2440" s="299" t="s">
        <v>7202</v>
      </c>
      <c r="E2440" s="302" t="str">
        <f>E2441</f>
        <v>Joe</v>
      </c>
      <c r="F2440" s="301">
        <v>7.4</v>
      </c>
      <c r="G2440" s="300">
        <v>3</v>
      </c>
      <c r="H2440" s="300">
        <v>5</v>
      </c>
      <c r="I2440" s="300">
        <v>5</v>
      </c>
      <c r="J2440" s="300">
        <v>5</v>
      </c>
      <c r="K2440" s="300">
        <v>10</v>
      </c>
      <c r="L2440" s="300">
        <v>10</v>
      </c>
      <c r="M2440" s="300">
        <v>2</v>
      </c>
      <c r="N2440" s="300">
        <v>10</v>
      </c>
      <c r="O2440" s="300">
        <v>10</v>
      </c>
      <c r="P2440" s="300">
        <v>10</v>
      </c>
      <c r="Q2440" s="300">
        <v>3</v>
      </c>
    </row>
    <row r="2441" spans="1:18">
      <c r="A2441">
        <v>503</v>
      </c>
      <c r="C2441" s="299" t="s">
        <v>7201</v>
      </c>
      <c r="D2441" s="298" t="s">
        <v>7186</v>
      </c>
      <c r="E2441" s="297" t="s">
        <v>6524</v>
      </c>
      <c r="F2441" s="296">
        <v>8.6</v>
      </c>
      <c r="G2441" s="296">
        <f t="shared" ref="G2441:Q2441" si="4">AVERAGE(G2432:G2440)</f>
        <v>7.2222222222222223</v>
      </c>
      <c r="H2441" s="296">
        <f t="shared" si="4"/>
        <v>6.1111111111111107</v>
      </c>
      <c r="I2441" s="296">
        <f t="shared" si="4"/>
        <v>7.5555555555555554</v>
      </c>
      <c r="J2441" s="296">
        <f t="shared" si="4"/>
        <v>6.5555555555555554</v>
      </c>
      <c r="K2441" s="296">
        <f t="shared" si="4"/>
        <v>14.888888888888889</v>
      </c>
      <c r="L2441" s="296">
        <f t="shared" si="4"/>
        <v>14.777777777777779</v>
      </c>
      <c r="M2441" s="296">
        <f t="shared" si="4"/>
        <v>5.1111111111111107</v>
      </c>
      <c r="N2441" s="296">
        <f t="shared" si="4"/>
        <v>11.888888888888889</v>
      </c>
      <c r="O2441" s="296">
        <f t="shared" si="4"/>
        <v>11.777777777777779</v>
      </c>
      <c r="P2441" s="296">
        <f t="shared" si="4"/>
        <v>10.777777777777779</v>
      </c>
      <c r="Q2441" s="296">
        <f t="shared" si="4"/>
        <v>6.666666666666667</v>
      </c>
      <c r="R2441" s="1" t="s">
        <v>6665</v>
      </c>
    </row>
    <row r="2442" spans="1:18">
      <c r="A2442">
        <v>502</v>
      </c>
      <c r="B2442">
        <v>1</v>
      </c>
      <c r="C2442" s="299" t="s">
        <v>7187</v>
      </c>
      <c r="D2442" s="299" t="s">
        <v>7200</v>
      </c>
      <c r="E2442" s="302" t="str">
        <f>E2455</f>
        <v>Joe</v>
      </c>
      <c r="F2442" s="301">
        <v>9.3000000000000007</v>
      </c>
      <c r="G2442" s="300">
        <v>8</v>
      </c>
      <c r="H2442" s="300">
        <v>7</v>
      </c>
      <c r="I2442" s="300">
        <v>8</v>
      </c>
      <c r="J2442" s="300">
        <v>7</v>
      </c>
      <c r="K2442" s="300">
        <v>15</v>
      </c>
      <c r="L2442" s="300">
        <v>15</v>
      </c>
      <c r="M2442" s="300">
        <v>8</v>
      </c>
      <c r="N2442" s="300">
        <v>14</v>
      </c>
      <c r="O2442" s="300">
        <v>17</v>
      </c>
      <c r="P2442" s="300">
        <v>15</v>
      </c>
      <c r="Q2442" s="300">
        <v>9</v>
      </c>
      <c r="R2442" s="1" t="s">
        <v>8</v>
      </c>
    </row>
    <row r="2443" spans="1:18">
      <c r="A2443">
        <v>501</v>
      </c>
      <c r="B2443">
        <v>2</v>
      </c>
      <c r="C2443" s="299" t="s">
        <v>7187</v>
      </c>
      <c r="D2443" s="305" t="s">
        <v>7199</v>
      </c>
      <c r="E2443" s="304" t="str">
        <f>E2455</f>
        <v>Joe</v>
      </c>
      <c r="F2443" s="303">
        <v>9.9</v>
      </c>
      <c r="G2443" s="300">
        <v>10</v>
      </c>
      <c r="H2443" s="300">
        <v>6</v>
      </c>
      <c r="I2443" s="300">
        <v>8</v>
      </c>
      <c r="J2443" s="300">
        <v>7</v>
      </c>
      <c r="K2443" s="300">
        <v>16</v>
      </c>
      <c r="L2443" s="300">
        <v>17</v>
      </c>
      <c r="M2443" s="300">
        <v>9</v>
      </c>
      <c r="N2443" s="300">
        <v>18</v>
      </c>
      <c r="O2443" s="300">
        <v>18</v>
      </c>
      <c r="P2443" s="300">
        <v>20</v>
      </c>
      <c r="Q2443" s="300">
        <v>10</v>
      </c>
      <c r="R2443" s="1" t="s">
        <v>6665</v>
      </c>
    </row>
    <row r="2444" spans="1:18">
      <c r="A2444">
        <v>500</v>
      </c>
      <c r="B2444">
        <v>3</v>
      </c>
      <c r="C2444" s="299" t="s">
        <v>7187</v>
      </c>
      <c r="D2444" s="299" t="s">
        <v>7198</v>
      </c>
      <c r="E2444" s="302" t="str">
        <f>E2455</f>
        <v>Joe</v>
      </c>
      <c r="F2444" s="301">
        <v>9</v>
      </c>
      <c r="G2444" s="300">
        <v>10</v>
      </c>
      <c r="H2444" s="300">
        <v>7</v>
      </c>
      <c r="I2444" s="300">
        <v>10</v>
      </c>
      <c r="J2444" s="300">
        <v>5</v>
      </c>
      <c r="K2444" s="300">
        <v>14</v>
      </c>
      <c r="L2444" s="300">
        <v>18</v>
      </c>
      <c r="M2444" s="300">
        <v>9</v>
      </c>
      <c r="N2444" s="300">
        <v>16</v>
      </c>
      <c r="O2444" s="300">
        <v>20</v>
      </c>
      <c r="P2444" s="300">
        <v>17</v>
      </c>
      <c r="Q2444" s="300">
        <v>10</v>
      </c>
      <c r="R2444" s="1" t="s">
        <v>6665</v>
      </c>
    </row>
    <row r="2445" spans="1:18">
      <c r="A2445">
        <v>499</v>
      </c>
      <c r="B2445">
        <v>4</v>
      </c>
      <c r="C2445" s="299" t="s">
        <v>7187</v>
      </c>
      <c r="D2445" s="299" t="s">
        <v>7197</v>
      </c>
      <c r="E2445" s="302" t="str">
        <f>E2455</f>
        <v>Joe</v>
      </c>
      <c r="F2445" s="301">
        <v>8.6</v>
      </c>
      <c r="G2445" s="300">
        <v>7</v>
      </c>
      <c r="H2445" s="300">
        <v>5</v>
      </c>
      <c r="I2445" s="300">
        <v>7</v>
      </c>
      <c r="J2445" s="300">
        <v>5</v>
      </c>
      <c r="K2445" s="300">
        <v>12</v>
      </c>
      <c r="L2445" s="300">
        <v>11</v>
      </c>
      <c r="M2445" s="300">
        <v>4</v>
      </c>
      <c r="N2445" s="300">
        <v>12</v>
      </c>
      <c r="O2445" s="300">
        <v>11</v>
      </c>
      <c r="P2445" s="300">
        <v>11</v>
      </c>
      <c r="Q2445" s="300">
        <v>6</v>
      </c>
      <c r="R2445" s="1" t="s">
        <v>6665</v>
      </c>
    </row>
    <row r="2446" spans="1:18">
      <c r="A2446">
        <v>498</v>
      </c>
      <c r="B2446">
        <v>5</v>
      </c>
      <c r="C2446" s="299" t="s">
        <v>7187</v>
      </c>
      <c r="D2446" s="299" t="s">
        <v>7196</v>
      </c>
      <c r="E2446" s="302" t="str">
        <f>E2455</f>
        <v>Joe</v>
      </c>
      <c r="F2446" s="301">
        <v>8.9</v>
      </c>
      <c r="G2446" s="300">
        <v>10</v>
      </c>
      <c r="H2446" s="300">
        <v>6</v>
      </c>
      <c r="I2446" s="300">
        <v>7</v>
      </c>
      <c r="J2446" s="300">
        <v>6</v>
      </c>
      <c r="K2446" s="300">
        <v>16</v>
      </c>
      <c r="L2446" s="300">
        <v>13</v>
      </c>
      <c r="M2446" s="300">
        <v>5</v>
      </c>
      <c r="N2446" s="300">
        <v>14</v>
      </c>
      <c r="O2446" s="300">
        <v>15</v>
      </c>
      <c r="P2446" s="300">
        <v>16</v>
      </c>
      <c r="Q2446" s="300">
        <v>9</v>
      </c>
      <c r="R2446" s="1" t="s">
        <v>6665</v>
      </c>
    </row>
    <row r="2447" spans="1:18">
      <c r="A2447">
        <v>497</v>
      </c>
      <c r="B2447">
        <v>6</v>
      </c>
      <c r="C2447" s="299" t="s">
        <v>7187</v>
      </c>
      <c r="D2447" s="299" t="s">
        <v>7195</v>
      </c>
      <c r="E2447" s="1" t="s">
        <v>6524</v>
      </c>
      <c r="F2447" s="301">
        <v>7.4</v>
      </c>
      <c r="G2447" s="300">
        <v>4</v>
      </c>
      <c r="H2447" s="300">
        <v>5</v>
      </c>
      <c r="I2447" s="300">
        <v>5</v>
      </c>
      <c r="J2447" s="300">
        <v>5</v>
      </c>
      <c r="K2447" s="300">
        <v>12</v>
      </c>
      <c r="L2447" s="300">
        <v>14</v>
      </c>
      <c r="M2447" s="300">
        <v>4</v>
      </c>
      <c r="N2447" s="300">
        <v>13</v>
      </c>
      <c r="O2447" s="300">
        <v>14</v>
      </c>
      <c r="P2447" s="300">
        <v>12</v>
      </c>
      <c r="Q2447" s="300">
        <v>7</v>
      </c>
    </row>
    <row r="2448" spans="1:18">
      <c r="A2448">
        <v>496</v>
      </c>
      <c r="B2448">
        <v>7</v>
      </c>
      <c r="C2448" s="299" t="s">
        <v>7187</v>
      </c>
      <c r="D2448" s="299" t="s">
        <v>7194</v>
      </c>
      <c r="E2448" s="302" t="str">
        <f>E2455</f>
        <v>Joe</v>
      </c>
      <c r="F2448" s="301">
        <v>8.6</v>
      </c>
      <c r="G2448" s="300">
        <v>8</v>
      </c>
      <c r="H2448" s="300">
        <v>6</v>
      </c>
      <c r="I2448" s="300">
        <v>9</v>
      </c>
      <c r="J2448" s="300">
        <v>6</v>
      </c>
      <c r="K2448" s="300">
        <v>12</v>
      </c>
      <c r="L2448" s="300">
        <v>12</v>
      </c>
      <c r="M2448" s="300">
        <v>6</v>
      </c>
      <c r="N2448" s="300">
        <v>15</v>
      </c>
      <c r="O2448" s="300">
        <v>19</v>
      </c>
      <c r="P2448" s="300">
        <v>12</v>
      </c>
      <c r="Q2448" s="300">
        <v>7</v>
      </c>
      <c r="R2448" s="1" t="s">
        <v>6665</v>
      </c>
    </row>
    <row r="2449" spans="1:18">
      <c r="A2449">
        <v>495</v>
      </c>
      <c r="B2449">
        <v>8</v>
      </c>
      <c r="C2449" s="299" t="s">
        <v>7187</v>
      </c>
      <c r="D2449" s="299" t="s">
        <v>7193</v>
      </c>
      <c r="E2449" s="302" t="str">
        <f>E2455</f>
        <v>Joe</v>
      </c>
      <c r="F2449" s="301">
        <v>8.4</v>
      </c>
      <c r="G2449" s="300">
        <v>7</v>
      </c>
      <c r="H2449" s="300">
        <v>8</v>
      </c>
      <c r="I2449" s="300">
        <v>5</v>
      </c>
      <c r="J2449" s="300">
        <v>7</v>
      </c>
      <c r="K2449" s="300">
        <v>13</v>
      </c>
      <c r="L2449" s="300">
        <v>14</v>
      </c>
      <c r="M2449" s="300">
        <v>7</v>
      </c>
      <c r="N2449" s="300">
        <v>13</v>
      </c>
      <c r="O2449" s="300">
        <v>16</v>
      </c>
      <c r="P2449" s="300">
        <v>13</v>
      </c>
      <c r="Q2449" s="300">
        <v>8</v>
      </c>
      <c r="R2449" s="1" t="s">
        <v>6665</v>
      </c>
    </row>
    <row r="2450" spans="1:18">
      <c r="A2450">
        <v>494</v>
      </c>
      <c r="B2450">
        <v>9</v>
      </c>
      <c r="C2450" s="299" t="s">
        <v>7187</v>
      </c>
      <c r="D2450" s="299" t="s">
        <v>7192</v>
      </c>
      <c r="E2450" s="302" t="str">
        <f>E2455</f>
        <v>Joe</v>
      </c>
      <c r="F2450" s="301">
        <v>8.9</v>
      </c>
      <c r="G2450" s="300">
        <v>10</v>
      </c>
      <c r="H2450" s="300">
        <v>6</v>
      </c>
      <c r="I2450" s="300">
        <v>7</v>
      </c>
      <c r="J2450" s="300">
        <v>5</v>
      </c>
      <c r="K2450" s="300">
        <v>16</v>
      </c>
      <c r="L2450" s="300">
        <v>14</v>
      </c>
      <c r="M2450" s="300">
        <v>7</v>
      </c>
      <c r="N2450" s="300">
        <v>12</v>
      </c>
      <c r="O2450" s="300">
        <v>15</v>
      </c>
      <c r="P2450" s="300">
        <v>16</v>
      </c>
      <c r="Q2450" s="300">
        <v>10</v>
      </c>
      <c r="R2450" s="1" t="s">
        <v>6665</v>
      </c>
    </row>
    <row r="2451" spans="1:18">
      <c r="A2451">
        <v>493</v>
      </c>
      <c r="B2451">
        <v>10</v>
      </c>
      <c r="C2451" s="299" t="s">
        <v>7187</v>
      </c>
      <c r="D2451" s="299" t="s">
        <v>7191</v>
      </c>
      <c r="E2451" s="302" t="str">
        <f>E2455</f>
        <v>Joe</v>
      </c>
      <c r="F2451" s="301">
        <v>8.8000000000000007</v>
      </c>
      <c r="G2451" s="300">
        <v>8</v>
      </c>
      <c r="H2451" s="300">
        <v>6</v>
      </c>
      <c r="I2451" s="300">
        <v>7</v>
      </c>
      <c r="J2451" s="300">
        <v>7</v>
      </c>
      <c r="K2451" s="300">
        <v>14</v>
      </c>
      <c r="L2451" s="300">
        <v>14</v>
      </c>
      <c r="M2451" s="300">
        <v>6</v>
      </c>
      <c r="N2451" s="300">
        <v>13</v>
      </c>
      <c r="O2451" s="300">
        <v>13</v>
      </c>
      <c r="P2451" s="300">
        <v>14</v>
      </c>
      <c r="Q2451" s="300">
        <v>9</v>
      </c>
      <c r="R2451" s="1" t="s">
        <v>6665</v>
      </c>
    </row>
    <row r="2452" spans="1:18">
      <c r="A2452">
        <v>492</v>
      </c>
      <c r="B2452">
        <v>11</v>
      </c>
      <c r="C2452" s="299" t="s">
        <v>7187</v>
      </c>
      <c r="D2452" s="299" t="s">
        <v>7190</v>
      </c>
      <c r="E2452" s="302" t="str">
        <f>E2455</f>
        <v>Joe</v>
      </c>
      <c r="F2452" s="301">
        <v>9.4</v>
      </c>
      <c r="G2452" s="300">
        <v>9</v>
      </c>
      <c r="H2452" s="300">
        <v>8</v>
      </c>
      <c r="I2452" s="300">
        <v>7</v>
      </c>
      <c r="J2452" s="300">
        <v>7</v>
      </c>
      <c r="K2452" s="300">
        <v>15</v>
      </c>
      <c r="L2452" s="300">
        <v>16</v>
      </c>
      <c r="M2452" s="300">
        <v>8</v>
      </c>
      <c r="N2452" s="300">
        <v>16</v>
      </c>
      <c r="O2452" s="300">
        <v>20</v>
      </c>
      <c r="P2452" s="300">
        <v>19</v>
      </c>
      <c r="Q2452" s="300">
        <v>10</v>
      </c>
      <c r="R2452" s="1" t="s">
        <v>8</v>
      </c>
    </row>
    <row r="2453" spans="1:18">
      <c r="A2453">
        <v>491</v>
      </c>
      <c r="B2453">
        <v>12</v>
      </c>
      <c r="C2453" s="299" t="s">
        <v>7187</v>
      </c>
      <c r="D2453" s="299" t="s">
        <v>7189</v>
      </c>
      <c r="E2453" s="302" t="str">
        <f>E2455</f>
        <v>Joe</v>
      </c>
      <c r="F2453" s="301">
        <v>9</v>
      </c>
      <c r="G2453" s="300">
        <v>8</v>
      </c>
      <c r="H2453" s="300">
        <v>8</v>
      </c>
      <c r="I2453" s="300">
        <v>7</v>
      </c>
      <c r="J2453" s="300">
        <v>5</v>
      </c>
      <c r="K2453" s="300">
        <v>16</v>
      </c>
      <c r="L2453" s="300">
        <v>12</v>
      </c>
      <c r="M2453" s="300">
        <v>7</v>
      </c>
      <c r="N2453" s="300">
        <v>16</v>
      </c>
      <c r="O2453" s="300">
        <v>14</v>
      </c>
      <c r="P2453" s="300">
        <v>15</v>
      </c>
      <c r="Q2453" s="300">
        <v>9</v>
      </c>
      <c r="R2453" s="1" t="s">
        <v>8</v>
      </c>
    </row>
    <row r="2454" spans="1:18">
      <c r="A2454">
        <v>490</v>
      </c>
      <c r="B2454">
        <v>13</v>
      </c>
      <c r="C2454" s="299" t="s">
        <v>7187</v>
      </c>
      <c r="D2454" s="305" t="s">
        <v>7188</v>
      </c>
      <c r="E2454" s="304" t="str">
        <f>E2455</f>
        <v>Joe</v>
      </c>
      <c r="F2454" s="303">
        <v>10</v>
      </c>
      <c r="G2454" s="300">
        <v>10</v>
      </c>
      <c r="H2454" s="300">
        <v>7</v>
      </c>
      <c r="I2454" s="300">
        <v>7</v>
      </c>
      <c r="J2454" s="300">
        <v>7</v>
      </c>
      <c r="K2454" s="300">
        <v>18</v>
      </c>
      <c r="L2454" s="300">
        <v>20</v>
      </c>
      <c r="M2454" s="300">
        <v>10</v>
      </c>
      <c r="N2454" s="300">
        <v>20</v>
      </c>
      <c r="O2454" s="300">
        <v>20</v>
      </c>
      <c r="P2454" s="300">
        <v>20</v>
      </c>
      <c r="Q2454" s="300">
        <v>10</v>
      </c>
      <c r="R2454" s="1" t="s">
        <v>8</v>
      </c>
    </row>
    <row r="2455" spans="1:18">
      <c r="A2455">
        <v>489</v>
      </c>
      <c r="C2455" s="299" t="s">
        <v>7187</v>
      </c>
      <c r="D2455" s="298" t="s">
        <v>7186</v>
      </c>
      <c r="E2455" s="297" t="s">
        <v>6524</v>
      </c>
      <c r="F2455" s="296">
        <v>8.9</v>
      </c>
      <c r="G2455" s="296">
        <f t="shared" ref="G2455:Q2455" si="5">AVERAGE(G2453:G2454)</f>
        <v>9</v>
      </c>
      <c r="H2455" s="296">
        <f t="shared" si="5"/>
        <v>7.5</v>
      </c>
      <c r="I2455" s="296">
        <f t="shared" si="5"/>
        <v>7</v>
      </c>
      <c r="J2455" s="296">
        <f t="shared" si="5"/>
        <v>6</v>
      </c>
      <c r="K2455" s="296">
        <f t="shared" si="5"/>
        <v>17</v>
      </c>
      <c r="L2455" s="296">
        <f t="shared" si="5"/>
        <v>16</v>
      </c>
      <c r="M2455" s="296">
        <f t="shared" si="5"/>
        <v>8.5</v>
      </c>
      <c r="N2455" s="296">
        <f t="shared" si="5"/>
        <v>18</v>
      </c>
      <c r="O2455" s="296">
        <f t="shared" si="5"/>
        <v>17</v>
      </c>
      <c r="P2455" s="296">
        <f t="shared" si="5"/>
        <v>17.5</v>
      </c>
      <c r="Q2455" s="296">
        <f t="shared" si="5"/>
        <v>9.5</v>
      </c>
      <c r="R2455" s="1" t="s">
        <v>6665</v>
      </c>
    </row>
    <row r="2456" spans="1:18">
      <c r="A2456">
        <v>488</v>
      </c>
      <c r="B2456">
        <v>1</v>
      </c>
      <c r="C2456" s="299" t="s">
        <v>7171</v>
      </c>
      <c r="D2456" s="299" t="s">
        <v>7185</v>
      </c>
      <c r="E2456" s="302" t="str">
        <f>E2470</f>
        <v>Joe</v>
      </c>
      <c r="F2456" s="301">
        <v>7.7</v>
      </c>
      <c r="G2456" s="300">
        <v>6</v>
      </c>
      <c r="H2456" s="300">
        <v>8</v>
      </c>
      <c r="I2456" s="300">
        <v>10</v>
      </c>
      <c r="J2456" s="300">
        <v>7</v>
      </c>
      <c r="K2456" s="300">
        <v>14</v>
      </c>
      <c r="L2456" s="300">
        <v>9</v>
      </c>
      <c r="M2456" s="300">
        <v>4</v>
      </c>
      <c r="N2456" s="300">
        <v>11</v>
      </c>
      <c r="O2456" s="300">
        <v>9</v>
      </c>
      <c r="P2456" s="300">
        <v>9</v>
      </c>
      <c r="Q2456" s="300">
        <v>7</v>
      </c>
      <c r="R2456" s="1" t="s">
        <v>6665</v>
      </c>
    </row>
    <row r="2457" spans="1:18">
      <c r="A2457">
        <v>487</v>
      </c>
      <c r="B2457">
        <v>2</v>
      </c>
      <c r="C2457" s="299" t="s">
        <v>7171</v>
      </c>
      <c r="D2457" s="299" t="s">
        <v>7184</v>
      </c>
      <c r="E2457" s="302" t="str">
        <f>E2470</f>
        <v>Joe</v>
      </c>
      <c r="F2457" s="301">
        <v>9.4</v>
      </c>
      <c r="G2457" s="300">
        <v>9</v>
      </c>
      <c r="H2457" s="300">
        <v>5</v>
      </c>
      <c r="I2457" s="300">
        <v>7</v>
      </c>
      <c r="J2457" s="300">
        <v>5</v>
      </c>
      <c r="K2457" s="300">
        <v>16</v>
      </c>
      <c r="L2457" s="300">
        <v>18</v>
      </c>
      <c r="M2457" s="300">
        <v>7</v>
      </c>
      <c r="N2457" s="300">
        <v>15</v>
      </c>
      <c r="O2457" s="300">
        <v>16</v>
      </c>
      <c r="P2457" s="300">
        <v>15</v>
      </c>
      <c r="Q2457" s="300">
        <v>10</v>
      </c>
      <c r="R2457" s="1" t="s">
        <v>6665</v>
      </c>
    </row>
    <row r="2458" spans="1:18">
      <c r="A2458">
        <v>486</v>
      </c>
      <c r="B2458">
        <v>3</v>
      </c>
      <c r="C2458" s="299" t="s">
        <v>7171</v>
      </c>
      <c r="D2458" s="299" t="s">
        <v>7183</v>
      </c>
      <c r="E2458" s="302" t="str">
        <f>E2470</f>
        <v>Joe</v>
      </c>
      <c r="F2458" s="301">
        <v>8.5</v>
      </c>
      <c r="G2458" s="300">
        <v>10</v>
      </c>
      <c r="H2458" s="300">
        <v>9</v>
      </c>
      <c r="I2458" s="300">
        <v>7</v>
      </c>
      <c r="J2458" s="300">
        <v>6</v>
      </c>
      <c r="K2458" s="300">
        <v>14</v>
      </c>
      <c r="L2458" s="300">
        <v>17</v>
      </c>
      <c r="M2458" s="300">
        <v>8</v>
      </c>
      <c r="N2458" s="300">
        <v>16</v>
      </c>
      <c r="O2458" s="300">
        <v>20</v>
      </c>
      <c r="P2458" s="300">
        <v>16</v>
      </c>
      <c r="Q2458" s="300">
        <v>10</v>
      </c>
      <c r="R2458" s="1" t="s">
        <v>6665</v>
      </c>
    </row>
    <row r="2459" spans="1:18">
      <c r="A2459">
        <v>485</v>
      </c>
      <c r="B2459">
        <v>4</v>
      </c>
      <c r="C2459" s="299" t="s">
        <v>7171</v>
      </c>
      <c r="D2459" s="299" t="s">
        <v>7182</v>
      </c>
      <c r="E2459" s="302" t="str">
        <f>E2470</f>
        <v>Joe</v>
      </c>
      <c r="F2459" s="301">
        <v>7.5</v>
      </c>
      <c r="G2459" s="300">
        <v>9</v>
      </c>
      <c r="H2459" s="300">
        <v>8</v>
      </c>
      <c r="I2459" s="300">
        <v>6</v>
      </c>
      <c r="J2459" s="300">
        <v>8</v>
      </c>
      <c r="K2459" s="300">
        <v>13</v>
      </c>
      <c r="L2459" s="300">
        <v>11</v>
      </c>
      <c r="M2459" s="300">
        <v>6</v>
      </c>
      <c r="N2459" s="300">
        <v>13</v>
      </c>
      <c r="O2459" s="300">
        <v>19</v>
      </c>
      <c r="P2459" s="300">
        <v>12</v>
      </c>
      <c r="Q2459" s="300">
        <v>7</v>
      </c>
      <c r="R2459" s="1" t="s">
        <v>6665</v>
      </c>
    </row>
    <row r="2460" spans="1:18">
      <c r="A2460">
        <v>484</v>
      </c>
      <c r="B2460">
        <v>5</v>
      </c>
      <c r="C2460" s="299" t="s">
        <v>7171</v>
      </c>
      <c r="D2460" s="299" t="s">
        <v>7181</v>
      </c>
      <c r="E2460" s="302" t="str">
        <f>E2470</f>
        <v>Joe</v>
      </c>
      <c r="F2460" s="301">
        <v>8.1</v>
      </c>
      <c r="G2460" s="300">
        <v>10</v>
      </c>
      <c r="H2460" s="300">
        <v>7</v>
      </c>
      <c r="I2460" s="300">
        <v>7</v>
      </c>
      <c r="J2460" s="300">
        <v>6</v>
      </c>
      <c r="K2460" s="300">
        <v>16</v>
      </c>
      <c r="L2460" s="300">
        <v>17</v>
      </c>
      <c r="M2460" s="300">
        <v>8</v>
      </c>
      <c r="N2460" s="300">
        <v>14</v>
      </c>
      <c r="O2460" s="300">
        <v>13</v>
      </c>
      <c r="P2460" s="300">
        <v>15</v>
      </c>
      <c r="Q2460" s="300">
        <v>10</v>
      </c>
      <c r="R2460" s="1" t="s">
        <v>6665</v>
      </c>
    </row>
    <row r="2461" spans="1:18">
      <c r="A2461">
        <v>483</v>
      </c>
      <c r="B2461">
        <v>6</v>
      </c>
      <c r="C2461" s="299" t="s">
        <v>7171</v>
      </c>
      <c r="D2461" s="305" t="s">
        <v>7180</v>
      </c>
      <c r="E2461" s="304" t="str">
        <f>E2470</f>
        <v>Joe</v>
      </c>
      <c r="F2461" s="303">
        <v>9.6999999999999993</v>
      </c>
      <c r="G2461" s="300">
        <v>9</v>
      </c>
      <c r="H2461" s="300">
        <v>7</v>
      </c>
      <c r="I2461" s="300">
        <v>7</v>
      </c>
      <c r="J2461" s="300">
        <v>8</v>
      </c>
      <c r="K2461" s="300">
        <v>15</v>
      </c>
      <c r="L2461" s="300">
        <v>14</v>
      </c>
      <c r="M2461" s="300">
        <v>7</v>
      </c>
      <c r="N2461" s="300">
        <v>14</v>
      </c>
      <c r="O2461" s="300">
        <v>17</v>
      </c>
      <c r="P2461" s="300">
        <v>15</v>
      </c>
      <c r="Q2461" s="300">
        <v>10</v>
      </c>
      <c r="R2461" s="1" t="s">
        <v>6665</v>
      </c>
    </row>
    <row r="2462" spans="1:18">
      <c r="A2462">
        <v>482</v>
      </c>
      <c r="B2462">
        <v>7</v>
      </c>
      <c r="C2462" s="299" t="s">
        <v>7171</v>
      </c>
      <c r="D2462" s="299" t="s">
        <v>7179</v>
      </c>
      <c r="E2462" s="302" t="str">
        <f>E2470</f>
        <v>Joe</v>
      </c>
      <c r="F2462" s="301">
        <v>7.4</v>
      </c>
      <c r="G2462" s="300">
        <v>6</v>
      </c>
      <c r="H2462" s="300">
        <v>6</v>
      </c>
      <c r="I2462" s="300">
        <v>6</v>
      </c>
      <c r="J2462" s="300">
        <v>6</v>
      </c>
      <c r="K2462" s="300">
        <v>12</v>
      </c>
      <c r="L2462" s="300">
        <v>11</v>
      </c>
      <c r="M2462" s="300">
        <v>6</v>
      </c>
      <c r="N2462" s="300">
        <v>13</v>
      </c>
      <c r="O2462" s="300">
        <v>11</v>
      </c>
      <c r="P2462" s="300">
        <v>11</v>
      </c>
      <c r="Q2462" s="300">
        <v>6</v>
      </c>
    </row>
    <row r="2463" spans="1:18">
      <c r="A2463">
        <v>481</v>
      </c>
      <c r="B2463">
        <v>8</v>
      </c>
      <c r="C2463" s="299" t="s">
        <v>7171</v>
      </c>
      <c r="D2463" s="299" t="s">
        <v>7178</v>
      </c>
      <c r="E2463" s="302" t="str">
        <f>E2470</f>
        <v>Joe</v>
      </c>
      <c r="F2463" s="301">
        <v>9.1</v>
      </c>
      <c r="G2463" s="300">
        <v>8</v>
      </c>
      <c r="H2463" s="300">
        <v>5</v>
      </c>
      <c r="I2463" s="300">
        <v>5</v>
      </c>
      <c r="J2463" s="300">
        <v>6</v>
      </c>
      <c r="K2463" s="300">
        <v>16</v>
      </c>
      <c r="L2463" s="300">
        <v>14</v>
      </c>
      <c r="M2463" s="300">
        <v>5</v>
      </c>
      <c r="N2463" s="300">
        <v>13</v>
      </c>
      <c r="O2463" s="300">
        <v>14</v>
      </c>
      <c r="P2463" s="300">
        <v>13</v>
      </c>
      <c r="Q2463" s="300">
        <v>9</v>
      </c>
      <c r="R2463" s="1" t="s">
        <v>6665</v>
      </c>
    </row>
    <row r="2464" spans="1:18">
      <c r="A2464">
        <v>480</v>
      </c>
      <c r="B2464">
        <v>9</v>
      </c>
      <c r="C2464" s="299" t="s">
        <v>7171</v>
      </c>
      <c r="D2464" s="299" t="s">
        <v>7177</v>
      </c>
      <c r="E2464" s="302" t="str">
        <f>E2470</f>
        <v>Joe</v>
      </c>
      <c r="F2464" s="301">
        <v>9.4</v>
      </c>
      <c r="G2464" s="300">
        <v>9</v>
      </c>
      <c r="H2464" s="300">
        <v>8</v>
      </c>
      <c r="I2464" s="300">
        <v>7</v>
      </c>
      <c r="J2464" s="300">
        <v>7</v>
      </c>
      <c r="K2464" s="300">
        <v>16</v>
      </c>
      <c r="L2464" s="300">
        <v>16</v>
      </c>
      <c r="M2464" s="300">
        <v>9</v>
      </c>
      <c r="N2464" s="300">
        <v>18</v>
      </c>
      <c r="O2464" s="300">
        <v>14</v>
      </c>
      <c r="P2464" s="300">
        <v>18</v>
      </c>
      <c r="Q2464" s="300">
        <v>10</v>
      </c>
      <c r="R2464" s="1" t="s">
        <v>8</v>
      </c>
    </row>
    <row r="2465" spans="1:18">
      <c r="A2465">
        <v>479</v>
      </c>
      <c r="B2465">
        <v>10</v>
      </c>
      <c r="C2465" s="299" t="s">
        <v>7171</v>
      </c>
      <c r="D2465" s="299" t="s">
        <v>7176</v>
      </c>
      <c r="E2465" s="302" t="str">
        <f>E2470</f>
        <v>Joe</v>
      </c>
      <c r="F2465" s="301">
        <v>8.3000000000000007</v>
      </c>
      <c r="G2465" s="300">
        <v>7</v>
      </c>
      <c r="H2465" s="300">
        <v>5</v>
      </c>
      <c r="I2465" s="300">
        <v>5</v>
      </c>
      <c r="J2465" s="300">
        <v>5</v>
      </c>
      <c r="K2465" s="300">
        <v>13</v>
      </c>
      <c r="L2465" s="300">
        <v>15</v>
      </c>
      <c r="M2465" s="300">
        <v>7</v>
      </c>
      <c r="N2465" s="300">
        <v>13</v>
      </c>
      <c r="O2465" s="300">
        <v>15</v>
      </c>
      <c r="P2465" s="300">
        <v>13</v>
      </c>
      <c r="Q2465" s="300">
        <v>7</v>
      </c>
      <c r="R2465" s="1" t="s">
        <v>6665</v>
      </c>
    </row>
    <row r="2466" spans="1:18">
      <c r="A2466">
        <v>478</v>
      </c>
      <c r="B2466">
        <v>11</v>
      </c>
      <c r="C2466" s="299" t="s">
        <v>7171</v>
      </c>
      <c r="D2466" s="299" t="s">
        <v>7175</v>
      </c>
      <c r="E2466" s="302" t="str">
        <f>E2470</f>
        <v>Joe</v>
      </c>
      <c r="F2466" s="301">
        <v>7.4</v>
      </c>
      <c r="G2466" s="300">
        <v>5</v>
      </c>
      <c r="H2466" s="300">
        <v>5</v>
      </c>
      <c r="I2466" s="300">
        <v>5</v>
      </c>
      <c r="J2466" s="300">
        <v>5</v>
      </c>
      <c r="K2466" s="300">
        <v>10</v>
      </c>
      <c r="L2466" s="300">
        <v>10</v>
      </c>
      <c r="M2466" s="300">
        <v>5</v>
      </c>
      <c r="N2466" s="300">
        <v>10</v>
      </c>
      <c r="O2466" s="300">
        <v>10</v>
      </c>
      <c r="P2466" s="300">
        <v>10</v>
      </c>
      <c r="Q2466" s="300">
        <v>5</v>
      </c>
    </row>
    <row r="2467" spans="1:18">
      <c r="A2467">
        <v>477</v>
      </c>
      <c r="B2467">
        <v>12</v>
      </c>
      <c r="C2467" s="299" t="s">
        <v>7171</v>
      </c>
      <c r="D2467" s="299" t="s">
        <v>7174</v>
      </c>
      <c r="E2467" s="302" t="str">
        <f>E2470</f>
        <v>Joe</v>
      </c>
      <c r="F2467" s="301">
        <v>7.9</v>
      </c>
      <c r="G2467" s="300">
        <v>7</v>
      </c>
      <c r="H2467" s="300">
        <v>8</v>
      </c>
      <c r="I2467" s="300">
        <v>7</v>
      </c>
      <c r="J2467" s="300">
        <v>6</v>
      </c>
      <c r="K2467" s="300">
        <v>13</v>
      </c>
      <c r="L2467" s="300">
        <v>11</v>
      </c>
      <c r="M2467" s="300">
        <v>4</v>
      </c>
      <c r="N2467" s="300">
        <v>12</v>
      </c>
      <c r="O2467" s="300">
        <v>14</v>
      </c>
      <c r="P2467" s="300">
        <v>12</v>
      </c>
      <c r="Q2467" s="300">
        <v>7</v>
      </c>
      <c r="R2467" s="1" t="s">
        <v>6665</v>
      </c>
    </row>
    <row r="2468" spans="1:18">
      <c r="A2468">
        <v>476</v>
      </c>
      <c r="B2468">
        <v>13</v>
      </c>
      <c r="C2468" s="299" t="s">
        <v>7171</v>
      </c>
      <c r="D2468" s="299" t="s">
        <v>7173</v>
      </c>
      <c r="E2468" s="302" t="str">
        <f>E2470</f>
        <v>Joe</v>
      </c>
      <c r="F2468" s="301">
        <v>9.3000000000000007</v>
      </c>
      <c r="G2468" s="300">
        <v>9</v>
      </c>
      <c r="H2468" s="300">
        <v>8</v>
      </c>
      <c r="I2468" s="300">
        <v>8</v>
      </c>
      <c r="J2468" s="300">
        <v>6</v>
      </c>
      <c r="K2468" s="300">
        <v>16</v>
      </c>
      <c r="L2468" s="300">
        <v>17</v>
      </c>
      <c r="M2468" s="300">
        <v>8</v>
      </c>
      <c r="N2468" s="300">
        <v>19</v>
      </c>
      <c r="O2468" s="300">
        <v>20</v>
      </c>
      <c r="P2468" s="300">
        <v>20</v>
      </c>
      <c r="Q2468" s="300">
        <v>10</v>
      </c>
      <c r="R2468" s="1" t="s">
        <v>8</v>
      </c>
    </row>
    <row r="2469" spans="1:18">
      <c r="A2469">
        <v>475</v>
      </c>
      <c r="B2469">
        <v>14</v>
      </c>
      <c r="C2469" s="299" t="s">
        <v>7171</v>
      </c>
      <c r="D2469" s="299" t="s">
        <v>7172</v>
      </c>
      <c r="E2469" s="302" t="str">
        <f>E2470</f>
        <v>Joe</v>
      </c>
      <c r="F2469" s="301">
        <v>9.4</v>
      </c>
      <c r="G2469" s="300">
        <v>10</v>
      </c>
      <c r="H2469" s="300">
        <v>9</v>
      </c>
      <c r="I2469" s="300">
        <v>7</v>
      </c>
      <c r="J2469" s="300">
        <v>10</v>
      </c>
      <c r="K2469" s="300">
        <v>17</v>
      </c>
      <c r="L2469" s="300">
        <v>14</v>
      </c>
      <c r="M2469" s="300">
        <v>7</v>
      </c>
      <c r="N2469" s="300">
        <v>20</v>
      </c>
      <c r="O2469" s="300">
        <v>20</v>
      </c>
      <c r="P2469" s="300">
        <v>20</v>
      </c>
      <c r="Q2469" s="300">
        <v>10</v>
      </c>
      <c r="R2469" s="1" t="s">
        <v>6665</v>
      </c>
    </row>
    <row r="2470" spans="1:18">
      <c r="A2470">
        <v>474</v>
      </c>
      <c r="C2470" s="299" t="s">
        <v>7171</v>
      </c>
      <c r="D2470" s="298" t="s">
        <v>7170</v>
      </c>
      <c r="E2470" s="297" t="s">
        <v>6524</v>
      </c>
      <c r="F2470" s="296">
        <v>8.5</v>
      </c>
      <c r="G2470" s="296">
        <f t="shared" ref="G2470:Q2470" si="6">AVERAGE(G2466:G2469)</f>
        <v>7.75</v>
      </c>
      <c r="H2470" s="296">
        <f t="shared" si="6"/>
        <v>7.5</v>
      </c>
      <c r="I2470" s="296">
        <f t="shared" si="6"/>
        <v>6.75</v>
      </c>
      <c r="J2470" s="296">
        <f t="shared" si="6"/>
        <v>6.75</v>
      </c>
      <c r="K2470" s="296">
        <f t="shared" si="6"/>
        <v>14</v>
      </c>
      <c r="L2470" s="296">
        <f t="shared" si="6"/>
        <v>13</v>
      </c>
      <c r="M2470" s="296">
        <f t="shared" si="6"/>
        <v>6</v>
      </c>
      <c r="N2470" s="296">
        <f t="shared" si="6"/>
        <v>15.25</v>
      </c>
      <c r="O2470" s="296">
        <f t="shared" si="6"/>
        <v>16</v>
      </c>
      <c r="P2470" s="296">
        <f t="shared" si="6"/>
        <v>15.5</v>
      </c>
      <c r="Q2470" s="296">
        <f t="shared" si="6"/>
        <v>8</v>
      </c>
      <c r="R2470" s="1" t="s">
        <v>6665</v>
      </c>
    </row>
    <row r="2471" spans="1:18">
      <c r="A2471">
        <v>473</v>
      </c>
      <c r="B2471">
        <v>1</v>
      </c>
      <c r="C2471" s="299" t="s">
        <v>7155</v>
      </c>
      <c r="D2471" s="299" t="s">
        <v>7169</v>
      </c>
      <c r="E2471" s="302" t="str">
        <f>E2485</f>
        <v>Joe</v>
      </c>
      <c r="F2471" s="301">
        <v>9</v>
      </c>
      <c r="G2471" s="300">
        <v>9</v>
      </c>
      <c r="H2471" s="300">
        <v>6</v>
      </c>
      <c r="I2471" s="300">
        <v>7</v>
      </c>
      <c r="J2471" s="300">
        <v>6</v>
      </c>
      <c r="K2471" s="300">
        <v>14</v>
      </c>
      <c r="L2471" s="300">
        <v>14</v>
      </c>
      <c r="M2471" s="300">
        <v>4</v>
      </c>
      <c r="N2471" s="300">
        <v>11</v>
      </c>
      <c r="O2471" s="300">
        <v>13</v>
      </c>
      <c r="P2471" s="300">
        <v>13</v>
      </c>
      <c r="Q2471" s="300">
        <v>10</v>
      </c>
      <c r="R2471" s="1" t="s">
        <v>6665</v>
      </c>
    </row>
    <row r="2472" spans="1:18">
      <c r="A2472">
        <v>472</v>
      </c>
      <c r="B2472">
        <v>2</v>
      </c>
      <c r="C2472" s="299" t="s">
        <v>7155</v>
      </c>
      <c r="D2472" s="305" t="s">
        <v>7168</v>
      </c>
      <c r="E2472" s="304" t="str">
        <f>E2485</f>
        <v>Joe</v>
      </c>
      <c r="F2472" s="303">
        <v>9.5</v>
      </c>
      <c r="G2472" s="300">
        <v>10</v>
      </c>
      <c r="H2472" s="300">
        <v>9</v>
      </c>
      <c r="I2472" s="300">
        <v>5</v>
      </c>
      <c r="J2472" s="300">
        <v>5</v>
      </c>
      <c r="K2472" s="300">
        <v>16</v>
      </c>
      <c r="L2472" s="300">
        <v>20</v>
      </c>
      <c r="M2472" s="300">
        <v>10</v>
      </c>
      <c r="N2472" s="300">
        <v>19</v>
      </c>
      <c r="O2472" s="300">
        <v>15</v>
      </c>
      <c r="P2472" s="300">
        <v>18</v>
      </c>
      <c r="Q2472" s="300">
        <v>10</v>
      </c>
      <c r="R2472" s="1" t="s">
        <v>6665</v>
      </c>
    </row>
    <row r="2473" spans="1:18">
      <c r="A2473">
        <v>471</v>
      </c>
      <c r="B2473">
        <v>3</v>
      </c>
      <c r="C2473" s="299" t="s">
        <v>7155</v>
      </c>
      <c r="D2473" s="299" t="s">
        <v>7167</v>
      </c>
      <c r="E2473" s="302" t="str">
        <f>E2485</f>
        <v>Joe</v>
      </c>
      <c r="F2473" s="301">
        <v>8</v>
      </c>
      <c r="G2473" s="300">
        <v>7</v>
      </c>
      <c r="H2473" s="300">
        <v>6</v>
      </c>
      <c r="I2473" s="300">
        <v>7</v>
      </c>
      <c r="J2473" s="300">
        <v>6</v>
      </c>
      <c r="K2473" s="300">
        <v>13</v>
      </c>
      <c r="L2473" s="300">
        <v>12</v>
      </c>
      <c r="M2473" s="300">
        <v>4</v>
      </c>
      <c r="N2473" s="300">
        <v>10</v>
      </c>
      <c r="O2473" s="300">
        <v>14</v>
      </c>
      <c r="P2473" s="300">
        <v>13</v>
      </c>
      <c r="Q2473" s="300">
        <v>9</v>
      </c>
      <c r="R2473" s="1" t="s">
        <v>6665</v>
      </c>
    </row>
    <row r="2474" spans="1:18">
      <c r="A2474">
        <v>470</v>
      </c>
      <c r="B2474">
        <v>4</v>
      </c>
      <c r="C2474" s="299" t="s">
        <v>7155</v>
      </c>
      <c r="D2474" s="299" t="s">
        <v>7166</v>
      </c>
      <c r="E2474" s="302" t="str">
        <f>E2485</f>
        <v>Joe</v>
      </c>
      <c r="F2474" s="301">
        <v>8.6</v>
      </c>
      <c r="G2474" s="300">
        <v>6</v>
      </c>
      <c r="H2474" s="300">
        <v>5</v>
      </c>
      <c r="I2474" s="300">
        <v>5</v>
      </c>
      <c r="J2474" s="300">
        <v>5</v>
      </c>
      <c r="K2474" s="300">
        <v>10</v>
      </c>
      <c r="L2474" s="300">
        <v>11</v>
      </c>
      <c r="M2474" s="300">
        <v>4</v>
      </c>
      <c r="N2474" s="300">
        <v>10</v>
      </c>
      <c r="O2474" s="300">
        <v>13</v>
      </c>
      <c r="P2474" s="300">
        <v>11</v>
      </c>
      <c r="Q2474" s="300">
        <v>8</v>
      </c>
      <c r="R2474" s="1" t="s">
        <v>6665</v>
      </c>
    </row>
    <row r="2475" spans="1:18">
      <c r="A2475">
        <v>469</v>
      </c>
      <c r="B2475">
        <v>5</v>
      </c>
      <c r="C2475" s="299" t="s">
        <v>7155</v>
      </c>
      <c r="D2475" s="299" t="s">
        <v>7165</v>
      </c>
      <c r="E2475" s="302" t="str">
        <f>E2485</f>
        <v>Joe</v>
      </c>
      <c r="F2475" s="301">
        <v>7.9</v>
      </c>
      <c r="G2475" s="300">
        <v>7</v>
      </c>
      <c r="H2475" s="300">
        <v>5</v>
      </c>
      <c r="I2475" s="300">
        <v>7</v>
      </c>
      <c r="J2475" s="300">
        <v>5</v>
      </c>
      <c r="K2475" s="300">
        <v>12</v>
      </c>
      <c r="L2475" s="300">
        <v>11</v>
      </c>
      <c r="M2475" s="300">
        <v>4</v>
      </c>
      <c r="N2475" s="300">
        <v>9</v>
      </c>
      <c r="O2475" s="300">
        <v>14</v>
      </c>
      <c r="P2475" s="300">
        <v>10</v>
      </c>
      <c r="Q2475" s="300">
        <v>8</v>
      </c>
      <c r="R2475" s="1" t="s">
        <v>6665</v>
      </c>
    </row>
    <row r="2476" spans="1:18">
      <c r="A2476">
        <v>468</v>
      </c>
      <c r="B2476">
        <v>6</v>
      </c>
      <c r="C2476" s="299" t="s">
        <v>7155</v>
      </c>
      <c r="D2476" s="299" t="s">
        <v>7164</v>
      </c>
      <c r="E2476" s="302" t="str">
        <f>E2485</f>
        <v>Joe</v>
      </c>
      <c r="F2476" s="301">
        <v>9</v>
      </c>
      <c r="G2476" s="300">
        <v>9</v>
      </c>
      <c r="H2476" s="300">
        <v>7</v>
      </c>
      <c r="I2476" s="300">
        <v>6</v>
      </c>
      <c r="J2476" s="300">
        <v>7</v>
      </c>
      <c r="K2476" s="300">
        <v>14</v>
      </c>
      <c r="L2476" s="300">
        <v>14</v>
      </c>
      <c r="M2476" s="300">
        <v>7</v>
      </c>
      <c r="N2476" s="300">
        <v>13</v>
      </c>
      <c r="O2476" s="300">
        <v>14</v>
      </c>
      <c r="P2476" s="300">
        <v>15</v>
      </c>
      <c r="Q2476" s="300">
        <v>10</v>
      </c>
      <c r="R2476" s="1" t="s">
        <v>6665</v>
      </c>
    </row>
    <row r="2477" spans="1:18">
      <c r="A2477">
        <v>467</v>
      </c>
      <c r="B2477">
        <v>7</v>
      </c>
      <c r="C2477" s="299" t="s">
        <v>7155</v>
      </c>
      <c r="D2477" s="299" t="s">
        <v>7163</v>
      </c>
      <c r="E2477" s="302" t="str">
        <f>E2485</f>
        <v>Joe</v>
      </c>
      <c r="F2477" s="301">
        <v>7.6</v>
      </c>
      <c r="G2477" s="300">
        <v>7</v>
      </c>
      <c r="H2477" s="300">
        <v>6</v>
      </c>
      <c r="I2477" s="300">
        <v>8</v>
      </c>
      <c r="J2477" s="300">
        <v>5</v>
      </c>
      <c r="K2477" s="300">
        <v>13</v>
      </c>
      <c r="L2477" s="300">
        <v>12</v>
      </c>
      <c r="M2477" s="300">
        <v>6</v>
      </c>
      <c r="N2477" s="300">
        <v>11</v>
      </c>
      <c r="O2477" s="300">
        <v>13</v>
      </c>
      <c r="P2477" s="300">
        <v>12</v>
      </c>
      <c r="Q2477" s="300">
        <v>9</v>
      </c>
      <c r="R2477" s="1" t="s">
        <v>6665</v>
      </c>
    </row>
    <row r="2478" spans="1:18">
      <c r="A2478">
        <v>466</v>
      </c>
      <c r="B2478">
        <v>8</v>
      </c>
      <c r="C2478" s="299" t="s">
        <v>7155</v>
      </c>
      <c r="D2478" s="299" t="s">
        <v>7162</v>
      </c>
      <c r="E2478" s="302" t="str">
        <f>E2485</f>
        <v>Joe</v>
      </c>
      <c r="F2478" s="301">
        <v>7.8</v>
      </c>
      <c r="G2478" s="300">
        <v>7</v>
      </c>
      <c r="H2478" s="300">
        <v>7</v>
      </c>
      <c r="I2478" s="300">
        <v>7</v>
      </c>
      <c r="J2478" s="300">
        <v>7</v>
      </c>
      <c r="K2478" s="300">
        <v>12</v>
      </c>
      <c r="L2478" s="300">
        <v>12</v>
      </c>
      <c r="M2478" s="300">
        <v>6</v>
      </c>
      <c r="N2478" s="300">
        <v>12</v>
      </c>
      <c r="O2478" s="300">
        <v>10</v>
      </c>
      <c r="P2478" s="300">
        <v>12</v>
      </c>
      <c r="Q2478" s="300">
        <v>9</v>
      </c>
      <c r="R2478" s="1" t="s">
        <v>6665</v>
      </c>
    </row>
    <row r="2479" spans="1:18">
      <c r="A2479">
        <v>465</v>
      </c>
      <c r="B2479">
        <v>9</v>
      </c>
      <c r="C2479" s="299" t="s">
        <v>7155</v>
      </c>
      <c r="D2479" s="299" t="s">
        <v>7161</v>
      </c>
      <c r="E2479" s="302" t="str">
        <f>E2485</f>
        <v>Joe</v>
      </c>
      <c r="F2479" s="301">
        <v>7.3</v>
      </c>
      <c r="G2479" s="300">
        <v>6</v>
      </c>
      <c r="H2479" s="300">
        <v>6</v>
      </c>
      <c r="I2479" s="300">
        <v>6</v>
      </c>
      <c r="J2479" s="300">
        <v>6</v>
      </c>
      <c r="K2479" s="300">
        <v>12</v>
      </c>
      <c r="L2479" s="300">
        <v>12</v>
      </c>
      <c r="M2479" s="300">
        <v>4</v>
      </c>
      <c r="N2479" s="300">
        <v>11</v>
      </c>
      <c r="O2479" s="300">
        <v>9</v>
      </c>
      <c r="P2479" s="300">
        <v>10</v>
      </c>
      <c r="Q2479" s="300">
        <v>6</v>
      </c>
    </row>
    <row r="2480" spans="1:18">
      <c r="A2480">
        <v>464</v>
      </c>
      <c r="B2480">
        <v>10</v>
      </c>
      <c r="C2480" s="299" t="s">
        <v>7155</v>
      </c>
      <c r="D2480" s="299" t="s">
        <v>7160</v>
      </c>
      <c r="E2480" s="302" t="str">
        <f>E2485</f>
        <v>Joe</v>
      </c>
      <c r="F2480" s="301">
        <v>9.4</v>
      </c>
      <c r="G2480" s="300">
        <v>10</v>
      </c>
      <c r="H2480" s="300">
        <v>8</v>
      </c>
      <c r="I2480" s="300">
        <v>6</v>
      </c>
      <c r="J2480" s="300">
        <v>6</v>
      </c>
      <c r="K2480" s="300">
        <v>16</v>
      </c>
      <c r="L2480" s="300">
        <v>15</v>
      </c>
      <c r="M2480" s="300">
        <v>8</v>
      </c>
      <c r="N2480" s="300">
        <v>14</v>
      </c>
      <c r="O2480" s="300">
        <v>12</v>
      </c>
      <c r="P2480" s="300">
        <v>15</v>
      </c>
      <c r="Q2480" s="300">
        <v>10</v>
      </c>
      <c r="R2480" s="1" t="s">
        <v>6665</v>
      </c>
    </row>
    <row r="2481" spans="1:18">
      <c r="A2481">
        <v>463</v>
      </c>
      <c r="B2481">
        <v>11</v>
      </c>
      <c r="C2481" s="299" t="s">
        <v>7155</v>
      </c>
      <c r="D2481" s="299" t="s">
        <v>7159</v>
      </c>
      <c r="E2481" s="302" t="str">
        <f>E2485</f>
        <v>Joe</v>
      </c>
      <c r="F2481" s="301">
        <v>9.4</v>
      </c>
      <c r="G2481" s="300">
        <v>9</v>
      </c>
      <c r="H2481" s="300">
        <v>7</v>
      </c>
      <c r="I2481" s="300">
        <v>6</v>
      </c>
      <c r="J2481" s="300">
        <v>5</v>
      </c>
      <c r="K2481" s="300">
        <v>12</v>
      </c>
      <c r="L2481" s="300">
        <v>16</v>
      </c>
      <c r="M2481" s="300">
        <v>8</v>
      </c>
      <c r="N2481" s="300">
        <v>17</v>
      </c>
      <c r="O2481" s="300">
        <v>16</v>
      </c>
      <c r="P2481" s="300">
        <v>14</v>
      </c>
      <c r="Q2481" s="300">
        <v>10</v>
      </c>
      <c r="R2481" s="1" t="s">
        <v>6665</v>
      </c>
    </row>
    <row r="2482" spans="1:18">
      <c r="A2482">
        <v>462</v>
      </c>
      <c r="B2482">
        <v>12</v>
      </c>
      <c r="C2482" s="299" t="s">
        <v>7155</v>
      </c>
      <c r="D2482" s="299" t="s">
        <v>7158</v>
      </c>
      <c r="E2482" s="302" t="str">
        <f>E2485</f>
        <v>Joe</v>
      </c>
      <c r="F2482" s="301">
        <v>8</v>
      </c>
      <c r="G2482" s="300">
        <v>7</v>
      </c>
      <c r="H2482" s="300">
        <v>7</v>
      </c>
      <c r="I2482" s="300">
        <v>6</v>
      </c>
      <c r="J2482" s="300">
        <v>6</v>
      </c>
      <c r="K2482" s="300">
        <v>13</v>
      </c>
      <c r="L2482" s="300">
        <v>12</v>
      </c>
      <c r="M2482" s="300">
        <v>5</v>
      </c>
      <c r="N2482" s="300">
        <v>16</v>
      </c>
      <c r="O2482" s="300">
        <v>12</v>
      </c>
      <c r="P2482" s="300">
        <v>12</v>
      </c>
      <c r="Q2482" s="300">
        <v>7</v>
      </c>
    </row>
    <row r="2483" spans="1:18">
      <c r="A2483">
        <v>461</v>
      </c>
      <c r="B2483">
        <v>13</v>
      </c>
      <c r="C2483" s="299" t="s">
        <v>7155</v>
      </c>
      <c r="D2483" s="299" t="s">
        <v>7157</v>
      </c>
      <c r="E2483" s="302" t="str">
        <f>E2485</f>
        <v>Joe</v>
      </c>
      <c r="F2483" s="301">
        <v>8.8000000000000007</v>
      </c>
      <c r="G2483" s="300">
        <v>8</v>
      </c>
      <c r="H2483" s="300">
        <v>7</v>
      </c>
      <c r="I2483" s="300">
        <v>5</v>
      </c>
      <c r="J2483" s="300">
        <v>6</v>
      </c>
      <c r="K2483" s="300">
        <v>15</v>
      </c>
      <c r="L2483" s="300">
        <v>14</v>
      </c>
      <c r="M2483" s="300">
        <v>4</v>
      </c>
      <c r="N2483" s="300">
        <v>15</v>
      </c>
      <c r="O2483" s="300">
        <v>13</v>
      </c>
      <c r="P2483" s="300">
        <v>13</v>
      </c>
      <c r="Q2483" s="300">
        <v>10</v>
      </c>
      <c r="R2483" s="1" t="s">
        <v>6665</v>
      </c>
    </row>
    <row r="2484" spans="1:18">
      <c r="A2484">
        <v>460</v>
      </c>
      <c r="B2484">
        <v>14</v>
      </c>
      <c r="C2484" s="299" t="s">
        <v>7155</v>
      </c>
      <c r="D2484" s="299" t="s">
        <v>7156</v>
      </c>
      <c r="E2484" s="302" t="str">
        <f>E2485</f>
        <v>Joe</v>
      </c>
      <c r="F2484" s="301">
        <v>8.1</v>
      </c>
      <c r="G2484" s="300">
        <v>7</v>
      </c>
      <c r="H2484" s="300">
        <v>7</v>
      </c>
      <c r="I2484" s="300">
        <v>7</v>
      </c>
      <c r="J2484" s="300">
        <v>7</v>
      </c>
      <c r="K2484" s="300">
        <v>13</v>
      </c>
      <c r="L2484" s="300">
        <v>11</v>
      </c>
      <c r="M2484" s="300">
        <v>5</v>
      </c>
      <c r="N2484" s="300">
        <v>12</v>
      </c>
      <c r="O2484" s="300">
        <v>11</v>
      </c>
      <c r="P2484" s="300">
        <v>10</v>
      </c>
      <c r="Q2484" s="300">
        <v>6</v>
      </c>
      <c r="R2484" s="1" t="s">
        <v>6665</v>
      </c>
    </row>
    <row r="2485" spans="1:18">
      <c r="A2485">
        <v>459</v>
      </c>
      <c r="C2485" s="299" t="s">
        <v>7155</v>
      </c>
      <c r="D2485" s="298" t="s">
        <v>7140</v>
      </c>
      <c r="E2485" s="297" t="s">
        <v>6524</v>
      </c>
      <c r="F2485" s="296">
        <v>8.5</v>
      </c>
      <c r="G2485" s="296">
        <f t="shared" ref="G2485:Q2485" si="7">AVERAGE(G2477:G2484)</f>
        <v>7.625</v>
      </c>
      <c r="H2485" s="296">
        <f t="shared" si="7"/>
        <v>6.875</v>
      </c>
      <c r="I2485" s="296">
        <f t="shared" si="7"/>
        <v>6.375</v>
      </c>
      <c r="J2485" s="296">
        <f t="shared" si="7"/>
        <v>6</v>
      </c>
      <c r="K2485" s="296">
        <f t="shared" si="7"/>
        <v>13.25</v>
      </c>
      <c r="L2485" s="296">
        <f t="shared" si="7"/>
        <v>13</v>
      </c>
      <c r="M2485" s="296">
        <f t="shared" si="7"/>
        <v>5.75</v>
      </c>
      <c r="N2485" s="296">
        <f t="shared" si="7"/>
        <v>13.5</v>
      </c>
      <c r="O2485" s="296">
        <f t="shared" si="7"/>
        <v>12</v>
      </c>
      <c r="P2485" s="296">
        <f t="shared" si="7"/>
        <v>12.25</v>
      </c>
      <c r="Q2485" s="296">
        <f t="shared" si="7"/>
        <v>8.375</v>
      </c>
      <c r="R2485" s="1" t="s">
        <v>6665</v>
      </c>
    </row>
    <row r="2486" spans="1:18">
      <c r="A2486">
        <v>458</v>
      </c>
      <c r="B2486">
        <v>1</v>
      </c>
      <c r="C2486" s="299" t="s">
        <v>7141</v>
      </c>
      <c r="D2486" s="299" t="s">
        <v>7154</v>
      </c>
      <c r="E2486" s="302" t="str">
        <f>E2499</f>
        <v>Joe</v>
      </c>
      <c r="F2486" s="301">
        <v>7.4</v>
      </c>
      <c r="G2486" s="300">
        <v>5</v>
      </c>
      <c r="H2486" s="300">
        <v>5</v>
      </c>
      <c r="I2486" s="300">
        <v>5</v>
      </c>
      <c r="J2486" s="300">
        <v>5</v>
      </c>
      <c r="K2486" s="300">
        <v>10</v>
      </c>
      <c r="L2486" s="300">
        <v>10</v>
      </c>
      <c r="M2486" s="300">
        <v>5</v>
      </c>
      <c r="N2486" s="300">
        <v>10</v>
      </c>
      <c r="O2486" s="300">
        <v>10</v>
      </c>
      <c r="P2486" s="300">
        <v>10</v>
      </c>
      <c r="Q2486" s="300">
        <v>5</v>
      </c>
    </row>
    <row r="2487" spans="1:18">
      <c r="A2487">
        <v>457</v>
      </c>
      <c r="B2487">
        <v>2</v>
      </c>
      <c r="C2487" s="299" t="s">
        <v>7141</v>
      </c>
      <c r="D2487" s="299" t="s">
        <v>7153</v>
      </c>
      <c r="E2487" s="302" t="str">
        <f>E2499</f>
        <v>Joe</v>
      </c>
      <c r="F2487" s="301">
        <v>9</v>
      </c>
      <c r="G2487" s="300">
        <v>7</v>
      </c>
      <c r="H2487" s="300">
        <v>6</v>
      </c>
      <c r="I2487" s="300">
        <v>5</v>
      </c>
      <c r="J2487" s="300">
        <v>5</v>
      </c>
      <c r="K2487" s="300">
        <v>13</v>
      </c>
      <c r="L2487" s="300">
        <v>12</v>
      </c>
      <c r="M2487" s="300">
        <v>6</v>
      </c>
      <c r="N2487" s="300">
        <v>13</v>
      </c>
      <c r="O2487" s="300">
        <v>12</v>
      </c>
      <c r="P2487" s="300">
        <v>13</v>
      </c>
      <c r="Q2487" s="300">
        <v>5</v>
      </c>
      <c r="R2487" s="1" t="s">
        <v>6698</v>
      </c>
    </row>
    <row r="2488" spans="1:18">
      <c r="A2488">
        <v>456</v>
      </c>
      <c r="B2488">
        <v>3</v>
      </c>
      <c r="C2488" s="299" t="s">
        <v>7141</v>
      </c>
      <c r="D2488" s="305" t="s">
        <v>7152</v>
      </c>
      <c r="E2488" s="304" t="str">
        <f>E2499</f>
        <v>Joe</v>
      </c>
      <c r="F2488" s="303">
        <v>9.5</v>
      </c>
      <c r="G2488" s="300">
        <v>8</v>
      </c>
      <c r="H2488" s="300">
        <v>6</v>
      </c>
      <c r="I2488" s="300">
        <v>5</v>
      </c>
      <c r="J2488" s="300">
        <v>6</v>
      </c>
      <c r="K2488" s="300">
        <v>14</v>
      </c>
      <c r="L2488" s="300">
        <v>15</v>
      </c>
      <c r="M2488" s="300">
        <v>7</v>
      </c>
      <c r="N2488" s="300">
        <v>16</v>
      </c>
      <c r="O2488" s="300">
        <v>13</v>
      </c>
      <c r="P2488" s="300">
        <v>15</v>
      </c>
      <c r="Q2488" s="300">
        <v>9</v>
      </c>
      <c r="R2488" s="1" t="s">
        <v>6698</v>
      </c>
    </row>
    <row r="2489" spans="1:18">
      <c r="A2489">
        <v>455</v>
      </c>
      <c r="B2489">
        <v>4</v>
      </c>
      <c r="C2489" s="299" t="s">
        <v>7141</v>
      </c>
      <c r="D2489" s="299" t="s">
        <v>7151</v>
      </c>
      <c r="E2489" s="302" t="str">
        <f>E2499</f>
        <v>Joe</v>
      </c>
      <c r="F2489" s="301">
        <v>9.1999999999999993</v>
      </c>
      <c r="G2489" s="300">
        <v>8</v>
      </c>
      <c r="H2489" s="300">
        <v>7</v>
      </c>
      <c r="I2489" s="300">
        <v>6</v>
      </c>
      <c r="J2489" s="300">
        <v>6</v>
      </c>
      <c r="K2489" s="300">
        <v>14</v>
      </c>
      <c r="L2489" s="300">
        <v>13</v>
      </c>
      <c r="M2489" s="300">
        <v>6</v>
      </c>
      <c r="N2489" s="300">
        <v>13</v>
      </c>
      <c r="O2489" s="300">
        <v>14</v>
      </c>
      <c r="P2489" s="300">
        <v>15</v>
      </c>
      <c r="Q2489" s="300">
        <v>9</v>
      </c>
      <c r="R2489" s="1" t="s">
        <v>6698</v>
      </c>
    </row>
    <row r="2490" spans="1:18">
      <c r="A2490">
        <v>454</v>
      </c>
      <c r="B2490">
        <v>5</v>
      </c>
      <c r="C2490" s="299" t="s">
        <v>7141</v>
      </c>
      <c r="D2490" s="299" t="s">
        <v>7150</v>
      </c>
      <c r="E2490" s="302" t="str">
        <f>E2499</f>
        <v>Joe</v>
      </c>
      <c r="F2490" s="301">
        <v>8.3000000000000007</v>
      </c>
      <c r="G2490" s="300">
        <v>7</v>
      </c>
      <c r="H2490" s="300">
        <v>5</v>
      </c>
      <c r="I2490" s="300">
        <v>7</v>
      </c>
      <c r="J2490" s="300">
        <v>5</v>
      </c>
      <c r="K2490" s="300">
        <v>13</v>
      </c>
      <c r="L2490" s="300">
        <v>12</v>
      </c>
      <c r="M2490" s="300">
        <v>6</v>
      </c>
      <c r="N2490" s="300">
        <v>12</v>
      </c>
      <c r="O2490" s="300">
        <v>12</v>
      </c>
      <c r="P2490" s="300">
        <v>12</v>
      </c>
      <c r="Q2490" s="300">
        <v>5</v>
      </c>
      <c r="R2490" s="1" t="s">
        <v>6698</v>
      </c>
    </row>
    <row r="2491" spans="1:18">
      <c r="A2491">
        <v>453</v>
      </c>
      <c r="B2491">
        <v>6</v>
      </c>
      <c r="C2491" s="299" t="s">
        <v>7141</v>
      </c>
      <c r="D2491" s="299" t="s">
        <v>7149</v>
      </c>
      <c r="E2491" s="302" t="str">
        <f>E2499</f>
        <v>Joe</v>
      </c>
      <c r="F2491" s="301">
        <v>8.4</v>
      </c>
      <c r="G2491" s="300">
        <v>6</v>
      </c>
      <c r="H2491" s="300">
        <v>5</v>
      </c>
      <c r="I2491" s="300">
        <v>5</v>
      </c>
      <c r="J2491" s="300">
        <v>5</v>
      </c>
      <c r="K2491" s="300">
        <v>11</v>
      </c>
      <c r="L2491" s="300">
        <v>12</v>
      </c>
      <c r="M2491" s="300">
        <v>6</v>
      </c>
      <c r="N2491" s="300">
        <v>11</v>
      </c>
      <c r="O2491" s="300">
        <v>10</v>
      </c>
      <c r="P2491" s="300">
        <v>10</v>
      </c>
      <c r="Q2491" s="300">
        <v>5</v>
      </c>
      <c r="R2491" s="1" t="s">
        <v>6665</v>
      </c>
    </row>
    <row r="2492" spans="1:18">
      <c r="A2492">
        <v>452</v>
      </c>
      <c r="B2492">
        <v>7</v>
      </c>
      <c r="C2492" s="299" t="s">
        <v>7141</v>
      </c>
      <c r="D2492" s="305" t="s">
        <v>7148</v>
      </c>
      <c r="E2492" s="304" t="str">
        <f>E2499</f>
        <v>Joe</v>
      </c>
      <c r="F2492" s="303">
        <v>9.6</v>
      </c>
      <c r="G2492" s="300">
        <v>8</v>
      </c>
      <c r="H2492" s="300">
        <v>5</v>
      </c>
      <c r="I2492" s="300">
        <v>5</v>
      </c>
      <c r="J2492" s="300">
        <v>7</v>
      </c>
      <c r="K2492" s="300">
        <v>16</v>
      </c>
      <c r="L2492" s="300">
        <v>14</v>
      </c>
      <c r="M2492" s="300">
        <v>7</v>
      </c>
      <c r="N2492" s="300">
        <v>16</v>
      </c>
      <c r="O2492" s="300">
        <v>14</v>
      </c>
      <c r="P2492" s="300">
        <v>17</v>
      </c>
      <c r="Q2492" s="300">
        <v>10</v>
      </c>
      <c r="R2492" s="1" t="s">
        <v>6698</v>
      </c>
    </row>
    <row r="2493" spans="1:18">
      <c r="A2493">
        <v>451</v>
      </c>
      <c r="B2493">
        <v>8</v>
      </c>
      <c r="C2493" s="299" t="s">
        <v>7141</v>
      </c>
      <c r="D2493" s="299" t="s">
        <v>7147</v>
      </c>
      <c r="E2493" s="302" t="str">
        <f>E2499</f>
        <v>Joe</v>
      </c>
      <c r="F2493" s="301">
        <v>8.1999999999999993</v>
      </c>
      <c r="G2493" s="300">
        <v>5</v>
      </c>
      <c r="H2493" s="300">
        <v>5</v>
      </c>
      <c r="I2493" s="300">
        <v>5</v>
      </c>
      <c r="J2493" s="300">
        <v>5</v>
      </c>
      <c r="K2493" s="300">
        <v>12</v>
      </c>
      <c r="L2493" s="300">
        <v>10</v>
      </c>
      <c r="M2493" s="300">
        <v>5</v>
      </c>
      <c r="N2493" s="300">
        <v>10</v>
      </c>
      <c r="O2493" s="300">
        <v>10</v>
      </c>
      <c r="P2493" s="300">
        <v>10</v>
      </c>
      <c r="Q2493" s="300">
        <v>5</v>
      </c>
      <c r="R2493" s="1" t="s">
        <v>6698</v>
      </c>
    </row>
    <row r="2494" spans="1:18">
      <c r="A2494">
        <v>450</v>
      </c>
      <c r="B2494">
        <v>9</v>
      </c>
      <c r="C2494" s="299" t="s">
        <v>7141</v>
      </c>
      <c r="D2494" s="305" t="s">
        <v>7146</v>
      </c>
      <c r="E2494" s="304" t="str">
        <f>E2499</f>
        <v>Joe</v>
      </c>
      <c r="F2494" s="303">
        <v>9.6</v>
      </c>
      <c r="G2494" s="300">
        <v>9</v>
      </c>
      <c r="H2494" s="300">
        <v>6</v>
      </c>
      <c r="I2494" s="300">
        <v>5</v>
      </c>
      <c r="J2494" s="300">
        <v>5</v>
      </c>
      <c r="K2494" s="300">
        <v>14</v>
      </c>
      <c r="L2494" s="300">
        <v>16</v>
      </c>
      <c r="M2494" s="300">
        <v>6</v>
      </c>
      <c r="N2494" s="300">
        <v>13</v>
      </c>
      <c r="O2494" s="300">
        <v>12</v>
      </c>
      <c r="P2494" s="300">
        <v>12</v>
      </c>
      <c r="Q2494" s="300">
        <v>8</v>
      </c>
      <c r="R2494" s="1" t="s">
        <v>6698</v>
      </c>
    </row>
    <row r="2495" spans="1:18">
      <c r="A2495">
        <v>449</v>
      </c>
      <c r="B2495">
        <v>10</v>
      </c>
      <c r="C2495" s="299" t="s">
        <v>7141</v>
      </c>
      <c r="D2495" s="299" t="s">
        <v>7145</v>
      </c>
      <c r="E2495" s="302" t="str">
        <f>E2499</f>
        <v>Joe</v>
      </c>
      <c r="F2495" s="301">
        <v>8.3000000000000007</v>
      </c>
      <c r="G2495" s="300">
        <v>5</v>
      </c>
      <c r="H2495" s="300">
        <v>5</v>
      </c>
      <c r="I2495" s="300">
        <v>5</v>
      </c>
      <c r="J2495" s="300">
        <v>5</v>
      </c>
      <c r="K2495" s="300">
        <v>10</v>
      </c>
      <c r="L2495" s="300">
        <v>10</v>
      </c>
      <c r="M2495" s="300">
        <v>5</v>
      </c>
      <c r="N2495" s="300">
        <v>10</v>
      </c>
      <c r="O2495" s="300">
        <v>10</v>
      </c>
      <c r="P2495" s="300">
        <v>10</v>
      </c>
      <c r="Q2495" s="300">
        <v>5</v>
      </c>
      <c r="R2495" s="1" t="s">
        <v>6698</v>
      </c>
    </row>
    <row r="2496" spans="1:18">
      <c r="A2496">
        <v>448</v>
      </c>
      <c r="B2496">
        <v>11</v>
      </c>
      <c r="C2496" s="299" t="s">
        <v>7141</v>
      </c>
      <c r="D2496" s="299" t="s">
        <v>7144</v>
      </c>
      <c r="E2496" s="302" t="str">
        <f>E2499</f>
        <v>Joe</v>
      </c>
      <c r="F2496" s="301">
        <v>8.6</v>
      </c>
      <c r="G2496" s="300">
        <v>7</v>
      </c>
      <c r="H2496" s="300">
        <v>5</v>
      </c>
      <c r="I2496" s="300">
        <v>5</v>
      </c>
      <c r="J2496" s="300">
        <v>5</v>
      </c>
      <c r="K2496" s="300">
        <v>14</v>
      </c>
      <c r="L2496" s="300">
        <v>12</v>
      </c>
      <c r="M2496" s="300">
        <v>6</v>
      </c>
      <c r="N2496" s="300">
        <v>12</v>
      </c>
      <c r="O2496" s="300">
        <v>15</v>
      </c>
      <c r="P2496" s="300">
        <v>12</v>
      </c>
      <c r="Q2496" s="300">
        <v>7</v>
      </c>
      <c r="R2496" s="1" t="s">
        <v>6698</v>
      </c>
    </row>
    <row r="2497" spans="1:18">
      <c r="A2497">
        <v>447</v>
      </c>
      <c r="B2497">
        <v>12</v>
      </c>
      <c r="C2497" s="299" t="s">
        <v>7141</v>
      </c>
      <c r="D2497" s="299" t="s">
        <v>7143</v>
      </c>
      <c r="E2497" s="302" t="str">
        <f>E2499</f>
        <v>Joe</v>
      </c>
      <c r="F2497" s="301">
        <v>7.1</v>
      </c>
      <c r="G2497" s="300">
        <v>5</v>
      </c>
      <c r="H2497" s="300">
        <v>5</v>
      </c>
      <c r="I2497" s="300">
        <v>5</v>
      </c>
      <c r="J2497" s="300">
        <v>5</v>
      </c>
      <c r="K2497" s="300">
        <v>10</v>
      </c>
      <c r="L2497" s="300">
        <v>10</v>
      </c>
      <c r="M2497" s="300">
        <v>5</v>
      </c>
      <c r="N2497" s="300">
        <v>10</v>
      </c>
      <c r="O2497" s="300">
        <v>10</v>
      </c>
      <c r="P2497" s="300">
        <v>10</v>
      </c>
      <c r="Q2497" s="300">
        <v>5</v>
      </c>
    </row>
    <row r="2498" spans="1:18">
      <c r="A2498">
        <v>446</v>
      </c>
      <c r="B2498">
        <v>13</v>
      </c>
      <c r="C2498" s="299" t="s">
        <v>7141</v>
      </c>
      <c r="D2498" s="305" t="s">
        <v>7142</v>
      </c>
      <c r="E2498" s="304" t="str">
        <f>E2499</f>
        <v>Joe</v>
      </c>
      <c r="F2498" s="303">
        <v>9.9</v>
      </c>
      <c r="G2498" s="300">
        <v>8</v>
      </c>
      <c r="H2498" s="300">
        <v>8</v>
      </c>
      <c r="I2498" s="300">
        <v>6</v>
      </c>
      <c r="J2498" s="300">
        <v>5</v>
      </c>
      <c r="K2498" s="300">
        <v>13</v>
      </c>
      <c r="L2498" s="300">
        <v>15</v>
      </c>
      <c r="M2498" s="300">
        <v>7</v>
      </c>
      <c r="N2498" s="300">
        <v>17</v>
      </c>
      <c r="O2498" s="300">
        <v>14</v>
      </c>
      <c r="P2498" s="300">
        <v>15</v>
      </c>
      <c r="Q2498" s="300">
        <v>10</v>
      </c>
      <c r="R2498" s="1" t="s">
        <v>6698</v>
      </c>
    </row>
    <row r="2499" spans="1:18">
      <c r="A2499">
        <v>445</v>
      </c>
      <c r="C2499" s="299" t="s">
        <v>7141</v>
      </c>
      <c r="D2499" s="298" t="s">
        <v>7140</v>
      </c>
      <c r="E2499" s="297" t="s">
        <v>6524</v>
      </c>
      <c r="F2499" s="296">
        <v>8.6999999999999993</v>
      </c>
      <c r="G2499" s="296">
        <f t="shared" ref="G2499:Q2499" si="8">AVERAGE(G2486:G2498)</f>
        <v>6.7692307692307692</v>
      </c>
      <c r="H2499" s="296">
        <f t="shared" si="8"/>
        <v>5.615384615384615</v>
      </c>
      <c r="I2499" s="296">
        <f t="shared" si="8"/>
        <v>5.3076923076923075</v>
      </c>
      <c r="J2499" s="296">
        <f t="shared" si="8"/>
        <v>5.3076923076923075</v>
      </c>
      <c r="K2499" s="296">
        <f t="shared" si="8"/>
        <v>12.615384615384615</v>
      </c>
      <c r="L2499" s="296">
        <f t="shared" si="8"/>
        <v>12.384615384615385</v>
      </c>
      <c r="M2499" s="296">
        <f t="shared" si="8"/>
        <v>5.9230769230769234</v>
      </c>
      <c r="N2499" s="296">
        <f t="shared" si="8"/>
        <v>12.538461538461538</v>
      </c>
      <c r="O2499" s="296">
        <f t="shared" si="8"/>
        <v>12</v>
      </c>
      <c r="P2499" s="296">
        <f t="shared" si="8"/>
        <v>12.384615384615385</v>
      </c>
      <c r="Q2499" s="296">
        <f t="shared" si="8"/>
        <v>6.7692307692307692</v>
      </c>
      <c r="R2499" s="1" t="s">
        <v>6698</v>
      </c>
    </row>
    <row r="2500" spans="1:18">
      <c r="A2500">
        <v>444</v>
      </c>
      <c r="B2500">
        <v>1</v>
      </c>
      <c r="C2500" s="299" t="s">
        <v>7128</v>
      </c>
      <c r="D2500" s="299" t="s">
        <v>7139</v>
      </c>
      <c r="E2500" s="302" t="str">
        <f>E2511</f>
        <v>Joe</v>
      </c>
      <c r="F2500" s="301">
        <v>8.9</v>
      </c>
      <c r="G2500" s="300">
        <v>7</v>
      </c>
      <c r="H2500" s="300">
        <v>6</v>
      </c>
      <c r="I2500" s="300">
        <v>7</v>
      </c>
      <c r="J2500" s="300">
        <v>7</v>
      </c>
      <c r="K2500" s="300">
        <v>15</v>
      </c>
      <c r="L2500" s="300">
        <v>14</v>
      </c>
      <c r="M2500" s="300">
        <v>8</v>
      </c>
      <c r="N2500" s="300">
        <v>13</v>
      </c>
      <c r="O2500" s="300">
        <v>13</v>
      </c>
      <c r="P2500" s="300">
        <v>14</v>
      </c>
      <c r="Q2500" s="300">
        <v>6</v>
      </c>
      <c r="R2500" s="1" t="s">
        <v>8</v>
      </c>
    </row>
    <row r="2501" spans="1:18">
      <c r="A2501">
        <v>443</v>
      </c>
      <c r="B2501">
        <v>2</v>
      </c>
      <c r="C2501" s="299" t="s">
        <v>7128</v>
      </c>
      <c r="D2501" s="299" t="s">
        <v>7138</v>
      </c>
      <c r="E2501" s="302" t="str">
        <f>E2511</f>
        <v>Joe</v>
      </c>
      <c r="F2501" s="301">
        <v>8.1</v>
      </c>
      <c r="G2501" s="300">
        <v>6</v>
      </c>
      <c r="H2501" s="300">
        <v>6</v>
      </c>
      <c r="I2501" s="300">
        <v>6</v>
      </c>
      <c r="J2501" s="300">
        <v>7</v>
      </c>
      <c r="K2501" s="300">
        <v>14</v>
      </c>
      <c r="L2501" s="300">
        <v>14</v>
      </c>
      <c r="M2501" s="300">
        <v>6</v>
      </c>
      <c r="N2501" s="300">
        <v>12</v>
      </c>
      <c r="O2501" s="300">
        <v>13</v>
      </c>
      <c r="P2501" s="300">
        <v>12</v>
      </c>
      <c r="Q2501" s="300">
        <v>5</v>
      </c>
      <c r="R2501" s="1" t="s">
        <v>8</v>
      </c>
    </row>
    <row r="2502" spans="1:18">
      <c r="A2502">
        <v>442</v>
      </c>
      <c r="B2502">
        <v>3</v>
      </c>
      <c r="C2502" s="299" t="s">
        <v>7128</v>
      </c>
      <c r="D2502" s="299" t="s">
        <v>7137</v>
      </c>
      <c r="E2502" s="302" t="str">
        <f>E2511</f>
        <v>Joe</v>
      </c>
      <c r="F2502" s="301">
        <v>8.6</v>
      </c>
      <c r="G2502" s="300">
        <v>7</v>
      </c>
      <c r="H2502" s="300">
        <v>7</v>
      </c>
      <c r="I2502" s="300">
        <v>6</v>
      </c>
      <c r="J2502" s="300">
        <v>6</v>
      </c>
      <c r="K2502" s="300">
        <v>12</v>
      </c>
      <c r="L2502" s="300">
        <v>13</v>
      </c>
      <c r="M2502" s="300">
        <v>5</v>
      </c>
      <c r="N2502" s="300">
        <v>11</v>
      </c>
      <c r="O2502" s="300">
        <v>11</v>
      </c>
      <c r="P2502" s="300">
        <v>11</v>
      </c>
      <c r="Q2502" s="300">
        <v>7</v>
      </c>
      <c r="R2502" s="1" t="s">
        <v>8</v>
      </c>
    </row>
    <row r="2503" spans="1:18">
      <c r="A2503">
        <v>441</v>
      </c>
      <c r="B2503">
        <v>4</v>
      </c>
      <c r="C2503" s="299" t="s">
        <v>7128</v>
      </c>
      <c r="D2503" s="305" t="s">
        <v>7136</v>
      </c>
      <c r="E2503" s="304" t="str">
        <f>E2511</f>
        <v>Joe</v>
      </c>
      <c r="F2503" s="303">
        <v>9.6</v>
      </c>
      <c r="G2503" s="300">
        <v>8</v>
      </c>
      <c r="H2503" s="300">
        <v>8</v>
      </c>
      <c r="I2503" s="300">
        <v>6</v>
      </c>
      <c r="J2503" s="300">
        <v>6</v>
      </c>
      <c r="K2503" s="300">
        <v>14</v>
      </c>
      <c r="L2503" s="300">
        <v>14</v>
      </c>
      <c r="M2503" s="300">
        <v>7</v>
      </c>
      <c r="N2503" s="300">
        <v>14</v>
      </c>
      <c r="O2503" s="300">
        <v>14</v>
      </c>
      <c r="P2503" s="300">
        <v>15</v>
      </c>
      <c r="Q2503" s="300">
        <v>6</v>
      </c>
      <c r="R2503" s="1" t="s">
        <v>8</v>
      </c>
    </row>
    <row r="2504" spans="1:18">
      <c r="A2504">
        <v>440</v>
      </c>
      <c r="B2504">
        <v>5</v>
      </c>
      <c r="C2504" s="299" t="s">
        <v>7128</v>
      </c>
      <c r="D2504" s="299" t="s">
        <v>7135</v>
      </c>
      <c r="E2504" s="302" t="str">
        <f>E2511</f>
        <v>Joe</v>
      </c>
      <c r="F2504" s="301">
        <v>8.5</v>
      </c>
      <c r="G2504" s="300">
        <v>7</v>
      </c>
      <c r="H2504" s="300">
        <v>7</v>
      </c>
      <c r="I2504" s="300">
        <v>6</v>
      </c>
      <c r="J2504" s="300">
        <v>6</v>
      </c>
      <c r="K2504" s="300">
        <v>13</v>
      </c>
      <c r="L2504" s="300">
        <v>12</v>
      </c>
      <c r="M2504" s="300">
        <v>5</v>
      </c>
      <c r="N2504" s="300">
        <v>14</v>
      </c>
      <c r="O2504" s="300">
        <v>12</v>
      </c>
      <c r="P2504" s="300">
        <v>12</v>
      </c>
      <c r="Q2504" s="300">
        <v>5</v>
      </c>
      <c r="R2504" s="1" t="s">
        <v>8</v>
      </c>
    </row>
    <row r="2505" spans="1:18">
      <c r="A2505">
        <v>439</v>
      </c>
      <c r="B2505">
        <v>6</v>
      </c>
      <c r="C2505" s="299" t="s">
        <v>7128</v>
      </c>
      <c r="D2505" s="299" t="s">
        <v>7134</v>
      </c>
      <c r="E2505" s="302" t="str">
        <f>E2511</f>
        <v>Joe</v>
      </c>
      <c r="F2505" s="301">
        <v>8.5</v>
      </c>
      <c r="G2505" s="300">
        <v>7</v>
      </c>
      <c r="H2505" s="300">
        <v>6</v>
      </c>
      <c r="I2505" s="300">
        <v>7</v>
      </c>
      <c r="J2505" s="300">
        <v>7</v>
      </c>
      <c r="K2505" s="300">
        <v>14</v>
      </c>
      <c r="L2505" s="300">
        <v>13</v>
      </c>
      <c r="M2505" s="300">
        <v>5</v>
      </c>
      <c r="N2505" s="300">
        <v>11</v>
      </c>
      <c r="O2505" s="300">
        <v>11</v>
      </c>
      <c r="P2505" s="300">
        <v>12</v>
      </c>
      <c r="Q2505" s="300">
        <v>5</v>
      </c>
      <c r="R2505" s="1" t="s">
        <v>8</v>
      </c>
    </row>
    <row r="2506" spans="1:18">
      <c r="A2506">
        <v>438</v>
      </c>
      <c r="B2506">
        <v>7</v>
      </c>
      <c r="C2506" s="299" t="s">
        <v>7128</v>
      </c>
      <c r="D2506" s="299" t="s">
        <v>7133</v>
      </c>
      <c r="E2506" s="302" t="str">
        <f>E2511</f>
        <v>Joe</v>
      </c>
      <c r="F2506" s="301">
        <v>7.5</v>
      </c>
      <c r="G2506" s="300">
        <v>6</v>
      </c>
      <c r="H2506" s="300">
        <v>6</v>
      </c>
      <c r="I2506" s="300">
        <v>5</v>
      </c>
      <c r="J2506" s="300">
        <v>5</v>
      </c>
      <c r="K2506" s="300">
        <v>12</v>
      </c>
      <c r="L2506" s="300">
        <v>13</v>
      </c>
      <c r="M2506" s="300">
        <v>4</v>
      </c>
      <c r="N2506" s="300">
        <v>10</v>
      </c>
      <c r="O2506" s="300">
        <v>11</v>
      </c>
      <c r="P2506" s="300">
        <v>10</v>
      </c>
      <c r="Q2506" s="300">
        <v>5</v>
      </c>
      <c r="R2506" s="1" t="s">
        <v>6665</v>
      </c>
    </row>
    <row r="2507" spans="1:18">
      <c r="A2507">
        <v>437</v>
      </c>
      <c r="B2507">
        <v>8</v>
      </c>
      <c r="C2507" s="299" t="s">
        <v>7128</v>
      </c>
      <c r="D2507" s="299" t="s">
        <v>7132</v>
      </c>
      <c r="E2507" s="302" t="str">
        <f>E2511</f>
        <v>Joe</v>
      </c>
      <c r="F2507" s="301">
        <v>8.4</v>
      </c>
      <c r="G2507" s="300">
        <v>7</v>
      </c>
      <c r="H2507" s="300">
        <v>6</v>
      </c>
      <c r="I2507" s="300">
        <v>7</v>
      </c>
      <c r="J2507" s="300">
        <v>8</v>
      </c>
      <c r="K2507" s="300">
        <v>15</v>
      </c>
      <c r="L2507" s="300">
        <v>13</v>
      </c>
      <c r="M2507" s="300">
        <v>7</v>
      </c>
      <c r="N2507" s="300">
        <v>13</v>
      </c>
      <c r="O2507" s="300">
        <v>14</v>
      </c>
      <c r="P2507" s="300">
        <v>14</v>
      </c>
      <c r="Q2507" s="300">
        <v>5</v>
      </c>
      <c r="R2507" s="1" t="s">
        <v>8</v>
      </c>
    </row>
    <row r="2508" spans="1:18">
      <c r="A2508">
        <v>436</v>
      </c>
      <c r="B2508">
        <v>9</v>
      </c>
      <c r="C2508" s="299" t="s">
        <v>7128</v>
      </c>
      <c r="D2508" s="299" t="s">
        <v>7131</v>
      </c>
      <c r="E2508" s="302" t="str">
        <f>E2511</f>
        <v>Joe</v>
      </c>
      <c r="F2508" s="301">
        <v>7.6</v>
      </c>
      <c r="G2508" s="300">
        <v>6</v>
      </c>
      <c r="H2508" s="300">
        <v>6</v>
      </c>
      <c r="I2508" s="300">
        <v>8</v>
      </c>
      <c r="J2508" s="300">
        <v>6</v>
      </c>
      <c r="K2508" s="300">
        <v>12</v>
      </c>
      <c r="L2508" s="300">
        <v>12</v>
      </c>
      <c r="M2508" s="300">
        <v>4</v>
      </c>
      <c r="N2508" s="300">
        <v>11</v>
      </c>
      <c r="O2508" s="300">
        <v>11</v>
      </c>
      <c r="P2508" s="300">
        <v>10</v>
      </c>
      <c r="Q2508" s="300">
        <v>5</v>
      </c>
      <c r="R2508" s="1" t="s">
        <v>6665</v>
      </c>
    </row>
    <row r="2509" spans="1:18">
      <c r="A2509">
        <v>435</v>
      </c>
      <c r="B2509">
        <v>10</v>
      </c>
      <c r="C2509" s="299" t="s">
        <v>7128</v>
      </c>
      <c r="D2509" s="299" t="s">
        <v>7130</v>
      </c>
      <c r="E2509" s="302" t="str">
        <f>E2511</f>
        <v>Joe</v>
      </c>
      <c r="F2509" s="301">
        <v>8.3000000000000007</v>
      </c>
      <c r="G2509" s="300">
        <v>7</v>
      </c>
      <c r="H2509" s="300">
        <v>8</v>
      </c>
      <c r="I2509" s="300">
        <v>6</v>
      </c>
      <c r="J2509" s="300">
        <v>8</v>
      </c>
      <c r="K2509" s="300">
        <v>14</v>
      </c>
      <c r="L2509" s="300">
        <v>12</v>
      </c>
      <c r="M2509" s="300">
        <v>6</v>
      </c>
      <c r="N2509" s="300">
        <v>13</v>
      </c>
      <c r="O2509" s="300">
        <v>12</v>
      </c>
      <c r="P2509" s="300">
        <v>13</v>
      </c>
      <c r="Q2509" s="300">
        <v>5</v>
      </c>
      <c r="R2509" s="1" t="s">
        <v>8</v>
      </c>
    </row>
    <row r="2510" spans="1:18">
      <c r="A2510">
        <v>434</v>
      </c>
      <c r="B2510">
        <v>11</v>
      </c>
      <c r="C2510" s="299" t="s">
        <v>7128</v>
      </c>
      <c r="D2510" s="299" t="s">
        <v>7129</v>
      </c>
      <c r="E2510" s="302" t="str">
        <f>E2511</f>
        <v>Joe</v>
      </c>
      <c r="F2510" s="301">
        <v>8.1</v>
      </c>
      <c r="G2510" s="300">
        <v>8</v>
      </c>
      <c r="H2510" s="300">
        <v>6</v>
      </c>
      <c r="I2510" s="300">
        <v>7</v>
      </c>
      <c r="J2510" s="300">
        <v>6</v>
      </c>
      <c r="K2510" s="300">
        <v>12</v>
      </c>
      <c r="L2510" s="300">
        <v>12</v>
      </c>
      <c r="M2510" s="300">
        <v>5</v>
      </c>
      <c r="N2510" s="300">
        <v>12</v>
      </c>
      <c r="O2510" s="300">
        <v>11</v>
      </c>
      <c r="P2510" s="300">
        <v>12</v>
      </c>
      <c r="Q2510" s="300">
        <v>5</v>
      </c>
      <c r="R2510" s="1" t="s">
        <v>8</v>
      </c>
    </row>
    <row r="2511" spans="1:18">
      <c r="A2511">
        <v>433</v>
      </c>
      <c r="C2511" s="299" t="s">
        <v>7128</v>
      </c>
      <c r="D2511" s="298" t="s">
        <v>7127</v>
      </c>
      <c r="E2511" s="297" t="s">
        <v>6524</v>
      </c>
      <c r="F2511" s="296">
        <v>8.4</v>
      </c>
      <c r="G2511" s="296">
        <f t="shared" ref="G2511:Q2511" si="9">AVERAGE(G2500:G2510)</f>
        <v>6.9090909090909092</v>
      </c>
      <c r="H2511" s="296">
        <f t="shared" si="9"/>
        <v>6.5454545454545459</v>
      </c>
      <c r="I2511" s="296">
        <f t="shared" si="9"/>
        <v>6.4545454545454541</v>
      </c>
      <c r="J2511" s="296">
        <f t="shared" si="9"/>
        <v>6.5454545454545459</v>
      </c>
      <c r="K2511" s="296">
        <f t="shared" si="9"/>
        <v>13.363636363636363</v>
      </c>
      <c r="L2511" s="296">
        <f t="shared" si="9"/>
        <v>12.909090909090908</v>
      </c>
      <c r="M2511" s="296">
        <f t="shared" si="9"/>
        <v>5.6363636363636367</v>
      </c>
      <c r="N2511" s="296">
        <f t="shared" si="9"/>
        <v>12.181818181818182</v>
      </c>
      <c r="O2511" s="296">
        <f t="shared" si="9"/>
        <v>12.090909090909092</v>
      </c>
      <c r="P2511" s="296">
        <f t="shared" si="9"/>
        <v>12.272727272727273</v>
      </c>
      <c r="Q2511" s="296">
        <f t="shared" si="9"/>
        <v>5.3636363636363633</v>
      </c>
      <c r="R2511" s="1" t="s">
        <v>8</v>
      </c>
    </row>
    <row r="2512" spans="1:18">
      <c r="A2512">
        <v>432</v>
      </c>
      <c r="B2512">
        <v>1</v>
      </c>
      <c r="C2512" s="299" t="s">
        <v>7116</v>
      </c>
      <c r="D2512" s="299" t="s">
        <v>7126</v>
      </c>
      <c r="E2512" s="302" t="str">
        <f>E2522</f>
        <v>Joe</v>
      </c>
      <c r="F2512" s="301">
        <v>8</v>
      </c>
      <c r="G2512" s="300">
        <v>7</v>
      </c>
      <c r="H2512" s="300">
        <v>6</v>
      </c>
      <c r="I2512" s="300">
        <v>8</v>
      </c>
      <c r="J2512" s="300">
        <v>6</v>
      </c>
      <c r="K2512" s="300">
        <v>14</v>
      </c>
      <c r="L2512" s="300">
        <v>13</v>
      </c>
      <c r="M2512" s="300">
        <v>7</v>
      </c>
      <c r="N2512" s="300">
        <v>12</v>
      </c>
      <c r="O2512" s="300">
        <v>12</v>
      </c>
      <c r="P2512" s="300">
        <v>13</v>
      </c>
      <c r="Q2512" s="300">
        <v>9</v>
      </c>
      <c r="R2512" s="1" t="s">
        <v>8</v>
      </c>
    </row>
    <row r="2513" spans="1:18">
      <c r="A2513">
        <v>431</v>
      </c>
      <c r="B2513">
        <v>2</v>
      </c>
      <c r="C2513" s="299" t="s">
        <v>7116</v>
      </c>
      <c r="D2513" s="299" t="s">
        <v>7125</v>
      </c>
      <c r="E2513" s="302" t="str">
        <f>E2522</f>
        <v>Joe</v>
      </c>
      <c r="F2513" s="301">
        <v>8.1999999999999993</v>
      </c>
      <c r="G2513" s="300">
        <v>6</v>
      </c>
      <c r="H2513" s="300">
        <v>7</v>
      </c>
      <c r="I2513" s="300">
        <v>7</v>
      </c>
      <c r="J2513" s="300">
        <v>7</v>
      </c>
      <c r="K2513" s="300">
        <v>14</v>
      </c>
      <c r="L2513" s="300">
        <v>12</v>
      </c>
      <c r="M2513" s="300">
        <v>5</v>
      </c>
      <c r="N2513" s="300">
        <v>12</v>
      </c>
      <c r="O2513" s="300">
        <v>12</v>
      </c>
      <c r="P2513" s="300">
        <v>11</v>
      </c>
      <c r="Q2513" s="300">
        <v>5</v>
      </c>
      <c r="R2513" s="1" t="s">
        <v>8</v>
      </c>
    </row>
    <row r="2514" spans="1:18">
      <c r="A2514">
        <v>430</v>
      </c>
      <c r="B2514">
        <v>3</v>
      </c>
      <c r="C2514" s="299" t="s">
        <v>7116</v>
      </c>
      <c r="D2514" s="299" t="s">
        <v>7124</v>
      </c>
      <c r="E2514" s="302" t="str">
        <f>E2522</f>
        <v>Joe</v>
      </c>
      <c r="F2514" s="301">
        <v>7.8</v>
      </c>
      <c r="G2514" s="300">
        <v>3</v>
      </c>
      <c r="H2514" s="300">
        <v>5</v>
      </c>
      <c r="I2514" s="300">
        <v>6</v>
      </c>
      <c r="J2514" s="300">
        <v>6</v>
      </c>
      <c r="K2514" s="300">
        <v>11</v>
      </c>
      <c r="L2514" s="300">
        <v>8</v>
      </c>
      <c r="M2514" s="300">
        <v>4</v>
      </c>
      <c r="N2514" s="300">
        <v>10</v>
      </c>
      <c r="O2514" s="300">
        <v>9</v>
      </c>
      <c r="P2514" s="300">
        <v>9</v>
      </c>
      <c r="Q2514" s="300">
        <v>3</v>
      </c>
      <c r="R2514" s="1" t="s">
        <v>6665</v>
      </c>
    </row>
    <row r="2515" spans="1:18">
      <c r="A2515">
        <v>429</v>
      </c>
      <c r="B2515">
        <v>4</v>
      </c>
      <c r="C2515" s="299" t="s">
        <v>7116</v>
      </c>
      <c r="D2515" s="299" t="s">
        <v>7123</v>
      </c>
      <c r="E2515" s="302" t="str">
        <f>E2522</f>
        <v>Joe</v>
      </c>
      <c r="F2515" s="301">
        <v>7.5</v>
      </c>
      <c r="G2515" s="300">
        <v>5</v>
      </c>
      <c r="H2515" s="300">
        <v>7</v>
      </c>
      <c r="I2515" s="300">
        <v>8</v>
      </c>
      <c r="J2515" s="300">
        <v>6</v>
      </c>
      <c r="K2515" s="300">
        <v>14</v>
      </c>
      <c r="L2515" s="300">
        <v>9</v>
      </c>
      <c r="M2515" s="300">
        <v>6</v>
      </c>
      <c r="N2515" s="300">
        <v>13</v>
      </c>
      <c r="O2515" s="300">
        <v>12</v>
      </c>
      <c r="P2515" s="300">
        <v>11</v>
      </c>
      <c r="Q2515" s="300">
        <v>5</v>
      </c>
      <c r="R2515" s="1" t="s">
        <v>6665</v>
      </c>
    </row>
    <row r="2516" spans="1:18">
      <c r="A2516">
        <v>428</v>
      </c>
      <c r="B2516">
        <v>5</v>
      </c>
      <c r="C2516" s="299" t="s">
        <v>7116</v>
      </c>
      <c r="D2516" s="299" t="s">
        <v>7122</v>
      </c>
      <c r="E2516" s="302" t="str">
        <f>E2522</f>
        <v>Joe</v>
      </c>
      <c r="F2516" s="301">
        <v>9</v>
      </c>
      <c r="G2516" s="300">
        <v>8</v>
      </c>
      <c r="H2516" s="300">
        <v>7</v>
      </c>
      <c r="I2516" s="300">
        <v>6</v>
      </c>
      <c r="J2516" s="300">
        <v>6</v>
      </c>
      <c r="K2516" s="300">
        <v>15</v>
      </c>
      <c r="L2516" s="300">
        <v>11</v>
      </c>
      <c r="M2516" s="300">
        <v>6</v>
      </c>
      <c r="N2516" s="300">
        <v>13</v>
      </c>
      <c r="O2516" s="300">
        <v>11</v>
      </c>
      <c r="P2516" s="300">
        <v>12</v>
      </c>
      <c r="Q2516" s="300">
        <v>5</v>
      </c>
      <c r="R2516" s="1" t="s">
        <v>8</v>
      </c>
    </row>
    <row r="2517" spans="1:18">
      <c r="A2517">
        <v>427</v>
      </c>
      <c r="B2517">
        <v>6</v>
      </c>
      <c r="C2517" s="299" t="s">
        <v>7116</v>
      </c>
      <c r="D2517" s="299" t="s">
        <v>7121</v>
      </c>
      <c r="E2517" s="302" t="str">
        <f>E2522</f>
        <v>Joe</v>
      </c>
      <c r="F2517" s="301">
        <v>9</v>
      </c>
      <c r="G2517" s="300">
        <v>10</v>
      </c>
      <c r="H2517" s="300">
        <v>7</v>
      </c>
      <c r="I2517" s="300">
        <v>6</v>
      </c>
      <c r="J2517" s="300">
        <v>7</v>
      </c>
      <c r="K2517" s="300">
        <v>16</v>
      </c>
      <c r="L2517" s="300">
        <v>14</v>
      </c>
      <c r="M2517" s="300">
        <v>8</v>
      </c>
      <c r="N2517" s="300">
        <v>15</v>
      </c>
      <c r="O2517" s="300">
        <v>14</v>
      </c>
      <c r="P2517" s="300">
        <v>18</v>
      </c>
      <c r="Q2517" s="300">
        <v>10</v>
      </c>
      <c r="R2517" s="1" t="s">
        <v>8</v>
      </c>
    </row>
    <row r="2518" spans="1:18">
      <c r="A2518">
        <v>426</v>
      </c>
      <c r="B2518">
        <v>7</v>
      </c>
      <c r="C2518" s="299" t="s">
        <v>7116</v>
      </c>
      <c r="D2518" s="299" t="s">
        <v>7120</v>
      </c>
      <c r="E2518" s="302" t="str">
        <f>E2522</f>
        <v>Joe</v>
      </c>
      <c r="F2518" s="301">
        <v>7.5</v>
      </c>
      <c r="G2518" s="300">
        <v>8</v>
      </c>
      <c r="H2518" s="300">
        <v>5</v>
      </c>
      <c r="I2518" s="300">
        <v>7</v>
      </c>
      <c r="J2518" s="300">
        <v>7</v>
      </c>
      <c r="K2518" s="300">
        <v>14</v>
      </c>
      <c r="L2518" s="300">
        <v>11</v>
      </c>
      <c r="M2518" s="300">
        <v>6</v>
      </c>
      <c r="N2518" s="300">
        <v>11</v>
      </c>
      <c r="O2518" s="300">
        <v>13</v>
      </c>
      <c r="P2518" s="300">
        <v>13</v>
      </c>
      <c r="Q2518" s="300">
        <v>5</v>
      </c>
      <c r="R2518" s="1" t="s">
        <v>6665</v>
      </c>
    </row>
    <row r="2519" spans="1:18">
      <c r="A2519">
        <v>425</v>
      </c>
      <c r="B2519">
        <v>8</v>
      </c>
      <c r="C2519" s="299" t="s">
        <v>7116</v>
      </c>
      <c r="D2519" s="299" t="s">
        <v>7119</v>
      </c>
      <c r="E2519" s="302" t="str">
        <f>E2522</f>
        <v>Joe</v>
      </c>
      <c r="F2519" s="301">
        <v>8</v>
      </c>
      <c r="G2519" s="300">
        <v>8</v>
      </c>
      <c r="H2519" s="300">
        <v>7</v>
      </c>
      <c r="I2519" s="300">
        <v>7</v>
      </c>
      <c r="J2519" s="300">
        <v>7</v>
      </c>
      <c r="K2519" s="300">
        <v>14</v>
      </c>
      <c r="L2519" s="300">
        <v>12</v>
      </c>
      <c r="M2519" s="300">
        <v>6</v>
      </c>
      <c r="N2519" s="300">
        <v>12</v>
      </c>
      <c r="O2519" s="300">
        <v>12</v>
      </c>
      <c r="P2519" s="300">
        <v>13</v>
      </c>
      <c r="Q2519" s="300">
        <v>7</v>
      </c>
      <c r="R2519" s="1" t="s">
        <v>6665</v>
      </c>
    </row>
    <row r="2520" spans="1:18">
      <c r="A2520">
        <v>424</v>
      </c>
      <c r="B2520">
        <v>9</v>
      </c>
      <c r="C2520" s="299" t="s">
        <v>7116</v>
      </c>
      <c r="D2520" s="299" t="s">
        <v>7118</v>
      </c>
      <c r="E2520" s="302" t="str">
        <f>E2522</f>
        <v>Joe</v>
      </c>
      <c r="F2520" s="301">
        <v>8</v>
      </c>
      <c r="G2520" s="300">
        <v>5</v>
      </c>
      <c r="H2520" s="300">
        <v>9</v>
      </c>
      <c r="I2520" s="300">
        <v>6</v>
      </c>
      <c r="J2520" s="300">
        <v>6</v>
      </c>
      <c r="K2520" s="300">
        <v>14</v>
      </c>
      <c r="L2520" s="300">
        <v>13</v>
      </c>
      <c r="M2520" s="300">
        <v>7</v>
      </c>
      <c r="N2520" s="300">
        <v>14</v>
      </c>
      <c r="O2520" s="300">
        <v>12</v>
      </c>
      <c r="P2520" s="300">
        <v>13</v>
      </c>
      <c r="Q2520" s="300">
        <v>5</v>
      </c>
      <c r="R2520" s="1" t="s">
        <v>6665</v>
      </c>
    </row>
    <row r="2521" spans="1:18">
      <c r="A2521">
        <v>423</v>
      </c>
      <c r="B2521">
        <v>10</v>
      </c>
      <c r="C2521" s="299" t="s">
        <v>7116</v>
      </c>
      <c r="D2521" s="299" t="s">
        <v>7117</v>
      </c>
      <c r="E2521" s="302" t="str">
        <f>E2522</f>
        <v>Joe</v>
      </c>
      <c r="F2521" s="301">
        <v>9.3000000000000007</v>
      </c>
      <c r="G2521" s="300">
        <v>6</v>
      </c>
      <c r="H2521" s="300">
        <v>9</v>
      </c>
      <c r="I2521" s="300">
        <v>5</v>
      </c>
      <c r="J2521" s="300">
        <v>5</v>
      </c>
      <c r="K2521" s="300">
        <v>12</v>
      </c>
      <c r="L2521" s="300">
        <v>13</v>
      </c>
      <c r="M2521" s="300">
        <v>4</v>
      </c>
      <c r="N2521" s="300">
        <v>14</v>
      </c>
      <c r="O2521" s="300">
        <v>12</v>
      </c>
      <c r="P2521" s="300">
        <v>13</v>
      </c>
      <c r="Q2521" s="300">
        <v>6</v>
      </c>
      <c r="R2521" s="1" t="s">
        <v>6665</v>
      </c>
    </row>
    <row r="2522" spans="1:18">
      <c r="A2522">
        <v>422</v>
      </c>
      <c r="C2522" s="299" t="s">
        <v>7116</v>
      </c>
      <c r="D2522" s="298" t="s">
        <v>7115</v>
      </c>
      <c r="E2522" s="297" t="s">
        <v>6524</v>
      </c>
      <c r="F2522" s="296">
        <v>8.1999999999999993</v>
      </c>
      <c r="G2522" s="296">
        <f t="shared" ref="G2522:Q2522" si="10">AVERAGE(G2512:G2521)</f>
        <v>6.6</v>
      </c>
      <c r="H2522" s="296">
        <f t="shared" si="10"/>
        <v>6.9</v>
      </c>
      <c r="I2522" s="296">
        <f t="shared" si="10"/>
        <v>6.6</v>
      </c>
      <c r="J2522" s="296">
        <f t="shared" si="10"/>
        <v>6.3</v>
      </c>
      <c r="K2522" s="296">
        <f t="shared" si="10"/>
        <v>13.8</v>
      </c>
      <c r="L2522" s="296">
        <f t="shared" si="10"/>
        <v>11.6</v>
      </c>
      <c r="M2522" s="296">
        <f t="shared" si="10"/>
        <v>5.9</v>
      </c>
      <c r="N2522" s="296">
        <f t="shared" si="10"/>
        <v>12.6</v>
      </c>
      <c r="O2522" s="296">
        <f t="shared" si="10"/>
        <v>11.9</v>
      </c>
      <c r="P2522" s="296">
        <f t="shared" si="10"/>
        <v>12.6</v>
      </c>
      <c r="Q2522" s="296">
        <f t="shared" si="10"/>
        <v>6</v>
      </c>
      <c r="R2522" s="1" t="s">
        <v>6665</v>
      </c>
    </row>
    <row r="2523" spans="1:18">
      <c r="A2523">
        <v>421</v>
      </c>
      <c r="B2523">
        <v>1</v>
      </c>
      <c r="C2523" s="299" t="s">
        <v>7100</v>
      </c>
      <c r="D2523" s="299" t="s">
        <v>7114</v>
      </c>
      <c r="E2523" s="302" t="s">
        <v>6524</v>
      </c>
      <c r="F2523" s="301">
        <v>7.5</v>
      </c>
      <c r="G2523" s="300">
        <v>6</v>
      </c>
      <c r="H2523" s="300">
        <v>6</v>
      </c>
      <c r="I2523" s="300">
        <v>7</v>
      </c>
      <c r="J2523" s="300">
        <v>6</v>
      </c>
      <c r="K2523" s="300">
        <v>12</v>
      </c>
      <c r="L2523" s="300">
        <v>13</v>
      </c>
      <c r="M2523" s="300">
        <v>3</v>
      </c>
      <c r="N2523" s="300">
        <v>12</v>
      </c>
      <c r="O2523" s="300">
        <v>12</v>
      </c>
      <c r="P2523" s="300">
        <v>9</v>
      </c>
      <c r="Q2523" s="300">
        <v>6</v>
      </c>
      <c r="R2523" s="1" t="s">
        <v>6665</v>
      </c>
    </row>
    <row r="2524" spans="1:18">
      <c r="A2524">
        <v>420</v>
      </c>
      <c r="B2524">
        <v>2</v>
      </c>
      <c r="C2524" s="299" t="s">
        <v>7100</v>
      </c>
      <c r="D2524" s="299" t="s">
        <v>7113</v>
      </c>
      <c r="E2524" s="302" t="s">
        <v>6524</v>
      </c>
      <c r="F2524" s="301">
        <v>7.3</v>
      </c>
      <c r="G2524" s="300">
        <v>5</v>
      </c>
      <c r="H2524" s="300">
        <v>5</v>
      </c>
      <c r="I2524" s="300">
        <v>5</v>
      </c>
      <c r="J2524" s="300">
        <v>5</v>
      </c>
      <c r="K2524" s="300">
        <v>9</v>
      </c>
      <c r="L2524" s="300">
        <v>9</v>
      </c>
      <c r="M2524" s="300">
        <v>3</v>
      </c>
      <c r="N2524" s="300">
        <v>9</v>
      </c>
      <c r="O2524" s="300">
        <v>9</v>
      </c>
      <c r="P2524" s="300">
        <v>9</v>
      </c>
      <c r="Q2524" s="300">
        <v>6</v>
      </c>
    </row>
    <row r="2525" spans="1:18">
      <c r="A2525">
        <v>419</v>
      </c>
      <c r="B2525">
        <v>3</v>
      </c>
      <c r="C2525" s="299" t="s">
        <v>7100</v>
      </c>
      <c r="D2525" s="299" t="s">
        <v>7112</v>
      </c>
      <c r="E2525" s="302" t="s">
        <v>6524</v>
      </c>
      <c r="F2525" s="301">
        <v>7.8</v>
      </c>
      <c r="G2525" s="300">
        <v>7</v>
      </c>
      <c r="H2525" s="300">
        <v>6</v>
      </c>
      <c r="I2525" s="300">
        <v>6</v>
      </c>
      <c r="J2525" s="300">
        <v>5</v>
      </c>
      <c r="K2525" s="300">
        <v>12</v>
      </c>
      <c r="L2525" s="300">
        <v>11</v>
      </c>
      <c r="M2525" s="300">
        <v>3</v>
      </c>
      <c r="N2525" s="300">
        <v>10</v>
      </c>
      <c r="O2525" s="300">
        <v>11</v>
      </c>
      <c r="P2525" s="300">
        <v>8</v>
      </c>
      <c r="Q2525" s="300">
        <v>7</v>
      </c>
      <c r="R2525" s="1" t="s">
        <v>6665</v>
      </c>
    </row>
    <row r="2526" spans="1:18">
      <c r="A2526">
        <v>418</v>
      </c>
      <c r="B2526">
        <v>4</v>
      </c>
      <c r="C2526" s="299" t="s">
        <v>7100</v>
      </c>
      <c r="D2526" s="299" t="s">
        <v>7111</v>
      </c>
      <c r="E2526" s="302" t="s">
        <v>6524</v>
      </c>
      <c r="F2526" s="301">
        <v>7.4</v>
      </c>
      <c r="G2526" s="300">
        <v>6</v>
      </c>
      <c r="H2526" s="300">
        <v>7</v>
      </c>
      <c r="I2526" s="300">
        <v>6</v>
      </c>
      <c r="J2526" s="300">
        <v>4</v>
      </c>
      <c r="K2526" s="300">
        <v>12</v>
      </c>
      <c r="L2526" s="300">
        <v>11</v>
      </c>
      <c r="M2526" s="300">
        <v>5</v>
      </c>
      <c r="N2526" s="300">
        <v>12</v>
      </c>
      <c r="O2526" s="300">
        <v>13</v>
      </c>
      <c r="P2526" s="300">
        <v>11</v>
      </c>
      <c r="Q2526" s="300">
        <v>7</v>
      </c>
    </row>
    <row r="2527" spans="1:18">
      <c r="A2527">
        <v>417</v>
      </c>
      <c r="B2527">
        <v>5</v>
      </c>
      <c r="C2527" s="299" t="s">
        <v>7100</v>
      </c>
      <c r="D2527" s="299" t="s">
        <v>7110</v>
      </c>
      <c r="E2527" s="302" t="s">
        <v>6524</v>
      </c>
      <c r="F2527" s="301">
        <v>7.2</v>
      </c>
      <c r="G2527" s="300">
        <v>4</v>
      </c>
      <c r="H2527" s="300">
        <v>4</v>
      </c>
      <c r="I2527" s="300">
        <v>5</v>
      </c>
      <c r="J2527" s="300">
        <v>6</v>
      </c>
      <c r="K2527" s="300">
        <v>11</v>
      </c>
      <c r="L2527" s="300">
        <v>7</v>
      </c>
      <c r="M2527" s="300">
        <v>2</v>
      </c>
      <c r="N2527" s="300">
        <v>8</v>
      </c>
      <c r="O2527" s="300">
        <v>8</v>
      </c>
      <c r="P2527" s="300">
        <v>6</v>
      </c>
      <c r="Q2527" s="300">
        <v>3</v>
      </c>
    </row>
    <row r="2528" spans="1:18">
      <c r="A2528">
        <v>416</v>
      </c>
      <c r="B2528">
        <v>6</v>
      </c>
      <c r="C2528" s="299" t="s">
        <v>7100</v>
      </c>
      <c r="D2528" s="299" t="s">
        <v>7109</v>
      </c>
      <c r="E2528" s="302" t="s">
        <v>6524</v>
      </c>
      <c r="F2528" s="301">
        <v>7</v>
      </c>
      <c r="G2528" s="300">
        <v>5</v>
      </c>
      <c r="H2528" s="300">
        <v>6</v>
      </c>
      <c r="I2528" s="300">
        <v>6</v>
      </c>
      <c r="J2528" s="300">
        <v>5</v>
      </c>
      <c r="K2528" s="300">
        <v>11</v>
      </c>
      <c r="L2528" s="300">
        <v>7</v>
      </c>
      <c r="M2528" s="300">
        <v>2</v>
      </c>
      <c r="N2528" s="300">
        <v>7</v>
      </c>
      <c r="O2528" s="300">
        <v>11</v>
      </c>
      <c r="P2528" s="300">
        <v>6</v>
      </c>
      <c r="Q2528" s="300">
        <v>3</v>
      </c>
    </row>
    <row r="2529" spans="1:18">
      <c r="A2529">
        <v>415</v>
      </c>
      <c r="B2529">
        <v>7</v>
      </c>
      <c r="C2529" s="299" t="s">
        <v>7100</v>
      </c>
      <c r="D2529" s="299" t="s">
        <v>7108</v>
      </c>
      <c r="E2529" s="302" t="s">
        <v>6524</v>
      </c>
      <c r="F2529" s="301">
        <v>7.4</v>
      </c>
      <c r="G2529" s="300">
        <v>7</v>
      </c>
      <c r="H2529" s="300">
        <v>6</v>
      </c>
      <c r="I2529" s="300">
        <v>6</v>
      </c>
      <c r="J2529" s="300">
        <v>6</v>
      </c>
      <c r="K2529" s="300">
        <v>13</v>
      </c>
      <c r="L2529" s="300">
        <v>12</v>
      </c>
      <c r="M2529" s="300">
        <v>5</v>
      </c>
      <c r="N2529" s="300">
        <v>10</v>
      </c>
      <c r="O2529" s="300">
        <v>12</v>
      </c>
      <c r="P2529" s="300">
        <v>10</v>
      </c>
      <c r="Q2529" s="300">
        <v>6</v>
      </c>
    </row>
    <row r="2530" spans="1:18">
      <c r="A2530">
        <v>414</v>
      </c>
      <c r="B2530">
        <v>8</v>
      </c>
      <c r="C2530" s="299" t="s">
        <v>7100</v>
      </c>
      <c r="D2530" s="299" t="s">
        <v>7107</v>
      </c>
      <c r="E2530" s="302" t="s">
        <v>6524</v>
      </c>
      <c r="F2530" s="301">
        <v>7.8</v>
      </c>
      <c r="G2530" s="300">
        <v>6</v>
      </c>
      <c r="H2530" s="300">
        <v>7</v>
      </c>
      <c r="I2530" s="300">
        <v>6</v>
      </c>
      <c r="J2530" s="300">
        <v>6</v>
      </c>
      <c r="K2530" s="300">
        <v>13</v>
      </c>
      <c r="L2530" s="300">
        <v>11</v>
      </c>
      <c r="M2530" s="300">
        <v>6</v>
      </c>
      <c r="N2530" s="300">
        <v>12</v>
      </c>
      <c r="O2530" s="300">
        <v>13</v>
      </c>
      <c r="P2530" s="300">
        <v>12</v>
      </c>
      <c r="Q2530" s="300">
        <v>7</v>
      </c>
      <c r="R2530" s="1" t="s">
        <v>6665</v>
      </c>
    </row>
    <row r="2531" spans="1:18">
      <c r="A2531">
        <v>413</v>
      </c>
      <c r="B2531">
        <v>9</v>
      </c>
      <c r="C2531" s="299" t="s">
        <v>7100</v>
      </c>
      <c r="D2531" s="299" t="s">
        <v>7106</v>
      </c>
      <c r="E2531" s="302" t="s">
        <v>6524</v>
      </c>
      <c r="F2531" s="301">
        <v>7.4</v>
      </c>
      <c r="G2531" s="300">
        <v>6</v>
      </c>
      <c r="H2531" s="300">
        <v>6</v>
      </c>
      <c r="I2531" s="300">
        <v>7</v>
      </c>
      <c r="J2531" s="300">
        <v>6</v>
      </c>
      <c r="K2531" s="300">
        <v>12</v>
      </c>
      <c r="L2531" s="300">
        <v>12</v>
      </c>
      <c r="M2531" s="300">
        <v>5</v>
      </c>
      <c r="N2531" s="300">
        <v>11</v>
      </c>
      <c r="O2531" s="300">
        <v>12</v>
      </c>
      <c r="P2531" s="300">
        <v>11</v>
      </c>
      <c r="Q2531" s="300">
        <v>6</v>
      </c>
    </row>
    <row r="2532" spans="1:18">
      <c r="A2532">
        <v>412</v>
      </c>
      <c r="B2532">
        <v>10</v>
      </c>
      <c r="C2532" s="299" t="s">
        <v>7100</v>
      </c>
      <c r="D2532" s="299" t="s">
        <v>7105</v>
      </c>
      <c r="E2532" s="302" t="s">
        <v>6524</v>
      </c>
      <c r="F2532" s="301">
        <v>7.4</v>
      </c>
      <c r="G2532" s="300">
        <v>8</v>
      </c>
      <c r="H2532" s="300">
        <v>6</v>
      </c>
      <c r="I2532" s="300">
        <v>7</v>
      </c>
      <c r="J2532" s="300">
        <v>6</v>
      </c>
      <c r="K2532" s="300">
        <v>13</v>
      </c>
      <c r="L2532" s="300">
        <v>14</v>
      </c>
      <c r="M2532" s="300">
        <v>7</v>
      </c>
      <c r="N2532" s="300">
        <v>12</v>
      </c>
      <c r="O2532" s="300">
        <v>13</v>
      </c>
      <c r="P2532" s="300">
        <v>11</v>
      </c>
      <c r="Q2532" s="300">
        <v>7</v>
      </c>
    </row>
    <row r="2533" spans="1:18">
      <c r="A2533">
        <v>411</v>
      </c>
      <c r="B2533">
        <v>11</v>
      </c>
      <c r="C2533" s="299" t="s">
        <v>7100</v>
      </c>
      <c r="D2533" s="299" t="s">
        <v>7104</v>
      </c>
      <c r="E2533" s="302" t="s">
        <v>6524</v>
      </c>
      <c r="F2533" s="301">
        <v>7.4</v>
      </c>
      <c r="G2533" s="300">
        <v>7</v>
      </c>
      <c r="H2533" s="300">
        <v>7</v>
      </c>
      <c r="I2533" s="300">
        <v>6</v>
      </c>
      <c r="J2533" s="300">
        <v>6</v>
      </c>
      <c r="K2533" s="300">
        <v>12</v>
      </c>
      <c r="L2533" s="300">
        <v>12</v>
      </c>
      <c r="M2533" s="300">
        <v>5</v>
      </c>
      <c r="N2533" s="300">
        <v>12</v>
      </c>
      <c r="O2533" s="300">
        <v>12</v>
      </c>
      <c r="P2533" s="300">
        <v>11</v>
      </c>
      <c r="Q2533" s="300">
        <v>6</v>
      </c>
    </row>
    <row r="2534" spans="1:18">
      <c r="A2534">
        <v>410</v>
      </c>
      <c r="B2534">
        <v>12</v>
      </c>
      <c r="C2534" s="299" t="s">
        <v>7100</v>
      </c>
      <c r="D2534" s="299" t="s">
        <v>7103</v>
      </c>
      <c r="E2534" s="302" t="s">
        <v>6524</v>
      </c>
      <c r="F2534" s="301">
        <v>6.5</v>
      </c>
      <c r="G2534" s="300">
        <v>5</v>
      </c>
      <c r="H2534" s="300">
        <v>5</v>
      </c>
      <c r="I2534" s="300">
        <v>6</v>
      </c>
      <c r="J2534" s="300">
        <v>5</v>
      </c>
      <c r="K2534" s="300">
        <v>10</v>
      </c>
      <c r="L2534" s="300">
        <v>8</v>
      </c>
      <c r="M2534" s="300">
        <v>3</v>
      </c>
      <c r="N2534" s="300">
        <v>9</v>
      </c>
      <c r="O2534" s="300">
        <v>9</v>
      </c>
      <c r="P2534" s="300">
        <v>7</v>
      </c>
      <c r="Q2534" s="300">
        <v>5</v>
      </c>
    </row>
    <row r="2535" spans="1:18">
      <c r="A2535">
        <v>409</v>
      </c>
      <c r="B2535">
        <v>13</v>
      </c>
      <c r="C2535" s="299" t="s">
        <v>7100</v>
      </c>
      <c r="D2535" s="299" t="s">
        <v>7102</v>
      </c>
      <c r="E2535" s="302" t="s">
        <v>6524</v>
      </c>
      <c r="F2535" s="301">
        <v>6.6</v>
      </c>
      <c r="G2535" s="300">
        <v>4</v>
      </c>
      <c r="H2535" s="300">
        <v>5</v>
      </c>
      <c r="I2535" s="300">
        <v>5</v>
      </c>
      <c r="J2535" s="300">
        <v>4</v>
      </c>
      <c r="K2535" s="300">
        <v>8</v>
      </c>
      <c r="L2535" s="300">
        <v>7</v>
      </c>
      <c r="M2535" s="300">
        <v>3</v>
      </c>
      <c r="N2535" s="300">
        <v>11</v>
      </c>
      <c r="O2535" s="300">
        <v>8</v>
      </c>
      <c r="P2535" s="300">
        <v>5</v>
      </c>
      <c r="Q2535" s="300">
        <v>4</v>
      </c>
    </row>
    <row r="2536" spans="1:18">
      <c r="A2536">
        <v>408</v>
      </c>
      <c r="B2536">
        <v>14</v>
      </c>
      <c r="C2536" s="299" t="s">
        <v>7100</v>
      </c>
      <c r="D2536" s="299" t="s">
        <v>7101</v>
      </c>
      <c r="E2536" s="302" t="s">
        <v>6524</v>
      </c>
      <c r="F2536" s="301">
        <v>8.5</v>
      </c>
      <c r="G2536" s="300">
        <v>7</v>
      </c>
      <c r="H2536" s="300">
        <v>6</v>
      </c>
      <c r="I2536" s="300">
        <v>6</v>
      </c>
      <c r="J2536" s="300">
        <v>7</v>
      </c>
      <c r="K2536" s="300">
        <v>14</v>
      </c>
      <c r="L2536" s="300">
        <v>13</v>
      </c>
      <c r="M2536" s="300">
        <v>7</v>
      </c>
      <c r="N2536" s="300">
        <v>13</v>
      </c>
      <c r="O2536" s="300">
        <v>14</v>
      </c>
      <c r="P2536" s="300">
        <v>13</v>
      </c>
      <c r="Q2536" s="300">
        <v>8</v>
      </c>
      <c r="R2536" s="1" t="s">
        <v>8</v>
      </c>
    </row>
    <row r="2537" spans="1:18">
      <c r="A2537">
        <v>407</v>
      </c>
      <c r="C2537" s="299" t="s">
        <v>7100</v>
      </c>
      <c r="D2537" s="298" t="s">
        <v>7099</v>
      </c>
      <c r="E2537" s="297" t="s">
        <v>6524</v>
      </c>
      <c r="F2537" s="296">
        <v>7.4</v>
      </c>
      <c r="G2537" s="296">
        <f t="shared" ref="G2537:Q2537" si="11">AVERAGE(G2523:G2536)</f>
        <v>5.9285714285714288</v>
      </c>
      <c r="H2537" s="296">
        <f t="shared" si="11"/>
        <v>5.8571428571428568</v>
      </c>
      <c r="I2537" s="296">
        <f t="shared" si="11"/>
        <v>6</v>
      </c>
      <c r="J2537" s="296">
        <f t="shared" si="11"/>
        <v>5.5</v>
      </c>
      <c r="K2537" s="296">
        <f t="shared" si="11"/>
        <v>11.571428571428571</v>
      </c>
      <c r="L2537" s="296">
        <f t="shared" si="11"/>
        <v>10.5</v>
      </c>
      <c r="M2537" s="296">
        <f t="shared" si="11"/>
        <v>4.2142857142857144</v>
      </c>
      <c r="N2537" s="296">
        <f t="shared" si="11"/>
        <v>10.571428571428571</v>
      </c>
      <c r="O2537" s="296">
        <f t="shared" si="11"/>
        <v>11.214285714285714</v>
      </c>
      <c r="P2537" s="296">
        <f t="shared" si="11"/>
        <v>9.2142857142857135</v>
      </c>
      <c r="Q2537" s="296">
        <f t="shared" si="11"/>
        <v>5.7857142857142856</v>
      </c>
      <c r="R2537" s="1" t="s">
        <v>6665</v>
      </c>
    </row>
    <row r="2538" spans="1:18">
      <c r="A2538">
        <v>406</v>
      </c>
      <c r="B2538">
        <v>1</v>
      </c>
      <c r="C2538" s="299" t="s">
        <v>7090</v>
      </c>
      <c r="D2538" s="305" t="s">
        <v>7098</v>
      </c>
      <c r="E2538" s="304" t="str">
        <f>E2546</f>
        <v>Joe</v>
      </c>
      <c r="F2538" s="303">
        <v>9.6999999999999993</v>
      </c>
      <c r="G2538" s="300">
        <v>10</v>
      </c>
      <c r="H2538" s="300">
        <v>9</v>
      </c>
      <c r="I2538" s="300">
        <v>6</v>
      </c>
      <c r="J2538" s="300">
        <v>10</v>
      </c>
      <c r="K2538" s="300">
        <v>16</v>
      </c>
      <c r="L2538" s="300">
        <v>15</v>
      </c>
      <c r="M2538" s="300">
        <v>9</v>
      </c>
      <c r="N2538" s="300">
        <v>16</v>
      </c>
      <c r="O2538" s="300">
        <v>14</v>
      </c>
      <c r="P2538" s="300">
        <v>19</v>
      </c>
      <c r="Q2538" s="300">
        <v>10</v>
      </c>
      <c r="R2538" s="1" t="s">
        <v>6698</v>
      </c>
    </row>
    <row r="2539" spans="1:18">
      <c r="A2539">
        <v>405</v>
      </c>
      <c r="B2539">
        <v>2</v>
      </c>
      <c r="C2539" s="299" t="s">
        <v>7090</v>
      </c>
      <c r="D2539" s="305" t="s">
        <v>7097</v>
      </c>
      <c r="E2539" s="304" t="s">
        <v>6524</v>
      </c>
      <c r="F2539" s="303">
        <v>9.8000000000000007</v>
      </c>
      <c r="G2539" s="300">
        <v>9</v>
      </c>
      <c r="H2539" s="300">
        <v>8</v>
      </c>
      <c r="I2539" s="300">
        <v>8</v>
      </c>
      <c r="J2539" s="300">
        <v>9</v>
      </c>
      <c r="K2539" s="300">
        <v>20</v>
      </c>
      <c r="L2539" s="300">
        <v>16</v>
      </c>
      <c r="M2539" s="300">
        <v>10</v>
      </c>
      <c r="N2539" s="300">
        <v>18</v>
      </c>
      <c r="O2539" s="300">
        <v>16</v>
      </c>
      <c r="P2539" s="300">
        <v>19</v>
      </c>
      <c r="Q2539" s="300">
        <v>10</v>
      </c>
      <c r="R2539" s="1" t="s">
        <v>6698</v>
      </c>
    </row>
    <row r="2540" spans="1:18">
      <c r="A2540">
        <v>404</v>
      </c>
      <c r="B2540">
        <v>3</v>
      </c>
      <c r="C2540" s="299" t="s">
        <v>7090</v>
      </c>
      <c r="D2540" s="305" t="s">
        <v>7096</v>
      </c>
      <c r="E2540" s="304" t="s">
        <v>6524</v>
      </c>
      <c r="F2540" s="303">
        <v>9.5</v>
      </c>
      <c r="G2540" s="300">
        <v>9</v>
      </c>
      <c r="H2540" s="300">
        <v>8</v>
      </c>
      <c r="I2540" s="300">
        <v>7</v>
      </c>
      <c r="J2540" s="300">
        <v>8</v>
      </c>
      <c r="K2540" s="300">
        <v>17</v>
      </c>
      <c r="L2540" s="300">
        <v>18</v>
      </c>
      <c r="M2540" s="300">
        <v>8</v>
      </c>
      <c r="N2540" s="300">
        <v>14</v>
      </c>
      <c r="O2540" s="300">
        <v>16</v>
      </c>
      <c r="P2540" s="300">
        <v>18</v>
      </c>
      <c r="Q2540" s="300">
        <v>10</v>
      </c>
      <c r="R2540" s="1" t="s">
        <v>6665</v>
      </c>
    </row>
    <row r="2541" spans="1:18">
      <c r="A2541">
        <v>403</v>
      </c>
      <c r="B2541">
        <v>4</v>
      </c>
      <c r="C2541" s="299" t="s">
        <v>7090</v>
      </c>
      <c r="D2541" s="299" t="s">
        <v>7095</v>
      </c>
      <c r="E2541" s="302" t="s">
        <v>6524</v>
      </c>
      <c r="F2541" s="301">
        <v>9.3000000000000007</v>
      </c>
      <c r="G2541" s="300">
        <v>8</v>
      </c>
      <c r="H2541" s="300">
        <v>10</v>
      </c>
      <c r="I2541" s="300">
        <v>7</v>
      </c>
      <c r="J2541" s="300">
        <v>10</v>
      </c>
      <c r="K2541" s="300">
        <v>18</v>
      </c>
      <c r="L2541" s="300">
        <v>13</v>
      </c>
      <c r="M2541" s="300">
        <v>8</v>
      </c>
      <c r="N2541" s="300">
        <v>20</v>
      </c>
      <c r="O2541" s="300">
        <v>18</v>
      </c>
      <c r="P2541" s="300">
        <v>18</v>
      </c>
      <c r="Q2541" s="300">
        <v>10</v>
      </c>
      <c r="R2541" s="1" t="s">
        <v>6698</v>
      </c>
    </row>
    <row r="2542" spans="1:18">
      <c r="A2542">
        <v>402</v>
      </c>
      <c r="B2542">
        <v>5</v>
      </c>
      <c r="C2542" s="299" t="s">
        <v>7090</v>
      </c>
      <c r="D2542" s="299" t="s">
        <v>7094</v>
      </c>
      <c r="E2542" s="302" t="s">
        <v>6524</v>
      </c>
      <c r="F2542" s="301">
        <v>9</v>
      </c>
      <c r="G2542" s="300">
        <v>6</v>
      </c>
      <c r="H2542" s="300">
        <v>6</v>
      </c>
      <c r="I2542" s="300">
        <v>6</v>
      </c>
      <c r="J2542" s="300">
        <v>7</v>
      </c>
      <c r="K2542" s="300">
        <v>14</v>
      </c>
      <c r="L2542" s="300">
        <v>13</v>
      </c>
      <c r="M2542" s="300">
        <v>4</v>
      </c>
      <c r="N2542" s="300">
        <v>13</v>
      </c>
      <c r="O2542" s="300">
        <v>16</v>
      </c>
      <c r="P2542" s="300">
        <v>13</v>
      </c>
      <c r="Q2542" s="300">
        <v>9</v>
      </c>
      <c r="R2542" s="1" t="s">
        <v>6698</v>
      </c>
    </row>
    <row r="2543" spans="1:18">
      <c r="A2543">
        <v>401</v>
      </c>
      <c r="B2543">
        <v>6</v>
      </c>
      <c r="C2543" s="299" t="s">
        <v>7090</v>
      </c>
      <c r="D2543" s="305" t="s">
        <v>7093</v>
      </c>
      <c r="E2543" s="304" t="s">
        <v>6524</v>
      </c>
      <c r="F2543" s="303">
        <v>9.9</v>
      </c>
      <c r="G2543" s="300">
        <v>10</v>
      </c>
      <c r="H2543" s="300">
        <v>8</v>
      </c>
      <c r="I2543" s="300">
        <v>9</v>
      </c>
      <c r="J2543" s="300">
        <v>10</v>
      </c>
      <c r="K2543" s="300">
        <v>16</v>
      </c>
      <c r="L2543" s="300">
        <v>16</v>
      </c>
      <c r="M2543" s="300">
        <v>4</v>
      </c>
      <c r="N2543" s="300">
        <v>18</v>
      </c>
      <c r="O2543" s="300">
        <v>16</v>
      </c>
      <c r="P2543" s="300">
        <v>16</v>
      </c>
      <c r="Q2543" s="300">
        <v>10</v>
      </c>
      <c r="R2543" s="1" t="s">
        <v>6698</v>
      </c>
    </row>
    <row r="2544" spans="1:18">
      <c r="A2544">
        <v>400</v>
      </c>
      <c r="B2544">
        <v>7</v>
      </c>
      <c r="C2544" s="299" t="s">
        <v>7090</v>
      </c>
      <c r="D2544" s="299" t="s">
        <v>7092</v>
      </c>
      <c r="E2544" s="302" t="s">
        <v>6524</v>
      </c>
      <c r="F2544" s="301">
        <v>7.4</v>
      </c>
      <c r="G2544" s="300">
        <v>5</v>
      </c>
      <c r="H2544" s="300">
        <v>7</v>
      </c>
      <c r="I2544" s="300">
        <v>7</v>
      </c>
      <c r="J2544" s="300">
        <v>10</v>
      </c>
      <c r="K2544" s="300">
        <v>12</v>
      </c>
      <c r="L2544" s="300">
        <v>10</v>
      </c>
      <c r="M2544" s="300">
        <v>3</v>
      </c>
      <c r="N2544" s="300">
        <v>10</v>
      </c>
      <c r="O2544" s="300">
        <v>9</v>
      </c>
      <c r="P2544" s="300">
        <v>11</v>
      </c>
      <c r="Q2544" s="300">
        <v>8</v>
      </c>
    </row>
    <row r="2545" spans="1:18">
      <c r="A2545">
        <v>399</v>
      </c>
      <c r="B2545">
        <v>8</v>
      </c>
      <c r="C2545" s="299" t="s">
        <v>7090</v>
      </c>
      <c r="D2545" s="305" t="s">
        <v>7091</v>
      </c>
      <c r="E2545" s="304" t="s">
        <v>6524</v>
      </c>
      <c r="F2545" s="303">
        <v>9.6999999999999993</v>
      </c>
      <c r="G2545" s="300">
        <v>9</v>
      </c>
      <c r="H2545" s="300">
        <v>8</v>
      </c>
      <c r="I2545" s="300">
        <v>7</v>
      </c>
      <c r="J2545" s="300">
        <v>8</v>
      </c>
      <c r="K2545" s="300">
        <v>14</v>
      </c>
      <c r="L2545" s="300">
        <v>15</v>
      </c>
      <c r="M2545" s="300">
        <v>4</v>
      </c>
      <c r="N2545" s="300">
        <v>16</v>
      </c>
      <c r="O2545" s="300">
        <v>12</v>
      </c>
      <c r="P2545" s="300">
        <v>15</v>
      </c>
      <c r="Q2545" s="300">
        <v>8</v>
      </c>
      <c r="R2545" s="1" t="s">
        <v>6698</v>
      </c>
    </row>
    <row r="2546" spans="1:18">
      <c r="A2546">
        <v>398</v>
      </c>
      <c r="C2546" s="299" t="s">
        <v>7090</v>
      </c>
      <c r="D2546" s="298" t="s">
        <v>7089</v>
      </c>
      <c r="E2546" s="297" t="s">
        <v>6524</v>
      </c>
      <c r="F2546" s="296">
        <v>9.3000000000000007</v>
      </c>
      <c r="G2546" s="296">
        <f t="shared" ref="G2546:Q2546" si="12">AVERAGE(G2545:G2545)</f>
        <v>9</v>
      </c>
      <c r="H2546" s="296">
        <f t="shared" si="12"/>
        <v>8</v>
      </c>
      <c r="I2546" s="296">
        <f t="shared" si="12"/>
        <v>7</v>
      </c>
      <c r="J2546" s="296">
        <f t="shared" si="12"/>
        <v>8</v>
      </c>
      <c r="K2546" s="296">
        <f t="shared" si="12"/>
        <v>14</v>
      </c>
      <c r="L2546" s="296">
        <f t="shared" si="12"/>
        <v>15</v>
      </c>
      <c r="M2546" s="296">
        <f t="shared" si="12"/>
        <v>4</v>
      </c>
      <c r="N2546" s="296">
        <f t="shared" si="12"/>
        <v>16</v>
      </c>
      <c r="O2546" s="296">
        <f t="shared" si="12"/>
        <v>12</v>
      </c>
      <c r="P2546" s="296">
        <f t="shared" si="12"/>
        <v>15</v>
      </c>
      <c r="Q2546" s="296">
        <f t="shared" si="12"/>
        <v>8</v>
      </c>
      <c r="R2546" s="1" t="s">
        <v>6698</v>
      </c>
    </row>
    <row r="2547" spans="1:18">
      <c r="A2547">
        <v>397</v>
      </c>
      <c r="B2547">
        <v>1</v>
      </c>
      <c r="C2547" s="299" t="s">
        <v>7078</v>
      </c>
      <c r="D2547" s="299" t="s">
        <v>7088</v>
      </c>
      <c r="E2547" s="302" t="s">
        <v>6524</v>
      </c>
      <c r="F2547" s="301">
        <v>7.8</v>
      </c>
      <c r="G2547" s="300">
        <v>5</v>
      </c>
      <c r="H2547" s="300">
        <v>5</v>
      </c>
      <c r="I2547" s="300">
        <v>5</v>
      </c>
      <c r="J2547" s="300">
        <v>5</v>
      </c>
      <c r="K2547" s="300">
        <v>10</v>
      </c>
      <c r="L2547" s="300">
        <v>10</v>
      </c>
      <c r="M2547" s="300">
        <v>5</v>
      </c>
      <c r="N2547" s="300">
        <v>10</v>
      </c>
      <c r="O2547" s="300">
        <v>10</v>
      </c>
      <c r="P2547" s="300">
        <v>10</v>
      </c>
      <c r="Q2547" s="300">
        <v>5</v>
      </c>
      <c r="R2547" s="1" t="s">
        <v>6698</v>
      </c>
    </row>
    <row r="2548" spans="1:18">
      <c r="A2548">
        <v>396</v>
      </c>
      <c r="B2548">
        <v>2</v>
      </c>
      <c r="C2548" s="299" t="s">
        <v>7078</v>
      </c>
      <c r="D2548" s="299" t="s">
        <v>7087</v>
      </c>
      <c r="E2548" s="1" t="s">
        <v>6524</v>
      </c>
      <c r="F2548" s="301">
        <v>7.9</v>
      </c>
      <c r="G2548" s="300">
        <v>5</v>
      </c>
      <c r="H2548" s="300">
        <v>5</v>
      </c>
      <c r="I2548" s="300">
        <v>5</v>
      </c>
      <c r="J2548" s="300">
        <v>5</v>
      </c>
      <c r="K2548" s="300">
        <v>10</v>
      </c>
      <c r="L2548" s="300">
        <v>10</v>
      </c>
      <c r="M2548" s="300">
        <v>5</v>
      </c>
      <c r="N2548" s="300">
        <v>10</v>
      </c>
      <c r="O2548" s="300">
        <v>10</v>
      </c>
      <c r="P2548" s="300">
        <v>10</v>
      </c>
      <c r="Q2548" s="300">
        <v>5</v>
      </c>
      <c r="R2548" s="1" t="s">
        <v>6698</v>
      </c>
    </row>
    <row r="2549" spans="1:18">
      <c r="A2549">
        <v>395</v>
      </c>
      <c r="B2549">
        <v>3</v>
      </c>
      <c r="C2549" s="299" t="s">
        <v>7078</v>
      </c>
      <c r="D2549" s="299" t="s">
        <v>7086</v>
      </c>
      <c r="E2549" s="302" t="s">
        <v>6524</v>
      </c>
      <c r="F2549" s="301">
        <v>8.8000000000000007</v>
      </c>
      <c r="G2549" s="300">
        <v>5</v>
      </c>
      <c r="H2549" s="300">
        <v>5</v>
      </c>
      <c r="I2549" s="300">
        <v>5</v>
      </c>
      <c r="J2549" s="300">
        <v>5</v>
      </c>
      <c r="K2549" s="300">
        <v>10</v>
      </c>
      <c r="L2549" s="300">
        <v>10</v>
      </c>
      <c r="M2549" s="300">
        <v>5</v>
      </c>
      <c r="N2549" s="300">
        <v>10</v>
      </c>
      <c r="O2549" s="300">
        <v>10</v>
      </c>
      <c r="P2549" s="300">
        <v>10</v>
      </c>
      <c r="Q2549" s="300">
        <v>5</v>
      </c>
      <c r="R2549" s="1" t="s">
        <v>6698</v>
      </c>
    </row>
    <row r="2550" spans="1:18">
      <c r="A2550">
        <v>394</v>
      </c>
      <c r="B2550">
        <v>4</v>
      </c>
      <c r="C2550" s="299" t="s">
        <v>7078</v>
      </c>
      <c r="D2550" s="299" t="s">
        <v>7085</v>
      </c>
      <c r="E2550" s="302" t="s">
        <v>6524</v>
      </c>
      <c r="F2550" s="301">
        <v>9.1999999999999993</v>
      </c>
      <c r="G2550" s="300">
        <v>5</v>
      </c>
      <c r="H2550" s="300">
        <v>5</v>
      </c>
      <c r="I2550" s="300">
        <v>5</v>
      </c>
      <c r="J2550" s="300">
        <v>5</v>
      </c>
      <c r="K2550" s="300">
        <v>10</v>
      </c>
      <c r="L2550" s="300">
        <v>10</v>
      </c>
      <c r="M2550" s="300">
        <v>5</v>
      </c>
      <c r="N2550" s="300">
        <v>10</v>
      </c>
      <c r="O2550" s="300">
        <v>10</v>
      </c>
      <c r="P2550" s="300">
        <v>10</v>
      </c>
      <c r="Q2550" s="300">
        <v>5</v>
      </c>
      <c r="R2550" s="1" t="s">
        <v>6698</v>
      </c>
    </row>
    <row r="2551" spans="1:18">
      <c r="A2551">
        <v>393</v>
      </c>
      <c r="B2551">
        <v>5</v>
      </c>
      <c r="C2551" s="299" t="s">
        <v>7078</v>
      </c>
      <c r="D2551" s="299" t="s">
        <v>7084</v>
      </c>
      <c r="E2551" s="302" t="s">
        <v>6524</v>
      </c>
      <c r="F2551" s="301">
        <v>8.1999999999999993</v>
      </c>
      <c r="G2551" s="300">
        <v>5</v>
      </c>
      <c r="H2551" s="300">
        <v>5</v>
      </c>
      <c r="I2551" s="300">
        <v>5</v>
      </c>
      <c r="J2551" s="300">
        <v>5</v>
      </c>
      <c r="K2551" s="300">
        <v>10</v>
      </c>
      <c r="L2551" s="300">
        <v>10</v>
      </c>
      <c r="M2551" s="300">
        <v>5</v>
      </c>
      <c r="N2551" s="300">
        <v>10</v>
      </c>
      <c r="O2551" s="300">
        <v>10</v>
      </c>
      <c r="P2551" s="300">
        <v>10</v>
      </c>
      <c r="Q2551" s="300">
        <v>5</v>
      </c>
      <c r="R2551" s="1" t="s">
        <v>6698</v>
      </c>
    </row>
    <row r="2552" spans="1:18">
      <c r="A2552">
        <v>392</v>
      </c>
      <c r="B2552">
        <v>6</v>
      </c>
      <c r="C2552" s="299" t="s">
        <v>7078</v>
      </c>
      <c r="D2552" s="299" t="s">
        <v>7083</v>
      </c>
      <c r="E2552" s="302" t="s">
        <v>6524</v>
      </c>
      <c r="F2552" s="301">
        <v>8.6</v>
      </c>
      <c r="G2552" s="300">
        <v>5</v>
      </c>
      <c r="H2552" s="300">
        <v>5</v>
      </c>
      <c r="I2552" s="300">
        <v>5</v>
      </c>
      <c r="J2552" s="300">
        <v>5</v>
      </c>
      <c r="K2552" s="300">
        <v>10</v>
      </c>
      <c r="L2552" s="300">
        <v>10</v>
      </c>
      <c r="M2552" s="300">
        <v>5</v>
      </c>
      <c r="N2552" s="300">
        <v>10</v>
      </c>
      <c r="O2552" s="300">
        <v>10</v>
      </c>
      <c r="P2552" s="300">
        <v>10</v>
      </c>
      <c r="Q2552" s="300">
        <v>5</v>
      </c>
      <c r="R2552" s="1" t="s">
        <v>6698</v>
      </c>
    </row>
    <row r="2553" spans="1:18">
      <c r="A2553">
        <v>391</v>
      </c>
      <c r="B2553">
        <v>7</v>
      </c>
      <c r="C2553" s="299" t="s">
        <v>7078</v>
      </c>
      <c r="D2553" s="299" t="s">
        <v>7082</v>
      </c>
      <c r="E2553" s="302" t="s">
        <v>6524</v>
      </c>
      <c r="F2553" s="301">
        <v>8.3000000000000007</v>
      </c>
      <c r="G2553" s="300">
        <v>5</v>
      </c>
      <c r="H2553" s="300">
        <v>5</v>
      </c>
      <c r="I2553" s="300">
        <v>5</v>
      </c>
      <c r="J2553" s="300">
        <v>5</v>
      </c>
      <c r="K2553" s="300">
        <v>10</v>
      </c>
      <c r="L2553" s="300">
        <v>10</v>
      </c>
      <c r="M2553" s="300">
        <v>5</v>
      </c>
      <c r="N2553" s="300">
        <v>10</v>
      </c>
      <c r="O2553" s="300">
        <v>10</v>
      </c>
      <c r="P2553" s="300">
        <v>10</v>
      </c>
      <c r="Q2553" s="300">
        <v>5</v>
      </c>
      <c r="R2553" s="1" t="s">
        <v>6698</v>
      </c>
    </row>
    <row r="2554" spans="1:18">
      <c r="A2554">
        <v>390</v>
      </c>
      <c r="B2554">
        <v>8</v>
      </c>
      <c r="C2554" s="299" t="s">
        <v>7078</v>
      </c>
      <c r="D2554" s="299" t="s">
        <v>7081</v>
      </c>
      <c r="E2554" s="302" t="s">
        <v>6524</v>
      </c>
      <c r="F2554" s="301">
        <v>7.7</v>
      </c>
      <c r="G2554" s="300">
        <v>5</v>
      </c>
      <c r="H2554" s="300">
        <v>5</v>
      </c>
      <c r="I2554" s="300">
        <v>5</v>
      </c>
      <c r="J2554" s="300">
        <v>5</v>
      </c>
      <c r="K2554" s="300">
        <v>10</v>
      </c>
      <c r="L2554" s="300">
        <v>10</v>
      </c>
      <c r="M2554" s="300">
        <v>5</v>
      </c>
      <c r="N2554" s="300">
        <v>10</v>
      </c>
      <c r="O2554" s="300">
        <v>10</v>
      </c>
      <c r="P2554" s="300">
        <v>10</v>
      </c>
      <c r="Q2554" s="300">
        <v>5</v>
      </c>
      <c r="R2554" s="1" t="s">
        <v>6698</v>
      </c>
    </row>
    <row r="2555" spans="1:18">
      <c r="A2555">
        <v>389</v>
      </c>
      <c r="B2555">
        <v>9</v>
      </c>
      <c r="C2555" s="299" t="s">
        <v>7078</v>
      </c>
      <c r="D2555" s="299" t="s">
        <v>7080</v>
      </c>
      <c r="E2555" s="1" t="s">
        <v>6524</v>
      </c>
      <c r="F2555" s="301">
        <v>7.6</v>
      </c>
      <c r="G2555" s="300">
        <v>5</v>
      </c>
      <c r="H2555" s="300">
        <v>5</v>
      </c>
      <c r="I2555" s="300">
        <v>5</v>
      </c>
      <c r="J2555" s="300">
        <v>5</v>
      </c>
      <c r="K2555" s="300">
        <v>10</v>
      </c>
      <c r="L2555" s="300">
        <v>10</v>
      </c>
      <c r="M2555" s="300">
        <v>5</v>
      </c>
      <c r="N2555" s="300">
        <v>10</v>
      </c>
      <c r="O2555" s="300">
        <v>10</v>
      </c>
      <c r="P2555" s="300">
        <v>10</v>
      </c>
      <c r="Q2555" s="300">
        <v>5</v>
      </c>
      <c r="R2555" s="1" t="s">
        <v>6698</v>
      </c>
    </row>
    <row r="2556" spans="1:18">
      <c r="A2556">
        <v>388</v>
      </c>
      <c r="B2556">
        <v>10</v>
      </c>
      <c r="C2556" s="299" t="s">
        <v>7078</v>
      </c>
      <c r="D2556" s="299" t="s">
        <v>7079</v>
      </c>
      <c r="E2556" s="302" t="s">
        <v>6524</v>
      </c>
      <c r="F2556" s="301">
        <v>7.7</v>
      </c>
      <c r="G2556" s="300">
        <v>5</v>
      </c>
      <c r="H2556" s="300">
        <v>5</v>
      </c>
      <c r="I2556" s="300">
        <v>5</v>
      </c>
      <c r="J2556" s="300">
        <v>5</v>
      </c>
      <c r="K2556" s="300">
        <v>10</v>
      </c>
      <c r="L2556" s="300">
        <v>10</v>
      </c>
      <c r="M2556" s="300">
        <v>5</v>
      </c>
      <c r="N2556" s="300">
        <v>10</v>
      </c>
      <c r="O2556" s="300">
        <v>10</v>
      </c>
      <c r="P2556" s="300">
        <v>10</v>
      </c>
      <c r="Q2556" s="300">
        <v>5</v>
      </c>
      <c r="R2556" s="1" t="s">
        <v>6698</v>
      </c>
    </row>
    <row r="2557" spans="1:18">
      <c r="A2557">
        <v>387</v>
      </c>
      <c r="C2557" s="299" t="s">
        <v>7078</v>
      </c>
      <c r="D2557" s="298" t="s">
        <v>7077</v>
      </c>
      <c r="E2557" s="297" t="s">
        <v>6524</v>
      </c>
      <c r="F2557" s="296">
        <v>8.1999999999999993</v>
      </c>
      <c r="G2557" s="296" t="e">
        <f>AVERAGE(#REF!)</f>
        <v>#REF!</v>
      </c>
      <c r="H2557" s="296" t="e">
        <f>AVERAGE(#REF!)</f>
        <v>#REF!</v>
      </c>
      <c r="I2557" s="296" t="e">
        <f>AVERAGE(#REF!)</f>
        <v>#REF!</v>
      </c>
      <c r="J2557" s="296" t="e">
        <f>AVERAGE(#REF!)</f>
        <v>#REF!</v>
      </c>
      <c r="K2557" s="296" t="e">
        <f>AVERAGE(#REF!)</f>
        <v>#REF!</v>
      </c>
      <c r="L2557" s="296" t="e">
        <f>AVERAGE(#REF!)</f>
        <v>#REF!</v>
      </c>
      <c r="M2557" s="296" t="e">
        <f>AVERAGE(#REF!)</f>
        <v>#REF!</v>
      </c>
      <c r="N2557" s="296" t="e">
        <f>AVERAGE(#REF!)</f>
        <v>#REF!</v>
      </c>
      <c r="O2557" s="296" t="e">
        <f>AVERAGE(#REF!)</f>
        <v>#REF!</v>
      </c>
      <c r="P2557" s="296" t="e">
        <f>AVERAGE(#REF!)</f>
        <v>#REF!</v>
      </c>
      <c r="Q2557" s="296" t="e">
        <f>AVERAGE(#REF!)</f>
        <v>#REF!</v>
      </c>
      <c r="R2557" s="1" t="s">
        <v>6698</v>
      </c>
    </row>
    <row r="2558" spans="1:18">
      <c r="A2558">
        <v>386</v>
      </c>
      <c r="B2558">
        <v>1</v>
      </c>
      <c r="C2558" s="299" t="s">
        <v>7061</v>
      </c>
      <c r="D2558" s="305" t="s">
        <v>7076</v>
      </c>
      <c r="E2558" s="304" t="s">
        <v>6524</v>
      </c>
      <c r="F2558" s="303">
        <v>9.5</v>
      </c>
      <c r="G2558" s="300">
        <v>6</v>
      </c>
      <c r="H2558" s="300">
        <v>7</v>
      </c>
      <c r="I2558" s="300">
        <v>8</v>
      </c>
      <c r="J2558" s="300">
        <v>6</v>
      </c>
      <c r="K2558" s="300">
        <v>13</v>
      </c>
      <c r="L2558" s="300">
        <v>13</v>
      </c>
      <c r="M2558" s="300">
        <v>4</v>
      </c>
      <c r="N2558" s="300">
        <v>12</v>
      </c>
      <c r="O2558" s="300">
        <v>12</v>
      </c>
      <c r="P2558" s="300">
        <v>12</v>
      </c>
      <c r="Q2558" s="300">
        <v>7</v>
      </c>
      <c r="R2558" s="1" t="s">
        <v>6698</v>
      </c>
    </row>
    <row r="2559" spans="1:18">
      <c r="A2559">
        <v>385</v>
      </c>
      <c r="B2559">
        <v>2</v>
      </c>
      <c r="C2559" s="299" t="s">
        <v>7061</v>
      </c>
      <c r="D2559" s="305" t="s">
        <v>7075</v>
      </c>
      <c r="E2559" s="304" t="str">
        <f t="shared" ref="E2559:E2571" si="13">E2560</f>
        <v>Joe</v>
      </c>
      <c r="F2559" s="303">
        <v>9.5</v>
      </c>
      <c r="G2559" s="300">
        <v>8</v>
      </c>
      <c r="H2559" s="300">
        <v>8</v>
      </c>
      <c r="I2559" s="300">
        <v>8</v>
      </c>
      <c r="J2559" s="300">
        <v>6</v>
      </c>
      <c r="K2559" s="300">
        <v>13</v>
      </c>
      <c r="L2559" s="300">
        <v>12</v>
      </c>
      <c r="M2559" s="300">
        <v>5</v>
      </c>
      <c r="N2559" s="300">
        <v>13</v>
      </c>
      <c r="O2559" s="300">
        <v>12</v>
      </c>
      <c r="P2559" s="300">
        <v>13</v>
      </c>
      <c r="Q2559" s="300">
        <v>6</v>
      </c>
      <c r="R2559" s="1" t="s">
        <v>8</v>
      </c>
    </row>
    <row r="2560" spans="1:18">
      <c r="A2560">
        <v>384</v>
      </c>
      <c r="B2560">
        <v>3</v>
      </c>
      <c r="C2560" s="299" t="s">
        <v>7061</v>
      </c>
      <c r="D2560" s="299" t="s">
        <v>7074</v>
      </c>
      <c r="E2560" s="302" t="str">
        <f t="shared" si="13"/>
        <v>Joe</v>
      </c>
      <c r="F2560" s="301">
        <v>8.4</v>
      </c>
      <c r="G2560" s="300">
        <v>7</v>
      </c>
      <c r="H2560" s="300">
        <v>7</v>
      </c>
      <c r="I2560" s="300">
        <v>5</v>
      </c>
      <c r="J2560" s="300">
        <v>5</v>
      </c>
      <c r="K2560" s="300">
        <v>10</v>
      </c>
      <c r="L2560" s="300">
        <v>13</v>
      </c>
      <c r="M2560" s="300">
        <v>4</v>
      </c>
      <c r="N2560" s="300">
        <v>11</v>
      </c>
      <c r="O2560" s="300">
        <v>12</v>
      </c>
      <c r="P2560" s="300">
        <v>10</v>
      </c>
      <c r="Q2560" s="300">
        <v>6</v>
      </c>
      <c r="R2560" s="1" t="s">
        <v>6665</v>
      </c>
    </row>
    <row r="2561" spans="1:18">
      <c r="A2561">
        <v>383</v>
      </c>
      <c r="B2561">
        <v>4</v>
      </c>
      <c r="C2561" s="299" t="s">
        <v>7061</v>
      </c>
      <c r="D2561" s="299" t="s">
        <v>7073</v>
      </c>
      <c r="E2561" s="302" t="str">
        <f t="shared" si="13"/>
        <v>Joe</v>
      </c>
      <c r="F2561" s="301">
        <v>9.4</v>
      </c>
      <c r="G2561" s="300">
        <v>7</v>
      </c>
      <c r="H2561" s="300">
        <v>8</v>
      </c>
      <c r="I2561" s="300">
        <v>7</v>
      </c>
      <c r="J2561" s="300">
        <v>6</v>
      </c>
      <c r="K2561" s="300">
        <v>13</v>
      </c>
      <c r="L2561" s="300">
        <v>13</v>
      </c>
      <c r="M2561" s="300">
        <v>6</v>
      </c>
      <c r="N2561" s="300">
        <v>13</v>
      </c>
      <c r="O2561" s="300">
        <v>13</v>
      </c>
      <c r="P2561" s="300">
        <v>13</v>
      </c>
      <c r="Q2561" s="300">
        <v>8</v>
      </c>
      <c r="R2561" s="1" t="s">
        <v>8</v>
      </c>
    </row>
    <row r="2562" spans="1:18">
      <c r="A2562">
        <v>382</v>
      </c>
      <c r="B2562">
        <v>5</v>
      </c>
      <c r="C2562" s="299" t="s">
        <v>7061</v>
      </c>
      <c r="D2562" s="299" t="s">
        <v>7072</v>
      </c>
      <c r="E2562" s="302" t="str">
        <f t="shared" si="13"/>
        <v>Joe</v>
      </c>
      <c r="F2562" s="301">
        <v>7.9</v>
      </c>
      <c r="G2562" s="300">
        <v>4</v>
      </c>
      <c r="H2562" s="300">
        <v>8</v>
      </c>
      <c r="I2562" s="300">
        <v>6</v>
      </c>
      <c r="J2562" s="300">
        <v>6</v>
      </c>
      <c r="K2562" s="300">
        <v>10</v>
      </c>
      <c r="L2562" s="300">
        <v>11</v>
      </c>
      <c r="M2562" s="300">
        <v>3</v>
      </c>
      <c r="N2562" s="300">
        <v>12</v>
      </c>
      <c r="O2562" s="300">
        <v>12</v>
      </c>
      <c r="P2562" s="300">
        <v>11</v>
      </c>
      <c r="Q2562" s="300">
        <v>5</v>
      </c>
      <c r="R2562" s="1" t="s">
        <v>6698</v>
      </c>
    </row>
    <row r="2563" spans="1:18">
      <c r="A2563">
        <v>381</v>
      </c>
      <c r="B2563">
        <v>6</v>
      </c>
      <c r="C2563" s="299" t="s">
        <v>7061</v>
      </c>
      <c r="D2563" s="305" t="s">
        <v>7071</v>
      </c>
      <c r="E2563" s="304" t="str">
        <f t="shared" si="13"/>
        <v>Joe</v>
      </c>
      <c r="F2563" s="303">
        <v>9.5</v>
      </c>
      <c r="G2563" s="300">
        <v>7</v>
      </c>
      <c r="H2563" s="300">
        <v>7</v>
      </c>
      <c r="I2563" s="300">
        <v>6</v>
      </c>
      <c r="J2563" s="300">
        <v>5</v>
      </c>
      <c r="K2563" s="300">
        <v>12</v>
      </c>
      <c r="L2563" s="300">
        <v>13</v>
      </c>
      <c r="M2563" s="300">
        <v>4</v>
      </c>
      <c r="N2563" s="300">
        <v>13</v>
      </c>
      <c r="O2563" s="300">
        <v>13</v>
      </c>
      <c r="P2563" s="300">
        <v>12</v>
      </c>
      <c r="Q2563" s="300">
        <v>6</v>
      </c>
      <c r="R2563" s="1" t="s">
        <v>6665</v>
      </c>
    </row>
    <row r="2564" spans="1:18">
      <c r="A2564">
        <v>380</v>
      </c>
      <c r="B2564">
        <v>7</v>
      </c>
      <c r="C2564" s="299" t="s">
        <v>7061</v>
      </c>
      <c r="D2564" s="299" t="s">
        <v>7070</v>
      </c>
      <c r="E2564" s="302" t="str">
        <f t="shared" si="13"/>
        <v>Joe</v>
      </c>
      <c r="F2564" s="301">
        <v>7.8</v>
      </c>
      <c r="G2564" s="300">
        <v>6</v>
      </c>
      <c r="H2564" s="300">
        <v>7</v>
      </c>
      <c r="I2564" s="300">
        <v>6</v>
      </c>
      <c r="J2564" s="300">
        <v>5</v>
      </c>
      <c r="K2564" s="300">
        <v>10</v>
      </c>
      <c r="L2564" s="300">
        <v>10</v>
      </c>
      <c r="M2564" s="300">
        <v>5</v>
      </c>
      <c r="N2564" s="300">
        <v>10</v>
      </c>
      <c r="O2564" s="300">
        <v>10</v>
      </c>
      <c r="P2564" s="300">
        <v>10</v>
      </c>
      <c r="Q2564" s="300">
        <v>5</v>
      </c>
      <c r="R2564" s="1" t="s">
        <v>8</v>
      </c>
    </row>
    <row r="2565" spans="1:18">
      <c r="A2565">
        <v>379</v>
      </c>
      <c r="B2565">
        <v>8</v>
      </c>
      <c r="C2565" s="299" t="s">
        <v>7061</v>
      </c>
      <c r="D2565" s="299" t="s">
        <v>7069</v>
      </c>
      <c r="E2565" s="302" t="str">
        <f t="shared" si="13"/>
        <v>Joe</v>
      </c>
      <c r="F2565" s="301">
        <v>7.5</v>
      </c>
      <c r="G2565" s="300">
        <v>6</v>
      </c>
      <c r="H2565" s="300">
        <v>6</v>
      </c>
      <c r="I2565" s="300">
        <v>6</v>
      </c>
      <c r="J2565" s="300">
        <v>5</v>
      </c>
      <c r="K2565" s="300">
        <v>8</v>
      </c>
      <c r="L2565" s="300">
        <v>10</v>
      </c>
      <c r="M2565" s="300">
        <v>5</v>
      </c>
      <c r="N2565" s="300">
        <v>10</v>
      </c>
      <c r="O2565" s="300">
        <v>10</v>
      </c>
      <c r="P2565" s="300">
        <v>8</v>
      </c>
      <c r="Q2565" s="300">
        <v>5</v>
      </c>
      <c r="R2565" s="1" t="s">
        <v>6665</v>
      </c>
    </row>
    <row r="2566" spans="1:18">
      <c r="A2566">
        <v>378</v>
      </c>
      <c r="B2566">
        <v>9</v>
      </c>
      <c r="C2566" s="299" t="s">
        <v>7061</v>
      </c>
      <c r="D2566" s="299" t="s">
        <v>7068</v>
      </c>
      <c r="E2566" s="302" t="str">
        <f t="shared" si="13"/>
        <v>Joe</v>
      </c>
      <c r="F2566" s="301">
        <v>7.3</v>
      </c>
      <c r="G2566" s="300">
        <v>5</v>
      </c>
      <c r="H2566" s="300">
        <v>8</v>
      </c>
      <c r="I2566" s="300">
        <v>5</v>
      </c>
      <c r="J2566" s="300">
        <v>5</v>
      </c>
      <c r="K2566" s="300">
        <v>10</v>
      </c>
      <c r="L2566" s="300">
        <v>10</v>
      </c>
      <c r="M2566" s="300">
        <v>5</v>
      </c>
      <c r="N2566" s="300">
        <v>10</v>
      </c>
      <c r="O2566" s="300">
        <v>10</v>
      </c>
      <c r="P2566" s="300">
        <v>10</v>
      </c>
      <c r="Q2566" s="300">
        <v>5</v>
      </c>
    </row>
    <row r="2567" spans="1:18">
      <c r="A2567">
        <v>377</v>
      </c>
      <c r="B2567">
        <v>10</v>
      </c>
      <c r="C2567" s="299" t="s">
        <v>7061</v>
      </c>
      <c r="D2567" s="299" t="s">
        <v>7067</v>
      </c>
      <c r="E2567" s="302" t="str">
        <f t="shared" si="13"/>
        <v>Joe</v>
      </c>
      <c r="F2567" s="301">
        <v>7.4</v>
      </c>
      <c r="G2567" s="300">
        <v>5</v>
      </c>
      <c r="H2567" s="300">
        <v>5</v>
      </c>
      <c r="I2567" s="300">
        <v>5</v>
      </c>
      <c r="J2567" s="300">
        <v>5</v>
      </c>
      <c r="K2567" s="300">
        <v>10</v>
      </c>
      <c r="L2567" s="300">
        <v>10</v>
      </c>
      <c r="M2567" s="300">
        <v>5</v>
      </c>
      <c r="N2567" s="300">
        <v>10</v>
      </c>
      <c r="O2567" s="300">
        <v>10</v>
      </c>
      <c r="P2567" s="300">
        <v>10</v>
      </c>
      <c r="Q2567" s="300">
        <v>5</v>
      </c>
    </row>
    <row r="2568" spans="1:18">
      <c r="A2568">
        <v>376</v>
      </c>
      <c r="B2568">
        <v>11</v>
      </c>
      <c r="C2568" s="299" t="s">
        <v>7061</v>
      </c>
      <c r="D2568" s="299" t="s">
        <v>7066</v>
      </c>
      <c r="E2568" s="302" t="str">
        <f t="shared" si="13"/>
        <v>Joe</v>
      </c>
      <c r="F2568" s="301">
        <v>8.3000000000000007</v>
      </c>
      <c r="G2568" s="300">
        <v>7</v>
      </c>
      <c r="H2568" s="300">
        <v>7</v>
      </c>
      <c r="I2568" s="300">
        <v>5</v>
      </c>
      <c r="J2568" s="300">
        <v>5</v>
      </c>
      <c r="K2568" s="300">
        <v>12</v>
      </c>
      <c r="L2568" s="300">
        <v>12</v>
      </c>
      <c r="M2568" s="300">
        <v>5</v>
      </c>
      <c r="N2568" s="300">
        <v>12</v>
      </c>
      <c r="O2568" s="300">
        <v>12</v>
      </c>
      <c r="P2568" s="300">
        <v>11</v>
      </c>
      <c r="Q2568" s="300">
        <v>5</v>
      </c>
      <c r="R2568" s="1" t="s">
        <v>6665</v>
      </c>
    </row>
    <row r="2569" spans="1:18">
      <c r="A2569">
        <v>375</v>
      </c>
      <c r="B2569">
        <v>12</v>
      </c>
      <c r="C2569" s="299" t="s">
        <v>7061</v>
      </c>
      <c r="D2569" s="305" t="s">
        <v>7065</v>
      </c>
      <c r="E2569" s="304" t="str">
        <f t="shared" si="13"/>
        <v>Joe</v>
      </c>
      <c r="F2569" s="303">
        <v>9.5</v>
      </c>
      <c r="G2569" s="300">
        <v>7</v>
      </c>
      <c r="H2569" s="300">
        <v>8</v>
      </c>
      <c r="I2569" s="300">
        <v>6</v>
      </c>
      <c r="J2569" s="300">
        <v>7</v>
      </c>
      <c r="K2569" s="300">
        <v>12</v>
      </c>
      <c r="L2569" s="300">
        <v>13</v>
      </c>
      <c r="M2569" s="300">
        <v>6</v>
      </c>
      <c r="N2569" s="300">
        <v>14</v>
      </c>
      <c r="O2569" s="300">
        <v>12</v>
      </c>
      <c r="P2569" s="300">
        <v>13</v>
      </c>
      <c r="Q2569" s="300">
        <v>5</v>
      </c>
      <c r="R2569" s="1" t="s">
        <v>6665</v>
      </c>
    </row>
    <row r="2570" spans="1:18">
      <c r="A2570">
        <v>374</v>
      </c>
      <c r="B2570">
        <v>13</v>
      </c>
      <c r="C2570" s="299" t="s">
        <v>7061</v>
      </c>
      <c r="D2570" s="299" t="s">
        <v>7064</v>
      </c>
      <c r="E2570" s="302" t="str">
        <f t="shared" si="13"/>
        <v>Joe</v>
      </c>
      <c r="F2570" s="301">
        <v>8.6999999999999993</v>
      </c>
      <c r="G2570" s="300">
        <v>6</v>
      </c>
      <c r="H2570" s="300">
        <v>8</v>
      </c>
      <c r="I2570" s="300">
        <v>9</v>
      </c>
      <c r="J2570" s="300">
        <v>6</v>
      </c>
      <c r="K2570" s="300">
        <v>13</v>
      </c>
      <c r="L2570" s="300">
        <v>11</v>
      </c>
      <c r="M2570" s="300">
        <v>5</v>
      </c>
      <c r="N2570" s="300">
        <v>10</v>
      </c>
      <c r="O2570" s="300">
        <v>13</v>
      </c>
      <c r="P2570" s="300">
        <v>11</v>
      </c>
      <c r="Q2570" s="300">
        <v>5</v>
      </c>
      <c r="R2570" s="1" t="s">
        <v>8</v>
      </c>
    </row>
    <row r="2571" spans="1:18">
      <c r="A2571">
        <v>373</v>
      </c>
      <c r="B2571">
        <v>14</v>
      </c>
      <c r="C2571" s="299" t="s">
        <v>7061</v>
      </c>
      <c r="D2571" s="299" t="s">
        <v>7063</v>
      </c>
      <c r="E2571" s="302" t="str">
        <f t="shared" si="13"/>
        <v>Joe</v>
      </c>
      <c r="F2571" s="301">
        <v>6.8</v>
      </c>
      <c r="G2571" s="300">
        <v>5</v>
      </c>
      <c r="H2571" s="300">
        <v>6</v>
      </c>
      <c r="I2571" s="300">
        <v>8</v>
      </c>
      <c r="J2571" s="300">
        <v>6</v>
      </c>
      <c r="K2571" s="300">
        <v>12</v>
      </c>
      <c r="L2571" s="300">
        <v>10</v>
      </c>
      <c r="M2571" s="300">
        <v>4</v>
      </c>
      <c r="N2571" s="300">
        <v>12</v>
      </c>
      <c r="O2571" s="300">
        <v>10</v>
      </c>
      <c r="P2571" s="300">
        <v>10</v>
      </c>
      <c r="Q2571" s="300">
        <v>5</v>
      </c>
    </row>
    <row r="2572" spans="1:18">
      <c r="A2572">
        <v>372</v>
      </c>
      <c r="B2572">
        <v>15</v>
      </c>
      <c r="C2572" s="299" t="s">
        <v>7061</v>
      </c>
      <c r="D2572" s="299" t="s">
        <v>7062</v>
      </c>
      <c r="E2572" s="302" t="s">
        <v>6524</v>
      </c>
      <c r="F2572" s="301">
        <v>8.9</v>
      </c>
      <c r="G2572" s="300">
        <v>9</v>
      </c>
      <c r="H2572" s="300">
        <v>6</v>
      </c>
      <c r="I2572" s="300">
        <v>5</v>
      </c>
      <c r="J2572" s="300">
        <v>5</v>
      </c>
      <c r="K2572" s="300">
        <v>10</v>
      </c>
      <c r="L2572" s="300">
        <v>14</v>
      </c>
      <c r="M2572" s="300">
        <v>6</v>
      </c>
      <c r="N2572" s="300">
        <v>11</v>
      </c>
      <c r="O2572" s="300">
        <v>14</v>
      </c>
      <c r="P2572" s="300">
        <v>13</v>
      </c>
      <c r="Q2572" s="300">
        <v>7</v>
      </c>
      <c r="R2572" s="1" t="s">
        <v>6665</v>
      </c>
    </row>
    <row r="2573" spans="1:18">
      <c r="A2573">
        <v>371</v>
      </c>
      <c r="C2573" s="299" t="s">
        <v>7061</v>
      </c>
      <c r="D2573" s="298" t="s">
        <v>7060</v>
      </c>
      <c r="E2573" s="297" t="s">
        <v>6524</v>
      </c>
      <c r="F2573" s="296">
        <v>8.4</v>
      </c>
      <c r="G2573" s="296">
        <f t="shared" ref="G2573:Q2573" si="14">AVERAGE(G2558:G2572)</f>
        <v>6.333333333333333</v>
      </c>
      <c r="H2573" s="296">
        <f t="shared" si="14"/>
        <v>7.0666666666666664</v>
      </c>
      <c r="I2573" s="296">
        <f t="shared" si="14"/>
        <v>6.333333333333333</v>
      </c>
      <c r="J2573" s="296">
        <f t="shared" si="14"/>
        <v>5.5333333333333332</v>
      </c>
      <c r="K2573" s="296">
        <f t="shared" si="14"/>
        <v>11.2</v>
      </c>
      <c r="L2573" s="296">
        <f t="shared" si="14"/>
        <v>11.666666666666666</v>
      </c>
      <c r="M2573" s="296">
        <f t="shared" si="14"/>
        <v>4.8</v>
      </c>
      <c r="N2573" s="296">
        <f t="shared" si="14"/>
        <v>11.533333333333333</v>
      </c>
      <c r="O2573" s="296">
        <f t="shared" si="14"/>
        <v>11.666666666666666</v>
      </c>
      <c r="P2573" s="296">
        <f t="shared" si="14"/>
        <v>11.133333333333333</v>
      </c>
      <c r="Q2573" s="296">
        <f t="shared" si="14"/>
        <v>5.666666666666667</v>
      </c>
      <c r="R2573" s="1" t="s">
        <v>6665</v>
      </c>
    </row>
    <row r="2574" spans="1:18">
      <c r="A2574">
        <v>370</v>
      </c>
      <c r="B2574">
        <v>1</v>
      </c>
      <c r="C2574" s="299" t="s">
        <v>7048</v>
      </c>
      <c r="D2574" s="299" t="s">
        <v>7059</v>
      </c>
      <c r="E2574" s="302" t="str">
        <f>E2585</f>
        <v>Joe</v>
      </c>
      <c r="F2574" s="301">
        <v>9.1999999999999993</v>
      </c>
      <c r="G2574" s="300">
        <v>6</v>
      </c>
      <c r="H2574" s="300">
        <v>7</v>
      </c>
      <c r="I2574" s="300">
        <v>9</v>
      </c>
      <c r="J2574" s="300">
        <v>8</v>
      </c>
      <c r="K2574" s="300">
        <v>14</v>
      </c>
      <c r="L2574" s="300">
        <v>12</v>
      </c>
      <c r="M2574" s="300">
        <v>4</v>
      </c>
      <c r="N2574" s="300">
        <v>13</v>
      </c>
      <c r="O2574" s="300">
        <v>13</v>
      </c>
      <c r="P2574" s="300">
        <v>12</v>
      </c>
      <c r="Q2574" s="300">
        <v>6</v>
      </c>
      <c r="R2574" s="1" t="s">
        <v>8</v>
      </c>
    </row>
    <row r="2575" spans="1:18">
      <c r="A2575">
        <v>369</v>
      </c>
      <c r="B2575">
        <v>2</v>
      </c>
      <c r="C2575" s="299" t="s">
        <v>7048</v>
      </c>
      <c r="D2575" s="299" t="s">
        <v>7058</v>
      </c>
      <c r="E2575" s="302" t="str">
        <f t="shared" ref="E2575:E2583" si="15">E2576</f>
        <v>Joe</v>
      </c>
      <c r="F2575" s="301">
        <v>9.3000000000000007</v>
      </c>
      <c r="G2575" s="300">
        <v>9</v>
      </c>
      <c r="H2575" s="300">
        <v>6</v>
      </c>
      <c r="I2575" s="300">
        <v>8</v>
      </c>
      <c r="J2575" s="300">
        <v>7</v>
      </c>
      <c r="K2575" s="300">
        <v>13</v>
      </c>
      <c r="L2575" s="300">
        <v>17</v>
      </c>
      <c r="M2575" s="300">
        <v>7</v>
      </c>
      <c r="N2575" s="300">
        <v>14</v>
      </c>
      <c r="O2575" s="300">
        <v>14</v>
      </c>
      <c r="P2575" s="300">
        <v>17</v>
      </c>
      <c r="Q2575" s="300">
        <v>10</v>
      </c>
      <c r="R2575" s="1" t="s">
        <v>6665</v>
      </c>
    </row>
    <row r="2576" spans="1:18">
      <c r="A2576">
        <v>368</v>
      </c>
      <c r="B2576">
        <v>3</v>
      </c>
      <c r="C2576" s="299" t="s">
        <v>7048</v>
      </c>
      <c r="D2576" s="299" t="s">
        <v>7057</v>
      </c>
      <c r="E2576" s="302" t="str">
        <f t="shared" si="15"/>
        <v>Joe</v>
      </c>
      <c r="F2576" s="301">
        <v>9.4</v>
      </c>
      <c r="G2576" s="300">
        <v>7</v>
      </c>
      <c r="H2576" s="300">
        <v>7</v>
      </c>
      <c r="I2576" s="300">
        <v>6</v>
      </c>
      <c r="J2576" s="300">
        <v>5</v>
      </c>
      <c r="K2576" s="300">
        <v>12</v>
      </c>
      <c r="L2576" s="300">
        <v>13</v>
      </c>
      <c r="M2576" s="300">
        <v>6</v>
      </c>
      <c r="N2576" s="300">
        <v>13</v>
      </c>
      <c r="O2576" s="300">
        <v>13</v>
      </c>
      <c r="P2576" s="300">
        <v>11</v>
      </c>
      <c r="Q2576" s="300">
        <v>7</v>
      </c>
      <c r="R2576" s="1" t="s">
        <v>6665</v>
      </c>
    </row>
    <row r="2577" spans="1:18">
      <c r="A2577">
        <v>367</v>
      </c>
      <c r="B2577">
        <v>4</v>
      </c>
      <c r="C2577" s="299" t="s">
        <v>7048</v>
      </c>
      <c r="D2577" s="299" t="s">
        <v>7056</v>
      </c>
      <c r="E2577" s="302" t="str">
        <f t="shared" si="15"/>
        <v>Joe</v>
      </c>
      <c r="F2577" s="301">
        <v>8.3000000000000007</v>
      </c>
      <c r="G2577" s="300">
        <v>7</v>
      </c>
      <c r="H2577" s="300">
        <v>7</v>
      </c>
      <c r="I2577" s="300">
        <v>6</v>
      </c>
      <c r="J2577" s="300">
        <v>6</v>
      </c>
      <c r="K2577" s="300">
        <v>13</v>
      </c>
      <c r="L2577" s="300">
        <v>12</v>
      </c>
      <c r="M2577" s="300">
        <v>6</v>
      </c>
      <c r="N2577" s="300">
        <v>12</v>
      </c>
      <c r="O2577" s="300">
        <v>12</v>
      </c>
      <c r="P2577" s="300">
        <v>11</v>
      </c>
      <c r="Q2577" s="300">
        <v>4</v>
      </c>
      <c r="R2577" s="1" t="s">
        <v>6665</v>
      </c>
    </row>
    <row r="2578" spans="1:18">
      <c r="A2578">
        <v>366</v>
      </c>
      <c r="B2578">
        <v>5</v>
      </c>
      <c r="C2578" s="299" t="s">
        <v>7048</v>
      </c>
      <c r="D2578" s="305" t="s">
        <v>7055</v>
      </c>
      <c r="E2578" s="304" t="str">
        <f t="shared" si="15"/>
        <v>Joe</v>
      </c>
      <c r="F2578" s="303">
        <v>9.6999999999999993</v>
      </c>
      <c r="G2578" s="300">
        <v>10</v>
      </c>
      <c r="H2578" s="300">
        <v>9</v>
      </c>
      <c r="I2578" s="300">
        <v>7</v>
      </c>
      <c r="J2578" s="300">
        <v>8</v>
      </c>
      <c r="K2578" s="300">
        <v>15</v>
      </c>
      <c r="L2578" s="300">
        <v>17</v>
      </c>
      <c r="M2578" s="300">
        <v>10</v>
      </c>
      <c r="N2578" s="300">
        <v>19</v>
      </c>
      <c r="O2578" s="300">
        <v>13</v>
      </c>
      <c r="P2578" s="300">
        <v>20</v>
      </c>
      <c r="Q2578" s="300">
        <v>10</v>
      </c>
      <c r="R2578" s="1" t="s">
        <v>8</v>
      </c>
    </row>
    <row r="2579" spans="1:18">
      <c r="A2579">
        <v>365</v>
      </c>
      <c r="B2579">
        <v>6</v>
      </c>
      <c r="C2579" s="299" t="s">
        <v>7048</v>
      </c>
      <c r="D2579" s="299" t="s">
        <v>7054</v>
      </c>
      <c r="E2579" s="302" t="str">
        <f t="shared" si="15"/>
        <v>Joe</v>
      </c>
      <c r="F2579" s="301">
        <v>7.4</v>
      </c>
      <c r="G2579" s="300">
        <v>6</v>
      </c>
      <c r="H2579" s="300">
        <v>4</v>
      </c>
      <c r="I2579" s="300">
        <v>4</v>
      </c>
      <c r="J2579" s="300">
        <v>4</v>
      </c>
      <c r="K2579" s="300">
        <v>8</v>
      </c>
      <c r="L2579" s="300">
        <v>13</v>
      </c>
      <c r="M2579" s="300">
        <v>3</v>
      </c>
      <c r="N2579" s="300">
        <v>10</v>
      </c>
      <c r="O2579" s="300">
        <v>11</v>
      </c>
      <c r="P2579" s="300">
        <v>10</v>
      </c>
      <c r="Q2579" s="300">
        <v>5</v>
      </c>
    </row>
    <row r="2580" spans="1:18">
      <c r="A2580">
        <v>364</v>
      </c>
      <c r="B2580">
        <v>7</v>
      </c>
      <c r="C2580" s="299" t="s">
        <v>7048</v>
      </c>
      <c r="D2580" s="299" t="s">
        <v>7053</v>
      </c>
      <c r="E2580" s="302" t="str">
        <f t="shared" si="15"/>
        <v>Joe</v>
      </c>
      <c r="F2580" s="301">
        <v>9.4</v>
      </c>
      <c r="G2580" s="300">
        <v>8</v>
      </c>
      <c r="H2580" s="300">
        <v>8</v>
      </c>
      <c r="I2580" s="300">
        <v>10</v>
      </c>
      <c r="J2580" s="300">
        <v>9</v>
      </c>
      <c r="K2580" s="300">
        <v>15</v>
      </c>
      <c r="L2580" s="300">
        <v>13</v>
      </c>
      <c r="M2580" s="300">
        <v>6</v>
      </c>
      <c r="N2580" s="300">
        <v>15</v>
      </c>
      <c r="O2580" s="300">
        <v>13</v>
      </c>
      <c r="P2580" s="300">
        <v>14</v>
      </c>
      <c r="Q2580" s="300">
        <v>10</v>
      </c>
      <c r="R2580" s="1" t="s">
        <v>8</v>
      </c>
    </row>
    <row r="2581" spans="1:18">
      <c r="A2581">
        <v>363</v>
      </c>
      <c r="B2581">
        <v>8</v>
      </c>
      <c r="C2581" s="299" t="s">
        <v>7048</v>
      </c>
      <c r="D2581" s="305" t="s">
        <v>7052</v>
      </c>
      <c r="E2581" s="304" t="str">
        <f t="shared" si="15"/>
        <v>Joe</v>
      </c>
      <c r="F2581" s="303">
        <v>9.9</v>
      </c>
      <c r="G2581" s="300">
        <v>9</v>
      </c>
      <c r="H2581" s="300">
        <v>8</v>
      </c>
      <c r="I2581" s="300">
        <v>9</v>
      </c>
      <c r="J2581" s="300">
        <v>8</v>
      </c>
      <c r="K2581" s="300">
        <v>16</v>
      </c>
      <c r="L2581" s="300">
        <v>20</v>
      </c>
      <c r="M2581" s="300">
        <v>9</v>
      </c>
      <c r="N2581" s="300">
        <v>15</v>
      </c>
      <c r="O2581" s="300">
        <v>14</v>
      </c>
      <c r="P2581" s="300">
        <v>20</v>
      </c>
      <c r="Q2581" s="300">
        <v>10</v>
      </c>
      <c r="R2581" s="1" t="s">
        <v>6665</v>
      </c>
    </row>
    <row r="2582" spans="1:18">
      <c r="A2582">
        <v>362</v>
      </c>
      <c r="B2582">
        <v>9</v>
      </c>
      <c r="C2582" s="299" t="s">
        <v>7048</v>
      </c>
      <c r="D2582" s="299" t="s">
        <v>7051</v>
      </c>
      <c r="E2582" s="302" t="str">
        <f t="shared" si="15"/>
        <v>Joe</v>
      </c>
      <c r="F2582" s="301">
        <v>9.4</v>
      </c>
      <c r="G2582" s="300">
        <v>7</v>
      </c>
      <c r="H2582" s="300">
        <v>7</v>
      </c>
      <c r="I2582" s="300">
        <v>8</v>
      </c>
      <c r="J2582" s="300">
        <v>7</v>
      </c>
      <c r="K2582" s="300">
        <v>14</v>
      </c>
      <c r="L2582" s="300">
        <v>12</v>
      </c>
      <c r="M2582" s="300">
        <v>6</v>
      </c>
      <c r="N2582" s="300">
        <v>12</v>
      </c>
      <c r="O2582" s="300">
        <v>11</v>
      </c>
      <c r="P2582" s="300">
        <v>12</v>
      </c>
      <c r="Q2582" s="300">
        <v>6</v>
      </c>
      <c r="R2582" s="1" t="s">
        <v>6665</v>
      </c>
    </row>
    <row r="2583" spans="1:18">
      <c r="A2583">
        <v>361</v>
      </c>
      <c r="B2583">
        <v>10</v>
      </c>
      <c r="C2583" s="299" t="s">
        <v>7048</v>
      </c>
      <c r="D2583" s="299" t="s">
        <v>7050</v>
      </c>
      <c r="E2583" s="302" t="str">
        <f t="shared" si="15"/>
        <v>Joe</v>
      </c>
      <c r="F2583" s="301">
        <v>8</v>
      </c>
      <c r="G2583" s="300">
        <v>5</v>
      </c>
      <c r="H2583" s="300">
        <v>5</v>
      </c>
      <c r="I2583" s="300">
        <v>6</v>
      </c>
      <c r="J2583" s="300">
        <v>5</v>
      </c>
      <c r="K2583" s="300">
        <v>11</v>
      </c>
      <c r="L2583" s="300">
        <v>10</v>
      </c>
      <c r="M2583" s="300">
        <v>3</v>
      </c>
      <c r="N2583" s="300">
        <v>8</v>
      </c>
      <c r="O2583" s="300">
        <v>10</v>
      </c>
      <c r="P2583" s="300">
        <v>7</v>
      </c>
      <c r="Q2583" s="300">
        <v>3</v>
      </c>
    </row>
    <row r="2584" spans="1:18">
      <c r="A2584">
        <v>360</v>
      </c>
      <c r="B2584">
        <v>11</v>
      </c>
      <c r="C2584" s="299" t="s">
        <v>7048</v>
      </c>
      <c r="D2584" s="299" t="s">
        <v>7049</v>
      </c>
      <c r="E2584" s="302" t="s">
        <v>6524</v>
      </c>
      <c r="F2584" s="301">
        <v>8.5</v>
      </c>
      <c r="G2584" s="300">
        <v>8</v>
      </c>
      <c r="H2584" s="300">
        <v>5</v>
      </c>
      <c r="I2584" s="300">
        <v>6</v>
      </c>
      <c r="J2584" s="300">
        <v>6</v>
      </c>
      <c r="K2584" s="300">
        <v>12</v>
      </c>
      <c r="L2584" s="300">
        <v>11</v>
      </c>
      <c r="M2584" s="300">
        <v>4</v>
      </c>
      <c r="N2584" s="300">
        <v>13</v>
      </c>
      <c r="O2584" s="300">
        <v>13</v>
      </c>
      <c r="P2584" s="300">
        <v>11</v>
      </c>
      <c r="Q2584" s="300">
        <v>7</v>
      </c>
      <c r="R2584" s="1" t="s">
        <v>6665</v>
      </c>
    </row>
    <row r="2585" spans="1:18">
      <c r="A2585">
        <v>359</v>
      </c>
      <c r="C2585" s="299" t="s">
        <v>7048</v>
      </c>
      <c r="D2585" s="298" t="s">
        <v>7047</v>
      </c>
      <c r="E2585" s="297" t="s">
        <v>6524</v>
      </c>
      <c r="F2585" s="296">
        <v>9</v>
      </c>
      <c r="G2585" s="296">
        <f t="shared" ref="G2585:Q2585" si="16">AVERAGE(G2578:G2584)</f>
        <v>7.5714285714285712</v>
      </c>
      <c r="H2585" s="296">
        <f t="shared" si="16"/>
        <v>6.5714285714285712</v>
      </c>
      <c r="I2585" s="296">
        <f t="shared" si="16"/>
        <v>7.1428571428571432</v>
      </c>
      <c r="J2585" s="296">
        <f t="shared" si="16"/>
        <v>6.7142857142857144</v>
      </c>
      <c r="K2585" s="296">
        <f t="shared" si="16"/>
        <v>13</v>
      </c>
      <c r="L2585" s="296">
        <f t="shared" si="16"/>
        <v>13.714285714285714</v>
      </c>
      <c r="M2585" s="296">
        <f t="shared" si="16"/>
        <v>5.8571428571428568</v>
      </c>
      <c r="N2585" s="296">
        <f t="shared" si="16"/>
        <v>13.142857142857142</v>
      </c>
      <c r="O2585" s="296">
        <f t="shared" si="16"/>
        <v>12.142857142857142</v>
      </c>
      <c r="P2585" s="296">
        <f t="shared" si="16"/>
        <v>13.428571428571429</v>
      </c>
      <c r="Q2585" s="296">
        <f t="shared" si="16"/>
        <v>7.2857142857142856</v>
      </c>
      <c r="R2585" s="1" t="s">
        <v>6665</v>
      </c>
    </row>
    <row r="2586" spans="1:18">
      <c r="A2586">
        <v>358</v>
      </c>
      <c r="B2586">
        <v>1</v>
      </c>
      <c r="C2586" s="299" t="s">
        <v>7033</v>
      </c>
      <c r="D2586" s="305" t="s">
        <v>7046</v>
      </c>
      <c r="E2586" s="304" t="s">
        <v>6524</v>
      </c>
      <c r="F2586" s="303">
        <v>9.5</v>
      </c>
      <c r="G2586" s="300">
        <v>8</v>
      </c>
      <c r="H2586" s="300">
        <v>7</v>
      </c>
      <c r="I2586" s="300">
        <v>6</v>
      </c>
      <c r="J2586" s="300">
        <v>6</v>
      </c>
      <c r="K2586" s="300">
        <v>14</v>
      </c>
      <c r="L2586" s="300">
        <v>13</v>
      </c>
      <c r="M2586" s="300">
        <v>8</v>
      </c>
      <c r="N2586" s="300">
        <v>16</v>
      </c>
      <c r="O2586" s="300">
        <v>16</v>
      </c>
      <c r="P2586" s="300">
        <v>18</v>
      </c>
      <c r="Q2586" s="300">
        <v>9</v>
      </c>
      <c r="R2586" s="1" t="s">
        <v>6698</v>
      </c>
    </row>
    <row r="2587" spans="1:18">
      <c r="A2587">
        <v>357</v>
      </c>
      <c r="B2587">
        <v>2</v>
      </c>
      <c r="C2587" s="299" t="s">
        <v>7033</v>
      </c>
      <c r="D2587" s="299" t="s">
        <v>7045</v>
      </c>
      <c r="E2587" s="302" t="s">
        <v>6524</v>
      </c>
      <c r="F2587" s="301">
        <v>8.8000000000000007</v>
      </c>
      <c r="G2587" s="300">
        <v>7</v>
      </c>
      <c r="H2587" s="300">
        <v>5</v>
      </c>
      <c r="I2587" s="300">
        <v>6</v>
      </c>
      <c r="J2587" s="300">
        <v>6</v>
      </c>
      <c r="K2587" s="300">
        <v>13</v>
      </c>
      <c r="L2587" s="300">
        <v>11</v>
      </c>
      <c r="M2587" s="300">
        <v>6</v>
      </c>
      <c r="N2587" s="300">
        <v>14</v>
      </c>
      <c r="O2587" s="300">
        <v>14</v>
      </c>
      <c r="P2587" s="300">
        <v>16</v>
      </c>
      <c r="Q2587" s="300">
        <v>10</v>
      </c>
      <c r="R2587" s="1" t="s">
        <v>6698</v>
      </c>
    </row>
    <row r="2588" spans="1:18">
      <c r="A2588">
        <v>356</v>
      </c>
      <c r="B2588">
        <v>3</v>
      </c>
      <c r="C2588" s="299" t="s">
        <v>7033</v>
      </c>
      <c r="D2588" s="305" t="s">
        <v>7044</v>
      </c>
      <c r="E2588" s="304" t="s">
        <v>6524</v>
      </c>
      <c r="F2588" s="303">
        <v>9.5</v>
      </c>
      <c r="G2588" s="300">
        <v>10</v>
      </c>
      <c r="H2588" s="300">
        <v>6</v>
      </c>
      <c r="I2588" s="300">
        <v>6</v>
      </c>
      <c r="J2588" s="300">
        <v>6</v>
      </c>
      <c r="K2588" s="300">
        <v>18</v>
      </c>
      <c r="L2588" s="300">
        <v>16</v>
      </c>
      <c r="M2588" s="300">
        <v>9</v>
      </c>
      <c r="N2588" s="300">
        <v>16</v>
      </c>
      <c r="O2588" s="300">
        <v>16</v>
      </c>
      <c r="P2588" s="300">
        <v>19</v>
      </c>
      <c r="Q2588" s="300">
        <v>10</v>
      </c>
      <c r="R2588" s="1" t="s">
        <v>6698</v>
      </c>
    </row>
    <row r="2589" spans="1:18">
      <c r="A2589">
        <v>355</v>
      </c>
      <c r="B2589">
        <v>4</v>
      </c>
      <c r="C2589" s="299" t="s">
        <v>7033</v>
      </c>
      <c r="D2589" s="299" t="s">
        <v>7043</v>
      </c>
      <c r="E2589" s="302" t="s">
        <v>6524</v>
      </c>
      <c r="F2589" s="301">
        <v>8.6</v>
      </c>
      <c r="G2589" s="300">
        <v>9</v>
      </c>
      <c r="H2589" s="300">
        <v>8</v>
      </c>
      <c r="I2589" s="300">
        <v>7</v>
      </c>
      <c r="J2589" s="300">
        <v>7</v>
      </c>
      <c r="K2589" s="300">
        <v>14</v>
      </c>
      <c r="L2589" s="300">
        <v>14</v>
      </c>
      <c r="M2589" s="300">
        <v>7</v>
      </c>
      <c r="N2589" s="300">
        <v>16</v>
      </c>
      <c r="O2589" s="300">
        <v>16</v>
      </c>
      <c r="P2589" s="300">
        <v>14</v>
      </c>
      <c r="Q2589" s="300">
        <v>10</v>
      </c>
      <c r="R2589" s="1" t="s">
        <v>6698</v>
      </c>
    </row>
    <row r="2590" spans="1:18">
      <c r="A2590">
        <v>354</v>
      </c>
      <c r="B2590">
        <v>5</v>
      </c>
      <c r="C2590" s="299" t="s">
        <v>7033</v>
      </c>
      <c r="D2590" s="299" t="s">
        <v>7042</v>
      </c>
      <c r="E2590" s="302" t="s">
        <v>6524</v>
      </c>
      <c r="F2590" s="301">
        <v>9</v>
      </c>
      <c r="G2590" s="300">
        <v>10</v>
      </c>
      <c r="H2590" s="300">
        <v>6</v>
      </c>
      <c r="I2590" s="300">
        <v>6</v>
      </c>
      <c r="J2590" s="300">
        <v>6</v>
      </c>
      <c r="K2590" s="300">
        <v>14</v>
      </c>
      <c r="L2590" s="300">
        <v>16</v>
      </c>
      <c r="M2590" s="300">
        <v>7</v>
      </c>
      <c r="N2590" s="300">
        <v>19</v>
      </c>
      <c r="O2590" s="300">
        <v>18</v>
      </c>
      <c r="P2590" s="300">
        <v>20</v>
      </c>
      <c r="Q2590" s="300">
        <v>10</v>
      </c>
      <c r="R2590" s="1" t="s">
        <v>6698</v>
      </c>
    </row>
    <row r="2591" spans="1:18">
      <c r="A2591">
        <v>353</v>
      </c>
      <c r="B2591">
        <v>6</v>
      </c>
      <c r="C2591" s="299" t="s">
        <v>7033</v>
      </c>
      <c r="D2591" s="299" t="s">
        <v>7041</v>
      </c>
      <c r="E2591" s="302" t="s">
        <v>6524</v>
      </c>
      <c r="F2591" s="301">
        <v>8.4</v>
      </c>
      <c r="G2591" s="300">
        <v>8</v>
      </c>
      <c r="H2591" s="300">
        <v>6</v>
      </c>
      <c r="I2591" s="300">
        <v>7</v>
      </c>
      <c r="J2591" s="300">
        <v>6</v>
      </c>
      <c r="K2591" s="300">
        <v>14</v>
      </c>
      <c r="L2591" s="300">
        <v>12</v>
      </c>
      <c r="M2591" s="300">
        <v>6</v>
      </c>
      <c r="N2591" s="300">
        <v>14</v>
      </c>
      <c r="O2591" s="300">
        <v>14</v>
      </c>
      <c r="P2591" s="300">
        <v>12</v>
      </c>
      <c r="Q2591" s="300">
        <v>6</v>
      </c>
      <c r="R2591" s="1" t="s">
        <v>6698</v>
      </c>
    </row>
    <row r="2592" spans="1:18">
      <c r="A2592">
        <v>352</v>
      </c>
      <c r="B2592">
        <v>7</v>
      </c>
      <c r="C2592" s="299" t="s">
        <v>7033</v>
      </c>
      <c r="D2592" s="299" t="s">
        <v>7040</v>
      </c>
      <c r="E2592" s="302" t="s">
        <v>6524</v>
      </c>
      <c r="F2592" s="301">
        <v>7.9</v>
      </c>
      <c r="G2592" s="300">
        <v>8</v>
      </c>
      <c r="H2592" s="300">
        <v>8</v>
      </c>
      <c r="I2592" s="300">
        <v>6</v>
      </c>
      <c r="J2592" s="300">
        <v>8</v>
      </c>
      <c r="K2592" s="300">
        <v>12</v>
      </c>
      <c r="L2592" s="300">
        <v>11</v>
      </c>
      <c r="M2592" s="300">
        <v>4</v>
      </c>
      <c r="N2592" s="300">
        <v>15</v>
      </c>
      <c r="O2592" s="300">
        <v>15</v>
      </c>
      <c r="P2592" s="300">
        <v>13</v>
      </c>
      <c r="Q2592" s="300">
        <v>6</v>
      </c>
      <c r="R2592" s="1" t="s">
        <v>6698</v>
      </c>
    </row>
    <row r="2593" spans="1:18">
      <c r="A2593">
        <v>351</v>
      </c>
      <c r="B2593">
        <v>8</v>
      </c>
      <c r="C2593" s="299" t="s">
        <v>7033</v>
      </c>
      <c r="D2593" s="299" t="s">
        <v>7039</v>
      </c>
      <c r="E2593" s="302" t="s">
        <v>6524</v>
      </c>
      <c r="F2593" s="301">
        <v>7.8</v>
      </c>
      <c r="G2593" s="300">
        <v>7</v>
      </c>
      <c r="H2593" s="300">
        <v>6</v>
      </c>
      <c r="I2593" s="300">
        <v>6</v>
      </c>
      <c r="J2593" s="300">
        <v>7</v>
      </c>
      <c r="K2593" s="300">
        <v>13</v>
      </c>
      <c r="L2593" s="300">
        <v>11</v>
      </c>
      <c r="M2593" s="300">
        <v>6</v>
      </c>
      <c r="N2593" s="300">
        <v>12</v>
      </c>
      <c r="O2593" s="300">
        <v>14</v>
      </c>
      <c r="P2593" s="300">
        <v>13</v>
      </c>
      <c r="Q2593" s="300">
        <v>6</v>
      </c>
      <c r="R2593" s="1" t="s">
        <v>6698</v>
      </c>
    </row>
    <row r="2594" spans="1:18">
      <c r="A2594">
        <v>350</v>
      </c>
      <c r="B2594">
        <v>9</v>
      </c>
      <c r="C2594" s="299" t="s">
        <v>7033</v>
      </c>
      <c r="D2594" s="299" t="s">
        <v>7038</v>
      </c>
      <c r="E2594" s="302" t="s">
        <v>6524</v>
      </c>
      <c r="F2594" s="301">
        <v>7.5</v>
      </c>
      <c r="G2594" s="300">
        <v>8</v>
      </c>
      <c r="H2594" s="300">
        <v>7</v>
      </c>
      <c r="I2594" s="300">
        <v>6</v>
      </c>
      <c r="J2594" s="300">
        <v>8</v>
      </c>
      <c r="K2594" s="300">
        <v>14</v>
      </c>
      <c r="L2594" s="300">
        <v>12</v>
      </c>
      <c r="M2594" s="300">
        <v>5</v>
      </c>
      <c r="N2594" s="300">
        <v>17</v>
      </c>
      <c r="O2594" s="300">
        <v>16</v>
      </c>
      <c r="P2594" s="300">
        <v>17</v>
      </c>
      <c r="Q2594" s="300">
        <v>9</v>
      </c>
      <c r="R2594" s="1" t="s">
        <v>6698</v>
      </c>
    </row>
    <row r="2595" spans="1:18">
      <c r="A2595">
        <v>349</v>
      </c>
      <c r="B2595">
        <v>10</v>
      </c>
      <c r="C2595" s="299" t="s">
        <v>7033</v>
      </c>
      <c r="D2595" s="299" t="s">
        <v>7037</v>
      </c>
      <c r="E2595" s="302" t="s">
        <v>6524</v>
      </c>
      <c r="F2595" s="301">
        <v>8.3000000000000007</v>
      </c>
      <c r="G2595" s="300">
        <v>9</v>
      </c>
      <c r="H2595" s="300">
        <v>8</v>
      </c>
      <c r="I2595" s="300">
        <v>7</v>
      </c>
      <c r="J2595" s="300">
        <v>6</v>
      </c>
      <c r="K2595" s="300">
        <v>14</v>
      </c>
      <c r="L2595" s="300">
        <v>14</v>
      </c>
      <c r="M2595" s="300">
        <v>4</v>
      </c>
      <c r="N2595" s="300">
        <v>16</v>
      </c>
      <c r="O2595" s="300">
        <v>16</v>
      </c>
      <c r="P2595" s="300">
        <v>16</v>
      </c>
      <c r="Q2595" s="300">
        <v>9</v>
      </c>
      <c r="R2595" s="1" t="s">
        <v>6698</v>
      </c>
    </row>
    <row r="2596" spans="1:18">
      <c r="A2596">
        <v>348</v>
      </c>
      <c r="B2596">
        <v>11</v>
      </c>
      <c r="C2596" s="299" t="s">
        <v>7033</v>
      </c>
      <c r="D2596" s="299" t="s">
        <v>7036</v>
      </c>
      <c r="E2596" s="302" t="s">
        <v>6524</v>
      </c>
      <c r="F2596" s="301">
        <v>7.9</v>
      </c>
      <c r="G2596" s="300">
        <v>9</v>
      </c>
      <c r="H2596" s="300">
        <v>6</v>
      </c>
      <c r="I2596" s="300">
        <v>6</v>
      </c>
      <c r="J2596" s="300">
        <v>8</v>
      </c>
      <c r="K2596" s="300">
        <v>14</v>
      </c>
      <c r="L2596" s="300">
        <v>12</v>
      </c>
      <c r="M2596" s="300">
        <v>6</v>
      </c>
      <c r="N2596" s="300">
        <v>15</v>
      </c>
      <c r="O2596" s="300">
        <v>14</v>
      </c>
      <c r="P2596" s="300">
        <v>15</v>
      </c>
      <c r="Q2596" s="300">
        <v>7</v>
      </c>
      <c r="R2596" s="1" t="s">
        <v>6698</v>
      </c>
    </row>
    <row r="2597" spans="1:18">
      <c r="A2597">
        <v>347</v>
      </c>
      <c r="B2597">
        <v>12</v>
      </c>
      <c r="C2597" s="299" t="s">
        <v>7033</v>
      </c>
      <c r="D2597" s="299" t="s">
        <v>7035</v>
      </c>
      <c r="E2597" s="302" t="s">
        <v>6524</v>
      </c>
      <c r="F2597" s="301">
        <v>8.3000000000000007</v>
      </c>
      <c r="G2597" s="300">
        <v>10</v>
      </c>
      <c r="H2597" s="300">
        <v>8</v>
      </c>
      <c r="I2597" s="300">
        <v>7</v>
      </c>
      <c r="J2597" s="300">
        <v>8</v>
      </c>
      <c r="K2597" s="300">
        <v>16</v>
      </c>
      <c r="L2597" s="300">
        <v>14</v>
      </c>
      <c r="M2597" s="300">
        <v>8</v>
      </c>
      <c r="N2597" s="300">
        <v>15</v>
      </c>
      <c r="O2597" s="300">
        <v>16</v>
      </c>
      <c r="P2597" s="300">
        <v>15</v>
      </c>
      <c r="Q2597" s="300">
        <v>10</v>
      </c>
      <c r="R2597" s="1" t="s">
        <v>6698</v>
      </c>
    </row>
    <row r="2598" spans="1:18">
      <c r="A2598">
        <v>346</v>
      </c>
      <c r="B2598">
        <v>13</v>
      </c>
      <c r="C2598" s="299" t="s">
        <v>7033</v>
      </c>
      <c r="D2598" s="305" t="s">
        <v>7034</v>
      </c>
      <c r="E2598" s="304" t="s">
        <v>6524</v>
      </c>
      <c r="F2598" s="303">
        <v>9.6999999999999993</v>
      </c>
      <c r="G2598" s="300">
        <v>9</v>
      </c>
      <c r="H2598" s="300">
        <v>8</v>
      </c>
      <c r="I2598" s="300">
        <v>6</v>
      </c>
      <c r="J2598" s="300">
        <v>7</v>
      </c>
      <c r="K2598" s="300">
        <v>15</v>
      </c>
      <c r="L2598" s="300">
        <v>16</v>
      </c>
      <c r="M2598" s="300">
        <v>8</v>
      </c>
      <c r="N2598" s="300">
        <v>18</v>
      </c>
      <c r="O2598" s="300">
        <v>16</v>
      </c>
      <c r="P2598" s="300">
        <v>18</v>
      </c>
      <c r="Q2598" s="300">
        <v>9</v>
      </c>
      <c r="R2598" s="1" t="s">
        <v>6698</v>
      </c>
    </row>
    <row r="2599" spans="1:18">
      <c r="A2599">
        <v>345</v>
      </c>
      <c r="C2599" s="299" t="s">
        <v>7033</v>
      </c>
      <c r="D2599" s="298" t="s">
        <v>7032</v>
      </c>
      <c r="E2599" s="297" t="s">
        <v>6524</v>
      </c>
      <c r="F2599" s="296">
        <v>8.6</v>
      </c>
      <c r="G2599" s="296">
        <f t="shared" ref="G2599:Q2599" si="17">AVERAGE(G2596:G2598)</f>
        <v>9.3333333333333339</v>
      </c>
      <c r="H2599" s="296">
        <f t="shared" si="17"/>
        <v>7.333333333333333</v>
      </c>
      <c r="I2599" s="296">
        <f t="shared" si="17"/>
        <v>6.333333333333333</v>
      </c>
      <c r="J2599" s="296">
        <f t="shared" si="17"/>
        <v>7.666666666666667</v>
      </c>
      <c r="K2599" s="296">
        <f t="shared" si="17"/>
        <v>15</v>
      </c>
      <c r="L2599" s="296">
        <f t="shared" si="17"/>
        <v>14</v>
      </c>
      <c r="M2599" s="296">
        <f t="shared" si="17"/>
        <v>7.333333333333333</v>
      </c>
      <c r="N2599" s="296">
        <f t="shared" si="17"/>
        <v>16</v>
      </c>
      <c r="O2599" s="296">
        <f t="shared" si="17"/>
        <v>15.333333333333334</v>
      </c>
      <c r="P2599" s="296">
        <f t="shared" si="17"/>
        <v>16</v>
      </c>
      <c r="Q2599" s="296">
        <f t="shared" si="17"/>
        <v>8.6666666666666661</v>
      </c>
      <c r="R2599" s="1" t="s">
        <v>6698</v>
      </c>
    </row>
    <row r="2600" spans="1:18">
      <c r="A2600">
        <v>344</v>
      </c>
      <c r="B2600">
        <v>1</v>
      </c>
      <c r="C2600" s="299" t="s">
        <v>7017</v>
      </c>
      <c r="D2600" s="299" t="s">
        <v>7031</v>
      </c>
      <c r="E2600" s="302" t="s">
        <v>6524</v>
      </c>
      <c r="F2600" s="301">
        <v>8.5</v>
      </c>
      <c r="G2600" s="300">
        <v>8</v>
      </c>
      <c r="H2600" s="300">
        <v>7</v>
      </c>
      <c r="I2600" s="300">
        <v>6</v>
      </c>
      <c r="J2600" s="300">
        <v>6</v>
      </c>
      <c r="K2600" s="300">
        <v>13</v>
      </c>
      <c r="L2600" s="300">
        <v>12</v>
      </c>
      <c r="M2600" s="300">
        <v>4</v>
      </c>
      <c r="N2600" s="300">
        <v>11</v>
      </c>
      <c r="O2600" s="300">
        <v>9</v>
      </c>
      <c r="P2600" s="300">
        <v>11</v>
      </c>
      <c r="Q2600" s="300">
        <v>7</v>
      </c>
      <c r="R2600" s="1" t="s">
        <v>6698</v>
      </c>
    </row>
    <row r="2601" spans="1:18">
      <c r="A2601">
        <v>343</v>
      </c>
      <c r="B2601">
        <v>2</v>
      </c>
      <c r="C2601" s="299" t="s">
        <v>7017</v>
      </c>
      <c r="D2601" s="299" t="s">
        <v>7030</v>
      </c>
      <c r="E2601" s="302" t="s">
        <v>6524</v>
      </c>
      <c r="F2601" s="301">
        <v>8.6999999999999993</v>
      </c>
      <c r="G2601" s="300">
        <v>8</v>
      </c>
      <c r="H2601" s="300">
        <v>6</v>
      </c>
      <c r="I2601" s="300">
        <v>7</v>
      </c>
      <c r="J2601" s="300">
        <v>7</v>
      </c>
      <c r="K2601" s="300">
        <v>14</v>
      </c>
      <c r="L2601" s="300">
        <v>11</v>
      </c>
      <c r="M2601" s="300">
        <v>4</v>
      </c>
      <c r="N2601" s="300">
        <v>12</v>
      </c>
      <c r="O2601" s="300">
        <v>10</v>
      </c>
      <c r="P2601" s="300">
        <v>12</v>
      </c>
      <c r="Q2601" s="300">
        <v>6</v>
      </c>
      <c r="R2601" s="1" t="s">
        <v>6698</v>
      </c>
    </row>
    <row r="2602" spans="1:18">
      <c r="A2602">
        <v>342</v>
      </c>
      <c r="B2602">
        <v>3</v>
      </c>
      <c r="C2602" s="299" t="s">
        <v>7017</v>
      </c>
      <c r="D2602" s="299" t="s">
        <v>7029</v>
      </c>
      <c r="E2602" s="302" t="s">
        <v>6524</v>
      </c>
      <c r="F2602" s="301">
        <v>9</v>
      </c>
      <c r="G2602" s="300">
        <v>8</v>
      </c>
      <c r="H2602" s="300">
        <v>7</v>
      </c>
      <c r="I2602" s="300">
        <v>6</v>
      </c>
      <c r="J2602" s="300">
        <v>5</v>
      </c>
      <c r="K2602" s="300">
        <v>11</v>
      </c>
      <c r="L2602" s="300">
        <v>13</v>
      </c>
      <c r="M2602" s="300">
        <v>6</v>
      </c>
      <c r="N2602" s="300">
        <v>10</v>
      </c>
      <c r="O2602" s="300">
        <v>11</v>
      </c>
      <c r="P2602" s="300">
        <v>13</v>
      </c>
      <c r="Q2602" s="300">
        <v>6</v>
      </c>
      <c r="R2602" s="1" t="s">
        <v>6698</v>
      </c>
    </row>
    <row r="2603" spans="1:18">
      <c r="A2603">
        <v>341</v>
      </c>
      <c r="B2603">
        <v>4</v>
      </c>
      <c r="C2603" s="299" t="s">
        <v>7017</v>
      </c>
      <c r="D2603" s="299" t="s">
        <v>7028</v>
      </c>
      <c r="E2603" s="302" t="s">
        <v>6524</v>
      </c>
      <c r="F2603" s="301">
        <v>7.7</v>
      </c>
      <c r="G2603" s="300">
        <v>7</v>
      </c>
      <c r="H2603" s="300">
        <v>7</v>
      </c>
      <c r="I2603" s="300">
        <v>5</v>
      </c>
      <c r="J2603" s="300">
        <v>6</v>
      </c>
      <c r="K2603" s="300">
        <v>9</v>
      </c>
      <c r="L2603" s="300">
        <v>11</v>
      </c>
      <c r="M2603" s="300">
        <v>4</v>
      </c>
      <c r="N2603" s="300">
        <v>11</v>
      </c>
      <c r="O2603" s="300">
        <v>9</v>
      </c>
      <c r="P2603" s="300">
        <v>10</v>
      </c>
      <c r="Q2603" s="300">
        <v>5</v>
      </c>
      <c r="R2603" s="1" t="s">
        <v>6698</v>
      </c>
    </row>
    <row r="2604" spans="1:18">
      <c r="A2604">
        <v>340</v>
      </c>
      <c r="B2604">
        <v>5</v>
      </c>
      <c r="C2604" s="299" t="s">
        <v>7017</v>
      </c>
      <c r="D2604" s="299" t="s">
        <v>7027</v>
      </c>
      <c r="E2604" s="302" t="s">
        <v>6524</v>
      </c>
      <c r="F2604" s="301">
        <v>8.6</v>
      </c>
      <c r="G2604" s="300">
        <v>9</v>
      </c>
      <c r="H2604" s="300">
        <v>8</v>
      </c>
      <c r="I2604" s="300">
        <v>6</v>
      </c>
      <c r="J2604" s="300">
        <v>7</v>
      </c>
      <c r="K2604" s="300">
        <v>13</v>
      </c>
      <c r="L2604" s="300">
        <v>15</v>
      </c>
      <c r="M2604" s="300">
        <v>7</v>
      </c>
      <c r="N2604" s="300">
        <v>15</v>
      </c>
      <c r="O2604" s="300">
        <v>13</v>
      </c>
      <c r="P2604" s="300">
        <v>12</v>
      </c>
      <c r="Q2604" s="300">
        <v>4</v>
      </c>
      <c r="R2604" s="1" t="s">
        <v>8</v>
      </c>
    </row>
    <row r="2605" spans="1:18">
      <c r="A2605">
        <v>339</v>
      </c>
      <c r="B2605">
        <v>6</v>
      </c>
      <c r="C2605" s="299" t="s">
        <v>7017</v>
      </c>
      <c r="D2605" s="299" t="s">
        <v>7026</v>
      </c>
      <c r="E2605" s="302" t="s">
        <v>6524</v>
      </c>
      <c r="F2605" s="301">
        <v>8.8000000000000007</v>
      </c>
      <c r="G2605" s="300">
        <v>7</v>
      </c>
      <c r="H2605" s="300">
        <v>6</v>
      </c>
      <c r="I2605" s="300">
        <v>7</v>
      </c>
      <c r="J2605" s="300">
        <v>7</v>
      </c>
      <c r="K2605" s="300">
        <v>12</v>
      </c>
      <c r="L2605" s="300">
        <v>12</v>
      </c>
      <c r="M2605" s="300">
        <v>6</v>
      </c>
      <c r="N2605" s="300">
        <v>12</v>
      </c>
      <c r="O2605" s="300">
        <v>15</v>
      </c>
      <c r="P2605" s="300">
        <v>11</v>
      </c>
      <c r="Q2605" s="300">
        <v>5</v>
      </c>
      <c r="R2605" s="1" t="s">
        <v>6698</v>
      </c>
    </row>
    <row r="2606" spans="1:18">
      <c r="A2606">
        <v>338</v>
      </c>
      <c r="B2606">
        <v>7</v>
      </c>
      <c r="C2606" s="299" t="s">
        <v>7017</v>
      </c>
      <c r="D2606" s="299" t="s">
        <v>7025</v>
      </c>
      <c r="E2606" s="302" t="s">
        <v>6524</v>
      </c>
      <c r="F2606" s="301">
        <v>8</v>
      </c>
      <c r="G2606" s="300">
        <v>8</v>
      </c>
      <c r="H2606" s="300">
        <v>8</v>
      </c>
      <c r="I2606" s="300">
        <v>8</v>
      </c>
      <c r="J2606" s="300">
        <v>6</v>
      </c>
      <c r="K2606" s="300">
        <v>12</v>
      </c>
      <c r="L2606" s="300">
        <v>13</v>
      </c>
      <c r="M2606" s="300">
        <v>4</v>
      </c>
      <c r="N2606" s="300">
        <v>11</v>
      </c>
      <c r="O2606" s="300">
        <v>10</v>
      </c>
      <c r="P2606" s="300">
        <v>12</v>
      </c>
      <c r="Q2606" s="300">
        <v>6</v>
      </c>
      <c r="R2606" s="1" t="s">
        <v>6698</v>
      </c>
    </row>
    <row r="2607" spans="1:18">
      <c r="A2607">
        <v>337</v>
      </c>
      <c r="B2607">
        <v>8</v>
      </c>
      <c r="C2607" s="299" t="s">
        <v>7017</v>
      </c>
      <c r="D2607" s="299" t="s">
        <v>7024</v>
      </c>
      <c r="E2607" s="302" t="s">
        <v>6524</v>
      </c>
      <c r="F2607" s="301">
        <v>7.9</v>
      </c>
      <c r="G2607" s="300">
        <v>6</v>
      </c>
      <c r="H2607" s="300">
        <v>7</v>
      </c>
      <c r="I2607" s="300">
        <v>6</v>
      </c>
      <c r="J2607" s="300">
        <v>5</v>
      </c>
      <c r="K2607" s="300">
        <v>9</v>
      </c>
      <c r="L2607" s="300">
        <v>11</v>
      </c>
      <c r="M2607" s="300">
        <v>4</v>
      </c>
      <c r="N2607" s="300">
        <v>12</v>
      </c>
      <c r="O2607" s="300">
        <v>12</v>
      </c>
      <c r="P2607" s="300">
        <v>9</v>
      </c>
      <c r="Q2607" s="300">
        <v>6</v>
      </c>
      <c r="R2607" s="1" t="s">
        <v>6698</v>
      </c>
    </row>
    <row r="2608" spans="1:18">
      <c r="A2608">
        <v>336</v>
      </c>
      <c r="B2608">
        <v>9</v>
      </c>
      <c r="C2608" s="299" t="s">
        <v>7017</v>
      </c>
      <c r="D2608" s="299" t="s">
        <v>7023</v>
      </c>
      <c r="E2608" s="302" t="s">
        <v>6524</v>
      </c>
      <c r="F2608" s="301">
        <v>8.4</v>
      </c>
      <c r="G2608" s="300">
        <v>7</v>
      </c>
      <c r="H2608" s="300">
        <v>7</v>
      </c>
      <c r="I2608" s="300">
        <v>6</v>
      </c>
      <c r="J2608" s="300">
        <v>6</v>
      </c>
      <c r="K2608" s="300">
        <v>12</v>
      </c>
      <c r="L2608" s="300">
        <v>11</v>
      </c>
      <c r="M2608" s="300">
        <v>5</v>
      </c>
      <c r="N2608" s="300">
        <v>11</v>
      </c>
      <c r="O2608" s="300">
        <v>9</v>
      </c>
      <c r="P2608" s="300">
        <v>11</v>
      </c>
      <c r="Q2608" s="300">
        <v>5</v>
      </c>
      <c r="R2608" s="1" t="s">
        <v>6698</v>
      </c>
    </row>
    <row r="2609" spans="1:18">
      <c r="A2609">
        <v>335</v>
      </c>
      <c r="B2609">
        <v>10</v>
      </c>
      <c r="C2609" s="299" t="s">
        <v>7017</v>
      </c>
      <c r="D2609" s="299" t="s">
        <v>7022</v>
      </c>
      <c r="E2609" s="302" t="s">
        <v>6524</v>
      </c>
      <c r="F2609" s="301">
        <v>9</v>
      </c>
      <c r="G2609" s="300">
        <v>6</v>
      </c>
      <c r="H2609" s="300">
        <v>6</v>
      </c>
      <c r="I2609" s="300">
        <v>5</v>
      </c>
      <c r="J2609" s="300">
        <v>5</v>
      </c>
      <c r="K2609" s="300">
        <v>11</v>
      </c>
      <c r="L2609" s="300">
        <v>11</v>
      </c>
      <c r="M2609" s="300">
        <v>5</v>
      </c>
      <c r="N2609" s="300">
        <v>11</v>
      </c>
      <c r="O2609" s="300">
        <v>12</v>
      </c>
      <c r="P2609" s="300">
        <v>9</v>
      </c>
      <c r="Q2609" s="300">
        <v>5</v>
      </c>
      <c r="R2609" s="1" t="s">
        <v>8</v>
      </c>
    </row>
    <row r="2610" spans="1:18">
      <c r="A2610">
        <v>334</v>
      </c>
      <c r="B2610">
        <v>11</v>
      </c>
      <c r="C2610" s="299" t="s">
        <v>7017</v>
      </c>
      <c r="D2610" s="299" t="s">
        <v>7021</v>
      </c>
      <c r="E2610" s="302" t="s">
        <v>6524</v>
      </c>
      <c r="F2610" s="301">
        <v>8.6</v>
      </c>
      <c r="G2610" s="300">
        <v>5</v>
      </c>
      <c r="H2610" s="300">
        <v>6</v>
      </c>
      <c r="I2610" s="300">
        <v>6</v>
      </c>
      <c r="J2610" s="300">
        <v>5</v>
      </c>
      <c r="K2610" s="300">
        <v>9</v>
      </c>
      <c r="L2610" s="300">
        <v>9</v>
      </c>
      <c r="M2610" s="300">
        <v>5</v>
      </c>
      <c r="N2610" s="300">
        <v>10</v>
      </c>
      <c r="O2610" s="300">
        <v>9</v>
      </c>
      <c r="P2610" s="300">
        <v>8</v>
      </c>
      <c r="Q2610" s="300">
        <v>5</v>
      </c>
      <c r="R2610" s="1" t="s">
        <v>6698</v>
      </c>
    </row>
    <row r="2611" spans="1:18">
      <c r="A2611">
        <v>333</v>
      </c>
      <c r="B2611">
        <v>12</v>
      </c>
      <c r="C2611" s="299" t="s">
        <v>7017</v>
      </c>
      <c r="D2611" s="299" t="s">
        <v>7020</v>
      </c>
      <c r="E2611" s="302" t="s">
        <v>6524</v>
      </c>
      <c r="F2611" s="301">
        <v>7.5</v>
      </c>
      <c r="G2611" s="300">
        <v>6</v>
      </c>
      <c r="H2611" s="300">
        <v>5</v>
      </c>
      <c r="I2611" s="300">
        <v>5</v>
      </c>
      <c r="J2611" s="300">
        <v>5</v>
      </c>
      <c r="K2611" s="300">
        <v>11</v>
      </c>
      <c r="L2611" s="300">
        <v>10</v>
      </c>
      <c r="M2611" s="300">
        <v>5</v>
      </c>
      <c r="N2611" s="300">
        <v>10</v>
      </c>
      <c r="O2611" s="300">
        <v>11</v>
      </c>
      <c r="P2611" s="300">
        <v>10</v>
      </c>
      <c r="Q2611" s="300">
        <v>5</v>
      </c>
      <c r="R2611" s="1" t="s">
        <v>8</v>
      </c>
    </row>
    <row r="2612" spans="1:18">
      <c r="A2612">
        <v>332</v>
      </c>
      <c r="B2612">
        <v>13</v>
      </c>
      <c r="C2612" s="299" t="s">
        <v>7017</v>
      </c>
      <c r="D2612" s="299" t="s">
        <v>7019</v>
      </c>
      <c r="E2612" s="302" t="s">
        <v>6524</v>
      </c>
      <c r="F2612" s="301">
        <v>7.7</v>
      </c>
      <c r="G2612" s="300">
        <v>6</v>
      </c>
      <c r="H2612" s="300">
        <v>8</v>
      </c>
      <c r="I2612" s="300">
        <v>6</v>
      </c>
      <c r="J2612" s="300">
        <v>6</v>
      </c>
      <c r="K2612" s="300">
        <v>12</v>
      </c>
      <c r="L2612" s="300">
        <v>13</v>
      </c>
      <c r="M2612" s="300">
        <v>6</v>
      </c>
      <c r="N2612" s="300">
        <v>13</v>
      </c>
      <c r="O2612" s="300">
        <v>12</v>
      </c>
      <c r="P2612" s="300">
        <v>11</v>
      </c>
      <c r="Q2612" s="300">
        <v>6</v>
      </c>
      <c r="R2612" s="1" t="s">
        <v>6665</v>
      </c>
    </row>
    <row r="2613" spans="1:18">
      <c r="A2613">
        <v>331</v>
      </c>
      <c r="B2613">
        <v>14</v>
      </c>
      <c r="C2613" s="299" t="s">
        <v>7017</v>
      </c>
      <c r="D2613" s="299" t="s">
        <v>7018</v>
      </c>
      <c r="E2613" s="302" t="s">
        <v>6524</v>
      </c>
      <c r="F2613" s="301">
        <v>7.1</v>
      </c>
      <c r="G2613" s="300">
        <v>7</v>
      </c>
      <c r="H2613" s="300">
        <v>7</v>
      </c>
      <c r="I2613" s="300">
        <v>6</v>
      </c>
      <c r="J2613" s="300">
        <v>7</v>
      </c>
      <c r="K2613" s="300">
        <v>11</v>
      </c>
      <c r="L2613" s="300">
        <v>13</v>
      </c>
      <c r="M2613" s="300">
        <v>6</v>
      </c>
      <c r="N2613" s="300">
        <v>13</v>
      </c>
      <c r="O2613" s="300">
        <v>13</v>
      </c>
      <c r="P2613" s="300">
        <v>13</v>
      </c>
      <c r="Q2613" s="300">
        <v>5</v>
      </c>
    </row>
    <row r="2614" spans="1:18">
      <c r="A2614">
        <v>330</v>
      </c>
      <c r="C2614" s="299" t="s">
        <v>7017</v>
      </c>
      <c r="D2614" s="298" t="s">
        <v>7016</v>
      </c>
      <c r="E2614" s="297" t="s">
        <v>6524</v>
      </c>
      <c r="F2614" s="296">
        <v>8.3000000000000007</v>
      </c>
      <c r="G2614" s="296">
        <f t="shared" ref="G2614:Q2614" si="18">AVERAGE(G2600:G2613)</f>
        <v>7</v>
      </c>
      <c r="H2614" s="296">
        <f t="shared" si="18"/>
        <v>6.7857142857142856</v>
      </c>
      <c r="I2614" s="296">
        <f t="shared" si="18"/>
        <v>6.0714285714285712</v>
      </c>
      <c r="J2614" s="296">
        <f t="shared" si="18"/>
        <v>5.9285714285714288</v>
      </c>
      <c r="K2614" s="296">
        <f t="shared" si="18"/>
        <v>11.357142857142858</v>
      </c>
      <c r="L2614" s="296">
        <f t="shared" si="18"/>
        <v>11.785714285714286</v>
      </c>
      <c r="M2614" s="296">
        <f t="shared" si="18"/>
        <v>5.0714285714285712</v>
      </c>
      <c r="N2614" s="296">
        <f t="shared" si="18"/>
        <v>11.571428571428571</v>
      </c>
      <c r="O2614" s="296">
        <f t="shared" si="18"/>
        <v>11.071428571428571</v>
      </c>
      <c r="P2614" s="296">
        <f t="shared" si="18"/>
        <v>10.857142857142858</v>
      </c>
      <c r="Q2614" s="296">
        <f t="shared" si="18"/>
        <v>5.4285714285714288</v>
      </c>
      <c r="R2614" s="1" t="s">
        <v>6698</v>
      </c>
    </row>
    <row r="2615" spans="1:18">
      <c r="A2615">
        <v>329</v>
      </c>
      <c r="B2615">
        <v>1</v>
      </c>
      <c r="C2615" s="299" t="s">
        <v>7005</v>
      </c>
      <c r="D2615" s="305" t="s">
        <v>7015</v>
      </c>
      <c r="E2615" s="304" t="s">
        <v>6524</v>
      </c>
      <c r="F2615" s="303">
        <v>9.5</v>
      </c>
      <c r="G2615" s="300">
        <v>7</v>
      </c>
      <c r="H2615" s="300">
        <v>9</v>
      </c>
      <c r="I2615" s="300">
        <v>8</v>
      </c>
      <c r="J2615" s="300">
        <v>8</v>
      </c>
      <c r="K2615" s="300">
        <v>18</v>
      </c>
      <c r="L2615" s="300">
        <v>13</v>
      </c>
      <c r="M2615" s="300">
        <v>8</v>
      </c>
      <c r="N2615" s="300">
        <v>14</v>
      </c>
      <c r="O2615" s="300">
        <v>15</v>
      </c>
      <c r="P2615" s="300">
        <v>18</v>
      </c>
      <c r="Q2615" s="300">
        <v>10</v>
      </c>
      <c r="R2615" s="1" t="s">
        <v>8</v>
      </c>
    </row>
    <row r="2616" spans="1:18">
      <c r="A2616">
        <v>328</v>
      </c>
      <c r="B2616">
        <v>2</v>
      </c>
      <c r="C2616" s="299" t="s">
        <v>7005</v>
      </c>
      <c r="D2616" s="299" t="s">
        <v>7014</v>
      </c>
      <c r="E2616" s="302" t="s">
        <v>6524</v>
      </c>
      <c r="F2616" s="301">
        <v>7.8</v>
      </c>
      <c r="G2616" s="300">
        <v>7</v>
      </c>
      <c r="H2616" s="300">
        <v>7</v>
      </c>
      <c r="I2616" s="300">
        <v>7</v>
      </c>
      <c r="J2616" s="300">
        <v>7</v>
      </c>
      <c r="K2616" s="300">
        <v>13</v>
      </c>
      <c r="L2616" s="300">
        <v>11</v>
      </c>
      <c r="M2616" s="300">
        <v>4</v>
      </c>
      <c r="N2616" s="300">
        <v>12</v>
      </c>
      <c r="O2616" s="300">
        <v>12</v>
      </c>
      <c r="P2616" s="300">
        <v>11</v>
      </c>
      <c r="Q2616" s="300">
        <v>7</v>
      </c>
      <c r="R2616" s="1" t="s">
        <v>8</v>
      </c>
    </row>
    <row r="2617" spans="1:18">
      <c r="A2617">
        <v>327</v>
      </c>
      <c r="B2617">
        <v>3</v>
      </c>
      <c r="C2617" s="299" t="s">
        <v>7005</v>
      </c>
      <c r="D2617" s="299" t="s">
        <v>7013</v>
      </c>
      <c r="E2617" s="302" t="s">
        <v>6524</v>
      </c>
      <c r="F2617" s="301">
        <v>7.5</v>
      </c>
      <c r="G2617" s="300">
        <v>6</v>
      </c>
      <c r="H2617" s="300">
        <v>6</v>
      </c>
      <c r="I2617" s="300">
        <v>7</v>
      </c>
      <c r="J2617" s="300">
        <v>5</v>
      </c>
      <c r="K2617" s="300">
        <v>12</v>
      </c>
      <c r="L2617" s="300">
        <v>10</v>
      </c>
      <c r="M2617" s="300">
        <v>3</v>
      </c>
      <c r="N2617" s="300">
        <v>9</v>
      </c>
      <c r="O2617" s="300">
        <v>11</v>
      </c>
      <c r="P2617" s="300">
        <v>8</v>
      </c>
      <c r="Q2617" s="300">
        <v>6</v>
      </c>
      <c r="R2617" s="1" t="s">
        <v>6665</v>
      </c>
    </row>
    <row r="2618" spans="1:18">
      <c r="A2618">
        <v>326</v>
      </c>
      <c r="B2618">
        <v>4</v>
      </c>
      <c r="C2618" s="299" t="s">
        <v>7005</v>
      </c>
      <c r="D2618" s="299" t="s">
        <v>7012</v>
      </c>
      <c r="E2618" s="302" t="s">
        <v>6524</v>
      </c>
      <c r="F2618" s="301">
        <v>7.7</v>
      </c>
      <c r="G2618" s="300">
        <v>7</v>
      </c>
      <c r="H2618" s="300">
        <v>6</v>
      </c>
      <c r="I2618" s="300">
        <v>6</v>
      </c>
      <c r="J2618" s="300">
        <v>6</v>
      </c>
      <c r="K2618" s="300">
        <v>12</v>
      </c>
      <c r="L2618" s="300">
        <v>12</v>
      </c>
      <c r="M2618" s="300">
        <v>4</v>
      </c>
      <c r="N2618" s="300">
        <v>13</v>
      </c>
      <c r="O2618" s="300">
        <v>9</v>
      </c>
      <c r="P2618" s="300">
        <v>10</v>
      </c>
      <c r="Q2618" s="300">
        <v>7</v>
      </c>
      <c r="R2618" s="1" t="s">
        <v>6665</v>
      </c>
    </row>
    <row r="2619" spans="1:18">
      <c r="A2619">
        <v>325</v>
      </c>
      <c r="B2619">
        <v>5</v>
      </c>
      <c r="C2619" s="299" t="s">
        <v>7005</v>
      </c>
      <c r="D2619" s="299" t="s">
        <v>7011</v>
      </c>
      <c r="E2619" s="302" t="s">
        <v>6524</v>
      </c>
      <c r="F2619" s="301">
        <v>8.6999999999999993</v>
      </c>
      <c r="G2619" s="300">
        <v>8</v>
      </c>
      <c r="H2619" s="300">
        <v>8</v>
      </c>
      <c r="I2619" s="300">
        <v>7</v>
      </c>
      <c r="J2619" s="300">
        <v>8</v>
      </c>
      <c r="K2619" s="300">
        <v>14</v>
      </c>
      <c r="L2619" s="300">
        <v>14</v>
      </c>
      <c r="M2619" s="300">
        <v>6</v>
      </c>
      <c r="N2619" s="300">
        <v>14</v>
      </c>
      <c r="O2619" s="300">
        <v>13</v>
      </c>
      <c r="P2619" s="300">
        <v>12</v>
      </c>
      <c r="Q2619" s="300">
        <v>8</v>
      </c>
      <c r="R2619" s="1" t="s">
        <v>8</v>
      </c>
    </row>
    <row r="2620" spans="1:18">
      <c r="A2620">
        <v>324</v>
      </c>
      <c r="B2620">
        <v>6</v>
      </c>
      <c r="C2620" s="299" t="s">
        <v>7005</v>
      </c>
      <c r="D2620" s="299" t="s">
        <v>7010</v>
      </c>
      <c r="E2620" s="302" t="s">
        <v>6524</v>
      </c>
      <c r="F2620" s="301">
        <v>7.8</v>
      </c>
      <c r="G2620" s="300">
        <v>7</v>
      </c>
      <c r="H2620" s="300">
        <v>8</v>
      </c>
      <c r="I2620" s="300">
        <v>7</v>
      </c>
      <c r="J2620" s="300">
        <v>7</v>
      </c>
      <c r="K2620" s="300">
        <v>13</v>
      </c>
      <c r="L2620" s="300">
        <v>11</v>
      </c>
      <c r="M2620" s="300">
        <v>4</v>
      </c>
      <c r="N2620" s="300">
        <v>14</v>
      </c>
      <c r="O2620" s="300">
        <v>12</v>
      </c>
      <c r="P2620" s="300">
        <v>11</v>
      </c>
      <c r="Q2620" s="300">
        <v>6</v>
      </c>
      <c r="R2620" s="1" t="s">
        <v>8</v>
      </c>
    </row>
    <row r="2621" spans="1:18">
      <c r="A2621">
        <v>323</v>
      </c>
      <c r="B2621">
        <v>7</v>
      </c>
      <c r="C2621" s="299" t="s">
        <v>7005</v>
      </c>
      <c r="D2621" s="305" t="s">
        <v>7009</v>
      </c>
      <c r="E2621" s="304" t="s">
        <v>6524</v>
      </c>
      <c r="F2621" s="303">
        <v>9.6</v>
      </c>
      <c r="G2621" s="300">
        <v>9</v>
      </c>
      <c r="H2621" s="300">
        <v>8</v>
      </c>
      <c r="I2621" s="300">
        <v>6</v>
      </c>
      <c r="J2621" s="300">
        <v>7</v>
      </c>
      <c r="K2621" s="300">
        <v>15</v>
      </c>
      <c r="L2621" s="300">
        <v>13</v>
      </c>
      <c r="M2621" s="300">
        <v>6</v>
      </c>
      <c r="N2621" s="300">
        <v>14</v>
      </c>
      <c r="O2621" s="300">
        <v>13</v>
      </c>
      <c r="P2621" s="300">
        <v>14</v>
      </c>
      <c r="Q2621" s="300">
        <v>10</v>
      </c>
      <c r="R2621" s="1" t="s">
        <v>8</v>
      </c>
    </row>
    <row r="2622" spans="1:18">
      <c r="A2622">
        <v>322</v>
      </c>
      <c r="B2622">
        <v>8</v>
      </c>
      <c r="C2622" s="299" t="s">
        <v>7005</v>
      </c>
      <c r="D2622" s="299" t="s">
        <v>7008</v>
      </c>
      <c r="E2622" s="302" t="s">
        <v>6524</v>
      </c>
      <c r="F2622" s="301">
        <v>6.5</v>
      </c>
      <c r="G2622" s="300">
        <v>3</v>
      </c>
      <c r="H2622" s="300">
        <v>5</v>
      </c>
      <c r="I2622" s="300">
        <v>5</v>
      </c>
      <c r="J2622" s="300">
        <v>5</v>
      </c>
      <c r="K2622" s="300">
        <v>8</v>
      </c>
      <c r="L2622" s="300">
        <v>13</v>
      </c>
      <c r="M2622" s="300">
        <v>5</v>
      </c>
      <c r="N2622" s="300">
        <v>11</v>
      </c>
      <c r="O2622" s="300">
        <v>12</v>
      </c>
      <c r="P2622" s="300">
        <v>2</v>
      </c>
      <c r="Q2622" s="300">
        <v>2</v>
      </c>
    </row>
    <row r="2623" spans="1:18">
      <c r="A2623">
        <v>321</v>
      </c>
      <c r="B2623">
        <v>9</v>
      </c>
      <c r="C2623" s="299" t="s">
        <v>7005</v>
      </c>
      <c r="D2623" s="299" t="s">
        <v>7007</v>
      </c>
      <c r="E2623" s="302" t="s">
        <v>6524</v>
      </c>
      <c r="F2623" s="301">
        <v>7.8</v>
      </c>
      <c r="G2623" s="300">
        <v>7</v>
      </c>
      <c r="H2623" s="300">
        <v>7</v>
      </c>
      <c r="I2623" s="300">
        <v>6</v>
      </c>
      <c r="J2623" s="300">
        <v>7</v>
      </c>
      <c r="K2623" s="300">
        <v>15</v>
      </c>
      <c r="L2623" s="300">
        <v>14</v>
      </c>
      <c r="M2623" s="300">
        <v>4</v>
      </c>
      <c r="N2623" s="300">
        <v>13</v>
      </c>
      <c r="O2623" s="300">
        <v>12</v>
      </c>
      <c r="P2623" s="300">
        <v>12</v>
      </c>
      <c r="Q2623" s="300">
        <v>7</v>
      </c>
      <c r="R2623" s="1" t="s">
        <v>8</v>
      </c>
    </row>
    <row r="2624" spans="1:18">
      <c r="A2624">
        <v>320</v>
      </c>
      <c r="B2624">
        <v>10</v>
      </c>
      <c r="C2624" s="299" t="s">
        <v>7005</v>
      </c>
      <c r="D2624" s="299" t="s">
        <v>7006</v>
      </c>
      <c r="E2624" s="302" t="s">
        <v>6524</v>
      </c>
      <c r="F2624" s="301">
        <v>7.4</v>
      </c>
      <c r="G2624" s="300">
        <v>5</v>
      </c>
      <c r="H2624" s="300">
        <v>5</v>
      </c>
      <c r="I2624" s="300">
        <v>5</v>
      </c>
      <c r="J2624" s="300">
        <v>5</v>
      </c>
      <c r="K2624" s="300">
        <v>10</v>
      </c>
      <c r="L2624" s="300">
        <v>10</v>
      </c>
      <c r="M2624" s="300">
        <v>5</v>
      </c>
      <c r="N2624" s="300">
        <v>10</v>
      </c>
      <c r="O2624" s="300">
        <v>10</v>
      </c>
      <c r="P2624" s="300">
        <v>10</v>
      </c>
      <c r="Q2624" s="300">
        <v>7</v>
      </c>
    </row>
    <row r="2625" spans="1:18">
      <c r="A2625">
        <v>319</v>
      </c>
      <c r="C2625" s="299" t="s">
        <v>7005</v>
      </c>
      <c r="D2625" s="298" t="s">
        <v>7004</v>
      </c>
      <c r="E2625" s="297" t="s">
        <v>6524</v>
      </c>
      <c r="F2625" s="296">
        <v>8</v>
      </c>
      <c r="G2625" s="296">
        <f t="shared" ref="G2625:Q2625" si="19">AVERAGE(G2615:G2624)</f>
        <v>6.6</v>
      </c>
      <c r="H2625" s="296">
        <f t="shared" si="19"/>
        <v>6.9</v>
      </c>
      <c r="I2625" s="296">
        <f t="shared" si="19"/>
        <v>6.4</v>
      </c>
      <c r="J2625" s="296">
        <f t="shared" si="19"/>
        <v>6.5</v>
      </c>
      <c r="K2625" s="296">
        <f t="shared" si="19"/>
        <v>13</v>
      </c>
      <c r="L2625" s="296">
        <f t="shared" si="19"/>
        <v>12.1</v>
      </c>
      <c r="M2625" s="296">
        <f t="shared" si="19"/>
        <v>4.9000000000000004</v>
      </c>
      <c r="N2625" s="296">
        <f t="shared" si="19"/>
        <v>12.4</v>
      </c>
      <c r="O2625" s="296">
        <f t="shared" si="19"/>
        <v>11.9</v>
      </c>
      <c r="P2625" s="296">
        <f t="shared" si="19"/>
        <v>10.8</v>
      </c>
      <c r="Q2625" s="296">
        <f t="shared" si="19"/>
        <v>7</v>
      </c>
      <c r="R2625" s="1" t="s">
        <v>8</v>
      </c>
    </row>
    <row r="2626" spans="1:18">
      <c r="A2626">
        <v>318</v>
      </c>
      <c r="B2626">
        <v>1</v>
      </c>
      <c r="C2626" s="299" t="s">
        <v>6996</v>
      </c>
      <c r="D2626" s="299" t="s">
        <v>7003</v>
      </c>
      <c r="E2626" s="302" t="s">
        <v>6524</v>
      </c>
      <c r="F2626" s="301">
        <v>9.4</v>
      </c>
      <c r="G2626" s="300">
        <v>8</v>
      </c>
      <c r="H2626" s="300">
        <v>8</v>
      </c>
      <c r="I2626" s="300">
        <v>8</v>
      </c>
      <c r="J2626" s="300">
        <v>7</v>
      </c>
      <c r="K2626" s="300">
        <v>14</v>
      </c>
      <c r="L2626" s="300">
        <v>14</v>
      </c>
      <c r="M2626" s="300">
        <v>7</v>
      </c>
      <c r="N2626" s="300">
        <v>12</v>
      </c>
      <c r="O2626" s="300">
        <v>14</v>
      </c>
      <c r="P2626" s="300">
        <v>15</v>
      </c>
      <c r="Q2626" s="300">
        <v>10</v>
      </c>
      <c r="R2626" s="1" t="s">
        <v>8</v>
      </c>
    </row>
    <row r="2627" spans="1:18">
      <c r="A2627">
        <v>317</v>
      </c>
      <c r="B2627">
        <v>2</v>
      </c>
      <c r="C2627" s="299" t="s">
        <v>6996</v>
      </c>
      <c r="D2627" s="305" t="s">
        <v>7002</v>
      </c>
      <c r="E2627" s="304" t="s">
        <v>6524</v>
      </c>
      <c r="F2627" s="303">
        <v>10</v>
      </c>
      <c r="G2627" s="300">
        <v>10</v>
      </c>
      <c r="H2627" s="300">
        <v>10</v>
      </c>
      <c r="I2627" s="300">
        <v>7</v>
      </c>
      <c r="J2627" s="300">
        <v>7</v>
      </c>
      <c r="K2627" s="300">
        <v>16</v>
      </c>
      <c r="L2627" s="300">
        <v>20</v>
      </c>
      <c r="M2627" s="300">
        <v>8</v>
      </c>
      <c r="N2627" s="300">
        <v>18</v>
      </c>
      <c r="O2627" s="300">
        <v>16</v>
      </c>
      <c r="P2627" s="300">
        <v>18</v>
      </c>
      <c r="Q2627" s="300">
        <v>10</v>
      </c>
      <c r="R2627" s="1" t="s">
        <v>6665</v>
      </c>
    </row>
    <row r="2628" spans="1:18">
      <c r="A2628">
        <v>316</v>
      </c>
      <c r="B2628">
        <v>3</v>
      </c>
      <c r="C2628" s="299" t="s">
        <v>6996</v>
      </c>
      <c r="D2628" s="305" t="s">
        <v>7001</v>
      </c>
      <c r="E2628" s="304" t="s">
        <v>6524</v>
      </c>
      <c r="F2628" s="303">
        <v>9.9</v>
      </c>
      <c r="G2628" s="300">
        <v>10</v>
      </c>
      <c r="H2628" s="300">
        <v>10</v>
      </c>
      <c r="I2628" s="300">
        <v>6</v>
      </c>
      <c r="J2628" s="300">
        <v>8</v>
      </c>
      <c r="K2628" s="300">
        <v>18</v>
      </c>
      <c r="L2628" s="300">
        <v>20</v>
      </c>
      <c r="M2628" s="300">
        <v>10</v>
      </c>
      <c r="N2628" s="300">
        <v>20</v>
      </c>
      <c r="O2628" s="300">
        <v>18</v>
      </c>
      <c r="P2628" s="300">
        <v>20</v>
      </c>
      <c r="Q2628" s="300">
        <v>10</v>
      </c>
      <c r="R2628" s="1" t="s">
        <v>8</v>
      </c>
    </row>
    <row r="2629" spans="1:18">
      <c r="A2629">
        <v>315</v>
      </c>
      <c r="B2629">
        <v>4</v>
      </c>
      <c r="C2629" s="299" t="s">
        <v>6996</v>
      </c>
      <c r="D2629" s="299" t="s">
        <v>7000</v>
      </c>
      <c r="E2629" s="302" t="s">
        <v>6524</v>
      </c>
      <c r="F2629" s="301">
        <v>9.1999999999999993</v>
      </c>
      <c r="G2629" s="300">
        <v>9</v>
      </c>
      <c r="H2629" s="300">
        <v>9</v>
      </c>
      <c r="I2629" s="300">
        <v>6</v>
      </c>
      <c r="J2629" s="300">
        <v>7</v>
      </c>
      <c r="K2629" s="300">
        <v>14</v>
      </c>
      <c r="L2629" s="300">
        <v>14</v>
      </c>
      <c r="M2629" s="300">
        <v>8</v>
      </c>
      <c r="N2629" s="300">
        <v>18</v>
      </c>
      <c r="O2629" s="300">
        <v>14</v>
      </c>
      <c r="P2629" s="300">
        <v>16</v>
      </c>
      <c r="Q2629" s="300">
        <v>10</v>
      </c>
      <c r="R2629" s="1" t="s">
        <v>8</v>
      </c>
    </row>
    <row r="2630" spans="1:18">
      <c r="A2630">
        <v>314</v>
      </c>
      <c r="B2630">
        <v>5</v>
      </c>
      <c r="C2630" s="299" t="s">
        <v>6996</v>
      </c>
      <c r="D2630" s="299" t="s">
        <v>6999</v>
      </c>
      <c r="E2630" s="302" t="s">
        <v>6524</v>
      </c>
      <c r="F2630" s="301">
        <v>8.6999999999999993</v>
      </c>
      <c r="G2630" s="300">
        <v>5</v>
      </c>
      <c r="H2630" s="300">
        <v>9</v>
      </c>
      <c r="I2630" s="300">
        <v>6</v>
      </c>
      <c r="J2630" s="300">
        <v>5</v>
      </c>
      <c r="K2630" s="300">
        <v>16</v>
      </c>
      <c r="L2630" s="300">
        <v>16</v>
      </c>
      <c r="M2630" s="300">
        <v>7</v>
      </c>
      <c r="N2630" s="300">
        <v>19</v>
      </c>
      <c r="O2630" s="300">
        <v>18</v>
      </c>
      <c r="P2630" s="300">
        <v>18</v>
      </c>
      <c r="Q2630" s="300">
        <v>10</v>
      </c>
      <c r="R2630" s="1" t="s">
        <v>6665</v>
      </c>
    </row>
    <row r="2631" spans="1:18">
      <c r="A2631">
        <v>313</v>
      </c>
      <c r="B2631">
        <v>6</v>
      </c>
      <c r="C2631" s="299" t="s">
        <v>6996</v>
      </c>
      <c r="D2631" s="305" t="s">
        <v>6998</v>
      </c>
      <c r="E2631" s="304" t="s">
        <v>6524</v>
      </c>
      <c r="F2631" s="303">
        <v>10</v>
      </c>
      <c r="G2631" s="300">
        <v>10</v>
      </c>
      <c r="H2631" s="300">
        <v>10</v>
      </c>
      <c r="I2631" s="300">
        <v>6</v>
      </c>
      <c r="J2631" s="300">
        <v>7</v>
      </c>
      <c r="K2631" s="300">
        <v>20</v>
      </c>
      <c r="L2631" s="300">
        <v>20</v>
      </c>
      <c r="M2631" s="300">
        <v>10</v>
      </c>
      <c r="N2631" s="300">
        <v>20</v>
      </c>
      <c r="O2631" s="300">
        <v>18</v>
      </c>
      <c r="P2631" s="300">
        <v>20</v>
      </c>
      <c r="Q2631" s="300">
        <v>10</v>
      </c>
      <c r="R2631" s="1" t="s">
        <v>6665</v>
      </c>
    </row>
    <row r="2632" spans="1:18">
      <c r="A2632">
        <v>312</v>
      </c>
      <c r="B2632">
        <v>7</v>
      </c>
      <c r="C2632" s="299" t="s">
        <v>6996</v>
      </c>
      <c r="D2632" s="299" t="s">
        <v>6997</v>
      </c>
      <c r="E2632" s="302" t="s">
        <v>6524</v>
      </c>
      <c r="F2632" s="301">
        <v>8.1</v>
      </c>
      <c r="G2632" s="300">
        <v>8</v>
      </c>
      <c r="H2632" s="300">
        <v>7</v>
      </c>
      <c r="I2632" s="300">
        <v>9</v>
      </c>
      <c r="J2632" s="300">
        <v>7</v>
      </c>
      <c r="K2632" s="300">
        <v>13</v>
      </c>
      <c r="L2632" s="300">
        <v>15</v>
      </c>
      <c r="M2632" s="300">
        <v>4</v>
      </c>
      <c r="N2632" s="300">
        <v>11</v>
      </c>
      <c r="O2632" s="300">
        <v>11</v>
      </c>
      <c r="P2632" s="300">
        <v>13</v>
      </c>
      <c r="Q2632" s="300">
        <v>10</v>
      </c>
      <c r="R2632" s="1" t="s">
        <v>8</v>
      </c>
    </row>
    <row r="2633" spans="1:18">
      <c r="A2633">
        <v>311</v>
      </c>
      <c r="C2633" s="299" t="s">
        <v>6996</v>
      </c>
      <c r="D2633" s="298" t="s">
        <v>6995</v>
      </c>
      <c r="E2633" s="297" t="s">
        <v>6524</v>
      </c>
      <c r="F2633" s="296">
        <v>9.3000000000000007</v>
      </c>
      <c r="G2633" s="296">
        <f t="shared" ref="G2633:Q2633" si="20">AVERAGE(G2632:G2632)</f>
        <v>8</v>
      </c>
      <c r="H2633" s="296">
        <f t="shared" si="20"/>
        <v>7</v>
      </c>
      <c r="I2633" s="296">
        <f t="shared" si="20"/>
        <v>9</v>
      </c>
      <c r="J2633" s="296">
        <f t="shared" si="20"/>
        <v>7</v>
      </c>
      <c r="K2633" s="296">
        <f t="shared" si="20"/>
        <v>13</v>
      </c>
      <c r="L2633" s="296">
        <f t="shared" si="20"/>
        <v>15</v>
      </c>
      <c r="M2633" s="296">
        <f t="shared" si="20"/>
        <v>4</v>
      </c>
      <c r="N2633" s="296">
        <f t="shared" si="20"/>
        <v>11</v>
      </c>
      <c r="O2633" s="296">
        <f t="shared" si="20"/>
        <v>11</v>
      </c>
      <c r="P2633" s="296">
        <f t="shared" si="20"/>
        <v>13</v>
      </c>
      <c r="Q2633" s="296">
        <f t="shared" si="20"/>
        <v>10</v>
      </c>
      <c r="R2633" s="1" t="s">
        <v>8</v>
      </c>
    </row>
    <row r="2634" spans="1:18">
      <c r="A2634">
        <v>310</v>
      </c>
      <c r="B2634">
        <v>1</v>
      </c>
      <c r="C2634" s="299" t="s">
        <v>6984</v>
      </c>
      <c r="D2634" s="299" t="s">
        <v>6994</v>
      </c>
      <c r="E2634" s="302" t="s">
        <v>6524</v>
      </c>
      <c r="F2634" s="301">
        <v>8.8000000000000007</v>
      </c>
      <c r="G2634" s="300">
        <v>8</v>
      </c>
      <c r="H2634" s="300">
        <v>6</v>
      </c>
      <c r="I2634" s="300">
        <v>5</v>
      </c>
      <c r="J2634" s="300">
        <v>6</v>
      </c>
      <c r="K2634" s="300">
        <v>14</v>
      </c>
      <c r="L2634" s="300">
        <v>13</v>
      </c>
      <c r="M2634" s="300">
        <v>5</v>
      </c>
      <c r="N2634" s="300">
        <v>12</v>
      </c>
      <c r="O2634" s="300">
        <v>10</v>
      </c>
      <c r="P2634" s="300">
        <v>10</v>
      </c>
      <c r="Q2634" s="300">
        <v>7</v>
      </c>
      <c r="R2634" s="1" t="s">
        <v>6665</v>
      </c>
    </row>
    <row r="2635" spans="1:18">
      <c r="A2635">
        <v>309</v>
      </c>
      <c r="B2635">
        <v>2</v>
      </c>
      <c r="C2635" s="299" t="s">
        <v>6984</v>
      </c>
      <c r="D2635" s="299" t="s">
        <v>6993</v>
      </c>
      <c r="E2635" s="1" t="s">
        <v>6524</v>
      </c>
      <c r="F2635" s="301">
        <v>7.7</v>
      </c>
      <c r="G2635" s="300">
        <v>8</v>
      </c>
      <c r="H2635" s="300">
        <v>6</v>
      </c>
      <c r="I2635" s="300">
        <v>5</v>
      </c>
      <c r="J2635" s="300">
        <v>5</v>
      </c>
      <c r="K2635" s="300">
        <v>12</v>
      </c>
      <c r="L2635" s="300">
        <v>13</v>
      </c>
      <c r="M2635" s="300">
        <v>6</v>
      </c>
      <c r="N2635" s="300">
        <v>11</v>
      </c>
      <c r="O2635" s="300">
        <v>12</v>
      </c>
      <c r="P2635" s="300">
        <v>12</v>
      </c>
      <c r="Q2635" s="300">
        <v>5</v>
      </c>
      <c r="R2635" s="1" t="s">
        <v>6665</v>
      </c>
    </row>
    <row r="2636" spans="1:18">
      <c r="A2636">
        <v>308</v>
      </c>
      <c r="B2636">
        <v>3</v>
      </c>
      <c r="C2636" s="299" t="s">
        <v>6984</v>
      </c>
      <c r="D2636" s="299" t="s">
        <v>6992</v>
      </c>
      <c r="E2636" s="302" t="s">
        <v>6524</v>
      </c>
      <c r="F2636" s="301">
        <v>6.5</v>
      </c>
      <c r="G2636" s="300">
        <v>3</v>
      </c>
      <c r="H2636" s="300">
        <v>7</v>
      </c>
      <c r="I2636" s="300">
        <v>5</v>
      </c>
      <c r="J2636" s="300">
        <v>5</v>
      </c>
      <c r="K2636" s="300">
        <v>11</v>
      </c>
      <c r="L2636" s="300">
        <v>12</v>
      </c>
      <c r="M2636" s="300">
        <v>5</v>
      </c>
      <c r="N2636" s="300">
        <v>10</v>
      </c>
      <c r="O2636" s="300">
        <v>10</v>
      </c>
      <c r="P2636" s="300">
        <v>11</v>
      </c>
      <c r="Q2636" s="300">
        <v>5</v>
      </c>
    </row>
    <row r="2637" spans="1:18">
      <c r="A2637">
        <v>307</v>
      </c>
      <c r="B2637">
        <v>4</v>
      </c>
      <c r="C2637" s="299" t="s">
        <v>6984</v>
      </c>
      <c r="D2637" s="299" t="s">
        <v>6991</v>
      </c>
      <c r="E2637" s="302" t="s">
        <v>6524</v>
      </c>
      <c r="F2637" s="301">
        <v>7.5</v>
      </c>
      <c r="G2637" s="300">
        <v>2</v>
      </c>
      <c r="H2637" s="300">
        <v>5</v>
      </c>
      <c r="I2637" s="300">
        <v>5</v>
      </c>
      <c r="J2637" s="300">
        <v>5</v>
      </c>
      <c r="K2637" s="300">
        <v>11</v>
      </c>
      <c r="L2637" s="300">
        <v>8</v>
      </c>
      <c r="M2637" s="300">
        <v>4</v>
      </c>
      <c r="N2637" s="300">
        <v>10</v>
      </c>
      <c r="O2637" s="300">
        <v>9</v>
      </c>
      <c r="P2637" s="300">
        <v>8</v>
      </c>
      <c r="Q2637" s="300">
        <v>4</v>
      </c>
      <c r="R2637" s="1" t="s">
        <v>6665</v>
      </c>
    </row>
    <row r="2638" spans="1:18">
      <c r="A2638">
        <v>306</v>
      </c>
      <c r="B2638">
        <v>5</v>
      </c>
      <c r="C2638" s="299" t="s">
        <v>6984</v>
      </c>
      <c r="D2638" s="299" t="s">
        <v>6990</v>
      </c>
      <c r="E2638" s="302" t="s">
        <v>6524</v>
      </c>
      <c r="F2638" s="301">
        <v>7.9</v>
      </c>
      <c r="G2638" s="300">
        <v>6</v>
      </c>
      <c r="H2638" s="300">
        <v>6</v>
      </c>
      <c r="I2638" s="300">
        <v>7</v>
      </c>
      <c r="J2638" s="300">
        <v>5</v>
      </c>
      <c r="K2638" s="300">
        <v>12</v>
      </c>
      <c r="L2638" s="300">
        <v>9</v>
      </c>
      <c r="M2638" s="300">
        <v>4</v>
      </c>
      <c r="N2638" s="300">
        <v>10</v>
      </c>
      <c r="O2638" s="300">
        <v>10</v>
      </c>
      <c r="P2638" s="300">
        <v>10</v>
      </c>
      <c r="Q2638" s="300">
        <v>5</v>
      </c>
      <c r="R2638" s="1" t="s">
        <v>6665</v>
      </c>
    </row>
    <row r="2639" spans="1:18">
      <c r="A2639">
        <v>305</v>
      </c>
      <c r="B2639">
        <v>6</v>
      </c>
      <c r="C2639" s="299" t="s">
        <v>6984</v>
      </c>
      <c r="D2639" s="299" t="s">
        <v>6989</v>
      </c>
      <c r="E2639" s="302" t="s">
        <v>6524</v>
      </c>
      <c r="F2639" s="301">
        <v>9.1</v>
      </c>
      <c r="G2639" s="300">
        <v>8</v>
      </c>
      <c r="H2639" s="300">
        <v>7</v>
      </c>
      <c r="I2639" s="300">
        <v>6</v>
      </c>
      <c r="J2639" s="300">
        <v>6</v>
      </c>
      <c r="K2639" s="300">
        <v>14</v>
      </c>
      <c r="L2639" s="300">
        <v>11</v>
      </c>
      <c r="M2639" s="300">
        <v>6</v>
      </c>
      <c r="N2639" s="300">
        <v>13</v>
      </c>
      <c r="O2639" s="300">
        <v>11</v>
      </c>
      <c r="P2639" s="300">
        <v>12</v>
      </c>
      <c r="Q2639" s="300">
        <v>6</v>
      </c>
      <c r="R2639" s="1" t="s">
        <v>6665</v>
      </c>
    </row>
    <row r="2640" spans="1:18">
      <c r="A2640">
        <v>304</v>
      </c>
      <c r="B2640">
        <v>7</v>
      </c>
      <c r="C2640" s="299" t="s">
        <v>6984</v>
      </c>
      <c r="D2640" s="299" t="s">
        <v>6988</v>
      </c>
      <c r="E2640" s="302" t="s">
        <v>6524</v>
      </c>
      <c r="F2640" s="301">
        <v>6.8</v>
      </c>
      <c r="G2640" s="300">
        <v>4</v>
      </c>
      <c r="H2640" s="300">
        <v>5</v>
      </c>
      <c r="I2640" s="300">
        <v>5</v>
      </c>
      <c r="J2640" s="300">
        <v>5</v>
      </c>
      <c r="K2640" s="300">
        <v>10</v>
      </c>
      <c r="L2640" s="300">
        <v>9</v>
      </c>
      <c r="M2640" s="300">
        <v>5</v>
      </c>
      <c r="N2640" s="300">
        <v>10</v>
      </c>
      <c r="O2640" s="300">
        <v>10</v>
      </c>
      <c r="P2640" s="300">
        <v>10</v>
      </c>
      <c r="Q2640" s="300">
        <v>5</v>
      </c>
    </row>
    <row r="2641" spans="1:18">
      <c r="A2641">
        <v>303</v>
      </c>
      <c r="B2641">
        <v>8</v>
      </c>
      <c r="C2641" s="299" t="s">
        <v>6984</v>
      </c>
      <c r="D2641" s="299" t="s">
        <v>6987</v>
      </c>
      <c r="E2641" s="302" t="s">
        <v>6524</v>
      </c>
      <c r="F2641" s="301">
        <v>6.8</v>
      </c>
      <c r="G2641" s="300">
        <v>5</v>
      </c>
      <c r="H2641" s="300">
        <v>5</v>
      </c>
      <c r="I2641" s="300">
        <v>5</v>
      </c>
      <c r="J2641" s="300">
        <v>5</v>
      </c>
      <c r="K2641" s="300">
        <v>10</v>
      </c>
      <c r="L2641" s="300">
        <v>10</v>
      </c>
      <c r="M2641" s="300">
        <v>5</v>
      </c>
      <c r="N2641" s="300">
        <v>10</v>
      </c>
      <c r="O2641" s="300">
        <v>10</v>
      </c>
      <c r="P2641" s="300">
        <v>10</v>
      </c>
      <c r="Q2641" s="300">
        <v>5</v>
      </c>
    </row>
    <row r="2642" spans="1:18">
      <c r="A2642">
        <v>302</v>
      </c>
      <c r="B2642">
        <v>9</v>
      </c>
      <c r="C2642" s="299" t="s">
        <v>6984</v>
      </c>
      <c r="D2642" s="299" t="s">
        <v>6986</v>
      </c>
      <c r="E2642" s="302" t="s">
        <v>6524</v>
      </c>
      <c r="F2642" s="301">
        <v>9</v>
      </c>
      <c r="G2642" s="300">
        <v>5</v>
      </c>
      <c r="H2642" s="300">
        <v>5</v>
      </c>
      <c r="I2642" s="300">
        <v>5</v>
      </c>
      <c r="J2642" s="300">
        <v>5</v>
      </c>
      <c r="K2642" s="300">
        <v>10</v>
      </c>
      <c r="L2642" s="300">
        <v>10</v>
      </c>
      <c r="M2642" s="300">
        <v>5</v>
      </c>
      <c r="N2642" s="300">
        <v>10</v>
      </c>
      <c r="O2642" s="300">
        <v>10</v>
      </c>
      <c r="P2642" s="300">
        <v>10</v>
      </c>
      <c r="Q2642" s="300">
        <v>5</v>
      </c>
      <c r="R2642" s="1" t="s">
        <v>6665</v>
      </c>
    </row>
    <row r="2643" spans="1:18">
      <c r="A2643">
        <v>301</v>
      </c>
      <c r="B2643">
        <v>10</v>
      </c>
      <c r="C2643" s="299" t="s">
        <v>6984</v>
      </c>
      <c r="D2643" s="299" t="s">
        <v>6985</v>
      </c>
      <c r="E2643" s="302" t="s">
        <v>6524</v>
      </c>
      <c r="F2643" s="301">
        <v>8.1999999999999993</v>
      </c>
      <c r="G2643" s="300">
        <v>5</v>
      </c>
      <c r="H2643" s="300">
        <v>5</v>
      </c>
      <c r="I2643" s="300">
        <v>5</v>
      </c>
      <c r="J2643" s="300">
        <v>5</v>
      </c>
      <c r="K2643" s="300">
        <v>10</v>
      </c>
      <c r="L2643" s="300">
        <v>10</v>
      </c>
      <c r="M2643" s="300">
        <v>5</v>
      </c>
      <c r="N2643" s="300">
        <v>10</v>
      </c>
      <c r="O2643" s="300">
        <v>10</v>
      </c>
      <c r="P2643" s="300">
        <v>10</v>
      </c>
      <c r="Q2643" s="300">
        <v>5</v>
      </c>
      <c r="R2643" s="1" t="s">
        <v>6665</v>
      </c>
    </row>
    <row r="2644" spans="1:18">
      <c r="A2644">
        <v>300</v>
      </c>
      <c r="C2644" s="299" t="s">
        <v>6984</v>
      </c>
      <c r="D2644" s="298" t="s">
        <v>6983</v>
      </c>
      <c r="E2644" s="297" t="s">
        <v>6524</v>
      </c>
      <c r="F2644" s="296">
        <v>7.8</v>
      </c>
      <c r="G2644" s="296">
        <f t="shared" ref="G2644:Q2644" si="21">AVERAGE(G2634:G2643)</f>
        <v>5.4</v>
      </c>
      <c r="H2644" s="296">
        <f t="shared" si="21"/>
        <v>5.7</v>
      </c>
      <c r="I2644" s="296">
        <f t="shared" si="21"/>
        <v>5.3</v>
      </c>
      <c r="J2644" s="296">
        <f t="shared" si="21"/>
        <v>5.2</v>
      </c>
      <c r="K2644" s="296">
        <f t="shared" si="21"/>
        <v>11.4</v>
      </c>
      <c r="L2644" s="296">
        <f t="shared" si="21"/>
        <v>10.5</v>
      </c>
      <c r="M2644" s="296">
        <f t="shared" si="21"/>
        <v>5</v>
      </c>
      <c r="N2644" s="296">
        <f t="shared" si="21"/>
        <v>10.6</v>
      </c>
      <c r="O2644" s="296">
        <f t="shared" si="21"/>
        <v>10.199999999999999</v>
      </c>
      <c r="P2644" s="296">
        <f t="shared" si="21"/>
        <v>10.3</v>
      </c>
      <c r="Q2644" s="296">
        <f t="shared" si="21"/>
        <v>5.2</v>
      </c>
      <c r="R2644" s="1" t="s">
        <v>6665</v>
      </c>
    </row>
    <row r="2645" spans="1:18">
      <c r="A2645">
        <v>299</v>
      </c>
      <c r="B2645">
        <v>1</v>
      </c>
      <c r="C2645" s="299" t="s">
        <v>6974</v>
      </c>
      <c r="D2645" s="299" t="s">
        <v>6982</v>
      </c>
      <c r="E2645" s="302" t="s">
        <v>6524</v>
      </c>
      <c r="F2645" s="301">
        <v>8</v>
      </c>
      <c r="G2645" s="300">
        <v>6</v>
      </c>
      <c r="H2645" s="300">
        <v>7</v>
      </c>
      <c r="I2645" s="300">
        <v>5</v>
      </c>
      <c r="J2645" s="300">
        <v>5</v>
      </c>
      <c r="K2645" s="300">
        <v>12</v>
      </c>
      <c r="L2645" s="300">
        <v>11</v>
      </c>
      <c r="M2645" s="300">
        <v>6</v>
      </c>
      <c r="N2645" s="300">
        <v>12</v>
      </c>
      <c r="O2645" s="300">
        <v>11</v>
      </c>
      <c r="P2645" s="300">
        <v>12</v>
      </c>
      <c r="Q2645" s="300">
        <v>5</v>
      </c>
      <c r="R2645" s="1" t="s">
        <v>8</v>
      </c>
    </row>
    <row r="2646" spans="1:18">
      <c r="A2646">
        <v>298</v>
      </c>
      <c r="B2646">
        <v>2</v>
      </c>
      <c r="C2646" s="299" t="s">
        <v>6974</v>
      </c>
      <c r="D2646" s="299" t="s">
        <v>6981</v>
      </c>
      <c r="E2646" s="302" t="s">
        <v>6524</v>
      </c>
      <c r="F2646" s="301">
        <v>9</v>
      </c>
      <c r="G2646" s="300">
        <v>8</v>
      </c>
      <c r="H2646" s="300">
        <v>7</v>
      </c>
      <c r="I2646" s="300">
        <v>5</v>
      </c>
      <c r="J2646" s="300">
        <v>5</v>
      </c>
      <c r="K2646" s="300">
        <v>12</v>
      </c>
      <c r="L2646" s="300">
        <v>14</v>
      </c>
      <c r="M2646" s="300">
        <v>3</v>
      </c>
      <c r="N2646" s="300">
        <v>14</v>
      </c>
      <c r="O2646" s="300">
        <v>13</v>
      </c>
      <c r="P2646" s="300">
        <v>13</v>
      </c>
      <c r="Q2646" s="300">
        <v>7</v>
      </c>
      <c r="R2646" s="1" t="s">
        <v>6665</v>
      </c>
    </row>
    <row r="2647" spans="1:18">
      <c r="A2647">
        <v>297</v>
      </c>
      <c r="B2647">
        <v>3</v>
      </c>
      <c r="C2647" s="299" t="s">
        <v>6974</v>
      </c>
      <c r="D2647" s="299" t="s">
        <v>6980</v>
      </c>
      <c r="E2647" s="302" t="s">
        <v>6524</v>
      </c>
      <c r="F2647" s="301">
        <v>9</v>
      </c>
      <c r="G2647" s="300">
        <v>7</v>
      </c>
      <c r="H2647" s="300">
        <v>8</v>
      </c>
      <c r="I2647" s="300">
        <v>7</v>
      </c>
      <c r="J2647" s="300">
        <v>6</v>
      </c>
      <c r="K2647" s="300">
        <v>15</v>
      </c>
      <c r="L2647" s="300">
        <v>13</v>
      </c>
      <c r="M2647" s="300">
        <v>7</v>
      </c>
      <c r="N2647" s="300">
        <v>14</v>
      </c>
      <c r="O2647" s="300">
        <v>11</v>
      </c>
      <c r="P2647" s="300">
        <v>14</v>
      </c>
      <c r="Q2647" s="300">
        <v>8</v>
      </c>
      <c r="R2647" s="1" t="s">
        <v>8</v>
      </c>
    </row>
    <row r="2648" spans="1:18">
      <c r="A2648">
        <v>296</v>
      </c>
      <c r="B2648">
        <v>4</v>
      </c>
      <c r="C2648" s="299" t="s">
        <v>6974</v>
      </c>
      <c r="D2648" s="299" t="s">
        <v>6979</v>
      </c>
      <c r="E2648" s="302" t="s">
        <v>6524</v>
      </c>
      <c r="F2648" s="301">
        <v>9.1999999999999993</v>
      </c>
      <c r="G2648" s="300">
        <v>8</v>
      </c>
      <c r="H2648" s="300">
        <v>7</v>
      </c>
      <c r="I2648" s="300">
        <v>5</v>
      </c>
      <c r="J2648" s="300">
        <v>7</v>
      </c>
      <c r="K2648" s="300">
        <v>14</v>
      </c>
      <c r="L2648" s="300">
        <v>14</v>
      </c>
      <c r="M2648" s="300">
        <v>3</v>
      </c>
      <c r="N2648" s="300">
        <v>14</v>
      </c>
      <c r="O2648" s="300">
        <v>10</v>
      </c>
      <c r="P2648" s="300">
        <v>12</v>
      </c>
      <c r="Q2648" s="300">
        <v>7</v>
      </c>
      <c r="R2648" s="1" t="s">
        <v>6665</v>
      </c>
    </row>
    <row r="2649" spans="1:18">
      <c r="A2649">
        <v>295</v>
      </c>
      <c r="B2649">
        <v>5</v>
      </c>
      <c r="C2649" s="299" t="s">
        <v>6974</v>
      </c>
      <c r="D2649" s="299" t="s">
        <v>6978</v>
      </c>
      <c r="E2649" s="302" t="s">
        <v>6524</v>
      </c>
      <c r="F2649" s="301">
        <v>8.1999999999999993</v>
      </c>
      <c r="G2649" s="300">
        <v>8</v>
      </c>
      <c r="H2649" s="300">
        <v>8</v>
      </c>
      <c r="I2649" s="300">
        <v>7</v>
      </c>
      <c r="J2649" s="300">
        <v>5</v>
      </c>
      <c r="K2649" s="300">
        <v>13</v>
      </c>
      <c r="L2649" s="300">
        <v>12</v>
      </c>
      <c r="M2649" s="300">
        <v>4</v>
      </c>
      <c r="N2649" s="300">
        <v>12</v>
      </c>
      <c r="O2649" s="300">
        <v>12</v>
      </c>
      <c r="P2649" s="300">
        <v>11</v>
      </c>
      <c r="Q2649" s="300">
        <v>5</v>
      </c>
      <c r="R2649" s="1" t="s">
        <v>8</v>
      </c>
    </row>
    <row r="2650" spans="1:18">
      <c r="A2650">
        <v>294</v>
      </c>
      <c r="B2650">
        <v>6</v>
      </c>
      <c r="C2650" s="299" t="s">
        <v>6974</v>
      </c>
      <c r="D2650" s="299" t="s">
        <v>6977</v>
      </c>
      <c r="E2650" s="302" t="s">
        <v>6524</v>
      </c>
      <c r="F2650" s="301">
        <v>8</v>
      </c>
      <c r="G2650" s="300">
        <v>5</v>
      </c>
      <c r="H2650" s="300">
        <v>5</v>
      </c>
      <c r="I2650" s="300">
        <v>6</v>
      </c>
      <c r="J2650" s="300">
        <v>5</v>
      </c>
      <c r="K2650" s="300">
        <v>12</v>
      </c>
      <c r="L2650" s="300">
        <v>11</v>
      </c>
      <c r="M2650" s="300">
        <v>5</v>
      </c>
      <c r="N2650" s="300">
        <v>10</v>
      </c>
      <c r="O2650" s="300">
        <v>11</v>
      </c>
      <c r="P2650" s="300">
        <v>11</v>
      </c>
      <c r="Q2650" s="300">
        <v>5</v>
      </c>
      <c r="R2650" s="1" t="s">
        <v>6665</v>
      </c>
    </row>
    <row r="2651" spans="1:18">
      <c r="A2651">
        <v>293</v>
      </c>
      <c r="B2651">
        <v>7</v>
      </c>
      <c r="C2651" s="299" t="s">
        <v>6974</v>
      </c>
      <c r="D2651" s="299" t="s">
        <v>6976</v>
      </c>
      <c r="E2651" s="302" t="s">
        <v>6524</v>
      </c>
      <c r="F2651" s="301">
        <v>7.5</v>
      </c>
      <c r="G2651" s="300">
        <v>5</v>
      </c>
      <c r="H2651" s="300">
        <v>5</v>
      </c>
      <c r="I2651" s="300">
        <v>5</v>
      </c>
      <c r="J2651" s="300">
        <v>5</v>
      </c>
      <c r="K2651" s="300">
        <v>10</v>
      </c>
      <c r="L2651" s="300">
        <v>11</v>
      </c>
      <c r="M2651" s="300">
        <v>4</v>
      </c>
      <c r="N2651" s="300">
        <v>10</v>
      </c>
      <c r="O2651" s="300">
        <v>10</v>
      </c>
      <c r="P2651" s="300">
        <v>9</v>
      </c>
      <c r="Q2651" s="300">
        <v>5</v>
      </c>
      <c r="R2651" s="1" t="s">
        <v>8</v>
      </c>
    </row>
    <row r="2652" spans="1:18">
      <c r="A2652">
        <v>292</v>
      </c>
      <c r="B2652">
        <v>8</v>
      </c>
      <c r="C2652" s="299" t="s">
        <v>6974</v>
      </c>
      <c r="D2652" s="305" t="s">
        <v>6975</v>
      </c>
      <c r="E2652" s="304" t="s">
        <v>6524</v>
      </c>
      <c r="F2652" s="303">
        <v>9.6999999999999993</v>
      </c>
      <c r="G2652" s="300">
        <v>10</v>
      </c>
      <c r="H2652" s="300">
        <v>10</v>
      </c>
      <c r="I2652" s="300">
        <v>6</v>
      </c>
      <c r="J2652" s="300">
        <v>8</v>
      </c>
      <c r="K2652" s="300">
        <v>20</v>
      </c>
      <c r="L2652" s="300">
        <v>20</v>
      </c>
      <c r="M2652" s="300">
        <v>4</v>
      </c>
      <c r="N2652" s="300">
        <v>20</v>
      </c>
      <c r="O2652" s="300">
        <v>16</v>
      </c>
      <c r="P2652" s="300">
        <v>20</v>
      </c>
      <c r="Q2652" s="300">
        <v>10</v>
      </c>
      <c r="R2652" s="1" t="s">
        <v>8</v>
      </c>
    </row>
    <row r="2653" spans="1:18">
      <c r="A2653">
        <v>291</v>
      </c>
      <c r="C2653" s="299" t="s">
        <v>6974</v>
      </c>
      <c r="D2653" s="298" t="s">
        <v>6973</v>
      </c>
      <c r="E2653" s="297" t="s">
        <v>6524</v>
      </c>
      <c r="F2653" s="296">
        <v>8.6</v>
      </c>
      <c r="G2653" s="296">
        <f t="shared" ref="G2653:Q2653" si="22">AVERAGE(G2645:G2652)</f>
        <v>7.125</v>
      </c>
      <c r="H2653" s="296">
        <f t="shared" si="22"/>
        <v>7.125</v>
      </c>
      <c r="I2653" s="296">
        <f t="shared" si="22"/>
        <v>5.75</v>
      </c>
      <c r="J2653" s="296">
        <f t="shared" si="22"/>
        <v>5.75</v>
      </c>
      <c r="K2653" s="296">
        <f t="shared" si="22"/>
        <v>13.5</v>
      </c>
      <c r="L2653" s="296">
        <f t="shared" si="22"/>
        <v>13.25</v>
      </c>
      <c r="M2653" s="296">
        <f t="shared" si="22"/>
        <v>4.5</v>
      </c>
      <c r="N2653" s="296">
        <f t="shared" si="22"/>
        <v>13.25</v>
      </c>
      <c r="O2653" s="296">
        <f t="shared" si="22"/>
        <v>11.75</v>
      </c>
      <c r="P2653" s="296">
        <f t="shared" si="22"/>
        <v>12.75</v>
      </c>
      <c r="Q2653" s="296">
        <f t="shared" si="22"/>
        <v>6.5</v>
      </c>
      <c r="R2653" s="1" t="s">
        <v>8</v>
      </c>
    </row>
    <row r="2654" spans="1:18">
      <c r="A2654">
        <v>290</v>
      </c>
      <c r="B2654">
        <v>1</v>
      </c>
      <c r="C2654" s="299" t="s">
        <v>6957</v>
      </c>
      <c r="D2654" s="299" t="s">
        <v>6972</v>
      </c>
      <c r="E2654" s="1" t="s">
        <v>6524</v>
      </c>
      <c r="F2654" s="301">
        <v>8.4</v>
      </c>
      <c r="G2654" s="300">
        <v>5</v>
      </c>
      <c r="H2654" s="300">
        <v>5</v>
      </c>
      <c r="I2654" s="300">
        <v>5</v>
      </c>
      <c r="J2654" s="300">
        <v>5</v>
      </c>
      <c r="K2654" s="300">
        <v>10</v>
      </c>
      <c r="L2654" s="300">
        <v>10</v>
      </c>
      <c r="M2654" s="300">
        <v>5</v>
      </c>
      <c r="N2654" s="300">
        <v>10</v>
      </c>
      <c r="O2654" s="300">
        <v>10</v>
      </c>
      <c r="P2654" s="300">
        <v>10</v>
      </c>
      <c r="Q2654" s="300">
        <v>5</v>
      </c>
      <c r="R2654" s="1" t="s">
        <v>6698</v>
      </c>
    </row>
    <row r="2655" spans="1:18">
      <c r="A2655">
        <v>289</v>
      </c>
      <c r="B2655">
        <v>2</v>
      </c>
      <c r="C2655" s="299" t="s">
        <v>6957</v>
      </c>
      <c r="D2655" s="299" t="s">
        <v>6971</v>
      </c>
      <c r="E2655" s="302" t="s">
        <v>6524</v>
      </c>
      <c r="F2655" s="301">
        <v>8.6</v>
      </c>
      <c r="G2655" s="300">
        <v>5</v>
      </c>
      <c r="H2655" s="300">
        <v>5</v>
      </c>
      <c r="I2655" s="300">
        <v>5</v>
      </c>
      <c r="J2655" s="300">
        <v>5</v>
      </c>
      <c r="K2655" s="300">
        <v>10</v>
      </c>
      <c r="L2655" s="300">
        <v>10</v>
      </c>
      <c r="M2655" s="300">
        <v>5</v>
      </c>
      <c r="N2655" s="300">
        <v>10</v>
      </c>
      <c r="O2655" s="300">
        <v>10</v>
      </c>
      <c r="P2655" s="300">
        <v>10</v>
      </c>
      <c r="Q2655" s="300">
        <v>5</v>
      </c>
      <c r="R2655" s="1" t="s">
        <v>6698</v>
      </c>
    </row>
    <row r="2656" spans="1:18">
      <c r="A2656">
        <v>288</v>
      </c>
      <c r="B2656">
        <v>3</v>
      </c>
      <c r="C2656" s="299" t="s">
        <v>6957</v>
      </c>
      <c r="D2656" s="299" t="s">
        <v>6970</v>
      </c>
      <c r="E2656" s="302" t="s">
        <v>6524</v>
      </c>
      <c r="F2656" s="301">
        <v>9</v>
      </c>
      <c r="G2656" s="300">
        <v>5</v>
      </c>
      <c r="H2656" s="300">
        <v>5</v>
      </c>
      <c r="I2656" s="300">
        <v>5</v>
      </c>
      <c r="J2656" s="300">
        <v>5</v>
      </c>
      <c r="K2656" s="300">
        <v>10</v>
      </c>
      <c r="L2656" s="300">
        <v>10</v>
      </c>
      <c r="M2656" s="300">
        <v>5</v>
      </c>
      <c r="N2656" s="300">
        <v>10</v>
      </c>
      <c r="O2656" s="300">
        <v>10</v>
      </c>
      <c r="P2656" s="300">
        <v>10</v>
      </c>
      <c r="Q2656" s="300">
        <v>5</v>
      </c>
      <c r="R2656" s="1" t="s">
        <v>6698</v>
      </c>
    </row>
    <row r="2657" spans="1:18">
      <c r="A2657">
        <v>287</v>
      </c>
      <c r="B2657">
        <v>4</v>
      </c>
      <c r="C2657" s="299" t="s">
        <v>6957</v>
      </c>
      <c r="D2657" s="299" t="s">
        <v>6969</v>
      </c>
      <c r="E2657" s="302" t="s">
        <v>6524</v>
      </c>
      <c r="F2657" s="301">
        <v>8.6</v>
      </c>
      <c r="G2657" s="300">
        <v>5</v>
      </c>
      <c r="H2657" s="300">
        <v>5</v>
      </c>
      <c r="I2657" s="300">
        <v>5</v>
      </c>
      <c r="J2657" s="300">
        <v>5</v>
      </c>
      <c r="K2657" s="300">
        <v>10</v>
      </c>
      <c r="L2657" s="300">
        <v>10</v>
      </c>
      <c r="M2657" s="300">
        <v>5</v>
      </c>
      <c r="N2657" s="300">
        <v>10</v>
      </c>
      <c r="O2657" s="300">
        <v>10</v>
      </c>
      <c r="P2657" s="300">
        <v>10</v>
      </c>
      <c r="Q2657" s="300">
        <v>5</v>
      </c>
      <c r="R2657" s="1" t="s">
        <v>6698</v>
      </c>
    </row>
    <row r="2658" spans="1:18">
      <c r="A2658">
        <v>286</v>
      </c>
      <c r="B2658">
        <v>5</v>
      </c>
      <c r="C2658" s="299" t="s">
        <v>6957</v>
      </c>
      <c r="D2658" s="299" t="s">
        <v>6968</v>
      </c>
      <c r="E2658" s="302" t="s">
        <v>6524</v>
      </c>
      <c r="F2658" s="301">
        <v>8.8000000000000007</v>
      </c>
      <c r="G2658" s="300">
        <v>5</v>
      </c>
      <c r="H2658" s="300">
        <v>5</v>
      </c>
      <c r="I2658" s="300">
        <v>5</v>
      </c>
      <c r="J2658" s="300">
        <v>5</v>
      </c>
      <c r="K2658" s="300">
        <v>10</v>
      </c>
      <c r="L2658" s="300">
        <v>10</v>
      </c>
      <c r="M2658" s="300">
        <v>5</v>
      </c>
      <c r="N2658" s="300">
        <v>10</v>
      </c>
      <c r="O2658" s="300">
        <v>10</v>
      </c>
      <c r="P2658" s="300">
        <v>10</v>
      </c>
      <c r="Q2658" s="300">
        <v>5</v>
      </c>
      <c r="R2658" s="1" t="s">
        <v>6698</v>
      </c>
    </row>
    <row r="2659" spans="1:18">
      <c r="A2659">
        <v>285</v>
      </c>
      <c r="B2659">
        <v>6</v>
      </c>
      <c r="C2659" s="299" t="s">
        <v>6957</v>
      </c>
      <c r="D2659" s="305" t="s">
        <v>6967</v>
      </c>
      <c r="E2659" s="304" t="s">
        <v>6524</v>
      </c>
      <c r="F2659" s="303">
        <v>9.5</v>
      </c>
      <c r="G2659" s="300">
        <v>5</v>
      </c>
      <c r="H2659" s="300">
        <v>5</v>
      </c>
      <c r="I2659" s="300">
        <v>5</v>
      </c>
      <c r="J2659" s="300">
        <v>5</v>
      </c>
      <c r="K2659" s="300">
        <v>10</v>
      </c>
      <c r="L2659" s="300">
        <v>10</v>
      </c>
      <c r="M2659" s="300">
        <v>5</v>
      </c>
      <c r="N2659" s="300">
        <v>10</v>
      </c>
      <c r="O2659" s="300">
        <v>10</v>
      </c>
      <c r="P2659" s="300">
        <v>10</v>
      </c>
      <c r="Q2659" s="300">
        <v>5</v>
      </c>
      <c r="R2659" s="1" t="s">
        <v>6698</v>
      </c>
    </row>
    <row r="2660" spans="1:18">
      <c r="A2660">
        <v>284</v>
      </c>
      <c r="B2660">
        <v>7</v>
      </c>
      <c r="C2660" s="299" t="s">
        <v>6957</v>
      </c>
      <c r="D2660" s="299" t="s">
        <v>6966</v>
      </c>
      <c r="E2660" s="302" t="s">
        <v>6524</v>
      </c>
      <c r="F2660" s="301">
        <v>8.1999999999999993</v>
      </c>
      <c r="G2660" s="300">
        <v>5</v>
      </c>
      <c r="H2660" s="300">
        <v>5</v>
      </c>
      <c r="I2660" s="300">
        <v>5</v>
      </c>
      <c r="J2660" s="300">
        <v>5</v>
      </c>
      <c r="K2660" s="300">
        <v>10</v>
      </c>
      <c r="L2660" s="300">
        <v>10</v>
      </c>
      <c r="M2660" s="300">
        <v>5</v>
      </c>
      <c r="N2660" s="300">
        <v>10</v>
      </c>
      <c r="O2660" s="300">
        <v>10</v>
      </c>
      <c r="P2660" s="300">
        <v>10</v>
      </c>
      <c r="Q2660" s="300">
        <v>5</v>
      </c>
      <c r="R2660" s="1" t="s">
        <v>6698</v>
      </c>
    </row>
    <row r="2661" spans="1:18">
      <c r="A2661">
        <v>283</v>
      </c>
      <c r="B2661">
        <v>8</v>
      </c>
      <c r="C2661" s="299" t="s">
        <v>6957</v>
      </c>
      <c r="D2661" s="299" t="s">
        <v>6965</v>
      </c>
      <c r="E2661" s="302" t="s">
        <v>6524</v>
      </c>
      <c r="F2661" s="301">
        <v>9.1999999999999993</v>
      </c>
      <c r="G2661" s="300">
        <v>5</v>
      </c>
      <c r="H2661" s="300">
        <v>5</v>
      </c>
      <c r="I2661" s="300">
        <v>5</v>
      </c>
      <c r="J2661" s="300">
        <v>5</v>
      </c>
      <c r="K2661" s="300">
        <v>10</v>
      </c>
      <c r="L2661" s="300">
        <v>10</v>
      </c>
      <c r="M2661" s="300">
        <v>5</v>
      </c>
      <c r="N2661" s="300">
        <v>10</v>
      </c>
      <c r="O2661" s="300">
        <v>10</v>
      </c>
      <c r="P2661" s="300">
        <v>10</v>
      </c>
      <c r="Q2661" s="300">
        <v>5</v>
      </c>
      <c r="R2661" s="1" t="s">
        <v>6698</v>
      </c>
    </row>
    <row r="2662" spans="1:18">
      <c r="A2662">
        <v>282</v>
      </c>
      <c r="B2662">
        <v>9</v>
      </c>
      <c r="C2662" s="299" t="s">
        <v>6957</v>
      </c>
      <c r="D2662" s="305" t="s">
        <v>6964</v>
      </c>
      <c r="E2662" s="304" t="s">
        <v>6524</v>
      </c>
      <c r="F2662" s="303">
        <v>9.6</v>
      </c>
      <c r="G2662" s="300">
        <v>5</v>
      </c>
      <c r="H2662" s="300">
        <v>5</v>
      </c>
      <c r="I2662" s="300">
        <v>5</v>
      </c>
      <c r="J2662" s="300">
        <v>5</v>
      </c>
      <c r="K2662" s="300">
        <v>10</v>
      </c>
      <c r="L2662" s="300">
        <v>10</v>
      </c>
      <c r="M2662" s="300">
        <v>5</v>
      </c>
      <c r="N2662" s="300">
        <v>10</v>
      </c>
      <c r="O2662" s="300">
        <v>10</v>
      </c>
      <c r="P2662" s="300">
        <v>10</v>
      </c>
      <c r="Q2662" s="300">
        <v>5</v>
      </c>
      <c r="R2662" s="1" t="s">
        <v>6698</v>
      </c>
    </row>
    <row r="2663" spans="1:18">
      <c r="A2663">
        <v>281</v>
      </c>
      <c r="B2663">
        <v>10</v>
      </c>
      <c r="C2663" s="299" t="s">
        <v>6957</v>
      </c>
      <c r="D2663" s="299" t="s">
        <v>6963</v>
      </c>
      <c r="E2663" s="302" t="s">
        <v>6524</v>
      </c>
      <c r="F2663" s="301">
        <v>7.4</v>
      </c>
      <c r="G2663" s="300">
        <v>5</v>
      </c>
      <c r="H2663" s="300">
        <v>5</v>
      </c>
      <c r="I2663" s="300">
        <v>5</v>
      </c>
      <c r="J2663" s="300">
        <v>5</v>
      </c>
      <c r="K2663" s="300">
        <v>10</v>
      </c>
      <c r="L2663" s="300">
        <v>10</v>
      </c>
      <c r="M2663" s="300">
        <v>5</v>
      </c>
      <c r="N2663" s="300">
        <v>10</v>
      </c>
      <c r="O2663" s="300">
        <v>10</v>
      </c>
      <c r="P2663" s="300">
        <v>10</v>
      </c>
      <c r="Q2663" s="300">
        <v>5</v>
      </c>
    </row>
    <row r="2664" spans="1:18">
      <c r="A2664">
        <v>280</v>
      </c>
      <c r="B2664">
        <v>11</v>
      </c>
      <c r="C2664" s="299" t="s">
        <v>6957</v>
      </c>
      <c r="D2664" s="299" t="s">
        <v>6962</v>
      </c>
      <c r="E2664" s="302" t="s">
        <v>6524</v>
      </c>
      <c r="F2664" s="301">
        <v>8.6</v>
      </c>
      <c r="G2664" s="300">
        <v>5</v>
      </c>
      <c r="H2664" s="300">
        <v>5</v>
      </c>
      <c r="I2664" s="300">
        <v>5</v>
      </c>
      <c r="J2664" s="300">
        <v>5</v>
      </c>
      <c r="K2664" s="300">
        <v>10</v>
      </c>
      <c r="L2664" s="300">
        <v>10</v>
      </c>
      <c r="M2664" s="300">
        <v>5</v>
      </c>
      <c r="N2664" s="300">
        <v>10</v>
      </c>
      <c r="O2664" s="300">
        <v>10</v>
      </c>
      <c r="P2664" s="300">
        <v>10</v>
      </c>
      <c r="Q2664" s="300">
        <v>5</v>
      </c>
      <c r="R2664" s="1" t="s">
        <v>6698</v>
      </c>
    </row>
    <row r="2665" spans="1:18">
      <c r="A2665">
        <v>279</v>
      </c>
      <c r="B2665">
        <v>12</v>
      </c>
      <c r="C2665" s="299" t="s">
        <v>6957</v>
      </c>
      <c r="D2665" s="305" t="s">
        <v>6961</v>
      </c>
      <c r="E2665" s="304" t="s">
        <v>6524</v>
      </c>
      <c r="F2665" s="303">
        <v>9.9</v>
      </c>
      <c r="G2665" s="300">
        <v>5</v>
      </c>
      <c r="H2665" s="300">
        <v>5</v>
      </c>
      <c r="I2665" s="300">
        <v>5</v>
      </c>
      <c r="J2665" s="300">
        <v>5</v>
      </c>
      <c r="K2665" s="300">
        <v>10</v>
      </c>
      <c r="L2665" s="300">
        <v>10</v>
      </c>
      <c r="M2665" s="300">
        <v>5</v>
      </c>
      <c r="N2665" s="300">
        <v>10</v>
      </c>
      <c r="O2665" s="300">
        <v>10</v>
      </c>
      <c r="P2665" s="300">
        <v>10</v>
      </c>
      <c r="Q2665" s="300">
        <v>5</v>
      </c>
      <c r="R2665" s="1" t="s">
        <v>6698</v>
      </c>
    </row>
    <row r="2666" spans="1:18">
      <c r="A2666">
        <v>278</v>
      </c>
      <c r="B2666">
        <v>13</v>
      </c>
      <c r="C2666" s="299" t="s">
        <v>6957</v>
      </c>
      <c r="D2666" s="299" t="s">
        <v>6960</v>
      </c>
      <c r="E2666" s="302" t="s">
        <v>6524</v>
      </c>
      <c r="F2666" s="301">
        <v>8.4</v>
      </c>
      <c r="G2666" s="300">
        <v>5</v>
      </c>
      <c r="H2666" s="300">
        <v>5</v>
      </c>
      <c r="I2666" s="300">
        <v>5</v>
      </c>
      <c r="J2666" s="300">
        <v>5</v>
      </c>
      <c r="K2666" s="300">
        <v>10</v>
      </c>
      <c r="L2666" s="300">
        <v>10</v>
      </c>
      <c r="M2666" s="300">
        <v>5</v>
      </c>
      <c r="N2666" s="300">
        <v>10</v>
      </c>
      <c r="O2666" s="300">
        <v>10</v>
      </c>
      <c r="P2666" s="300">
        <v>10</v>
      </c>
      <c r="Q2666" s="300">
        <v>5</v>
      </c>
      <c r="R2666" s="1" t="s">
        <v>6698</v>
      </c>
    </row>
    <row r="2667" spans="1:18">
      <c r="A2667">
        <v>277</v>
      </c>
      <c r="B2667">
        <v>14</v>
      </c>
      <c r="C2667" s="299" t="s">
        <v>6957</v>
      </c>
      <c r="D2667" s="305" t="s">
        <v>6959</v>
      </c>
      <c r="E2667" s="304" t="s">
        <v>6524</v>
      </c>
      <c r="F2667" s="303">
        <v>9.5</v>
      </c>
      <c r="G2667" s="300">
        <v>5</v>
      </c>
      <c r="H2667" s="300">
        <v>5</v>
      </c>
      <c r="I2667" s="300">
        <v>5</v>
      </c>
      <c r="J2667" s="300">
        <v>5</v>
      </c>
      <c r="K2667" s="300">
        <v>10</v>
      </c>
      <c r="L2667" s="300">
        <v>10</v>
      </c>
      <c r="M2667" s="300">
        <v>5</v>
      </c>
      <c r="N2667" s="300">
        <v>10</v>
      </c>
      <c r="O2667" s="300">
        <v>10</v>
      </c>
      <c r="P2667" s="300">
        <v>10</v>
      </c>
      <c r="Q2667" s="300">
        <v>5</v>
      </c>
      <c r="R2667" s="1" t="s">
        <v>6698</v>
      </c>
    </row>
    <row r="2668" spans="1:18">
      <c r="A2668">
        <v>276</v>
      </c>
      <c r="B2668">
        <v>15</v>
      </c>
      <c r="C2668" s="299" t="s">
        <v>6957</v>
      </c>
      <c r="D2668" s="299" t="s">
        <v>6958</v>
      </c>
      <c r="E2668" s="302" t="s">
        <v>6524</v>
      </c>
      <c r="F2668" s="301">
        <v>8.1999999999999993</v>
      </c>
      <c r="G2668" s="300">
        <v>5</v>
      </c>
      <c r="H2668" s="300">
        <v>5</v>
      </c>
      <c r="I2668" s="300">
        <v>5</v>
      </c>
      <c r="J2668" s="300">
        <v>5</v>
      </c>
      <c r="K2668" s="300">
        <v>10</v>
      </c>
      <c r="L2668" s="300">
        <v>10</v>
      </c>
      <c r="M2668" s="300">
        <v>5</v>
      </c>
      <c r="N2668" s="300">
        <v>10</v>
      </c>
      <c r="O2668" s="300">
        <v>10</v>
      </c>
      <c r="P2668" s="300">
        <v>10</v>
      </c>
      <c r="Q2668" s="300">
        <v>5</v>
      </c>
      <c r="R2668" s="1" t="s">
        <v>6665</v>
      </c>
    </row>
    <row r="2669" spans="1:18">
      <c r="A2669">
        <v>275</v>
      </c>
      <c r="C2669" s="299" t="s">
        <v>6957</v>
      </c>
      <c r="D2669" s="298" t="s">
        <v>6956</v>
      </c>
      <c r="E2669" s="297" t="s">
        <v>6524</v>
      </c>
      <c r="F2669" s="296">
        <v>8.8000000000000007</v>
      </c>
      <c r="G2669" s="296" t="e">
        <f>AVERAGE(#REF!)</f>
        <v>#REF!</v>
      </c>
      <c r="H2669" s="296" t="e">
        <f>AVERAGE(#REF!)</f>
        <v>#REF!</v>
      </c>
      <c r="I2669" s="296" t="e">
        <f>AVERAGE(#REF!)</f>
        <v>#REF!</v>
      </c>
      <c r="J2669" s="296" t="e">
        <f>AVERAGE(#REF!)</f>
        <v>#REF!</v>
      </c>
      <c r="K2669" s="296" t="e">
        <f>AVERAGE(#REF!)</f>
        <v>#REF!</v>
      </c>
      <c r="L2669" s="296" t="e">
        <f>AVERAGE(#REF!)</f>
        <v>#REF!</v>
      </c>
      <c r="M2669" s="296" t="e">
        <f>AVERAGE(#REF!)</f>
        <v>#REF!</v>
      </c>
      <c r="N2669" s="296" t="e">
        <f>AVERAGE(#REF!)</f>
        <v>#REF!</v>
      </c>
      <c r="O2669" s="296" t="e">
        <f>AVERAGE(#REF!)</f>
        <v>#REF!</v>
      </c>
      <c r="P2669" s="296" t="e">
        <f>AVERAGE(#REF!)</f>
        <v>#REF!</v>
      </c>
      <c r="Q2669" s="296" t="e">
        <f>AVERAGE(#REF!)</f>
        <v>#REF!</v>
      </c>
      <c r="R2669" s="1" t="s">
        <v>6698</v>
      </c>
    </row>
    <row r="2670" spans="1:18">
      <c r="A2670">
        <v>274</v>
      </c>
      <c r="B2670">
        <v>1</v>
      </c>
      <c r="C2670" s="299" t="s">
        <v>6944</v>
      </c>
      <c r="D2670" s="305" t="s">
        <v>6955</v>
      </c>
      <c r="E2670" s="304" t="s">
        <v>6524</v>
      </c>
      <c r="F2670" s="303">
        <v>9.6</v>
      </c>
      <c r="G2670" s="300">
        <v>5</v>
      </c>
      <c r="H2670" s="300">
        <v>5</v>
      </c>
      <c r="I2670" s="300">
        <v>5</v>
      </c>
      <c r="J2670" s="300">
        <v>5</v>
      </c>
      <c r="K2670" s="300">
        <v>10</v>
      </c>
      <c r="L2670" s="300">
        <v>10</v>
      </c>
      <c r="M2670" s="300">
        <v>5</v>
      </c>
      <c r="N2670" s="300">
        <v>10</v>
      </c>
      <c r="O2670" s="300">
        <v>10</v>
      </c>
      <c r="P2670" s="300">
        <v>10</v>
      </c>
      <c r="Q2670" s="300">
        <v>5</v>
      </c>
      <c r="R2670" s="1" t="s">
        <v>8</v>
      </c>
    </row>
    <row r="2671" spans="1:18">
      <c r="A2671">
        <v>273</v>
      </c>
      <c r="B2671">
        <v>2</v>
      </c>
      <c r="C2671" s="299" t="s">
        <v>6944</v>
      </c>
      <c r="D2671" s="299" t="s">
        <v>6954</v>
      </c>
      <c r="E2671" s="302" t="s">
        <v>6524</v>
      </c>
      <c r="F2671" s="301">
        <v>8.3000000000000007</v>
      </c>
      <c r="G2671" s="300">
        <v>5</v>
      </c>
      <c r="H2671" s="300">
        <v>5</v>
      </c>
      <c r="I2671" s="300">
        <v>5</v>
      </c>
      <c r="J2671" s="300">
        <v>5</v>
      </c>
      <c r="K2671" s="300">
        <v>10</v>
      </c>
      <c r="L2671" s="300">
        <v>10</v>
      </c>
      <c r="M2671" s="300">
        <v>5</v>
      </c>
      <c r="N2671" s="300">
        <v>10</v>
      </c>
      <c r="O2671" s="300">
        <v>10</v>
      </c>
      <c r="P2671" s="300">
        <v>10</v>
      </c>
      <c r="Q2671" s="300">
        <v>5</v>
      </c>
      <c r="R2671" s="1" t="s">
        <v>8</v>
      </c>
    </row>
    <row r="2672" spans="1:18">
      <c r="A2672">
        <v>272</v>
      </c>
      <c r="B2672">
        <v>3</v>
      </c>
      <c r="C2672" s="299" t="s">
        <v>6944</v>
      </c>
      <c r="D2672" s="299" t="s">
        <v>6953</v>
      </c>
      <c r="E2672" s="302" t="s">
        <v>6524</v>
      </c>
      <c r="F2672" s="301">
        <v>7.9</v>
      </c>
      <c r="G2672" s="300">
        <v>5</v>
      </c>
      <c r="H2672" s="300">
        <v>5</v>
      </c>
      <c r="I2672" s="300">
        <v>5</v>
      </c>
      <c r="J2672" s="300">
        <v>5</v>
      </c>
      <c r="K2672" s="300">
        <v>10</v>
      </c>
      <c r="L2672" s="300">
        <v>10</v>
      </c>
      <c r="M2672" s="300">
        <v>5</v>
      </c>
      <c r="N2672" s="300">
        <v>10</v>
      </c>
      <c r="O2672" s="300">
        <v>10</v>
      </c>
      <c r="P2672" s="300">
        <v>10</v>
      </c>
      <c r="Q2672" s="300">
        <v>5</v>
      </c>
      <c r="R2672" s="1" t="s">
        <v>6665</v>
      </c>
    </row>
    <row r="2673" spans="1:18">
      <c r="A2673">
        <v>271</v>
      </c>
      <c r="B2673">
        <v>4</v>
      </c>
      <c r="C2673" s="299" t="s">
        <v>6944</v>
      </c>
      <c r="D2673" s="299" t="s">
        <v>6952</v>
      </c>
      <c r="E2673" s="302" t="s">
        <v>6524</v>
      </c>
      <c r="F2673" s="301">
        <v>8.8000000000000007</v>
      </c>
      <c r="G2673" s="300">
        <v>5</v>
      </c>
      <c r="H2673" s="300">
        <v>5</v>
      </c>
      <c r="I2673" s="300">
        <v>5</v>
      </c>
      <c r="J2673" s="300">
        <v>5</v>
      </c>
      <c r="K2673" s="300">
        <v>10</v>
      </c>
      <c r="L2673" s="300">
        <v>10</v>
      </c>
      <c r="M2673" s="300">
        <v>5</v>
      </c>
      <c r="N2673" s="300">
        <v>10</v>
      </c>
      <c r="O2673" s="300">
        <v>10</v>
      </c>
      <c r="P2673" s="300">
        <v>10</v>
      </c>
      <c r="Q2673" s="300">
        <v>5</v>
      </c>
      <c r="R2673" s="1" t="s">
        <v>6665</v>
      </c>
    </row>
    <row r="2674" spans="1:18">
      <c r="A2674">
        <v>270</v>
      </c>
      <c r="B2674">
        <v>5</v>
      </c>
      <c r="C2674" s="299" t="s">
        <v>6944</v>
      </c>
      <c r="D2674" s="299" t="s">
        <v>6951</v>
      </c>
      <c r="E2674" s="302" t="s">
        <v>6524</v>
      </c>
      <c r="F2674" s="301">
        <v>9.1</v>
      </c>
      <c r="G2674" s="300">
        <v>5</v>
      </c>
      <c r="H2674" s="300">
        <v>5</v>
      </c>
      <c r="I2674" s="300">
        <v>5</v>
      </c>
      <c r="J2674" s="300">
        <v>5</v>
      </c>
      <c r="K2674" s="300">
        <v>10</v>
      </c>
      <c r="L2674" s="300">
        <v>10</v>
      </c>
      <c r="M2674" s="300">
        <v>5</v>
      </c>
      <c r="N2674" s="300">
        <v>10</v>
      </c>
      <c r="O2674" s="300">
        <v>10</v>
      </c>
      <c r="P2674" s="300">
        <v>10</v>
      </c>
      <c r="Q2674" s="300">
        <v>5</v>
      </c>
      <c r="R2674" s="1" t="s">
        <v>6665</v>
      </c>
    </row>
    <row r="2675" spans="1:18">
      <c r="A2675">
        <v>269</v>
      </c>
      <c r="B2675">
        <v>6</v>
      </c>
      <c r="C2675" s="299" t="s">
        <v>6944</v>
      </c>
      <c r="D2675" s="299" t="s">
        <v>6950</v>
      </c>
      <c r="E2675" s="302" t="s">
        <v>6524</v>
      </c>
      <c r="F2675" s="301">
        <v>9</v>
      </c>
      <c r="G2675" s="300">
        <v>5</v>
      </c>
      <c r="H2675" s="300">
        <v>5</v>
      </c>
      <c r="I2675" s="300">
        <v>5</v>
      </c>
      <c r="J2675" s="300">
        <v>5</v>
      </c>
      <c r="K2675" s="300">
        <v>10</v>
      </c>
      <c r="L2675" s="300">
        <v>10</v>
      </c>
      <c r="M2675" s="300">
        <v>5</v>
      </c>
      <c r="N2675" s="300">
        <v>10</v>
      </c>
      <c r="O2675" s="300">
        <v>10</v>
      </c>
      <c r="P2675" s="300">
        <v>10</v>
      </c>
      <c r="Q2675" s="300">
        <v>5</v>
      </c>
      <c r="R2675" s="1" t="s">
        <v>8</v>
      </c>
    </row>
    <row r="2676" spans="1:18">
      <c r="A2676">
        <v>268</v>
      </c>
      <c r="B2676">
        <v>7</v>
      </c>
      <c r="C2676" s="299" t="s">
        <v>6944</v>
      </c>
      <c r="D2676" s="299" t="s">
        <v>6949</v>
      </c>
      <c r="E2676" s="302" t="s">
        <v>6524</v>
      </c>
      <c r="F2676" s="301">
        <v>7.6</v>
      </c>
      <c r="G2676" s="300">
        <v>5</v>
      </c>
      <c r="H2676" s="300">
        <v>5</v>
      </c>
      <c r="I2676" s="300">
        <v>5</v>
      </c>
      <c r="J2676" s="300">
        <v>5</v>
      </c>
      <c r="K2676" s="300">
        <v>10</v>
      </c>
      <c r="L2676" s="300">
        <v>10</v>
      </c>
      <c r="M2676" s="300">
        <v>5</v>
      </c>
      <c r="N2676" s="300">
        <v>10</v>
      </c>
      <c r="O2676" s="300">
        <v>10</v>
      </c>
      <c r="P2676" s="300">
        <v>10</v>
      </c>
      <c r="Q2676" s="300">
        <v>5</v>
      </c>
      <c r="R2676" s="1" t="s">
        <v>8</v>
      </c>
    </row>
    <row r="2677" spans="1:18">
      <c r="A2677">
        <v>267</v>
      </c>
      <c r="B2677">
        <v>8</v>
      </c>
      <c r="C2677" s="299" t="s">
        <v>6944</v>
      </c>
      <c r="D2677" s="299" t="s">
        <v>6948</v>
      </c>
      <c r="E2677" s="302" t="s">
        <v>6524</v>
      </c>
      <c r="F2677" s="301">
        <v>8.9</v>
      </c>
      <c r="G2677" s="300">
        <v>5</v>
      </c>
      <c r="H2677" s="300">
        <v>5</v>
      </c>
      <c r="I2677" s="300">
        <v>5</v>
      </c>
      <c r="J2677" s="300">
        <v>5</v>
      </c>
      <c r="K2677" s="300">
        <v>10</v>
      </c>
      <c r="L2677" s="300">
        <v>10</v>
      </c>
      <c r="M2677" s="300">
        <v>5</v>
      </c>
      <c r="N2677" s="300">
        <v>10</v>
      </c>
      <c r="O2677" s="300">
        <v>10</v>
      </c>
      <c r="P2677" s="300">
        <v>10</v>
      </c>
      <c r="Q2677" s="300">
        <v>5</v>
      </c>
      <c r="R2677" s="1" t="s">
        <v>8</v>
      </c>
    </row>
    <row r="2678" spans="1:18">
      <c r="A2678">
        <v>266</v>
      </c>
      <c r="B2678">
        <v>9</v>
      </c>
      <c r="C2678" s="299" t="s">
        <v>6944</v>
      </c>
      <c r="D2678" s="299" t="s">
        <v>6947</v>
      </c>
      <c r="E2678" s="302" t="s">
        <v>6524</v>
      </c>
      <c r="F2678" s="301">
        <v>7.5</v>
      </c>
      <c r="G2678" s="300">
        <v>5</v>
      </c>
      <c r="H2678" s="300">
        <v>5</v>
      </c>
      <c r="I2678" s="300">
        <v>5</v>
      </c>
      <c r="J2678" s="300">
        <v>5</v>
      </c>
      <c r="K2678" s="300">
        <v>10</v>
      </c>
      <c r="L2678" s="300">
        <v>10</v>
      </c>
      <c r="M2678" s="300">
        <v>5</v>
      </c>
      <c r="N2678" s="300">
        <v>10</v>
      </c>
      <c r="O2678" s="300">
        <v>10</v>
      </c>
      <c r="P2678" s="300">
        <v>10</v>
      </c>
      <c r="Q2678" s="300">
        <v>5</v>
      </c>
      <c r="R2678" s="1" t="s">
        <v>6665</v>
      </c>
    </row>
    <row r="2679" spans="1:18">
      <c r="A2679">
        <v>265</v>
      </c>
      <c r="B2679">
        <v>10</v>
      </c>
      <c r="C2679" s="299" t="s">
        <v>6944</v>
      </c>
      <c r="D2679" s="305" t="s">
        <v>6946</v>
      </c>
      <c r="E2679" s="304" t="s">
        <v>6524</v>
      </c>
      <c r="F2679" s="303">
        <v>9.5</v>
      </c>
      <c r="G2679" s="300">
        <v>5</v>
      </c>
      <c r="H2679" s="300">
        <v>5</v>
      </c>
      <c r="I2679" s="300">
        <v>5</v>
      </c>
      <c r="J2679" s="300">
        <v>5</v>
      </c>
      <c r="K2679" s="300">
        <v>10</v>
      </c>
      <c r="L2679" s="300">
        <v>10</v>
      </c>
      <c r="M2679" s="300">
        <v>5</v>
      </c>
      <c r="N2679" s="300">
        <v>10</v>
      </c>
      <c r="O2679" s="300">
        <v>10</v>
      </c>
      <c r="P2679" s="300">
        <v>10</v>
      </c>
      <c r="Q2679" s="300">
        <v>5</v>
      </c>
      <c r="R2679" s="1" t="s">
        <v>8</v>
      </c>
    </row>
    <row r="2680" spans="1:18">
      <c r="A2680">
        <v>264</v>
      </c>
      <c r="B2680">
        <v>11</v>
      </c>
      <c r="C2680" s="299" t="s">
        <v>6944</v>
      </c>
      <c r="D2680" s="299" t="s">
        <v>6945</v>
      </c>
      <c r="E2680" s="302" t="s">
        <v>6524</v>
      </c>
      <c r="F2680" s="301">
        <v>8.3000000000000007</v>
      </c>
      <c r="G2680" s="300">
        <v>5</v>
      </c>
      <c r="H2680" s="300">
        <v>5</v>
      </c>
      <c r="I2680" s="300">
        <v>5</v>
      </c>
      <c r="J2680" s="300">
        <v>5</v>
      </c>
      <c r="K2680" s="300">
        <v>10</v>
      </c>
      <c r="L2680" s="300">
        <v>10</v>
      </c>
      <c r="M2680" s="300">
        <v>5</v>
      </c>
      <c r="N2680" s="300">
        <v>10</v>
      </c>
      <c r="O2680" s="300">
        <v>10</v>
      </c>
      <c r="P2680" s="300">
        <v>10</v>
      </c>
      <c r="Q2680" s="300">
        <v>5</v>
      </c>
      <c r="R2680" s="1" t="s">
        <v>8</v>
      </c>
    </row>
    <row r="2681" spans="1:18">
      <c r="A2681">
        <v>263</v>
      </c>
      <c r="C2681" s="299" t="s">
        <v>6944</v>
      </c>
      <c r="D2681" s="298" t="s">
        <v>6943</v>
      </c>
      <c r="E2681" s="297" t="s">
        <v>6524</v>
      </c>
      <c r="F2681" s="296">
        <v>8.6</v>
      </c>
      <c r="G2681" s="296" t="e">
        <f>AVERAGE(#REF!)</f>
        <v>#REF!</v>
      </c>
      <c r="H2681" s="296" t="e">
        <f>AVERAGE(#REF!)</f>
        <v>#REF!</v>
      </c>
      <c r="I2681" s="296" t="e">
        <f>AVERAGE(#REF!)</f>
        <v>#REF!</v>
      </c>
      <c r="J2681" s="296" t="e">
        <f>AVERAGE(#REF!)</f>
        <v>#REF!</v>
      </c>
      <c r="K2681" s="296" t="e">
        <f>AVERAGE(#REF!)</f>
        <v>#REF!</v>
      </c>
      <c r="L2681" s="296" t="e">
        <f>AVERAGE(#REF!)</f>
        <v>#REF!</v>
      </c>
      <c r="M2681" s="296" t="e">
        <f>AVERAGE(#REF!)</f>
        <v>#REF!</v>
      </c>
      <c r="N2681" s="296" t="e">
        <f>AVERAGE(#REF!)</f>
        <v>#REF!</v>
      </c>
      <c r="O2681" s="296" t="e">
        <f>AVERAGE(#REF!)</f>
        <v>#REF!</v>
      </c>
      <c r="P2681" s="296" t="e">
        <f>AVERAGE(#REF!)</f>
        <v>#REF!</v>
      </c>
      <c r="Q2681" s="296" t="e">
        <f>AVERAGE(#REF!)</f>
        <v>#REF!</v>
      </c>
      <c r="R2681" s="1" t="s">
        <v>8</v>
      </c>
    </row>
    <row r="2682" spans="1:18">
      <c r="A2682">
        <v>262</v>
      </c>
      <c r="B2682">
        <v>1</v>
      </c>
      <c r="C2682" s="299" t="s">
        <v>6932</v>
      </c>
      <c r="D2682" s="305" t="s">
        <v>6942</v>
      </c>
      <c r="E2682" s="304" t="s">
        <v>6524</v>
      </c>
      <c r="F2682" s="303">
        <v>9.8000000000000007</v>
      </c>
      <c r="G2682" s="300">
        <v>5</v>
      </c>
      <c r="H2682" s="300">
        <v>5</v>
      </c>
      <c r="I2682" s="300">
        <v>5</v>
      </c>
      <c r="J2682" s="300">
        <v>5</v>
      </c>
      <c r="K2682" s="300">
        <v>10</v>
      </c>
      <c r="L2682" s="300">
        <v>10</v>
      </c>
      <c r="M2682" s="300">
        <v>5</v>
      </c>
      <c r="N2682" s="300">
        <v>10</v>
      </c>
      <c r="O2682" s="300">
        <v>10</v>
      </c>
      <c r="P2682" s="300">
        <v>10</v>
      </c>
      <c r="Q2682" s="300">
        <v>5</v>
      </c>
      <c r="R2682" s="1" t="s">
        <v>6665</v>
      </c>
    </row>
    <row r="2683" spans="1:18">
      <c r="A2683">
        <v>261</v>
      </c>
      <c r="B2683">
        <v>2</v>
      </c>
      <c r="C2683" s="299" t="s">
        <v>6932</v>
      </c>
      <c r="D2683" s="299" t="s">
        <v>6941</v>
      </c>
      <c r="E2683" s="302" t="s">
        <v>6524</v>
      </c>
      <c r="F2683" s="301">
        <v>6.9</v>
      </c>
      <c r="G2683" s="300">
        <v>5</v>
      </c>
      <c r="H2683" s="300">
        <v>5</v>
      </c>
      <c r="I2683" s="300">
        <v>5</v>
      </c>
      <c r="J2683" s="300">
        <v>5</v>
      </c>
      <c r="K2683" s="300">
        <v>10</v>
      </c>
      <c r="L2683" s="300">
        <v>10</v>
      </c>
      <c r="M2683" s="300">
        <v>5</v>
      </c>
      <c r="N2683" s="300">
        <v>10</v>
      </c>
      <c r="O2683" s="300">
        <v>10</v>
      </c>
      <c r="P2683" s="300">
        <v>10</v>
      </c>
      <c r="Q2683" s="300">
        <v>5</v>
      </c>
    </row>
    <row r="2684" spans="1:18">
      <c r="A2684">
        <v>260</v>
      </c>
      <c r="B2684">
        <v>3</v>
      </c>
      <c r="C2684" s="299" t="s">
        <v>6932</v>
      </c>
      <c r="D2684" s="299" t="s">
        <v>6940</v>
      </c>
      <c r="E2684" s="302" t="s">
        <v>6524</v>
      </c>
      <c r="F2684" s="301">
        <v>9.3000000000000007</v>
      </c>
      <c r="G2684" s="300">
        <v>5</v>
      </c>
      <c r="H2684" s="300">
        <v>5</v>
      </c>
      <c r="I2684" s="300">
        <v>5</v>
      </c>
      <c r="J2684" s="300">
        <v>5</v>
      </c>
      <c r="K2684" s="300">
        <v>10</v>
      </c>
      <c r="L2684" s="300">
        <v>10</v>
      </c>
      <c r="M2684" s="300">
        <v>5</v>
      </c>
      <c r="N2684" s="300">
        <v>10</v>
      </c>
      <c r="O2684" s="300">
        <v>10</v>
      </c>
      <c r="P2684" s="300">
        <v>10</v>
      </c>
      <c r="Q2684" s="300">
        <v>5</v>
      </c>
      <c r="R2684" s="1" t="s">
        <v>6665</v>
      </c>
    </row>
    <row r="2685" spans="1:18">
      <c r="A2685">
        <v>259</v>
      </c>
      <c r="B2685">
        <v>4</v>
      </c>
      <c r="C2685" s="299" t="s">
        <v>6932</v>
      </c>
      <c r="D2685" s="299" t="s">
        <v>6939</v>
      </c>
      <c r="E2685" s="302" t="s">
        <v>6524</v>
      </c>
      <c r="F2685" s="301">
        <v>6.6</v>
      </c>
      <c r="G2685" s="300">
        <v>5</v>
      </c>
      <c r="H2685" s="300">
        <v>5</v>
      </c>
      <c r="I2685" s="300">
        <v>5</v>
      </c>
      <c r="J2685" s="300">
        <v>5</v>
      </c>
      <c r="K2685" s="300">
        <v>10</v>
      </c>
      <c r="L2685" s="300">
        <v>10</v>
      </c>
      <c r="M2685" s="300">
        <v>5</v>
      </c>
      <c r="N2685" s="300">
        <v>10</v>
      </c>
      <c r="O2685" s="300">
        <v>10</v>
      </c>
      <c r="P2685" s="300">
        <v>10</v>
      </c>
      <c r="Q2685" s="300">
        <v>5</v>
      </c>
    </row>
    <row r="2686" spans="1:18">
      <c r="A2686">
        <v>258</v>
      </c>
      <c r="B2686">
        <v>5</v>
      </c>
      <c r="C2686" s="299" t="s">
        <v>6932</v>
      </c>
      <c r="D2686" s="305" t="s">
        <v>6938</v>
      </c>
      <c r="E2686" s="304" t="s">
        <v>6524</v>
      </c>
      <c r="F2686" s="303">
        <v>10</v>
      </c>
      <c r="G2686" s="300">
        <v>5</v>
      </c>
      <c r="H2686" s="300">
        <v>5</v>
      </c>
      <c r="I2686" s="300">
        <v>5</v>
      </c>
      <c r="J2686" s="300">
        <v>5</v>
      </c>
      <c r="K2686" s="300">
        <v>10</v>
      </c>
      <c r="L2686" s="300">
        <v>10</v>
      </c>
      <c r="M2686" s="300">
        <v>5</v>
      </c>
      <c r="N2686" s="300">
        <v>10</v>
      </c>
      <c r="O2686" s="300">
        <v>10</v>
      </c>
      <c r="P2686" s="300">
        <v>10</v>
      </c>
      <c r="Q2686" s="300">
        <v>5</v>
      </c>
      <c r="R2686" s="1" t="s">
        <v>6665</v>
      </c>
    </row>
    <row r="2687" spans="1:18">
      <c r="A2687">
        <v>257</v>
      </c>
      <c r="B2687">
        <v>6</v>
      </c>
      <c r="C2687" s="299" t="s">
        <v>6932</v>
      </c>
      <c r="D2687" s="299" t="s">
        <v>6937</v>
      </c>
      <c r="E2687" s="302" t="s">
        <v>6524</v>
      </c>
      <c r="F2687" s="301">
        <v>7.2</v>
      </c>
      <c r="G2687" s="300">
        <v>5</v>
      </c>
      <c r="H2687" s="300">
        <v>5</v>
      </c>
      <c r="I2687" s="300">
        <v>5</v>
      </c>
      <c r="J2687" s="300">
        <v>5</v>
      </c>
      <c r="K2687" s="300">
        <v>10</v>
      </c>
      <c r="L2687" s="300">
        <v>10</v>
      </c>
      <c r="M2687" s="300">
        <v>5</v>
      </c>
      <c r="N2687" s="300">
        <v>10</v>
      </c>
      <c r="O2687" s="300">
        <v>10</v>
      </c>
      <c r="P2687" s="300">
        <v>10</v>
      </c>
      <c r="Q2687" s="300">
        <v>5</v>
      </c>
    </row>
    <row r="2688" spans="1:18">
      <c r="A2688">
        <v>256</v>
      </c>
      <c r="B2688">
        <v>7</v>
      </c>
      <c r="C2688" s="299" t="s">
        <v>6932</v>
      </c>
      <c r="D2688" s="299" t="s">
        <v>6936</v>
      </c>
      <c r="E2688" s="302" t="s">
        <v>6524</v>
      </c>
      <c r="F2688" s="301">
        <v>7.4</v>
      </c>
      <c r="G2688" s="300">
        <v>5</v>
      </c>
      <c r="H2688" s="300">
        <v>5</v>
      </c>
      <c r="I2688" s="300">
        <v>5</v>
      </c>
      <c r="J2688" s="300">
        <v>5</v>
      </c>
      <c r="K2688" s="300">
        <v>10</v>
      </c>
      <c r="L2688" s="300">
        <v>10</v>
      </c>
      <c r="M2688" s="300">
        <v>5</v>
      </c>
      <c r="N2688" s="300">
        <v>10</v>
      </c>
      <c r="O2688" s="300">
        <v>10</v>
      </c>
      <c r="P2688" s="300">
        <v>10</v>
      </c>
      <c r="Q2688" s="300">
        <v>5</v>
      </c>
    </row>
    <row r="2689" spans="1:18">
      <c r="A2689">
        <v>255</v>
      </c>
      <c r="B2689">
        <v>8</v>
      </c>
      <c r="C2689" s="299" t="s">
        <v>6932</v>
      </c>
      <c r="D2689" s="299" t="s">
        <v>6935</v>
      </c>
      <c r="E2689" s="302" t="s">
        <v>6524</v>
      </c>
      <c r="F2689" s="301">
        <v>8.4</v>
      </c>
      <c r="G2689" s="300">
        <v>5</v>
      </c>
      <c r="H2689" s="300">
        <v>5</v>
      </c>
      <c r="I2689" s="300">
        <v>5</v>
      </c>
      <c r="J2689" s="300">
        <v>5</v>
      </c>
      <c r="K2689" s="300">
        <v>10</v>
      </c>
      <c r="L2689" s="300">
        <v>10</v>
      </c>
      <c r="M2689" s="300">
        <v>5</v>
      </c>
      <c r="N2689" s="300">
        <v>10</v>
      </c>
      <c r="O2689" s="300">
        <v>10</v>
      </c>
      <c r="P2689" s="300">
        <v>10</v>
      </c>
      <c r="Q2689" s="300">
        <v>5</v>
      </c>
      <c r="R2689" s="1" t="s">
        <v>6665</v>
      </c>
    </row>
    <row r="2690" spans="1:18">
      <c r="A2690">
        <v>254</v>
      </c>
      <c r="B2690">
        <v>9</v>
      </c>
      <c r="C2690" s="299" t="s">
        <v>6932</v>
      </c>
      <c r="D2690" s="299" t="s">
        <v>6934</v>
      </c>
      <c r="E2690" s="302" t="s">
        <v>6524</v>
      </c>
      <c r="F2690" s="301">
        <v>8</v>
      </c>
      <c r="G2690" s="300">
        <v>5</v>
      </c>
      <c r="H2690" s="300">
        <v>5</v>
      </c>
      <c r="I2690" s="300">
        <v>5</v>
      </c>
      <c r="J2690" s="300">
        <v>5</v>
      </c>
      <c r="K2690" s="300">
        <v>10</v>
      </c>
      <c r="L2690" s="300">
        <v>10</v>
      </c>
      <c r="M2690" s="300">
        <v>5</v>
      </c>
      <c r="N2690" s="300">
        <v>10</v>
      </c>
      <c r="O2690" s="300">
        <v>10</v>
      </c>
      <c r="P2690" s="300">
        <v>10</v>
      </c>
      <c r="Q2690" s="300">
        <v>5</v>
      </c>
      <c r="R2690" s="1" t="s">
        <v>6665</v>
      </c>
    </row>
    <row r="2691" spans="1:18">
      <c r="A2691">
        <v>253</v>
      </c>
      <c r="B2691">
        <v>10</v>
      </c>
      <c r="C2691" s="299" t="s">
        <v>6932</v>
      </c>
      <c r="D2691" s="305" t="s">
        <v>6933</v>
      </c>
      <c r="E2691" s="304" t="s">
        <v>6524</v>
      </c>
      <c r="F2691" s="303">
        <v>9.6</v>
      </c>
      <c r="G2691" s="300">
        <v>5</v>
      </c>
      <c r="H2691" s="300">
        <v>5</v>
      </c>
      <c r="I2691" s="300">
        <v>5</v>
      </c>
      <c r="J2691" s="300">
        <v>5</v>
      </c>
      <c r="K2691" s="300">
        <v>10</v>
      </c>
      <c r="L2691" s="300">
        <v>10</v>
      </c>
      <c r="M2691" s="300">
        <v>5</v>
      </c>
      <c r="N2691" s="300">
        <v>10</v>
      </c>
      <c r="O2691" s="300">
        <v>10</v>
      </c>
      <c r="P2691" s="300">
        <v>10</v>
      </c>
      <c r="Q2691" s="300">
        <v>5</v>
      </c>
      <c r="R2691" s="1" t="s">
        <v>8</v>
      </c>
    </row>
    <row r="2692" spans="1:18">
      <c r="A2692">
        <v>252</v>
      </c>
      <c r="C2692" s="299" t="s">
        <v>6932</v>
      </c>
      <c r="D2692" s="298" t="s">
        <v>6931</v>
      </c>
      <c r="E2692" s="297" t="s">
        <v>6524</v>
      </c>
      <c r="F2692" s="296">
        <v>8.3000000000000007</v>
      </c>
      <c r="G2692" s="296" t="e">
        <f>AVERAGE(#REF!)</f>
        <v>#REF!</v>
      </c>
      <c r="H2692" s="296" t="e">
        <f>AVERAGE(#REF!)</f>
        <v>#REF!</v>
      </c>
      <c r="I2692" s="296" t="e">
        <f>AVERAGE(#REF!)</f>
        <v>#REF!</v>
      </c>
      <c r="J2692" s="296" t="e">
        <f>AVERAGE(#REF!)</f>
        <v>#REF!</v>
      </c>
      <c r="K2692" s="296" t="e">
        <f>AVERAGE(#REF!)</f>
        <v>#REF!</v>
      </c>
      <c r="L2692" s="296" t="e">
        <f>AVERAGE(#REF!)</f>
        <v>#REF!</v>
      </c>
      <c r="M2692" s="296" t="e">
        <f>AVERAGE(#REF!)</f>
        <v>#REF!</v>
      </c>
      <c r="N2692" s="296" t="e">
        <f>AVERAGE(#REF!)</f>
        <v>#REF!</v>
      </c>
      <c r="O2692" s="296" t="e">
        <f>AVERAGE(#REF!)</f>
        <v>#REF!</v>
      </c>
      <c r="P2692" s="296" t="e">
        <f>AVERAGE(#REF!)</f>
        <v>#REF!</v>
      </c>
      <c r="Q2692" s="296" t="e">
        <f>AVERAGE(#REF!)</f>
        <v>#REF!</v>
      </c>
      <c r="R2692" s="1" t="s">
        <v>6665</v>
      </c>
    </row>
    <row r="2693" spans="1:18">
      <c r="A2693">
        <v>251</v>
      </c>
      <c r="B2693">
        <v>1</v>
      </c>
      <c r="C2693" s="299" t="s">
        <v>6916</v>
      </c>
      <c r="D2693" s="299" t="s">
        <v>6930</v>
      </c>
      <c r="E2693" s="302" t="s">
        <v>6524</v>
      </c>
      <c r="F2693" s="301">
        <v>7.9</v>
      </c>
      <c r="G2693" s="300">
        <v>5</v>
      </c>
      <c r="H2693" s="300">
        <v>5</v>
      </c>
      <c r="I2693" s="300">
        <v>5</v>
      </c>
      <c r="J2693" s="300">
        <v>5</v>
      </c>
      <c r="K2693" s="300">
        <v>10</v>
      </c>
      <c r="L2693" s="300">
        <v>10</v>
      </c>
      <c r="M2693" s="300">
        <v>5</v>
      </c>
      <c r="N2693" s="300">
        <v>10</v>
      </c>
      <c r="O2693" s="300">
        <v>10</v>
      </c>
      <c r="P2693" s="300">
        <v>10</v>
      </c>
      <c r="Q2693" s="300">
        <v>5</v>
      </c>
      <c r="R2693" s="1" t="s">
        <v>6665</v>
      </c>
    </row>
    <row r="2694" spans="1:18">
      <c r="A2694">
        <v>250</v>
      </c>
      <c r="B2694">
        <v>2</v>
      </c>
      <c r="C2694" s="299" t="s">
        <v>6916</v>
      </c>
      <c r="D2694" s="299" t="s">
        <v>6929</v>
      </c>
      <c r="E2694" s="302" t="s">
        <v>6524</v>
      </c>
      <c r="F2694" s="301">
        <v>6.5</v>
      </c>
      <c r="G2694" s="300">
        <v>5</v>
      </c>
      <c r="H2694" s="300">
        <v>5</v>
      </c>
      <c r="I2694" s="300">
        <v>5</v>
      </c>
      <c r="J2694" s="300">
        <v>5</v>
      </c>
      <c r="K2694" s="300">
        <v>10</v>
      </c>
      <c r="L2694" s="300">
        <v>10</v>
      </c>
      <c r="M2694" s="300">
        <v>5</v>
      </c>
      <c r="N2694" s="300">
        <v>10</v>
      </c>
      <c r="O2694" s="300">
        <v>10</v>
      </c>
      <c r="P2694" s="300">
        <v>10</v>
      </c>
      <c r="Q2694" s="300">
        <v>5</v>
      </c>
    </row>
    <row r="2695" spans="1:18">
      <c r="A2695">
        <v>249</v>
      </c>
      <c r="B2695">
        <v>3</v>
      </c>
      <c r="C2695" s="299" t="s">
        <v>6916</v>
      </c>
      <c r="D2695" s="299" t="s">
        <v>6928</v>
      </c>
      <c r="E2695" s="302" t="s">
        <v>6524</v>
      </c>
      <c r="F2695" s="301">
        <v>6.5</v>
      </c>
      <c r="G2695" s="300">
        <v>5</v>
      </c>
      <c r="H2695" s="300">
        <v>5</v>
      </c>
      <c r="I2695" s="300">
        <v>5</v>
      </c>
      <c r="J2695" s="300">
        <v>5</v>
      </c>
      <c r="K2695" s="300">
        <v>10</v>
      </c>
      <c r="L2695" s="300">
        <v>10</v>
      </c>
      <c r="M2695" s="300">
        <v>5</v>
      </c>
      <c r="N2695" s="300">
        <v>10</v>
      </c>
      <c r="O2695" s="300">
        <v>10</v>
      </c>
      <c r="P2695" s="300">
        <v>10</v>
      </c>
      <c r="Q2695" s="300">
        <v>5</v>
      </c>
    </row>
    <row r="2696" spans="1:18">
      <c r="A2696">
        <v>248</v>
      </c>
      <c r="B2696">
        <v>4</v>
      </c>
      <c r="C2696" s="299" t="s">
        <v>6916</v>
      </c>
      <c r="D2696" s="299" t="s">
        <v>6927</v>
      </c>
      <c r="E2696" s="302" t="s">
        <v>6524</v>
      </c>
      <c r="F2696" s="301">
        <v>6.9</v>
      </c>
      <c r="G2696" s="300">
        <v>5</v>
      </c>
      <c r="H2696" s="300">
        <v>5</v>
      </c>
      <c r="I2696" s="300">
        <v>5</v>
      </c>
      <c r="J2696" s="300">
        <v>5</v>
      </c>
      <c r="K2696" s="300">
        <v>10</v>
      </c>
      <c r="L2696" s="300">
        <v>10</v>
      </c>
      <c r="M2696" s="300">
        <v>5</v>
      </c>
      <c r="N2696" s="300">
        <v>10</v>
      </c>
      <c r="O2696" s="300">
        <v>10</v>
      </c>
      <c r="P2696" s="300">
        <v>10</v>
      </c>
      <c r="Q2696" s="300">
        <v>5</v>
      </c>
    </row>
    <row r="2697" spans="1:18">
      <c r="A2697">
        <v>247</v>
      </c>
      <c r="B2697">
        <v>5</v>
      </c>
      <c r="C2697" s="299" t="s">
        <v>6916</v>
      </c>
      <c r="D2697" s="299" t="s">
        <v>6926</v>
      </c>
      <c r="E2697" s="302" t="s">
        <v>6524</v>
      </c>
      <c r="F2697" s="301">
        <v>7.2</v>
      </c>
      <c r="G2697" s="300">
        <v>5</v>
      </c>
      <c r="H2697" s="300">
        <v>5</v>
      </c>
      <c r="I2697" s="300">
        <v>5</v>
      </c>
      <c r="J2697" s="300">
        <v>5</v>
      </c>
      <c r="K2697" s="300">
        <v>10</v>
      </c>
      <c r="L2697" s="300">
        <v>10</v>
      </c>
      <c r="M2697" s="300">
        <v>5</v>
      </c>
      <c r="N2697" s="300">
        <v>10</v>
      </c>
      <c r="O2697" s="300">
        <v>10</v>
      </c>
      <c r="P2697" s="300">
        <v>10</v>
      </c>
      <c r="Q2697" s="300">
        <v>5</v>
      </c>
    </row>
    <row r="2698" spans="1:18">
      <c r="A2698">
        <v>246</v>
      </c>
      <c r="B2698">
        <v>6</v>
      </c>
      <c r="C2698" s="299" t="s">
        <v>6916</v>
      </c>
      <c r="D2698" s="299" t="s">
        <v>6925</v>
      </c>
      <c r="E2698" s="302" t="s">
        <v>6524</v>
      </c>
      <c r="F2698" s="301">
        <v>7.4</v>
      </c>
      <c r="G2698" s="300">
        <v>5</v>
      </c>
      <c r="H2698" s="300">
        <v>5</v>
      </c>
      <c r="I2698" s="300">
        <v>5</v>
      </c>
      <c r="J2698" s="300">
        <v>5</v>
      </c>
      <c r="K2698" s="300">
        <v>10</v>
      </c>
      <c r="L2698" s="300">
        <v>10</v>
      </c>
      <c r="M2698" s="300">
        <v>5</v>
      </c>
      <c r="N2698" s="300">
        <v>10</v>
      </c>
      <c r="O2698" s="300">
        <v>10</v>
      </c>
      <c r="P2698" s="300">
        <v>10</v>
      </c>
      <c r="Q2698" s="300">
        <v>5</v>
      </c>
    </row>
    <row r="2699" spans="1:18">
      <c r="A2699">
        <v>245</v>
      </c>
      <c r="B2699">
        <v>7</v>
      </c>
      <c r="C2699" s="299" t="s">
        <v>6916</v>
      </c>
      <c r="D2699" s="299" t="s">
        <v>6924</v>
      </c>
      <c r="E2699" s="302" t="s">
        <v>6524</v>
      </c>
      <c r="F2699" s="301">
        <v>7.3</v>
      </c>
      <c r="G2699" s="300">
        <v>5</v>
      </c>
      <c r="H2699" s="300">
        <v>5</v>
      </c>
      <c r="I2699" s="300">
        <v>5</v>
      </c>
      <c r="J2699" s="300">
        <v>5</v>
      </c>
      <c r="K2699" s="300">
        <v>10</v>
      </c>
      <c r="L2699" s="300">
        <v>10</v>
      </c>
      <c r="M2699" s="300">
        <v>5</v>
      </c>
      <c r="N2699" s="300">
        <v>10</v>
      </c>
      <c r="O2699" s="300">
        <v>10</v>
      </c>
      <c r="P2699" s="300">
        <v>10</v>
      </c>
      <c r="Q2699" s="300">
        <v>5</v>
      </c>
    </row>
    <row r="2700" spans="1:18">
      <c r="A2700">
        <v>244</v>
      </c>
      <c r="B2700">
        <v>8</v>
      </c>
      <c r="C2700" s="299" t="s">
        <v>6916</v>
      </c>
      <c r="D2700" s="299" t="s">
        <v>6923</v>
      </c>
      <c r="E2700" s="302" t="s">
        <v>6524</v>
      </c>
      <c r="F2700" s="301">
        <v>8.8000000000000007</v>
      </c>
      <c r="G2700" s="300">
        <v>5</v>
      </c>
      <c r="H2700" s="300">
        <v>5</v>
      </c>
      <c r="I2700" s="300">
        <v>5</v>
      </c>
      <c r="J2700" s="300">
        <v>5</v>
      </c>
      <c r="K2700" s="300">
        <v>10</v>
      </c>
      <c r="L2700" s="300">
        <v>10</v>
      </c>
      <c r="M2700" s="300">
        <v>5</v>
      </c>
      <c r="N2700" s="300">
        <v>10</v>
      </c>
      <c r="O2700" s="300">
        <v>10</v>
      </c>
      <c r="P2700" s="300">
        <v>10</v>
      </c>
      <c r="Q2700" s="300">
        <v>5</v>
      </c>
      <c r="R2700" s="1" t="s">
        <v>6665</v>
      </c>
    </row>
    <row r="2701" spans="1:18">
      <c r="A2701">
        <v>243</v>
      </c>
      <c r="B2701">
        <v>9</v>
      </c>
      <c r="C2701" s="299" t="s">
        <v>6916</v>
      </c>
      <c r="D2701" s="299" t="s">
        <v>6922</v>
      </c>
      <c r="E2701" s="302" t="s">
        <v>6524</v>
      </c>
      <c r="F2701" s="301">
        <v>7.2</v>
      </c>
      <c r="G2701" s="300">
        <v>5</v>
      </c>
      <c r="H2701" s="300">
        <v>5</v>
      </c>
      <c r="I2701" s="300">
        <v>5</v>
      </c>
      <c r="J2701" s="300">
        <v>5</v>
      </c>
      <c r="K2701" s="300">
        <v>10</v>
      </c>
      <c r="L2701" s="300">
        <v>10</v>
      </c>
      <c r="M2701" s="300">
        <v>5</v>
      </c>
      <c r="N2701" s="300">
        <v>10</v>
      </c>
      <c r="O2701" s="300">
        <v>10</v>
      </c>
      <c r="P2701" s="300">
        <v>10</v>
      </c>
      <c r="Q2701" s="300">
        <v>5</v>
      </c>
    </row>
    <row r="2702" spans="1:18">
      <c r="A2702">
        <v>242</v>
      </c>
      <c r="B2702">
        <v>10</v>
      </c>
      <c r="C2702" s="299" t="s">
        <v>6916</v>
      </c>
      <c r="D2702" s="299" t="s">
        <v>6921</v>
      </c>
      <c r="E2702" s="302" t="s">
        <v>6524</v>
      </c>
      <c r="F2702" s="301">
        <v>7</v>
      </c>
      <c r="G2702" s="300">
        <v>5</v>
      </c>
      <c r="H2702" s="300">
        <v>5</v>
      </c>
      <c r="I2702" s="300">
        <v>5</v>
      </c>
      <c r="J2702" s="300">
        <v>5</v>
      </c>
      <c r="K2702" s="300">
        <v>10</v>
      </c>
      <c r="L2702" s="300">
        <v>10</v>
      </c>
      <c r="M2702" s="300">
        <v>5</v>
      </c>
      <c r="N2702" s="300">
        <v>10</v>
      </c>
      <c r="O2702" s="300">
        <v>10</v>
      </c>
      <c r="P2702" s="300">
        <v>10</v>
      </c>
      <c r="Q2702" s="300">
        <v>5</v>
      </c>
    </row>
    <row r="2703" spans="1:18">
      <c r="A2703">
        <v>241</v>
      </c>
      <c r="B2703">
        <v>11</v>
      </c>
      <c r="C2703" s="299" t="s">
        <v>6916</v>
      </c>
      <c r="D2703" s="299" t="s">
        <v>6920</v>
      </c>
      <c r="E2703" s="1" t="s">
        <v>6524</v>
      </c>
      <c r="F2703" s="301">
        <v>7.9</v>
      </c>
      <c r="G2703" s="300">
        <v>5</v>
      </c>
      <c r="H2703" s="300">
        <v>5</v>
      </c>
      <c r="I2703" s="300">
        <v>5</v>
      </c>
      <c r="J2703" s="300">
        <v>5</v>
      </c>
      <c r="K2703" s="300">
        <v>10</v>
      </c>
      <c r="L2703" s="300">
        <v>10</v>
      </c>
      <c r="M2703" s="300">
        <v>5</v>
      </c>
      <c r="N2703" s="300">
        <v>10</v>
      </c>
      <c r="O2703" s="300">
        <v>10</v>
      </c>
      <c r="P2703" s="300">
        <v>10</v>
      </c>
      <c r="Q2703" s="300">
        <v>5</v>
      </c>
      <c r="R2703" s="1" t="s">
        <v>6665</v>
      </c>
    </row>
    <row r="2704" spans="1:18">
      <c r="A2704">
        <v>240</v>
      </c>
      <c r="B2704">
        <v>12</v>
      </c>
      <c r="C2704" s="299" t="s">
        <v>6916</v>
      </c>
      <c r="D2704" s="299" t="s">
        <v>6919</v>
      </c>
      <c r="E2704" s="302" t="s">
        <v>6524</v>
      </c>
      <c r="F2704" s="301">
        <v>7.3</v>
      </c>
      <c r="G2704" s="300">
        <v>5</v>
      </c>
      <c r="H2704" s="300">
        <v>5</v>
      </c>
      <c r="I2704" s="300">
        <v>5</v>
      </c>
      <c r="J2704" s="300">
        <v>5</v>
      </c>
      <c r="K2704" s="300">
        <v>10</v>
      </c>
      <c r="L2704" s="300">
        <v>10</v>
      </c>
      <c r="M2704" s="300">
        <v>5</v>
      </c>
      <c r="N2704" s="300">
        <v>10</v>
      </c>
      <c r="O2704" s="300">
        <v>10</v>
      </c>
      <c r="P2704" s="300">
        <v>10</v>
      </c>
      <c r="Q2704" s="300">
        <v>5</v>
      </c>
    </row>
    <row r="2705" spans="1:18">
      <c r="A2705">
        <v>239</v>
      </c>
      <c r="B2705">
        <v>13</v>
      </c>
      <c r="C2705" s="299" t="s">
        <v>6916</v>
      </c>
      <c r="D2705" s="299" t="s">
        <v>6918</v>
      </c>
      <c r="E2705" s="302" t="s">
        <v>6524</v>
      </c>
      <c r="F2705" s="301">
        <v>7.5</v>
      </c>
      <c r="G2705" s="300">
        <v>5</v>
      </c>
      <c r="H2705" s="300">
        <v>5</v>
      </c>
      <c r="I2705" s="300">
        <v>5</v>
      </c>
      <c r="J2705" s="300">
        <v>5</v>
      </c>
      <c r="K2705" s="300">
        <v>10</v>
      </c>
      <c r="L2705" s="300">
        <v>10</v>
      </c>
      <c r="M2705" s="300">
        <v>5</v>
      </c>
      <c r="N2705" s="300">
        <v>10</v>
      </c>
      <c r="O2705" s="300">
        <v>10</v>
      </c>
      <c r="P2705" s="300">
        <v>10</v>
      </c>
      <c r="Q2705" s="300">
        <v>5</v>
      </c>
      <c r="R2705" s="1" t="s">
        <v>6665</v>
      </c>
    </row>
    <row r="2706" spans="1:18">
      <c r="A2706">
        <v>238</v>
      </c>
      <c r="B2706">
        <v>14</v>
      </c>
      <c r="C2706" s="299" t="s">
        <v>6916</v>
      </c>
      <c r="D2706" s="299" t="s">
        <v>6917</v>
      </c>
      <c r="E2706" s="302" t="s">
        <v>6524</v>
      </c>
      <c r="F2706" s="301">
        <v>8</v>
      </c>
      <c r="G2706" s="300">
        <v>5</v>
      </c>
      <c r="H2706" s="300">
        <v>5</v>
      </c>
      <c r="I2706" s="300">
        <v>5</v>
      </c>
      <c r="J2706" s="300">
        <v>5</v>
      </c>
      <c r="K2706" s="300">
        <v>10</v>
      </c>
      <c r="L2706" s="300">
        <v>10</v>
      </c>
      <c r="M2706" s="300">
        <v>5</v>
      </c>
      <c r="N2706" s="300">
        <v>10</v>
      </c>
      <c r="O2706" s="300">
        <v>10</v>
      </c>
      <c r="P2706" s="300">
        <v>10</v>
      </c>
      <c r="Q2706" s="300">
        <v>5</v>
      </c>
      <c r="R2706" s="1" t="s">
        <v>8</v>
      </c>
    </row>
    <row r="2707" spans="1:18">
      <c r="A2707">
        <v>237</v>
      </c>
      <c r="C2707" s="299" t="s">
        <v>6916</v>
      </c>
      <c r="D2707" s="298" t="s">
        <v>6915</v>
      </c>
      <c r="E2707" s="297" t="s">
        <v>6524</v>
      </c>
      <c r="F2707" s="296">
        <v>7.4</v>
      </c>
      <c r="G2707" s="296" t="e">
        <f>AVERAGE(#REF!)</f>
        <v>#REF!</v>
      </c>
      <c r="H2707" s="296" t="e">
        <f>AVERAGE(#REF!)</f>
        <v>#REF!</v>
      </c>
      <c r="I2707" s="296" t="e">
        <f>AVERAGE(#REF!)</f>
        <v>#REF!</v>
      </c>
      <c r="J2707" s="296" t="e">
        <f>AVERAGE(#REF!)</f>
        <v>#REF!</v>
      </c>
      <c r="K2707" s="296" t="e">
        <f>AVERAGE(#REF!)</f>
        <v>#REF!</v>
      </c>
      <c r="L2707" s="296" t="e">
        <f>AVERAGE(#REF!)</f>
        <v>#REF!</v>
      </c>
      <c r="M2707" s="296" t="e">
        <f>AVERAGE(#REF!)</f>
        <v>#REF!</v>
      </c>
      <c r="N2707" s="296" t="e">
        <f>AVERAGE(#REF!)</f>
        <v>#REF!</v>
      </c>
      <c r="O2707" s="296" t="e">
        <f>AVERAGE(#REF!)</f>
        <v>#REF!</v>
      </c>
      <c r="P2707" s="296" t="e">
        <f>AVERAGE(#REF!)</f>
        <v>#REF!</v>
      </c>
      <c r="Q2707" s="296" t="e">
        <f>AVERAGE(#REF!)</f>
        <v>#REF!</v>
      </c>
      <c r="R2707" s="1" t="s">
        <v>6665</v>
      </c>
    </row>
    <row r="2708" spans="1:18">
      <c r="A2708">
        <v>236</v>
      </c>
      <c r="B2708">
        <v>1</v>
      </c>
      <c r="C2708" s="299" t="s">
        <v>6897</v>
      </c>
      <c r="D2708" s="299" t="s">
        <v>6914</v>
      </c>
      <c r="E2708" s="302" t="s">
        <v>6524</v>
      </c>
      <c r="F2708" s="301">
        <v>8.8000000000000007</v>
      </c>
      <c r="G2708" s="300">
        <v>5</v>
      </c>
      <c r="H2708" s="300">
        <v>5</v>
      </c>
      <c r="I2708" s="300">
        <v>5</v>
      </c>
      <c r="J2708" s="300">
        <v>5</v>
      </c>
      <c r="K2708" s="300">
        <v>10</v>
      </c>
      <c r="L2708" s="300">
        <v>10</v>
      </c>
      <c r="M2708" s="300">
        <v>5</v>
      </c>
      <c r="N2708" s="300">
        <v>10</v>
      </c>
      <c r="O2708" s="300">
        <v>10</v>
      </c>
      <c r="P2708" s="300">
        <v>10</v>
      </c>
      <c r="Q2708" s="300">
        <v>5</v>
      </c>
      <c r="R2708" s="1" t="s">
        <v>8</v>
      </c>
    </row>
    <row r="2709" spans="1:18">
      <c r="A2709">
        <v>235</v>
      </c>
      <c r="B2709">
        <v>2</v>
      </c>
      <c r="C2709" s="299" t="s">
        <v>6897</v>
      </c>
      <c r="D2709" s="299" t="s">
        <v>6913</v>
      </c>
      <c r="E2709" s="302" t="s">
        <v>6524</v>
      </c>
      <c r="F2709" s="301">
        <v>8.6</v>
      </c>
      <c r="G2709" s="300">
        <v>5</v>
      </c>
      <c r="H2709" s="300">
        <v>5</v>
      </c>
      <c r="I2709" s="300">
        <v>5</v>
      </c>
      <c r="J2709" s="300">
        <v>5</v>
      </c>
      <c r="K2709" s="300">
        <v>10</v>
      </c>
      <c r="L2709" s="300">
        <v>10</v>
      </c>
      <c r="M2709" s="300">
        <v>5</v>
      </c>
      <c r="N2709" s="300">
        <v>10</v>
      </c>
      <c r="O2709" s="300">
        <v>10</v>
      </c>
      <c r="P2709" s="300">
        <v>10</v>
      </c>
      <c r="Q2709" s="300">
        <v>5</v>
      </c>
      <c r="R2709" s="1" t="s">
        <v>8</v>
      </c>
    </row>
    <row r="2710" spans="1:18">
      <c r="A2710">
        <v>234</v>
      </c>
      <c r="B2710">
        <v>3</v>
      </c>
      <c r="C2710" s="299" t="s">
        <v>6897</v>
      </c>
      <c r="D2710" s="299" t="s">
        <v>6912</v>
      </c>
      <c r="E2710" s="302" t="s">
        <v>6524</v>
      </c>
      <c r="F2710" s="301">
        <v>8</v>
      </c>
      <c r="G2710" s="300">
        <v>5</v>
      </c>
      <c r="H2710" s="300">
        <v>5</v>
      </c>
      <c r="I2710" s="300">
        <v>5</v>
      </c>
      <c r="J2710" s="300">
        <v>5</v>
      </c>
      <c r="K2710" s="300">
        <v>10</v>
      </c>
      <c r="L2710" s="300">
        <v>10</v>
      </c>
      <c r="M2710" s="300">
        <v>5</v>
      </c>
      <c r="N2710" s="300">
        <v>10</v>
      </c>
      <c r="O2710" s="300">
        <v>10</v>
      </c>
      <c r="P2710" s="300">
        <v>10</v>
      </c>
      <c r="Q2710" s="300">
        <v>5</v>
      </c>
      <c r="R2710" s="1" t="s">
        <v>6665</v>
      </c>
    </row>
    <row r="2711" spans="1:18">
      <c r="A2711">
        <v>233</v>
      </c>
      <c r="B2711">
        <v>4</v>
      </c>
      <c r="C2711" s="299" t="s">
        <v>6897</v>
      </c>
      <c r="D2711" s="299" t="s">
        <v>6911</v>
      </c>
      <c r="E2711" s="302" t="s">
        <v>6524</v>
      </c>
      <c r="F2711" s="301">
        <v>7.8</v>
      </c>
      <c r="G2711" s="300">
        <v>5</v>
      </c>
      <c r="H2711" s="300">
        <v>5</v>
      </c>
      <c r="I2711" s="300">
        <v>5</v>
      </c>
      <c r="J2711" s="300">
        <v>5</v>
      </c>
      <c r="K2711" s="300">
        <v>10</v>
      </c>
      <c r="L2711" s="300">
        <v>10</v>
      </c>
      <c r="M2711" s="300">
        <v>5</v>
      </c>
      <c r="N2711" s="300">
        <v>10</v>
      </c>
      <c r="O2711" s="300">
        <v>10</v>
      </c>
      <c r="P2711" s="300">
        <v>10</v>
      </c>
      <c r="Q2711" s="300">
        <v>5</v>
      </c>
      <c r="R2711" s="1" t="s">
        <v>8</v>
      </c>
    </row>
    <row r="2712" spans="1:18">
      <c r="A2712">
        <v>232</v>
      </c>
      <c r="B2712">
        <v>5</v>
      </c>
      <c r="C2712" s="299" t="s">
        <v>6897</v>
      </c>
      <c r="D2712" s="299" t="s">
        <v>6910</v>
      </c>
      <c r="E2712" s="302" t="s">
        <v>6524</v>
      </c>
      <c r="F2712" s="301">
        <v>8.4</v>
      </c>
      <c r="G2712" s="300">
        <v>5</v>
      </c>
      <c r="H2712" s="300">
        <v>5</v>
      </c>
      <c r="I2712" s="300">
        <v>5</v>
      </c>
      <c r="J2712" s="300">
        <v>5</v>
      </c>
      <c r="K2712" s="300">
        <v>10</v>
      </c>
      <c r="L2712" s="300">
        <v>10</v>
      </c>
      <c r="M2712" s="300">
        <v>5</v>
      </c>
      <c r="N2712" s="300">
        <v>10</v>
      </c>
      <c r="O2712" s="300">
        <v>10</v>
      </c>
      <c r="P2712" s="300">
        <v>10</v>
      </c>
      <c r="Q2712" s="300">
        <v>5</v>
      </c>
      <c r="R2712" s="1" t="s">
        <v>6665</v>
      </c>
    </row>
    <row r="2713" spans="1:18">
      <c r="A2713">
        <v>231</v>
      </c>
      <c r="B2713">
        <v>6</v>
      </c>
      <c r="C2713" s="299" t="s">
        <v>6897</v>
      </c>
      <c r="D2713" s="299" t="s">
        <v>6909</v>
      </c>
      <c r="E2713" s="302" t="s">
        <v>6524</v>
      </c>
      <c r="F2713" s="301">
        <v>7.5</v>
      </c>
      <c r="G2713" s="300">
        <v>5</v>
      </c>
      <c r="H2713" s="300">
        <v>5</v>
      </c>
      <c r="I2713" s="300">
        <v>5</v>
      </c>
      <c r="J2713" s="300">
        <v>5</v>
      </c>
      <c r="K2713" s="300">
        <v>10</v>
      </c>
      <c r="L2713" s="300">
        <v>10</v>
      </c>
      <c r="M2713" s="300">
        <v>5</v>
      </c>
      <c r="N2713" s="300">
        <v>10</v>
      </c>
      <c r="O2713" s="300">
        <v>10</v>
      </c>
      <c r="P2713" s="300">
        <v>10</v>
      </c>
      <c r="Q2713" s="300">
        <v>5</v>
      </c>
      <c r="R2713" s="1" t="s">
        <v>6698</v>
      </c>
    </row>
    <row r="2714" spans="1:18">
      <c r="A2714">
        <v>230</v>
      </c>
      <c r="B2714">
        <v>7</v>
      </c>
      <c r="C2714" s="299" t="s">
        <v>6897</v>
      </c>
      <c r="D2714" s="305" t="s">
        <v>6908</v>
      </c>
      <c r="E2714" s="304" t="s">
        <v>6524</v>
      </c>
      <c r="F2714" s="303">
        <v>9.5</v>
      </c>
      <c r="G2714" s="300">
        <v>5</v>
      </c>
      <c r="H2714" s="300">
        <v>5</v>
      </c>
      <c r="I2714" s="300">
        <v>5</v>
      </c>
      <c r="J2714" s="300">
        <v>5</v>
      </c>
      <c r="K2714" s="300">
        <v>10</v>
      </c>
      <c r="L2714" s="300">
        <v>10</v>
      </c>
      <c r="M2714" s="300">
        <v>5</v>
      </c>
      <c r="N2714" s="300">
        <v>10</v>
      </c>
      <c r="O2714" s="300">
        <v>10</v>
      </c>
      <c r="P2714" s="300">
        <v>10</v>
      </c>
      <c r="Q2714" s="300">
        <v>5</v>
      </c>
      <c r="R2714" s="1" t="s">
        <v>6665</v>
      </c>
    </row>
    <row r="2715" spans="1:18">
      <c r="A2715">
        <v>229</v>
      </c>
      <c r="B2715">
        <v>8</v>
      </c>
      <c r="C2715" s="299" t="s">
        <v>6897</v>
      </c>
      <c r="D2715" s="299" t="s">
        <v>6907</v>
      </c>
      <c r="E2715" s="302" t="s">
        <v>6524</v>
      </c>
      <c r="F2715" s="301">
        <v>9.4</v>
      </c>
      <c r="G2715" s="300">
        <v>5</v>
      </c>
      <c r="H2715" s="300">
        <v>5</v>
      </c>
      <c r="I2715" s="300">
        <v>5</v>
      </c>
      <c r="J2715" s="300">
        <v>5</v>
      </c>
      <c r="K2715" s="300">
        <v>10</v>
      </c>
      <c r="L2715" s="300">
        <v>10</v>
      </c>
      <c r="M2715" s="300">
        <v>5</v>
      </c>
      <c r="N2715" s="300">
        <v>10</v>
      </c>
      <c r="O2715" s="300">
        <v>10</v>
      </c>
      <c r="P2715" s="300">
        <v>10</v>
      </c>
      <c r="Q2715" s="300">
        <v>5</v>
      </c>
      <c r="R2715" s="1" t="s">
        <v>8</v>
      </c>
    </row>
    <row r="2716" spans="1:18">
      <c r="A2716">
        <v>228</v>
      </c>
      <c r="B2716">
        <v>9</v>
      </c>
      <c r="C2716" s="299" t="s">
        <v>6897</v>
      </c>
      <c r="D2716" s="299" t="s">
        <v>6906</v>
      </c>
      <c r="E2716" s="302" t="s">
        <v>6524</v>
      </c>
      <c r="F2716" s="301">
        <v>7.5</v>
      </c>
      <c r="G2716" s="300">
        <v>5</v>
      </c>
      <c r="H2716" s="300">
        <v>5</v>
      </c>
      <c r="I2716" s="300">
        <v>5</v>
      </c>
      <c r="J2716" s="300">
        <v>5</v>
      </c>
      <c r="K2716" s="300">
        <v>10</v>
      </c>
      <c r="L2716" s="300">
        <v>10</v>
      </c>
      <c r="M2716" s="300">
        <v>5</v>
      </c>
      <c r="N2716" s="300">
        <v>10</v>
      </c>
      <c r="O2716" s="300">
        <v>10</v>
      </c>
      <c r="P2716" s="300">
        <v>10</v>
      </c>
      <c r="Q2716" s="300">
        <v>5</v>
      </c>
      <c r="R2716" s="1" t="s">
        <v>8</v>
      </c>
    </row>
    <row r="2717" spans="1:18">
      <c r="A2717">
        <v>227</v>
      </c>
      <c r="B2717">
        <v>10</v>
      </c>
      <c r="C2717" s="299" t="s">
        <v>6897</v>
      </c>
      <c r="D2717" s="299" t="s">
        <v>6905</v>
      </c>
      <c r="E2717" s="302" t="s">
        <v>6524</v>
      </c>
      <c r="F2717" s="301">
        <v>9</v>
      </c>
      <c r="G2717" s="300">
        <v>5</v>
      </c>
      <c r="H2717" s="300">
        <v>5</v>
      </c>
      <c r="I2717" s="300">
        <v>5</v>
      </c>
      <c r="J2717" s="300">
        <v>5</v>
      </c>
      <c r="K2717" s="300">
        <v>10</v>
      </c>
      <c r="L2717" s="300">
        <v>10</v>
      </c>
      <c r="M2717" s="300">
        <v>5</v>
      </c>
      <c r="N2717" s="300">
        <v>10</v>
      </c>
      <c r="O2717" s="300">
        <v>10</v>
      </c>
      <c r="P2717" s="300">
        <v>10</v>
      </c>
      <c r="Q2717" s="300">
        <v>5</v>
      </c>
      <c r="R2717" s="1" t="s">
        <v>8</v>
      </c>
    </row>
    <row r="2718" spans="1:18">
      <c r="A2718">
        <v>226</v>
      </c>
      <c r="B2718">
        <v>11</v>
      </c>
      <c r="C2718" s="299" t="s">
        <v>6897</v>
      </c>
      <c r="D2718" s="305" t="s">
        <v>6904</v>
      </c>
      <c r="E2718" s="304" t="s">
        <v>6524</v>
      </c>
      <c r="F2718" s="303">
        <v>9.5</v>
      </c>
      <c r="G2718" s="300">
        <v>5</v>
      </c>
      <c r="H2718" s="300">
        <v>5</v>
      </c>
      <c r="I2718" s="300">
        <v>5</v>
      </c>
      <c r="J2718" s="300">
        <v>5</v>
      </c>
      <c r="K2718" s="300">
        <v>10</v>
      </c>
      <c r="L2718" s="300">
        <v>10</v>
      </c>
      <c r="M2718" s="300">
        <v>5</v>
      </c>
      <c r="N2718" s="300">
        <v>10</v>
      </c>
      <c r="O2718" s="300">
        <v>10</v>
      </c>
      <c r="P2718" s="300">
        <v>10</v>
      </c>
      <c r="Q2718" s="300">
        <v>5</v>
      </c>
      <c r="R2718" s="1" t="s">
        <v>8</v>
      </c>
    </row>
    <row r="2719" spans="1:18">
      <c r="A2719">
        <v>225</v>
      </c>
      <c r="B2719">
        <v>12</v>
      </c>
      <c r="C2719" s="299" t="s">
        <v>6897</v>
      </c>
      <c r="D2719" s="305" t="s">
        <v>6903</v>
      </c>
      <c r="E2719" s="304" t="s">
        <v>6524</v>
      </c>
      <c r="F2719" s="303">
        <v>9.6</v>
      </c>
      <c r="G2719" s="300">
        <v>5</v>
      </c>
      <c r="H2719" s="300">
        <v>5</v>
      </c>
      <c r="I2719" s="300">
        <v>5</v>
      </c>
      <c r="J2719" s="300">
        <v>5</v>
      </c>
      <c r="K2719" s="300">
        <v>10</v>
      </c>
      <c r="L2719" s="300">
        <v>10</v>
      </c>
      <c r="M2719" s="300">
        <v>5</v>
      </c>
      <c r="N2719" s="300">
        <v>10</v>
      </c>
      <c r="O2719" s="300">
        <v>10</v>
      </c>
      <c r="P2719" s="300">
        <v>10</v>
      </c>
      <c r="Q2719" s="300">
        <v>5</v>
      </c>
      <c r="R2719" s="1" t="s">
        <v>8</v>
      </c>
    </row>
    <row r="2720" spans="1:18">
      <c r="A2720">
        <v>224</v>
      </c>
      <c r="B2720">
        <v>13</v>
      </c>
      <c r="C2720" s="299" t="s">
        <v>6897</v>
      </c>
      <c r="D2720" s="299" t="s">
        <v>6902</v>
      </c>
      <c r="E2720" s="302" t="s">
        <v>6524</v>
      </c>
      <c r="F2720" s="301">
        <v>8.6</v>
      </c>
      <c r="G2720" s="300">
        <v>5</v>
      </c>
      <c r="H2720" s="300">
        <v>5</v>
      </c>
      <c r="I2720" s="300">
        <v>5</v>
      </c>
      <c r="J2720" s="300">
        <v>5</v>
      </c>
      <c r="K2720" s="300">
        <v>10</v>
      </c>
      <c r="L2720" s="300">
        <v>10</v>
      </c>
      <c r="M2720" s="300">
        <v>5</v>
      </c>
      <c r="N2720" s="300">
        <v>10</v>
      </c>
      <c r="O2720" s="300">
        <v>10</v>
      </c>
      <c r="P2720" s="300">
        <v>10</v>
      </c>
      <c r="Q2720" s="300">
        <v>5</v>
      </c>
      <c r="R2720" s="1" t="s">
        <v>8</v>
      </c>
    </row>
    <row r="2721" spans="1:18">
      <c r="A2721">
        <v>223</v>
      </c>
      <c r="B2721">
        <v>14</v>
      </c>
      <c r="C2721" s="299" t="s">
        <v>6897</v>
      </c>
      <c r="D2721" s="299" t="s">
        <v>6901</v>
      </c>
      <c r="E2721" s="302" t="s">
        <v>6524</v>
      </c>
      <c r="F2721" s="301">
        <v>8.6</v>
      </c>
      <c r="G2721" s="300">
        <v>5</v>
      </c>
      <c r="H2721" s="300">
        <v>5</v>
      </c>
      <c r="I2721" s="300">
        <v>5</v>
      </c>
      <c r="J2721" s="300">
        <v>5</v>
      </c>
      <c r="K2721" s="300">
        <v>10</v>
      </c>
      <c r="L2721" s="300">
        <v>10</v>
      </c>
      <c r="M2721" s="300">
        <v>5</v>
      </c>
      <c r="N2721" s="300">
        <v>10</v>
      </c>
      <c r="O2721" s="300">
        <v>10</v>
      </c>
      <c r="P2721" s="300">
        <v>10</v>
      </c>
      <c r="Q2721" s="300">
        <v>5</v>
      </c>
      <c r="R2721" s="1" t="s">
        <v>8</v>
      </c>
    </row>
    <row r="2722" spans="1:18">
      <c r="A2722">
        <v>222</v>
      </c>
      <c r="B2722">
        <v>15</v>
      </c>
      <c r="C2722" s="299" t="s">
        <v>6897</v>
      </c>
      <c r="D2722" s="299" t="s">
        <v>6900</v>
      </c>
      <c r="E2722" s="302" t="s">
        <v>6524</v>
      </c>
      <c r="F2722" s="301">
        <v>8.6999999999999993</v>
      </c>
      <c r="G2722" s="300">
        <v>5</v>
      </c>
      <c r="H2722" s="300">
        <v>5</v>
      </c>
      <c r="I2722" s="300">
        <v>5</v>
      </c>
      <c r="J2722" s="300">
        <v>5</v>
      </c>
      <c r="K2722" s="300">
        <v>10</v>
      </c>
      <c r="L2722" s="300">
        <v>10</v>
      </c>
      <c r="M2722" s="300">
        <v>5</v>
      </c>
      <c r="N2722" s="300">
        <v>10</v>
      </c>
      <c r="O2722" s="300">
        <v>10</v>
      </c>
      <c r="P2722" s="300">
        <v>10</v>
      </c>
      <c r="Q2722" s="300">
        <v>5</v>
      </c>
      <c r="R2722" s="1" t="s">
        <v>8</v>
      </c>
    </row>
    <row r="2723" spans="1:18">
      <c r="A2723">
        <v>221</v>
      </c>
      <c r="B2723">
        <v>16</v>
      </c>
      <c r="C2723" s="299" t="s">
        <v>6897</v>
      </c>
      <c r="D2723" s="299" t="s">
        <v>6899</v>
      </c>
      <c r="E2723" s="302" t="s">
        <v>6524</v>
      </c>
      <c r="F2723" s="301">
        <v>8.8000000000000007</v>
      </c>
      <c r="G2723" s="300">
        <v>5</v>
      </c>
      <c r="H2723" s="300">
        <v>5</v>
      </c>
      <c r="I2723" s="300">
        <v>5</v>
      </c>
      <c r="J2723" s="300">
        <v>5</v>
      </c>
      <c r="K2723" s="300">
        <v>10</v>
      </c>
      <c r="L2723" s="300">
        <v>10</v>
      </c>
      <c r="M2723" s="300">
        <v>5</v>
      </c>
      <c r="N2723" s="300">
        <v>10</v>
      </c>
      <c r="O2723" s="300">
        <v>10</v>
      </c>
      <c r="P2723" s="300">
        <v>10</v>
      </c>
      <c r="Q2723" s="300">
        <v>5</v>
      </c>
      <c r="R2723" s="1" t="s">
        <v>6665</v>
      </c>
    </row>
    <row r="2724" spans="1:18">
      <c r="A2724">
        <v>220</v>
      </c>
      <c r="B2724">
        <v>17</v>
      </c>
      <c r="C2724" s="299" t="s">
        <v>6897</v>
      </c>
      <c r="D2724" s="305" t="s">
        <v>6898</v>
      </c>
      <c r="E2724" s="304" t="s">
        <v>6524</v>
      </c>
      <c r="F2724" s="303">
        <v>9.6</v>
      </c>
      <c r="G2724" s="300">
        <v>5</v>
      </c>
      <c r="H2724" s="300">
        <v>5</v>
      </c>
      <c r="I2724" s="300">
        <v>5</v>
      </c>
      <c r="J2724" s="300">
        <v>5</v>
      </c>
      <c r="K2724" s="300">
        <v>10</v>
      </c>
      <c r="L2724" s="300">
        <v>10</v>
      </c>
      <c r="M2724" s="300">
        <v>5</v>
      </c>
      <c r="N2724" s="300">
        <v>10</v>
      </c>
      <c r="O2724" s="300">
        <v>10</v>
      </c>
      <c r="P2724" s="300">
        <v>10</v>
      </c>
      <c r="Q2724" s="300">
        <v>5</v>
      </c>
      <c r="R2724" s="1" t="s">
        <v>6665</v>
      </c>
    </row>
    <row r="2725" spans="1:18">
      <c r="A2725">
        <v>219</v>
      </c>
      <c r="C2725" s="299" t="s">
        <v>6897</v>
      </c>
      <c r="D2725" s="298" t="s">
        <v>6896</v>
      </c>
      <c r="E2725" s="297" t="s">
        <v>6524</v>
      </c>
      <c r="F2725" s="296">
        <v>8.6999999999999993</v>
      </c>
      <c r="G2725" s="296" t="e">
        <f>AVERAGE(#REF!)</f>
        <v>#REF!</v>
      </c>
      <c r="H2725" s="296" t="e">
        <f>AVERAGE(#REF!)</f>
        <v>#REF!</v>
      </c>
      <c r="I2725" s="296" t="e">
        <f>AVERAGE(#REF!)</f>
        <v>#REF!</v>
      </c>
      <c r="J2725" s="296" t="e">
        <f>AVERAGE(#REF!)</f>
        <v>#REF!</v>
      </c>
      <c r="K2725" s="296" t="e">
        <f>AVERAGE(#REF!)</f>
        <v>#REF!</v>
      </c>
      <c r="L2725" s="296" t="e">
        <f>AVERAGE(#REF!)</f>
        <v>#REF!</v>
      </c>
      <c r="M2725" s="296" t="e">
        <f>AVERAGE(#REF!)</f>
        <v>#REF!</v>
      </c>
      <c r="N2725" s="296" t="e">
        <f>AVERAGE(#REF!)</f>
        <v>#REF!</v>
      </c>
      <c r="O2725" s="296" t="e">
        <f>AVERAGE(#REF!)</f>
        <v>#REF!</v>
      </c>
      <c r="P2725" s="296" t="e">
        <f>AVERAGE(#REF!)</f>
        <v>#REF!</v>
      </c>
      <c r="Q2725" s="296" t="e">
        <f>AVERAGE(#REF!)</f>
        <v>#REF!</v>
      </c>
      <c r="R2725" s="1" t="s">
        <v>8</v>
      </c>
    </row>
    <row r="2726" spans="1:18">
      <c r="A2726">
        <v>218</v>
      </c>
      <c r="B2726">
        <v>1</v>
      </c>
      <c r="C2726" s="299" t="s">
        <v>3494</v>
      </c>
      <c r="D2726" s="299" t="s">
        <v>6895</v>
      </c>
      <c r="E2726" s="302" t="s">
        <v>6524</v>
      </c>
      <c r="F2726" s="301">
        <v>9</v>
      </c>
      <c r="G2726" s="300">
        <v>5</v>
      </c>
      <c r="H2726" s="300">
        <v>5</v>
      </c>
      <c r="I2726" s="300">
        <v>5</v>
      </c>
      <c r="J2726" s="300">
        <v>5</v>
      </c>
      <c r="K2726" s="300">
        <v>10</v>
      </c>
      <c r="L2726" s="300">
        <v>10</v>
      </c>
      <c r="M2726" s="300">
        <v>5</v>
      </c>
      <c r="N2726" s="300">
        <v>10</v>
      </c>
      <c r="O2726" s="300">
        <v>10</v>
      </c>
      <c r="P2726" s="300">
        <v>10</v>
      </c>
      <c r="Q2726" s="300">
        <v>5</v>
      </c>
      <c r="R2726" s="1" t="s">
        <v>6698</v>
      </c>
    </row>
    <row r="2727" spans="1:18">
      <c r="A2727">
        <v>217</v>
      </c>
      <c r="B2727">
        <v>2</v>
      </c>
      <c r="C2727" s="299" t="s">
        <v>3494</v>
      </c>
      <c r="D2727" s="305" t="s">
        <v>6894</v>
      </c>
      <c r="E2727" s="304" t="s">
        <v>6524</v>
      </c>
      <c r="F2727" s="303">
        <v>9.5</v>
      </c>
      <c r="G2727" s="300">
        <v>5</v>
      </c>
      <c r="H2727" s="300">
        <v>5</v>
      </c>
      <c r="I2727" s="300">
        <v>5</v>
      </c>
      <c r="J2727" s="300">
        <v>5</v>
      </c>
      <c r="K2727" s="300">
        <v>10</v>
      </c>
      <c r="L2727" s="300">
        <v>10</v>
      </c>
      <c r="M2727" s="300">
        <v>5</v>
      </c>
      <c r="N2727" s="300">
        <v>10</v>
      </c>
      <c r="O2727" s="300">
        <v>10</v>
      </c>
      <c r="P2727" s="300">
        <v>10</v>
      </c>
      <c r="Q2727" s="300">
        <v>5</v>
      </c>
      <c r="R2727" s="1" t="s">
        <v>8</v>
      </c>
    </row>
    <row r="2728" spans="1:18">
      <c r="A2728">
        <v>216</v>
      </c>
      <c r="B2728">
        <v>3</v>
      </c>
      <c r="C2728" s="299" t="s">
        <v>3494</v>
      </c>
      <c r="D2728" s="299" t="s">
        <v>6893</v>
      </c>
      <c r="E2728" s="302" t="s">
        <v>6524</v>
      </c>
      <c r="F2728" s="301">
        <v>9.1999999999999993</v>
      </c>
      <c r="G2728" s="300">
        <v>5</v>
      </c>
      <c r="H2728" s="300">
        <v>5</v>
      </c>
      <c r="I2728" s="300">
        <v>5</v>
      </c>
      <c r="J2728" s="300">
        <v>5</v>
      </c>
      <c r="K2728" s="300">
        <v>10</v>
      </c>
      <c r="L2728" s="300">
        <v>10</v>
      </c>
      <c r="M2728" s="300">
        <v>5</v>
      </c>
      <c r="N2728" s="300">
        <v>10</v>
      </c>
      <c r="O2728" s="300">
        <v>10</v>
      </c>
      <c r="P2728" s="300">
        <v>10</v>
      </c>
      <c r="Q2728" s="300">
        <v>5</v>
      </c>
      <c r="R2728" s="1" t="s">
        <v>8</v>
      </c>
    </row>
    <row r="2729" spans="1:18">
      <c r="A2729">
        <v>215</v>
      </c>
      <c r="B2729">
        <v>4</v>
      </c>
      <c r="C2729" s="299" t="s">
        <v>3494</v>
      </c>
      <c r="D2729" s="299" t="s">
        <v>6892</v>
      </c>
      <c r="E2729" s="302" t="s">
        <v>6524</v>
      </c>
      <c r="F2729" s="301">
        <v>8.4</v>
      </c>
      <c r="G2729" s="300">
        <v>5</v>
      </c>
      <c r="H2729" s="300">
        <v>5</v>
      </c>
      <c r="I2729" s="300">
        <v>5</v>
      </c>
      <c r="J2729" s="300">
        <v>5</v>
      </c>
      <c r="K2729" s="300">
        <v>10</v>
      </c>
      <c r="L2729" s="300">
        <v>10</v>
      </c>
      <c r="M2729" s="300">
        <v>5</v>
      </c>
      <c r="N2729" s="300">
        <v>10</v>
      </c>
      <c r="O2729" s="300">
        <v>10</v>
      </c>
      <c r="P2729" s="300">
        <v>10</v>
      </c>
      <c r="Q2729" s="300">
        <v>5</v>
      </c>
      <c r="R2729" s="1" t="s">
        <v>6665</v>
      </c>
    </row>
    <row r="2730" spans="1:18">
      <c r="A2730">
        <v>214</v>
      </c>
      <c r="B2730">
        <v>5</v>
      </c>
      <c r="C2730" s="299" t="s">
        <v>3494</v>
      </c>
      <c r="D2730" s="299" t="s">
        <v>6891</v>
      </c>
      <c r="E2730" s="302" t="s">
        <v>6524</v>
      </c>
      <c r="F2730" s="301">
        <v>9.4</v>
      </c>
      <c r="G2730" s="300">
        <v>5</v>
      </c>
      <c r="H2730" s="300">
        <v>5</v>
      </c>
      <c r="I2730" s="300">
        <v>5</v>
      </c>
      <c r="J2730" s="300">
        <v>5</v>
      </c>
      <c r="K2730" s="300">
        <v>10</v>
      </c>
      <c r="L2730" s="300">
        <v>10</v>
      </c>
      <c r="M2730" s="300">
        <v>5</v>
      </c>
      <c r="N2730" s="300">
        <v>10</v>
      </c>
      <c r="O2730" s="300">
        <v>10</v>
      </c>
      <c r="P2730" s="300">
        <v>10</v>
      </c>
      <c r="Q2730" s="300">
        <v>5</v>
      </c>
      <c r="R2730" s="1" t="s">
        <v>6698</v>
      </c>
    </row>
    <row r="2731" spans="1:18">
      <c r="A2731">
        <v>213</v>
      </c>
      <c r="B2731">
        <v>6</v>
      </c>
      <c r="C2731" s="299" t="s">
        <v>3494</v>
      </c>
      <c r="D2731" s="299" t="s">
        <v>6890</v>
      </c>
      <c r="E2731" s="302" t="s">
        <v>6524</v>
      </c>
      <c r="F2731" s="301">
        <v>9.3000000000000007</v>
      </c>
      <c r="G2731" s="300">
        <v>5</v>
      </c>
      <c r="H2731" s="300">
        <v>5</v>
      </c>
      <c r="I2731" s="300">
        <v>5</v>
      </c>
      <c r="J2731" s="300">
        <v>5</v>
      </c>
      <c r="K2731" s="300">
        <v>10</v>
      </c>
      <c r="L2731" s="300">
        <v>10</v>
      </c>
      <c r="M2731" s="300">
        <v>5</v>
      </c>
      <c r="N2731" s="300">
        <v>10</v>
      </c>
      <c r="O2731" s="300">
        <v>10</v>
      </c>
      <c r="P2731" s="300">
        <v>10</v>
      </c>
      <c r="Q2731" s="300">
        <v>5</v>
      </c>
      <c r="R2731" s="1" t="s">
        <v>6698</v>
      </c>
    </row>
    <row r="2732" spans="1:18">
      <c r="A2732">
        <v>212</v>
      </c>
      <c r="B2732">
        <v>7</v>
      </c>
      <c r="C2732" s="299" t="s">
        <v>3494</v>
      </c>
      <c r="D2732" s="299" t="s">
        <v>6889</v>
      </c>
      <c r="E2732" s="302" t="s">
        <v>6524</v>
      </c>
      <c r="F2732" s="301">
        <v>9.1</v>
      </c>
      <c r="G2732" s="300">
        <v>5</v>
      </c>
      <c r="H2732" s="300">
        <v>5</v>
      </c>
      <c r="I2732" s="300">
        <v>5</v>
      </c>
      <c r="J2732" s="300">
        <v>5</v>
      </c>
      <c r="K2732" s="300">
        <v>10</v>
      </c>
      <c r="L2732" s="300">
        <v>10</v>
      </c>
      <c r="M2732" s="300">
        <v>5</v>
      </c>
      <c r="N2732" s="300">
        <v>10</v>
      </c>
      <c r="O2732" s="300">
        <v>10</v>
      </c>
      <c r="P2732" s="300">
        <v>10</v>
      </c>
      <c r="Q2732" s="300">
        <v>5</v>
      </c>
      <c r="R2732" s="1" t="s">
        <v>8</v>
      </c>
    </row>
    <row r="2733" spans="1:18">
      <c r="A2733">
        <v>211</v>
      </c>
      <c r="B2733">
        <v>8</v>
      </c>
      <c r="C2733" s="299" t="s">
        <v>3494</v>
      </c>
      <c r="D2733" s="299" t="s">
        <v>6888</v>
      </c>
      <c r="E2733" s="1" t="s">
        <v>6524</v>
      </c>
      <c r="F2733" s="301">
        <v>7.4</v>
      </c>
      <c r="G2733" s="300">
        <v>5</v>
      </c>
      <c r="H2733" s="300">
        <v>5</v>
      </c>
      <c r="I2733" s="300">
        <v>5</v>
      </c>
      <c r="J2733" s="300">
        <v>5</v>
      </c>
      <c r="K2733" s="300">
        <v>10</v>
      </c>
      <c r="L2733" s="300">
        <v>10</v>
      </c>
      <c r="M2733" s="300">
        <v>5</v>
      </c>
      <c r="N2733" s="300">
        <v>10</v>
      </c>
      <c r="O2733" s="300">
        <v>10</v>
      </c>
      <c r="P2733" s="300">
        <v>10</v>
      </c>
      <c r="Q2733" s="300">
        <v>5</v>
      </c>
    </row>
    <row r="2734" spans="1:18">
      <c r="A2734">
        <v>210</v>
      </c>
      <c r="B2734">
        <v>9</v>
      </c>
      <c r="C2734" s="299" t="s">
        <v>3494</v>
      </c>
      <c r="D2734" s="305" t="s">
        <v>6887</v>
      </c>
      <c r="E2734" s="304" t="s">
        <v>6524</v>
      </c>
      <c r="F2734" s="303">
        <v>9.6</v>
      </c>
      <c r="G2734" s="300">
        <v>5</v>
      </c>
      <c r="H2734" s="300">
        <v>5</v>
      </c>
      <c r="I2734" s="300">
        <v>5</v>
      </c>
      <c r="J2734" s="300">
        <v>5</v>
      </c>
      <c r="K2734" s="300">
        <v>10</v>
      </c>
      <c r="L2734" s="300">
        <v>10</v>
      </c>
      <c r="M2734" s="300">
        <v>5</v>
      </c>
      <c r="N2734" s="300">
        <v>10</v>
      </c>
      <c r="O2734" s="300">
        <v>10</v>
      </c>
      <c r="P2734" s="300">
        <v>10</v>
      </c>
      <c r="Q2734" s="300">
        <v>5</v>
      </c>
      <c r="R2734" s="1" t="s">
        <v>8</v>
      </c>
    </row>
    <row r="2735" spans="1:18">
      <c r="A2735">
        <v>209</v>
      </c>
      <c r="C2735" s="299" t="s">
        <v>3494</v>
      </c>
      <c r="D2735" s="298" t="s">
        <v>6886</v>
      </c>
      <c r="E2735" s="297" t="s">
        <v>6524</v>
      </c>
      <c r="F2735" s="296">
        <v>9</v>
      </c>
      <c r="G2735" s="296" t="e">
        <f>AVERAGE(#REF!)</f>
        <v>#REF!</v>
      </c>
      <c r="H2735" s="296" t="e">
        <f>AVERAGE(#REF!)</f>
        <v>#REF!</v>
      </c>
      <c r="I2735" s="296" t="e">
        <f>AVERAGE(#REF!)</f>
        <v>#REF!</v>
      </c>
      <c r="J2735" s="296" t="e">
        <f>AVERAGE(#REF!)</f>
        <v>#REF!</v>
      </c>
      <c r="K2735" s="296" t="e">
        <f>AVERAGE(#REF!)</f>
        <v>#REF!</v>
      </c>
      <c r="L2735" s="296" t="e">
        <f>AVERAGE(#REF!)</f>
        <v>#REF!</v>
      </c>
      <c r="M2735" s="296" t="e">
        <f>AVERAGE(#REF!)</f>
        <v>#REF!</v>
      </c>
      <c r="N2735" s="296" t="e">
        <f>AVERAGE(#REF!)</f>
        <v>#REF!</v>
      </c>
      <c r="O2735" s="296" t="e">
        <f>AVERAGE(#REF!)</f>
        <v>#REF!</v>
      </c>
      <c r="P2735" s="296" t="e">
        <f>AVERAGE(#REF!)</f>
        <v>#REF!</v>
      </c>
      <c r="Q2735" s="296" t="e">
        <f>AVERAGE(#REF!)</f>
        <v>#REF!</v>
      </c>
      <c r="R2735" s="1" t="s">
        <v>8</v>
      </c>
    </row>
    <row r="2736" spans="1:18">
      <c r="A2736">
        <v>208</v>
      </c>
      <c r="B2736">
        <v>1</v>
      </c>
      <c r="C2736" s="299" t="s">
        <v>3492</v>
      </c>
      <c r="D2736" s="299" t="s">
        <v>6885</v>
      </c>
      <c r="E2736" s="302" t="s">
        <v>6524</v>
      </c>
      <c r="F2736" s="301">
        <v>9.1999999999999993</v>
      </c>
      <c r="G2736" s="300">
        <v>9</v>
      </c>
      <c r="H2736" s="300">
        <v>6</v>
      </c>
      <c r="I2736" s="300">
        <v>6</v>
      </c>
      <c r="J2736" s="300">
        <v>7</v>
      </c>
      <c r="K2736" s="300">
        <v>16</v>
      </c>
      <c r="L2736" s="300">
        <v>14</v>
      </c>
      <c r="M2736" s="300">
        <v>9</v>
      </c>
      <c r="N2736" s="300">
        <v>14</v>
      </c>
      <c r="O2736" s="300">
        <v>12</v>
      </c>
      <c r="P2736" s="300">
        <v>15</v>
      </c>
      <c r="Q2736" s="300">
        <v>10</v>
      </c>
      <c r="R2736" s="1" t="s">
        <v>8</v>
      </c>
    </row>
    <row r="2737" spans="1:18">
      <c r="A2737">
        <v>207</v>
      </c>
      <c r="B2737">
        <v>2</v>
      </c>
      <c r="C2737" s="299" t="s">
        <v>3492</v>
      </c>
      <c r="D2737" s="305" t="s">
        <v>6884</v>
      </c>
      <c r="E2737" s="304" t="s">
        <v>6524</v>
      </c>
      <c r="F2737" s="303">
        <v>9.6</v>
      </c>
      <c r="G2737" s="300">
        <v>10</v>
      </c>
      <c r="H2737" s="300">
        <v>6</v>
      </c>
      <c r="I2737" s="300">
        <v>7</v>
      </c>
      <c r="J2737" s="300">
        <v>7</v>
      </c>
      <c r="K2737" s="300">
        <v>14</v>
      </c>
      <c r="L2737" s="300">
        <v>14</v>
      </c>
      <c r="M2737" s="300">
        <v>6</v>
      </c>
      <c r="N2737" s="300">
        <v>16</v>
      </c>
      <c r="O2737" s="300">
        <v>13</v>
      </c>
      <c r="P2737" s="300">
        <v>15</v>
      </c>
      <c r="Q2737" s="300">
        <v>7</v>
      </c>
      <c r="R2737" s="1" t="s">
        <v>8</v>
      </c>
    </row>
    <row r="2738" spans="1:18">
      <c r="A2738">
        <v>206</v>
      </c>
      <c r="B2738">
        <v>3</v>
      </c>
      <c r="C2738" s="299" t="s">
        <v>3492</v>
      </c>
      <c r="D2738" s="299" t="s">
        <v>6883</v>
      </c>
      <c r="E2738" s="302" t="s">
        <v>6524</v>
      </c>
      <c r="F2738" s="301">
        <v>9.1</v>
      </c>
      <c r="G2738" s="300">
        <v>8</v>
      </c>
      <c r="H2738" s="300">
        <v>7</v>
      </c>
      <c r="I2738" s="300">
        <v>7</v>
      </c>
      <c r="J2738" s="300">
        <v>6</v>
      </c>
      <c r="K2738" s="300">
        <v>13</v>
      </c>
      <c r="L2738" s="300">
        <v>12</v>
      </c>
      <c r="M2738" s="300">
        <v>6</v>
      </c>
      <c r="N2738" s="300">
        <v>12</v>
      </c>
      <c r="O2738" s="300">
        <v>10</v>
      </c>
      <c r="P2738" s="300">
        <v>10</v>
      </c>
      <c r="Q2738" s="300">
        <v>5</v>
      </c>
      <c r="R2738" s="1" t="s">
        <v>8</v>
      </c>
    </row>
    <row r="2739" spans="1:18">
      <c r="A2739">
        <v>205</v>
      </c>
      <c r="B2739">
        <v>4</v>
      </c>
      <c r="C2739" s="299" t="s">
        <v>3492</v>
      </c>
      <c r="D2739" s="299" t="s">
        <v>6882</v>
      </c>
      <c r="E2739" s="302" t="s">
        <v>6524</v>
      </c>
      <c r="F2739" s="301">
        <v>9.1999999999999993</v>
      </c>
      <c r="G2739" s="300">
        <v>9</v>
      </c>
      <c r="H2739" s="300">
        <v>7</v>
      </c>
      <c r="I2739" s="300">
        <v>7</v>
      </c>
      <c r="J2739" s="300">
        <v>7</v>
      </c>
      <c r="K2739" s="300">
        <v>16</v>
      </c>
      <c r="L2739" s="300">
        <v>14</v>
      </c>
      <c r="M2739" s="300">
        <v>8</v>
      </c>
      <c r="N2739" s="300">
        <v>12</v>
      </c>
      <c r="O2739" s="300">
        <v>13</v>
      </c>
      <c r="P2739" s="300">
        <v>14</v>
      </c>
      <c r="Q2739" s="300">
        <v>8</v>
      </c>
      <c r="R2739" s="1" t="s">
        <v>8</v>
      </c>
    </row>
    <row r="2740" spans="1:18">
      <c r="A2740">
        <v>204</v>
      </c>
      <c r="B2740">
        <v>5</v>
      </c>
      <c r="C2740" s="299" t="s">
        <v>3492</v>
      </c>
      <c r="D2740" s="299" t="s">
        <v>6881</v>
      </c>
      <c r="E2740" s="302" t="s">
        <v>6524</v>
      </c>
      <c r="F2740" s="301">
        <v>6</v>
      </c>
      <c r="G2740" s="300">
        <v>6</v>
      </c>
      <c r="H2740" s="300">
        <v>7</v>
      </c>
      <c r="I2740" s="300">
        <v>5</v>
      </c>
      <c r="J2740" s="300">
        <v>5</v>
      </c>
      <c r="K2740" s="300">
        <v>8</v>
      </c>
      <c r="L2740" s="300">
        <v>8</v>
      </c>
      <c r="M2740" s="300">
        <v>5</v>
      </c>
      <c r="N2740" s="300">
        <v>8</v>
      </c>
      <c r="O2740" s="300">
        <v>12</v>
      </c>
      <c r="P2740" s="300">
        <v>6</v>
      </c>
      <c r="Q2740" s="300">
        <v>5</v>
      </c>
    </row>
    <row r="2741" spans="1:18">
      <c r="A2741">
        <v>203</v>
      </c>
      <c r="B2741">
        <v>6</v>
      </c>
      <c r="C2741" s="299" t="s">
        <v>3492</v>
      </c>
      <c r="D2741" s="299" t="s">
        <v>6880</v>
      </c>
      <c r="E2741" s="302" t="s">
        <v>6524</v>
      </c>
      <c r="F2741" s="301">
        <v>7.9</v>
      </c>
      <c r="G2741" s="300">
        <v>8</v>
      </c>
      <c r="H2741" s="300">
        <v>7</v>
      </c>
      <c r="I2741" s="300">
        <v>5</v>
      </c>
      <c r="J2741" s="300">
        <v>6</v>
      </c>
      <c r="K2741" s="300">
        <v>12</v>
      </c>
      <c r="L2741" s="300">
        <v>12</v>
      </c>
      <c r="M2741" s="300">
        <v>6</v>
      </c>
      <c r="N2741" s="300">
        <v>12</v>
      </c>
      <c r="O2741" s="300">
        <v>12</v>
      </c>
      <c r="P2741" s="300">
        <v>11</v>
      </c>
      <c r="Q2741" s="300">
        <v>5</v>
      </c>
      <c r="R2741" s="1" t="s">
        <v>8</v>
      </c>
    </row>
    <row r="2742" spans="1:18">
      <c r="A2742">
        <v>202</v>
      </c>
      <c r="B2742">
        <v>7</v>
      </c>
      <c r="C2742" s="299" t="s">
        <v>3492</v>
      </c>
      <c r="D2742" s="305" t="s">
        <v>6879</v>
      </c>
      <c r="E2742" s="304" t="s">
        <v>6524</v>
      </c>
      <c r="F2742" s="303">
        <v>9.5</v>
      </c>
      <c r="G2742" s="300">
        <v>9</v>
      </c>
      <c r="H2742" s="300">
        <v>8</v>
      </c>
      <c r="I2742" s="300">
        <v>6</v>
      </c>
      <c r="J2742" s="300">
        <v>7</v>
      </c>
      <c r="K2742" s="300">
        <v>18</v>
      </c>
      <c r="L2742" s="300">
        <v>14</v>
      </c>
      <c r="M2742" s="300">
        <v>7</v>
      </c>
      <c r="N2742" s="300">
        <v>16</v>
      </c>
      <c r="O2742" s="300">
        <v>14</v>
      </c>
      <c r="P2742" s="300">
        <v>15</v>
      </c>
      <c r="Q2742" s="300">
        <v>7</v>
      </c>
      <c r="R2742" s="1" t="s">
        <v>8</v>
      </c>
    </row>
    <row r="2743" spans="1:18">
      <c r="A2743">
        <v>201</v>
      </c>
      <c r="B2743">
        <v>8</v>
      </c>
      <c r="C2743" s="299" t="s">
        <v>3492</v>
      </c>
      <c r="D2743" s="299" t="s">
        <v>6575</v>
      </c>
      <c r="E2743" s="302" t="s">
        <v>6524</v>
      </c>
      <c r="F2743" s="301">
        <v>8.1999999999999993</v>
      </c>
      <c r="G2743" s="300">
        <v>8</v>
      </c>
      <c r="H2743" s="300">
        <v>7</v>
      </c>
      <c r="I2743" s="300">
        <v>6</v>
      </c>
      <c r="J2743" s="300">
        <v>6</v>
      </c>
      <c r="K2743" s="300">
        <v>12</v>
      </c>
      <c r="L2743" s="300">
        <v>13</v>
      </c>
      <c r="M2743" s="300">
        <v>6</v>
      </c>
      <c r="N2743" s="300">
        <v>12</v>
      </c>
      <c r="O2743" s="300">
        <v>11</v>
      </c>
      <c r="P2743" s="300">
        <v>10</v>
      </c>
      <c r="Q2743" s="300">
        <v>5</v>
      </c>
      <c r="R2743" s="1" t="s">
        <v>6665</v>
      </c>
    </row>
    <row r="2744" spans="1:18">
      <c r="A2744">
        <v>200</v>
      </c>
      <c r="B2744">
        <v>9</v>
      </c>
      <c r="C2744" s="299" t="s">
        <v>3492</v>
      </c>
      <c r="D2744" s="299" t="s">
        <v>6878</v>
      </c>
      <c r="E2744" s="302" t="s">
        <v>6524</v>
      </c>
      <c r="F2744" s="301">
        <v>6.2</v>
      </c>
      <c r="G2744" s="300">
        <v>6</v>
      </c>
      <c r="H2744" s="300">
        <v>6</v>
      </c>
      <c r="I2744" s="300">
        <v>6</v>
      </c>
      <c r="J2744" s="300">
        <v>7</v>
      </c>
      <c r="K2744" s="300">
        <v>12</v>
      </c>
      <c r="L2744" s="300">
        <v>11</v>
      </c>
      <c r="M2744" s="300">
        <v>4</v>
      </c>
      <c r="N2744" s="300">
        <v>11</v>
      </c>
      <c r="O2744" s="300">
        <v>10</v>
      </c>
      <c r="P2744" s="300">
        <v>10</v>
      </c>
      <c r="Q2744" s="300">
        <v>5</v>
      </c>
    </row>
    <row r="2745" spans="1:18">
      <c r="A2745">
        <v>199</v>
      </c>
      <c r="B2745">
        <v>10</v>
      </c>
      <c r="C2745" s="299" t="s">
        <v>3492</v>
      </c>
      <c r="D2745" s="299" t="s">
        <v>6877</v>
      </c>
      <c r="E2745" s="302" t="s">
        <v>6524</v>
      </c>
      <c r="F2745" s="301">
        <v>7.7</v>
      </c>
      <c r="G2745" s="300">
        <v>8</v>
      </c>
      <c r="H2745" s="300">
        <v>7</v>
      </c>
      <c r="I2745" s="300">
        <v>7</v>
      </c>
      <c r="J2745" s="300">
        <v>5</v>
      </c>
      <c r="K2745" s="300">
        <v>12</v>
      </c>
      <c r="L2745" s="300">
        <v>14</v>
      </c>
      <c r="M2745" s="300">
        <v>6</v>
      </c>
      <c r="N2745" s="300">
        <v>12</v>
      </c>
      <c r="O2745" s="300">
        <v>14</v>
      </c>
      <c r="P2745" s="300">
        <v>12</v>
      </c>
      <c r="Q2745" s="300">
        <v>5</v>
      </c>
      <c r="R2745" s="1" t="s">
        <v>6665</v>
      </c>
    </row>
    <row r="2746" spans="1:18">
      <c r="A2746">
        <v>198</v>
      </c>
      <c r="B2746">
        <v>11</v>
      </c>
      <c r="C2746" s="299" t="s">
        <v>3492</v>
      </c>
      <c r="D2746" s="299" t="s">
        <v>6876</v>
      </c>
      <c r="E2746" s="302" t="s">
        <v>6524</v>
      </c>
      <c r="F2746" s="301">
        <v>9.1</v>
      </c>
      <c r="G2746" s="300">
        <v>8</v>
      </c>
      <c r="H2746" s="300">
        <v>7</v>
      </c>
      <c r="I2746" s="300">
        <v>8</v>
      </c>
      <c r="J2746" s="300">
        <v>8</v>
      </c>
      <c r="K2746" s="300">
        <v>15</v>
      </c>
      <c r="L2746" s="300">
        <v>14</v>
      </c>
      <c r="M2746" s="300">
        <v>5</v>
      </c>
      <c r="N2746" s="300">
        <v>12</v>
      </c>
      <c r="O2746" s="300">
        <v>11</v>
      </c>
      <c r="P2746" s="300">
        <v>12</v>
      </c>
      <c r="Q2746" s="300">
        <v>5</v>
      </c>
      <c r="R2746" s="1" t="s">
        <v>8</v>
      </c>
    </row>
    <row r="2747" spans="1:18">
      <c r="A2747">
        <v>197</v>
      </c>
      <c r="C2747" s="299" t="s">
        <v>3492</v>
      </c>
      <c r="D2747" s="298" t="s">
        <v>6875</v>
      </c>
      <c r="E2747" s="297" t="s">
        <v>6524</v>
      </c>
      <c r="F2747" s="296">
        <v>8.3000000000000007</v>
      </c>
      <c r="G2747" s="296" t="e">
        <f>AVERAGE(#REF!)</f>
        <v>#REF!</v>
      </c>
      <c r="H2747" s="296" t="e">
        <f>AVERAGE(#REF!)</f>
        <v>#REF!</v>
      </c>
      <c r="I2747" s="296" t="e">
        <f>AVERAGE(#REF!)</f>
        <v>#REF!</v>
      </c>
      <c r="J2747" s="296" t="e">
        <f>AVERAGE(#REF!)</f>
        <v>#REF!</v>
      </c>
      <c r="K2747" s="296" t="e">
        <f>AVERAGE(#REF!)</f>
        <v>#REF!</v>
      </c>
      <c r="L2747" s="296" t="e">
        <f>AVERAGE(#REF!)</f>
        <v>#REF!</v>
      </c>
      <c r="M2747" s="296" t="e">
        <f>AVERAGE(#REF!)</f>
        <v>#REF!</v>
      </c>
      <c r="N2747" s="296" t="e">
        <f>AVERAGE(#REF!)</f>
        <v>#REF!</v>
      </c>
      <c r="O2747" s="296" t="e">
        <f>AVERAGE(#REF!)</f>
        <v>#REF!</v>
      </c>
      <c r="P2747" s="296" t="e">
        <f>AVERAGE(#REF!)</f>
        <v>#REF!</v>
      </c>
      <c r="Q2747" s="296" t="e">
        <f>AVERAGE(#REF!)</f>
        <v>#REF!</v>
      </c>
      <c r="R2747" s="1" t="s">
        <v>8</v>
      </c>
    </row>
    <row r="2748" spans="1:18">
      <c r="A2748">
        <v>196</v>
      </c>
      <c r="B2748">
        <v>1</v>
      </c>
      <c r="C2748" s="299" t="s">
        <v>3491</v>
      </c>
      <c r="D2748" s="299" t="s">
        <v>6874</v>
      </c>
      <c r="E2748" s="302" t="s">
        <v>6524</v>
      </c>
      <c r="F2748" s="301">
        <v>9.1999999999999993</v>
      </c>
      <c r="G2748" s="300">
        <v>9</v>
      </c>
      <c r="H2748" s="300">
        <v>7</v>
      </c>
      <c r="I2748" s="300">
        <v>6</v>
      </c>
      <c r="J2748" s="300">
        <v>9</v>
      </c>
      <c r="K2748" s="300">
        <v>16</v>
      </c>
      <c r="L2748" s="300">
        <v>13</v>
      </c>
      <c r="M2748" s="300">
        <v>6</v>
      </c>
      <c r="N2748" s="300">
        <v>14</v>
      </c>
      <c r="O2748" s="300">
        <v>12</v>
      </c>
      <c r="P2748" s="300">
        <v>14</v>
      </c>
      <c r="Q2748" s="300">
        <v>10</v>
      </c>
      <c r="R2748" s="1" t="s">
        <v>6698</v>
      </c>
    </row>
    <row r="2749" spans="1:18">
      <c r="A2749">
        <v>195</v>
      </c>
      <c r="B2749">
        <v>2</v>
      </c>
      <c r="C2749" s="299" t="s">
        <v>3491</v>
      </c>
      <c r="D2749" s="299" t="s">
        <v>6873</v>
      </c>
      <c r="E2749" s="302" t="s">
        <v>6524</v>
      </c>
      <c r="F2749" s="301">
        <v>9.1</v>
      </c>
      <c r="G2749" s="300">
        <v>7</v>
      </c>
      <c r="H2749" s="300">
        <v>8</v>
      </c>
      <c r="I2749" s="300">
        <v>7</v>
      </c>
      <c r="J2749" s="300">
        <v>8</v>
      </c>
      <c r="K2749" s="300">
        <v>14</v>
      </c>
      <c r="L2749" s="300">
        <v>14</v>
      </c>
      <c r="M2749" s="300">
        <v>6</v>
      </c>
      <c r="N2749" s="300">
        <v>13</v>
      </c>
      <c r="O2749" s="300">
        <v>12</v>
      </c>
      <c r="P2749" s="300">
        <v>13</v>
      </c>
      <c r="Q2749" s="300">
        <v>8</v>
      </c>
      <c r="R2749" s="1" t="s">
        <v>6698</v>
      </c>
    </row>
    <row r="2750" spans="1:18">
      <c r="A2750">
        <v>194</v>
      </c>
      <c r="B2750">
        <v>3</v>
      </c>
      <c r="C2750" s="299" t="s">
        <v>3491</v>
      </c>
      <c r="D2750" s="299" t="s">
        <v>6872</v>
      </c>
      <c r="E2750" s="302" t="s">
        <v>6524</v>
      </c>
      <c r="F2750" s="301">
        <v>8.8000000000000007</v>
      </c>
      <c r="G2750" s="300">
        <v>7</v>
      </c>
      <c r="H2750" s="300">
        <v>8</v>
      </c>
      <c r="I2750" s="300">
        <v>8</v>
      </c>
      <c r="J2750" s="300">
        <v>9</v>
      </c>
      <c r="K2750" s="300">
        <v>14</v>
      </c>
      <c r="L2750" s="300">
        <v>12</v>
      </c>
      <c r="M2750" s="300">
        <v>6</v>
      </c>
      <c r="N2750" s="300">
        <v>13</v>
      </c>
      <c r="O2750" s="300">
        <v>11</v>
      </c>
      <c r="P2750" s="300">
        <v>12</v>
      </c>
      <c r="Q2750" s="300">
        <v>9</v>
      </c>
      <c r="R2750" s="1" t="s">
        <v>6698</v>
      </c>
    </row>
    <row r="2751" spans="1:18">
      <c r="A2751">
        <v>193</v>
      </c>
      <c r="B2751">
        <v>4</v>
      </c>
      <c r="C2751" s="299" t="s">
        <v>3491</v>
      </c>
      <c r="D2751" s="299" t="s">
        <v>6871</v>
      </c>
      <c r="E2751" s="302" t="s">
        <v>6524</v>
      </c>
      <c r="F2751" s="301">
        <v>9.1</v>
      </c>
      <c r="G2751" s="300">
        <v>8</v>
      </c>
      <c r="H2751" s="300">
        <v>8</v>
      </c>
      <c r="I2751" s="300">
        <v>9</v>
      </c>
      <c r="J2751" s="300">
        <v>10</v>
      </c>
      <c r="K2751" s="300">
        <v>16</v>
      </c>
      <c r="L2751" s="300">
        <v>14</v>
      </c>
      <c r="M2751" s="300">
        <v>7</v>
      </c>
      <c r="N2751" s="300">
        <v>15</v>
      </c>
      <c r="O2751" s="300">
        <v>13</v>
      </c>
      <c r="P2751" s="300">
        <v>16</v>
      </c>
      <c r="Q2751" s="300">
        <v>7</v>
      </c>
      <c r="R2751" s="1" t="s">
        <v>6698</v>
      </c>
    </row>
    <row r="2752" spans="1:18">
      <c r="A2752">
        <v>192</v>
      </c>
      <c r="B2752">
        <v>5</v>
      </c>
      <c r="C2752" s="299" t="s">
        <v>3491</v>
      </c>
      <c r="D2752" s="299" t="s">
        <v>6870</v>
      </c>
      <c r="E2752" s="302" t="s">
        <v>6524</v>
      </c>
      <c r="F2752" s="301">
        <v>7.9</v>
      </c>
      <c r="G2752" s="300">
        <v>7</v>
      </c>
      <c r="H2752" s="300">
        <v>6</v>
      </c>
      <c r="I2752" s="300">
        <v>7</v>
      </c>
      <c r="J2752" s="300">
        <v>7</v>
      </c>
      <c r="K2752" s="300">
        <v>12</v>
      </c>
      <c r="L2752" s="300">
        <v>11</v>
      </c>
      <c r="M2752" s="300">
        <v>4</v>
      </c>
      <c r="N2752" s="300">
        <v>11</v>
      </c>
      <c r="O2752" s="300">
        <v>12</v>
      </c>
      <c r="P2752" s="300">
        <v>10</v>
      </c>
      <c r="Q2752" s="300">
        <v>9</v>
      </c>
      <c r="R2752" s="1" t="s">
        <v>6698</v>
      </c>
    </row>
    <row r="2753" spans="1:18">
      <c r="A2753">
        <v>191</v>
      </c>
      <c r="B2753">
        <v>6</v>
      </c>
      <c r="C2753" s="299" t="s">
        <v>3491</v>
      </c>
      <c r="D2753" s="299" t="s">
        <v>6869</v>
      </c>
      <c r="E2753" s="302" t="s">
        <v>6524</v>
      </c>
      <c r="F2753" s="301">
        <v>7.8</v>
      </c>
      <c r="G2753" s="300">
        <v>8</v>
      </c>
      <c r="H2753" s="300">
        <v>6</v>
      </c>
      <c r="I2753" s="300">
        <v>8</v>
      </c>
      <c r="J2753" s="300">
        <v>5</v>
      </c>
      <c r="K2753" s="300">
        <v>14</v>
      </c>
      <c r="L2753" s="300">
        <v>13</v>
      </c>
      <c r="M2753" s="300">
        <v>6</v>
      </c>
      <c r="N2753" s="300">
        <v>10</v>
      </c>
      <c r="O2753" s="300">
        <v>13</v>
      </c>
      <c r="P2753" s="300">
        <v>11</v>
      </c>
      <c r="Q2753" s="300">
        <v>7</v>
      </c>
      <c r="R2753" s="1" t="s">
        <v>6665</v>
      </c>
    </row>
    <row r="2754" spans="1:18">
      <c r="A2754">
        <v>190</v>
      </c>
      <c r="B2754">
        <v>7</v>
      </c>
      <c r="C2754" s="299" t="s">
        <v>3491</v>
      </c>
      <c r="D2754" s="299" t="s">
        <v>6868</v>
      </c>
      <c r="E2754" s="302" t="s">
        <v>6524</v>
      </c>
      <c r="F2754" s="301">
        <v>8.5</v>
      </c>
      <c r="G2754" s="300">
        <v>4</v>
      </c>
      <c r="H2754" s="300">
        <v>6</v>
      </c>
      <c r="I2754" s="300">
        <v>6</v>
      </c>
      <c r="J2754" s="300">
        <v>9</v>
      </c>
      <c r="K2754" s="300">
        <v>13</v>
      </c>
      <c r="L2754" s="300">
        <v>9</v>
      </c>
      <c r="M2754" s="300">
        <v>3</v>
      </c>
      <c r="N2754" s="300">
        <v>13</v>
      </c>
      <c r="O2754" s="300">
        <v>8</v>
      </c>
      <c r="P2754" s="300">
        <v>9</v>
      </c>
      <c r="Q2754" s="300">
        <v>6</v>
      </c>
      <c r="R2754" s="1" t="s">
        <v>6698</v>
      </c>
    </row>
    <row r="2755" spans="1:18">
      <c r="A2755">
        <v>189</v>
      </c>
      <c r="B2755">
        <v>8</v>
      </c>
      <c r="C2755" s="299" t="s">
        <v>3491</v>
      </c>
      <c r="D2755" s="299" t="s">
        <v>6867</v>
      </c>
      <c r="E2755" s="302" t="s">
        <v>6524</v>
      </c>
      <c r="F2755" s="301">
        <v>9.4</v>
      </c>
      <c r="G2755" s="300">
        <v>9</v>
      </c>
      <c r="H2755" s="300">
        <v>7</v>
      </c>
      <c r="I2755" s="300">
        <v>5</v>
      </c>
      <c r="J2755" s="300">
        <v>7</v>
      </c>
      <c r="K2755" s="300">
        <v>14</v>
      </c>
      <c r="L2755" s="300">
        <v>14</v>
      </c>
      <c r="M2755" s="300">
        <v>4</v>
      </c>
      <c r="N2755" s="300">
        <v>12</v>
      </c>
      <c r="O2755" s="300">
        <v>12</v>
      </c>
      <c r="P2755" s="300">
        <v>14</v>
      </c>
      <c r="Q2755" s="300">
        <v>8</v>
      </c>
      <c r="R2755" s="1" t="s">
        <v>6698</v>
      </c>
    </row>
    <row r="2756" spans="1:18">
      <c r="A2756">
        <v>188</v>
      </c>
      <c r="B2756">
        <v>9</v>
      </c>
      <c r="C2756" s="299" t="s">
        <v>3491</v>
      </c>
      <c r="D2756" s="305" t="s">
        <v>6866</v>
      </c>
      <c r="E2756" s="304" t="s">
        <v>6524</v>
      </c>
      <c r="F2756" s="303">
        <v>9.5</v>
      </c>
      <c r="G2756" s="300">
        <v>8</v>
      </c>
      <c r="H2756" s="300">
        <v>6</v>
      </c>
      <c r="I2756" s="300">
        <v>7</v>
      </c>
      <c r="J2756" s="300">
        <v>8</v>
      </c>
      <c r="K2756" s="300">
        <v>14</v>
      </c>
      <c r="L2756" s="300">
        <v>14</v>
      </c>
      <c r="M2756" s="300">
        <v>6</v>
      </c>
      <c r="N2756" s="300">
        <v>13</v>
      </c>
      <c r="O2756" s="300">
        <v>12</v>
      </c>
      <c r="P2756" s="300">
        <v>13</v>
      </c>
      <c r="Q2756" s="300">
        <v>7</v>
      </c>
      <c r="R2756" s="1" t="s">
        <v>6698</v>
      </c>
    </row>
    <row r="2757" spans="1:18">
      <c r="A2757">
        <v>187</v>
      </c>
      <c r="B2757">
        <v>10</v>
      </c>
      <c r="C2757" s="299" t="s">
        <v>3491</v>
      </c>
      <c r="D2757" s="299" t="s">
        <v>6865</v>
      </c>
      <c r="E2757" s="302" t="s">
        <v>6524</v>
      </c>
      <c r="F2757" s="301">
        <v>9</v>
      </c>
      <c r="G2757" s="300">
        <v>6</v>
      </c>
      <c r="H2757" s="300">
        <v>7</v>
      </c>
      <c r="I2757" s="300">
        <v>9</v>
      </c>
      <c r="J2757" s="300">
        <v>8</v>
      </c>
      <c r="K2757" s="300">
        <v>14</v>
      </c>
      <c r="L2757" s="300">
        <v>11</v>
      </c>
      <c r="M2757" s="300">
        <v>3</v>
      </c>
      <c r="N2757" s="300">
        <v>14</v>
      </c>
      <c r="O2757" s="300">
        <v>12</v>
      </c>
      <c r="P2757" s="300">
        <v>14</v>
      </c>
      <c r="Q2757" s="300">
        <v>8</v>
      </c>
      <c r="R2757" s="1" t="s">
        <v>6698</v>
      </c>
    </row>
    <row r="2758" spans="1:18">
      <c r="A2758">
        <v>186</v>
      </c>
      <c r="B2758">
        <v>11</v>
      </c>
      <c r="C2758" s="299" t="s">
        <v>3491</v>
      </c>
      <c r="D2758" s="299" t="s">
        <v>6864</v>
      </c>
      <c r="E2758" s="302" t="s">
        <v>6524</v>
      </c>
      <c r="F2758" s="301">
        <v>8.8000000000000007</v>
      </c>
      <c r="G2758" s="300">
        <v>9</v>
      </c>
      <c r="H2758" s="300">
        <v>7</v>
      </c>
      <c r="I2758" s="300">
        <v>6</v>
      </c>
      <c r="J2758" s="300">
        <v>8</v>
      </c>
      <c r="K2758" s="300">
        <v>14</v>
      </c>
      <c r="L2758" s="300">
        <v>14</v>
      </c>
      <c r="M2758" s="300">
        <v>6</v>
      </c>
      <c r="N2758" s="300">
        <v>15</v>
      </c>
      <c r="O2758" s="300">
        <v>13</v>
      </c>
      <c r="P2758" s="300">
        <v>12</v>
      </c>
      <c r="Q2758" s="300">
        <v>8</v>
      </c>
      <c r="R2758" s="1" t="s">
        <v>6698</v>
      </c>
    </row>
    <row r="2759" spans="1:18">
      <c r="A2759">
        <v>185</v>
      </c>
      <c r="B2759">
        <v>12</v>
      </c>
      <c r="C2759" s="299" t="s">
        <v>3491</v>
      </c>
      <c r="D2759" s="299" t="s">
        <v>6863</v>
      </c>
      <c r="E2759" s="1" t="s">
        <v>6524</v>
      </c>
      <c r="F2759" s="301">
        <v>7.8</v>
      </c>
      <c r="G2759" s="300">
        <v>9</v>
      </c>
      <c r="H2759" s="300">
        <v>6</v>
      </c>
      <c r="I2759" s="300">
        <v>6</v>
      </c>
      <c r="J2759" s="300">
        <v>6</v>
      </c>
      <c r="K2759" s="300">
        <v>14</v>
      </c>
      <c r="L2759" s="300">
        <v>14</v>
      </c>
      <c r="M2759" s="300">
        <v>3</v>
      </c>
      <c r="N2759" s="300">
        <v>11</v>
      </c>
      <c r="O2759" s="300">
        <v>12</v>
      </c>
      <c r="P2759" s="300">
        <v>8</v>
      </c>
      <c r="Q2759" s="300">
        <v>6</v>
      </c>
      <c r="R2759" s="1" t="s">
        <v>6665</v>
      </c>
    </row>
    <row r="2760" spans="1:18">
      <c r="A2760">
        <v>184</v>
      </c>
      <c r="B2760">
        <v>13</v>
      </c>
      <c r="C2760" s="299" t="s">
        <v>3491</v>
      </c>
      <c r="D2760" s="299" t="s">
        <v>6862</v>
      </c>
      <c r="E2760" s="302" t="s">
        <v>6524</v>
      </c>
      <c r="F2760" s="301">
        <v>7.4</v>
      </c>
      <c r="G2760" s="300">
        <v>5</v>
      </c>
      <c r="H2760" s="300">
        <v>6</v>
      </c>
      <c r="I2760" s="300">
        <v>6</v>
      </c>
      <c r="J2760" s="300">
        <v>7</v>
      </c>
      <c r="K2760" s="300">
        <v>12</v>
      </c>
      <c r="L2760" s="300">
        <v>12</v>
      </c>
      <c r="M2760" s="300">
        <v>4</v>
      </c>
      <c r="N2760" s="300">
        <v>12</v>
      </c>
      <c r="O2760" s="300">
        <v>12</v>
      </c>
      <c r="P2760" s="300">
        <v>8</v>
      </c>
      <c r="Q2760" s="300">
        <v>10</v>
      </c>
    </row>
    <row r="2761" spans="1:18">
      <c r="A2761">
        <v>183</v>
      </c>
      <c r="C2761" s="299" t="s">
        <v>3491</v>
      </c>
      <c r="D2761" s="298" t="s">
        <v>6861</v>
      </c>
      <c r="E2761" s="297" t="s">
        <v>6524</v>
      </c>
      <c r="F2761" s="296">
        <v>8.6</v>
      </c>
      <c r="G2761" s="296" t="e">
        <f>AVERAGE(#REF!)</f>
        <v>#REF!</v>
      </c>
      <c r="H2761" s="296" t="e">
        <f>AVERAGE(#REF!)</f>
        <v>#REF!</v>
      </c>
      <c r="I2761" s="296" t="e">
        <f>AVERAGE(#REF!)</f>
        <v>#REF!</v>
      </c>
      <c r="J2761" s="296" t="e">
        <f>AVERAGE(#REF!)</f>
        <v>#REF!</v>
      </c>
      <c r="K2761" s="296" t="e">
        <f>AVERAGE(#REF!)</f>
        <v>#REF!</v>
      </c>
      <c r="L2761" s="296" t="e">
        <f>AVERAGE(#REF!)</f>
        <v>#REF!</v>
      </c>
      <c r="M2761" s="296" t="e">
        <f>AVERAGE(#REF!)</f>
        <v>#REF!</v>
      </c>
      <c r="N2761" s="296" t="e">
        <f>AVERAGE(#REF!)</f>
        <v>#REF!</v>
      </c>
      <c r="O2761" s="296" t="e">
        <f>AVERAGE(#REF!)</f>
        <v>#REF!</v>
      </c>
      <c r="P2761" s="296" t="e">
        <f>AVERAGE(#REF!)</f>
        <v>#REF!</v>
      </c>
      <c r="Q2761" s="296" t="e">
        <f>AVERAGE(#REF!)</f>
        <v>#REF!</v>
      </c>
      <c r="R2761" s="1" t="s">
        <v>6698</v>
      </c>
    </row>
    <row r="2762" spans="1:18">
      <c r="A2762">
        <v>182</v>
      </c>
      <c r="B2762">
        <v>1</v>
      </c>
      <c r="C2762" s="299" t="s">
        <v>3467</v>
      </c>
      <c r="D2762" s="299" t="s">
        <v>6860</v>
      </c>
      <c r="E2762" s="1" t="s">
        <v>6524</v>
      </c>
      <c r="F2762" s="301">
        <v>8.4</v>
      </c>
      <c r="G2762" s="300">
        <v>5</v>
      </c>
      <c r="H2762" s="300">
        <v>9</v>
      </c>
      <c r="I2762" s="300">
        <v>8</v>
      </c>
      <c r="J2762" s="300">
        <v>9</v>
      </c>
      <c r="K2762" s="300">
        <v>16</v>
      </c>
      <c r="L2762" s="300">
        <v>14</v>
      </c>
      <c r="M2762" s="300">
        <v>7</v>
      </c>
      <c r="N2762" s="300">
        <v>14</v>
      </c>
      <c r="O2762" s="300">
        <v>12</v>
      </c>
      <c r="P2762" s="300">
        <v>13</v>
      </c>
      <c r="Q2762" s="300">
        <v>8</v>
      </c>
      <c r="R2762" s="1" t="s">
        <v>8</v>
      </c>
    </row>
    <row r="2763" spans="1:18">
      <c r="A2763">
        <v>181</v>
      </c>
      <c r="B2763">
        <v>2</v>
      </c>
      <c r="C2763" s="299" t="s">
        <v>3467</v>
      </c>
      <c r="D2763" s="299" t="s">
        <v>6859</v>
      </c>
      <c r="E2763" s="1" t="s">
        <v>6524</v>
      </c>
      <c r="F2763" s="301">
        <v>8.5</v>
      </c>
      <c r="G2763" s="300">
        <v>6</v>
      </c>
      <c r="H2763" s="300">
        <v>8</v>
      </c>
      <c r="I2763" s="300">
        <v>9</v>
      </c>
      <c r="J2763" s="300">
        <v>8</v>
      </c>
      <c r="K2763" s="300">
        <v>14</v>
      </c>
      <c r="L2763" s="300">
        <v>12</v>
      </c>
      <c r="M2763" s="300">
        <v>6</v>
      </c>
      <c r="N2763" s="300">
        <v>14</v>
      </c>
      <c r="O2763" s="300">
        <v>12</v>
      </c>
      <c r="P2763" s="300">
        <v>11</v>
      </c>
      <c r="Q2763" s="300">
        <v>6</v>
      </c>
      <c r="R2763" s="1" t="s">
        <v>6665</v>
      </c>
    </row>
    <row r="2764" spans="1:18">
      <c r="A2764">
        <v>180</v>
      </c>
      <c r="B2764">
        <v>3</v>
      </c>
      <c r="C2764" s="299" t="s">
        <v>3467</v>
      </c>
      <c r="D2764" s="299" t="s">
        <v>6858</v>
      </c>
      <c r="E2764" s="1" t="s">
        <v>6524</v>
      </c>
      <c r="F2764" s="301">
        <v>8.4</v>
      </c>
      <c r="G2764" s="300">
        <v>4</v>
      </c>
      <c r="H2764" s="300">
        <v>8</v>
      </c>
      <c r="I2764" s="300">
        <v>6</v>
      </c>
      <c r="J2764" s="300">
        <v>6</v>
      </c>
      <c r="K2764" s="300">
        <v>14</v>
      </c>
      <c r="L2764" s="300">
        <v>14</v>
      </c>
      <c r="M2764" s="300">
        <v>6</v>
      </c>
      <c r="N2764" s="300">
        <v>14</v>
      </c>
      <c r="O2764" s="300">
        <v>12</v>
      </c>
      <c r="P2764" s="300">
        <v>12</v>
      </c>
      <c r="Q2764" s="300">
        <v>6</v>
      </c>
      <c r="R2764" s="1" t="s">
        <v>8</v>
      </c>
    </row>
    <row r="2765" spans="1:18">
      <c r="A2765">
        <v>179</v>
      </c>
      <c r="B2765">
        <v>4</v>
      </c>
      <c r="C2765" s="299" t="s">
        <v>3467</v>
      </c>
      <c r="D2765" s="299" t="s">
        <v>6857</v>
      </c>
      <c r="E2765" s="1" t="s">
        <v>6524</v>
      </c>
      <c r="F2765" s="301">
        <v>8.1999999999999993</v>
      </c>
      <c r="G2765" s="300">
        <v>5</v>
      </c>
      <c r="H2765" s="300">
        <v>8</v>
      </c>
      <c r="I2765" s="300">
        <v>6</v>
      </c>
      <c r="J2765" s="300">
        <v>7</v>
      </c>
      <c r="K2765" s="300">
        <v>10</v>
      </c>
      <c r="L2765" s="300">
        <v>12</v>
      </c>
      <c r="M2765" s="300">
        <v>4</v>
      </c>
      <c r="N2765" s="300">
        <v>14</v>
      </c>
      <c r="O2765" s="300">
        <v>12</v>
      </c>
      <c r="P2765" s="300">
        <v>12</v>
      </c>
      <c r="Q2765" s="300">
        <v>6</v>
      </c>
      <c r="R2765" s="1" t="s">
        <v>8</v>
      </c>
    </row>
    <row r="2766" spans="1:18">
      <c r="A2766">
        <v>178</v>
      </c>
      <c r="B2766">
        <v>5</v>
      </c>
      <c r="C2766" s="299" t="s">
        <v>3467</v>
      </c>
      <c r="D2766" s="299" t="s">
        <v>6856</v>
      </c>
      <c r="E2766" s="1" t="s">
        <v>6524</v>
      </c>
      <c r="F2766" s="301">
        <v>7.5</v>
      </c>
      <c r="G2766" s="300">
        <v>5</v>
      </c>
      <c r="H2766" s="300">
        <v>8</v>
      </c>
      <c r="I2766" s="300">
        <v>7</v>
      </c>
      <c r="J2766" s="300">
        <v>8</v>
      </c>
      <c r="K2766" s="300">
        <v>14</v>
      </c>
      <c r="L2766" s="300">
        <v>12</v>
      </c>
      <c r="M2766" s="300">
        <v>5</v>
      </c>
      <c r="N2766" s="300">
        <v>12</v>
      </c>
      <c r="O2766" s="300">
        <v>9</v>
      </c>
      <c r="P2766" s="300">
        <v>11</v>
      </c>
      <c r="Q2766" s="300">
        <v>5</v>
      </c>
      <c r="R2766" s="1" t="s">
        <v>8</v>
      </c>
    </row>
    <row r="2767" spans="1:18">
      <c r="A2767">
        <v>177</v>
      </c>
      <c r="B2767">
        <v>6</v>
      </c>
      <c r="C2767" s="299" t="s">
        <v>3467</v>
      </c>
      <c r="D2767" s="299" t="s">
        <v>6855</v>
      </c>
      <c r="E2767" s="1" t="s">
        <v>6524</v>
      </c>
      <c r="F2767" s="301">
        <v>8.6999999999999993</v>
      </c>
      <c r="G2767" s="300">
        <v>7</v>
      </c>
      <c r="H2767" s="300">
        <v>8</v>
      </c>
      <c r="I2767" s="300">
        <v>9</v>
      </c>
      <c r="J2767" s="300">
        <v>5</v>
      </c>
      <c r="K2767" s="300">
        <v>16</v>
      </c>
      <c r="L2767" s="300">
        <v>14</v>
      </c>
      <c r="M2767" s="300">
        <v>6</v>
      </c>
      <c r="N2767" s="300">
        <v>15</v>
      </c>
      <c r="O2767" s="300">
        <v>12</v>
      </c>
      <c r="P2767" s="300">
        <v>13</v>
      </c>
      <c r="Q2767" s="300">
        <v>7</v>
      </c>
      <c r="R2767" s="1" t="s">
        <v>8</v>
      </c>
    </row>
    <row r="2768" spans="1:18">
      <c r="A2768">
        <v>176</v>
      </c>
      <c r="B2768">
        <v>7</v>
      </c>
      <c r="C2768" s="299" t="s">
        <v>3467</v>
      </c>
      <c r="D2768" s="305" t="s">
        <v>6854</v>
      </c>
      <c r="E2768" s="306" t="s">
        <v>6524</v>
      </c>
      <c r="F2768" s="303">
        <v>9.8000000000000007</v>
      </c>
      <c r="G2768" s="300">
        <v>5</v>
      </c>
      <c r="H2768" s="300">
        <v>9</v>
      </c>
      <c r="I2768" s="300">
        <v>6</v>
      </c>
      <c r="J2768" s="300">
        <v>8</v>
      </c>
      <c r="K2768" s="300">
        <v>16</v>
      </c>
      <c r="L2768" s="300">
        <v>16</v>
      </c>
      <c r="M2768" s="300">
        <v>10</v>
      </c>
      <c r="N2768" s="300">
        <v>20</v>
      </c>
      <c r="O2768" s="300">
        <v>16</v>
      </c>
      <c r="P2768" s="300">
        <v>18</v>
      </c>
      <c r="Q2768" s="300">
        <v>10</v>
      </c>
      <c r="R2768" s="1" t="s">
        <v>6665</v>
      </c>
    </row>
    <row r="2769" spans="1:18">
      <c r="A2769">
        <v>175</v>
      </c>
      <c r="B2769">
        <v>8</v>
      </c>
      <c r="C2769" s="299" t="s">
        <v>3467</v>
      </c>
      <c r="D2769" s="299" t="s">
        <v>6853</v>
      </c>
      <c r="E2769" s="1" t="s">
        <v>6524</v>
      </c>
      <c r="F2769" s="301">
        <v>8.3000000000000007</v>
      </c>
      <c r="G2769" s="300">
        <v>6</v>
      </c>
      <c r="H2769" s="300">
        <v>8</v>
      </c>
      <c r="I2769" s="300">
        <v>6</v>
      </c>
      <c r="J2769" s="300">
        <v>5</v>
      </c>
      <c r="K2769" s="300">
        <v>14</v>
      </c>
      <c r="L2769" s="300">
        <v>14</v>
      </c>
      <c r="M2769" s="300">
        <v>4</v>
      </c>
      <c r="N2769" s="300">
        <v>12</v>
      </c>
      <c r="O2769" s="300">
        <v>11</v>
      </c>
      <c r="P2769" s="300">
        <v>12</v>
      </c>
      <c r="Q2769" s="300">
        <v>6</v>
      </c>
      <c r="R2769" s="1" t="s">
        <v>8</v>
      </c>
    </row>
    <row r="2770" spans="1:18">
      <c r="A2770">
        <v>174</v>
      </c>
      <c r="B2770">
        <v>9</v>
      </c>
      <c r="C2770" s="299" t="s">
        <v>3467</v>
      </c>
      <c r="D2770" s="299" t="s">
        <v>6852</v>
      </c>
      <c r="E2770" s="1" t="s">
        <v>6524</v>
      </c>
      <c r="F2770" s="301">
        <v>7.2</v>
      </c>
      <c r="G2770" s="300">
        <v>4</v>
      </c>
      <c r="H2770" s="300">
        <v>5</v>
      </c>
      <c r="I2770" s="300">
        <v>5</v>
      </c>
      <c r="J2770" s="300">
        <v>4</v>
      </c>
      <c r="K2770" s="300">
        <v>8</v>
      </c>
      <c r="L2770" s="300">
        <v>8</v>
      </c>
      <c r="M2770" s="300">
        <v>4</v>
      </c>
      <c r="N2770" s="300">
        <v>10</v>
      </c>
      <c r="O2770" s="300">
        <v>10</v>
      </c>
      <c r="P2770" s="300">
        <v>8</v>
      </c>
      <c r="Q2770" s="300">
        <v>4</v>
      </c>
    </row>
    <row r="2771" spans="1:18">
      <c r="A2771">
        <v>173</v>
      </c>
      <c r="C2771" s="299" t="s">
        <v>3467</v>
      </c>
      <c r="D2771" s="298" t="s">
        <v>6851</v>
      </c>
      <c r="E2771" s="297" t="s">
        <v>6524</v>
      </c>
      <c r="F2771" s="296">
        <v>8.3000000000000007</v>
      </c>
      <c r="G2771" s="296" t="e">
        <f>AVERAGE(#REF!)</f>
        <v>#REF!</v>
      </c>
      <c r="H2771" s="296" t="e">
        <f>AVERAGE(#REF!)</f>
        <v>#REF!</v>
      </c>
      <c r="I2771" s="296" t="e">
        <f>AVERAGE(#REF!)</f>
        <v>#REF!</v>
      </c>
      <c r="J2771" s="296" t="e">
        <f>AVERAGE(#REF!)</f>
        <v>#REF!</v>
      </c>
      <c r="K2771" s="296" t="e">
        <f>AVERAGE(#REF!)</f>
        <v>#REF!</v>
      </c>
      <c r="L2771" s="296" t="e">
        <f>AVERAGE(#REF!)</f>
        <v>#REF!</v>
      </c>
      <c r="M2771" s="296" t="e">
        <f>AVERAGE(#REF!)</f>
        <v>#REF!</v>
      </c>
      <c r="N2771" s="296" t="e">
        <f>AVERAGE(#REF!)</f>
        <v>#REF!</v>
      </c>
      <c r="O2771" s="296" t="e">
        <f>AVERAGE(#REF!)</f>
        <v>#REF!</v>
      </c>
      <c r="P2771" s="296" t="e">
        <f>AVERAGE(#REF!)</f>
        <v>#REF!</v>
      </c>
      <c r="Q2771" s="296" t="e">
        <f>AVERAGE(#REF!)</f>
        <v>#REF!</v>
      </c>
      <c r="R2771" s="1" t="s">
        <v>8</v>
      </c>
    </row>
    <row r="2772" spans="1:18">
      <c r="A2772">
        <v>172</v>
      </c>
      <c r="B2772">
        <v>1</v>
      </c>
      <c r="C2772" s="299" t="s">
        <v>6838</v>
      </c>
      <c r="D2772" s="299" t="s">
        <v>6850</v>
      </c>
      <c r="E2772" s="302" t="s">
        <v>6524</v>
      </c>
      <c r="F2772" s="301">
        <v>5.875</v>
      </c>
      <c r="G2772" s="300">
        <v>5</v>
      </c>
      <c r="H2772" s="300">
        <v>5</v>
      </c>
      <c r="I2772" s="300">
        <v>5</v>
      </c>
      <c r="J2772" s="300">
        <v>5</v>
      </c>
      <c r="K2772" s="300">
        <v>10</v>
      </c>
      <c r="L2772" s="300">
        <v>10</v>
      </c>
      <c r="M2772" s="300">
        <v>5</v>
      </c>
      <c r="N2772" s="300">
        <v>10</v>
      </c>
      <c r="O2772" s="300">
        <v>10</v>
      </c>
      <c r="P2772" s="300">
        <v>10</v>
      </c>
      <c r="Q2772" s="300">
        <v>5</v>
      </c>
    </row>
    <row r="2773" spans="1:18">
      <c r="A2773">
        <v>171</v>
      </c>
      <c r="B2773">
        <v>2</v>
      </c>
      <c r="C2773" s="299" t="s">
        <v>6838</v>
      </c>
      <c r="D2773" s="299" t="s">
        <v>6849</v>
      </c>
      <c r="E2773" s="302" t="s">
        <v>6524</v>
      </c>
      <c r="F2773" s="301">
        <v>4.6875</v>
      </c>
      <c r="G2773" s="300">
        <v>5</v>
      </c>
      <c r="H2773" s="300">
        <v>5</v>
      </c>
      <c r="I2773" s="300">
        <v>5</v>
      </c>
      <c r="J2773" s="300">
        <v>5</v>
      </c>
      <c r="K2773" s="300">
        <v>10</v>
      </c>
      <c r="L2773" s="300">
        <v>10</v>
      </c>
      <c r="M2773" s="300">
        <v>5</v>
      </c>
      <c r="N2773" s="300">
        <v>10</v>
      </c>
      <c r="O2773" s="300">
        <v>10</v>
      </c>
      <c r="P2773" s="300">
        <v>10</v>
      </c>
      <c r="Q2773" s="300">
        <v>5</v>
      </c>
    </row>
    <row r="2774" spans="1:18">
      <c r="A2774">
        <v>170</v>
      </c>
      <c r="B2774">
        <v>3</v>
      </c>
      <c r="C2774" s="299" t="s">
        <v>6838</v>
      </c>
      <c r="D2774" s="299" t="s">
        <v>6848</v>
      </c>
      <c r="E2774" s="302" t="s">
        <v>6524</v>
      </c>
      <c r="F2774" s="301">
        <v>5.625</v>
      </c>
      <c r="G2774" s="300">
        <v>5</v>
      </c>
      <c r="H2774" s="300">
        <v>5</v>
      </c>
      <c r="I2774" s="300">
        <v>5</v>
      </c>
      <c r="J2774" s="300">
        <v>5</v>
      </c>
      <c r="K2774" s="300">
        <v>10</v>
      </c>
      <c r="L2774" s="300">
        <v>10</v>
      </c>
      <c r="M2774" s="300">
        <v>5</v>
      </c>
      <c r="N2774" s="300">
        <v>10</v>
      </c>
      <c r="O2774" s="300">
        <v>10</v>
      </c>
      <c r="P2774" s="300">
        <v>10</v>
      </c>
      <c r="Q2774" s="300">
        <v>5</v>
      </c>
    </row>
    <row r="2775" spans="1:18">
      <c r="A2775">
        <v>169</v>
      </c>
      <c r="B2775">
        <v>4</v>
      </c>
      <c r="C2775" s="299" t="s">
        <v>6838</v>
      </c>
      <c r="D2775" s="299" t="s">
        <v>6847</v>
      </c>
      <c r="E2775" s="302" t="s">
        <v>6524</v>
      </c>
      <c r="F2775" s="301">
        <v>5.25</v>
      </c>
      <c r="G2775" s="300">
        <v>5</v>
      </c>
      <c r="H2775" s="300">
        <v>5</v>
      </c>
      <c r="I2775" s="300">
        <v>5</v>
      </c>
      <c r="J2775" s="300">
        <v>5</v>
      </c>
      <c r="K2775" s="300">
        <v>10</v>
      </c>
      <c r="L2775" s="300">
        <v>10</v>
      </c>
      <c r="M2775" s="300">
        <v>5</v>
      </c>
      <c r="N2775" s="300">
        <v>10</v>
      </c>
      <c r="O2775" s="300">
        <v>10</v>
      </c>
      <c r="P2775" s="300">
        <v>10</v>
      </c>
      <c r="Q2775" s="300">
        <v>5</v>
      </c>
    </row>
    <row r="2776" spans="1:18">
      <c r="A2776">
        <v>168</v>
      </c>
      <c r="B2776">
        <v>5</v>
      </c>
      <c r="C2776" s="299" t="s">
        <v>6838</v>
      </c>
      <c r="D2776" s="299" t="s">
        <v>6846</v>
      </c>
      <c r="E2776" s="302" t="s">
        <v>6524</v>
      </c>
      <c r="F2776" s="301">
        <v>7.6</v>
      </c>
      <c r="G2776" s="300">
        <v>5</v>
      </c>
      <c r="H2776" s="300">
        <v>5</v>
      </c>
      <c r="I2776" s="300">
        <v>5</v>
      </c>
      <c r="J2776" s="300">
        <v>5</v>
      </c>
      <c r="K2776" s="300">
        <v>10</v>
      </c>
      <c r="L2776" s="300">
        <v>10</v>
      </c>
      <c r="M2776" s="300">
        <v>5</v>
      </c>
      <c r="N2776" s="300">
        <v>10</v>
      </c>
      <c r="O2776" s="300">
        <v>10</v>
      </c>
      <c r="P2776" s="300">
        <v>10</v>
      </c>
      <c r="Q2776" s="300">
        <v>5</v>
      </c>
      <c r="R2776" s="1" t="s">
        <v>6665</v>
      </c>
    </row>
    <row r="2777" spans="1:18">
      <c r="A2777">
        <v>167</v>
      </c>
      <c r="B2777">
        <v>6</v>
      </c>
      <c r="C2777" s="299" t="s">
        <v>6838</v>
      </c>
      <c r="D2777" s="299" t="s">
        <v>6845</v>
      </c>
      <c r="E2777" s="302" t="s">
        <v>6524</v>
      </c>
      <c r="F2777" s="301">
        <v>4.8125</v>
      </c>
      <c r="G2777" s="300">
        <v>5</v>
      </c>
      <c r="H2777" s="300">
        <v>5</v>
      </c>
      <c r="I2777" s="300">
        <v>5</v>
      </c>
      <c r="J2777" s="300">
        <v>5</v>
      </c>
      <c r="K2777" s="300">
        <v>10</v>
      </c>
      <c r="L2777" s="300">
        <v>10</v>
      </c>
      <c r="M2777" s="300">
        <v>5</v>
      </c>
      <c r="N2777" s="300">
        <v>10</v>
      </c>
      <c r="O2777" s="300">
        <v>10</v>
      </c>
      <c r="P2777" s="300">
        <v>10</v>
      </c>
      <c r="Q2777" s="300">
        <v>5</v>
      </c>
    </row>
    <row r="2778" spans="1:18">
      <c r="A2778">
        <v>166</v>
      </c>
      <c r="B2778">
        <v>7</v>
      </c>
      <c r="C2778" s="299" t="s">
        <v>6838</v>
      </c>
      <c r="D2778" s="299" t="s">
        <v>6844</v>
      </c>
      <c r="E2778" s="302" t="s">
        <v>6524</v>
      </c>
      <c r="F2778" s="301">
        <v>4.375</v>
      </c>
      <c r="G2778" s="300">
        <v>5</v>
      </c>
      <c r="H2778" s="300">
        <v>5</v>
      </c>
      <c r="I2778" s="300">
        <v>5</v>
      </c>
      <c r="J2778" s="300">
        <v>5</v>
      </c>
      <c r="K2778" s="300">
        <v>10</v>
      </c>
      <c r="L2778" s="300">
        <v>10</v>
      </c>
      <c r="M2778" s="300">
        <v>5</v>
      </c>
      <c r="N2778" s="300">
        <v>10</v>
      </c>
      <c r="O2778" s="300">
        <v>10</v>
      </c>
      <c r="P2778" s="300">
        <v>10</v>
      </c>
      <c r="Q2778" s="300">
        <v>5</v>
      </c>
    </row>
    <row r="2779" spans="1:18">
      <c r="A2779">
        <v>165</v>
      </c>
      <c r="B2779">
        <v>8</v>
      </c>
      <c r="C2779" s="299" t="s">
        <v>6838</v>
      </c>
      <c r="D2779" s="299" t="s">
        <v>6843</v>
      </c>
      <c r="E2779" s="302" t="s">
        <v>6524</v>
      </c>
      <c r="F2779" s="301">
        <v>4.0625</v>
      </c>
      <c r="G2779" s="300">
        <v>5</v>
      </c>
      <c r="H2779" s="300">
        <v>5</v>
      </c>
      <c r="I2779" s="300">
        <v>5</v>
      </c>
      <c r="J2779" s="300">
        <v>5</v>
      </c>
      <c r="K2779" s="300">
        <v>10</v>
      </c>
      <c r="L2779" s="300">
        <v>10</v>
      </c>
      <c r="M2779" s="300">
        <v>5</v>
      </c>
      <c r="N2779" s="300">
        <v>10</v>
      </c>
      <c r="O2779" s="300">
        <v>10</v>
      </c>
      <c r="P2779" s="300">
        <v>10</v>
      </c>
      <c r="Q2779" s="300">
        <v>5</v>
      </c>
    </row>
    <row r="2780" spans="1:18">
      <c r="A2780">
        <v>164</v>
      </c>
      <c r="B2780">
        <v>9</v>
      </c>
      <c r="C2780" s="299" t="s">
        <v>6838</v>
      </c>
      <c r="D2780" s="299" t="s">
        <v>6842</v>
      </c>
      <c r="E2780" s="302" t="s">
        <v>6524</v>
      </c>
      <c r="F2780" s="301">
        <v>4.3125</v>
      </c>
      <c r="G2780" s="300">
        <v>5</v>
      </c>
      <c r="H2780" s="300">
        <v>5</v>
      </c>
      <c r="I2780" s="300">
        <v>5</v>
      </c>
      <c r="J2780" s="300">
        <v>5</v>
      </c>
      <c r="K2780" s="300">
        <v>10</v>
      </c>
      <c r="L2780" s="300">
        <v>10</v>
      </c>
      <c r="M2780" s="300">
        <v>5</v>
      </c>
      <c r="N2780" s="300">
        <v>10</v>
      </c>
      <c r="O2780" s="300">
        <v>10</v>
      </c>
      <c r="P2780" s="300">
        <v>10</v>
      </c>
      <c r="Q2780" s="300">
        <v>5</v>
      </c>
    </row>
    <row r="2781" spans="1:18">
      <c r="A2781">
        <v>163</v>
      </c>
      <c r="B2781">
        <v>10</v>
      </c>
      <c r="C2781" s="299" t="s">
        <v>6838</v>
      </c>
      <c r="D2781" s="299" t="s">
        <v>6841</v>
      </c>
      <c r="E2781" s="302" t="s">
        <v>6524</v>
      </c>
      <c r="F2781" s="301">
        <v>4.9375</v>
      </c>
      <c r="G2781" s="300">
        <v>5</v>
      </c>
      <c r="H2781" s="300">
        <v>5</v>
      </c>
      <c r="I2781" s="300">
        <v>5</v>
      </c>
      <c r="J2781" s="300">
        <v>5</v>
      </c>
      <c r="K2781" s="300">
        <v>10</v>
      </c>
      <c r="L2781" s="300">
        <v>10</v>
      </c>
      <c r="M2781" s="300">
        <v>5</v>
      </c>
      <c r="N2781" s="300">
        <v>10</v>
      </c>
      <c r="O2781" s="300">
        <v>10</v>
      </c>
      <c r="P2781" s="300">
        <v>10</v>
      </c>
      <c r="Q2781" s="300">
        <v>5</v>
      </c>
    </row>
    <row r="2782" spans="1:18">
      <c r="A2782">
        <v>162</v>
      </c>
      <c r="B2782">
        <v>11</v>
      </c>
      <c r="C2782" s="299" t="s">
        <v>6838</v>
      </c>
      <c r="D2782" s="299" t="s">
        <v>6840</v>
      </c>
      <c r="E2782" s="302" t="s">
        <v>6524</v>
      </c>
      <c r="F2782" s="301">
        <v>7.5</v>
      </c>
      <c r="G2782" s="300">
        <v>5</v>
      </c>
      <c r="H2782" s="300">
        <v>5</v>
      </c>
      <c r="I2782" s="300">
        <v>5</v>
      </c>
      <c r="J2782" s="300">
        <v>5</v>
      </c>
      <c r="K2782" s="300">
        <v>10</v>
      </c>
      <c r="L2782" s="300">
        <v>10</v>
      </c>
      <c r="M2782" s="300">
        <v>5</v>
      </c>
      <c r="N2782" s="300">
        <v>10</v>
      </c>
      <c r="O2782" s="300">
        <v>10</v>
      </c>
      <c r="P2782" s="300">
        <v>10</v>
      </c>
      <c r="Q2782" s="300">
        <v>5</v>
      </c>
      <c r="R2782" s="1" t="s">
        <v>6665</v>
      </c>
    </row>
    <row r="2783" spans="1:18">
      <c r="A2783">
        <v>161</v>
      </c>
      <c r="B2783">
        <v>12</v>
      </c>
      <c r="C2783" s="299" t="s">
        <v>6838</v>
      </c>
      <c r="D2783" s="299" t="s">
        <v>6839</v>
      </c>
      <c r="E2783" s="302" t="s">
        <v>6524</v>
      </c>
      <c r="F2783" s="301">
        <v>4.1875</v>
      </c>
      <c r="G2783" s="300">
        <v>5</v>
      </c>
      <c r="H2783" s="300">
        <v>5</v>
      </c>
      <c r="I2783" s="300">
        <v>5</v>
      </c>
      <c r="J2783" s="300">
        <v>5</v>
      </c>
      <c r="K2783" s="300">
        <v>10</v>
      </c>
      <c r="L2783" s="300">
        <v>10</v>
      </c>
      <c r="M2783" s="300">
        <v>5</v>
      </c>
      <c r="N2783" s="300">
        <v>10</v>
      </c>
      <c r="O2783" s="300">
        <v>10</v>
      </c>
      <c r="P2783" s="300">
        <v>10</v>
      </c>
      <c r="Q2783" s="300">
        <v>5</v>
      </c>
    </row>
    <row r="2784" spans="1:18">
      <c r="A2784">
        <v>160</v>
      </c>
      <c r="C2784" s="299" t="s">
        <v>6838</v>
      </c>
      <c r="D2784" s="298" t="s">
        <v>6837</v>
      </c>
      <c r="E2784" s="297" t="s">
        <v>6524</v>
      </c>
      <c r="F2784" s="296">
        <v>5.3</v>
      </c>
      <c r="G2784" s="296" t="e">
        <f>AVERAGE(#REF!)</f>
        <v>#REF!</v>
      </c>
      <c r="H2784" s="296" t="e">
        <f>AVERAGE(#REF!)</f>
        <v>#REF!</v>
      </c>
      <c r="I2784" s="296" t="e">
        <f>AVERAGE(#REF!)</f>
        <v>#REF!</v>
      </c>
      <c r="J2784" s="296" t="e">
        <f>AVERAGE(#REF!)</f>
        <v>#REF!</v>
      </c>
      <c r="K2784" s="296" t="e">
        <f>AVERAGE(#REF!)</f>
        <v>#REF!</v>
      </c>
      <c r="L2784" s="296" t="e">
        <f>AVERAGE(#REF!)</f>
        <v>#REF!</v>
      </c>
      <c r="M2784" s="296" t="e">
        <f>AVERAGE(#REF!)</f>
        <v>#REF!</v>
      </c>
      <c r="N2784" s="296" t="e">
        <f>AVERAGE(#REF!)</f>
        <v>#REF!</v>
      </c>
      <c r="O2784" s="296" t="e">
        <f>AVERAGE(#REF!)</f>
        <v>#REF!</v>
      </c>
      <c r="P2784" s="296" t="e">
        <f>AVERAGE(#REF!)</f>
        <v>#REF!</v>
      </c>
      <c r="Q2784" s="296" t="e">
        <f>AVERAGE(#REF!)</f>
        <v>#REF!</v>
      </c>
      <c r="R2784" s="1" t="s">
        <v>6665</v>
      </c>
    </row>
    <row r="2785" spans="1:18">
      <c r="A2785">
        <v>159</v>
      </c>
      <c r="B2785">
        <v>1</v>
      </c>
      <c r="C2785" s="299" t="s">
        <v>6826</v>
      </c>
      <c r="D2785" s="299" t="s">
        <v>6836</v>
      </c>
      <c r="E2785" s="302" t="s">
        <v>6524</v>
      </c>
      <c r="F2785" s="301">
        <v>8.1999999999999993</v>
      </c>
      <c r="G2785" s="300">
        <v>6</v>
      </c>
      <c r="H2785" s="300">
        <v>8</v>
      </c>
      <c r="I2785" s="300">
        <v>6</v>
      </c>
      <c r="J2785" s="300">
        <v>6</v>
      </c>
      <c r="K2785" s="300">
        <v>14</v>
      </c>
      <c r="L2785" s="300">
        <v>14</v>
      </c>
      <c r="M2785" s="300">
        <v>6</v>
      </c>
      <c r="N2785" s="300">
        <v>13</v>
      </c>
      <c r="O2785" s="300">
        <v>12</v>
      </c>
      <c r="P2785" s="300">
        <v>9</v>
      </c>
      <c r="Q2785" s="300">
        <v>5</v>
      </c>
      <c r="R2785" s="1" t="s">
        <v>8</v>
      </c>
    </row>
    <row r="2786" spans="1:18">
      <c r="A2786">
        <v>158</v>
      </c>
      <c r="B2786">
        <v>2</v>
      </c>
      <c r="C2786" s="299" t="s">
        <v>6826</v>
      </c>
      <c r="D2786" s="299" t="s">
        <v>6835</v>
      </c>
      <c r="E2786" s="302" t="s">
        <v>6524</v>
      </c>
      <c r="F2786" s="301">
        <v>8.1</v>
      </c>
      <c r="G2786" s="300">
        <v>7</v>
      </c>
      <c r="H2786" s="300">
        <v>8</v>
      </c>
      <c r="I2786" s="300">
        <v>6</v>
      </c>
      <c r="J2786" s="300">
        <v>7</v>
      </c>
      <c r="K2786" s="300">
        <v>15</v>
      </c>
      <c r="L2786" s="300">
        <v>13</v>
      </c>
      <c r="M2786" s="300">
        <v>4</v>
      </c>
      <c r="N2786" s="300">
        <v>15</v>
      </c>
      <c r="O2786" s="300">
        <v>9</v>
      </c>
      <c r="P2786" s="300">
        <v>14</v>
      </c>
      <c r="Q2786" s="300">
        <v>7</v>
      </c>
      <c r="R2786" s="1" t="s">
        <v>6665</v>
      </c>
    </row>
    <row r="2787" spans="1:18">
      <c r="A2787">
        <v>157</v>
      </c>
      <c r="B2787">
        <v>3</v>
      </c>
      <c r="C2787" s="299" t="s">
        <v>6826</v>
      </c>
      <c r="D2787" s="299" t="s">
        <v>6834</v>
      </c>
      <c r="E2787" s="302" t="s">
        <v>6524</v>
      </c>
      <c r="F2787" s="301">
        <v>8</v>
      </c>
      <c r="G2787" s="300">
        <v>9</v>
      </c>
      <c r="H2787" s="300">
        <v>8</v>
      </c>
      <c r="I2787" s="300">
        <v>5</v>
      </c>
      <c r="J2787" s="300">
        <v>7</v>
      </c>
      <c r="K2787" s="300">
        <v>14</v>
      </c>
      <c r="L2787" s="300">
        <v>16</v>
      </c>
      <c r="M2787" s="300">
        <v>5</v>
      </c>
      <c r="N2787" s="300">
        <v>16</v>
      </c>
      <c r="O2787" s="300">
        <v>12</v>
      </c>
      <c r="P2787" s="300">
        <v>15</v>
      </c>
      <c r="Q2787" s="300">
        <v>5</v>
      </c>
      <c r="R2787" s="1" t="s">
        <v>6665</v>
      </c>
    </row>
    <row r="2788" spans="1:18">
      <c r="A2788">
        <v>156</v>
      </c>
      <c r="B2788">
        <v>4</v>
      </c>
      <c r="C2788" s="299" t="s">
        <v>6826</v>
      </c>
      <c r="D2788" s="305" t="s">
        <v>6833</v>
      </c>
      <c r="E2788" s="304" t="s">
        <v>6524</v>
      </c>
      <c r="F2788" s="303">
        <v>10</v>
      </c>
      <c r="G2788" s="300">
        <v>10</v>
      </c>
      <c r="H2788" s="300">
        <v>10</v>
      </c>
      <c r="I2788" s="300">
        <v>9</v>
      </c>
      <c r="J2788" s="300">
        <v>8</v>
      </c>
      <c r="K2788" s="300">
        <v>20</v>
      </c>
      <c r="L2788" s="300">
        <v>20</v>
      </c>
      <c r="M2788" s="300">
        <v>10</v>
      </c>
      <c r="N2788" s="300">
        <v>20</v>
      </c>
      <c r="O2788" s="300">
        <v>18</v>
      </c>
      <c r="P2788" s="300">
        <v>20</v>
      </c>
      <c r="Q2788" s="300">
        <v>10</v>
      </c>
      <c r="R2788" s="1" t="s">
        <v>8</v>
      </c>
    </row>
    <row r="2789" spans="1:18">
      <c r="A2789">
        <v>155</v>
      </c>
      <c r="B2789">
        <v>5</v>
      </c>
      <c r="C2789" s="299" t="s">
        <v>6826</v>
      </c>
      <c r="D2789" s="299" t="s">
        <v>6832</v>
      </c>
      <c r="E2789" s="302" t="s">
        <v>6524</v>
      </c>
      <c r="F2789" s="301">
        <v>8.1</v>
      </c>
      <c r="G2789" s="300">
        <v>8</v>
      </c>
      <c r="H2789" s="300">
        <v>6</v>
      </c>
      <c r="I2789" s="300">
        <v>6</v>
      </c>
      <c r="J2789" s="300">
        <v>8</v>
      </c>
      <c r="K2789" s="300">
        <v>17</v>
      </c>
      <c r="L2789" s="300">
        <v>14</v>
      </c>
      <c r="M2789" s="300">
        <v>6</v>
      </c>
      <c r="N2789" s="300">
        <v>12</v>
      </c>
      <c r="O2789" s="300">
        <v>12</v>
      </c>
      <c r="P2789" s="300">
        <v>14</v>
      </c>
      <c r="Q2789" s="300">
        <v>7</v>
      </c>
      <c r="R2789" s="1" t="s">
        <v>6665</v>
      </c>
    </row>
    <row r="2790" spans="1:18">
      <c r="A2790">
        <v>154</v>
      </c>
      <c r="B2790">
        <v>6</v>
      </c>
      <c r="C2790" s="299" t="s">
        <v>6826</v>
      </c>
      <c r="D2790" s="299" t="s">
        <v>6831</v>
      </c>
      <c r="E2790" s="302" t="s">
        <v>6524</v>
      </c>
      <c r="F2790" s="301">
        <v>8.5</v>
      </c>
      <c r="G2790" s="300">
        <v>7</v>
      </c>
      <c r="H2790" s="300">
        <v>8</v>
      </c>
      <c r="I2790" s="300">
        <v>7</v>
      </c>
      <c r="J2790" s="300">
        <v>8</v>
      </c>
      <c r="K2790" s="300">
        <v>18</v>
      </c>
      <c r="L2790" s="300">
        <v>12</v>
      </c>
      <c r="M2790" s="300">
        <v>6</v>
      </c>
      <c r="N2790" s="300">
        <v>16</v>
      </c>
      <c r="O2790" s="300">
        <v>14</v>
      </c>
      <c r="P2790" s="300">
        <v>12</v>
      </c>
      <c r="Q2790" s="300">
        <v>5</v>
      </c>
      <c r="R2790" s="1" t="s">
        <v>8</v>
      </c>
    </row>
    <row r="2791" spans="1:18">
      <c r="A2791">
        <v>153</v>
      </c>
      <c r="B2791">
        <v>7</v>
      </c>
      <c r="C2791" s="299" t="s">
        <v>6826</v>
      </c>
      <c r="D2791" s="299" t="s">
        <v>6830</v>
      </c>
      <c r="E2791" s="302" t="s">
        <v>6524</v>
      </c>
      <c r="F2791" s="301">
        <v>7.7</v>
      </c>
      <c r="G2791" s="300">
        <v>7</v>
      </c>
      <c r="H2791" s="300">
        <v>7</v>
      </c>
      <c r="I2791" s="300">
        <v>6</v>
      </c>
      <c r="J2791" s="300">
        <v>6</v>
      </c>
      <c r="K2791" s="300">
        <v>11</v>
      </c>
      <c r="L2791" s="300">
        <v>10</v>
      </c>
      <c r="M2791" s="300">
        <v>4</v>
      </c>
      <c r="N2791" s="300">
        <v>11</v>
      </c>
      <c r="O2791" s="300">
        <v>11</v>
      </c>
      <c r="P2791" s="300">
        <v>9</v>
      </c>
      <c r="Q2791" s="300">
        <v>5</v>
      </c>
      <c r="R2791" s="1" t="s">
        <v>6665</v>
      </c>
    </row>
    <row r="2792" spans="1:18">
      <c r="A2792">
        <v>152</v>
      </c>
      <c r="B2792">
        <v>8</v>
      </c>
      <c r="C2792" s="299" t="s">
        <v>6826</v>
      </c>
      <c r="D2792" s="299" t="s">
        <v>6829</v>
      </c>
      <c r="E2792" s="302" t="s">
        <v>6524</v>
      </c>
      <c r="F2792" s="301">
        <v>8.5</v>
      </c>
      <c r="G2792" s="300">
        <v>9</v>
      </c>
      <c r="H2792" s="300">
        <v>9</v>
      </c>
      <c r="I2792" s="300">
        <v>7</v>
      </c>
      <c r="J2792" s="300">
        <v>7</v>
      </c>
      <c r="K2792" s="300">
        <v>14</v>
      </c>
      <c r="L2792" s="300">
        <v>14</v>
      </c>
      <c r="M2792" s="300">
        <v>5</v>
      </c>
      <c r="N2792" s="300">
        <v>12</v>
      </c>
      <c r="O2792" s="300">
        <v>12</v>
      </c>
      <c r="P2792" s="300">
        <v>14</v>
      </c>
      <c r="Q2792" s="300">
        <v>9</v>
      </c>
      <c r="R2792" s="1" t="s">
        <v>6665</v>
      </c>
    </row>
    <row r="2793" spans="1:18">
      <c r="A2793">
        <v>151</v>
      </c>
      <c r="B2793">
        <v>9</v>
      </c>
      <c r="C2793" s="299" t="s">
        <v>6826</v>
      </c>
      <c r="D2793" s="299" t="s">
        <v>6828</v>
      </c>
      <c r="E2793" s="302" t="s">
        <v>6524</v>
      </c>
      <c r="F2793" s="301">
        <v>7.5</v>
      </c>
      <c r="G2793" s="300">
        <v>4</v>
      </c>
      <c r="H2793" s="300">
        <v>7</v>
      </c>
      <c r="I2793" s="300">
        <v>6</v>
      </c>
      <c r="J2793" s="300">
        <v>6</v>
      </c>
      <c r="K2793" s="300">
        <v>14</v>
      </c>
      <c r="L2793" s="300">
        <v>8</v>
      </c>
      <c r="M2793" s="300">
        <v>4</v>
      </c>
      <c r="N2793" s="300">
        <v>11</v>
      </c>
      <c r="O2793" s="300">
        <v>8</v>
      </c>
      <c r="P2793" s="300">
        <v>11</v>
      </c>
      <c r="Q2793" s="300">
        <v>4</v>
      </c>
      <c r="R2793" s="1" t="s">
        <v>6665</v>
      </c>
    </row>
    <row r="2794" spans="1:18">
      <c r="A2794">
        <v>150</v>
      </c>
      <c r="B2794">
        <v>10</v>
      </c>
      <c r="C2794" s="299" t="s">
        <v>6826</v>
      </c>
      <c r="D2794" s="299" t="s">
        <v>6827</v>
      </c>
      <c r="E2794" s="302" t="s">
        <v>6524</v>
      </c>
      <c r="F2794" s="301">
        <v>9.4</v>
      </c>
      <c r="G2794" s="300">
        <v>9</v>
      </c>
      <c r="H2794" s="300">
        <v>8</v>
      </c>
      <c r="I2794" s="300">
        <v>6</v>
      </c>
      <c r="J2794" s="300">
        <v>8</v>
      </c>
      <c r="K2794" s="300">
        <v>16</v>
      </c>
      <c r="L2794" s="300">
        <v>16</v>
      </c>
      <c r="M2794" s="300">
        <v>4</v>
      </c>
      <c r="N2794" s="300">
        <v>17</v>
      </c>
      <c r="O2794" s="300">
        <v>14</v>
      </c>
      <c r="P2794" s="300">
        <v>17</v>
      </c>
      <c r="Q2794" s="300">
        <v>9</v>
      </c>
      <c r="R2794" s="1" t="s">
        <v>6665</v>
      </c>
    </row>
    <row r="2795" spans="1:18">
      <c r="A2795">
        <v>149</v>
      </c>
      <c r="C2795" s="299" t="s">
        <v>6826</v>
      </c>
      <c r="D2795" s="298" t="s">
        <v>6825</v>
      </c>
      <c r="E2795" s="297" t="s">
        <v>6524</v>
      </c>
      <c r="F2795" s="296">
        <v>8.4</v>
      </c>
      <c r="G2795" s="296">
        <f t="shared" ref="G2795:Q2795" si="23">AVERAGE(G2785:G2794)</f>
        <v>7.6</v>
      </c>
      <c r="H2795" s="296">
        <f t="shared" si="23"/>
        <v>7.9</v>
      </c>
      <c r="I2795" s="296">
        <f t="shared" si="23"/>
        <v>6.4</v>
      </c>
      <c r="J2795" s="296">
        <f t="shared" si="23"/>
        <v>7.1</v>
      </c>
      <c r="K2795" s="296">
        <f t="shared" si="23"/>
        <v>15.3</v>
      </c>
      <c r="L2795" s="296">
        <f t="shared" si="23"/>
        <v>13.7</v>
      </c>
      <c r="M2795" s="296">
        <f t="shared" si="23"/>
        <v>5.4</v>
      </c>
      <c r="N2795" s="296">
        <f t="shared" si="23"/>
        <v>14.3</v>
      </c>
      <c r="O2795" s="296">
        <f t="shared" si="23"/>
        <v>12.2</v>
      </c>
      <c r="P2795" s="296">
        <f t="shared" si="23"/>
        <v>13.5</v>
      </c>
      <c r="Q2795" s="296">
        <f t="shared" si="23"/>
        <v>6.6</v>
      </c>
      <c r="R2795" s="1" t="s">
        <v>6665</v>
      </c>
    </row>
    <row r="2796" spans="1:18">
      <c r="A2796">
        <v>148</v>
      </c>
      <c r="B2796">
        <v>1</v>
      </c>
      <c r="C2796" s="299" t="s">
        <v>6802</v>
      </c>
      <c r="D2796" s="299" t="s">
        <v>6824</v>
      </c>
      <c r="E2796" s="302" t="s">
        <v>6524</v>
      </c>
      <c r="F2796" s="301">
        <v>7.3</v>
      </c>
      <c r="G2796" s="300">
        <v>5</v>
      </c>
      <c r="H2796" s="300">
        <v>5</v>
      </c>
      <c r="I2796" s="300">
        <v>5</v>
      </c>
      <c r="J2796" s="300">
        <v>7</v>
      </c>
      <c r="K2796" s="300">
        <v>12</v>
      </c>
      <c r="L2796" s="300">
        <v>11</v>
      </c>
      <c r="M2796" s="300">
        <v>4</v>
      </c>
      <c r="N2796" s="300">
        <v>9</v>
      </c>
      <c r="O2796" s="300">
        <v>9</v>
      </c>
      <c r="P2796" s="300">
        <v>9</v>
      </c>
      <c r="Q2796" s="300">
        <v>7</v>
      </c>
      <c r="R2796" s="1" t="s">
        <v>6698</v>
      </c>
    </row>
    <row r="2797" spans="1:18">
      <c r="A2797">
        <v>147</v>
      </c>
      <c r="B2797">
        <v>2</v>
      </c>
      <c r="C2797" s="299" t="s">
        <v>6802</v>
      </c>
      <c r="D2797" s="299" t="s">
        <v>6823</v>
      </c>
      <c r="E2797" s="302" t="s">
        <v>6524</v>
      </c>
      <c r="F2797" s="301">
        <v>8.3000000000000007</v>
      </c>
      <c r="G2797" s="300">
        <v>7</v>
      </c>
      <c r="H2797" s="300">
        <v>6</v>
      </c>
      <c r="I2797" s="300">
        <v>7</v>
      </c>
      <c r="J2797" s="300">
        <v>6</v>
      </c>
      <c r="K2797" s="300">
        <v>12</v>
      </c>
      <c r="L2797" s="300">
        <v>12</v>
      </c>
      <c r="M2797" s="300">
        <v>6</v>
      </c>
      <c r="N2797" s="300">
        <v>12</v>
      </c>
      <c r="O2797" s="300">
        <v>11</v>
      </c>
      <c r="P2797" s="300">
        <v>13</v>
      </c>
      <c r="Q2797" s="300">
        <v>10</v>
      </c>
      <c r="R2797" s="1" t="s">
        <v>8</v>
      </c>
    </row>
    <row r="2798" spans="1:18">
      <c r="A2798">
        <v>146</v>
      </c>
      <c r="B2798">
        <v>3</v>
      </c>
      <c r="C2798" s="299" t="s">
        <v>6802</v>
      </c>
      <c r="D2798" s="299" t="s">
        <v>6822</v>
      </c>
      <c r="E2798" s="302" t="s">
        <v>6524</v>
      </c>
      <c r="F2798" s="301">
        <v>8.4</v>
      </c>
      <c r="G2798" s="300">
        <v>6</v>
      </c>
      <c r="H2798" s="300">
        <v>6</v>
      </c>
      <c r="I2798" s="300">
        <v>6</v>
      </c>
      <c r="J2798" s="300">
        <v>5</v>
      </c>
      <c r="K2798" s="300">
        <v>12</v>
      </c>
      <c r="L2798" s="300">
        <v>11</v>
      </c>
      <c r="M2798" s="300">
        <v>4</v>
      </c>
      <c r="N2798" s="300">
        <v>11</v>
      </c>
      <c r="O2798" s="300">
        <v>10</v>
      </c>
      <c r="P2798" s="300">
        <v>9</v>
      </c>
      <c r="Q2798" s="300">
        <v>10</v>
      </c>
      <c r="R2798" s="1" t="s">
        <v>6665</v>
      </c>
    </row>
    <row r="2799" spans="1:18">
      <c r="A2799">
        <v>145</v>
      </c>
      <c r="B2799">
        <v>4</v>
      </c>
      <c r="C2799" s="299" t="s">
        <v>6802</v>
      </c>
      <c r="D2799" s="299" t="s">
        <v>6821</v>
      </c>
      <c r="E2799" s="302" t="s">
        <v>6524</v>
      </c>
      <c r="F2799" s="301">
        <v>8.4</v>
      </c>
      <c r="G2799" s="300">
        <v>7</v>
      </c>
      <c r="H2799" s="300">
        <v>9</v>
      </c>
      <c r="I2799" s="300">
        <v>7</v>
      </c>
      <c r="J2799" s="300">
        <v>8</v>
      </c>
      <c r="K2799" s="300">
        <v>14</v>
      </c>
      <c r="L2799" s="300">
        <v>11</v>
      </c>
      <c r="M2799" s="300">
        <v>6</v>
      </c>
      <c r="N2799" s="300">
        <v>16</v>
      </c>
      <c r="O2799" s="300">
        <v>9</v>
      </c>
      <c r="P2799" s="300">
        <v>16</v>
      </c>
      <c r="Q2799" s="300">
        <v>10</v>
      </c>
      <c r="R2799" s="1" t="s">
        <v>6698</v>
      </c>
    </row>
    <row r="2800" spans="1:18">
      <c r="A2800">
        <v>144</v>
      </c>
      <c r="B2800">
        <v>5</v>
      </c>
      <c r="C2800" s="299" t="s">
        <v>6802</v>
      </c>
      <c r="D2800" s="299" t="s">
        <v>6820</v>
      </c>
      <c r="E2800" s="302" t="s">
        <v>6524</v>
      </c>
      <c r="F2800" s="301">
        <v>7.5</v>
      </c>
      <c r="G2800" s="300">
        <v>6</v>
      </c>
      <c r="H2800" s="300">
        <v>6</v>
      </c>
      <c r="I2800" s="300">
        <v>7</v>
      </c>
      <c r="J2800" s="300">
        <v>6</v>
      </c>
      <c r="K2800" s="300">
        <v>13</v>
      </c>
      <c r="L2800" s="300">
        <v>10</v>
      </c>
      <c r="M2800" s="300">
        <v>4</v>
      </c>
      <c r="N2800" s="300">
        <v>9</v>
      </c>
      <c r="O2800" s="300">
        <v>11</v>
      </c>
      <c r="P2800" s="300">
        <v>12</v>
      </c>
      <c r="Q2800" s="300">
        <v>8</v>
      </c>
      <c r="R2800" s="1" t="s">
        <v>6665</v>
      </c>
    </row>
    <row r="2801" spans="1:18">
      <c r="A2801">
        <v>143</v>
      </c>
      <c r="B2801">
        <v>6</v>
      </c>
      <c r="C2801" s="299" t="s">
        <v>6802</v>
      </c>
      <c r="D2801" s="299" t="s">
        <v>6819</v>
      </c>
      <c r="E2801" s="302" t="s">
        <v>6524</v>
      </c>
      <c r="F2801" s="301">
        <v>8.6</v>
      </c>
      <c r="G2801" s="300">
        <v>5</v>
      </c>
      <c r="H2801" s="300">
        <v>5</v>
      </c>
      <c r="I2801" s="300">
        <v>6</v>
      </c>
      <c r="J2801" s="300">
        <v>5</v>
      </c>
      <c r="K2801" s="300">
        <v>12</v>
      </c>
      <c r="L2801" s="300">
        <v>9</v>
      </c>
      <c r="M2801" s="300">
        <v>3</v>
      </c>
      <c r="N2801" s="300">
        <v>15</v>
      </c>
      <c r="O2801" s="300">
        <v>12</v>
      </c>
      <c r="P2801" s="300">
        <v>11</v>
      </c>
      <c r="Q2801" s="300">
        <v>10</v>
      </c>
      <c r="R2801" s="1" t="s">
        <v>8</v>
      </c>
    </row>
    <row r="2802" spans="1:18">
      <c r="A2802">
        <v>142</v>
      </c>
      <c r="B2802">
        <v>7</v>
      </c>
      <c r="C2802" s="299" t="s">
        <v>6802</v>
      </c>
      <c r="D2802" s="305" t="s">
        <v>6818</v>
      </c>
      <c r="E2802" s="304" t="s">
        <v>6524</v>
      </c>
      <c r="F2802" s="303">
        <v>9.8000000000000007</v>
      </c>
      <c r="G2802" s="300">
        <v>10</v>
      </c>
      <c r="H2802" s="300">
        <v>7</v>
      </c>
      <c r="I2802" s="300">
        <v>7</v>
      </c>
      <c r="J2802" s="300">
        <v>7</v>
      </c>
      <c r="K2802" s="300">
        <v>19</v>
      </c>
      <c r="L2802" s="300">
        <v>14</v>
      </c>
      <c r="M2802" s="300">
        <v>7</v>
      </c>
      <c r="N2802" s="300">
        <v>16</v>
      </c>
      <c r="O2802" s="300">
        <v>13</v>
      </c>
      <c r="P2802" s="300">
        <v>16</v>
      </c>
      <c r="Q2802" s="300">
        <v>10</v>
      </c>
      <c r="R2802" s="1" t="s">
        <v>8</v>
      </c>
    </row>
    <row r="2803" spans="1:18">
      <c r="A2803">
        <v>141</v>
      </c>
      <c r="B2803">
        <v>8</v>
      </c>
      <c r="C2803" s="299" t="s">
        <v>6802</v>
      </c>
      <c r="D2803" s="299" t="s">
        <v>6817</v>
      </c>
      <c r="E2803" s="302" t="s">
        <v>6524</v>
      </c>
      <c r="F2803" s="301">
        <v>7.9</v>
      </c>
      <c r="G2803" s="300">
        <v>6</v>
      </c>
      <c r="H2803" s="300">
        <v>6</v>
      </c>
      <c r="I2803" s="300">
        <v>8</v>
      </c>
      <c r="J2803" s="300">
        <v>6</v>
      </c>
      <c r="K2803" s="300">
        <v>14</v>
      </c>
      <c r="L2803" s="300">
        <v>11</v>
      </c>
      <c r="M2803" s="300">
        <v>4</v>
      </c>
      <c r="N2803" s="300">
        <v>11</v>
      </c>
      <c r="O2803" s="300">
        <v>9</v>
      </c>
      <c r="P2803" s="300">
        <v>11</v>
      </c>
      <c r="Q2803" s="300">
        <v>7</v>
      </c>
      <c r="R2803" s="1" t="s">
        <v>6665</v>
      </c>
    </row>
    <row r="2804" spans="1:18">
      <c r="A2804">
        <v>140</v>
      </c>
      <c r="B2804">
        <v>9</v>
      </c>
      <c r="C2804" s="299" t="s">
        <v>6802</v>
      </c>
      <c r="D2804" s="299" t="s">
        <v>6816</v>
      </c>
      <c r="E2804" s="302" t="s">
        <v>6524</v>
      </c>
      <c r="F2804" s="301">
        <v>7.5</v>
      </c>
      <c r="G2804" s="300">
        <v>6</v>
      </c>
      <c r="H2804" s="300">
        <v>7</v>
      </c>
      <c r="I2804" s="300">
        <v>6</v>
      </c>
      <c r="J2804" s="300">
        <v>8</v>
      </c>
      <c r="K2804" s="300">
        <v>14</v>
      </c>
      <c r="L2804" s="300">
        <v>9</v>
      </c>
      <c r="M2804" s="300">
        <v>6</v>
      </c>
      <c r="N2804" s="300">
        <v>12</v>
      </c>
      <c r="O2804" s="300">
        <v>7</v>
      </c>
      <c r="P2804" s="300">
        <v>12</v>
      </c>
      <c r="Q2804" s="300">
        <v>6</v>
      </c>
      <c r="R2804" s="1" t="s">
        <v>6698</v>
      </c>
    </row>
    <row r="2805" spans="1:18">
      <c r="A2805">
        <v>139</v>
      </c>
      <c r="B2805">
        <v>10</v>
      </c>
      <c r="C2805" s="299" t="s">
        <v>6802</v>
      </c>
      <c r="D2805" s="299" t="s">
        <v>6815</v>
      </c>
      <c r="E2805" s="302" t="s">
        <v>6524</v>
      </c>
      <c r="F2805" s="301">
        <v>8.1</v>
      </c>
      <c r="G2805" s="300">
        <v>7</v>
      </c>
      <c r="H2805" s="300">
        <v>5</v>
      </c>
      <c r="I2805" s="300">
        <v>5</v>
      </c>
      <c r="J2805" s="300">
        <v>5</v>
      </c>
      <c r="K2805" s="300">
        <v>13</v>
      </c>
      <c r="L2805" s="300">
        <v>11</v>
      </c>
      <c r="M2805" s="300">
        <v>6</v>
      </c>
      <c r="N2805" s="300">
        <v>11</v>
      </c>
      <c r="O2805" s="300">
        <v>9</v>
      </c>
      <c r="P2805" s="300">
        <v>11</v>
      </c>
      <c r="Q2805" s="300">
        <v>10</v>
      </c>
      <c r="R2805" s="1" t="s">
        <v>6665</v>
      </c>
    </row>
    <row r="2806" spans="1:18">
      <c r="A2806">
        <v>138</v>
      </c>
      <c r="B2806">
        <v>11</v>
      </c>
      <c r="C2806" s="299" t="s">
        <v>6802</v>
      </c>
      <c r="D2806" s="299" t="s">
        <v>6814</v>
      </c>
      <c r="E2806" s="302" t="s">
        <v>6524</v>
      </c>
      <c r="F2806" s="301">
        <v>7.4</v>
      </c>
      <c r="G2806" s="300">
        <v>5</v>
      </c>
      <c r="H2806" s="300">
        <v>6</v>
      </c>
      <c r="I2806" s="300">
        <v>5</v>
      </c>
      <c r="J2806" s="300">
        <v>5</v>
      </c>
      <c r="K2806" s="300">
        <v>11</v>
      </c>
      <c r="L2806" s="300">
        <v>9</v>
      </c>
      <c r="M2806" s="300">
        <v>4</v>
      </c>
      <c r="N2806" s="300">
        <v>9</v>
      </c>
      <c r="O2806" s="300">
        <v>8</v>
      </c>
      <c r="P2806" s="300">
        <v>11</v>
      </c>
      <c r="Q2806" s="300">
        <v>6</v>
      </c>
      <c r="R2806" s="1" t="s">
        <v>6698</v>
      </c>
    </row>
    <row r="2807" spans="1:18">
      <c r="A2807">
        <v>137</v>
      </c>
      <c r="B2807">
        <v>12</v>
      </c>
      <c r="C2807" s="299" t="s">
        <v>6802</v>
      </c>
      <c r="D2807" s="299" t="s">
        <v>6813</v>
      </c>
      <c r="E2807" s="302" t="s">
        <v>6524</v>
      </c>
      <c r="F2807" s="301">
        <v>8.1999999999999993</v>
      </c>
      <c r="G2807" s="300">
        <v>7</v>
      </c>
      <c r="H2807" s="300">
        <v>5</v>
      </c>
      <c r="I2807" s="300">
        <v>5</v>
      </c>
      <c r="J2807" s="300">
        <v>5</v>
      </c>
      <c r="K2807" s="300">
        <v>14</v>
      </c>
      <c r="L2807" s="300">
        <v>13</v>
      </c>
      <c r="M2807" s="300">
        <v>5</v>
      </c>
      <c r="N2807" s="300">
        <v>14</v>
      </c>
      <c r="O2807" s="300">
        <v>9</v>
      </c>
      <c r="P2807" s="300">
        <v>13</v>
      </c>
      <c r="Q2807" s="300">
        <v>9</v>
      </c>
      <c r="R2807" s="1" t="s">
        <v>6665</v>
      </c>
    </row>
    <row r="2808" spans="1:18">
      <c r="A2808">
        <v>136</v>
      </c>
      <c r="B2808">
        <v>13</v>
      </c>
      <c r="C2808" s="299" t="s">
        <v>6802</v>
      </c>
      <c r="D2808" s="299" t="s">
        <v>6812</v>
      </c>
      <c r="E2808" s="302" t="s">
        <v>6524</v>
      </c>
      <c r="F2808" s="301">
        <v>7.4</v>
      </c>
      <c r="G2808" s="300">
        <v>3</v>
      </c>
      <c r="H2808" s="300">
        <v>6</v>
      </c>
      <c r="I2808" s="300">
        <v>6</v>
      </c>
      <c r="J2808" s="300">
        <v>5</v>
      </c>
      <c r="K2808" s="300">
        <v>9</v>
      </c>
      <c r="L2808" s="300">
        <v>9</v>
      </c>
      <c r="M2808" s="300">
        <v>3</v>
      </c>
      <c r="N2808" s="300">
        <v>12</v>
      </c>
      <c r="O2808" s="300">
        <v>7</v>
      </c>
      <c r="P2808" s="300">
        <v>7</v>
      </c>
      <c r="Q2808" s="300">
        <v>4</v>
      </c>
      <c r="R2808" s="1" t="s">
        <v>6698</v>
      </c>
    </row>
    <row r="2809" spans="1:18">
      <c r="A2809">
        <v>135</v>
      </c>
      <c r="B2809">
        <v>14</v>
      </c>
      <c r="C2809" s="299" t="s">
        <v>6802</v>
      </c>
      <c r="D2809" s="299" t="s">
        <v>6811</v>
      </c>
      <c r="E2809" s="302" t="s">
        <v>6524</v>
      </c>
      <c r="F2809" s="301">
        <v>7.9</v>
      </c>
      <c r="G2809" s="300">
        <v>6</v>
      </c>
      <c r="H2809" s="300">
        <v>6</v>
      </c>
      <c r="I2809" s="300">
        <v>7</v>
      </c>
      <c r="J2809" s="300">
        <v>5</v>
      </c>
      <c r="K2809" s="300">
        <v>14</v>
      </c>
      <c r="L2809" s="300">
        <v>14</v>
      </c>
      <c r="M2809" s="300">
        <v>6</v>
      </c>
      <c r="N2809" s="300">
        <v>12</v>
      </c>
      <c r="O2809" s="300">
        <v>11</v>
      </c>
      <c r="P2809" s="300">
        <v>11</v>
      </c>
      <c r="Q2809" s="300">
        <v>7</v>
      </c>
      <c r="R2809" s="1" t="s">
        <v>8</v>
      </c>
    </row>
    <row r="2810" spans="1:18">
      <c r="A2810">
        <v>134</v>
      </c>
      <c r="B2810">
        <v>15</v>
      </c>
      <c r="C2810" s="299" t="s">
        <v>6802</v>
      </c>
      <c r="D2810" s="299" t="s">
        <v>6810</v>
      </c>
      <c r="E2810" s="302" t="s">
        <v>6524</v>
      </c>
      <c r="F2810" s="301">
        <v>8</v>
      </c>
      <c r="G2810" s="300">
        <v>5</v>
      </c>
      <c r="H2810" s="300">
        <v>6</v>
      </c>
      <c r="I2810" s="300">
        <v>6</v>
      </c>
      <c r="J2810" s="300">
        <v>5</v>
      </c>
      <c r="K2810" s="300">
        <v>13</v>
      </c>
      <c r="L2810" s="300">
        <v>11</v>
      </c>
      <c r="M2810" s="300">
        <v>4</v>
      </c>
      <c r="N2810" s="300">
        <v>11</v>
      </c>
      <c r="O2810" s="300">
        <v>10</v>
      </c>
      <c r="P2810" s="300">
        <v>7</v>
      </c>
      <c r="Q2810" s="300">
        <v>6</v>
      </c>
      <c r="R2810" s="1" t="s">
        <v>8</v>
      </c>
    </row>
    <row r="2811" spans="1:18">
      <c r="A2811">
        <v>133</v>
      </c>
      <c r="B2811">
        <v>16</v>
      </c>
      <c r="C2811" s="299" t="s">
        <v>6802</v>
      </c>
      <c r="D2811" s="299" t="s">
        <v>6809</v>
      </c>
      <c r="E2811" s="302" t="s">
        <v>6524</v>
      </c>
      <c r="F2811" s="301">
        <v>8.6</v>
      </c>
      <c r="G2811" s="300">
        <v>7</v>
      </c>
      <c r="H2811" s="300">
        <v>6</v>
      </c>
      <c r="I2811" s="300">
        <v>6</v>
      </c>
      <c r="J2811" s="300">
        <v>7</v>
      </c>
      <c r="K2811" s="300">
        <v>14</v>
      </c>
      <c r="L2811" s="300">
        <v>13</v>
      </c>
      <c r="M2811" s="300">
        <v>4</v>
      </c>
      <c r="N2811" s="300">
        <v>13</v>
      </c>
      <c r="O2811" s="300">
        <v>11</v>
      </c>
      <c r="P2811" s="300">
        <v>14</v>
      </c>
      <c r="Q2811" s="300">
        <v>9</v>
      </c>
      <c r="R2811" s="1" t="s">
        <v>8</v>
      </c>
    </row>
    <row r="2812" spans="1:18">
      <c r="A2812">
        <v>132</v>
      </c>
      <c r="B2812">
        <v>17</v>
      </c>
      <c r="C2812" s="299" t="s">
        <v>6802</v>
      </c>
      <c r="D2812" s="299" t="s">
        <v>6808</v>
      </c>
      <c r="E2812" s="302" t="s">
        <v>6524</v>
      </c>
      <c r="F2812" s="301">
        <v>7.3</v>
      </c>
      <c r="G2812" s="300">
        <v>4</v>
      </c>
      <c r="H2812" s="300">
        <v>5</v>
      </c>
      <c r="I2812" s="300">
        <v>7</v>
      </c>
      <c r="J2812" s="300">
        <v>5</v>
      </c>
      <c r="K2812" s="300">
        <v>11</v>
      </c>
      <c r="L2812" s="300">
        <v>9</v>
      </c>
      <c r="M2812" s="300">
        <v>4</v>
      </c>
      <c r="N2812" s="300">
        <v>11</v>
      </c>
      <c r="O2812" s="300">
        <v>9</v>
      </c>
      <c r="P2812" s="300">
        <v>8</v>
      </c>
      <c r="Q2812" s="300">
        <v>4</v>
      </c>
      <c r="R2812" s="1" t="s">
        <v>6698</v>
      </c>
    </row>
    <row r="2813" spans="1:18">
      <c r="A2813">
        <v>131</v>
      </c>
      <c r="B2813">
        <v>18</v>
      </c>
      <c r="C2813" s="299" t="s">
        <v>6802</v>
      </c>
      <c r="D2813" s="299" t="s">
        <v>6807</v>
      </c>
      <c r="E2813" s="302" t="s">
        <v>6524</v>
      </c>
      <c r="F2813" s="301">
        <v>7.9</v>
      </c>
      <c r="G2813" s="300">
        <v>4</v>
      </c>
      <c r="H2813" s="300">
        <v>6</v>
      </c>
      <c r="I2813" s="300">
        <v>5</v>
      </c>
      <c r="J2813" s="300">
        <v>5</v>
      </c>
      <c r="K2813" s="300">
        <v>11</v>
      </c>
      <c r="L2813" s="300">
        <v>9</v>
      </c>
      <c r="M2813" s="300">
        <v>3</v>
      </c>
      <c r="N2813" s="300">
        <v>15</v>
      </c>
      <c r="O2813" s="300">
        <v>11</v>
      </c>
      <c r="P2813" s="300">
        <v>8</v>
      </c>
      <c r="Q2813" s="300">
        <v>10</v>
      </c>
      <c r="R2813" s="1" t="s">
        <v>8</v>
      </c>
    </row>
    <row r="2814" spans="1:18">
      <c r="A2814">
        <v>130</v>
      </c>
      <c r="B2814">
        <v>19</v>
      </c>
      <c r="C2814" s="299" t="s">
        <v>6802</v>
      </c>
      <c r="D2814" s="299" t="s">
        <v>6806</v>
      </c>
      <c r="E2814" s="302" t="s">
        <v>6524</v>
      </c>
      <c r="F2814" s="301">
        <v>7.7</v>
      </c>
      <c r="G2814" s="300">
        <v>7</v>
      </c>
      <c r="H2814" s="300">
        <v>7</v>
      </c>
      <c r="I2814" s="300">
        <v>6</v>
      </c>
      <c r="J2814" s="300">
        <v>8</v>
      </c>
      <c r="K2814" s="300">
        <v>15</v>
      </c>
      <c r="L2814" s="300">
        <v>14</v>
      </c>
      <c r="M2814" s="300">
        <v>7</v>
      </c>
      <c r="N2814" s="300">
        <v>15</v>
      </c>
      <c r="O2814" s="300">
        <v>9</v>
      </c>
      <c r="P2814" s="300">
        <v>15</v>
      </c>
      <c r="Q2814" s="300">
        <v>7</v>
      </c>
      <c r="R2814" s="1" t="s">
        <v>6698</v>
      </c>
    </row>
    <row r="2815" spans="1:18">
      <c r="A2815">
        <v>129</v>
      </c>
      <c r="B2815">
        <v>20</v>
      </c>
      <c r="C2815" s="299" t="s">
        <v>6802</v>
      </c>
      <c r="D2815" s="299" t="s">
        <v>6805</v>
      </c>
      <c r="E2815" s="302" t="s">
        <v>6524</v>
      </c>
      <c r="F2815" s="301">
        <v>7.8</v>
      </c>
      <c r="G2815" s="300">
        <v>6</v>
      </c>
      <c r="H2815" s="300">
        <v>5</v>
      </c>
      <c r="I2815" s="300">
        <v>6</v>
      </c>
      <c r="J2815" s="300">
        <v>6</v>
      </c>
      <c r="K2815" s="300">
        <v>11</v>
      </c>
      <c r="L2815" s="300">
        <v>11</v>
      </c>
      <c r="M2815" s="300">
        <v>4</v>
      </c>
      <c r="N2815" s="300">
        <v>7</v>
      </c>
      <c r="O2815" s="300">
        <v>9</v>
      </c>
      <c r="P2815" s="300">
        <v>7</v>
      </c>
      <c r="Q2815" s="300">
        <v>4</v>
      </c>
      <c r="R2815" s="1" t="s">
        <v>6665</v>
      </c>
    </row>
    <row r="2816" spans="1:18">
      <c r="A2816">
        <v>128</v>
      </c>
      <c r="B2816">
        <v>21</v>
      </c>
      <c r="C2816" s="299" t="s">
        <v>6802</v>
      </c>
      <c r="D2816" s="299" t="s">
        <v>6804</v>
      </c>
      <c r="E2816" s="1" t="s">
        <v>6524</v>
      </c>
      <c r="F2816" s="301">
        <v>7.9</v>
      </c>
      <c r="G2816" s="300">
        <v>7</v>
      </c>
      <c r="H2816" s="300">
        <v>6</v>
      </c>
      <c r="I2816" s="300">
        <v>5</v>
      </c>
      <c r="J2816" s="300">
        <v>6</v>
      </c>
      <c r="K2816" s="300">
        <v>12</v>
      </c>
      <c r="L2816" s="300">
        <v>13</v>
      </c>
      <c r="M2816" s="300">
        <v>5</v>
      </c>
      <c r="N2816" s="300">
        <v>12</v>
      </c>
      <c r="O2816" s="300">
        <v>8</v>
      </c>
      <c r="P2816" s="300">
        <v>13</v>
      </c>
      <c r="Q2816" s="300">
        <v>8</v>
      </c>
      <c r="R2816" s="1" t="s">
        <v>6665</v>
      </c>
    </row>
    <row r="2817" spans="1:18">
      <c r="A2817">
        <v>127</v>
      </c>
      <c r="B2817">
        <v>22</v>
      </c>
      <c r="C2817" s="299" t="s">
        <v>6802</v>
      </c>
      <c r="D2817" s="299" t="s">
        <v>6803</v>
      </c>
      <c r="E2817" s="302" t="s">
        <v>6524</v>
      </c>
      <c r="F2817" s="301">
        <v>7.4</v>
      </c>
      <c r="G2817" s="300">
        <v>5</v>
      </c>
      <c r="H2817" s="300">
        <v>5</v>
      </c>
      <c r="I2817" s="300">
        <v>5</v>
      </c>
      <c r="J2817" s="300">
        <v>5</v>
      </c>
      <c r="K2817" s="300">
        <v>10</v>
      </c>
      <c r="L2817" s="300">
        <v>10</v>
      </c>
      <c r="M2817" s="300">
        <v>5</v>
      </c>
      <c r="N2817" s="300">
        <v>10</v>
      </c>
      <c r="O2817" s="300">
        <v>10</v>
      </c>
      <c r="P2817" s="300">
        <v>10</v>
      </c>
      <c r="Q2817" s="300">
        <v>5</v>
      </c>
    </row>
    <row r="2818" spans="1:18">
      <c r="A2818">
        <v>126</v>
      </c>
      <c r="C2818" s="299" t="s">
        <v>6802</v>
      </c>
      <c r="D2818" s="298" t="s">
        <v>6801</v>
      </c>
      <c r="E2818" s="297" t="s">
        <v>6524</v>
      </c>
      <c r="F2818" s="296">
        <v>8</v>
      </c>
      <c r="G2818" s="296">
        <f t="shared" ref="G2818:Q2818" si="24">AVERAGE(G2796:G2817)</f>
        <v>5.9545454545454541</v>
      </c>
      <c r="H2818" s="296">
        <f t="shared" si="24"/>
        <v>5.9545454545454541</v>
      </c>
      <c r="I2818" s="296">
        <f t="shared" si="24"/>
        <v>6.0454545454545459</v>
      </c>
      <c r="J2818" s="296">
        <f t="shared" si="24"/>
        <v>5.9090909090909092</v>
      </c>
      <c r="K2818" s="296">
        <f t="shared" si="24"/>
        <v>12.727272727272727</v>
      </c>
      <c r="L2818" s="296">
        <f t="shared" si="24"/>
        <v>11.090909090909092</v>
      </c>
      <c r="M2818" s="296">
        <f t="shared" si="24"/>
        <v>4.7272727272727275</v>
      </c>
      <c r="N2818" s="296">
        <f t="shared" si="24"/>
        <v>11.954545454545455</v>
      </c>
      <c r="O2818" s="296">
        <f t="shared" si="24"/>
        <v>9.6363636363636367</v>
      </c>
      <c r="P2818" s="296">
        <f t="shared" si="24"/>
        <v>11.090909090909092</v>
      </c>
      <c r="Q2818" s="296">
        <f t="shared" si="24"/>
        <v>7.5909090909090908</v>
      </c>
      <c r="R2818" s="1" t="s">
        <v>8</v>
      </c>
    </row>
    <row r="2819" spans="1:18">
      <c r="A2819">
        <v>125</v>
      </c>
      <c r="B2819">
        <v>1</v>
      </c>
      <c r="C2819" s="299" t="s">
        <v>6788</v>
      </c>
      <c r="D2819" s="299" t="s">
        <v>6800</v>
      </c>
      <c r="E2819" s="302" t="str">
        <f>E2831</f>
        <v>Joe</v>
      </c>
      <c r="F2819" s="301">
        <v>9.1999999999999993</v>
      </c>
      <c r="G2819" s="300">
        <v>7</v>
      </c>
      <c r="H2819" s="300">
        <v>7</v>
      </c>
      <c r="I2819" s="300">
        <v>5</v>
      </c>
      <c r="J2819" s="300">
        <v>5</v>
      </c>
      <c r="K2819" s="300">
        <v>14</v>
      </c>
      <c r="L2819" s="300">
        <v>14</v>
      </c>
      <c r="M2819" s="300">
        <v>6</v>
      </c>
      <c r="N2819" s="300">
        <v>14</v>
      </c>
      <c r="O2819" s="300">
        <v>9</v>
      </c>
      <c r="P2819" s="300">
        <v>12</v>
      </c>
      <c r="Q2819" s="300">
        <v>9</v>
      </c>
      <c r="R2819" s="1" t="s">
        <v>8</v>
      </c>
    </row>
    <row r="2820" spans="1:18">
      <c r="A2820">
        <v>124</v>
      </c>
      <c r="B2820">
        <v>2</v>
      </c>
      <c r="C2820" s="299" t="s">
        <v>6788</v>
      </c>
      <c r="D2820" s="299" t="s">
        <v>6799</v>
      </c>
      <c r="E2820" s="302" t="str">
        <f>E2831</f>
        <v>Joe</v>
      </c>
      <c r="F2820" s="301">
        <v>8.9</v>
      </c>
      <c r="G2820" s="300">
        <v>7</v>
      </c>
      <c r="H2820" s="300">
        <v>7</v>
      </c>
      <c r="I2820" s="300">
        <v>7</v>
      </c>
      <c r="J2820" s="300">
        <v>7</v>
      </c>
      <c r="K2820" s="300">
        <v>15</v>
      </c>
      <c r="L2820" s="300">
        <v>13</v>
      </c>
      <c r="M2820" s="300">
        <v>6</v>
      </c>
      <c r="N2820" s="300">
        <v>15</v>
      </c>
      <c r="O2820" s="300">
        <v>10</v>
      </c>
      <c r="P2820" s="300">
        <v>14</v>
      </c>
      <c r="Q2820" s="300">
        <v>8</v>
      </c>
      <c r="R2820" s="1" t="s">
        <v>8</v>
      </c>
    </row>
    <row r="2821" spans="1:18">
      <c r="A2821">
        <v>123</v>
      </c>
      <c r="B2821">
        <v>3</v>
      </c>
      <c r="C2821" s="299" t="s">
        <v>6788</v>
      </c>
      <c r="D2821" s="299" t="s">
        <v>6798</v>
      </c>
      <c r="E2821" s="302" t="str">
        <f>E2831</f>
        <v>Joe</v>
      </c>
      <c r="F2821" s="301">
        <v>8.8000000000000007</v>
      </c>
      <c r="G2821" s="300">
        <v>7</v>
      </c>
      <c r="H2821" s="300">
        <v>7</v>
      </c>
      <c r="I2821" s="300">
        <v>5</v>
      </c>
      <c r="J2821" s="300">
        <v>8</v>
      </c>
      <c r="K2821" s="300">
        <v>14</v>
      </c>
      <c r="L2821" s="300">
        <v>14</v>
      </c>
      <c r="M2821" s="300">
        <v>6</v>
      </c>
      <c r="N2821" s="300">
        <v>14</v>
      </c>
      <c r="O2821" s="300">
        <v>10</v>
      </c>
      <c r="P2821" s="300">
        <v>11</v>
      </c>
      <c r="Q2821" s="300">
        <v>7</v>
      </c>
      <c r="R2821" s="1" t="s">
        <v>6698</v>
      </c>
    </row>
    <row r="2822" spans="1:18">
      <c r="A2822">
        <v>122</v>
      </c>
      <c r="B2822">
        <v>4</v>
      </c>
      <c r="C2822" s="299" t="s">
        <v>6788</v>
      </c>
      <c r="D2822" s="299" t="s">
        <v>6797</v>
      </c>
      <c r="E2822" s="302" t="str">
        <f>E2831</f>
        <v>Joe</v>
      </c>
      <c r="F2822" s="301">
        <v>7.9</v>
      </c>
      <c r="G2822" s="300">
        <v>6</v>
      </c>
      <c r="H2822" s="300">
        <v>7</v>
      </c>
      <c r="I2822" s="300">
        <v>5</v>
      </c>
      <c r="J2822" s="300">
        <v>6</v>
      </c>
      <c r="K2822" s="300">
        <v>13</v>
      </c>
      <c r="L2822" s="300">
        <v>12</v>
      </c>
      <c r="M2822" s="300">
        <v>4</v>
      </c>
      <c r="N2822" s="300">
        <v>13</v>
      </c>
      <c r="O2822" s="300">
        <v>10</v>
      </c>
      <c r="P2822" s="300">
        <v>10</v>
      </c>
      <c r="Q2822" s="300">
        <v>6</v>
      </c>
      <c r="R2822" s="1" t="s">
        <v>6698</v>
      </c>
    </row>
    <row r="2823" spans="1:18">
      <c r="A2823">
        <v>121</v>
      </c>
      <c r="B2823">
        <v>5</v>
      </c>
      <c r="C2823" s="299" t="s">
        <v>6788</v>
      </c>
      <c r="D2823" s="299" t="s">
        <v>6796</v>
      </c>
      <c r="E2823" s="302" t="str">
        <f>E2831</f>
        <v>Joe</v>
      </c>
      <c r="F2823" s="301">
        <v>8</v>
      </c>
      <c r="G2823" s="300">
        <v>7</v>
      </c>
      <c r="H2823" s="300">
        <v>7</v>
      </c>
      <c r="I2823" s="300">
        <v>6</v>
      </c>
      <c r="J2823" s="300">
        <v>6</v>
      </c>
      <c r="K2823" s="300">
        <v>15</v>
      </c>
      <c r="L2823" s="300">
        <v>14</v>
      </c>
      <c r="M2823" s="300">
        <v>6</v>
      </c>
      <c r="N2823" s="300">
        <v>12</v>
      </c>
      <c r="O2823" s="300">
        <v>11</v>
      </c>
      <c r="P2823" s="300">
        <v>11</v>
      </c>
      <c r="Q2823" s="300">
        <v>8</v>
      </c>
      <c r="R2823" s="1" t="s">
        <v>8</v>
      </c>
    </row>
    <row r="2824" spans="1:18">
      <c r="A2824">
        <v>120</v>
      </c>
      <c r="B2824">
        <v>6</v>
      </c>
      <c r="C2824" s="299" t="s">
        <v>6788</v>
      </c>
      <c r="D2824" s="299" t="s">
        <v>6795</v>
      </c>
      <c r="E2824" s="302" t="str">
        <f>E2831</f>
        <v>Joe</v>
      </c>
      <c r="F2824" s="301">
        <v>9.4</v>
      </c>
      <c r="G2824" s="300">
        <v>7</v>
      </c>
      <c r="H2824" s="300">
        <v>8</v>
      </c>
      <c r="I2824" s="300">
        <v>5</v>
      </c>
      <c r="J2824" s="300">
        <v>6</v>
      </c>
      <c r="K2824" s="300">
        <v>14</v>
      </c>
      <c r="L2824" s="300">
        <v>18</v>
      </c>
      <c r="M2824" s="300">
        <v>6</v>
      </c>
      <c r="N2824" s="300">
        <v>18</v>
      </c>
      <c r="O2824" s="300">
        <v>11</v>
      </c>
      <c r="P2824" s="300">
        <v>9</v>
      </c>
      <c r="Q2824" s="300">
        <v>9</v>
      </c>
      <c r="R2824" s="1" t="s">
        <v>6698</v>
      </c>
    </row>
    <row r="2825" spans="1:18">
      <c r="A2825">
        <v>119</v>
      </c>
      <c r="B2825">
        <v>7</v>
      </c>
      <c r="C2825" s="299" t="s">
        <v>6788</v>
      </c>
      <c r="D2825" s="299" t="s">
        <v>6794</v>
      </c>
      <c r="E2825" s="302" t="str">
        <f>E2831</f>
        <v>Joe</v>
      </c>
      <c r="F2825" s="301">
        <v>8.3000000000000007</v>
      </c>
      <c r="G2825" s="300">
        <v>6</v>
      </c>
      <c r="H2825" s="300">
        <v>6</v>
      </c>
      <c r="I2825" s="300">
        <v>5</v>
      </c>
      <c r="J2825" s="300">
        <v>5</v>
      </c>
      <c r="K2825" s="300">
        <v>15</v>
      </c>
      <c r="L2825" s="300">
        <v>12</v>
      </c>
      <c r="M2825" s="300">
        <v>4</v>
      </c>
      <c r="N2825" s="300">
        <v>11</v>
      </c>
      <c r="O2825" s="300">
        <v>12</v>
      </c>
      <c r="P2825" s="300">
        <v>10</v>
      </c>
      <c r="Q2825" s="300">
        <v>5</v>
      </c>
      <c r="R2825" s="1" t="s">
        <v>6698</v>
      </c>
    </row>
    <row r="2826" spans="1:18">
      <c r="A2826">
        <v>118</v>
      </c>
      <c r="B2826">
        <v>8</v>
      </c>
      <c r="C2826" s="299" t="s">
        <v>6788</v>
      </c>
      <c r="D2826" s="299" t="s">
        <v>6793</v>
      </c>
      <c r="E2826" s="1" t="s">
        <v>6524</v>
      </c>
      <c r="F2826" s="301">
        <v>7.8</v>
      </c>
      <c r="G2826" s="300">
        <v>6</v>
      </c>
      <c r="H2826" s="300">
        <v>7</v>
      </c>
      <c r="I2826" s="300">
        <v>6</v>
      </c>
      <c r="J2826" s="300">
        <v>7</v>
      </c>
      <c r="K2826" s="300">
        <v>13</v>
      </c>
      <c r="L2826" s="300">
        <v>13</v>
      </c>
      <c r="M2826" s="300">
        <v>5</v>
      </c>
      <c r="N2826" s="300">
        <v>13</v>
      </c>
      <c r="O2826" s="300">
        <v>10</v>
      </c>
      <c r="P2826" s="300">
        <v>9</v>
      </c>
      <c r="Q2826" s="300">
        <v>6</v>
      </c>
      <c r="R2826" s="1" t="s">
        <v>8</v>
      </c>
    </row>
    <row r="2827" spans="1:18">
      <c r="A2827">
        <v>117</v>
      </c>
      <c r="B2827">
        <v>9</v>
      </c>
      <c r="C2827" s="299" t="s">
        <v>6788</v>
      </c>
      <c r="D2827" s="299" t="s">
        <v>6792</v>
      </c>
      <c r="E2827" s="1" t="s">
        <v>6524</v>
      </c>
      <c r="F2827" s="301">
        <v>8.8000000000000007</v>
      </c>
      <c r="G2827" s="300">
        <v>5</v>
      </c>
      <c r="H2827" s="300">
        <v>7</v>
      </c>
      <c r="I2827" s="300">
        <v>6</v>
      </c>
      <c r="J2827" s="300">
        <v>6</v>
      </c>
      <c r="K2827" s="300">
        <v>12</v>
      </c>
      <c r="L2827" s="300">
        <v>12</v>
      </c>
      <c r="M2827" s="300">
        <v>4</v>
      </c>
      <c r="N2827" s="300">
        <v>15</v>
      </c>
      <c r="O2827" s="300">
        <v>12</v>
      </c>
      <c r="P2827" s="300">
        <v>9</v>
      </c>
      <c r="Q2827" s="300">
        <v>7</v>
      </c>
      <c r="R2827" s="1" t="s">
        <v>6665</v>
      </c>
    </row>
    <row r="2828" spans="1:18">
      <c r="A2828">
        <v>116</v>
      </c>
      <c r="B2828">
        <v>10</v>
      </c>
      <c r="C2828" s="299" t="s">
        <v>6788</v>
      </c>
      <c r="D2828" s="305" t="s">
        <v>6791</v>
      </c>
      <c r="E2828" s="304" t="str">
        <f>E2831</f>
        <v>Joe</v>
      </c>
      <c r="F2828" s="303">
        <v>9.8000000000000007</v>
      </c>
      <c r="G2828" s="300">
        <v>8</v>
      </c>
      <c r="H2828" s="300">
        <v>7</v>
      </c>
      <c r="I2828" s="300">
        <v>6</v>
      </c>
      <c r="J2828" s="300">
        <v>9</v>
      </c>
      <c r="K2828" s="300">
        <v>18</v>
      </c>
      <c r="L2828" s="300">
        <v>14</v>
      </c>
      <c r="M2828" s="300">
        <v>8</v>
      </c>
      <c r="N2828" s="300">
        <v>15</v>
      </c>
      <c r="O2828" s="300">
        <v>12</v>
      </c>
      <c r="P2828" s="300">
        <v>14</v>
      </c>
      <c r="Q2828" s="300">
        <v>8</v>
      </c>
      <c r="R2828" s="1" t="s">
        <v>6698</v>
      </c>
    </row>
    <row r="2829" spans="1:18">
      <c r="A2829">
        <v>115</v>
      </c>
      <c r="B2829">
        <v>11</v>
      </c>
      <c r="C2829" s="299" t="s">
        <v>6788</v>
      </c>
      <c r="D2829" s="299" t="s">
        <v>6790</v>
      </c>
      <c r="E2829" s="302" t="str">
        <f>E2831</f>
        <v>Joe</v>
      </c>
      <c r="F2829" s="301">
        <v>8.6</v>
      </c>
      <c r="G2829" s="300">
        <v>6</v>
      </c>
      <c r="H2829" s="300">
        <v>7</v>
      </c>
      <c r="I2829" s="300">
        <v>6</v>
      </c>
      <c r="J2829" s="300">
        <v>7</v>
      </c>
      <c r="K2829" s="300">
        <v>14</v>
      </c>
      <c r="L2829" s="300">
        <v>12</v>
      </c>
      <c r="M2829" s="300">
        <v>4</v>
      </c>
      <c r="N2829" s="300">
        <v>12</v>
      </c>
      <c r="O2829" s="300">
        <v>10</v>
      </c>
      <c r="P2829" s="300">
        <v>10</v>
      </c>
      <c r="Q2829" s="300">
        <v>6</v>
      </c>
      <c r="R2829" s="1" t="s">
        <v>6698</v>
      </c>
    </row>
    <row r="2830" spans="1:18">
      <c r="A2830">
        <v>114</v>
      </c>
      <c r="B2830">
        <v>12</v>
      </c>
      <c r="C2830" s="299" t="s">
        <v>6788</v>
      </c>
      <c r="D2830" s="299" t="s">
        <v>6789</v>
      </c>
      <c r="E2830" s="302" t="str">
        <f>E2831</f>
        <v>Joe</v>
      </c>
      <c r="F2830" s="301">
        <v>8.4</v>
      </c>
      <c r="G2830" s="300">
        <v>8</v>
      </c>
      <c r="H2830" s="300">
        <v>7</v>
      </c>
      <c r="I2830" s="300">
        <v>6</v>
      </c>
      <c r="J2830" s="300">
        <v>6</v>
      </c>
      <c r="K2830" s="300">
        <v>16</v>
      </c>
      <c r="L2830" s="300">
        <v>14</v>
      </c>
      <c r="M2830" s="300">
        <v>7</v>
      </c>
      <c r="N2830" s="300">
        <v>16</v>
      </c>
      <c r="O2830" s="300">
        <v>12</v>
      </c>
      <c r="P2830" s="300">
        <v>12</v>
      </c>
      <c r="Q2830" s="300">
        <v>9</v>
      </c>
      <c r="R2830" s="1" t="s">
        <v>8</v>
      </c>
    </row>
    <row r="2831" spans="1:18">
      <c r="A2831">
        <v>113</v>
      </c>
      <c r="C2831" s="299" t="s">
        <v>6788</v>
      </c>
      <c r="D2831" s="298" t="s">
        <v>6787</v>
      </c>
      <c r="E2831" s="297" t="s">
        <v>6524</v>
      </c>
      <c r="F2831" s="296">
        <v>8.5</v>
      </c>
      <c r="G2831" s="296">
        <f t="shared" ref="G2831:Q2831" si="25">AVERAGE(G2819:G2830)</f>
        <v>6.666666666666667</v>
      </c>
      <c r="H2831" s="296">
        <f t="shared" si="25"/>
        <v>7</v>
      </c>
      <c r="I2831" s="296">
        <f t="shared" si="25"/>
        <v>5.666666666666667</v>
      </c>
      <c r="J2831" s="296">
        <f t="shared" si="25"/>
        <v>6.5</v>
      </c>
      <c r="K2831" s="296">
        <f t="shared" si="25"/>
        <v>14.416666666666666</v>
      </c>
      <c r="L2831" s="296">
        <f t="shared" si="25"/>
        <v>13.5</v>
      </c>
      <c r="M2831" s="296">
        <f t="shared" si="25"/>
        <v>5.5</v>
      </c>
      <c r="N2831" s="296">
        <f t="shared" si="25"/>
        <v>14</v>
      </c>
      <c r="O2831" s="296">
        <f t="shared" si="25"/>
        <v>10.75</v>
      </c>
      <c r="P2831" s="296">
        <f t="shared" si="25"/>
        <v>10.916666666666666</v>
      </c>
      <c r="Q2831" s="296">
        <f t="shared" si="25"/>
        <v>7.333333333333333</v>
      </c>
      <c r="R2831" s="1" t="s">
        <v>6698</v>
      </c>
    </row>
    <row r="2832" spans="1:18">
      <c r="A2832">
        <v>112</v>
      </c>
      <c r="B2832">
        <v>1</v>
      </c>
      <c r="C2832" s="299" t="s">
        <v>6775</v>
      </c>
      <c r="D2832" s="299" t="s">
        <v>6786</v>
      </c>
      <c r="E2832" s="302" t="str">
        <f>E2843</f>
        <v>Joe</v>
      </c>
      <c r="F2832" s="301">
        <v>7.3</v>
      </c>
      <c r="G2832" s="300">
        <v>7</v>
      </c>
      <c r="H2832" s="300">
        <v>8</v>
      </c>
      <c r="I2832" s="300">
        <v>6</v>
      </c>
      <c r="J2832" s="300">
        <v>8</v>
      </c>
      <c r="K2832" s="300">
        <v>13</v>
      </c>
      <c r="L2832" s="300">
        <v>13</v>
      </c>
      <c r="M2832" s="300">
        <v>6</v>
      </c>
      <c r="N2832" s="300">
        <v>14</v>
      </c>
      <c r="O2832" s="300">
        <v>12</v>
      </c>
      <c r="P2832" s="300">
        <v>13</v>
      </c>
      <c r="Q2832" s="300">
        <v>5</v>
      </c>
    </row>
    <row r="2833" spans="1:18">
      <c r="A2833">
        <v>111</v>
      </c>
      <c r="B2833">
        <v>2</v>
      </c>
      <c r="C2833" s="299" t="s">
        <v>6775</v>
      </c>
      <c r="D2833" s="299" t="s">
        <v>6785</v>
      </c>
      <c r="E2833" s="302" t="str">
        <f>E2843</f>
        <v>Joe</v>
      </c>
      <c r="F2833" s="301">
        <v>8.1</v>
      </c>
      <c r="G2833" s="300">
        <v>9</v>
      </c>
      <c r="H2833" s="300">
        <v>8</v>
      </c>
      <c r="I2833" s="300">
        <v>6</v>
      </c>
      <c r="J2833" s="300">
        <v>8</v>
      </c>
      <c r="K2833" s="300">
        <v>14</v>
      </c>
      <c r="L2833" s="300">
        <v>16</v>
      </c>
      <c r="M2833" s="300">
        <v>6</v>
      </c>
      <c r="N2833" s="300">
        <v>17</v>
      </c>
      <c r="O2833" s="300">
        <v>14</v>
      </c>
      <c r="P2833" s="300">
        <v>15</v>
      </c>
      <c r="Q2833" s="300">
        <v>5</v>
      </c>
      <c r="R2833" s="1" t="s">
        <v>6698</v>
      </c>
    </row>
    <row r="2834" spans="1:18">
      <c r="A2834">
        <v>110</v>
      </c>
      <c r="B2834">
        <v>3</v>
      </c>
      <c r="C2834" s="299" t="s">
        <v>6775</v>
      </c>
      <c r="D2834" s="299" t="s">
        <v>6784</v>
      </c>
      <c r="E2834" s="302" t="str">
        <f>E2843</f>
        <v>Joe</v>
      </c>
      <c r="F2834" s="301">
        <v>7.1</v>
      </c>
      <c r="G2834" s="300">
        <v>6</v>
      </c>
      <c r="H2834" s="300">
        <v>7</v>
      </c>
      <c r="I2834" s="300">
        <v>6</v>
      </c>
      <c r="J2834" s="300">
        <v>7</v>
      </c>
      <c r="K2834" s="300">
        <v>12</v>
      </c>
      <c r="L2834" s="300">
        <v>12</v>
      </c>
      <c r="M2834" s="300">
        <v>4</v>
      </c>
      <c r="N2834" s="300">
        <v>12</v>
      </c>
      <c r="O2834" s="300">
        <v>11</v>
      </c>
      <c r="P2834" s="300">
        <v>12</v>
      </c>
      <c r="Q2834" s="300">
        <v>5</v>
      </c>
    </row>
    <row r="2835" spans="1:18">
      <c r="A2835">
        <v>109</v>
      </c>
      <c r="B2835">
        <v>4</v>
      </c>
      <c r="C2835" s="299" t="s">
        <v>6775</v>
      </c>
      <c r="D2835" s="305" t="s">
        <v>6783</v>
      </c>
      <c r="E2835" s="304" t="str">
        <f>E2843</f>
        <v>Joe</v>
      </c>
      <c r="F2835" s="303">
        <v>9.5</v>
      </c>
      <c r="G2835" s="300">
        <v>8</v>
      </c>
      <c r="H2835" s="300">
        <v>8</v>
      </c>
      <c r="I2835" s="300">
        <v>6</v>
      </c>
      <c r="J2835" s="300">
        <v>8</v>
      </c>
      <c r="K2835" s="300">
        <v>18</v>
      </c>
      <c r="L2835" s="300">
        <v>18</v>
      </c>
      <c r="M2835" s="300">
        <v>8</v>
      </c>
      <c r="N2835" s="300">
        <v>19</v>
      </c>
      <c r="O2835" s="300">
        <v>13</v>
      </c>
      <c r="P2835" s="300">
        <v>18</v>
      </c>
      <c r="Q2835" s="300">
        <v>9</v>
      </c>
      <c r="R2835" s="1" t="s">
        <v>8</v>
      </c>
    </row>
    <row r="2836" spans="1:18">
      <c r="A2836">
        <v>108</v>
      </c>
      <c r="B2836">
        <v>5</v>
      </c>
      <c r="C2836" s="299" t="s">
        <v>6775</v>
      </c>
      <c r="D2836" s="299" t="s">
        <v>6782</v>
      </c>
      <c r="E2836" s="302" t="str">
        <f>E2843</f>
        <v>Joe</v>
      </c>
      <c r="F2836" s="301">
        <v>8.6</v>
      </c>
      <c r="G2836" s="300">
        <v>9</v>
      </c>
      <c r="H2836" s="300">
        <v>8</v>
      </c>
      <c r="I2836" s="300">
        <v>6</v>
      </c>
      <c r="J2836" s="300">
        <v>9</v>
      </c>
      <c r="K2836" s="300">
        <v>16</v>
      </c>
      <c r="L2836" s="300">
        <v>16</v>
      </c>
      <c r="M2836" s="300">
        <v>8</v>
      </c>
      <c r="N2836" s="300">
        <v>20</v>
      </c>
      <c r="O2836" s="300">
        <v>13</v>
      </c>
      <c r="P2836" s="300">
        <v>17</v>
      </c>
      <c r="Q2836" s="300">
        <v>6</v>
      </c>
      <c r="R2836" s="1" t="s">
        <v>8</v>
      </c>
    </row>
    <row r="2837" spans="1:18">
      <c r="A2837">
        <v>107</v>
      </c>
      <c r="B2837">
        <v>6</v>
      </c>
      <c r="C2837" s="299" t="s">
        <v>6775</v>
      </c>
      <c r="D2837" s="299" t="s">
        <v>6781</v>
      </c>
      <c r="E2837" s="302" t="str">
        <f>E2843</f>
        <v>Joe</v>
      </c>
      <c r="F2837" s="301">
        <v>8.5</v>
      </c>
      <c r="G2837" s="300">
        <v>7</v>
      </c>
      <c r="H2837" s="300">
        <v>8</v>
      </c>
      <c r="I2837" s="300">
        <v>5</v>
      </c>
      <c r="J2837" s="300">
        <v>6</v>
      </c>
      <c r="K2837" s="300">
        <v>18</v>
      </c>
      <c r="L2837" s="300">
        <v>15</v>
      </c>
      <c r="M2837" s="300">
        <v>4</v>
      </c>
      <c r="N2837" s="300">
        <v>14</v>
      </c>
      <c r="O2837" s="300">
        <v>12</v>
      </c>
      <c r="P2837" s="300">
        <v>14</v>
      </c>
      <c r="Q2837" s="300">
        <v>5</v>
      </c>
      <c r="R2837" s="1" t="s">
        <v>6698</v>
      </c>
    </row>
    <row r="2838" spans="1:18">
      <c r="A2838">
        <v>106</v>
      </c>
      <c r="B2838">
        <v>7</v>
      </c>
      <c r="C2838" s="299" t="s">
        <v>6775</v>
      </c>
      <c r="D2838" s="299" t="s">
        <v>6780</v>
      </c>
      <c r="E2838" s="1" t="s">
        <v>6524</v>
      </c>
      <c r="F2838" s="301">
        <v>7.8</v>
      </c>
      <c r="G2838" s="300">
        <v>6</v>
      </c>
      <c r="H2838" s="300">
        <v>8</v>
      </c>
      <c r="I2838" s="300">
        <v>5</v>
      </c>
      <c r="J2838" s="300">
        <v>7</v>
      </c>
      <c r="K2838" s="300">
        <v>13</v>
      </c>
      <c r="L2838" s="300">
        <v>12</v>
      </c>
      <c r="M2838" s="300">
        <v>4</v>
      </c>
      <c r="N2838" s="300">
        <v>13</v>
      </c>
      <c r="O2838" s="300">
        <v>11</v>
      </c>
      <c r="P2838" s="300">
        <v>11</v>
      </c>
      <c r="Q2838" s="300">
        <v>5</v>
      </c>
      <c r="R2838" s="1" t="s">
        <v>6698</v>
      </c>
    </row>
    <row r="2839" spans="1:18">
      <c r="A2839">
        <v>105</v>
      </c>
      <c r="B2839">
        <v>8</v>
      </c>
      <c r="C2839" s="299" t="s">
        <v>6775</v>
      </c>
      <c r="D2839" s="299" t="s">
        <v>6779</v>
      </c>
      <c r="E2839" s="1" t="s">
        <v>6524</v>
      </c>
      <c r="F2839" s="301">
        <v>7.9</v>
      </c>
      <c r="G2839" s="300">
        <v>6</v>
      </c>
      <c r="H2839" s="300">
        <v>7</v>
      </c>
      <c r="I2839" s="300">
        <v>6</v>
      </c>
      <c r="J2839" s="300">
        <v>6</v>
      </c>
      <c r="K2839" s="300">
        <v>13</v>
      </c>
      <c r="L2839" s="300">
        <v>12</v>
      </c>
      <c r="M2839" s="300">
        <v>6</v>
      </c>
      <c r="N2839" s="300">
        <v>12</v>
      </c>
      <c r="O2839" s="300">
        <v>11</v>
      </c>
      <c r="P2839" s="300">
        <v>12</v>
      </c>
      <c r="Q2839" s="300">
        <v>5</v>
      </c>
      <c r="R2839" s="1" t="s">
        <v>6698</v>
      </c>
    </row>
    <row r="2840" spans="1:18">
      <c r="A2840">
        <v>104</v>
      </c>
      <c r="B2840">
        <v>9</v>
      </c>
      <c r="C2840" s="299" t="s">
        <v>6775</v>
      </c>
      <c r="D2840" s="299" t="s">
        <v>6778</v>
      </c>
      <c r="E2840" s="302" t="str">
        <f>E2843</f>
        <v>Joe</v>
      </c>
      <c r="F2840" s="301">
        <v>8.4</v>
      </c>
      <c r="G2840" s="300">
        <v>8</v>
      </c>
      <c r="H2840" s="300">
        <v>7</v>
      </c>
      <c r="I2840" s="300">
        <v>6</v>
      </c>
      <c r="J2840" s="300">
        <v>7</v>
      </c>
      <c r="K2840" s="300">
        <v>13</v>
      </c>
      <c r="L2840" s="300">
        <v>13</v>
      </c>
      <c r="M2840" s="300">
        <v>4</v>
      </c>
      <c r="N2840" s="300">
        <v>19</v>
      </c>
      <c r="O2840" s="300">
        <v>12</v>
      </c>
      <c r="P2840" s="300">
        <v>14</v>
      </c>
      <c r="Q2840" s="300">
        <v>5</v>
      </c>
      <c r="R2840" s="1" t="s">
        <v>6698</v>
      </c>
    </row>
    <row r="2841" spans="1:18">
      <c r="A2841">
        <v>103</v>
      </c>
      <c r="B2841">
        <v>10</v>
      </c>
      <c r="C2841" s="299" t="s">
        <v>6775</v>
      </c>
      <c r="D2841" s="299" t="s">
        <v>6777</v>
      </c>
      <c r="E2841" s="302" t="str">
        <f>E2843</f>
        <v>Joe</v>
      </c>
      <c r="F2841" s="301">
        <v>7.5</v>
      </c>
      <c r="G2841" s="300">
        <v>6</v>
      </c>
      <c r="H2841" s="300">
        <v>8</v>
      </c>
      <c r="I2841" s="300">
        <v>6</v>
      </c>
      <c r="J2841" s="300">
        <v>6</v>
      </c>
      <c r="K2841" s="300">
        <v>12</v>
      </c>
      <c r="L2841" s="300">
        <v>14</v>
      </c>
      <c r="M2841" s="300">
        <v>4</v>
      </c>
      <c r="N2841" s="300">
        <v>14</v>
      </c>
      <c r="O2841" s="300">
        <v>11</v>
      </c>
      <c r="P2841" s="300">
        <v>11</v>
      </c>
      <c r="Q2841" s="300">
        <v>5</v>
      </c>
      <c r="R2841" s="1" t="s">
        <v>6665</v>
      </c>
    </row>
    <row r="2842" spans="1:18">
      <c r="A2842">
        <v>102</v>
      </c>
      <c r="B2842">
        <v>11</v>
      </c>
      <c r="C2842" s="299" t="s">
        <v>6775</v>
      </c>
      <c r="D2842" s="299" t="s">
        <v>6776</v>
      </c>
      <c r="E2842" s="302" t="str">
        <f>E2843</f>
        <v>Joe</v>
      </c>
      <c r="F2842" s="301">
        <v>7.4</v>
      </c>
      <c r="G2842" s="300">
        <v>5</v>
      </c>
      <c r="H2842" s="300">
        <v>6</v>
      </c>
      <c r="I2842" s="300">
        <v>6</v>
      </c>
      <c r="J2842" s="300">
        <v>8</v>
      </c>
      <c r="K2842" s="300">
        <v>15</v>
      </c>
      <c r="L2842" s="300">
        <v>14</v>
      </c>
      <c r="M2842" s="300">
        <v>0</v>
      </c>
      <c r="N2842" s="300">
        <v>14</v>
      </c>
      <c r="O2842" s="300">
        <v>12</v>
      </c>
      <c r="P2842" s="300">
        <v>0</v>
      </c>
      <c r="Q2842" s="300">
        <v>5</v>
      </c>
    </row>
    <row r="2843" spans="1:18">
      <c r="A2843">
        <v>101</v>
      </c>
      <c r="C2843" s="299" t="s">
        <v>6775</v>
      </c>
      <c r="D2843" s="298" t="s">
        <v>6774</v>
      </c>
      <c r="E2843" s="297" t="s">
        <v>6524</v>
      </c>
      <c r="F2843" s="296">
        <v>8</v>
      </c>
      <c r="G2843" s="296">
        <f t="shared" ref="G2843:Q2843" si="26">AVERAGE(G2835:G2842)</f>
        <v>6.875</v>
      </c>
      <c r="H2843" s="296">
        <f t="shared" si="26"/>
        <v>7.5</v>
      </c>
      <c r="I2843" s="296">
        <f t="shared" si="26"/>
        <v>5.75</v>
      </c>
      <c r="J2843" s="296">
        <f t="shared" si="26"/>
        <v>7.125</v>
      </c>
      <c r="K2843" s="296">
        <f t="shared" si="26"/>
        <v>14.75</v>
      </c>
      <c r="L2843" s="296">
        <f t="shared" si="26"/>
        <v>14.25</v>
      </c>
      <c r="M2843" s="296">
        <f t="shared" si="26"/>
        <v>4.75</v>
      </c>
      <c r="N2843" s="296">
        <f t="shared" si="26"/>
        <v>15.625</v>
      </c>
      <c r="O2843" s="296">
        <f t="shared" si="26"/>
        <v>11.875</v>
      </c>
      <c r="P2843" s="296">
        <f t="shared" si="26"/>
        <v>12.125</v>
      </c>
      <c r="Q2843" s="296">
        <f t="shared" si="26"/>
        <v>5.625</v>
      </c>
      <c r="R2843" s="1" t="s">
        <v>6698</v>
      </c>
    </row>
    <row r="2844" spans="1:18">
      <c r="A2844">
        <v>100</v>
      </c>
      <c r="B2844">
        <v>1</v>
      </c>
      <c r="C2844" s="299" t="s">
        <v>6756</v>
      </c>
      <c r="D2844" s="299" t="s">
        <v>6773</v>
      </c>
      <c r="E2844" s="302" t="str">
        <f>E2861</f>
        <v>Joe</v>
      </c>
      <c r="F2844" s="301">
        <v>8.1</v>
      </c>
      <c r="G2844" s="300"/>
      <c r="H2844" s="300"/>
      <c r="I2844" s="300"/>
      <c r="J2844" s="300"/>
      <c r="K2844" s="300"/>
      <c r="L2844" s="300"/>
      <c r="M2844" s="300"/>
      <c r="N2844" s="300"/>
      <c r="O2844" s="300"/>
      <c r="P2844" s="300"/>
      <c r="Q2844" s="300"/>
      <c r="R2844" s="1" t="s">
        <v>8</v>
      </c>
    </row>
    <row r="2845" spans="1:18">
      <c r="A2845">
        <v>99</v>
      </c>
      <c r="B2845">
        <v>2</v>
      </c>
      <c r="C2845" s="299" t="s">
        <v>6756</v>
      </c>
      <c r="D2845" s="299" t="s">
        <v>6772</v>
      </c>
      <c r="E2845" s="302" t="str">
        <f>E2861</f>
        <v>Joe</v>
      </c>
      <c r="F2845" s="301">
        <v>7.9</v>
      </c>
      <c r="G2845" s="300"/>
      <c r="H2845" s="300"/>
      <c r="I2845" s="300"/>
      <c r="J2845" s="300"/>
      <c r="K2845" s="300"/>
      <c r="L2845" s="300"/>
      <c r="M2845" s="300"/>
      <c r="N2845" s="300"/>
      <c r="O2845" s="300"/>
      <c r="P2845" s="300"/>
      <c r="Q2845" s="300"/>
      <c r="R2845" s="1" t="s">
        <v>8</v>
      </c>
    </row>
    <row r="2846" spans="1:18">
      <c r="A2846">
        <v>98</v>
      </c>
      <c r="B2846">
        <v>3</v>
      </c>
      <c r="C2846" s="299" t="s">
        <v>6756</v>
      </c>
      <c r="D2846" s="299" t="s">
        <v>6771</v>
      </c>
      <c r="E2846" s="302" t="str">
        <f>E2861</f>
        <v>Joe</v>
      </c>
      <c r="F2846" s="301">
        <v>7.6</v>
      </c>
      <c r="G2846" s="300"/>
      <c r="H2846" s="300"/>
      <c r="I2846" s="300"/>
      <c r="J2846" s="300"/>
      <c r="K2846" s="300"/>
      <c r="L2846" s="300"/>
      <c r="M2846" s="300"/>
      <c r="N2846" s="300"/>
      <c r="O2846" s="300"/>
      <c r="P2846" s="300"/>
      <c r="Q2846" s="300"/>
      <c r="R2846" s="1" t="s">
        <v>6665</v>
      </c>
    </row>
    <row r="2847" spans="1:18">
      <c r="A2847">
        <v>97</v>
      </c>
      <c r="B2847">
        <v>4</v>
      </c>
      <c r="C2847" s="299" t="s">
        <v>6756</v>
      </c>
      <c r="D2847" s="299" t="s">
        <v>6770</v>
      </c>
      <c r="E2847" s="302" t="str">
        <f>E2861</f>
        <v>Joe</v>
      </c>
      <c r="F2847" s="301">
        <v>7.7</v>
      </c>
      <c r="G2847" s="300"/>
      <c r="H2847" s="300"/>
      <c r="I2847" s="300"/>
      <c r="J2847" s="300"/>
      <c r="K2847" s="300"/>
      <c r="L2847" s="300"/>
      <c r="M2847" s="300"/>
      <c r="N2847" s="300"/>
      <c r="O2847" s="300"/>
      <c r="P2847" s="300"/>
      <c r="Q2847" s="300"/>
      <c r="R2847" s="1" t="s">
        <v>8</v>
      </c>
    </row>
    <row r="2848" spans="1:18">
      <c r="A2848">
        <v>96</v>
      </c>
      <c r="B2848">
        <v>5</v>
      </c>
      <c r="C2848" s="299" t="s">
        <v>6756</v>
      </c>
      <c r="D2848" s="299" t="s">
        <v>6769</v>
      </c>
      <c r="E2848" s="302" t="str">
        <f>E2861</f>
        <v>Joe</v>
      </c>
      <c r="F2848" s="301">
        <v>7.9</v>
      </c>
      <c r="G2848" s="300"/>
      <c r="H2848" s="300"/>
      <c r="I2848" s="300"/>
      <c r="J2848" s="300"/>
      <c r="K2848" s="300"/>
      <c r="L2848" s="300"/>
      <c r="M2848" s="300"/>
      <c r="N2848" s="300"/>
      <c r="O2848" s="300"/>
      <c r="P2848" s="300"/>
      <c r="Q2848" s="300"/>
      <c r="R2848" s="1" t="s">
        <v>6698</v>
      </c>
    </row>
    <row r="2849" spans="1:18">
      <c r="A2849">
        <v>95</v>
      </c>
      <c r="B2849">
        <v>6</v>
      </c>
      <c r="C2849" s="299" t="s">
        <v>6756</v>
      </c>
      <c r="D2849" s="299" t="s">
        <v>6768</v>
      </c>
      <c r="E2849" s="302" t="str">
        <f>E2861</f>
        <v>Joe</v>
      </c>
      <c r="F2849" s="301">
        <v>8.1</v>
      </c>
      <c r="G2849" s="300"/>
      <c r="H2849" s="300"/>
      <c r="I2849" s="300"/>
      <c r="J2849" s="300"/>
      <c r="K2849" s="300"/>
      <c r="L2849" s="300"/>
      <c r="M2849" s="300"/>
      <c r="N2849" s="300"/>
      <c r="O2849" s="300"/>
      <c r="P2849" s="300"/>
      <c r="Q2849" s="300"/>
      <c r="R2849" s="1" t="s">
        <v>6665</v>
      </c>
    </row>
    <row r="2850" spans="1:18">
      <c r="A2850">
        <v>94</v>
      </c>
      <c r="B2850">
        <v>7</v>
      </c>
      <c r="C2850" s="299" t="s">
        <v>6756</v>
      </c>
      <c r="D2850" s="299" t="s">
        <v>6767</v>
      </c>
      <c r="E2850" s="302" t="str">
        <f>E2861</f>
        <v>Joe</v>
      </c>
      <c r="F2850" s="301">
        <v>7.6</v>
      </c>
      <c r="G2850" s="300"/>
      <c r="H2850" s="300"/>
      <c r="I2850" s="300"/>
      <c r="J2850" s="300"/>
      <c r="K2850" s="300"/>
      <c r="L2850" s="300"/>
      <c r="M2850" s="300"/>
      <c r="N2850" s="300"/>
      <c r="O2850" s="300"/>
      <c r="P2850" s="300"/>
      <c r="Q2850" s="300"/>
      <c r="R2850" s="1" t="s">
        <v>8</v>
      </c>
    </row>
    <row r="2851" spans="1:18">
      <c r="A2851">
        <v>93</v>
      </c>
      <c r="B2851">
        <v>8</v>
      </c>
      <c r="C2851" s="299" t="s">
        <v>6756</v>
      </c>
      <c r="D2851" s="299" t="s">
        <v>6766</v>
      </c>
      <c r="E2851" s="302" t="str">
        <f>E2861</f>
        <v>Joe</v>
      </c>
      <c r="F2851" s="301">
        <v>8.4</v>
      </c>
      <c r="G2851" s="300"/>
      <c r="H2851" s="300"/>
      <c r="I2851" s="300"/>
      <c r="J2851" s="300"/>
      <c r="K2851" s="300"/>
      <c r="L2851" s="300"/>
      <c r="M2851" s="300"/>
      <c r="N2851" s="300"/>
      <c r="O2851" s="300"/>
      <c r="P2851" s="300"/>
      <c r="Q2851" s="300"/>
      <c r="R2851" s="1" t="s">
        <v>8</v>
      </c>
    </row>
    <row r="2852" spans="1:18">
      <c r="A2852">
        <v>92</v>
      </c>
      <c r="B2852">
        <v>9</v>
      </c>
      <c r="C2852" s="299" t="s">
        <v>6756</v>
      </c>
      <c r="D2852" s="299" t="s">
        <v>6765</v>
      </c>
      <c r="E2852" s="302" t="str">
        <f>E2861</f>
        <v>Joe</v>
      </c>
      <c r="F2852" s="301">
        <v>8.3000000000000007</v>
      </c>
      <c r="G2852" s="300"/>
      <c r="H2852" s="300"/>
      <c r="I2852" s="300"/>
      <c r="J2852" s="300"/>
      <c r="K2852" s="300"/>
      <c r="L2852" s="300"/>
      <c r="M2852" s="300"/>
      <c r="N2852" s="300"/>
      <c r="O2852" s="300"/>
      <c r="P2852" s="300"/>
      <c r="Q2852" s="300"/>
      <c r="R2852" s="1" t="s">
        <v>8</v>
      </c>
    </row>
    <row r="2853" spans="1:18">
      <c r="A2853">
        <v>91</v>
      </c>
      <c r="B2853">
        <v>10</v>
      </c>
      <c r="C2853" s="299" t="s">
        <v>6756</v>
      </c>
      <c r="D2853" s="299" t="s">
        <v>6764</v>
      </c>
      <c r="E2853" s="302" t="str">
        <f>E2861</f>
        <v>Joe</v>
      </c>
      <c r="F2853" s="301">
        <v>8</v>
      </c>
      <c r="G2853" s="300"/>
      <c r="H2853" s="300"/>
      <c r="I2853" s="300"/>
      <c r="J2853" s="300"/>
      <c r="K2853" s="300"/>
      <c r="L2853" s="300"/>
      <c r="M2853" s="300"/>
      <c r="N2853" s="300"/>
      <c r="O2853" s="300"/>
      <c r="P2853" s="300"/>
      <c r="Q2853" s="300"/>
      <c r="R2853" s="1" t="s">
        <v>6698</v>
      </c>
    </row>
    <row r="2854" spans="1:18">
      <c r="A2854">
        <v>90</v>
      </c>
      <c r="B2854">
        <v>11</v>
      </c>
      <c r="C2854" s="299" t="s">
        <v>6756</v>
      </c>
      <c r="D2854" s="299" t="s">
        <v>6763</v>
      </c>
      <c r="E2854" s="302" t="str">
        <f>E2861</f>
        <v>Joe</v>
      </c>
      <c r="F2854" s="301">
        <v>8.6</v>
      </c>
      <c r="G2854" s="300"/>
      <c r="H2854" s="300"/>
      <c r="I2854" s="300"/>
      <c r="J2854" s="300"/>
      <c r="K2854" s="300"/>
      <c r="L2854" s="300"/>
      <c r="M2854" s="300"/>
      <c r="N2854" s="300"/>
      <c r="O2854" s="300"/>
      <c r="P2854" s="300"/>
      <c r="Q2854" s="300"/>
      <c r="R2854" s="1" t="s">
        <v>6665</v>
      </c>
    </row>
    <row r="2855" spans="1:18">
      <c r="A2855">
        <v>89</v>
      </c>
      <c r="B2855">
        <v>12</v>
      </c>
      <c r="C2855" s="299" t="s">
        <v>6756</v>
      </c>
      <c r="D2855" s="299" t="s">
        <v>6762</v>
      </c>
      <c r="E2855" s="302" t="str">
        <f>E2861</f>
        <v>Joe</v>
      </c>
      <c r="F2855" s="301">
        <v>9</v>
      </c>
      <c r="G2855" s="300"/>
      <c r="H2855" s="300"/>
      <c r="I2855" s="300"/>
      <c r="J2855" s="300"/>
      <c r="K2855" s="300"/>
      <c r="L2855" s="300"/>
      <c r="M2855" s="300"/>
      <c r="N2855" s="300"/>
      <c r="O2855" s="300"/>
      <c r="P2855" s="300"/>
      <c r="Q2855" s="300"/>
      <c r="R2855" s="1" t="s">
        <v>8</v>
      </c>
    </row>
    <row r="2856" spans="1:18">
      <c r="A2856">
        <v>88</v>
      </c>
      <c r="B2856">
        <v>13</v>
      </c>
      <c r="C2856" s="299" t="s">
        <v>6756</v>
      </c>
      <c r="D2856" s="299" t="s">
        <v>6761</v>
      </c>
      <c r="E2856" s="302" t="str">
        <f>E2861</f>
        <v>Joe</v>
      </c>
      <c r="F2856" s="301">
        <v>7.4</v>
      </c>
      <c r="G2856" s="300"/>
      <c r="H2856" s="300"/>
      <c r="I2856" s="300"/>
      <c r="J2856" s="300"/>
      <c r="K2856" s="300"/>
      <c r="L2856" s="300"/>
      <c r="M2856" s="300"/>
      <c r="N2856" s="300"/>
      <c r="O2856" s="300"/>
      <c r="P2856" s="300"/>
      <c r="Q2856" s="300"/>
    </row>
    <row r="2857" spans="1:18">
      <c r="A2857">
        <v>87</v>
      </c>
      <c r="B2857">
        <v>14</v>
      </c>
      <c r="C2857" s="299" t="s">
        <v>6756</v>
      </c>
      <c r="D2857" s="299" t="s">
        <v>6760</v>
      </c>
      <c r="E2857" s="302" t="str">
        <f>E2861</f>
        <v>Joe</v>
      </c>
      <c r="F2857" s="301">
        <v>7.9</v>
      </c>
      <c r="G2857" s="300"/>
      <c r="H2857" s="300"/>
      <c r="I2857" s="300"/>
      <c r="J2857" s="300"/>
      <c r="K2857" s="300"/>
      <c r="L2857" s="300"/>
      <c r="M2857" s="300"/>
      <c r="N2857" s="300"/>
      <c r="O2857" s="300"/>
      <c r="P2857" s="300"/>
      <c r="Q2857" s="300"/>
      <c r="R2857" s="1" t="s">
        <v>6698</v>
      </c>
    </row>
    <row r="2858" spans="1:18">
      <c r="A2858">
        <v>86</v>
      </c>
      <c r="B2858">
        <v>15</v>
      </c>
      <c r="C2858" s="299" t="s">
        <v>6756</v>
      </c>
      <c r="D2858" s="299" t="s">
        <v>6759</v>
      </c>
      <c r="E2858" s="302" t="str">
        <f>E2861</f>
        <v>Joe</v>
      </c>
      <c r="F2858" s="301">
        <v>9.1</v>
      </c>
      <c r="G2858" s="300"/>
      <c r="H2858" s="300"/>
      <c r="I2858" s="300"/>
      <c r="J2858" s="300"/>
      <c r="K2858" s="300"/>
      <c r="L2858" s="300"/>
      <c r="M2858" s="300"/>
      <c r="N2858" s="300"/>
      <c r="O2858" s="300"/>
      <c r="P2858" s="300"/>
      <c r="Q2858" s="300"/>
      <c r="R2858" s="1" t="s">
        <v>8</v>
      </c>
    </row>
    <row r="2859" spans="1:18">
      <c r="A2859">
        <v>85</v>
      </c>
      <c r="B2859">
        <v>16</v>
      </c>
      <c r="C2859" s="299" t="s">
        <v>6756</v>
      </c>
      <c r="D2859" s="299" t="s">
        <v>6758</v>
      </c>
      <c r="E2859" s="302" t="str">
        <f>E2861</f>
        <v>Joe</v>
      </c>
      <c r="F2859" s="301">
        <v>7.4</v>
      </c>
      <c r="G2859" s="300"/>
      <c r="H2859" s="300"/>
      <c r="I2859" s="300"/>
      <c r="J2859" s="300"/>
      <c r="K2859" s="300"/>
      <c r="L2859" s="300"/>
      <c r="M2859" s="300"/>
      <c r="N2859" s="300"/>
      <c r="O2859" s="300"/>
      <c r="P2859" s="300"/>
      <c r="Q2859" s="300"/>
    </row>
    <row r="2860" spans="1:18">
      <c r="A2860">
        <v>84</v>
      </c>
      <c r="B2860">
        <v>17</v>
      </c>
      <c r="C2860" s="299" t="s">
        <v>6756</v>
      </c>
      <c r="D2860" s="299" t="s">
        <v>6757</v>
      </c>
      <c r="E2860" s="302" t="str">
        <f>E2861</f>
        <v>Joe</v>
      </c>
      <c r="F2860" s="301">
        <v>7</v>
      </c>
      <c r="G2860" s="300"/>
      <c r="H2860" s="300"/>
      <c r="I2860" s="300"/>
      <c r="J2860" s="300"/>
      <c r="K2860" s="300"/>
      <c r="L2860" s="300"/>
      <c r="M2860" s="300"/>
      <c r="N2860" s="300"/>
      <c r="O2860" s="300"/>
      <c r="P2860" s="300"/>
      <c r="Q2860" s="300"/>
    </row>
    <row r="2861" spans="1:18">
      <c r="A2861">
        <v>83</v>
      </c>
      <c r="C2861" s="299" t="s">
        <v>6756</v>
      </c>
      <c r="D2861" s="298" t="s">
        <v>6755</v>
      </c>
      <c r="E2861" s="297" t="s">
        <v>6524</v>
      </c>
      <c r="F2861" s="296">
        <v>8</v>
      </c>
      <c r="G2861" s="296" t="e">
        <f t="shared" ref="G2861:Q2861" si="27">AVERAGE(G2851:G2860)</f>
        <v>#DIV/0!</v>
      </c>
      <c r="H2861" s="296" t="e">
        <f t="shared" si="27"/>
        <v>#DIV/0!</v>
      </c>
      <c r="I2861" s="296" t="e">
        <f t="shared" si="27"/>
        <v>#DIV/0!</v>
      </c>
      <c r="J2861" s="296" t="e">
        <f t="shared" si="27"/>
        <v>#DIV/0!</v>
      </c>
      <c r="K2861" s="296" t="e">
        <f t="shared" si="27"/>
        <v>#DIV/0!</v>
      </c>
      <c r="L2861" s="296" t="e">
        <f t="shared" si="27"/>
        <v>#DIV/0!</v>
      </c>
      <c r="M2861" s="296" t="e">
        <f t="shared" si="27"/>
        <v>#DIV/0!</v>
      </c>
      <c r="N2861" s="296" t="e">
        <f t="shared" si="27"/>
        <v>#DIV/0!</v>
      </c>
      <c r="O2861" s="296" t="e">
        <f t="shared" si="27"/>
        <v>#DIV/0!</v>
      </c>
      <c r="P2861" s="296" t="e">
        <f t="shared" si="27"/>
        <v>#DIV/0!</v>
      </c>
      <c r="Q2861" s="296" t="e">
        <f t="shared" si="27"/>
        <v>#DIV/0!</v>
      </c>
      <c r="R2861" s="1" t="s">
        <v>8</v>
      </c>
    </row>
    <row r="2862" spans="1:18">
      <c r="A2862">
        <v>82</v>
      </c>
      <c r="B2862">
        <v>1</v>
      </c>
      <c r="C2862" s="299" t="s">
        <v>6745</v>
      </c>
      <c r="D2862" s="299" t="s">
        <v>6754</v>
      </c>
      <c r="E2862" s="302" t="str">
        <f>E2871</f>
        <v>Joe</v>
      </c>
      <c r="F2862" s="301">
        <v>9</v>
      </c>
      <c r="G2862" s="300">
        <v>7</v>
      </c>
      <c r="H2862" s="300">
        <v>8</v>
      </c>
      <c r="I2862" s="300">
        <v>6</v>
      </c>
      <c r="J2862" s="300">
        <v>6</v>
      </c>
      <c r="K2862" s="300">
        <v>11</v>
      </c>
      <c r="L2862" s="300">
        <v>11</v>
      </c>
      <c r="M2862" s="300">
        <v>5</v>
      </c>
      <c r="N2862" s="300">
        <v>10</v>
      </c>
      <c r="O2862" s="300">
        <v>11</v>
      </c>
      <c r="P2862" s="300">
        <v>11</v>
      </c>
      <c r="Q2862" s="300">
        <v>5</v>
      </c>
      <c r="R2862" s="1" t="s">
        <v>8</v>
      </c>
    </row>
    <row r="2863" spans="1:18">
      <c r="A2863">
        <v>81</v>
      </c>
      <c r="B2863">
        <v>2</v>
      </c>
      <c r="C2863" s="299" t="s">
        <v>6745</v>
      </c>
      <c r="D2863" s="305" t="s">
        <v>6753</v>
      </c>
      <c r="E2863" s="304" t="str">
        <f>E2871</f>
        <v>Joe</v>
      </c>
      <c r="F2863" s="303">
        <v>9.9</v>
      </c>
      <c r="G2863" s="300">
        <v>7</v>
      </c>
      <c r="H2863" s="300">
        <v>8</v>
      </c>
      <c r="I2863" s="300">
        <v>6</v>
      </c>
      <c r="J2863" s="300">
        <v>6</v>
      </c>
      <c r="K2863" s="300">
        <v>15</v>
      </c>
      <c r="L2863" s="300">
        <v>15</v>
      </c>
      <c r="M2863" s="300">
        <v>8</v>
      </c>
      <c r="N2863" s="300">
        <v>15</v>
      </c>
      <c r="O2863" s="300">
        <v>11</v>
      </c>
      <c r="P2863" s="300">
        <v>18</v>
      </c>
      <c r="Q2863" s="300">
        <v>8</v>
      </c>
      <c r="R2863" s="1" t="s">
        <v>8</v>
      </c>
    </row>
    <row r="2864" spans="1:18">
      <c r="A2864">
        <v>80</v>
      </c>
      <c r="B2864">
        <v>3</v>
      </c>
      <c r="C2864" s="299" t="s">
        <v>6745</v>
      </c>
      <c r="D2864" s="299" t="s">
        <v>6752</v>
      </c>
      <c r="E2864" s="302" t="str">
        <f>E2871</f>
        <v>Joe</v>
      </c>
      <c r="F2864" s="301">
        <v>9.1999999999999993</v>
      </c>
      <c r="G2864" s="300">
        <v>8</v>
      </c>
      <c r="H2864" s="300">
        <v>9</v>
      </c>
      <c r="I2864" s="300">
        <v>5</v>
      </c>
      <c r="J2864" s="300">
        <v>8</v>
      </c>
      <c r="K2864" s="300">
        <v>18</v>
      </c>
      <c r="L2864" s="300">
        <v>18</v>
      </c>
      <c r="M2864" s="300">
        <v>8</v>
      </c>
      <c r="N2864" s="300">
        <v>16</v>
      </c>
      <c r="O2864" s="300">
        <v>12</v>
      </c>
      <c r="P2864" s="300">
        <v>16</v>
      </c>
      <c r="Q2864" s="300">
        <v>8</v>
      </c>
      <c r="R2864" s="1" t="s">
        <v>6665</v>
      </c>
    </row>
    <row r="2865" spans="1:18">
      <c r="A2865">
        <v>79</v>
      </c>
      <c r="B2865">
        <v>4</v>
      </c>
      <c r="C2865" s="299" t="s">
        <v>6745</v>
      </c>
      <c r="D2865" s="299" t="s">
        <v>6751</v>
      </c>
      <c r="E2865" s="302" t="str">
        <f>E2871</f>
        <v>Joe</v>
      </c>
      <c r="F2865" s="301">
        <v>9.4</v>
      </c>
      <c r="G2865" s="300">
        <v>7</v>
      </c>
      <c r="H2865" s="300">
        <v>7</v>
      </c>
      <c r="I2865" s="300">
        <v>8</v>
      </c>
      <c r="J2865" s="300">
        <v>6</v>
      </c>
      <c r="K2865" s="300">
        <v>14</v>
      </c>
      <c r="L2865" s="300">
        <v>14</v>
      </c>
      <c r="M2865" s="300">
        <v>4</v>
      </c>
      <c r="N2865" s="300">
        <v>15</v>
      </c>
      <c r="O2865" s="300">
        <v>12</v>
      </c>
      <c r="P2865" s="300">
        <v>12</v>
      </c>
      <c r="Q2865" s="300">
        <v>6</v>
      </c>
      <c r="R2865" s="1" t="s">
        <v>8</v>
      </c>
    </row>
    <row r="2866" spans="1:18">
      <c r="A2866">
        <v>78</v>
      </c>
      <c r="B2866">
        <v>5</v>
      </c>
      <c r="C2866" s="299" t="s">
        <v>6745</v>
      </c>
      <c r="D2866" s="299" t="s">
        <v>6750</v>
      </c>
      <c r="E2866" s="302" t="str">
        <f>E2871</f>
        <v>Joe</v>
      </c>
      <c r="F2866" s="301">
        <v>8.6</v>
      </c>
      <c r="G2866" s="300">
        <v>8</v>
      </c>
      <c r="H2866" s="300">
        <v>6</v>
      </c>
      <c r="I2866" s="300">
        <v>6</v>
      </c>
      <c r="J2866" s="300">
        <v>6</v>
      </c>
      <c r="K2866" s="300">
        <v>13</v>
      </c>
      <c r="L2866" s="300">
        <v>13</v>
      </c>
      <c r="M2866" s="300">
        <v>5</v>
      </c>
      <c r="N2866" s="300">
        <v>12</v>
      </c>
      <c r="O2866" s="300">
        <v>10</v>
      </c>
      <c r="P2866" s="300">
        <v>15</v>
      </c>
      <c r="Q2866" s="300">
        <v>5</v>
      </c>
      <c r="R2866" s="1" t="s">
        <v>6665</v>
      </c>
    </row>
    <row r="2867" spans="1:18">
      <c r="A2867">
        <v>77</v>
      </c>
      <c r="B2867">
        <v>6</v>
      </c>
      <c r="C2867" s="299" t="s">
        <v>6745</v>
      </c>
      <c r="D2867" s="299" t="s">
        <v>6749</v>
      </c>
      <c r="E2867" s="302" t="str">
        <f>E2871</f>
        <v>Joe</v>
      </c>
      <c r="F2867" s="301">
        <v>8</v>
      </c>
      <c r="G2867" s="300">
        <v>5</v>
      </c>
      <c r="H2867" s="300">
        <v>8</v>
      </c>
      <c r="I2867" s="300">
        <v>5</v>
      </c>
      <c r="J2867" s="300">
        <v>6</v>
      </c>
      <c r="K2867" s="300">
        <v>15</v>
      </c>
      <c r="L2867" s="300">
        <v>15</v>
      </c>
      <c r="M2867" s="300">
        <v>3</v>
      </c>
      <c r="N2867" s="300">
        <v>10</v>
      </c>
      <c r="O2867" s="300">
        <v>10</v>
      </c>
      <c r="P2867" s="300">
        <v>8</v>
      </c>
      <c r="Q2867" s="300">
        <v>5</v>
      </c>
      <c r="R2867" s="1" t="s">
        <v>6665</v>
      </c>
    </row>
    <row r="2868" spans="1:18">
      <c r="A2868">
        <v>76</v>
      </c>
      <c r="B2868">
        <v>7</v>
      </c>
      <c r="C2868" s="299" t="s">
        <v>6745</v>
      </c>
      <c r="D2868" s="299" t="s">
        <v>6748</v>
      </c>
      <c r="E2868" s="302" t="str">
        <f>E2871</f>
        <v>Joe</v>
      </c>
      <c r="F2868" s="301">
        <v>9.4</v>
      </c>
      <c r="G2868" s="300">
        <v>6</v>
      </c>
      <c r="H2868" s="300">
        <v>9</v>
      </c>
      <c r="I2868" s="300">
        <v>7</v>
      </c>
      <c r="J2868" s="300">
        <v>7</v>
      </c>
      <c r="K2868" s="300">
        <v>13</v>
      </c>
      <c r="L2868" s="300">
        <v>13</v>
      </c>
      <c r="M2868" s="300">
        <v>5</v>
      </c>
      <c r="N2868" s="300">
        <v>10</v>
      </c>
      <c r="O2868" s="300">
        <v>10</v>
      </c>
      <c r="P2868" s="300">
        <v>10</v>
      </c>
      <c r="Q2868" s="300">
        <v>5</v>
      </c>
      <c r="R2868" s="1" t="s">
        <v>8</v>
      </c>
    </row>
    <row r="2869" spans="1:18">
      <c r="A2869">
        <v>75</v>
      </c>
      <c r="B2869">
        <v>8</v>
      </c>
      <c r="C2869" s="299" t="s">
        <v>6745</v>
      </c>
      <c r="D2869" s="299" t="s">
        <v>6747</v>
      </c>
      <c r="E2869" s="302" t="str">
        <f>E2871</f>
        <v>Joe</v>
      </c>
      <c r="F2869" s="301">
        <v>8.8000000000000007</v>
      </c>
      <c r="G2869" s="300">
        <v>7</v>
      </c>
      <c r="H2869" s="300">
        <v>9</v>
      </c>
      <c r="I2869" s="300">
        <v>6</v>
      </c>
      <c r="J2869" s="300">
        <v>6</v>
      </c>
      <c r="K2869" s="300">
        <v>16</v>
      </c>
      <c r="L2869" s="300">
        <v>15</v>
      </c>
      <c r="M2869" s="300">
        <v>5</v>
      </c>
      <c r="N2869" s="300">
        <v>11</v>
      </c>
      <c r="O2869" s="300">
        <v>11</v>
      </c>
      <c r="P2869" s="300">
        <v>13</v>
      </c>
      <c r="Q2869" s="300">
        <v>6</v>
      </c>
      <c r="R2869" s="1" t="s">
        <v>6665</v>
      </c>
    </row>
    <row r="2870" spans="1:18">
      <c r="A2870">
        <v>74</v>
      </c>
      <c r="B2870">
        <v>9</v>
      </c>
      <c r="C2870" s="299" t="s">
        <v>6745</v>
      </c>
      <c r="D2870" s="299" t="s">
        <v>6746</v>
      </c>
      <c r="E2870" s="302" t="str">
        <f>E2871</f>
        <v>Joe</v>
      </c>
      <c r="F2870" s="301">
        <v>9</v>
      </c>
      <c r="G2870" s="300">
        <v>8</v>
      </c>
      <c r="H2870" s="300">
        <v>9</v>
      </c>
      <c r="I2870" s="300">
        <v>8</v>
      </c>
      <c r="J2870" s="300">
        <v>7</v>
      </c>
      <c r="K2870" s="300">
        <v>18</v>
      </c>
      <c r="L2870" s="300">
        <v>15</v>
      </c>
      <c r="M2870" s="300">
        <v>5</v>
      </c>
      <c r="N2870" s="300">
        <v>12</v>
      </c>
      <c r="O2870" s="300">
        <v>11</v>
      </c>
      <c r="P2870" s="300">
        <v>13</v>
      </c>
      <c r="Q2870" s="300">
        <v>6</v>
      </c>
      <c r="R2870" s="1" t="s">
        <v>8</v>
      </c>
    </row>
    <row r="2871" spans="1:18">
      <c r="A2871">
        <v>73</v>
      </c>
      <c r="C2871" s="299" t="s">
        <v>6745</v>
      </c>
      <c r="D2871" s="298" t="s">
        <v>6744</v>
      </c>
      <c r="E2871" s="297" t="s">
        <v>6524</v>
      </c>
      <c r="F2871" s="296">
        <v>9</v>
      </c>
      <c r="G2871" s="296">
        <f t="shared" ref="G2871:Q2871" si="28">AVERAGE(G2862:G2870)</f>
        <v>7</v>
      </c>
      <c r="H2871" s="296">
        <f t="shared" si="28"/>
        <v>8.1111111111111107</v>
      </c>
      <c r="I2871" s="296">
        <f t="shared" si="28"/>
        <v>6.333333333333333</v>
      </c>
      <c r="J2871" s="296">
        <f t="shared" si="28"/>
        <v>6.4444444444444446</v>
      </c>
      <c r="K2871" s="296">
        <f t="shared" si="28"/>
        <v>14.777777777777779</v>
      </c>
      <c r="L2871" s="296">
        <f t="shared" si="28"/>
        <v>14.333333333333334</v>
      </c>
      <c r="M2871" s="296">
        <f t="shared" si="28"/>
        <v>5.333333333333333</v>
      </c>
      <c r="N2871" s="296">
        <f t="shared" si="28"/>
        <v>12.333333333333334</v>
      </c>
      <c r="O2871" s="296">
        <f t="shared" si="28"/>
        <v>10.888888888888889</v>
      </c>
      <c r="P2871" s="296">
        <f t="shared" si="28"/>
        <v>12.888888888888889</v>
      </c>
      <c r="Q2871" s="296">
        <f t="shared" si="28"/>
        <v>6</v>
      </c>
      <c r="R2871" s="1" t="s">
        <v>8</v>
      </c>
    </row>
    <row r="2872" spans="1:18">
      <c r="A2872">
        <v>72</v>
      </c>
      <c r="B2872">
        <v>1</v>
      </c>
      <c r="C2872" s="299" t="s">
        <v>6733</v>
      </c>
      <c r="D2872" s="299" t="s">
        <v>6743</v>
      </c>
      <c r="E2872" s="302" t="str">
        <f>E2882</f>
        <v>Joe</v>
      </c>
      <c r="F2872" s="301">
        <v>7.4</v>
      </c>
      <c r="G2872" s="300">
        <v>6</v>
      </c>
      <c r="H2872" s="300">
        <v>5</v>
      </c>
      <c r="I2872" s="300">
        <v>5</v>
      </c>
      <c r="J2872" s="300">
        <v>5</v>
      </c>
      <c r="K2872" s="300">
        <v>10</v>
      </c>
      <c r="L2872" s="300">
        <v>10</v>
      </c>
      <c r="M2872" s="300">
        <v>5</v>
      </c>
      <c r="N2872" s="300">
        <v>10</v>
      </c>
      <c r="O2872" s="300">
        <v>11</v>
      </c>
      <c r="P2872" s="300">
        <v>11</v>
      </c>
      <c r="Q2872" s="300">
        <v>5</v>
      </c>
    </row>
    <row r="2873" spans="1:18">
      <c r="A2873">
        <v>71</v>
      </c>
      <c r="B2873">
        <v>2</v>
      </c>
      <c r="C2873" s="299" t="s">
        <v>6733</v>
      </c>
      <c r="D2873" s="299" t="s">
        <v>6742</v>
      </c>
      <c r="E2873" s="302" t="str">
        <f>E2882</f>
        <v>Joe</v>
      </c>
      <c r="F2873" s="301">
        <v>9.1</v>
      </c>
      <c r="G2873" s="300">
        <v>8</v>
      </c>
      <c r="H2873" s="300">
        <v>5</v>
      </c>
      <c r="I2873" s="300">
        <v>5</v>
      </c>
      <c r="J2873" s="300">
        <v>5</v>
      </c>
      <c r="K2873" s="300">
        <v>12</v>
      </c>
      <c r="L2873" s="300">
        <v>16</v>
      </c>
      <c r="M2873" s="300">
        <v>7</v>
      </c>
      <c r="N2873" s="300">
        <v>14</v>
      </c>
      <c r="O2873" s="300">
        <v>13</v>
      </c>
      <c r="P2873" s="300">
        <v>13</v>
      </c>
      <c r="Q2873" s="300">
        <v>7</v>
      </c>
      <c r="R2873" s="1" t="s">
        <v>6665</v>
      </c>
    </row>
    <row r="2874" spans="1:18">
      <c r="A2874">
        <v>70</v>
      </c>
      <c r="B2874">
        <v>3</v>
      </c>
      <c r="C2874" s="299" t="s">
        <v>6733</v>
      </c>
      <c r="D2874" s="299" t="s">
        <v>6741</v>
      </c>
      <c r="E2874" s="302" t="str">
        <f>E2882</f>
        <v>Joe</v>
      </c>
      <c r="F2874" s="301">
        <v>7.5</v>
      </c>
      <c r="G2874" s="300">
        <v>5</v>
      </c>
      <c r="H2874" s="300">
        <v>5</v>
      </c>
      <c r="I2874" s="300">
        <v>6</v>
      </c>
      <c r="J2874" s="300">
        <v>6</v>
      </c>
      <c r="K2874" s="300">
        <v>12</v>
      </c>
      <c r="L2874" s="300">
        <v>11</v>
      </c>
      <c r="M2874" s="300">
        <v>6</v>
      </c>
      <c r="N2874" s="300">
        <v>13</v>
      </c>
      <c r="O2874" s="300">
        <v>13</v>
      </c>
      <c r="P2874" s="300">
        <v>11</v>
      </c>
      <c r="Q2874" s="300">
        <v>6</v>
      </c>
      <c r="R2874" s="1" t="s">
        <v>6698</v>
      </c>
    </row>
    <row r="2875" spans="1:18">
      <c r="A2875">
        <v>69</v>
      </c>
      <c r="B2875">
        <v>4</v>
      </c>
      <c r="C2875" s="299" t="s">
        <v>6733</v>
      </c>
      <c r="D2875" s="299" t="s">
        <v>6740</v>
      </c>
      <c r="E2875" s="302" t="str">
        <f>E2882</f>
        <v>Joe</v>
      </c>
      <c r="F2875" s="301">
        <v>9.1999999999999993</v>
      </c>
      <c r="G2875" s="300">
        <v>7</v>
      </c>
      <c r="H2875" s="300">
        <v>8</v>
      </c>
      <c r="I2875" s="300">
        <v>5</v>
      </c>
      <c r="J2875" s="300">
        <v>7</v>
      </c>
      <c r="K2875" s="300">
        <v>14</v>
      </c>
      <c r="L2875" s="300">
        <v>13</v>
      </c>
      <c r="M2875" s="300">
        <v>6</v>
      </c>
      <c r="N2875" s="300">
        <v>14</v>
      </c>
      <c r="O2875" s="300">
        <v>12</v>
      </c>
      <c r="P2875" s="300">
        <v>12</v>
      </c>
      <c r="Q2875" s="300">
        <v>8</v>
      </c>
      <c r="R2875" s="1" t="s">
        <v>8</v>
      </c>
    </row>
    <row r="2876" spans="1:18">
      <c r="A2876">
        <v>68</v>
      </c>
      <c r="B2876">
        <v>5</v>
      </c>
      <c r="C2876" s="299" t="s">
        <v>6733</v>
      </c>
      <c r="D2876" s="299" t="s">
        <v>6739</v>
      </c>
      <c r="E2876" s="302" t="str">
        <f>E2882</f>
        <v>Joe</v>
      </c>
      <c r="F2876" s="301">
        <v>7.5</v>
      </c>
      <c r="G2876" s="300">
        <v>7</v>
      </c>
      <c r="H2876" s="300">
        <v>5</v>
      </c>
      <c r="I2876" s="300">
        <v>6</v>
      </c>
      <c r="J2876" s="300">
        <v>8</v>
      </c>
      <c r="K2876" s="300">
        <v>11</v>
      </c>
      <c r="L2876" s="300">
        <v>12</v>
      </c>
      <c r="M2876" s="300">
        <v>3</v>
      </c>
      <c r="N2876" s="300">
        <v>14</v>
      </c>
      <c r="O2876" s="300">
        <v>13</v>
      </c>
      <c r="P2876" s="300">
        <v>9</v>
      </c>
      <c r="Q2876" s="300">
        <v>6</v>
      </c>
      <c r="R2876" s="1" t="s">
        <v>6665</v>
      </c>
    </row>
    <row r="2877" spans="1:18">
      <c r="A2877">
        <v>67</v>
      </c>
      <c r="B2877">
        <v>6</v>
      </c>
      <c r="C2877" s="299" t="s">
        <v>6733</v>
      </c>
      <c r="D2877" s="299" t="s">
        <v>6738</v>
      </c>
      <c r="E2877" s="302" t="str">
        <f>E2882</f>
        <v>Joe</v>
      </c>
      <c r="F2877" s="301">
        <v>8.3000000000000007</v>
      </c>
      <c r="G2877" s="300">
        <v>6</v>
      </c>
      <c r="H2877" s="300">
        <v>7</v>
      </c>
      <c r="I2877" s="300">
        <v>7</v>
      </c>
      <c r="J2877" s="300">
        <v>8</v>
      </c>
      <c r="K2877" s="300">
        <v>16</v>
      </c>
      <c r="L2877" s="300">
        <v>12</v>
      </c>
      <c r="M2877" s="300">
        <v>7</v>
      </c>
      <c r="N2877" s="300">
        <v>14</v>
      </c>
      <c r="O2877" s="300">
        <v>12</v>
      </c>
      <c r="P2877" s="300">
        <v>8</v>
      </c>
      <c r="Q2877" s="300">
        <v>3</v>
      </c>
      <c r="R2877" s="1" t="s">
        <v>8</v>
      </c>
    </row>
    <row r="2878" spans="1:18">
      <c r="A2878">
        <v>66</v>
      </c>
      <c r="B2878">
        <v>7</v>
      </c>
      <c r="C2878" s="299" t="s">
        <v>6733</v>
      </c>
      <c r="D2878" s="305" t="s">
        <v>6737</v>
      </c>
      <c r="E2878" s="304" t="str">
        <f>E2882</f>
        <v>Joe</v>
      </c>
      <c r="F2878" s="303">
        <v>9.6999999999999993</v>
      </c>
      <c r="G2878" s="300">
        <v>8</v>
      </c>
      <c r="H2878" s="300">
        <v>6</v>
      </c>
      <c r="I2878" s="300">
        <v>5</v>
      </c>
      <c r="J2878" s="300">
        <v>5</v>
      </c>
      <c r="K2878" s="300">
        <v>14</v>
      </c>
      <c r="L2878" s="300">
        <v>16</v>
      </c>
      <c r="M2878" s="300">
        <v>4</v>
      </c>
      <c r="N2878" s="300">
        <v>16</v>
      </c>
      <c r="O2878" s="300">
        <v>12</v>
      </c>
      <c r="P2878" s="300">
        <v>14</v>
      </c>
      <c r="Q2878" s="300">
        <v>7</v>
      </c>
      <c r="R2878" s="1" t="s">
        <v>6665</v>
      </c>
    </row>
    <row r="2879" spans="1:18">
      <c r="A2879">
        <v>65</v>
      </c>
      <c r="B2879">
        <v>8</v>
      </c>
      <c r="C2879" s="299" t="s">
        <v>6733</v>
      </c>
      <c r="D2879" s="305" t="s">
        <v>6736</v>
      </c>
      <c r="E2879" s="304" t="str">
        <f>E2882</f>
        <v>Joe</v>
      </c>
      <c r="F2879" s="303">
        <v>9.8000000000000007</v>
      </c>
      <c r="G2879" s="300">
        <v>5</v>
      </c>
      <c r="H2879" s="300">
        <v>5</v>
      </c>
      <c r="I2879" s="300">
        <v>5</v>
      </c>
      <c r="J2879" s="300">
        <v>6</v>
      </c>
      <c r="K2879" s="300">
        <v>12</v>
      </c>
      <c r="L2879" s="300">
        <v>18</v>
      </c>
      <c r="M2879" s="300">
        <v>9</v>
      </c>
      <c r="N2879" s="300">
        <v>18</v>
      </c>
      <c r="O2879" s="300">
        <v>14</v>
      </c>
      <c r="P2879" s="300">
        <v>16</v>
      </c>
      <c r="Q2879" s="300">
        <v>9</v>
      </c>
      <c r="R2879" s="1" t="s">
        <v>6665</v>
      </c>
    </row>
    <row r="2880" spans="1:18">
      <c r="A2880">
        <v>64</v>
      </c>
      <c r="B2880">
        <v>9</v>
      </c>
      <c r="C2880" s="299" t="s">
        <v>6733</v>
      </c>
      <c r="D2880" s="305" t="s">
        <v>6735</v>
      </c>
      <c r="E2880" s="304" t="str">
        <f>E2882</f>
        <v>Joe</v>
      </c>
      <c r="F2880" s="303">
        <v>9.6999999999999993</v>
      </c>
      <c r="G2880" s="300">
        <v>8</v>
      </c>
      <c r="H2880" s="300">
        <v>6</v>
      </c>
      <c r="I2880" s="300">
        <v>6</v>
      </c>
      <c r="J2880" s="300">
        <v>5</v>
      </c>
      <c r="K2880" s="300">
        <v>10</v>
      </c>
      <c r="L2880" s="300">
        <v>16</v>
      </c>
      <c r="M2880" s="300">
        <v>6</v>
      </c>
      <c r="N2880" s="300">
        <v>12</v>
      </c>
      <c r="O2880" s="300">
        <v>10</v>
      </c>
      <c r="P2880" s="300">
        <v>10</v>
      </c>
      <c r="Q2880" s="300">
        <v>5</v>
      </c>
      <c r="R2880" s="1" t="s">
        <v>6665</v>
      </c>
    </row>
    <row r="2881" spans="1:18">
      <c r="A2881">
        <v>63</v>
      </c>
      <c r="B2881">
        <v>10</v>
      </c>
      <c r="C2881" s="299" t="s">
        <v>6733</v>
      </c>
      <c r="D2881" s="305" t="s">
        <v>6734</v>
      </c>
      <c r="E2881" s="304" t="str">
        <f>E2882</f>
        <v>Joe</v>
      </c>
      <c r="F2881" s="303">
        <v>9.5</v>
      </c>
      <c r="G2881" s="300">
        <v>9</v>
      </c>
      <c r="H2881" s="300">
        <v>8</v>
      </c>
      <c r="I2881" s="300">
        <v>8</v>
      </c>
      <c r="J2881" s="300">
        <v>5</v>
      </c>
      <c r="K2881" s="300">
        <v>16</v>
      </c>
      <c r="L2881" s="300">
        <v>18</v>
      </c>
      <c r="M2881" s="300">
        <v>9</v>
      </c>
      <c r="N2881" s="300">
        <v>20</v>
      </c>
      <c r="O2881" s="300">
        <v>12</v>
      </c>
      <c r="P2881" s="300">
        <v>15</v>
      </c>
      <c r="Q2881" s="300">
        <v>8</v>
      </c>
      <c r="R2881" s="1" t="s">
        <v>8</v>
      </c>
    </row>
    <row r="2882" spans="1:18">
      <c r="A2882">
        <v>62</v>
      </c>
      <c r="C2882" s="299" t="s">
        <v>6733</v>
      </c>
      <c r="D2882" s="298" t="s">
        <v>6732</v>
      </c>
      <c r="E2882" s="297" t="s">
        <v>6524</v>
      </c>
      <c r="F2882" s="296">
        <v>8.8000000000000007</v>
      </c>
      <c r="G2882" s="296">
        <f t="shared" ref="G2882:Q2882" si="29">AVERAGE(G2872:G2881)</f>
        <v>6.9</v>
      </c>
      <c r="H2882" s="296">
        <f t="shared" si="29"/>
        <v>6</v>
      </c>
      <c r="I2882" s="296">
        <f t="shared" si="29"/>
        <v>5.8</v>
      </c>
      <c r="J2882" s="296">
        <f t="shared" si="29"/>
        <v>6</v>
      </c>
      <c r="K2882" s="296">
        <f t="shared" si="29"/>
        <v>12.7</v>
      </c>
      <c r="L2882" s="296">
        <f t="shared" si="29"/>
        <v>14.2</v>
      </c>
      <c r="M2882" s="296">
        <f t="shared" si="29"/>
        <v>6.2</v>
      </c>
      <c r="N2882" s="296">
        <f t="shared" si="29"/>
        <v>14.5</v>
      </c>
      <c r="O2882" s="296">
        <f t="shared" si="29"/>
        <v>12.2</v>
      </c>
      <c r="P2882" s="296">
        <f t="shared" si="29"/>
        <v>11.9</v>
      </c>
      <c r="Q2882" s="296">
        <f t="shared" si="29"/>
        <v>6.4</v>
      </c>
      <c r="R2882" s="1" t="s">
        <v>6665</v>
      </c>
    </row>
    <row r="2883" spans="1:18">
      <c r="A2883">
        <v>61</v>
      </c>
      <c r="B2883">
        <v>1</v>
      </c>
      <c r="C2883" s="299" t="s">
        <v>6726</v>
      </c>
      <c r="D2883" s="305" t="s">
        <v>6731</v>
      </c>
      <c r="E2883" s="304" t="str">
        <f>E2888</f>
        <v>Joe</v>
      </c>
      <c r="F2883" s="303">
        <v>9.5</v>
      </c>
      <c r="G2883" s="300">
        <v>8</v>
      </c>
      <c r="H2883" s="300">
        <v>8</v>
      </c>
      <c r="I2883" s="300">
        <v>5</v>
      </c>
      <c r="J2883" s="300">
        <v>6</v>
      </c>
      <c r="K2883" s="300">
        <v>15</v>
      </c>
      <c r="L2883" s="300">
        <v>14</v>
      </c>
      <c r="M2883" s="300">
        <v>8</v>
      </c>
      <c r="N2883" s="300">
        <v>19</v>
      </c>
      <c r="O2883" s="300">
        <v>12</v>
      </c>
      <c r="P2883" s="300">
        <v>18</v>
      </c>
      <c r="Q2883" s="300">
        <v>8</v>
      </c>
      <c r="R2883" s="1" t="s">
        <v>6698</v>
      </c>
    </row>
    <row r="2884" spans="1:18">
      <c r="A2884">
        <v>60</v>
      </c>
      <c r="B2884">
        <v>2</v>
      </c>
      <c r="C2884" s="299" t="s">
        <v>6726</v>
      </c>
      <c r="D2884" s="299" t="s">
        <v>6730</v>
      </c>
      <c r="E2884" s="302" t="str">
        <f>E2888</f>
        <v>Joe</v>
      </c>
      <c r="F2884" s="301">
        <v>9.1</v>
      </c>
      <c r="G2884" s="300">
        <v>9</v>
      </c>
      <c r="H2884" s="300">
        <v>8</v>
      </c>
      <c r="I2884" s="300">
        <v>5</v>
      </c>
      <c r="J2884" s="300">
        <v>6</v>
      </c>
      <c r="K2884" s="300">
        <v>14</v>
      </c>
      <c r="L2884" s="300">
        <v>14</v>
      </c>
      <c r="M2884" s="300">
        <v>7</v>
      </c>
      <c r="N2884" s="300">
        <v>12</v>
      </c>
      <c r="O2884" s="300">
        <v>11</v>
      </c>
      <c r="P2884" s="300">
        <v>14</v>
      </c>
      <c r="Q2884" s="300">
        <v>7</v>
      </c>
      <c r="R2884" s="1" t="s">
        <v>6698</v>
      </c>
    </row>
    <row r="2885" spans="1:18">
      <c r="A2885">
        <v>59</v>
      </c>
      <c r="B2885">
        <v>3</v>
      </c>
      <c r="C2885" s="299" t="s">
        <v>6726</v>
      </c>
      <c r="D2885" s="299" t="s">
        <v>6729</v>
      </c>
      <c r="E2885" s="302" t="str">
        <f>E2888</f>
        <v>Joe</v>
      </c>
      <c r="F2885" s="301">
        <v>8.5</v>
      </c>
      <c r="G2885" s="300">
        <v>9</v>
      </c>
      <c r="H2885" s="300">
        <v>7</v>
      </c>
      <c r="I2885" s="300">
        <v>5</v>
      </c>
      <c r="J2885" s="300">
        <v>6</v>
      </c>
      <c r="K2885" s="300">
        <v>15</v>
      </c>
      <c r="L2885" s="300">
        <v>12</v>
      </c>
      <c r="M2885" s="300">
        <v>4</v>
      </c>
      <c r="N2885" s="300">
        <v>15</v>
      </c>
      <c r="O2885" s="300">
        <v>10</v>
      </c>
      <c r="P2885" s="300">
        <v>14</v>
      </c>
      <c r="Q2885" s="300">
        <v>6</v>
      </c>
      <c r="R2885" s="1" t="s">
        <v>6698</v>
      </c>
    </row>
    <row r="2886" spans="1:18">
      <c r="A2886">
        <v>58</v>
      </c>
      <c r="B2886">
        <v>4</v>
      </c>
      <c r="C2886" s="299" t="s">
        <v>6726</v>
      </c>
      <c r="D2886" s="299" t="s">
        <v>6728</v>
      </c>
      <c r="E2886" s="302" t="str">
        <f>E2888</f>
        <v>Joe</v>
      </c>
      <c r="F2886" s="301">
        <v>7.9</v>
      </c>
      <c r="G2886" s="300">
        <v>8</v>
      </c>
      <c r="H2886" s="300">
        <v>7</v>
      </c>
      <c r="I2886" s="300">
        <v>5</v>
      </c>
      <c r="J2886" s="300">
        <v>7</v>
      </c>
      <c r="K2886" s="300">
        <v>14</v>
      </c>
      <c r="L2886" s="300">
        <v>13</v>
      </c>
      <c r="M2886" s="300">
        <v>4</v>
      </c>
      <c r="N2886" s="300">
        <v>10</v>
      </c>
      <c r="O2886" s="300">
        <v>10</v>
      </c>
      <c r="P2886" s="300">
        <v>12</v>
      </c>
      <c r="Q2886" s="300">
        <v>5</v>
      </c>
      <c r="R2886" s="1" t="s">
        <v>6698</v>
      </c>
    </row>
    <row r="2887" spans="1:18">
      <c r="A2887">
        <v>57</v>
      </c>
      <c r="B2887">
        <v>5</v>
      </c>
      <c r="C2887" s="299" t="s">
        <v>6726</v>
      </c>
      <c r="D2887" s="299" t="s">
        <v>6727</v>
      </c>
      <c r="E2887" s="1" t="s">
        <v>6524</v>
      </c>
      <c r="F2887" s="301">
        <v>7.9</v>
      </c>
      <c r="G2887" s="300">
        <v>7</v>
      </c>
      <c r="H2887" s="300">
        <v>7</v>
      </c>
      <c r="I2887" s="300">
        <v>5</v>
      </c>
      <c r="J2887" s="300">
        <v>6</v>
      </c>
      <c r="K2887" s="300">
        <v>10</v>
      </c>
      <c r="L2887" s="300">
        <v>14</v>
      </c>
      <c r="M2887" s="300">
        <v>5</v>
      </c>
      <c r="N2887" s="300">
        <v>14</v>
      </c>
      <c r="O2887" s="300">
        <v>11</v>
      </c>
      <c r="P2887" s="300">
        <v>12</v>
      </c>
      <c r="Q2887" s="300">
        <v>5</v>
      </c>
      <c r="R2887" s="1" t="s">
        <v>6698</v>
      </c>
    </row>
    <row r="2888" spans="1:18">
      <c r="A2888">
        <v>56</v>
      </c>
      <c r="C2888" s="299" t="s">
        <v>6726</v>
      </c>
      <c r="D2888" s="298" t="s">
        <v>6725</v>
      </c>
      <c r="E2888" s="297" t="s">
        <v>6524</v>
      </c>
      <c r="F2888" s="296">
        <v>8.6</v>
      </c>
      <c r="G2888" s="296">
        <f t="shared" ref="G2888:Q2888" si="30">AVERAGE(G2883:G2887)</f>
        <v>8.1999999999999993</v>
      </c>
      <c r="H2888" s="296">
        <f t="shared" si="30"/>
        <v>7.4</v>
      </c>
      <c r="I2888" s="296">
        <f t="shared" si="30"/>
        <v>5</v>
      </c>
      <c r="J2888" s="296">
        <f t="shared" si="30"/>
        <v>6.2</v>
      </c>
      <c r="K2888" s="296">
        <f t="shared" si="30"/>
        <v>13.6</v>
      </c>
      <c r="L2888" s="296">
        <f t="shared" si="30"/>
        <v>13.4</v>
      </c>
      <c r="M2888" s="296">
        <f t="shared" si="30"/>
        <v>5.6</v>
      </c>
      <c r="N2888" s="296">
        <f t="shared" si="30"/>
        <v>14</v>
      </c>
      <c r="O2888" s="296">
        <f t="shared" si="30"/>
        <v>10.8</v>
      </c>
      <c r="P2888" s="296">
        <f t="shared" si="30"/>
        <v>14</v>
      </c>
      <c r="Q2888" s="296">
        <f t="shared" si="30"/>
        <v>6.2</v>
      </c>
      <c r="R2888" s="1" t="s">
        <v>6698</v>
      </c>
    </row>
    <row r="2889" spans="1:18">
      <c r="A2889">
        <v>55</v>
      </c>
      <c r="B2889">
        <v>1</v>
      </c>
      <c r="C2889" s="299" t="s">
        <v>6716</v>
      </c>
      <c r="D2889" s="299" t="s">
        <v>6724</v>
      </c>
      <c r="E2889" s="1" t="s">
        <v>6524</v>
      </c>
      <c r="F2889" s="301">
        <v>8.9</v>
      </c>
      <c r="G2889" s="300">
        <v>5</v>
      </c>
      <c r="H2889" s="300">
        <v>6</v>
      </c>
      <c r="I2889" s="300">
        <v>5</v>
      </c>
      <c r="J2889" s="300">
        <v>9</v>
      </c>
      <c r="K2889" s="300">
        <v>14</v>
      </c>
      <c r="L2889" s="300">
        <v>11</v>
      </c>
      <c r="M2889" s="300">
        <v>6</v>
      </c>
      <c r="N2889" s="300">
        <v>12</v>
      </c>
      <c r="O2889" s="300">
        <v>10</v>
      </c>
      <c r="P2889" s="300">
        <v>12</v>
      </c>
      <c r="Q2889" s="300">
        <v>6</v>
      </c>
      <c r="R2889" s="1" t="s">
        <v>6698</v>
      </c>
    </row>
    <row r="2890" spans="1:18">
      <c r="A2890">
        <v>54</v>
      </c>
      <c r="B2890">
        <v>2</v>
      </c>
      <c r="C2890" s="299" t="s">
        <v>6716</v>
      </c>
      <c r="D2890" s="305" t="s">
        <v>6723</v>
      </c>
      <c r="E2890" s="304" t="s">
        <v>6524</v>
      </c>
      <c r="F2890" s="303">
        <v>9.6999999999999993</v>
      </c>
      <c r="G2890" s="300">
        <v>6</v>
      </c>
      <c r="H2890" s="300">
        <v>7</v>
      </c>
      <c r="I2890" s="300">
        <v>5</v>
      </c>
      <c r="J2890" s="300">
        <v>7</v>
      </c>
      <c r="K2890" s="300">
        <v>14</v>
      </c>
      <c r="L2890" s="300">
        <v>12</v>
      </c>
      <c r="M2890" s="300">
        <v>4</v>
      </c>
      <c r="N2890" s="300">
        <v>14</v>
      </c>
      <c r="O2890" s="300">
        <v>10</v>
      </c>
      <c r="P2890" s="300">
        <v>12</v>
      </c>
      <c r="Q2890" s="300">
        <v>6</v>
      </c>
      <c r="R2890" s="1" t="s">
        <v>6698</v>
      </c>
    </row>
    <row r="2891" spans="1:18">
      <c r="A2891">
        <v>53</v>
      </c>
      <c r="B2891">
        <v>3</v>
      </c>
      <c r="C2891" s="299" t="s">
        <v>6716</v>
      </c>
      <c r="D2891" s="299" t="s">
        <v>6722</v>
      </c>
      <c r="E2891" s="302" t="str">
        <f>E2897</f>
        <v>Joe</v>
      </c>
      <c r="F2891" s="301">
        <v>9</v>
      </c>
      <c r="G2891" s="300">
        <v>8</v>
      </c>
      <c r="H2891" s="300">
        <v>6</v>
      </c>
      <c r="I2891" s="300">
        <v>5</v>
      </c>
      <c r="J2891" s="300">
        <v>6</v>
      </c>
      <c r="K2891" s="300">
        <v>12</v>
      </c>
      <c r="L2891" s="300">
        <v>12</v>
      </c>
      <c r="M2891" s="300">
        <v>4</v>
      </c>
      <c r="N2891" s="300">
        <v>11</v>
      </c>
      <c r="O2891" s="300">
        <v>10</v>
      </c>
      <c r="P2891" s="300">
        <v>9</v>
      </c>
      <c r="Q2891" s="300">
        <v>5</v>
      </c>
      <c r="R2891" s="1" t="s">
        <v>6698</v>
      </c>
    </row>
    <row r="2892" spans="1:18">
      <c r="A2892">
        <v>52</v>
      </c>
      <c r="B2892">
        <v>4</v>
      </c>
      <c r="C2892" s="299" t="s">
        <v>6716</v>
      </c>
      <c r="D2892" s="305" t="s">
        <v>6721</v>
      </c>
      <c r="E2892" s="304" t="str">
        <f>E2897</f>
        <v>Joe</v>
      </c>
      <c r="F2892" s="303">
        <v>9.9</v>
      </c>
      <c r="G2892" s="300">
        <v>6</v>
      </c>
      <c r="H2892" s="300">
        <v>8</v>
      </c>
      <c r="I2892" s="300">
        <v>5</v>
      </c>
      <c r="J2892" s="300">
        <v>7</v>
      </c>
      <c r="K2892" s="300">
        <v>14</v>
      </c>
      <c r="L2892" s="300">
        <v>14</v>
      </c>
      <c r="M2892" s="300">
        <v>4</v>
      </c>
      <c r="N2892" s="300">
        <v>18</v>
      </c>
      <c r="O2892" s="300">
        <v>10</v>
      </c>
      <c r="P2892" s="300">
        <v>14</v>
      </c>
      <c r="Q2892" s="300">
        <v>6</v>
      </c>
      <c r="R2892" s="1" t="s">
        <v>6698</v>
      </c>
    </row>
    <row r="2893" spans="1:18">
      <c r="A2893">
        <v>51</v>
      </c>
      <c r="B2893">
        <v>5</v>
      </c>
      <c r="C2893" s="299" t="s">
        <v>6716</v>
      </c>
      <c r="D2893" s="299" t="s">
        <v>6720</v>
      </c>
      <c r="E2893" s="302" t="str">
        <f>E2897</f>
        <v>Joe</v>
      </c>
      <c r="F2893" s="301">
        <v>8.6999999999999993</v>
      </c>
      <c r="G2893" s="300">
        <v>6</v>
      </c>
      <c r="H2893" s="300">
        <v>7</v>
      </c>
      <c r="I2893" s="300">
        <v>6</v>
      </c>
      <c r="J2893" s="300">
        <v>6</v>
      </c>
      <c r="K2893" s="300">
        <v>16</v>
      </c>
      <c r="L2893" s="300">
        <v>14</v>
      </c>
      <c r="M2893" s="300">
        <v>7</v>
      </c>
      <c r="N2893" s="300">
        <v>16</v>
      </c>
      <c r="O2893" s="300">
        <v>12</v>
      </c>
      <c r="P2893" s="300">
        <v>16</v>
      </c>
      <c r="Q2893" s="300">
        <v>8</v>
      </c>
      <c r="R2893" s="1" t="s">
        <v>6698</v>
      </c>
    </row>
    <row r="2894" spans="1:18">
      <c r="A2894">
        <v>50</v>
      </c>
      <c r="B2894">
        <v>6</v>
      </c>
      <c r="C2894" s="299" t="s">
        <v>6716</v>
      </c>
      <c r="D2894" s="299" t="s">
        <v>6719</v>
      </c>
      <c r="E2894" s="302" t="str">
        <f>E2897</f>
        <v>Joe</v>
      </c>
      <c r="F2894" s="301">
        <v>9.1</v>
      </c>
      <c r="G2894" s="300">
        <v>7</v>
      </c>
      <c r="H2894" s="300">
        <v>6</v>
      </c>
      <c r="I2894" s="300">
        <v>5</v>
      </c>
      <c r="J2894" s="300">
        <v>7</v>
      </c>
      <c r="K2894" s="300">
        <v>14</v>
      </c>
      <c r="L2894" s="300">
        <v>14</v>
      </c>
      <c r="M2894" s="300">
        <v>6</v>
      </c>
      <c r="N2894" s="300">
        <v>14</v>
      </c>
      <c r="O2894" s="300">
        <v>12</v>
      </c>
      <c r="P2894" s="300">
        <v>12</v>
      </c>
      <c r="Q2894" s="300">
        <v>6</v>
      </c>
      <c r="R2894" s="1" t="s">
        <v>6698</v>
      </c>
    </row>
    <row r="2895" spans="1:18">
      <c r="A2895">
        <v>49</v>
      </c>
      <c r="B2895">
        <v>7</v>
      </c>
      <c r="C2895" s="299" t="s">
        <v>6716</v>
      </c>
      <c r="D2895" s="299" t="s">
        <v>6718</v>
      </c>
      <c r="E2895" s="302" t="str">
        <f>E2897</f>
        <v>Joe</v>
      </c>
      <c r="F2895" s="301">
        <v>9</v>
      </c>
      <c r="G2895" s="300">
        <v>7</v>
      </c>
      <c r="H2895" s="300">
        <v>7</v>
      </c>
      <c r="I2895" s="300">
        <v>5</v>
      </c>
      <c r="J2895" s="300">
        <v>7</v>
      </c>
      <c r="K2895" s="300">
        <v>15</v>
      </c>
      <c r="L2895" s="300">
        <v>14</v>
      </c>
      <c r="M2895" s="300">
        <v>6</v>
      </c>
      <c r="N2895" s="300">
        <v>12</v>
      </c>
      <c r="O2895" s="300">
        <v>11</v>
      </c>
      <c r="P2895" s="300">
        <v>12</v>
      </c>
      <c r="Q2895" s="300">
        <v>6</v>
      </c>
      <c r="R2895" s="1" t="s">
        <v>6698</v>
      </c>
    </row>
    <row r="2896" spans="1:18">
      <c r="A2896">
        <v>48</v>
      </c>
      <c r="B2896">
        <v>8</v>
      </c>
      <c r="C2896" s="299" t="s">
        <v>6716</v>
      </c>
      <c r="D2896" s="299" t="s">
        <v>6717</v>
      </c>
      <c r="E2896" s="302" t="str">
        <f>E2897</f>
        <v>Joe</v>
      </c>
      <c r="F2896" s="301">
        <v>8.1</v>
      </c>
      <c r="G2896" s="300">
        <v>5</v>
      </c>
      <c r="H2896" s="300">
        <v>7</v>
      </c>
      <c r="I2896" s="300">
        <v>5</v>
      </c>
      <c r="J2896" s="300">
        <v>6</v>
      </c>
      <c r="K2896" s="300">
        <v>12</v>
      </c>
      <c r="L2896" s="300">
        <v>12</v>
      </c>
      <c r="M2896" s="300">
        <v>5</v>
      </c>
      <c r="N2896" s="300">
        <v>14</v>
      </c>
      <c r="O2896" s="300">
        <v>10</v>
      </c>
      <c r="P2896" s="300">
        <v>11</v>
      </c>
      <c r="Q2896" s="300">
        <v>5</v>
      </c>
      <c r="R2896" s="1" t="s">
        <v>6698</v>
      </c>
    </row>
    <row r="2897" spans="1:18">
      <c r="A2897">
        <v>47</v>
      </c>
      <c r="C2897" s="299" t="s">
        <v>6716</v>
      </c>
      <c r="D2897" s="298" t="s">
        <v>6715</v>
      </c>
      <c r="E2897" s="297" t="s">
        <v>6524</v>
      </c>
      <c r="F2897" s="296">
        <v>9.1</v>
      </c>
      <c r="G2897" s="296">
        <f t="shared" ref="G2897:Q2897" si="31">AVERAGE(G2892:G2896)</f>
        <v>6.2</v>
      </c>
      <c r="H2897" s="296">
        <f t="shared" si="31"/>
        <v>7</v>
      </c>
      <c r="I2897" s="296">
        <f t="shared" si="31"/>
        <v>5.2</v>
      </c>
      <c r="J2897" s="296">
        <f t="shared" si="31"/>
        <v>6.6</v>
      </c>
      <c r="K2897" s="296">
        <f t="shared" si="31"/>
        <v>14.2</v>
      </c>
      <c r="L2897" s="296">
        <f t="shared" si="31"/>
        <v>13.6</v>
      </c>
      <c r="M2897" s="296">
        <f t="shared" si="31"/>
        <v>5.6</v>
      </c>
      <c r="N2897" s="296">
        <f t="shared" si="31"/>
        <v>14.8</v>
      </c>
      <c r="O2897" s="296">
        <f t="shared" si="31"/>
        <v>11</v>
      </c>
      <c r="P2897" s="296">
        <f t="shared" si="31"/>
        <v>13</v>
      </c>
      <c r="Q2897" s="296">
        <f t="shared" si="31"/>
        <v>6.2</v>
      </c>
      <c r="R2897" s="1" t="s">
        <v>6698</v>
      </c>
    </row>
    <row r="2898" spans="1:18">
      <c r="A2898">
        <v>46</v>
      </c>
      <c r="B2898">
        <v>1</v>
      </c>
      <c r="C2898" s="299" t="s">
        <v>6697</v>
      </c>
      <c r="D2898" s="299" t="s">
        <v>6714</v>
      </c>
      <c r="E2898" s="302" t="str">
        <f>E2914</f>
        <v>Joe</v>
      </c>
      <c r="F2898" s="301">
        <v>8</v>
      </c>
      <c r="G2898" s="300">
        <v>5</v>
      </c>
      <c r="H2898" s="300">
        <v>7</v>
      </c>
      <c r="I2898" s="300">
        <v>5</v>
      </c>
      <c r="J2898" s="300">
        <v>5</v>
      </c>
      <c r="K2898" s="300">
        <v>10</v>
      </c>
      <c r="L2898" s="300">
        <v>10</v>
      </c>
      <c r="M2898" s="300">
        <v>5</v>
      </c>
      <c r="N2898" s="300">
        <v>12</v>
      </c>
      <c r="O2898" s="300">
        <v>14</v>
      </c>
      <c r="P2898" s="300">
        <v>14</v>
      </c>
      <c r="Q2898" s="300">
        <v>8</v>
      </c>
      <c r="R2898" s="1" t="s">
        <v>6665</v>
      </c>
    </row>
    <row r="2899" spans="1:18">
      <c r="A2899">
        <v>45</v>
      </c>
      <c r="B2899">
        <v>2</v>
      </c>
      <c r="C2899" s="299" t="s">
        <v>6697</v>
      </c>
      <c r="D2899" s="299" t="s">
        <v>6713</v>
      </c>
      <c r="E2899" s="1" t="s">
        <v>6524</v>
      </c>
      <c r="F2899" s="301">
        <v>9.1</v>
      </c>
      <c r="G2899" s="300">
        <v>8</v>
      </c>
      <c r="H2899" s="300">
        <v>7</v>
      </c>
      <c r="I2899" s="300">
        <v>5</v>
      </c>
      <c r="J2899" s="300">
        <v>5</v>
      </c>
      <c r="K2899" s="300">
        <v>9</v>
      </c>
      <c r="L2899" s="300">
        <v>14</v>
      </c>
      <c r="M2899" s="300">
        <v>4</v>
      </c>
      <c r="N2899" s="300">
        <v>14</v>
      </c>
      <c r="O2899" s="300">
        <v>9</v>
      </c>
      <c r="P2899" s="300">
        <v>12</v>
      </c>
      <c r="Q2899" s="300">
        <v>9</v>
      </c>
      <c r="R2899" s="1" t="s">
        <v>6665</v>
      </c>
    </row>
    <row r="2900" spans="1:18">
      <c r="A2900">
        <v>44</v>
      </c>
      <c r="B2900">
        <v>3</v>
      </c>
      <c r="C2900" s="299" t="s">
        <v>6697</v>
      </c>
      <c r="D2900" s="299" t="s">
        <v>6712</v>
      </c>
      <c r="E2900" s="302" t="str">
        <f t="shared" ref="E2900:E2912" si="32">E2901</f>
        <v>Joe</v>
      </c>
      <c r="F2900" s="301">
        <v>7.3</v>
      </c>
      <c r="G2900" s="300">
        <v>4</v>
      </c>
      <c r="H2900" s="300">
        <v>6</v>
      </c>
      <c r="I2900" s="300">
        <v>5</v>
      </c>
      <c r="J2900" s="300">
        <v>7</v>
      </c>
      <c r="K2900" s="300">
        <v>14</v>
      </c>
      <c r="L2900" s="300">
        <v>9</v>
      </c>
      <c r="M2900" s="300">
        <v>4</v>
      </c>
      <c r="N2900" s="300">
        <v>9</v>
      </c>
      <c r="O2900" s="300">
        <v>9</v>
      </c>
      <c r="P2900" s="300">
        <v>9</v>
      </c>
      <c r="Q2900" s="300">
        <v>4</v>
      </c>
    </row>
    <row r="2901" spans="1:18">
      <c r="A2901">
        <v>43</v>
      </c>
      <c r="B2901">
        <v>4</v>
      </c>
      <c r="C2901" s="299" t="s">
        <v>6697</v>
      </c>
      <c r="D2901" s="299" t="s">
        <v>6711</v>
      </c>
      <c r="E2901" s="302" t="str">
        <f t="shared" si="32"/>
        <v>Joe</v>
      </c>
      <c r="F2901" s="301">
        <v>7</v>
      </c>
      <c r="G2901" s="300">
        <v>4</v>
      </c>
      <c r="H2901" s="300">
        <v>6</v>
      </c>
      <c r="I2901" s="300">
        <v>6</v>
      </c>
      <c r="J2901" s="300">
        <v>6</v>
      </c>
      <c r="K2901" s="300">
        <v>11</v>
      </c>
      <c r="L2901" s="300">
        <v>10</v>
      </c>
      <c r="M2901" s="300">
        <v>2</v>
      </c>
      <c r="N2901" s="300">
        <v>9</v>
      </c>
      <c r="O2901" s="300">
        <v>8</v>
      </c>
      <c r="P2901" s="300">
        <v>11</v>
      </c>
      <c r="Q2901" s="300">
        <v>3</v>
      </c>
    </row>
    <row r="2902" spans="1:18">
      <c r="A2902">
        <v>42</v>
      </c>
      <c r="B2902">
        <v>5</v>
      </c>
      <c r="C2902" s="299" t="s">
        <v>6697</v>
      </c>
      <c r="D2902" s="299" t="s">
        <v>6710</v>
      </c>
      <c r="E2902" s="302" t="str">
        <f t="shared" si="32"/>
        <v>Joe</v>
      </c>
      <c r="F2902" s="301">
        <v>7.4</v>
      </c>
      <c r="G2902" s="300">
        <v>3</v>
      </c>
      <c r="H2902" s="300">
        <v>7</v>
      </c>
      <c r="I2902" s="300">
        <v>8</v>
      </c>
      <c r="J2902" s="300">
        <v>7</v>
      </c>
      <c r="K2902" s="300">
        <v>12</v>
      </c>
      <c r="L2902" s="300">
        <v>11</v>
      </c>
      <c r="M2902" s="300">
        <v>3</v>
      </c>
      <c r="N2902" s="300">
        <v>11</v>
      </c>
      <c r="O2902" s="300">
        <v>9</v>
      </c>
      <c r="P2902" s="300">
        <v>8</v>
      </c>
      <c r="Q2902" s="300">
        <v>4</v>
      </c>
    </row>
    <row r="2903" spans="1:18">
      <c r="A2903">
        <v>41</v>
      </c>
      <c r="B2903">
        <v>6</v>
      </c>
      <c r="C2903" s="299" t="s">
        <v>6697</v>
      </c>
      <c r="D2903" s="299" t="s">
        <v>6709</v>
      </c>
      <c r="E2903" s="302" t="str">
        <f t="shared" si="32"/>
        <v>Joe</v>
      </c>
      <c r="F2903" s="301">
        <v>8.1999999999999993</v>
      </c>
      <c r="G2903" s="300">
        <v>5</v>
      </c>
      <c r="H2903" s="300">
        <v>7</v>
      </c>
      <c r="I2903" s="300">
        <v>5</v>
      </c>
      <c r="J2903" s="300">
        <v>6</v>
      </c>
      <c r="K2903" s="300">
        <v>12</v>
      </c>
      <c r="L2903" s="300">
        <v>12</v>
      </c>
      <c r="M2903" s="300">
        <v>6</v>
      </c>
      <c r="N2903" s="300">
        <v>14</v>
      </c>
      <c r="O2903" s="300">
        <v>11</v>
      </c>
      <c r="P2903" s="300">
        <v>12</v>
      </c>
      <c r="Q2903" s="300">
        <v>5</v>
      </c>
      <c r="R2903" s="1" t="s">
        <v>8</v>
      </c>
    </row>
    <row r="2904" spans="1:18">
      <c r="A2904">
        <v>40</v>
      </c>
      <c r="B2904">
        <v>7</v>
      </c>
      <c r="C2904" s="299" t="s">
        <v>6697</v>
      </c>
      <c r="D2904" s="305" t="s">
        <v>6708</v>
      </c>
      <c r="E2904" s="304" t="str">
        <f t="shared" si="32"/>
        <v>Joe</v>
      </c>
      <c r="F2904" s="303">
        <v>9.5</v>
      </c>
      <c r="G2904" s="300">
        <v>6</v>
      </c>
      <c r="H2904" s="300">
        <v>9</v>
      </c>
      <c r="I2904" s="300">
        <v>5</v>
      </c>
      <c r="J2904" s="300">
        <v>7</v>
      </c>
      <c r="K2904" s="300">
        <v>18</v>
      </c>
      <c r="L2904" s="300">
        <v>14</v>
      </c>
      <c r="M2904" s="300">
        <v>8</v>
      </c>
      <c r="N2904" s="300">
        <v>18</v>
      </c>
      <c r="O2904" s="300">
        <v>14</v>
      </c>
      <c r="P2904" s="300">
        <v>16</v>
      </c>
      <c r="Q2904" s="300">
        <v>9</v>
      </c>
      <c r="R2904" s="1" t="s">
        <v>8</v>
      </c>
    </row>
    <row r="2905" spans="1:18">
      <c r="A2905">
        <v>39</v>
      </c>
      <c r="B2905">
        <v>8</v>
      </c>
      <c r="C2905" s="299" t="s">
        <v>6697</v>
      </c>
      <c r="D2905" s="305" t="s">
        <v>6707</v>
      </c>
      <c r="E2905" s="304" t="str">
        <f t="shared" si="32"/>
        <v>Joe</v>
      </c>
      <c r="F2905" s="303">
        <v>9.9</v>
      </c>
      <c r="G2905" s="300">
        <v>8</v>
      </c>
      <c r="H2905" s="300">
        <v>8</v>
      </c>
      <c r="I2905" s="300">
        <v>6</v>
      </c>
      <c r="J2905" s="300">
        <v>9</v>
      </c>
      <c r="K2905" s="300">
        <v>19</v>
      </c>
      <c r="L2905" s="300">
        <v>14</v>
      </c>
      <c r="M2905" s="300">
        <v>7</v>
      </c>
      <c r="N2905" s="300">
        <v>18</v>
      </c>
      <c r="O2905" s="300">
        <v>9</v>
      </c>
      <c r="P2905" s="300">
        <v>17</v>
      </c>
      <c r="Q2905" s="300">
        <v>8</v>
      </c>
      <c r="R2905" s="1" t="s">
        <v>8</v>
      </c>
    </row>
    <row r="2906" spans="1:18">
      <c r="A2906">
        <v>38</v>
      </c>
      <c r="B2906">
        <v>9</v>
      </c>
      <c r="C2906" s="299" t="s">
        <v>6697</v>
      </c>
      <c r="D2906" s="299" t="s">
        <v>6706</v>
      </c>
      <c r="E2906" s="302" t="str">
        <f t="shared" si="32"/>
        <v>Joe</v>
      </c>
      <c r="F2906" s="301">
        <v>8.2999999999999989</v>
      </c>
      <c r="G2906" s="300">
        <v>5</v>
      </c>
      <c r="H2906" s="300">
        <v>7</v>
      </c>
      <c r="I2906" s="300">
        <v>5</v>
      </c>
      <c r="J2906" s="300">
        <v>5</v>
      </c>
      <c r="K2906" s="300">
        <v>14</v>
      </c>
      <c r="L2906" s="300">
        <v>18</v>
      </c>
      <c r="M2906" s="300">
        <v>6</v>
      </c>
      <c r="N2906" s="300">
        <v>19</v>
      </c>
      <c r="O2906" s="300">
        <v>12</v>
      </c>
      <c r="P2906" s="300">
        <v>15</v>
      </c>
      <c r="Q2906" s="300">
        <v>7</v>
      </c>
      <c r="R2906" s="1" t="s">
        <v>8</v>
      </c>
    </row>
    <row r="2907" spans="1:18">
      <c r="A2907">
        <v>37</v>
      </c>
      <c r="B2907">
        <v>10</v>
      </c>
      <c r="C2907" s="299" t="s">
        <v>6697</v>
      </c>
      <c r="D2907" s="305" t="s">
        <v>6705</v>
      </c>
      <c r="E2907" s="304" t="str">
        <f t="shared" si="32"/>
        <v>Joe</v>
      </c>
      <c r="F2907" s="303">
        <v>10</v>
      </c>
      <c r="G2907" s="300">
        <v>8</v>
      </c>
      <c r="H2907" s="300">
        <v>8</v>
      </c>
      <c r="I2907" s="300">
        <v>6</v>
      </c>
      <c r="J2907" s="300">
        <v>6</v>
      </c>
      <c r="K2907" s="300">
        <v>18</v>
      </c>
      <c r="L2907" s="300">
        <v>16</v>
      </c>
      <c r="M2907" s="300">
        <v>7</v>
      </c>
      <c r="N2907" s="300">
        <v>17</v>
      </c>
      <c r="O2907" s="300">
        <v>12</v>
      </c>
      <c r="P2907" s="300">
        <v>14</v>
      </c>
      <c r="Q2907" s="300">
        <v>7</v>
      </c>
      <c r="R2907" s="1" t="s">
        <v>8</v>
      </c>
    </row>
    <row r="2908" spans="1:18">
      <c r="A2908">
        <v>36</v>
      </c>
      <c r="B2908">
        <v>11</v>
      </c>
      <c r="C2908" s="299" t="s">
        <v>6697</v>
      </c>
      <c r="D2908" s="299" t="s">
        <v>6704</v>
      </c>
      <c r="E2908" s="302" t="str">
        <f t="shared" si="32"/>
        <v>Joe</v>
      </c>
      <c r="F2908" s="301">
        <v>6.8999999999999995</v>
      </c>
      <c r="G2908" s="300">
        <v>4</v>
      </c>
      <c r="H2908" s="300">
        <v>7</v>
      </c>
      <c r="I2908" s="300">
        <v>5</v>
      </c>
      <c r="J2908" s="300">
        <v>5</v>
      </c>
      <c r="K2908" s="300">
        <v>11</v>
      </c>
      <c r="L2908" s="300">
        <v>11</v>
      </c>
      <c r="M2908" s="300">
        <v>1</v>
      </c>
      <c r="N2908" s="300">
        <v>16</v>
      </c>
      <c r="O2908" s="300">
        <v>9</v>
      </c>
      <c r="P2908" s="300">
        <v>7</v>
      </c>
      <c r="Q2908" s="300">
        <v>7</v>
      </c>
    </row>
    <row r="2909" spans="1:18">
      <c r="A2909">
        <v>35</v>
      </c>
      <c r="B2909">
        <v>12</v>
      </c>
      <c r="C2909" s="299" t="s">
        <v>6697</v>
      </c>
      <c r="D2909" s="299" t="s">
        <v>6703</v>
      </c>
      <c r="E2909" s="302" t="str">
        <f t="shared" si="32"/>
        <v>Joe</v>
      </c>
      <c r="F2909" s="301">
        <v>7.6</v>
      </c>
      <c r="G2909" s="300">
        <v>5</v>
      </c>
      <c r="H2909" s="300">
        <v>5</v>
      </c>
      <c r="I2909" s="300">
        <v>5</v>
      </c>
      <c r="J2909" s="300">
        <v>5</v>
      </c>
      <c r="K2909" s="300">
        <v>10</v>
      </c>
      <c r="L2909" s="300">
        <v>12</v>
      </c>
      <c r="M2909" s="300">
        <v>5</v>
      </c>
      <c r="N2909" s="300">
        <v>10</v>
      </c>
      <c r="O2909" s="300">
        <v>12</v>
      </c>
      <c r="P2909" s="300">
        <v>10</v>
      </c>
      <c r="Q2909" s="300">
        <v>7</v>
      </c>
      <c r="R2909" s="1" t="s">
        <v>8</v>
      </c>
    </row>
    <row r="2910" spans="1:18">
      <c r="A2910">
        <v>34</v>
      </c>
      <c r="B2910">
        <v>13</v>
      </c>
      <c r="C2910" s="299" t="s">
        <v>6697</v>
      </c>
      <c r="D2910" s="299" t="s">
        <v>6702</v>
      </c>
      <c r="E2910" s="302" t="str">
        <f t="shared" si="32"/>
        <v>Joe</v>
      </c>
      <c r="F2910" s="301">
        <v>9.0625</v>
      </c>
      <c r="G2910" s="300">
        <v>9</v>
      </c>
      <c r="H2910" s="300">
        <v>10</v>
      </c>
      <c r="I2910" s="300">
        <v>6</v>
      </c>
      <c r="J2910" s="300">
        <v>7</v>
      </c>
      <c r="K2910" s="300">
        <v>18</v>
      </c>
      <c r="L2910" s="300">
        <v>20</v>
      </c>
      <c r="M2910" s="300">
        <v>10</v>
      </c>
      <c r="N2910" s="300">
        <v>20</v>
      </c>
      <c r="O2910" s="300">
        <v>16</v>
      </c>
      <c r="P2910" s="300">
        <v>20</v>
      </c>
      <c r="Q2910" s="300">
        <v>9</v>
      </c>
      <c r="R2910" s="1" t="s">
        <v>8</v>
      </c>
    </row>
    <row r="2911" spans="1:18">
      <c r="A2911">
        <v>33</v>
      </c>
      <c r="B2911">
        <v>14</v>
      </c>
      <c r="C2911" s="299" t="s">
        <v>6697</v>
      </c>
      <c r="D2911" s="299" t="s">
        <v>6701</v>
      </c>
      <c r="E2911" s="302" t="str">
        <f t="shared" si="32"/>
        <v>Joe</v>
      </c>
      <c r="F2911" s="301">
        <v>8.6</v>
      </c>
      <c r="G2911" s="300">
        <v>7</v>
      </c>
      <c r="H2911" s="300">
        <v>9</v>
      </c>
      <c r="I2911" s="300">
        <v>6</v>
      </c>
      <c r="J2911" s="300">
        <v>7</v>
      </c>
      <c r="K2911" s="300">
        <v>18</v>
      </c>
      <c r="L2911" s="300">
        <v>16</v>
      </c>
      <c r="M2911" s="300">
        <v>8</v>
      </c>
      <c r="N2911" s="300">
        <v>18</v>
      </c>
      <c r="O2911" s="300">
        <v>14</v>
      </c>
      <c r="P2911" s="300">
        <v>15</v>
      </c>
      <c r="Q2911" s="300">
        <v>6</v>
      </c>
      <c r="R2911" s="1" t="s">
        <v>8</v>
      </c>
    </row>
    <row r="2912" spans="1:18">
      <c r="A2912">
        <v>32</v>
      </c>
      <c r="B2912">
        <v>15</v>
      </c>
      <c r="C2912" s="299" t="s">
        <v>6697</v>
      </c>
      <c r="D2912" s="299" t="s">
        <v>6700</v>
      </c>
      <c r="E2912" s="302" t="str">
        <f t="shared" si="32"/>
        <v>Joe</v>
      </c>
      <c r="F2912" s="301">
        <v>9.125</v>
      </c>
      <c r="G2912" s="300">
        <v>10</v>
      </c>
      <c r="H2912" s="300">
        <v>10</v>
      </c>
      <c r="I2912" s="300">
        <v>6</v>
      </c>
      <c r="J2912" s="300">
        <v>7</v>
      </c>
      <c r="K2912" s="300">
        <v>19</v>
      </c>
      <c r="L2912" s="300">
        <v>18</v>
      </c>
      <c r="M2912" s="300">
        <v>10</v>
      </c>
      <c r="N2912" s="300">
        <v>20</v>
      </c>
      <c r="O2912" s="300">
        <v>16</v>
      </c>
      <c r="P2912" s="300">
        <v>20</v>
      </c>
      <c r="Q2912" s="300">
        <v>10</v>
      </c>
      <c r="R2912" s="1" t="s">
        <v>8</v>
      </c>
    </row>
    <row r="2913" spans="1:18">
      <c r="A2913">
        <v>31</v>
      </c>
      <c r="B2913">
        <v>16</v>
      </c>
      <c r="C2913" s="299" t="s">
        <v>6697</v>
      </c>
      <c r="D2913" s="299" t="s">
        <v>6699</v>
      </c>
      <c r="E2913" s="302" t="s">
        <v>6524</v>
      </c>
      <c r="F2913" s="301">
        <v>9.3999999999999986</v>
      </c>
      <c r="G2913" s="300">
        <v>5</v>
      </c>
      <c r="H2913" s="300">
        <v>10</v>
      </c>
      <c r="I2913" s="300">
        <v>5</v>
      </c>
      <c r="J2913" s="300">
        <v>5</v>
      </c>
      <c r="K2913" s="300">
        <v>8</v>
      </c>
      <c r="L2913" s="300">
        <v>8</v>
      </c>
      <c r="M2913" s="300">
        <v>5</v>
      </c>
      <c r="N2913" s="300">
        <v>20</v>
      </c>
      <c r="O2913" s="300">
        <v>20</v>
      </c>
      <c r="P2913" s="300">
        <v>6</v>
      </c>
      <c r="Q2913" s="300">
        <v>3</v>
      </c>
      <c r="R2913" s="1" t="s">
        <v>6698</v>
      </c>
    </row>
    <row r="2914" spans="1:18">
      <c r="A2914">
        <v>30</v>
      </c>
      <c r="C2914" s="299" t="s">
        <v>6697</v>
      </c>
      <c r="D2914" s="298" t="s">
        <v>6696</v>
      </c>
      <c r="E2914" s="297" t="s">
        <v>6524</v>
      </c>
      <c r="F2914" s="296">
        <v>8.5</v>
      </c>
      <c r="G2914" s="296">
        <f t="shared" ref="G2914:Q2914" si="33">AVERAGE(G2908:G2913)</f>
        <v>6.666666666666667</v>
      </c>
      <c r="H2914" s="296">
        <f t="shared" si="33"/>
        <v>8.5</v>
      </c>
      <c r="I2914" s="296">
        <f t="shared" si="33"/>
        <v>5.5</v>
      </c>
      <c r="J2914" s="296">
        <f t="shared" si="33"/>
        <v>6</v>
      </c>
      <c r="K2914" s="296">
        <f t="shared" si="33"/>
        <v>14</v>
      </c>
      <c r="L2914" s="296">
        <f t="shared" si="33"/>
        <v>14.166666666666666</v>
      </c>
      <c r="M2914" s="296">
        <f t="shared" si="33"/>
        <v>6.5</v>
      </c>
      <c r="N2914" s="296">
        <f t="shared" si="33"/>
        <v>17.333333333333332</v>
      </c>
      <c r="O2914" s="296">
        <f t="shared" si="33"/>
        <v>14.5</v>
      </c>
      <c r="P2914" s="296">
        <f t="shared" si="33"/>
        <v>13</v>
      </c>
      <c r="Q2914" s="296">
        <f t="shared" si="33"/>
        <v>7</v>
      </c>
      <c r="R2914" s="1" t="s">
        <v>8</v>
      </c>
    </row>
    <row r="2915" spans="1:18">
      <c r="A2915">
        <v>29</v>
      </c>
      <c r="B2915">
        <v>1</v>
      </c>
      <c r="C2915" s="299" t="s">
        <v>6667</v>
      </c>
      <c r="D2915" s="299" t="s">
        <v>6695</v>
      </c>
      <c r="E2915" s="302" t="s">
        <v>6524</v>
      </c>
      <c r="F2915" s="301">
        <v>8.3000000000000007</v>
      </c>
      <c r="G2915" s="300">
        <v>5</v>
      </c>
      <c r="H2915" s="300">
        <v>7</v>
      </c>
      <c r="I2915" s="300">
        <v>5</v>
      </c>
      <c r="J2915" s="300">
        <v>5</v>
      </c>
      <c r="K2915" s="300">
        <v>14</v>
      </c>
      <c r="L2915" s="300">
        <v>13</v>
      </c>
      <c r="M2915" s="300">
        <v>5</v>
      </c>
      <c r="N2915" s="300">
        <v>13</v>
      </c>
      <c r="O2915" s="300">
        <v>11</v>
      </c>
      <c r="P2915" s="300">
        <v>12</v>
      </c>
      <c r="Q2915" s="300">
        <v>7</v>
      </c>
      <c r="R2915" s="1" t="s">
        <v>8</v>
      </c>
    </row>
    <row r="2916" spans="1:18">
      <c r="A2916">
        <v>28</v>
      </c>
      <c r="B2916">
        <v>2</v>
      </c>
      <c r="C2916" s="299" t="s">
        <v>6667</v>
      </c>
      <c r="D2916" s="299" t="s">
        <v>6694</v>
      </c>
      <c r="E2916" s="302" t="s">
        <v>6524</v>
      </c>
      <c r="F2916" s="301">
        <v>7.9</v>
      </c>
      <c r="G2916" s="300">
        <v>6</v>
      </c>
      <c r="H2916" s="300">
        <v>5</v>
      </c>
      <c r="I2916" s="300">
        <v>5</v>
      </c>
      <c r="J2916" s="300">
        <v>6</v>
      </c>
      <c r="K2916" s="300">
        <v>12</v>
      </c>
      <c r="L2916" s="300">
        <v>13</v>
      </c>
      <c r="M2916" s="300">
        <v>5</v>
      </c>
      <c r="N2916" s="300">
        <v>10</v>
      </c>
      <c r="O2916" s="300">
        <v>10</v>
      </c>
      <c r="P2916" s="300">
        <v>11</v>
      </c>
      <c r="Q2916" s="300">
        <v>6</v>
      </c>
      <c r="R2916" s="1" t="s">
        <v>6665</v>
      </c>
    </row>
    <row r="2917" spans="1:18">
      <c r="A2917">
        <v>27</v>
      </c>
      <c r="B2917">
        <v>3</v>
      </c>
      <c r="C2917" s="299" t="s">
        <v>6667</v>
      </c>
      <c r="D2917" s="299" t="s">
        <v>6693</v>
      </c>
      <c r="E2917" s="302" t="s">
        <v>6524</v>
      </c>
      <c r="F2917" s="301">
        <v>7.3</v>
      </c>
      <c r="G2917" s="300">
        <v>4</v>
      </c>
      <c r="H2917" s="300">
        <v>8</v>
      </c>
      <c r="I2917" s="300">
        <v>5</v>
      </c>
      <c r="J2917" s="300">
        <v>5</v>
      </c>
      <c r="K2917" s="300">
        <v>10</v>
      </c>
      <c r="L2917" s="300">
        <v>8</v>
      </c>
      <c r="M2917" s="300">
        <v>5</v>
      </c>
      <c r="N2917" s="300">
        <v>10</v>
      </c>
      <c r="O2917" s="300">
        <v>8</v>
      </c>
      <c r="P2917" s="300">
        <v>10</v>
      </c>
      <c r="Q2917" s="300">
        <v>5</v>
      </c>
    </row>
    <row r="2918" spans="1:18">
      <c r="A2918">
        <v>26</v>
      </c>
      <c r="B2918">
        <v>4</v>
      </c>
      <c r="C2918" s="299" t="s">
        <v>6667</v>
      </c>
      <c r="D2918" s="299" t="s">
        <v>6692</v>
      </c>
      <c r="E2918" s="302" t="s">
        <v>6524</v>
      </c>
      <c r="F2918" s="301">
        <v>7.1</v>
      </c>
      <c r="G2918" s="300">
        <v>2</v>
      </c>
      <c r="H2918" s="300">
        <v>5</v>
      </c>
      <c r="I2918" s="300">
        <v>5</v>
      </c>
      <c r="J2918" s="300">
        <v>5</v>
      </c>
      <c r="K2918" s="300">
        <v>10</v>
      </c>
      <c r="L2918" s="300">
        <v>10</v>
      </c>
      <c r="M2918" s="300">
        <v>5</v>
      </c>
      <c r="N2918" s="300">
        <v>10</v>
      </c>
      <c r="O2918" s="300">
        <v>10</v>
      </c>
      <c r="P2918" s="300">
        <v>10</v>
      </c>
      <c r="Q2918" s="300">
        <v>5</v>
      </c>
    </row>
    <row r="2919" spans="1:18">
      <c r="A2919">
        <v>25</v>
      </c>
      <c r="B2919">
        <v>5</v>
      </c>
      <c r="C2919" s="299" t="s">
        <v>6667</v>
      </c>
      <c r="D2919" s="299" t="s">
        <v>6691</v>
      </c>
      <c r="E2919" s="302" t="s">
        <v>6524</v>
      </c>
      <c r="F2919" s="301">
        <v>7.5</v>
      </c>
      <c r="G2919" s="300">
        <v>5</v>
      </c>
      <c r="H2919" s="300">
        <v>5</v>
      </c>
      <c r="I2919" s="300">
        <v>8</v>
      </c>
      <c r="J2919" s="300">
        <v>5</v>
      </c>
      <c r="K2919" s="300">
        <v>12</v>
      </c>
      <c r="L2919" s="300">
        <v>9</v>
      </c>
      <c r="M2919" s="300">
        <v>3</v>
      </c>
      <c r="N2919" s="300">
        <v>12</v>
      </c>
      <c r="O2919" s="300">
        <v>10</v>
      </c>
      <c r="P2919" s="300">
        <v>10</v>
      </c>
      <c r="Q2919" s="300">
        <v>5</v>
      </c>
      <c r="R2919" s="1" t="s">
        <v>8</v>
      </c>
    </row>
    <row r="2920" spans="1:18">
      <c r="A2920">
        <v>24</v>
      </c>
      <c r="B2920">
        <v>6</v>
      </c>
      <c r="C2920" s="299" t="s">
        <v>6667</v>
      </c>
      <c r="D2920" s="299" t="s">
        <v>6690</v>
      </c>
      <c r="E2920" s="302" t="s">
        <v>6524</v>
      </c>
      <c r="F2920" s="301">
        <v>7.7</v>
      </c>
      <c r="G2920" s="300">
        <v>7</v>
      </c>
      <c r="H2920" s="300">
        <v>8</v>
      </c>
      <c r="I2920" s="300">
        <v>7</v>
      </c>
      <c r="J2920" s="300">
        <v>7</v>
      </c>
      <c r="K2920" s="300">
        <v>13</v>
      </c>
      <c r="L2920" s="300">
        <v>14</v>
      </c>
      <c r="M2920" s="300">
        <v>7</v>
      </c>
      <c r="N2920" s="300">
        <v>10</v>
      </c>
      <c r="O2920" s="300">
        <v>12</v>
      </c>
      <c r="P2920" s="300">
        <v>13</v>
      </c>
      <c r="Q2920" s="300">
        <v>5</v>
      </c>
      <c r="R2920" s="1" t="s">
        <v>8</v>
      </c>
    </row>
    <row r="2921" spans="1:18">
      <c r="A2921">
        <v>23</v>
      </c>
      <c r="B2921">
        <v>7</v>
      </c>
      <c r="C2921" s="299" t="s">
        <v>6667</v>
      </c>
      <c r="D2921" s="299" t="s">
        <v>6689</v>
      </c>
      <c r="E2921" s="302" t="s">
        <v>6524</v>
      </c>
      <c r="F2921" s="301">
        <v>8</v>
      </c>
      <c r="G2921" s="300">
        <v>5</v>
      </c>
      <c r="H2921" s="300">
        <v>5</v>
      </c>
      <c r="I2921" s="300">
        <v>6</v>
      </c>
      <c r="J2921" s="300">
        <v>5</v>
      </c>
      <c r="K2921" s="300">
        <v>13</v>
      </c>
      <c r="L2921" s="300">
        <v>12</v>
      </c>
      <c r="M2921" s="300">
        <v>5</v>
      </c>
      <c r="N2921" s="300">
        <v>10</v>
      </c>
      <c r="O2921" s="300">
        <v>10</v>
      </c>
      <c r="P2921" s="300">
        <v>10</v>
      </c>
      <c r="Q2921" s="300">
        <v>5</v>
      </c>
      <c r="R2921" s="1" t="s">
        <v>6665</v>
      </c>
    </row>
    <row r="2922" spans="1:18">
      <c r="A2922">
        <v>22</v>
      </c>
      <c r="B2922">
        <v>8</v>
      </c>
      <c r="C2922" s="299" t="s">
        <v>6667</v>
      </c>
      <c r="D2922" s="299" t="s">
        <v>6688</v>
      </c>
      <c r="E2922" s="302" t="s">
        <v>6524</v>
      </c>
      <c r="F2922" s="301">
        <v>7</v>
      </c>
      <c r="G2922" s="300">
        <v>4</v>
      </c>
      <c r="H2922" s="300">
        <v>6</v>
      </c>
      <c r="I2922" s="300">
        <v>8</v>
      </c>
      <c r="J2922" s="300">
        <v>5</v>
      </c>
      <c r="K2922" s="300">
        <v>10</v>
      </c>
      <c r="L2922" s="300">
        <v>8</v>
      </c>
      <c r="M2922" s="300">
        <v>5</v>
      </c>
      <c r="N2922" s="300">
        <v>13</v>
      </c>
      <c r="O2922" s="300">
        <v>10</v>
      </c>
      <c r="P2922" s="300">
        <v>10</v>
      </c>
      <c r="Q2922" s="300">
        <v>5</v>
      </c>
    </row>
    <row r="2923" spans="1:18">
      <c r="A2923">
        <v>21</v>
      </c>
      <c r="B2923">
        <v>9</v>
      </c>
      <c r="C2923" s="299" t="s">
        <v>6667</v>
      </c>
      <c r="D2923" s="299" t="s">
        <v>6687</v>
      </c>
      <c r="E2923" s="302" t="s">
        <v>6524</v>
      </c>
      <c r="F2923" s="301">
        <v>7.5</v>
      </c>
      <c r="G2923" s="300">
        <v>7</v>
      </c>
      <c r="H2923" s="300">
        <v>8</v>
      </c>
      <c r="I2923" s="300">
        <v>5</v>
      </c>
      <c r="J2923" s="300">
        <v>5</v>
      </c>
      <c r="K2923" s="300">
        <v>11</v>
      </c>
      <c r="L2923" s="300">
        <v>14</v>
      </c>
      <c r="M2923" s="300">
        <v>6</v>
      </c>
      <c r="N2923" s="300">
        <v>15</v>
      </c>
      <c r="O2923" s="300">
        <v>11</v>
      </c>
      <c r="P2923" s="300">
        <v>13</v>
      </c>
      <c r="Q2923" s="300">
        <v>5</v>
      </c>
      <c r="R2923" s="1" t="s">
        <v>6665</v>
      </c>
    </row>
    <row r="2924" spans="1:18">
      <c r="A2924">
        <v>20</v>
      </c>
      <c r="B2924">
        <v>10</v>
      </c>
      <c r="C2924" s="299" t="s">
        <v>6667</v>
      </c>
      <c r="D2924" s="299" t="s">
        <v>6686</v>
      </c>
      <c r="E2924" s="302" t="s">
        <v>6524</v>
      </c>
      <c r="F2924" s="301">
        <v>7.3</v>
      </c>
      <c r="G2924" s="300">
        <v>5</v>
      </c>
      <c r="H2924" s="300">
        <v>6</v>
      </c>
      <c r="I2924" s="300">
        <v>5</v>
      </c>
      <c r="J2924" s="300">
        <v>5</v>
      </c>
      <c r="K2924" s="300">
        <v>10</v>
      </c>
      <c r="L2924" s="300">
        <v>13</v>
      </c>
      <c r="M2924" s="300">
        <v>5</v>
      </c>
      <c r="N2924" s="300">
        <v>12</v>
      </c>
      <c r="O2924" s="300">
        <v>10</v>
      </c>
      <c r="P2924" s="300">
        <v>10</v>
      </c>
      <c r="Q2924" s="300">
        <v>5</v>
      </c>
    </row>
    <row r="2925" spans="1:18">
      <c r="A2925">
        <v>19</v>
      </c>
      <c r="B2925">
        <v>11</v>
      </c>
      <c r="C2925" s="299" t="s">
        <v>6667</v>
      </c>
      <c r="D2925" s="299" t="s">
        <v>6685</v>
      </c>
      <c r="E2925" s="302" t="s">
        <v>6524</v>
      </c>
      <c r="F2925" s="301">
        <v>7.4</v>
      </c>
      <c r="G2925" s="300">
        <v>5</v>
      </c>
      <c r="H2925" s="300">
        <v>5</v>
      </c>
      <c r="I2925" s="300">
        <v>5</v>
      </c>
      <c r="J2925" s="300">
        <v>5</v>
      </c>
      <c r="K2925" s="300">
        <v>10</v>
      </c>
      <c r="L2925" s="300">
        <v>10</v>
      </c>
      <c r="M2925" s="300">
        <v>5</v>
      </c>
      <c r="N2925" s="300">
        <v>12</v>
      </c>
      <c r="O2925" s="300">
        <v>10</v>
      </c>
      <c r="P2925" s="300">
        <v>10</v>
      </c>
      <c r="Q2925" s="300">
        <v>5</v>
      </c>
    </row>
    <row r="2926" spans="1:18">
      <c r="A2926">
        <v>18</v>
      </c>
      <c r="B2926">
        <v>12</v>
      </c>
      <c r="C2926" s="299" t="s">
        <v>6667</v>
      </c>
      <c r="D2926" s="299" t="s">
        <v>6684</v>
      </c>
      <c r="E2926" s="302" t="s">
        <v>6524</v>
      </c>
      <c r="F2926" s="301">
        <v>7.6</v>
      </c>
      <c r="G2926" s="300">
        <v>4</v>
      </c>
      <c r="H2926" s="300">
        <v>6</v>
      </c>
      <c r="I2926" s="300">
        <v>9</v>
      </c>
      <c r="J2926" s="300">
        <v>6</v>
      </c>
      <c r="K2926" s="300">
        <v>14</v>
      </c>
      <c r="L2926" s="300">
        <v>9</v>
      </c>
      <c r="M2926" s="300">
        <v>4</v>
      </c>
      <c r="N2926" s="300">
        <v>12</v>
      </c>
      <c r="O2926" s="300">
        <v>10</v>
      </c>
      <c r="P2926" s="300">
        <v>10</v>
      </c>
      <c r="Q2926" s="300">
        <v>5</v>
      </c>
      <c r="R2926" s="1" t="s">
        <v>8</v>
      </c>
    </row>
    <row r="2927" spans="1:18">
      <c r="A2927">
        <v>17</v>
      </c>
      <c r="B2927">
        <v>13</v>
      </c>
      <c r="C2927" s="299" t="s">
        <v>6667</v>
      </c>
      <c r="D2927" s="299" t="s">
        <v>6683</v>
      </c>
      <c r="E2927" s="302" t="s">
        <v>6524</v>
      </c>
      <c r="F2927" s="301">
        <v>9.4</v>
      </c>
      <c r="G2927" s="300">
        <v>10</v>
      </c>
      <c r="H2927" s="300">
        <v>9</v>
      </c>
      <c r="I2927" s="300">
        <v>7</v>
      </c>
      <c r="J2927" s="300">
        <v>6</v>
      </c>
      <c r="K2927" s="300">
        <v>14</v>
      </c>
      <c r="L2927" s="300">
        <v>18</v>
      </c>
      <c r="M2927" s="300">
        <v>4</v>
      </c>
      <c r="N2927" s="300">
        <v>20</v>
      </c>
      <c r="O2927" s="300">
        <v>11</v>
      </c>
      <c r="P2927" s="300">
        <v>20</v>
      </c>
      <c r="Q2927" s="300">
        <v>10</v>
      </c>
      <c r="R2927" s="1" t="s">
        <v>6665</v>
      </c>
    </row>
    <row r="2928" spans="1:18">
      <c r="A2928">
        <v>16</v>
      </c>
      <c r="B2928">
        <v>14</v>
      </c>
      <c r="C2928" s="299" t="s">
        <v>6667</v>
      </c>
      <c r="D2928" s="299" t="s">
        <v>6682</v>
      </c>
      <c r="E2928" s="302" t="s">
        <v>6524</v>
      </c>
      <c r="F2928" s="301">
        <v>7.9</v>
      </c>
      <c r="G2928" s="300">
        <v>6</v>
      </c>
      <c r="H2928" s="300">
        <v>8</v>
      </c>
      <c r="I2928" s="300">
        <v>5</v>
      </c>
      <c r="J2928" s="300">
        <v>6</v>
      </c>
      <c r="K2928" s="300">
        <v>12</v>
      </c>
      <c r="L2928" s="300">
        <v>12</v>
      </c>
      <c r="M2928" s="300">
        <v>5</v>
      </c>
      <c r="N2928" s="300">
        <v>11</v>
      </c>
      <c r="O2928" s="300">
        <v>10</v>
      </c>
      <c r="P2928" s="300">
        <v>11</v>
      </c>
      <c r="Q2928" s="300">
        <v>5</v>
      </c>
      <c r="R2928" s="1" t="s">
        <v>6665</v>
      </c>
    </row>
    <row r="2929" spans="1:18">
      <c r="A2929">
        <v>15</v>
      </c>
      <c r="B2929">
        <v>15</v>
      </c>
      <c r="C2929" s="299" t="s">
        <v>6667</v>
      </c>
      <c r="D2929" s="299" t="s">
        <v>6681</v>
      </c>
      <c r="E2929" s="302" t="s">
        <v>6524</v>
      </c>
      <c r="F2929" s="301">
        <v>7.5</v>
      </c>
      <c r="G2929" s="300">
        <v>4</v>
      </c>
      <c r="H2929" s="300">
        <v>6</v>
      </c>
      <c r="I2929" s="300">
        <v>5</v>
      </c>
      <c r="J2929" s="300">
        <v>5</v>
      </c>
      <c r="K2929" s="300">
        <v>10</v>
      </c>
      <c r="L2929" s="300">
        <v>13</v>
      </c>
      <c r="M2929" s="300">
        <v>4</v>
      </c>
      <c r="N2929" s="300">
        <v>10</v>
      </c>
      <c r="O2929" s="300">
        <v>10</v>
      </c>
      <c r="P2929" s="300">
        <v>10</v>
      </c>
      <c r="Q2929" s="300">
        <v>5</v>
      </c>
      <c r="R2929" s="1" t="s">
        <v>6665</v>
      </c>
    </row>
    <row r="2930" spans="1:18">
      <c r="A2930">
        <v>14</v>
      </c>
      <c r="B2930">
        <v>16</v>
      </c>
      <c r="C2930" s="299" t="s">
        <v>6667</v>
      </c>
      <c r="D2930" s="299" t="s">
        <v>6680</v>
      </c>
      <c r="E2930" s="302" t="s">
        <v>6524</v>
      </c>
      <c r="F2930" s="301">
        <v>7.1</v>
      </c>
      <c r="G2930" s="300">
        <v>4</v>
      </c>
      <c r="H2930" s="300">
        <v>8</v>
      </c>
      <c r="I2930" s="300">
        <v>6</v>
      </c>
      <c r="J2930" s="300">
        <v>5</v>
      </c>
      <c r="K2930" s="300">
        <v>12</v>
      </c>
      <c r="L2930" s="300">
        <v>10</v>
      </c>
      <c r="M2930" s="300">
        <v>4</v>
      </c>
      <c r="N2930" s="300">
        <v>10</v>
      </c>
      <c r="O2930" s="300">
        <v>10</v>
      </c>
      <c r="P2930" s="300">
        <v>10</v>
      </c>
      <c r="Q2930" s="300">
        <v>5</v>
      </c>
    </row>
    <row r="2931" spans="1:18">
      <c r="A2931">
        <v>13</v>
      </c>
      <c r="B2931">
        <v>17</v>
      </c>
      <c r="C2931" s="299" t="s">
        <v>6667</v>
      </c>
      <c r="D2931" s="299" t="s">
        <v>6679</v>
      </c>
      <c r="E2931" s="302" t="s">
        <v>6524</v>
      </c>
      <c r="F2931" s="301">
        <v>6.3</v>
      </c>
      <c r="G2931" s="300">
        <v>6</v>
      </c>
      <c r="H2931" s="300">
        <v>5</v>
      </c>
      <c r="I2931" s="300">
        <v>6</v>
      </c>
      <c r="J2931" s="300">
        <v>8</v>
      </c>
      <c r="K2931" s="300">
        <v>12</v>
      </c>
      <c r="L2931" s="300">
        <v>10</v>
      </c>
      <c r="M2931" s="300">
        <v>5</v>
      </c>
      <c r="N2931" s="300">
        <v>10</v>
      </c>
      <c r="O2931" s="300">
        <v>10</v>
      </c>
      <c r="P2931" s="300">
        <v>11</v>
      </c>
      <c r="Q2931" s="300">
        <v>5</v>
      </c>
    </row>
    <row r="2932" spans="1:18">
      <c r="A2932">
        <v>12</v>
      </c>
      <c r="B2932">
        <v>18</v>
      </c>
      <c r="C2932" s="299" t="s">
        <v>6667</v>
      </c>
      <c r="D2932" s="299" t="s">
        <v>6678</v>
      </c>
      <c r="E2932" s="302" t="s">
        <v>6524</v>
      </c>
      <c r="F2932" s="301">
        <v>7.4</v>
      </c>
      <c r="G2932" s="300">
        <v>6</v>
      </c>
      <c r="H2932" s="300">
        <v>7</v>
      </c>
      <c r="I2932" s="300">
        <v>9</v>
      </c>
      <c r="J2932" s="300">
        <v>5</v>
      </c>
      <c r="K2932" s="300">
        <v>16</v>
      </c>
      <c r="L2932" s="300">
        <v>13</v>
      </c>
      <c r="M2932" s="300">
        <v>4</v>
      </c>
      <c r="N2932" s="300">
        <v>10</v>
      </c>
      <c r="O2932" s="300">
        <v>12</v>
      </c>
      <c r="P2932" s="300">
        <v>12</v>
      </c>
      <c r="Q2932" s="300">
        <v>5</v>
      </c>
    </row>
    <row r="2933" spans="1:18">
      <c r="A2933">
        <v>11</v>
      </c>
      <c r="B2933">
        <v>19</v>
      </c>
      <c r="C2933" s="299" t="s">
        <v>6667</v>
      </c>
      <c r="D2933" s="299" t="s">
        <v>6677</v>
      </c>
      <c r="E2933" s="302" t="s">
        <v>6524</v>
      </c>
      <c r="F2933" s="301">
        <v>7.6</v>
      </c>
      <c r="G2933" s="300">
        <v>6</v>
      </c>
      <c r="H2933" s="300">
        <v>7</v>
      </c>
      <c r="I2933" s="300">
        <v>5</v>
      </c>
      <c r="J2933" s="300">
        <v>5</v>
      </c>
      <c r="K2933" s="300">
        <v>10</v>
      </c>
      <c r="L2933" s="300">
        <v>10</v>
      </c>
      <c r="M2933" s="300">
        <v>5</v>
      </c>
      <c r="N2933" s="300">
        <v>12</v>
      </c>
      <c r="O2933" s="300">
        <v>10</v>
      </c>
      <c r="P2933" s="300">
        <v>10</v>
      </c>
      <c r="Q2933" s="300">
        <v>5</v>
      </c>
      <c r="R2933" s="1" t="s">
        <v>6665</v>
      </c>
    </row>
    <row r="2934" spans="1:18">
      <c r="A2934">
        <v>10</v>
      </c>
      <c r="B2934">
        <v>20</v>
      </c>
      <c r="C2934" s="299" t="s">
        <v>6667</v>
      </c>
      <c r="D2934" s="299" t="s">
        <v>6676</v>
      </c>
      <c r="E2934" s="302" t="s">
        <v>6524</v>
      </c>
      <c r="F2934" s="301">
        <v>8.8000000000000007</v>
      </c>
      <c r="G2934" s="300">
        <v>6</v>
      </c>
      <c r="H2934" s="300">
        <v>7</v>
      </c>
      <c r="I2934" s="300">
        <v>8</v>
      </c>
      <c r="J2934" s="300">
        <v>7</v>
      </c>
      <c r="K2934" s="300">
        <v>16</v>
      </c>
      <c r="L2934" s="300">
        <v>11</v>
      </c>
      <c r="M2934" s="300">
        <v>4</v>
      </c>
      <c r="N2934" s="300">
        <v>12</v>
      </c>
      <c r="O2934" s="300">
        <v>9</v>
      </c>
      <c r="P2934" s="300">
        <v>13</v>
      </c>
      <c r="Q2934" s="300">
        <v>5</v>
      </c>
      <c r="R2934" s="1" t="s">
        <v>8</v>
      </c>
    </row>
    <row r="2935" spans="1:18">
      <c r="A2935">
        <v>9</v>
      </c>
      <c r="B2935">
        <v>21</v>
      </c>
      <c r="C2935" s="299" t="s">
        <v>6667</v>
      </c>
      <c r="D2935" s="299" t="s">
        <v>6675</v>
      </c>
      <c r="E2935" s="302" t="s">
        <v>6524</v>
      </c>
      <c r="F2935" s="301">
        <v>8.3000000000000007</v>
      </c>
      <c r="G2935" s="300">
        <v>5</v>
      </c>
      <c r="H2935" s="300">
        <v>5</v>
      </c>
      <c r="I2935" s="300">
        <v>5</v>
      </c>
      <c r="J2935" s="300">
        <v>5</v>
      </c>
      <c r="K2935" s="300">
        <v>10</v>
      </c>
      <c r="L2935" s="300">
        <v>12</v>
      </c>
      <c r="M2935" s="300">
        <v>5</v>
      </c>
      <c r="N2935" s="300">
        <v>10</v>
      </c>
      <c r="O2935" s="300">
        <v>10</v>
      </c>
      <c r="P2935" s="300">
        <v>8</v>
      </c>
      <c r="Q2935" s="300">
        <v>5</v>
      </c>
      <c r="R2935" s="1" t="s">
        <v>6665</v>
      </c>
    </row>
    <row r="2936" spans="1:18">
      <c r="A2936">
        <v>8</v>
      </c>
      <c r="B2936">
        <v>22</v>
      </c>
      <c r="C2936" s="299" t="s">
        <v>6667</v>
      </c>
      <c r="D2936" s="299" t="s">
        <v>6674</v>
      </c>
      <c r="E2936" s="302" t="s">
        <v>6524</v>
      </c>
      <c r="F2936" s="301">
        <v>7.8</v>
      </c>
      <c r="G2936" s="300">
        <v>4</v>
      </c>
      <c r="H2936" s="300">
        <v>5</v>
      </c>
      <c r="I2936" s="300">
        <v>5</v>
      </c>
      <c r="J2936" s="300">
        <v>5</v>
      </c>
      <c r="K2936" s="300">
        <v>12</v>
      </c>
      <c r="L2936" s="300">
        <v>10</v>
      </c>
      <c r="M2936" s="300">
        <v>5</v>
      </c>
      <c r="N2936" s="300">
        <v>10</v>
      </c>
      <c r="O2936" s="300">
        <v>10</v>
      </c>
      <c r="P2936" s="300">
        <v>10</v>
      </c>
      <c r="Q2936" s="300">
        <v>5</v>
      </c>
      <c r="R2936" s="1" t="s">
        <v>6665</v>
      </c>
    </row>
    <row r="2937" spans="1:18">
      <c r="A2937">
        <v>7</v>
      </c>
      <c r="B2937">
        <v>23</v>
      </c>
      <c r="C2937" s="299" t="s">
        <v>6667</v>
      </c>
      <c r="D2937" s="299" t="s">
        <v>6673</v>
      </c>
      <c r="E2937" s="302" t="s">
        <v>6524</v>
      </c>
      <c r="F2937" s="301">
        <v>8.1</v>
      </c>
      <c r="G2937" s="300">
        <v>3</v>
      </c>
      <c r="H2937" s="300">
        <v>5</v>
      </c>
      <c r="I2937" s="300">
        <v>5</v>
      </c>
      <c r="J2937" s="300">
        <v>5</v>
      </c>
      <c r="K2937" s="300">
        <v>11</v>
      </c>
      <c r="L2937" s="300">
        <v>8</v>
      </c>
      <c r="M2937" s="300">
        <v>2</v>
      </c>
      <c r="N2937" s="300">
        <v>10</v>
      </c>
      <c r="O2937" s="300">
        <v>11</v>
      </c>
      <c r="P2937" s="300">
        <v>10</v>
      </c>
      <c r="Q2937" s="300">
        <v>5</v>
      </c>
      <c r="R2937" s="1" t="s">
        <v>6665</v>
      </c>
    </row>
    <row r="2938" spans="1:18">
      <c r="A2938">
        <v>6</v>
      </c>
      <c r="B2938">
        <v>24</v>
      </c>
      <c r="C2938" s="299" t="s">
        <v>6667</v>
      </c>
      <c r="D2938" s="299" t="s">
        <v>6672</v>
      </c>
      <c r="E2938" s="302" t="s">
        <v>6524</v>
      </c>
      <c r="F2938" s="301">
        <v>6.7</v>
      </c>
      <c r="G2938" s="300">
        <v>3</v>
      </c>
      <c r="H2938" s="300">
        <v>6</v>
      </c>
      <c r="I2938" s="300">
        <v>6</v>
      </c>
      <c r="J2938" s="300">
        <v>5</v>
      </c>
      <c r="K2938" s="300">
        <v>11</v>
      </c>
      <c r="L2938" s="300">
        <v>7</v>
      </c>
      <c r="M2938" s="300">
        <v>4</v>
      </c>
      <c r="N2938" s="300">
        <v>12</v>
      </c>
      <c r="O2938" s="300">
        <v>10</v>
      </c>
      <c r="P2938" s="300">
        <v>9</v>
      </c>
      <c r="Q2938" s="300">
        <v>5</v>
      </c>
    </row>
    <row r="2939" spans="1:18">
      <c r="A2939">
        <v>5</v>
      </c>
      <c r="B2939">
        <v>25</v>
      </c>
      <c r="C2939" s="299" t="s">
        <v>6667</v>
      </c>
      <c r="D2939" s="299" t="s">
        <v>6671</v>
      </c>
      <c r="E2939" s="302" t="s">
        <v>6524</v>
      </c>
      <c r="F2939" s="301">
        <v>7.4</v>
      </c>
      <c r="G2939" s="300">
        <v>4</v>
      </c>
      <c r="H2939" s="300">
        <v>6</v>
      </c>
      <c r="I2939" s="300">
        <v>6</v>
      </c>
      <c r="J2939" s="300">
        <v>5</v>
      </c>
      <c r="K2939" s="300">
        <v>11</v>
      </c>
      <c r="L2939" s="300">
        <v>8</v>
      </c>
      <c r="M2939" s="300">
        <v>3</v>
      </c>
      <c r="N2939" s="300">
        <v>13</v>
      </c>
      <c r="O2939" s="300">
        <v>10</v>
      </c>
      <c r="P2939" s="300">
        <v>10</v>
      </c>
      <c r="Q2939" s="300">
        <v>5</v>
      </c>
    </row>
    <row r="2940" spans="1:18">
      <c r="A2940">
        <v>4</v>
      </c>
      <c r="B2940">
        <v>26</v>
      </c>
      <c r="C2940" s="299" t="s">
        <v>6667</v>
      </c>
      <c r="D2940" s="299" t="s">
        <v>6670</v>
      </c>
      <c r="E2940" s="302" t="s">
        <v>6524</v>
      </c>
      <c r="F2940" s="301">
        <v>7.2</v>
      </c>
      <c r="G2940" s="300">
        <v>4</v>
      </c>
      <c r="H2940" s="300">
        <v>6</v>
      </c>
      <c r="I2940" s="300">
        <v>5</v>
      </c>
      <c r="J2940" s="300">
        <v>5</v>
      </c>
      <c r="K2940" s="300">
        <v>9</v>
      </c>
      <c r="L2940" s="300">
        <v>9</v>
      </c>
      <c r="M2940" s="300">
        <v>4</v>
      </c>
      <c r="N2940" s="300">
        <v>13</v>
      </c>
      <c r="O2940" s="300">
        <v>10</v>
      </c>
      <c r="P2940" s="300">
        <v>10</v>
      </c>
      <c r="Q2940" s="300">
        <v>5</v>
      </c>
    </row>
    <row r="2941" spans="1:18">
      <c r="A2941">
        <v>3</v>
      </c>
      <c r="B2941">
        <v>27</v>
      </c>
      <c r="C2941" s="299" t="s">
        <v>6667</v>
      </c>
      <c r="D2941" s="299" t="s">
        <v>6669</v>
      </c>
      <c r="E2941" s="302" t="s">
        <v>6524</v>
      </c>
      <c r="F2941" s="301">
        <v>8.1</v>
      </c>
      <c r="G2941" s="300">
        <v>7</v>
      </c>
      <c r="H2941" s="300">
        <v>7</v>
      </c>
      <c r="I2941" s="300">
        <v>6</v>
      </c>
      <c r="J2941" s="300">
        <v>5</v>
      </c>
      <c r="K2941" s="300">
        <v>14</v>
      </c>
      <c r="L2941" s="300">
        <v>15</v>
      </c>
      <c r="M2941" s="300">
        <v>7</v>
      </c>
      <c r="N2941" s="300">
        <v>15</v>
      </c>
      <c r="O2941" s="300">
        <v>10</v>
      </c>
      <c r="P2941" s="300">
        <v>14</v>
      </c>
      <c r="Q2941" s="300">
        <v>5</v>
      </c>
      <c r="R2941" s="1" t="s">
        <v>8</v>
      </c>
    </row>
    <row r="2942" spans="1:18">
      <c r="A2942">
        <v>2</v>
      </c>
      <c r="B2942">
        <v>28</v>
      </c>
      <c r="C2942" s="299" t="s">
        <v>6667</v>
      </c>
      <c r="D2942" s="299" t="s">
        <v>6668</v>
      </c>
      <c r="E2942" s="302" t="s">
        <v>6524</v>
      </c>
      <c r="F2942" s="301">
        <v>7</v>
      </c>
      <c r="G2942" s="300">
        <v>5</v>
      </c>
      <c r="H2942" s="300">
        <v>6</v>
      </c>
      <c r="I2942" s="300">
        <v>5</v>
      </c>
      <c r="J2942" s="300">
        <v>5</v>
      </c>
      <c r="K2942" s="300">
        <v>10</v>
      </c>
      <c r="L2942" s="300">
        <v>11</v>
      </c>
      <c r="M2942" s="300">
        <v>5</v>
      </c>
      <c r="N2942" s="300">
        <v>12</v>
      </c>
      <c r="O2942" s="300">
        <v>10</v>
      </c>
      <c r="P2942" s="300">
        <v>9</v>
      </c>
      <c r="Q2942" s="300">
        <v>5</v>
      </c>
    </row>
    <row r="2943" spans="1:18">
      <c r="A2943">
        <v>1</v>
      </c>
      <c r="C2943" s="299" t="s">
        <v>6667</v>
      </c>
      <c r="D2943" s="298" t="s">
        <v>6666</v>
      </c>
      <c r="E2943" s="297" t="s">
        <v>6524</v>
      </c>
      <c r="F2943" s="296">
        <v>7.6</v>
      </c>
      <c r="G2943" s="296">
        <f t="shared" ref="G2943:Q2943" si="34">AVERAGE(G2942:G2942)</f>
        <v>5</v>
      </c>
      <c r="H2943" s="296">
        <f t="shared" si="34"/>
        <v>6</v>
      </c>
      <c r="I2943" s="296">
        <f t="shared" si="34"/>
        <v>5</v>
      </c>
      <c r="J2943" s="296">
        <f t="shared" si="34"/>
        <v>5</v>
      </c>
      <c r="K2943" s="296">
        <f t="shared" si="34"/>
        <v>10</v>
      </c>
      <c r="L2943" s="296">
        <f t="shared" si="34"/>
        <v>11</v>
      </c>
      <c r="M2943" s="296">
        <f t="shared" si="34"/>
        <v>5</v>
      </c>
      <c r="N2943" s="296">
        <f t="shared" si="34"/>
        <v>12</v>
      </c>
      <c r="O2943" s="296">
        <f t="shared" si="34"/>
        <v>10</v>
      </c>
      <c r="P2943" s="296">
        <f t="shared" si="34"/>
        <v>9</v>
      </c>
      <c r="Q2943" s="296">
        <f t="shared" si="34"/>
        <v>5</v>
      </c>
      <c r="R2943" s="1" t="s">
        <v>6665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58CF-3A06-4331-9CCC-DCF51AD6B354}">
  <sheetPr>
    <tabColor theme="0"/>
  </sheetPr>
  <dimension ref="A1:DY151"/>
  <sheetViews>
    <sheetView topLeftCell="B1" zoomScale="110" zoomScaleNormal="110" workbookViewId="0">
      <pane ySplit="1" topLeftCell="A2" activePane="bottomLeft" state="frozen"/>
      <selection activeCell="B345" sqref="B345"/>
      <selection pane="bottomLeft" activeCell="G56" sqref="G56"/>
    </sheetView>
  </sheetViews>
  <sheetFormatPr defaultColWidth="10.625" defaultRowHeight="15.75"/>
  <cols>
    <col min="1" max="1" width="0" style="5" hidden="1" customWidth="1"/>
    <col min="2" max="2" width="13.125" style="269" customWidth="1"/>
    <col min="3" max="4" width="10.625" style="5"/>
    <col min="5" max="5" width="39.125" style="268" customWidth="1"/>
    <col min="6" max="6" width="10.625" style="37"/>
    <col min="7" max="19" width="10.625" style="5"/>
    <col min="20" max="20" width="10.625" style="267"/>
    <col min="21" max="33" width="10.625" style="5"/>
    <col min="34" max="16384" width="10.625" style="267"/>
  </cols>
  <sheetData>
    <row r="1" spans="1:129" ht="31.5">
      <c r="A1" s="290" t="s">
        <v>6664</v>
      </c>
      <c r="B1" s="293" t="s">
        <v>703</v>
      </c>
      <c r="C1" s="290" t="s">
        <v>6663</v>
      </c>
      <c r="D1" s="290" t="s">
        <v>6662</v>
      </c>
      <c r="E1" s="292" t="s">
        <v>6661</v>
      </c>
      <c r="F1" s="291" t="s">
        <v>6660</v>
      </c>
      <c r="G1" s="290" t="s">
        <v>6659</v>
      </c>
      <c r="H1" s="290" t="s">
        <v>6658</v>
      </c>
      <c r="I1" s="290" t="s">
        <v>6657</v>
      </c>
      <c r="J1" s="290" t="s">
        <v>6656</v>
      </c>
      <c r="K1" s="290" t="s">
        <v>6655</v>
      </c>
      <c r="L1" s="290" t="s">
        <v>6654</v>
      </c>
      <c r="M1" s="290" t="s">
        <v>6653</v>
      </c>
      <c r="N1" s="290" t="s">
        <v>6652</v>
      </c>
      <c r="O1" s="290" t="s">
        <v>6651</v>
      </c>
      <c r="P1" s="290" t="s">
        <v>6650</v>
      </c>
      <c r="Q1" s="290" t="s">
        <v>6649</v>
      </c>
      <c r="R1" s="290" t="s">
        <v>6648</v>
      </c>
      <c r="S1" s="290" t="s">
        <v>6647</v>
      </c>
      <c r="T1" s="290" t="s">
        <v>6646</v>
      </c>
      <c r="U1" s="290" t="s">
        <v>6645</v>
      </c>
      <c r="V1" s="290" t="s">
        <v>6644</v>
      </c>
      <c r="W1" s="290" t="s">
        <v>6643</v>
      </c>
      <c r="X1" s="290" t="s">
        <v>6642</v>
      </c>
      <c r="Y1" s="290" t="s">
        <v>6641</v>
      </c>
      <c r="Z1" s="290" t="s">
        <v>6640</v>
      </c>
      <c r="AA1" s="290" t="s">
        <v>6639</v>
      </c>
      <c r="AB1" s="290" t="s">
        <v>6638</v>
      </c>
      <c r="AC1" s="290" t="s">
        <v>6637</v>
      </c>
      <c r="AD1" s="290" t="s">
        <v>6636</v>
      </c>
      <c r="AE1" s="290" t="s">
        <v>6635</v>
      </c>
      <c r="AF1" s="290" t="s">
        <v>6634</v>
      </c>
      <c r="AG1" s="290" t="s">
        <v>6633</v>
      </c>
    </row>
    <row r="2" spans="1:129" s="270" customFormat="1">
      <c r="A2" s="5" t="s">
        <v>6524</v>
      </c>
      <c r="B2" s="269" t="s">
        <v>6606</v>
      </c>
      <c r="C2" s="5">
        <v>1989</v>
      </c>
      <c r="D2" s="289" t="s">
        <v>6629</v>
      </c>
      <c r="E2" s="268" t="s">
        <v>6506</v>
      </c>
      <c r="F2" s="37">
        <f t="shared" ref="F2:F33" si="0">(AVERAGE(G2:KX2))</f>
        <v>7.80569105691057</v>
      </c>
      <c r="G2" s="5">
        <v>7</v>
      </c>
      <c r="H2" s="5">
        <v>6</v>
      </c>
      <c r="I2" s="5">
        <v>4</v>
      </c>
      <c r="J2" s="5">
        <v>7</v>
      </c>
      <c r="K2" s="5">
        <v>5</v>
      </c>
      <c r="L2" s="5">
        <v>8</v>
      </c>
      <c r="M2" s="5">
        <v>7</v>
      </c>
      <c r="N2" s="5">
        <v>7</v>
      </c>
      <c r="O2" s="5">
        <v>6</v>
      </c>
      <c r="P2" s="5">
        <v>10</v>
      </c>
      <c r="Q2" s="5">
        <v>8</v>
      </c>
      <c r="R2" s="5">
        <v>6</v>
      </c>
      <c r="S2" s="5">
        <v>10</v>
      </c>
      <c r="T2" s="5">
        <v>5</v>
      </c>
      <c r="U2" s="5">
        <v>9</v>
      </c>
      <c r="V2" s="5">
        <v>3</v>
      </c>
      <c r="W2" s="5">
        <v>9</v>
      </c>
      <c r="X2" s="5">
        <v>10</v>
      </c>
      <c r="Y2" s="5">
        <v>9</v>
      </c>
      <c r="Z2" s="5">
        <v>7</v>
      </c>
      <c r="AA2" s="5">
        <v>10</v>
      </c>
      <c r="AB2" s="5">
        <v>9</v>
      </c>
      <c r="AC2" s="5">
        <v>6</v>
      </c>
      <c r="AD2" s="5">
        <v>7</v>
      </c>
      <c r="AE2" s="5">
        <v>6</v>
      </c>
      <c r="AF2" s="5">
        <v>6</v>
      </c>
      <c r="AG2" s="5">
        <v>10</v>
      </c>
      <c r="AH2" s="270">
        <v>10</v>
      </c>
      <c r="AI2" s="270">
        <v>7</v>
      </c>
      <c r="AJ2" s="270">
        <v>6</v>
      </c>
      <c r="AK2" s="270">
        <v>6</v>
      </c>
      <c r="AL2" s="270">
        <v>9</v>
      </c>
      <c r="AM2" s="270">
        <v>7</v>
      </c>
      <c r="AN2" s="270">
        <v>8</v>
      </c>
      <c r="AO2" s="270">
        <v>9</v>
      </c>
      <c r="AP2" s="270">
        <v>8</v>
      </c>
      <c r="AQ2" s="270">
        <v>7</v>
      </c>
      <c r="AR2" s="270">
        <v>6</v>
      </c>
      <c r="AS2" s="270">
        <v>8</v>
      </c>
      <c r="AT2" s="270">
        <v>10</v>
      </c>
      <c r="AU2" s="270">
        <v>8</v>
      </c>
      <c r="AV2" s="267">
        <v>10</v>
      </c>
      <c r="AW2" s="267">
        <v>8</v>
      </c>
      <c r="AX2" s="267">
        <v>9</v>
      </c>
      <c r="AY2" s="267">
        <v>6</v>
      </c>
      <c r="AZ2" s="267">
        <v>6</v>
      </c>
      <c r="BA2" s="267">
        <v>6</v>
      </c>
      <c r="BB2" s="267">
        <v>9</v>
      </c>
      <c r="BC2" s="267">
        <v>10</v>
      </c>
      <c r="BD2" s="267">
        <v>9</v>
      </c>
      <c r="BE2" s="267">
        <v>8</v>
      </c>
      <c r="BF2" s="267">
        <v>6</v>
      </c>
      <c r="BG2" s="267">
        <v>6</v>
      </c>
      <c r="BH2" s="267">
        <v>7</v>
      </c>
      <c r="BI2" s="267">
        <v>7</v>
      </c>
      <c r="BJ2" s="267">
        <v>10</v>
      </c>
      <c r="BK2" s="267">
        <v>8</v>
      </c>
      <c r="BL2" s="267">
        <v>7</v>
      </c>
      <c r="BM2" s="267">
        <v>9</v>
      </c>
      <c r="BN2" s="267">
        <v>10</v>
      </c>
      <c r="BO2" s="267">
        <v>9</v>
      </c>
      <c r="BP2" s="267">
        <v>9</v>
      </c>
      <c r="BQ2" s="267">
        <v>8</v>
      </c>
      <c r="BR2" s="267">
        <v>10</v>
      </c>
      <c r="BS2" s="267">
        <v>8</v>
      </c>
      <c r="BT2" s="267">
        <v>10</v>
      </c>
      <c r="BU2" s="267">
        <v>10</v>
      </c>
      <c r="BV2" s="267">
        <v>10</v>
      </c>
      <c r="BW2" s="267">
        <v>9</v>
      </c>
      <c r="BX2" s="267">
        <v>9</v>
      </c>
      <c r="BY2" s="267">
        <v>9</v>
      </c>
      <c r="BZ2" s="267">
        <v>9</v>
      </c>
      <c r="CA2" s="267">
        <v>10</v>
      </c>
      <c r="CB2" s="267">
        <v>10</v>
      </c>
      <c r="CC2" s="267">
        <v>6</v>
      </c>
      <c r="CD2" s="267">
        <v>7</v>
      </c>
      <c r="CE2" s="267">
        <v>6</v>
      </c>
      <c r="CF2" s="267">
        <v>7</v>
      </c>
      <c r="CG2" s="267">
        <v>7</v>
      </c>
      <c r="CH2" s="267">
        <v>8</v>
      </c>
      <c r="CI2" s="267">
        <v>9</v>
      </c>
      <c r="CJ2" s="267">
        <v>6</v>
      </c>
      <c r="CK2" s="267">
        <v>10</v>
      </c>
      <c r="CL2" s="267">
        <v>7</v>
      </c>
      <c r="CM2" s="267">
        <v>8</v>
      </c>
      <c r="CN2" s="267">
        <v>10</v>
      </c>
      <c r="CO2" s="267">
        <v>8</v>
      </c>
      <c r="CP2" s="267">
        <v>8</v>
      </c>
      <c r="CQ2" s="267">
        <v>7</v>
      </c>
      <c r="CR2" s="267">
        <v>7</v>
      </c>
      <c r="CS2" s="267">
        <v>8</v>
      </c>
      <c r="CT2" s="267">
        <v>10</v>
      </c>
      <c r="CU2" s="267">
        <v>8</v>
      </c>
      <c r="CV2" s="267">
        <v>10</v>
      </c>
      <c r="CW2" s="267">
        <v>7</v>
      </c>
      <c r="CX2" s="267">
        <v>7</v>
      </c>
      <c r="CY2" s="267">
        <v>8</v>
      </c>
      <c r="CZ2" s="267">
        <v>7</v>
      </c>
      <c r="DA2" s="267">
        <v>7</v>
      </c>
      <c r="DB2" s="267">
        <v>7</v>
      </c>
      <c r="DC2" s="267">
        <v>8</v>
      </c>
      <c r="DD2" s="267">
        <v>10</v>
      </c>
      <c r="DE2" s="267">
        <v>7</v>
      </c>
      <c r="DF2" s="267">
        <v>10</v>
      </c>
      <c r="DG2" s="267">
        <v>8</v>
      </c>
      <c r="DH2" s="267">
        <v>9</v>
      </c>
      <c r="DI2" s="267">
        <v>6</v>
      </c>
      <c r="DJ2" s="267">
        <v>8</v>
      </c>
      <c r="DK2" s="267">
        <v>7</v>
      </c>
      <c r="DL2" s="267">
        <v>7</v>
      </c>
      <c r="DM2" s="267">
        <v>6</v>
      </c>
      <c r="DN2" s="267">
        <v>8</v>
      </c>
      <c r="DO2" s="267">
        <v>4</v>
      </c>
      <c r="DP2" s="267">
        <v>7</v>
      </c>
      <c r="DQ2" s="267">
        <v>7</v>
      </c>
      <c r="DR2" s="267">
        <v>10</v>
      </c>
      <c r="DS2" s="267">
        <v>6</v>
      </c>
      <c r="DT2" s="267">
        <v>7.2</v>
      </c>
      <c r="DU2" s="267">
        <v>9.1999999999999993</v>
      </c>
      <c r="DV2" s="267">
        <v>6.9</v>
      </c>
      <c r="DW2" s="267">
        <v>6.9</v>
      </c>
      <c r="DX2" s="267">
        <v>7.2</v>
      </c>
      <c r="DY2" s="267">
        <v>7.7</v>
      </c>
    </row>
    <row r="3" spans="1:129" s="270" customFormat="1">
      <c r="A3" s="5" t="s">
        <v>6524</v>
      </c>
      <c r="B3" s="269" t="s">
        <v>6579</v>
      </c>
      <c r="C3" s="5">
        <v>2015</v>
      </c>
      <c r="D3" s="289" t="s">
        <v>6629</v>
      </c>
      <c r="E3" s="271" t="s">
        <v>6632</v>
      </c>
      <c r="F3" s="37">
        <f t="shared" si="0"/>
        <v>7.9358490566037734</v>
      </c>
      <c r="G3" s="5">
        <v>8.5</v>
      </c>
      <c r="H3" s="5">
        <v>8</v>
      </c>
      <c r="I3" s="5">
        <v>7</v>
      </c>
      <c r="J3" s="5">
        <v>8</v>
      </c>
      <c r="K3" s="5">
        <v>6.2</v>
      </c>
      <c r="L3" s="5">
        <v>10</v>
      </c>
      <c r="M3" s="5">
        <v>8.5</v>
      </c>
      <c r="N3" s="5">
        <v>7.4</v>
      </c>
      <c r="O3" s="5">
        <v>7.2</v>
      </c>
      <c r="P3" s="5">
        <v>8</v>
      </c>
      <c r="Q3" s="5">
        <v>8.5</v>
      </c>
      <c r="R3" s="5">
        <v>8.8000000000000007</v>
      </c>
      <c r="S3" s="5">
        <v>6.5</v>
      </c>
      <c r="T3" s="5">
        <v>10</v>
      </c>
      <c r="U3" s="5">
        <v>5.8</v>
      </c>
      <c r="V3" s="5">
        <v>7.8</v>
      </c>
      <c r="W3" s="5">
        <v>7.2</v>
      </c>
      <c r="X3" s="5">
        <v>6.8</v>
      </c>
      <c r="Y3" s="5">
        <v>10</v>
      </c>
      <c r="Z3" s="5">
        <v>8.1999999999999993</v>
      </c>
      <c r="AA3" s="5">
        <v>6.7</v>
      </c>
      <c r="AB3" s="5">
        <v>7.4</v>
      </c>
      <c r="AC3" s="5">
        <v>10</v>
      </c>
      <c r="AD3" s="5">
        <v>10</v>
      </c>
      <c r="AE3" s="5">
        <v>7.8</v>
      </c>
      <c r="AF3" s="5">
        <v>6.5</v>
      </c>
      <c r="AG3" s="5">
        <v>5.2</v>
      </c>
      <c r="AH3" s="270">
        <v>6.2</v>
      </c>
      <c r="AI3" s="270">
        <v>7.8</v>
      </c>
      <c r="AJ3" s="270">
        <v>10</v>
      </c>
      <c r="AK3" s="270">
        <v>9</v>
      </c>
      <c r="AL3" s="270">
        <v>7.4</v>
      </c>
      <c r="AM3" s="270">
        <v>7.2</v>
      </c>
      <c r="AN3" s="270">
        <v>6.8</v>
      </c>
      <c r="AO3" s="270">
        <v>7.4</v>
      </c>
      <c r="AP3" s="270">
        <v>8.5</v>
      </c>
      <c r="AQ3" s="270">
        <v>6.2</v>
      </c>
      <c r="AR3" s="270">
        <v>5.5</v>
      </c>
      <c r="AS3" s="270">
        <v>9</v>
      </c>
      <c r="AT3" s="270">
        <v>8.4</v>
      </c>
      <c r="AU3" s="270">
        <v>8</v>
      </c>
      <c r="AV3" s="270">
        <v>6.6</v>
      </c>
      <c r="AW3" s="270">
        <v>7.2</v>
      </c>
      <c r="AX3" s="270">
        <v>8.8000000000000007</v>
      </c>
      <c r="AY3" s="270">
        <v>10</v>
      </c>
      <c r="AZ3" s="270">
        <v>10</v>
      </c>
      <c r="BA3" s="270">
        <v>7.8</v>
      </c>
      <c r="BB3" s="270">
        <v>9</v>
      </c>
      <c r="BC3" s="270">
        <v>8.8000000000000007</v>
      </c>
      <c r="BD3" s="270">
        <v>8.8000000000000007</v>
      </c>
      <c r="BE3" s="270">
        <v>7</v>
      </c>
      <c r="BF3" s="270">
        <v>7.2</v>
      </c>
      <c r="BG3" s="270">
        <v>10</v>
      </c>
    </row>
    <row r="4" spans="1:129">
      <c r="A4" s="5" t="s">
        <v>6524</v>
      </c>
      <c r="B4" s="269" t="s">
        <v>6579</v>
      </c>
      <c r="C4" s="5">
        <v>2021</v>
      </c>
      <c r="D4" s="289" t="s">
        <v>6629</v>
      </c>
      <c r="E4" s="271" t="s">
        <v>6631</v>
      </c>
      <c r="F4" s="37">
        <f t="shared" si="0"/>
        <v>6.4249999999999998</v>
      </c>
      <c r="G4" s="5">
        <v>7.7</v>
      </c>
      <c r="H4" s="5">
        <v>6.8</v>
      </c>
      <c r="I4" s="5">
        <v>6</v>
      </c>
      <c r="J4" s="5">
        <v>5.2</v>
      </c>
      <c r="K4" s="5" t="s">
        <v>6558</v>
      </c>
      <c r="T4" s="5"/>
      <c r="AV4" s="270"/>
      <c r="AW4" s="270"/>
      <c r="AX4" s="270"/>
      <c r="AY4" s="270"/>
      <c r="AZ4" s="270"/>
      <c r="BA4" s="270"/>
      <c r="BB4" s="270"/>
      <c r="BC4" s="270"/>
      <c r="BD4" s="270"/>
      <c r="BE4" s="270"/>
      <c r="BF4" s="270"/>
      <c r="BG4" s="270"/>
      <c r="BH4" s="270"/>
      <c r="BI4" s="270"/>
      <c r="BJ4" s="270"/>
      <c r="BK4" s="270"/>
      <c r="BL4" s="270"/>
      <c r="BM4" s="270"/>
      <c r="BN4" s="270"/>
      <c r="BO4" s="270"/>
      <c r="BP4" s="270"/>
      <c r="BQ4" s="270"/>
      <c r="BR4" s="270"/>
      <c r="BS4" s="270"/>
      <c r="BT4" s="270"/>
      <c r="BU4" s="270"/>
      <c r="BV4" s="270"/>
      <c r="BW4" s="270"/>
      <c r="BX4" s="270"/>
      <c r="BY4" s="270"/>
      <c r="BZ4" s="270"/>
      <c r="CA4" s="270"/>
      <c r="CB4" s="270"/>
      <c r="CC4" s="270"/>
      <c r="CD4" s="270"/>
      <c r="CE4" s="270"/>
      <c r="CF4" s="270"/>
      <c r="CG4" s="270"/>
      <c r="CH4" s="270"/>
      <c r="CI4" s="270"/>
      <c r="CJ4" s="270"/>
      <c r="CK4" s="270"/>
      <c r="CL4" s="270"/>
      <c r="CM4" s="270"/>
      <c r="CN4" s="270"/>
      <c r="CO4" s="270"/>
      <c r="CP4" s="270"/>
      <c r="CQ4" s="270"/>
      <c r="CR4" s="270"/>
      <c r="CS4" s="270"/>
      <c r="CT4" s="270"/>
      <c r="CU4" s="270"/>
      <c r="CV4" s="270"/>
      <c r="CW4" s="270"/>
      <c r="CX4" s="270"/>
      <c r="CY4" s="270"/>
      <c r="CZ4" s="270"/>
      <c r="DA4" s="270"/>
      <c r="DB4" s="270"/>
      <c r="DC4" s="270"/>
      <c r="DD4" s="270"/>
      <c r="DE4" s="270"/>
      <c r="DF4" s="270"/>
      <c r="DG4" s="270"/>
      <c r="DH4" s="270"/>
      <c r="DI4" s="270"/>
      <c r="DJ4" s="270"/>
      <c r="DK4" s="270"/>
      <c r="DL4" s="270"/>
      <c r="DM4" s="270"/>
      <c r="DN4" s="270"/>
      <c r="DO4" s="270"/>
      <c r="DP4" s="270"/>
      <c r="DQ4" s="270"/>
      <c r="DR4" s="270"/>
      <c r="DS4" s="270"/>
      <c r="DT4" s="270"/>
      <c r="DU4" s="270"/>
      <c r="DV4" s="270"/>
      <c r="DW4" s="270"/>
      <c r="DX4" s="270"/>
      <c r="DY4" s="270"/>
    </row>
    <row r="5" spans="1:129">
      <c r="B5" s="269" t="s">
        <v>6560</v>
      </c>
      <c r="C5" s="5">
        <v>2021</v>
      </c>
      <c r="D5" s="289" t="s">
        <v>6629</v>
      </c>
      <c r="E5" s="271" t="s">
        <v>6630</v>
      </c>
      <c r="F5" s="37" t="e">
        <f t="shared" si="0"/>
        <v>#DIV/0!</v>
      </c>
      <c r="T5" s="5"/>
      <c r="AH5" s="270"/>
      <c r="AI5" s="270"/>
      <c r="AJ5" s="270"/>
      <c r="AK5" s="270"/>
      <c r="AL5" s="270"/>
      <c r="AM5" s="270"/>
      <c r="AN5" s="270"/>
      <c r="AO5" s="270"/>
      <c r="AP5" s="270"/>
      <c r="AQ5" s="270"/>
      <c r="AR5" s="270"/>
      <c r="AS5" s="270"/>
      <c r="AT5" s="270"/>
      <c r="AU5" s="270"/>
      <c r="AV5" s="270"/>
      <c r="AW5" s="270"/>
      <c r="AX5" s="270"/>
      <c r="AY5" s="270"/>
      <c r="AZ5" s="270"/>
      <c r="BA5" s="270"/>
      <c r="BB5" s="270"/>
      <c r="BC5" s="270"/>
      <c r="BD5" s="270"/>
      <c r="BE5" s="270"/>
      <c r="BF5" s="270"/>
      <c r="BG5" s="270"/>
      <c r="BH5" s="270"/>
      <c r="BI5" s="270"/>
      <c r="BJ5" s="270"/>
      <c r="BK5" s="270"/>
      <c r="BL5" s="270"/>
      <c r="BM5" s="270"/>
      <c r="BN5" s="270"/>
      <c r="BO5" s="270"/>
      <c r="BP5" s="270"/>
      <c r="BQ5" s="270"/>
      <c r="BR5" s="270"/>
      <c r="BS5" s="270"/>
      <c r="BT5" s="270"/>
      <c r="BU5" s="270"/>
      <c r="BV5" s="270"/>
      <c r="BW5" s="270"/>
      <c r="BX5" s="270"/>
      <c r="BY5" s="270"/>
      <c r="BZ5" s="270"/>
      <c r="CA5" s="270"/>
      <c r="CB5" s="270"/>
      <c r="CC5" s="270"/>
      <c r="CD5" s="270"/>
      <c r="CE5" s="270"/>
      <c r="CF5" s="270"/>
      <c r="CG5" s="270"/>
      <c r="CH5" s="270"/>
      <c r="CI5" s="270"/>
      <c r="CJ5" s="270"/>
      <c r="CK5" s="270"/>
      <c r="CL5" s="270"/>
      <c r="CM5" s="270"/>
      <c r="CN5" s="270"/>
      <c r="CO5" s="270"/>
      <c r="CP5" s="270"/>
      <c r="CQ5" s="270"/>
      <c r="CR5" s="270"/>
      <c r="CS5" s="270"/>
      <c r="CT5" s="270"/>
      <c r="CU5" s="270"/>
      <c r="CV5" s="270"/>
      <c r="CW5" s="270"/>
      <c r="CX5" s="270"/>
      <c r="CY5" s="270"/>
      <c r="CZ5" s="270"/>
      <c r="DA5" s="270"/>
      <c r="DB5" s="270"/>
      <c r="DC5" s="270"/>
      <c r="DD5" s="270"/>
      <c r="DE5" s="270"/>
      <c r="DF5" s="270"/>
      <c r="DG5" s="270"/>
      <c r="DH5" s="270"/>
      <c r="DI5" s="270"/>
      <c r="DJ5" s="270"/>
      <c r="DK5" s="270"/>
      <c r="DL5" s="270"/>
      <c r="DM5" s="270"/>
      <c r="DN5" s="270"/>
      <c r="DO5" s="270"/>
      <c r="DP5" s="270"/>
      <c r="DQ5" s="270"/>
      <c r="DR5" s="270"/>
      <c r="DS5" s="270"/>
      <c r="DT5" s="270"/>
      <c r="DU5" s="270"/>
      <c r="DV5" s="270"/>
      <c r="DW5" s="270"/>
      <c r="DX5" s="270"/>
      <c r="DY5" s="270"/>
    </row>
    <row r="6" spans="1:129">
      <c r="A6" s="5" t="s">
        <v>6524</v>
      </c>
      <c r="B6" s="269" t="s">
        <v>6523</v>
      </c>
      <c r="C6" s="5">
        <v>2023</v>
      </c>
      <c r="D6" s="289" t="s">
        <v>6629</v>
      </c>
      <c r="E6" s="271" t="s">
        <v>6628</v>
      </c>
      <c r="F6" s="37">
        <f t="shared" si="0"/>
        <v>7.18</v>
      </c>
      <c r="G6" s="5">
        <v>7</v>
      </c>
      <c r="H6" s="5">
        <v>8</v>
      </c>
      <c r="I6" s="5">
        <v>8</v>
      </c>
      <c r="J6" s="5">
        <v>8</v>
      </c>
      <c r="K6" s="5">
        <v>7.8</v>
      </c>
      <c r="L6" s="5">
        <v>10</v>
      </c>
      <c r="M6" s="5">
        <v>8</v>
      </c>
      <c r="N6" s="5">
        <v>5</v>
      </c>
      <c r="O6" s="5">
        <v>4</v>
      </c>
      <c r="P6" s="5">
        <v>6</v>
      </c>
      <c r="T6" s="5"/>
    </row>
    <row r="7" spans="1:129">
      <c r="A7" s="5" t="s">
        <v>6524</v>
      </c>
      <c r="B7" s="269" t="s">
        <v>6606</v>
      </c>
      <c r="C7" s="5">
        <v>2003</v>
      </c>
      <c r="D7" s="5" t="s">
        <v>1153</v>
      </c>
      <c r="E7" s="268" t="s">
        <v>6627</v>
      </c>
      <c r="F7" s="37">
        <f t="shared" si="0"/>
        <v>8.3125</v>
      </c>
      <c r="G7" s="5">
        <v>8</v>
      </c>
      <c r="H7" s="5">
        <v>9</v>
      </c>
      <c r="I7" s="5">
        <v>9</v>
      </c>
      <c r="J7" s="5">
        <v>8</v>
      </c>
      <c r="K7" s="5">
        <v>9</v>
      </c>
      <c r="L7" s="5">
        <v>10</v>
      </c>
      <c r="M7" s="5">
        <v>8</v>
      </c>
      <c r="N7" s="5">
        <v>9</v>
      </c>
      <c r="O7" s="5">
        <v>8</v>
      </c>
      <c r="P7" s="5">
        <v>9</v>
      </c>
      <c r="Q7" s="5">
        <v>7</v>
      </c>
      <c r="R7" s="5">
        <v>6</v>
      </c>
      <c r="S7" s="5">
        <v>10</v>
      </c>
      <c r="T7" s="5">
        <v>7.5</v>
      </c>
      <c r="U7" s="5">
        <v>7</v>
      </c>
      <c r="V7" s="5">
        <v>10</v>
      </c>
      <c r="W7" s="5">
        <v>10</v>
      </c>
      <c r="X7" s="5">
        <v>7.5</v>
      </c>
      <c r="Y7" s="5">
        <v>10</v>
      </c>
      <c r="Z7" s="5">
        <v>6.5</v>
      </c>
      <c r="AA7" s="5">
        <v>10</v>
      </c>
      <c r="AB7" s="5">
        <v>6</v>
      </c>
      <c r="AC7" s="5">
        <v>8</v>
      </c>
      <c r="AD7" s="5">
        <v>7</v>
      </c>
    </row>
    <row r="8" spans="1:129">
      <c r="A8" s="5" t="s">
        <v>6524</v>
      </c>
      <c r="B8" s="269" t="s">
        <v>6606</v>
      </c>
      <c r="C8" s="5">
        <v>2014</v>
      </c>
      <c r="D8" s="5" t="s">
        <v>6533</v>
      </c>
      <c r="E8" s="271" t="s">
        <v>6626</v>
      </c>
      <c r="F8" s="37">
        <f t="shared" si="0"/>
        <v>8.2285714285714278</v>
      </c>
      <c r="G8" s="5">
        <v>9</v>
      </c>
      <c r="H8" s="5">
        <v>7</v>
      </c>
      <c r="I8" s="5">
        <v>8</v>
      </c>
      <c r="J8" s="5">
        <v>10</v>
      </c>
      <c r="K8" s="5">
        <v>10</v>
      </c>
      <c r="L8" s="5">
        <v>9.1999999999999993</v>
      </c>
      <c r="M8" s="5">
        <v>8.1999999999999993</v>
      </c>
      <c r="N8" s="5">
        <v>10</v>
      </c>
      <c r="O8" s="5">
        <v>7.4</v>
      </c>
      <c r="P8" s="5">
        <v>7</v>
      </c>
      <c r="Q8" s="5">
        <v>9</v>
      </c>
      <c r="R8" s="5">
        <v>10</v>
      </c>
      <c r="S8" s="5">
        <v>8.6</v>
      </c>
      <c r="T8" s="5">
        <v>7.2</v>
      </c>
      <c r="U8" s="5">
        <v>7.4</v>
      </c>
      <c r="V8" s="5">
        <v>5.8</v>
      </c>
      <c r="W8" s="5">
        <v>10</v>
      </c>
      <c r="X8" s="5">
        <v>7.2</v>
      </c>
      <c r="Y8" s="5">
        <v>7.6</v>
      </c>
      <c r="Z8" s="5">
        <v>7</v>
      </c>
      <c r="AA8" s="5">
        <v>7.2</v>
      </c>
    </row>
    <row r="9" spans="1:129">
      <c r="A9" s="5" t="s">
        <v>6524</v>
      </c>
      <c r="B9" s="269" t="s">
        <v>6606</v>
      </c>
      <c r="C9" s="5">
        <v>2000</v>
      </c>
      <c r="D9" s="5" t="s">
        <v>6533</v>
      </c>
      <c r="E9" s="271" t="s">
        <v>6625</v>
      </c>
      <c r="F9" s="37">
        <f t="shared" si="0"/>
        <v>7.5691176470588228</v>
      </c>
      <c r="G9" s="5">
        <v>8</v>
      </c>
      <c r="H9" s="5">
        <v>7</v>
      </c>
      <c r="I9" s="5">
        <v>6</v>
      </c>
      <c r="J9" s="5">
        <v>8</v>
      </c>
      <c r="K9" s="5">
        <v>7</v>
      </c>
      <c r="L9" s="5">
        <v>6</v>
      </c>
      <c r="M9" s="5">
        <v>7</v>
      </c>
      <c r="N9" s="5">
        <v>8</v>
      </c>
      <c r="O9" s="5">
        <v>9</v>
      </c>
      <c r="P9" s="5">
        <v>7</v>
      </c>
      <c r="Q9" s="5">
        <v>10</v>
      </c>
      <c r="R9" s="5">
        <v>9</v>
      </c>
      <c r="S9" s="5">
        <v>6</v>
      </c>
      <c r="T9" s="5">
        <v>4</v>
      </c>
      <c r="U9" s="5">
        <v>7</v>
      </c>
      <c r="V9" s="5">
        <v>6</v>
      </c>
      <c r="W9" s="5">
        <v>5</v>
      </c>
      <c r="X9" s="5">
        <v>7</v>
      </c>
      <c r="Y9" s="5">
        <v>7</v>
      </c>
      <c r="Z9" s="5">
        <v>7</v>
      </c>
      <c r="AA9" s="5">
        <v>6</v>
      </c>
      <c r="AB9" s="5">
        <v>6</v>
      </c>
      <c r="AC9" s="5">
        <v>10</v>
      </c>
      <c r="AD9" s="5">
        <v>8</v>
      </c>
      <c r="AE9" s="5">
        <v>6</v>
      </c>
      <c r="AF9" s="5">
        <v>7</v>
      </c>
      <c r="AG9" s="5">
        <v>8</v>
      </c>
      <c r="AH9" s="270">
        <v>5</v>
      </c>
      <c r="AI9" s="270">
        <v>10</v>
      </c>
      <c r="AJ9" s="270">
        <v>8</v>
      </c>
      <c r="AK9" s="270">
        <v>5</v>
      </c>
      <c r="AL9" s="270">
        <v>10</v>
      </c>
      <c r="AM9" s="270">
        <v>5</v>
      </c>
      <c r="AN9" s="270">
        <v>6</v>
      </c>
      <c r="AO9" s="270">
        <v>10</v>
      </c>
      <c r="AP9" s="270">
        <v>8</v>
      </c>
      <c r="AQ9" s="270">
        <v>5</v>
      </c>
      <c r="AR9" s="270">
        <v>4</v>
      </c>
      <c r="AS9" s="270">
        <v>9</v>
      </c>
      <c r="AT9" s="270">
        <v>5</v>
      </c>
      <c r="AU9" s="270">
        <v>10</v>
      </c>
      <c r="AV9" s="267">
        <v>7</v>
      </c>
      <c r="AW9" s="267">
        <v>8</v>
      </c>
      <c r="AX9" s="267">
        <v>10</v>
      </c>
      <c r="AY9" s="267">
        <v>8</v>
      </c>
      <c r="AZ9" s="267">
        <v>6</v>
      </c>
      <c r="BA9" s="267">
        <v>8</v>
      </c>
      <c r="BB9" s="267">
        <v>10</v>
      </c>
      <c r="BC9" s="267">
        <v>8</v>
      </c>
      <c r="BD9" s="267">
        <v>8</v>
      </c>
      <c r="BE9" s="267">
        <v>6</v>
      </c>
      <c r="BF9" s="267">
        <v>9</v>
      </c>
      <c r="BG9" s="267">
        <v>10</v>
      </c>
      <c r="BH9" s="267">
        <v>7.5</v>
      </c>
      <c r="BI9" s="267">
        <v>8.1999999999999993</v>
      </c>
      <c r="BJ9" s="267">
        <v>10</v>
      </c>
      <c r="BK9" s="267">
        <v>10</v>
      </c>
      <c r="BL9" s="267">
        <v>7</v>
      </c>
      <c r="BM9" s="267">
        <v>6</v>
      </c>
      <c r="BN9" s="267">
        <v>4</v>
      </c>
      <c r="BO9" s="267">
        <v>10</v>
      </c>
      <c r="BP9" s="267">
        <v>10</v>
      </c>
      <c r="BQ9" s="267">
        <v>10</v>
      </c>
      <c r="BR9" s="267">
        <v>5.2</v>
      </c>
      <c r="BS9" s="267">
        <v>10</v>
      </c>
      <c r="BT9" s="267">
        <v>10</v>
      </c>
      <c r="BU9" s="267">
        <v>10</v>
      </c>
      <c r="BV9" s="267">
        <v>6.8</v>
      </c>
    </row>
    <row r="10" spans="1:129">
      <c r="A10" s="5" t="s">
        <v>6524</v>
      </c>
      <c r="B10" s="269" t="s">
        <v>6606</v>
      </c>
      <c r="C10" s="5">
        <v>2012</v>
      </c>
      <c r="D10" s="5" t="s">
        <v>6533</v>
      </c>
      <c r="E10" s="268" t="s">
        <v>6624</v>
      </c>
      <c r="F10" s="37">
        <f t="shared" si="0"/>
        <v>7.5</v>
      </c>
      <c r="G10" s="5">
        <v>10</v>
      </c>
      <c r="H10" s="5">
        <v>4</v>
      </c>
      <c r="I10" s="5">
        <v>6</v>
      </c>
      <c r="J10" s="5">
        <v>10</v>
      </c>
      <c r="K10" s="5">
        <v>6</v>
      </c>
      <c r="L10" s="5">
        <v>10</v>
      </c>
      <c r="M10" s="5">
        <v>8</v>
      </c>
      <c r="N10" s="5">
        <v>6</v>
      </c>
      <c r="S10" s="272"/>
      <c r="T10" s="272"/>
      <c r="U10" s="272"/>
      <c r="W10" s="272"/>
      <c r="X10" s="272"/>
    </row>
    <row r="11" spans="1:129">
      <c r="A11" s="5" t="s">
        <v>6524</v>
      </c>
      <c r="B11" s="269" t="s">
        <v>6606</v>
      </c>
      <c r="C11" s="5">
        <v>2019</v>
      </c>
      <c r="D11" s="5" t="s">
        <v>6533</v>
      </c>
      <c r="E11" s="271" t="s">
        <v>6623</v>
      </c>
      <c r="F11" s="37">
        <f t="shared" si="0"/>
        <v>7.2272727272727275</v>
      </c>
      <c r="G11" s="5">
        <v>8</v>
      </c>
      <c r="H11" s="5">
        <v>7</v>
      </c>
      <c r="I11" s="5">
        <v>6</v>
      </c>
      <c r="J11" s="5">
        <v>8</v>
      </c>
      <c r="K11" s="5">
        <v>8</v>
      </c>
      <c r="L11" s="5">
        <v>8</v>
      </c>
      <c r="M11" s="5">
        <v>7</v>
      </c>
      <c r="N11" s="5">
        <v>6</v>
      </c>
      <c r="O11" s="5">
        <v>6</v>
      </c>
      <c r="P11" s="5">
        <v>8</v>
      </c>
      <c r="Q11" s="5">
        <v>8</v>
      </c>
      <c r="R11" s="5">
        <v>8</v>
      </c>
      <c r="S11" s="5">
        <v>6</v>
      </c>
      <c r="T11" s="5">
        <v>6</v>
      </c>
      <c r="U11" s="5">
        <v>8</v>
      </c>
      <c r="V11" s="5">
        <v>7</v>
      </c>
      <c r="W11" s="5">
        <v>9</v>
      </c>
      <c r="X11" s="5">
        <v>5</v>
      </c>
      <c r="Y11" s="5">
        <v>6</v>
      </c>
      <c r="Z11" s="5">
        <v>6</v>
      </c>
      <c r="AA11" s="5">
        <v>8</v>
      </c>
      <c r="AB11" s="5">
        <v>10</v>
      </c>
      <c r="AH11" s="270"/>
      <c r="AI11" s="270"/>
      <c r="AJ11" s="270"/>
      <c r="AK11" s="270"/>
      <c r="AL11" s="270"/>
      <c r="AM11" s="270"/>
      <c r="AN11" s="270"/>
      <c r="AO11" s="270"/>
      <c r="AP11" s="270"/>
      <c r="AQ11" s="270"/>
      <c r="AR11" s="270"/>
      <c r="AS11" s="270"/>
      <c r="AT11" s="270"/>
      <c r="AU11" s="270"/>
    </row>
    <row r="12" spans="1:129">
      <c r="A12" s="5" t="s">
        <v>6524</v>
      </c>
      <c r="B12" s="269" t="s">
        <v>6606</v>
      </c>
      <c r="C12" s="5">
        <v>2005</v>
      </c>
      <c r="D12" s="5" t="s">
        <v>6533</v>
      </c>
      <c r="E12" s="271" t="s">
        <v>6622</v>
      </c>
      <c r="F12" s="37">
        <f t="shared" si="0"/>
        <v>7.125</v>
      </c>
      <c r="G12" s="5">
        <v>10</v>
      </c>
      <c r="H12" s="5">
        <v>9</v>
      </c>
      <c r="I12" s="5">
        <v>6</v>
      </c>
      <c r="J12" s="5">
        <v>7</v>
      </c>
      <c r="K12" s="5">
        <v>6</v>
      </c>
      <c r="L12" s="5">
        <v>7</v>
      </c>
      <c r="M12" s="5">
        <v>6</v>
      </c>
      <c r="N12" s="5">
        <v>7</v>
      </c>
      <c r="O12" s="5">
        <v>9</v>
      </c>
      <c r="P12" s="5">
        <v>8</v>
      </c>
      <c r="Q12" s="5">
        <v>6</v>
      </c>
      <c r="R12" s="5">
        <v>7</v>
      </c>
      <c r="S12" s="5">
        <v>6</v>
      </c>
      <c r="T12" s="5">
        <v>6</v>
      </c>
      <c r="U12" s="5">
        <v>7</v>
      </c>
      <c r="V12" s="5">
        <v>7</v>
      </c>
    </row>
    <row r="13" spans="1:129">
      <c r="A13" s="5" t="s">
        <v>6524</v>
      </c>
      <c r="B13" s="269" t="s">
        <v>6606</v>
      </c>
      <c r="C13" s="5">
        <v>2016</v>
      </c>
      <c r="D13" s="5" t="s">
        <v>6533</v>
      </c>
      <c r="E13" s="268" t="s">
        <v>6621</v>
      </c>
      <c r="F13" s="37">
        <f t="shared" si="0"/>
        <v>7</v>
      </c>
      <c r="G13" s="5">
        <v>10</v>
      </c>
      <c r="H13" s="5">
        <v>4</v>
      </c>
      <c r="T13" s="5"/>
    </row>
    <row r="14" spans="1:129">
      <c r="A14" s="288" t="s">
        <v>6524</v>
      </c>
      <c r="B14" s="269" t="s">
        <v>6606</v>
      </c>
      <c r="C14" s="288">
        <v>1997</v>
      </c>
      <c r="D14" s="288" t="s">
        <v>6533</v>
      </c>
      <c r="E14" s="271" t="s">
        <v>6620</v>
      </c>
      <c r="F14" s="37">
        <f t="shared" si="0"/>
        <v>6.95</v>
      </c>
      <c r="G14" s="5">
        <v>8</v>
      </c>
      <c r="H14" s="288">
        <v>6.4</v>
      </c>
      <c r="I14" s="288">
        <v>5.2</v>
      </c>
      <c r="J14" s="288">
        <v>8.1999999999999993</v>
      </c>
      <c r="K14" s="288"/>
      <c r="L14" s="288"/>
      <c r="M14" s="288"/>
      <c r="N14" s="288"/>
      <c r="O14" s="288"/>
      <c r="P14" s="288"/>
      <c r="Q14" s="288"/>
      <c r="R14" s="288"/>
      <c r="S14" s="288"/>
      <c r="T14" s="288"/>
      <c r="U14" s="288"/>
      <c r="V14" s="288"/>
      <c r="W14" s="288"/>
      <c r="X14" s="288"/>
      <c r="Y14" s="288"/>
      <c r="Z14" s="288"/>
      <c r="AA14" s="288"/>
      <c r="AB14" s="288"/>
      <c r="AC14" s="288"/>
      <c r="AD14" s="288"/>
      <c r="AE14" s="288"/>
      <c r="AF14" s="288"/>
      <c r="AG14" s="288"/>
      <c r="AV14" s="270"/>
      <c r="AW14" s="270"/>
      <c r="AX14" s="270"/>
      <c r="AY14" s="270"/>
      <c r="AZ14" s="270"/>
      <c r="BA14" s="270"/>
      <c r="BB14" s="270"/>
      <c r="BC14" s="270"/>
      <c r="BD14" s="270"/>
      <c r="BE14" s="270"/>
      <c r="BF14" s="270"/>
      <c r="BG14" s="270"/>
      <c r="BH14" s="270"/>
      <c r="BI14" s="270"/>
      <c r="BJ14" s="270"/>
      <c r="BK14" s="270"/>
      <c r="BL14" s="270"/>
      <c r="BM14" s="270"/>
      <c r="BN14" s="270"/>
      <c r="BO14" s="270"/>
      <c r="BP14" s="270"/>
      <c r="BQ14" s="270"/>
      <c r="BR14" s="270"/>
      <c r="BS14" s="270"/>
      <c r="BT14" s="270"/>
      <c r="BU14" s="270"/>
      <c r="BV14" s="270"/>
      <c r="BW14" s="270"/>
      <c r="BX14" s="270"/>
      <c r="BY14" s="270"/>
      <c r="BZ14" s="270"/>
      <c r="CA14" s="270"/>
      <c r="CB14" s="270"/>
      <c r="CC14" s="270"/>
      <c r="CD14" s="270"/>
      <c r="CE14" s="270"/>
      <c r="CF14" s="270"/>
      <c r="CG14" s="270"/>
      <c r="CH14" s="270"/>
      <c r="CI14" s="270"/>
      <c r="CJ14" s="270"/>
      <c r="CK14" s="270"/>
      <c r="CL14" s="270"/>
      <c r="CM14" s="270"/>
      <c r="CN14" s="270"/>
      <c r="CO14" s="270"/>
      <c r="CP14" s="270"/>
      <c r="CQ14" s="270"/>
      <c r="CR14" s="270"/>
      <c r="CS14" s="270"/>
      <c r="CT14" s="270"/>
      <c r="CU14" s="270"/>
      <c r="CV14" s="270"/>
      <c r="CW14" s="270"/>
      <c r="CX14" s="270"/>
      <c r="CY14" s="270"/>
      <c r="CZ14" s="270"/>
      <c r="DA14" s="270"/>
      <c r="DB14" s="270"/>
      <c r="DC14" s="270"/>
      <c r="DD14" s="270"/>
      <c r="DE14" s="270"/>
      <c r="DF14" s="270"/>
      <c r="DG14" s="270"/>
      <c r="DH14" s="270"/>
      <c r="DI14" s="270"/>
      <c r="DJ14" s="270"/>
      <c r="DK14" s="270"/>
      <c r="DL14" s="270"/>
      <c r="DM14" s="270"/>
      <c r="DN14" s="270"/>
      <c r="DO14" s="270"/>
      <c r="DP14" s="270"/>
      <c r="DQ14" s="270"/>
      <c r="DR14" s="270"/>
      <c r="DS14" s="270"/>
      <c r="DT14" s="270"/>
      <c r="DU14" s="270"/>
      <c r="DV14" s="270"/>
      <c r="DW14" s="270"/>
      <c r="DX14" s="270"/>
      <c r="DY14" s="270"/>
    </row>
    <row r="15" spans="1:129">
      <c r="A15" s="5" t="s">
        <v>6524</v>
      </c>
      <c r="B15" s="269" t="s">
        <v>6606</v>
      </c>
      <c r="C15" s="5">
        <v>2001</v>
      </c>
      <c r="D15" s="5" t="s">
        <v>6533</v>
      </c>
      <c r="E15" s="268" t="s">
        <v>6619</v>
      </c>
      <c r="F15" s="37">
        <f t="shared" si="0"/>
        <v>6.8461538461538458</v>
      </c>
      <c r="G15" s="5">
        <v>8</v>
      </c>
      <c r="H15" s="5">
        <v>9</v>
      </c>
      <c r="I15" s="5">
        <v>7</v>
      </c>
      <c r="J15" s="5">
        <v>7</v>
      </c>
      <c r="K15" s="5">
        <v>4</v>
      </c>
      <c r="L15" s="5">
        <v>7</v>
      </c>
      <c r="M15" s="5">
        <v>8</v>
      </c>
      <c r="N15" s="5">
        <v>7</v>
      </c>
      <c r="O15" s="5">
        <v>5</v>
      </c>
      <c r="P15" s="5">
        <v>7</v>
      </c>
      <c r="Q15" s="5">
        <v>5</v>
      </c>
      <c r="R15" s="5">
        <v>5</v>
      </c>
      <c r="S15" s="5">
        <v>10</v>
      </c>
      <c r="T15" s="5"/>
      <c r="AH15" s="270"/>
      <c r="AI15" s="270"/>
      <c r="AJ15" s="270"/>
      <c r="AK15" s="270"/>
      <c r="AL15" s="270"/>
      <c r="AM15" s="270"/>
      <c r="AN15" s="270"/>
      <c r="AO15" s="270"/>
      <c r="AP15" s="270"/>
      <c r="AQ15" s="270"/>
      <c r="AR15" s="270"/>
      <c r="AS15" s="270"/>
      <c r="AT15" s="270"/>
      <c r="AU15" s="270"/>
    </row>
    <row r="16" spans="1:129">
      <c r="A16" s="5" t="s">
        <v>6524</v>
      </c>
      <c r="B16" s="269" t="s">
        <v>6606</v>
      </c>
      <c r="C16" s="5">
        <v>2005</v>
      </c>
      <c r="D16" s="5" t="s">
        <v>6533</v>
      </c>
      <c r="E16" s="271" t="s">
        <v>6618</v>
      </c>
      <c r="F16" s="37">
        <f t="shared" si="0"/>
        <v>6.5714285714285712</v>
      </c>
      <c r="G16" s="5">
        <v>6</v>
      </c>
      <c r="H16" s="5">
        <v>9</v>
      </c>
      <c r="I16" s="5">
        <v>5</v>
      </c>
      <c r="J16" s="5">
        <v>5</v>
      </c>
      <c r="K16" s="5">
        <v>6</v>
      </c>
      <c r="L16" s="5">
        <v>8</v>
      </c>
      <c r="M16" s="5">
        <v>7</v>
      </c>
      <c r="T16" s="5"/>
      <c r="AH16" s="270"/>
      <c r="AI16" s="270"/>
      <c r="AJ16" s="270"/>
      <c r="AK16" s="270"/>
      <c r="AL16" s="270"/>
      <c r="AM16" s="270"/>
      <c r="AN16" s="270"/>
      <c r="AO16" s="270"/>
      <c r="AP16" s="270"/>
      <c r="AQ16" s="270"/>
      <c r="AR16" s="270"/>
      <c r="AS16" s="270"/>
      <c r="AT16" s="270"/>
      <c r="AU16" s="270"/>
    </row>
    <row r="17" spans="1:129">
      <c r="A17" s="5" t="s">
        <v>6524</v>
      </c>
      <c r="B17" s="269" t="s">
        <v>6606</v>
      </c>
      <c r="C17" s="5">
        <v>2024</v>
      </c>
      <c r="D17" s="5" t="s">
        <v>6533</v>
      </c>
      <c r="E17" s="271" t="s">
        <v>6617</v>
      </c>
      <c r="F17" s="37">
        <f t="shared" si="0"/>
        <v>6</v>
      </c>
      <c r="G17" s="5">
        <v>8</v>
      </c>
      <c r="H17" s="5">
        <v>4</v>
      </c>
      <c r="T17" s="5"/>
      <c r="AV17" s="270"/>
      <c r="AW17" s="270"/>
      <c r="AX17" s="270"/>
      <c r="AY17" s="270"/>
      <c r="AZ17" s="270"/>
      <c r="BA17" s="270"/>
      <c r="BB17" s="270"/>
      <c r="BC17" s="270"/>
      <c r="BD17" s="270"/>
      <c r="BE17" s="270"/>
      <c r="BF17" s="270"/>
      <c r="BG17" s="270"/>
      <c r="BH17" s="270"/>
      <c r="BI17" s="270"/>
      <c r="BJ17" s="270"/>
      <c r="BK17" s="270"/>
      <c r="BL17" s="270"/>
      <c r="BM17" s="270"/>
      <c r="BN17" s="270"/>
      <c r="BO17" s="270"/>
      <c r="BP17" s="270"/>
      <c r="BQ17" s="270"/>
      <c r="BR17" s="270"/>
      <c r="BS17" s="270"/>
      <c r="BT17" s="270"/>
      <c r="BU17" s="270"/>
      <c r="BV17" s="270"/>
      <c r="BW17" s="270"/>
      <c r="BX17" s="270"/>
      <c r="BY17" s="270"/>
      <c r="BZ17" s="270"/>
      <c r="CA17" s="270"/>
      <c r="CB17" s="270"/>
      <c r="CC17" s="270"/>
      <c r="CD17" s="270"/>
      <c r="CE17" s="270"/>
      <c r="CF17" s="270"/>
      <c r="CG17" s="270"/>
      <c r="CH17" s="270"/>
      <c r="CI17" s="270"/>
      <c r="CJ17" s="270"/>
      <c r="CK17" s="270"/>
      <c r="CL17" s="270"/>
      <c r="CM17" s="270"/>
      <c r="CN17" s="270"/>
      <c r="CO17" s="270"/>
      <c r="CP17" s="270"/>
      <c r="CQ17" s="270"/>
      <c r="CR17" s="270"/>
      <c r="CS17" s="270"/>
      <c r="CT17" s="270"/>
      <c r="CU17" s="270"/>
      <c r="CV17" s="270"/>
      <c r="CW17" s="270"/>
      <c r="CX17" s="270"/>
      <c r="CY17" s="270"/>
      <c r="CZ17" s="270"/>
      <c r="DA17" s="270"/>
      <c r="DB17" s="270"/>
      <c r="DC17" s="270"/>
      <c r="DD17" s="270"/>
      <c r="DE17" s="270"/>
      <c r="DF17" s="270"/>
      <c r="DG17" s="270"/>
      <c r="DH17" s="270"/>
      <c r="DI17" s="270"/>
      <c r="DJ17" s="270"/>
      <c r="DK17" s="270"/>
      <c r="DL17" s="270"/>
      <c r="DM17" s="270"/>
      <c r="DN17" s="270"/>
      <c r="DO17" s="270"/>
      <c r="DP17" s="270"/>
      <c r="DQ17" s="270"/>
      <c r="DR17" s="270"/>
      <c r="DS17" s="270"/>
      <c r="DT17" s="270"/>
      <c r="DU17" s="270"/>
      <c r="DV17" s="270"/>
      <c r="DW17" s="270"/>
      <c r="DX17" s="270"/>
      <c r="DY17" s="270"/>
    </row>
    <row r="18" spans="1:129" ht="15" customHeight="1">
      <c r="A18" s="5" t="s">
        <v>6524</v>
      </c>
      <c r="B18" s="269" t="s">
        <v>6606</v>
      </c>
      <c r="C18" s="5">
        <v>2003</v>
      </c>
      <c r="D18" s="5" t="s">
        <v>6533</v>
      </c>
      <c r="E18" s="271" t="s">
        <v>6616</v>
      </c>
      <c r="F18" s="37">
        <f t="shared" si="0"/>
        <v>5.9333333333333336</v>
      </c>
      <c r="G18" s="288">
        <v>8</v>
      </c>
      <c r="H18" s="5">
        <v>5</v>
      </c>
      <c r="I18" s="5">
        <v>5</v>
      </c>
      <c r="J18" s="5">
        <v>6</v>
      </c>
      <c r="K18" s="5">
        <v>4</v>
      </c>
      <c r="L18" s="5">
        <v>7</v>
      </c>
      <c r="M18" s="5">
        <v>6</v>
      </c>
      <c r="N18" s="5">
        <v>6</v>
      </c>
      <c r="O18" s="5">
        <v>5</v>
      </c>
      <c r="P18" s="5">
        <v>7</v>
      </c>
      <c r="Q18" s="5">
        <v>4</v>
      </c>
      <c r="R18" s="5">
        <v>8</v>
      </c>
      <c r="S18" s="5">
        <v>7</v>
      </c>
      <c r="T18" s="5">
        <v>6</v>
      </c>
      <c r="U18" s="5">
        <v>8</v>
      </c>
      <c r="V18" s="5">
        <v>6</v>
      </c>
      <c r="W18" s="5">
        <v>5</v>
      </c>
      <c r="X18" s="5">
        <v>7</v>
      </c>
      <c r="Y18" s="5">
        <v>7</v>
      </c>
      <c r="Z18" s="5">
        <v>6</v>
      </c>
      <c r="AA18" s="5">
        <v>6</v>
      </c>
      <c r="AB18" s="5">
        <v>5</v>
      </c>
      <c r="AC18" s="5">
        <v>5</v>
      </c>
      <c r="AD18" s="5">
        <v>8</v>
      </c>
      <c r="AE18" s="5">
        <v>5</v>
      </c>
      <c r="AF18" s="5">
        <v>6</v>
      </c>
      <c r="AG18" s="5">
        <v>5</v>
      </c>
      <c r="AH18" s="270">
        <v>6</v>
      </c>
      <c r="AI18" s="270">
        <v>5</v>
      </c>
      <c r="AJ18" s="270">
        <v>4</v>
      </c>
      <c r="AK18" s="270"/>
      <c r="AL18" s="270"/>
      <c r="AM18" s="270"/>
      <c r="AN18" s="270"/>
      <c r="AO18" s="270"/>
      <c r="AP18" s="270"/>
      <c r="AQ18" s="270"/>
      <c r="AR18" s="270"/>
      <c r="AS18" s="270"/>
      <c r="AT18" s="270"/>
      <c r="AU18" s="270"/>
    </row>
    <row r="19" spans="1:129" ht="15" customHeight="1">
      <c r="A19" s="5" t="s">
        <v>6524</v>
      </c>
      <c r="B19" s="269" t="s">
        <v>6606</v>
      </c>
      <c r="C19" s="5">
        <v>1989</v>
      </c>
      <c r="D19" s="5" t="s">
        <v>6533</v>
      </c>
      <c r="E19" s="268" t="s">
        <v>6615</v>
      </c>
      <c r="F19" s="37">
        <f t="shared" si="0"/>
        <v>5.8684210526315788</v>
      </c>
      <c r="G19" s="5">
        <v>5</v>
      </c>
      <c r="H19" s="5">
        <v>5</v>
      </c>
      <c r="I19" s="5">
        <v>7</v>
      </c>
      <c r="J19" s="5">
        <v>4</v>
      </c>
      <c r="K19" s="5">
        <v>5</v>
      </c>
      <c r="L19" s="5">
        <v>3</v>
      </c>
      <c r="M19" s="5">
        <v>8</v>
      </c>
      <c r="N19" s="5">
        <v>4</v>
      </c>
      <c r="O19" s="5">
        <v>3</v>
      </c>
      <c r="P19" s="5">
        <v>2</v>
      </c>
      <c r="Q19" s="5">
        <v>7</v>
      </c>
      <c r="R19" s="5">
        <v>6</v>
      </c>
      <c r="S19" s="5">
        <v>2</v>
      </c>
      <c r="T19" s="5">
        <v>6</v>
      </c>
      <c r="U19" s="5">
        <v>7</v>
      </c>
      <c r="V19" s="5">
        <v>10</v>
      </c>
      <c r="W19" s="5">
        <v>8</v>
      </c>
      <c r="X19" s="5">
        <v>3</v>
      </c>
      <c r="Y19" s="5">
        <v>3</v>
      </c>
      <c r="Z19" s="5">
        <v>9</v>
      </c>
      <c r="AA19" s="5">
        <v>6</v>
      </c>
      <c r="AB19" s="5">
        <v>7</v>
      </c>
      <c r="AC19" s="5">
        <v>7</v>
      </c>
      <c r="AD19" s="5">
        <v>5</v>
      </c>
      <c r="AE19" s="5">
        <v>6</v>
      </c>
      <c r="AF19" s="5">
        <v>10</v>
      </c>
      <c r="AG19" s="5">
        <v>5</v>
      </c>
      <c r="AH19" s="270">
        <v>5</v>
      </c>
      <c r="AI19" s="270">
        <v>4</v>
      </c>
      <c r="AJ19" s="270">
        <v>5</v>
      </c>
      <c r="AK19" s="270">
        <v>5</v>
      </c>
      <c r="AL19" s="270">
        <v>8</v>
      </c>
      <c r="AM19" s="270">
        <v>5</v>
      </c>
      <c r="AN19" s="270">
        <v>6</v>
      </c>
      <c r="AO19" s="270">
        <v>9</v>
      </c>
      <c r="AP19" s="270">
        <v>8</v>
      </c>
      <c r="AQ19" s="270">
        <v>8</v>
      </c>
      <c r="AR19" s="270">
        <v>7</v>
      </c>
      <c r="AS19" s="270"/>
      <c r="AT19" s="270"/>
      <c r="AU19" s="270"/>
      <c r="AV19" s="270"/>
      <c r="AW19" s="270"/>
      <c r="AX19" s="270"/>
      <c r="AY19" s="270"/>
      <c r="AZ19" s="270"/>
      <c r="BA19" s="270"/>
      <c r="BB19" s="270"/>
      <c r="BC19" s="270"/>
      <c r="BD19" s="270"/>
      <c r="BE19" s="270"/>
      <c r="BF19" s="270"/>
      <c r="BG19" s="270"/>
      <c r="BH19" s="270"/>
      <c r="BI19" s="270"/>
      <c r="BJ19" s="270"/>
      <c r="BK19" s="270"/>
      <c r="BL19" s="270"/>
      <c r="BM19" s="270"/>
      <c r="BN19" s="270"/>
      <c r="BO19" s="270"/>
      <c r="BP19" s="270"/>
      <c r="BQ19" s="270"/>
      <c r="BR19" s="270"/>
      <c r="BS19" s="270"/>
      <c r="BT19" s="270"/>
      <c r="BU19" s="270"/>
      <c r="BV19" s="270"/>
      <c r="BW19" s="270"/>
      <c r="BX19" s="270"/>
      <c r="BY19" s="270"/>
      <c r="BZ19" s="270"/>
      <c r="CA19" s="270"/>
      <c r="CB19" s="270"/>
      <c r="CC19" s="270"/>
      <c r="CD19" s="270"/>
      <c r="CE19" s="270"/>
      <c r="CF19" s="270"/>
      <c r="CG19" s="270"/>
      <c r="CH19" s="270"/>
      <c r="CI19" s="270"/>
      <c r="CJ19" s="270"/>
      <c r="CK19" s="270"/>
      <c r="CL19" s="270"/>
      <c r="CM19" s="270"/>
      <c r="CN19" s="270"/>
      <c r="CO19" s="270"/>
      <c r="CP19" s="270"/>
      <c r="CQ19" s="270"/>
      <c r="CR19" s="270"/>
      <c r="CS19" s="270"/>
      <c r="CT19" s="270"/>
      <c r="CU19" s="270"/>
      <c r="CV19" s="270"/>
      <c r="CW19" s="270"/>
      <c r="CX19" s="270"/>
      <c r="CY19" s="270"/>
      <c r="CZ19" s="270"/>
      <c r="DA19" s="270"/>
      <c r="DB19" s="270"/>
      <c r="DC19" s="270"/>
      <c r="DD19" s="270"/>
      <c r="DE19" s="270"/>
      <c r="DF19" s="270"/>
      <c r="DG19" s="270"/>
      <c r="DH19" s="270"/>
      <c r="DI19" s="270"/>
      <c r="DJ19" s="270"/>
      <c r="DK19" s="270"/>
      <c r="DL19" s="270"/>
      <c r="DM19" s="270"/>
      <c r="DN19" s="270"/>
      <c r="DO19" s="270"/>
      <c r="DP19" s="270"/>
      <c r="DQ19" s="270"/>
      <c r="DR19" s="270"/>
      <c r="DS19" s="270"/>
      <c r="DT19" s="270"/>
      <c r="DU19" s="270"/>
      <c r="DV19" s="270"/>
      <c r="DW19" s="270"/>
      <c r="DX19" s="270"/>
      <c r="DY19" s="270"/>
    </row>
    <row r="20" spans="1:129">
      <c r="A20" s="5" t="s">
        <v>6524</v>
      </c>
      <c r="B20" s="269" t="s">
        <v>6606</v>
      </c>
      <c r="C20" s="5">
        <v>1992</v>
      </c>
      <c r="D20" s="5" t="s">
        <v>6533</v>
      </c>
      <c r="E20" s="268" t="s">
        <v>6614</v>
      </c>
      <c r="F20" s="37">
        <f t="shared" si="0"/>
        <v>5.7142857142857144</v>
      </c>
      <c r="G20" s="5">
        <v>7</v>
      </c>
      <c r="H20" s="5">
        <v>6</v>
      </c>
      <c r="I20" s="5">
        <v>6</v>
      </c>
      <c r="J20" s="5">
        <v>5</v>
      </c>
      <c r="K20" s="5">
        <v>6</v>
      </c>
      <c r="L20" s="5">
        <v>6</v>
      </c>
      <c r="M20" s="5">
        <v>4</v>
      </c>
      <c r="T20" s="5"/>
    </row>
    <row r="21" spans="1:129">
      <c r="A21" s="5" t="s">
        <v>6524</v>
      </c>
      <c r="B21" s="269" t="s">
        <v>6606</v>
      </c>
      <c r="C21" s="5">
        <v>1999</v>
      </c>
      <c r="D21" s="5" t="s">
        <v>6533</v>
      </c>
      <c r="E21" s="271" t="s">
        <v>6613</v>
      </c>
      <c r="F21" s="37">
        <f t="shared" si="0"/>
        <v>5.4444444444444446</v>
      </c>
      <c r="G21" s="288">
        <v>4</v>
      </c>
      <c r="H21" s="5">
        <v>5</v>
      </c>
      <c r="I21" s="5">
        <v>6</v>
      </c>
      <c r="J21" s="5">
        <v>7</v>
      </c>
      <c r="K21" s="5">
        <v>6</v>
      </c>
      <c r="L21" s="5">
        <v>8</v>
      </c>
      <c r="M21" s="5">
        <v>6</v>
      </c>
      <c r="N21" s="5">
        <v>4</v>
      </c>
      <c r="O21" s="5">
        <v>3</v>
      </c>
      <c r="T21" s="5"/>
      <c r="AH21" s="270"/>
      <c r="AI21" s="270"/>
      <c r="AJ21" s="270"/>
      <c r="AK21" s="270"/>
      <c r="AL21" s="270"/>
      <c r="AM21" s="270"/>
      <c r="AN21" s="270"/>
      <c r="AO21" s="270"/>
      <c r="AP21" s="270"/>
      <c r="AQ21" s="270"/>
      <c r="AR21" s="270"/>
      <c r="AS21" s="270"/>
      <c r="AT21" s="270"/>
      <c r="AU21" s="270"/>
    </row>
    <row r="22" spans="1:129">
      <c r="A22" s="5" t="s">
        <v>6524</v>
      </c>
      <c r="B22" s="269" t="s">
        <v>6606</v>
      </c>
      <c r="C22" s="5">
        <v>1975</v>
      </c>
      <c r="D22" s="5" t="s">
        <v>6533</v>
      </c>
      <c r="E22" s="271" t="s">
        <v>6612</v>
      </c>
      <c r="F22" s="37">
        <f t="shared" si="0"/>
        <v>5.1818181818181817</v>
      </c>
      <c r="G22" s="5">
        <v>10</v>
      </c>
      <c r="H22" s="5">
        <v>0</v>
      </c>
      <c r="I22" s="5">
        <v>4</v>
      </c>
      <c r="J22" s="5">
        <v>4</v>
      </c>
      <c r="K22" s="5">
        <v>5</v>
      </c>
      <c r="L22" s="5">
        <v>5</v>
      </c>
      <c r="M22" s="5">
        <v>8</v>
      </c>
      <c r="N22" s="5">
        <v>8</v>
      </c>
      <c r="O22" s="5">
        <v>4</v>
      </c>
      <c r="P22" s="5">
        <v>5</v>
      </c>
      <c r="Q22" s="5">
        <v>4</v>
      </c>
      <c r="T22" s="5"/>
      <c r="AH22" s="270"/>
      <c r="AI22" s="270"/>
      <c r="AJ22" s="270"/>
      <c r="AK22" s="270"/>
      <c r="AL22" s="270"/>
      <c r="AM22" s="270"/>
      <c r="AN22" s="270"/>
      <c r="AO22" s="270"/>
      <c r="AP22" s="270"/>
      <c r="AQ22" s="270"/>
      <c r="AR22" s="270"/>
      <c r="AS22" s="270"/>
      <c r="AT22" s="270"/>
      <c r="AU22" s="270"/>
      <c r="AV22" s="270"/>
      <c r="AW22" s="270"/>
      <c r="AX22" s="270"/>
      <c r="AY22" s="270"/>
      <c r="AZ22" s="270"/>
      <c r="BA22" s="270"/>
      <c r="BB22" s="270"/>
      <c r="BC22" s="270"/>
      <c r="BD22" s="270"/>
      <c r="BE22" s="270"/>
      <c r="BF22" s="270"/>
      <c r="BG22" s="270"/>
      <c r="BH22" s="270"/>
      <c r="BI22" s="270"/>
      <c r="BJ22" s="270"/>
      <c r="BK22" s="270"/>
      <c r="BL22" s="270"/>
      <c r="BM22" s="270"/>
      <c r="BN22" s="270"/>
      <c r="BO22" s="270"/>
      <c r="BP22" s="270"/>
      <c r="BQ22" s="270"/>
      <c r="BR22" s="270"/>
      <c r="BS22" s="270"/>
      <c r="BT22" s="270"/>
      <c r="BU22" s="270"/>
      <c r="BV22" s="270"/>
      <c r="BW22" s="270"/>
      <c r="BX22" s="270"/>
      <c r="BY22" s="270"/>
      <c r="BZ22" s="270"/>
      <c r="CA22" s="270"/>
      <c r="CB22" s="270"/>
      <c r="CC22" s="270"/>
      <c r="CD22" s="270"/>
      <c r="CE22" s="270"/>
      <c r="CF22" s="270"/>
      <c r="CG22" s="270"/>
      <c r="CH22" s="270"/>
      <c r="CI22" s="270"/>
      <c r="CJ22" s="270"/>
      <c r="CK22" s="270"/>
      <c r="CL22" s="270"/>
      <c r="CM22" s="270"/>
      <c r="CN22" s="270"/>
      <c r="CO22" s="270"/>
      <c r="CP22" s="270"/>
      <c r="CQ22" s="270"/>
      <c r="CR22" s="270"/>
      <c r="CS22" s="270"/>
      <c r="CT22" s="270"/>
      <c r="CU22" s="270"/>
      <c r="CV22" s="270"/>
      <c r="CW22" s="270"/>
      <c r="CX22" s="270"/>
      <c r="CY22" s="270"/>
      <c r="CZ22" s="270"/>
      <c r="DA22" s="270"/>
      <c r="DB22" s="270"/>
      <c r="DC22" s="270"/>
      <c r="DD22" s="270"/>
      <c r="DE22" s="270"/>
      <c r="DF22" s="270"/>
      <c r="DG22" s="270"/>
      <c r="DH22" s="270"/>
      <c r="DI22" s="270"/>
      <c r="DJ22" s="270"/>
      <c r="DK22" s="270"/>
      <c r="DL22" s="270"/>
      <c r="DM22" s="270"/>
      <c r="DN22" s="270"/>
      <c r="DO22" s="270"/>
      <c r="DP22" s="270"/>
      <c r="DQ22" s="270"/>
      <c r="DR22" s="270"/>
      <c r="DS22" s="270"/>
      <c r="DT22" s="270"/>
      <c r="DU22" s="270"/>
      <c r="DV22" s="270"/>
      <c r="DW22" s="270"/>
      <c r="DX22" s="270"/>
      <c r="DY22" s="270"/>
    </row>
    <row r="23" spans="1:129">
      <c r="A23" s="5" t="s">
        <v>6524</v>
      </c>
      <c r="B23" s="269" t="s">
        <v>6606</v>
      </c>
      <c r="C23" s="5">
        <v>1999</v>
      </c>
      <c r="D23" s="5" t="s">
        <v>6533</v>
      </c>
      <c r="E23" s="268" t="s">
        <v>6611</v>
      </c>
      <c r="F23" s="37">
        <f t="shared" si="0"/>
        <v>4.8571428571428568</v>
      </c>
      <c r="G23" s="5">
        <v>7</v>
      </c>
      <c r="H23" s="5">
        <v>7</v>
      </c>
      <c r="I23" s="5">
        <v>6</v>
      </c>
      <c r="J23" s="5">
        <v>2</v>
      </c>
      <c r="K23" s="5">
        <v>6</v>
      </c>
      <c r="L23" s="5">
        <v>6</v>
      </c>
      <c r="M23" s="5">
        <v>3</v>
      </c>
      <c r="N23" s="5">
        <v>4</v>
      </c>
      <c r="O23" s="5">
        <v>0</v>
      </c>
      <c r="P23" s="5">
        <v>8</v>
      </c>
      <c r="Q23" s="5">
        <v>8</v>
      </c>
      <c r="R23" s="5">
        <v>7</v>
      </c>
      <c r="S23" s="272">
        <v>6</v>
      </c>
      <c r="T23" s="272">
        <v>2</v>
      </c>
      <c r="U23" s="272">
        <v>8</v>
      </c>
      <c r="V23" s="5">
        <v>5</v>
      </c>
      <c r="W23" s="272">
        <v>6</v>
      </c>
      <c r="X23" s="272">
        <v>5</v>
      </c>
      <c r="Y23" s="5">
        <v>4</v>
      </c>
      <c r="Z23" s="5">
        <v>2</v>
      </c>
      <c r="AA23" s="5">
        <v>2</v>
      </c>
      <c r="AB23" s="5">
        <v>3</v>
      </c>
      <c r="AC23" s="5">
        <v>4</v>
      </c>
      <c r="AD23" s="5">
        <v>2</v>
      </c>
      <c r="AE23" s="5">
        <v>4</v>
      </c>
      <c r="AF23" s="5">
        <v>4</v>
      </c>
      <c r="AG23" s="5">
        <v>7</v>
      </c>
      <c r="AH23" s="270">
        <v>8</v>
      </c>
      <c r="AI23" s="270"/>
      <c r="AJ23" s="270"/>
      <c r="AK23" s="270"/>
      <c r="AL23" s="270"/>
      <c r="AM23" s="270"/>
      <c r="AN23" s="270"/>
      <c r="AO23" s="270"/>
      <c r="AP23" s="270"/>
      <c r="AQ23" s="270"/>
      <c r="AR23" s="270"/>
      <c r="AS23" s="270"/>
      <c r="AT23" s="270"/>
      <c r="AU23" s="270"/>
    </row>
    <row r="24" spans="1:129" s="285" customFormat="1" ht="16.5" thickBot="1">
      <c r="A24" s="279" t="s">
        <v>6524</v>
      </c>
      <c r="B24" s="282" t="s">
        <v>6606</v>
      </c>
      <c r="C24" s="279">
        <v>2021</v>
      </c>
      <c r="D24" s="279" t="s">
        <v>6522</v>
      </c>
      <c r="E24" s="287" t="s">
        <v>6610</v>
      </c>
      <c r="F24" s="280">
        <f t="shared" si="0"/>
        <v>4.7142857142857144</v>
      </c>
      <c r="G24" s="279">
        <v>5</v>
      </c>
      <c r="H24" s="279">
        <v>6</v>
      </c>
      <c r="I24" s="279">
        <v>8</v>
      </c>
      <c r="J24" s="279">
        <v>3</v>
      </c>
      <c r="K24" s="279">
        <v>2</v>
      </c>
      <c r="L24" s="279">
        <v>4</v>
      </c>
      <c r="M24" s="279">
        <v>5</v>
      </c>
      <c r="N24" s="279" t="s">
        <v>6558</v>
      </c>
      <c r="O24" s="279"/>
      <c r="P24" s="279"/>
      <c r="Q24" s="279"/>
      <c r="R24" s="279"/>
      <c r="S24" s="279"/>
      <c r="T24" s="279"/>
      <c r="U24" s="279"/>
      <c r="V24" s="279"/>
      <c r="W24" s="279"/>
      <c r="X24" s="279"/>
      <c r="Y24" s="279"/>
      <c r="Z24" s="279"/>
      <c r="AA24" s="279"/>
      <c r="AB24" s="279"/>
      <c r="AC24" s="279"/>
      <c r="AD24" s="279"/>
      <c r="AE24" s="279"/>
      <c r="AF24" s="279"/>
      <c r="AG24" s="279"/>
      <c r="AH24" s="278"/>
      <c r="AI24" s="278"/>
      <c r="AJ24" s="278"/>
      <c r="AK24" s="278"/>
      <c r="AL24" s="278"/>
      <c r="AM24" s="278"/>
      <c r="AN24" s="278"/>
      <c r="AO24" s="278"/>
      <c r="AP24" s="278"/>
      <c r="AQ24" s="278"/>
      <c r="AR24" s="278"/>
      <c r="AS24" s="278"/>
      <c r="AT24" s="278"/>
      <c r="AU24" s="278"/>
      <c r="AV24" s="278"/>
      <c r="AW24" s="278"/>
      <c r="AX24" s="278"/>
      <c r="AY24" s="278"/>
      <c r="AZ24" s="278"/>
      <c r="BA24" s="278"/>
      <c r="BB24" s="278"/>
      <c r="BC24" s="278"/>
      <c r="BD24" s="278"/>
      <c r="BE24" s="278"/>
      <c r="BF24" s="278"/>
      <c r="BG24" s="278"/>
      <c r="BH24" s="278"/>
      <c r="BI24" s="278"/>
      <c r="BJ24" s="278"/>
      <c r="BK24" s="278"/>
      <c r="BL24" s="278"/>
      <c r="BM24" s="278"/>
      <c r="BN24" s="278"/>
      <c r="BO24" s="278"/>
      <c r="BP24" s="278"/>
      <c r="BQ24" s="278"/>
      <c r="BR24" s="278"/>
      <c r="BS24" s="278"/>
      <c r="BT24" s="278"/>
      <c r="BU24" s="278"/>
      <c r="BV24" s="278"/>
      <c r="BW24" s="278"/>
      <c r="BX24" s="278"/>
      <c r="BY24" s="278"/>
      <c r="BZ24" s="278"/>
      <c r="CA24" s="278"/>
      <c r="CB24" s="278"/>
      <c r="CC24" s="278"/>
      <c r="CD24" s="278"/>
      <c r="CE24" s="278"/>
      <c r="CF24" s="278"/>
      <c r="CG24" s="278"/>
      <c r="CH24" s="278"/>
      <c r="CI24" s="278"/>
      <c r="CJ24" s="278"/>
      <c r="CK24" s="278"/>
      <c r="CL24" s="278"/>
      <c r="CM24" s="278"/>
      <c r="CN24" s="278"/>
      <c r="CO24" s="278"/>
      <c r="CP24" s="278"/>
      <c r="CQ24" s="278"/>
      <c r="CR24" s="278"/>
      <c r="CS24" s="278"/>
      <c r="CT24" s="278"/>
      <c r="CU24" s="278"/>
      <c r="CV24" s="278"/>
      <c r="CW24" s="278"/>
      <c r="CX24" s="278"/>
      <c r="CY24" s="278"/>
      <c r="CZ24" s="278"/>
      <c r="DA24" s="278"/>
      <c r="DB24" s="278"/>
      <c r="DC24" s="278"/>
      <c r="DD24" s="278"/>
      <c r="DE24" s="278"/>
      <c r="DF24" s="278"/>
      <c r="DG24" s="278"/>
      <c r="DH24" s="278"/>
      <c r="DI24" s="278"/>
      <c r="DJ24" s="278"/>
      <c r="DK24" s="278"/>
      <c r="DL24" s="278"/>
      <c r="DM24" s="278"/>
      <c r="DN24" s="278"/>
      <c r="DO24" s="278"/>
      <c r="DP24" s="278"/>
      <c r="DQ24" s="278"/>
      <c r="DR24" s="278"/>
      <c r="DS24" s="278"/>
      <c r="DT24" s="278"/>
      <c r="DU24" s="278"/>
      <c r="DV24" s="278"/>
      <c r="DW24" s="278"/>
      <c r="DX24" s="278"/>
      <c r="DY24" s="278"/>
    </row>
    <row r="25" spans="1:129" s="286" customFormat="1">
      <c r="A25" s="274" t="s">
        <v>6524</v>
      </c>
      <c r="B25" s="277" t="s">
        <v>6606</v>
      </c>
      <c r="C25" s="274">
        <v>1997</v>
      </c>
      <c r="D25" s="274" t="s">
        <v>6533</v>
      </c>
      <c r="E25" s="284" t="s">
        <v>6609</v>
      </c>
      <c r="F25" s="275">
        <f t="shared" si="0"/>
        <v>4.5</v>
      </c>
      <c r="G25" s="274">
        <v>9</v>
      </c>
      <c r="H25" s="274">
        <v>2</v>
      </c>
      <c r="I25" s="274">
        <v>5</v>
      </c>
      <c r="J25" s="274">
        <v>2</v>
      </c>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row>
    <row r="26" spans="1:129">
      <c r="A26" s="5" t="s">
        <v>6524</v>
      </c>
      <c r="B26" s="269" t="s">
        <v>6606</v>
      </c>
      <c r="C26" s="5">
        <v>2001</v>
      </c>
      <c r="D26" s="5" t="s">
        <v>6533</v>
      </c>
      <c r="E26" s="271" t="s">
        <v>6608</v>
      </c>
      <c r="F26" s="37">
        <f t="shared" si="0"/>
        <v>4.5</v>
      </c>
      <c r="G26" s="5">
        <v>6</v>
      </c>
      <c r="H26" s="5">
        <v>6</v>
      </c>
      <c r="I26" s="5">
        <v>5</v>
      </c>
      <c r="J26" s="5">
        <v>3</v>
      </c>
      <c r="K26" s="5">
        <v>4</v>
      </c>
      <c r="L26" s="5">
        <v>5</v>
      </c>
      <c r="M26" s="5">
        <v>4</v>
      </c>
      <c r="N26" s="5">
        <v>3</v>
      </c>
      <c r="T26" s="5"/>
    </row>
    <row r="27" spans="1:129">
      <c r="A27" s="5" t="s">
        <v>6524</v>
      </c>
      <c r="B27" s="269" t="s">
        <v>6606</v>
      </c>
      <c r="C27" s="5">
        <v>2015</v>
      </c>
      <c r="D27" s="5" t="s">
        <v>6533</v>
      </c>
      <c r="E27" s="268" t="s">
        <v>6607</v>
      </c>
      <c r="F27" s="37">
        <f t="shared" si="0"/>
        <v>4.3076923076923075</v>
      </c>
      <c r="G27" s="5">
        <v>4</v>
      </c>
      <c r="H27" s="5">
        <v>3</v>
      </c>
      <c r="I27" s="5">
        <v>6</v>
      </c>
      <c r="J27" s="5">
        <v>3</v>
      </c>
      <c r="K27" s="5">
        <v>3</v>
      </c>
      <c r="L27" s="5">
        <v>4</v>
      </c>
      <c r="M27" s="5">
        <v>6</v>
      </c>
      <c r="N27" s="5">
        <v>3</v>
      </c>
      <c r="O27" s="5">
        <v>4</v>
      </c>
      <c r="P27" s="5">
        <v>6</v>
      </c>
      <c r="Q27" s="5">
        <v>5</v>
      </c>
      <c r="R27" s="5">
        <v>4</v>
      </c>
      <c r="S27" s="272">
        <v>5</v>
      </c>
      <c r="T27" s="272"/>
      <c r="U27" s="272"/>
      <c r="W27" s="272"/>
      <c r="X27" s="272"/>
      <c r="AH27" s="270"/>
      <c r="AI27" s="270"/>
      <c r="AJ27" s="270"/>
      <c r="AK27" s="270"/>
      <c r="AL27" s="270"/>
      <c r="AM27" s="270"/>
      <c r="AN27" s="270"/>
      <c r="AO27" s="270"/>
      <c r="AP27" s="270"/>
      <c r="AQ27" s="270"/>
      <c r="AR27" s="270"/>
      <c r="AS27" s="270"/>
      <c r="AT27" s="270"/>
      <c r="AU27" s="270"/>
      <c r="AV27" s="270"/>
      <c r="AW27" s="270"/>
      <c r="AX27" s="270"/>
      <c r="AY27" s="270"/>
      <c r="AZ27" s="270"/>
      <c r="BA27" s="270"/>
      <c r="BB27" s="270"/>
      <c r="BC27" s="270"/>
      <c r="BD27" s="270"/>
      <c r="BE27" s="270"/>
      <c r="BF27" s="270"/>
      <c r="BG27" s="270"/>
      <c r="BH27" s="270"/>
      <c r="BI27" s="270"/>
      <c r="BJ27" s="270"/>
      <c r="BK27" s="270"/>
      <c r="BL27" s="270"/>
      <c r="BM27" s="270"/>
      <c r="BN27" s="270"/>
      <c r="BO27" s="270"/>
      <c r="BP27" s="270"/>
      <c r="BQ27" s="270"/>
      <c r="BR27" s="270"/>
      <c r="BS27" s="270"/>
      <c r="BT27" s="270"/>
      <c r="BU27" s="270"/>
      <c r="BV27" s="270"/>
      <c r="BW27" s="270"/>
      <c r="BX27" s="270"/>
      <c r="BY27" s="270"/>
      <c r="BZ27" s="270"/>
      <c r="CA27" s="270"/>
      <c r="CB27" s="270"/>
      <c r="CC27" s="270"/>
      <c r="CD27" s="270"/>
      <c r="CE27" s="270"/>
      <c r="CF27" s="270"/>
      <c r="CG27" s="270"/>
      <c r="CH27" s="270"/>
      <c r="CI27" s="270"/>
      <c r="CJ27" s="270"/>
      <c r="CK27" s="270"/>
      <c r="CL27" s="270"/>
      <c r="CM27" s="270"/>
      <c r="CN27" s="270"/>
      <c r="CO27" s="270"/>
      <c r="CP27" s="270"/>
      <c r="CQ27" s="270"/>
      <c r="CR27" s="270"/>
      <c r="CS27" s="270"/>
      <c r="CT27" s="270"/>
      <c r="CU27" s="270"/>
      <c r="CV27" s="270"/>
      <c r="CW27" s="270"/>
      <c r="CX27" s="270"/>
      <c r="CY27" s="270"/>
      <c r="CZ27" s="270"/>
      <c r="DA27" s="270"/>
      <c r="DB27" s="270"/>
      <c r="DC27" s="270"/>
      <c r="DD27" s="270"/>
      <c r="DE27" s="270"/>
      <c r="DF27" s="270"/>
      <c r="DG27" s="270"/>
      <c r="DH27" s="270"/>
      <c r="DI27" s="270"/>
      <c r="DJ27" s="270"/>
      <c r="DK27" s="270"/>
      <c r="DL27" s="270"/>
      <c r="DM27" s="270"/>
      <c r="DN27" s="270"/>
      <c r="DO27" s="270"/>
      <c r="DP27" s="270"/>
      <c r="DQ27" s="270"/>
      <c r="DR27" s="270"/>
      <c r="DS27" s="270"/>
      <c r="DT27" s="270"/>
      <c r="DU27" s="270"/>
      <c r="DV27" s="270"/>
      <c r="DW27" s="270"/>
      <c r="DX27" s="270"/>
      <c r="DY27" s="270"/>
    </row>
    <row r="28" spans="1:129">
      <c r="A28" s="5" t="s">
        <v>6524</v>
      </c>
      <c r="B28" s="269" t="s">
        <v>6606</v>
      </c>
      <c r="C28" s="5">
        <v>2023</v>
      </c>
      <c r="D28" s="5" t="s">
        <v>1153</v>
      </c>
      <c r="E28" s="271" t="s">
        <v>6605</v>
      </c>
      <c r="F28" s="37">
        <f t="shared" si="0"/>
        <v>4.3</v>
      </c>
      <c r="G28" s="5">
        <v>2</v>
      </c>
      <c r="H28" s="5">
        <v>2</v>
      </c>
      <c r="I28" s="5">
        <v>1</v>
      </c>
      <c r="J28" s="5">
        <v>3</v>
      </c>
      <c r="K28" s="5">
        <v>7</v>
      </c>
      <c r="L28" s="5">
        <v>5</v>
      </c>
      <c r="M28" s="5">
        <v>6</v>
      </c>
      <c r="N28" s="5">
        <v>7</v>
      </c>
      <c r="O28" s="5">
        <v>4</v>
      </c>
      <c r="P28" s="5">
        <v>3</v>
      </c>
      <c r="Q28" s="5">
        <v>7</v>
      </c>
      <c r="R28" s="5">
        <v>4</v>
      </c>
      <c r="S28" s="5">
        <v>5</v>
      </c>
      <c r="T28" s="5">
        <v>4</v>
      </c>
      <c r="U28" s="5">
        <v>5</v>
      </c>
      <c r="V28" s="5">
        <v>4</v>
      </c>
      <c r="W28" s="5">
        <v>3</v>
      </c>
      <c r="X28" s="5">
        <v>2</v>
      </c>
      <c r="Y28" s="5">
        <v>4</v>
      </c>
      <c r="Z28" s="5">
        <v>5</v>
      </c>
      <c r="AA28" s="5">
        <v>4</v>
      </c>
      <c r="AB28" s="5">
        <v>3</v>
      </c>
      <c r="AC28" s="5">
        <v>8</v>
      </c>
      <c r="AD28" s="5">
        <v>4</v>
      </c>
      <c r="AE28" s="5">
        <v>5</v>
      </c>
      <c r="AF28" s="5">
        <v>4</v>
      </c>
      <c r="AG28" s="5">
        <v>4</v>
      </c>
      <c r="AH28" s="270">
        <v>6</v>
      </c>
      <c r="AI28" s="270">
        <v>3</v>
      </c>
      <c r="AJ28" s="270">
        <v>5</v>
      </c>
      <c r="AK28" s="270"/>
      <c r="AL28" s="270"/>
      <c r="AM28" s="270"/>
      <c r="AN28" s="270"/>
      <c r="AO28" s="270"/>
      <c r="AP28" s="270"/>
      <c r="AQ28" s="270"/>
      <c r="AR28" s="270"/>
      <c r="AS28" s="270"/>
      <c r="AT28" s="270"/>
      <c r="AU28" s="270"/>
      <c r="AV28" s="270"/>
      <c r="AW28" s="270"/>
      <c r="AX28" s="270"/>
      <c r="AY28" s="270"/>
      <c r="AZ28" s="270"/>
      <c r="BA28" s="270"/>
      <c r="BB28" s="270"/>
      <c r="BC28" s="270"/>
      <c r="BD28" s="270"/>
      <c r="BE28" s="270"/>
      <c r="BF28" s="270"/>
      <c r="BG28" s="270"/>
      <c r="BH28" s="270"/>
      <c r="BI28" s="270"/>
      <c r="BJ28" s="270"/>
      <c r="BK28" s="270"/>
      <c r="BL28" s="270"/>
      <c r="BM28" s="270"/>
      <c r="BN28" s="270"/>
      <c r="BO28" s="270"/>
      <c r="BP28" s="270"/>
      <c r="BQ28" s="270"/>
      <c r="BR28" s="270"/>
      <c r="BS28" s="270"/>
      <c r="BT28" s="270"/>
      <c r="BU28" s="270"/>
      <c r="BV28" s="270"/>
      <c r="BW28" s="270"/>
      <c r="BX28" s="270"/>
      <c r="BY28" s="270"/>
      <c r="BZ28" s="270"/>
      <c r="CA28" s="270"/>
      <c r="CB28" s="270"/>
      <c r="CC28" s="270"/>
      <c r="CD28" s="270"/>
      <c r="CE28" s="270"/>
      <c r="CF28" s="270"/>
      <c r="CG28" s="270"/>
      <c r="CH28" s="270"/>
      <c r="CI28" s="270"/>
      <c r="CJ28" s="270"/>
      <c r="CK28" s="270"/>
      <c r="CL28" s="270"/>
      <c r="CM28" s="270"/>
      <c r="CN28" s="270"/>
      <c r="CO28" s="270"/>
      <c r="CP28" s="270"/>
      <c r="CQ28" s="270"/>
      <c r="CR28" s="270"/>
      <c r="CS28" s="270"/>
      <c r="CT28" s="270"/>
      <c r="CU28" s="270"/>
      <c r="CV28" s="270"/>
      <c r="CW28" s="270"/>
      <c r="CX28" s="270"/>
      <c r="CY28" s="270"/>
      <c r="CZ28" s="270"/>
      <c r="DA28" s="270"/>
      <c r="DB28" s="270"/>
      <c r="DC28" s="270"/>
      <c r="DD28" s="270"/>
      <c r="DE28" s="270"/>
      <c r="DF28" s="270"/>
      <c r="DG28" s="270"/>
      <c r="DH28" s="270"/>
      <c r="DI28" s="270"/>
      <c r="DJ28" s="270"/>
      <c r="DK28" s="270"/>
      <c r="DL28" s="270"/>
      <c r="DM28" s="270"/>
      <c r="DN28" s="270"/>
      <c r="DO28" s="270"/>
      <c r="DP28" s="270"/>
      <c r="DQ28" s="270"/>
      <c r="DR28" s="270"/>
      <c r="DS28" s="270"/>
      <c r="DT28" s="270"/>
      <c r="DU28" s="270"/>
      <c r="DV28" s="270"/>
      <c r="DW28" s="270"/>
      <c r="DX28" s="270"/>
      <c r="DY28" s="270"/>
    </row>
    <row r="29" spans="1:129">
      <c r="A29" s="5" t="s">
        <v>6524</v>
      </c>
      <c r="B29" s="269" t="s">
        <v>6579</v>
      </c>
      <c r="C29" s="5">
        <v>2024</v>
      </c>
      <c r="D29" s="5" t="s">
        <v>1153</v>
      </c>
      <c r="E29" s="271" t="s">
        <v>6604</v>
      </c>
      <c r="F29" s="37">
        <f t="shared" si="0"/>
        <v>8.6999999999999993</v>
      </c>
      <c r="G29" s="5">
        <v>9</v>
      </c>
      <c r="H29" s="5">
        <v>7.8</v>
      </c>
      <c r="I29" s="5">
        <v>10</v>
      </c>
      <c r="J29" s="5">
        <v>7.8</v>
      </c>
      <c r="K29" s="5">
        <v>7</v>
      </c>
      <c r="L29" s="5">
        <v>9</v>
      </c>
      <c r="M29" s="5">
        <v>9</v>
      </c>
      <c r="N29" s="5">
        <v>10</v>
      </c>
      <c r="T29" s="5"/>
      <c r="AH29" s="270"/>
      <c r="AI29" s="270"/>
      <c r="AJ29" s="270"/>
      <c r="AK29" s="270"/>
      <c r="AL29" s="270"/>
      <c r="AM29" s="270"/>
      <c r="AN29" s="270"/>
      <c r="AO29" s="270"/>
      <c r="AP29" s="270"/>
      <c r="AQ29" s="270"/>
      <c r="AR29" s="270"/>
      <c r="AS29" s="270"/>
      <c r="AT29" s="270"/>
      <c r="AU29" s="270"/>
      <c r="AV29" s="270"/>
      <c r="AW29" s="270"/>
      <c r="AX29" s="270"/>
      <c r="AY29" s="270"/>
      <c r="AZ29" s="270"/>
      <c r="BA29" s="270"/>
      <c r="BB29" s="270"/>
      <c r="BC29" s="270"/>
      <c r="BD29" s="270"/>
      <c r="BE29" s="270"/>
      <c r="BF29" s="270"/>
      <c r="BG29" s="270"/>
      <c r="BH29" s="270"/>
      <c r="BI29" s="270"/>
      <c r="BJ29" s="270"/>
      <c r="BK29" s="270"/>
      <c r="BL29" s="270"/>
      <c r="BM29" s="270"/>
      <c r="BN29" s="270"/>
      <c r="BO29" s="270"/>
      <c r="BP29" s="270"/>
      <c r="BQ29" s="270"/>
      <c r="BR29" s="270"/>
      <c r="BS29" s="270"/>
      <c r="BT29" s="270"/>
      <c r="BU29" s="270"/>
      <c r="BV29" s="270"/>
      <c r="BW29" s="270"/>
      <c r="BX29" s="270"/>
      <c r="BY29" s="270"/>
      <c r="BZ29" s="270"/>
      <c r="CA29" s="270"/>
      <c r="CB29" s="270"/>
      <c r="CC29" s="270"/>
      <c r="CD29" s="270"/>
      <c r="CE29" s="270"/>
      <c r="CF29" s="270"/>
      <c r="CG29" s="270"/>
      <c r="CH29" s="270"/>
      <c r="CI29" s="270"/>
      <c r="CJ29" s="270"/>
      <c r="CK29" s="270"/>
      <c r="CL29" s="270"/>
      <c r="CM29" s="270"/>
      <c r="CN29" s="270"/>
      <c r="CO29" s="270"/>
      <c r="CP29" s="270"/>
      <c r="CQ29" s="270"/>
      <c r="CR29" s="270"/>
      <c r="CS29" s="270"/>
      <c r="CT29" s="270"/>
      <c r="CU29" s="270"/>
      <c r="CV29" s="270"/>
      <c r="CW29" s="270"/>
      <c r="CX29" s="270"/>
      <c r="CY29" s="270"/>
      <c r="CZ29" s="270"/>
      <c r="DA29" s="270"/>
      <c r="DB29" s="270"/>
      <c r="DC29" s="270"/>
      <c r="DD29" s="270"/>
      <c r="DE29" s="270"/>
      <c r="DF29" s="270"/>
      <c r="DG29" s="270"/>
      <c r="DH29" s="270"/>
      <c r="DI29" s="270"/>
      <c r="DJ29" s="270"/>
      <c r="DK29" s="270"/>
      <c r="DL29" s="270"/>
      <c r="DM29" s="270"/>
      <c r="DN29" s="270"/>
      <c r="DO29" s="270"/>
      <c r="DP29" s="270"/>
      <c r="DQ29" s="270"/>
      <c r="DR29" s="270"/>
      <c r="DS29" s="270"/>
      <c r="DT29" s="270"/>
      <c r="DU29" s="270"/>
      <c r="DV29" s="270"/>
      <c r="DW29" s="270"/>
      <c r="DX29" s="270"/>
      <c r="DY29" s="270"/>
    </row>
    <row r="30" spans="1:129" s="270" customFormat="1">
      <c r="A30" s="5" t="s">
        <v>6524</v>
      </c>
      <c r="B30" s="269" t="s">
        <v>6579</v>
      </c>
      <c r="C30" s="5">
        <v>2014</v>
      </c>
      <c r="D30" s="5" t="s">
        <v>6533</v>
      </c>
      <c r="E30" s="271" t="s">
        <v>6603</v>
      </c>
      <c r="F30" s="37">
        <f t="shared" si="0"/>
        <v>8.3941176470588239</v>
      </c>
      <c r="G30" s="5">
        <v>8.5</v>
      </c>
      <c r="H30" s="5">
        <v>8.1999999999999993</v>
      </c>
      <c r="I30" s="5">
        <v>7.2</v>
      </c>
      <c r="J30" s="5">
        <v>7.8</v>
      </c>
      <c r="K30" s="5">
        <v>7</v>
      </c>
      <c r="L30" s="5">
        <v>7.7</v>
      </c>
      <c r="M30" s="5">
        <v>8.4</v>
      </c>
      <c r="N30" s="5">
        <v>10</v>
      </c>
      <c r="O30" s="5">
        <v>10</v>
      </c>
      <c r="P30" s="5">
        <v>10</v>
      </c>
      <c r="Q30" s="5">
        <v>7.8</v>
      </c>
      <c r="R30" s="5">
        <v>7.4</v>
      </c>
      <c r="S30" s="5">
        <v>7.3</v>
      </c>
      <c r="T30" s="5">
        <v>10</v>
      </c>
      <c r="U30" s="5">
        <v>9</v>
      </c>
      <c r="V30" s="5">
        <v>8</v>
      </c>
      <c r="W30" s="5">
        <v>8.4</v>
      </c>
      <c r="X30" s="5"/>
      <c r="Y30" s="5"/>
      <c r="Z30" s="5"/>
      <c r="AA30" s="5"/>
      <c r="AB30" s="5"/>
      <c r="AC30" s="5"/>
      <c r="AD30" s="5"/>
      <c r="AE30" s="5"/>
      <c r="AF30" s="5"/>
      <c r="AG30" s="5"/>
    </row>
    <row r="31" spans="1:129" s="270" customFormat="1">
      <c r="A31" s="5" t="s">
        <v>6524</v>
      </c>
      <c r="B31" s="269" t="s">
        <v>6579</v>
      </c>
      <c r="C31" s="5">
        <v>1959</v>
      </c>
      <c r="D31" s="5" t="s">
        <v>6533</v>
      </c>
      <c r="E31" s="268" t="s">
        <v>6602</v>
      </c>
      <c r="F31" s="37">
        <f t="shared" si="0"/>
        <v>8</v>
      </c>
      <c r="G31" s="5">
        <v>8</v>
      </c>
      <c r="H31" s="5"/>
      <c r="I31" s="5"/>
      <c r="J31" s="5"/>
      <c r="K31" s="5"/>
      <c r="L31" s="5"/>
      <c r="M31" s="5"/>
      <c r="N31" s="5"/>
      <c r="O31" s="5"/>
      <c r="P31" s="5"/>
      <c r="Q31" s="5"/>
      <c r="R31" s="5"/>
      <c r="S31" s="5"/>
      <c r="T31" s="5"/>
      <c r="U31" s="5"/>
      <c r="V31" s="5"/>
      <c r="W31" s="5"/>
      <c r="X31" s="5"/>
      <c r="Y31" s="5"/>
      <c r="Z31" s="5"/>
      <c r="AA31" s="5"/>
      <c r="AB31" s="5"/>
      <c r="AC31" s="5"/>
      <c r="AD31" s="5"/>
      <c r="AE31" s="5"/>
      <c r="AF31" s="5"/>
      <c r="AG31" s="5"/>
      <c r="AV31" s="267"/>
      <c r="AW31" s="267"/>
      <c r="AX31" s="267"/>
      <c r="AY31" s="267"/>
      <c r="AZ31" s="267"/>
      <c r="BA31" s="267"/>
      <c r="BB31" s="267"/>
      <c r="BC31" s="267"/>
      <c r="BD31" s="267"/>
      <c r="BE31" s="267"/>
      <c r="BF31" s="267"/>
      <c r="BG31" s="267"/>
      <c r="BH31" s="267"/>
      <c r="BI31" s="267"/>
      <c r="BJ31" s="267"/>
      <c r="BK31" s="267"/>
      <c r="BL31" s="267"/>
      <c r="BM31" s="267"/>
      <c r="BN31" s="267"/>
      <c r="BO31" s="267"/>
      <c r="BP31" s="267"/>
      <c r="BQ31" s="267"/>
      <c r="BR31" s="267"/>
      <c r="BS31" s="267"/>
      <c r="BT31" s="267"/>
      <c r="BU31" s="267"/>
      <c r="BV31" s="267"/>
      <c r="BW31" s="267"/>
      <c r="BX31" s="267"/>
      <c r="BY31" s="267"/>
      <c r="BZ31" s="267"/>
      <c r="CA31" s="267"/>
      <c r="CB31" s="267"/>
      <c r="CC31" s="267"/>
      <c r="CD31" s="267"/>
      <c r="CE31" s="267"/>
      <c r="CF31" s="267"/>
      <c r="CG31" s="267"/>
      <c r="CH31" s="267"/>
      <c r="CI31" s="267"/>
      <c r="CJ31" s="267"/>
      <c r="CK31" s="267"/>
      <c r="CL31" s="267"/>
      <c r="CM31" s="267"/>
      <c r="CN31" s="267"/>
      <c r="CO31" s="267"/>
      <c r="CP31" s="267"/>
      <c r="CQ31" s="267"/>
      <c r="CR31" s="267"/>
      <c r="CS31" s="267"/>
      <c r="CT31" s="267"/>
      <c r="CU31" s="267"/>
      <c r="CV31" s="267"/>
      <c r="CW31" s="267"/>
      <c r="CX31" s="267"/>
      <c r="CY31" s="267"/>
      <c r="CZ31" s="267"/>
      <c r="DA31" s="267"/>
      <c r="DB31" s="267"/>
      <c r="DC31" s="267"/>
      <c r="DD31" s="267"/>
      <c r="DE31" s="267"/>
      <c r="DF31" s="267"/>
      <c r="DG31" s="267"/>
      <c r="DH31" s="267"/>
      <c r="DI31" s="267"/>
      <c r="DJ31" s="267"/>
      <c r="DK31" s="267"/>
      <c r="DL31" s="267"/>
      <c r="DM31" s="267"/>
      <c r="DN31" s="267"/>
      <c r="DO31" s="267"/>
      <c r="DP31" s="267"/>
      <c r="DQ31" s="267"/>
      <c r="DR31" s="267"/>
      <c r="DS31" s="267"/>
      <c r="DT31" s="267"/>
      <c r="DU31" s="267"/>
      <c r="DV31" s="267"/>
      <c r="DW31" s="267"/>
      <c r="DX31" s="267"/>
      <c r="DY31" s="267"/>
    </row>
    <row r="32" spans="1:129" s="270" customFormat="1">
      <c r="A32" s="5" t="s">
        <v>6524</v>
      </c>
      <c r="B32" s="269" t="s">
        <v>6579</v>
      </c>
      <c r="C32" s="5">
        <v>2008</v>
      </c>
      <c r="D32" s="5" t="s">
        <v>6533</v>
      </c>
      <c r="E32" s="268" t="s">
        <v>6601</v>
      </c>
      <c r="F32" s="37">
        <f t="shared" si="0"/>
        <v>7.8235294117647056</v>
      </c>
      <c r="G32" s="5">
        <v>8</v>
      </c>
      <c r="H32" s="5">
        <v>9.5</v>
      </c>
      <c r="I32" s="5">
        <v>6</v>
      </c>
      <c r="J32" s="5">
        <v>9</v>
      </c>
      <c r="K32" s="5">
        <v>6</v>
      </c>
      <c r="L32" s="5">
        <v>10</v>
      </c>
      <c r="M32" s="5">
        <v>8</v>
      </c>
      <c r="N32" s="5">
        <v>8</v>
      </c>
      <c r="O32" s="5">
        <v>5</v>
      </c>
      <c r="P32" s="5">
        <v>9</v>
      </c>
      <c r="Q32" s="5">
        <v>4</v>
      </c>
      <c r="R32" s="5">
        <v>8</v>
      </c>
      <c r="S32" s="5">
        <v>7.4</v>
      </c>
      <c r="T32" s="5">
        <v>10</v>
      </c>
      <c r="U32" s="5">
        <v>9</v>
      </c>
      <c r="V32" s="5">
        <v>9.5</v>
      </c>
      <c r="W32" s="5">
        <v>6.6</v>
      </c>
      <c r="X32" s="5"/>
      <c r="Y32" s="5"/>
      <c r="Z32" s="5"/>
      <c r="AA32" s="5"/>
      <c r="AB32" s="5"/>
      <c r="AC32" s="5"/>
      <c r="AD32" s="5"/>
      <c r="AE32" s="5"/>
      <c r="AF32" s="5"/>
      <c r="AG32" s="5"/>
    </row>
    <row r="33" spans="1:129" s="270" customFormat="1">
      <c r="A33" s="5" t="s">
        <v>6524</v>
      </c>
      <c r="B33" s="269" t="s">
        <v>6579</v>
      </c>
      <c r="C33" s="5">
        <v>2024</v>
      </c>
      <c r="D33" s="5" t="s">
        <v>1153</v>
      </c>
      <c r="E33" s="271" t="s">
        <v>3106</v>
      </c>
      <c r="F33" s="37">
        <f t="shared" si="0"/>
        <v>7.6000000000000005</v>
      </c>
      <c r="G33" s="5">
        <v>8</v>
      </c>
      <c r="H33" s="5">
        <v>7</v>
      </c>
      <c r="I33" s="5">
        <v>8</v>
      </c>
      <c r="J33" s="5">
        <v>6</v>
      </c>
      <c r="K33" s="5">
        <v>7</v>
      </c>
      <c r="L33" s="5">
        <v>7.2</v>
      </c>
      <c r="M33" s="5">
        <v>8.6</v>
      </c>
      <c r="N33" s="5">
        <v>9</v>
      </c>
      <c r="O33" s="5"/>
      <c r="P33" s="5"/>
      <c r="Q33" s="5"/>
      <c r="R33" s="5"/>
      <c r="S33" s="5"/>
      <c r="T33" s="5"/>
      <c r="U33" s="5"/>
      <c r="V33" s="5"/>
      <c r="W33" s="5"/>
      <c r="X33" s="5"/>
      <c r="Y33" s="5"/>
      <c r="Z33" s="5"/>
      <c r="AA33" s="5"/>
      <c r="AB33" s="5"/>
      <c r="AC33" s="5"/>
      <c r="AD33" s="5"/>
      <c r="AE33" s="5"/>
      <c r="AF33" s="5"/>
      <c r="AG33" s="5"/>
      <c r="AH33" s="267"/>
      <c r="AI33" s="267"/>
      <c r="AJ33" s="267"/>
      <c r="AK33" s="267"/>
      <c r="AL33" s="267"/>
      <c r="AM33" s="267"/>
      <c r="AN33" s="267"/>
      <c r="AO33" s="267"/>
      <c r="AP33" s="267"/>
      <c r="AQ33" s="267"/>
      <c r="AR33" s="267"/>
      <c r="AS33" s="267"/>
      <c r="AT33" s="267"/>
      <c r="AU33" s="267"/>
    </row>
    <row r="34" spans="1:129" s="270" customFormat="1">
      <c r="A34" s="5" t="s">
        <v>6524</v>
      </c>
      <c r="B34" s="269" t="s">
        <v>6579</v>
      </c>
      <c r="C34" s="5">
        <v>2008</v>
      </c>
      <c r="D34" s="5" t="s">
        <v>6533</v>
      </c>
      <c r="E34" s="271" t="s">
        <v>6600</v>
      </c>
      <c r="F34" s="37">
        <f t="shared" ref="F34:F65" si="1">(AVERAGE(G34:KX34))</f>
        <v>7.5727272727272723</v>
      </c>
      <c r="G34" s="5">
        <v>7.5</v>
      </c>
      <c r="H34" s="5">
        <v>6.8</v>
      </c>
      <c r="I34" s="5">
        <v>4</v>
      </c>
      <c r="J34" s="5">
        <v>7</v>
      </c>
      <c r="K34" s="5">
        <v>8.1999999999999993</v>
      </c>
      <c r="L34" s="5">
        <v>7.8</v>
      </c>
      <c r="M34" s="5">
        <v>8</v>
      </c>
      <c r="N34" s="5">
        <v>10</v>
      </c>
      <c r="O34" s="5">
        <v>8</v>
      </c>
      <c r="P34" s="5">
        <v>7.8</v>
      </c>
      <c r="Q34" s="5">
        <v>8.1999999999999993</v>
      </c>
      <c r="R34" s="5"/>
      <c r="S34" s="5"/>
      <c r="T34" s="5"/>
      <c r="U34" s="5"/>
      <c r="V34" s="5"/>
      <c r="W34" s="5"/>
      <c r="X34" s="5"/>
      <c r="Y34" s="5"/>
      <c r="Z34" s="5"/>
      <c r="AA34" s="5"/>
      <c r="AB34" s="5"/>
      <c r="AC34" s="5"/>
      <c r="AD34" s="5"/>
      <c r="AE34" s="5"/>
      <c r="AF34" s="5"/>
      <c r="AG34" s="5"/>
      <c r="AH34" s="267"/>
      <c r="AI34" s="267"/>
      <c r="AJ34" s="267"/>
      <c r="AK34" s="267"/>
      <c r="AL34" s="267"/>
      <c r="AM34" s="267"/>
      <c r="AN34" s="267"/>
      <c r="AO34" s="267"/>
      <c r="AP34" s="267"/>
      <c r="AQ34" s="267"/>
      <c r="AR34" s="267"/>
      <c r="AS34" s="267"/>
      <c r="AT34" s="267"/>
      <c r="AU34" s="267"/>
      <c r="AV34" s="267"/>
      <c r="AW34" s="267"/>
      <c r="AX34" s="267"/>
      <c r="AY34" s="267"/>
      <c r="AZ34" s="267"/>
      <c r="BA34" s="267"/>
      <c r="BB34" s="267"/>
      <c r="BC34" s="267"/>
      <c r="BD34" s="267"/>
      <c r="BE34" s="267"/>
      <c r="BF34" s="267"/>
      <c r="BG34" s="267"/>
      <c r="BH34" s="267"/>
      <c r="BI34" s="267"/>
      <c r="BJ34" s="267"/>
      <c r="BK34" s="267"/>
      <c r="BL34" s="267"/>
      <c r="BM34" s="267"/>
      <c r="BN34" s="267"/>
      <c r="BO34" s="267"/>
      <c r="BP34" s="267"/>
      <c r="BQ34" s="267"/>
      <c r="BR34" s="267"/>
      <c r="BS34" s="267"/>
      <c r="BT34" s="267"/>
      <c r="BU34" s="267"/>
      <c r="BV34" s="267"/>
      <c r="BW34" s="267"/>
      <c r="BX34" s="267"/>
      <c r="BY34" s="267"/>
      <c r="BZ34" s="267"/>
      <c r="CA34" s="267"/>
      <c r="CB34" s="267"/>
      <c r="CC34" s="267"/>
      <c r="CD34" s="267"/>
      <c r="CE34" s="267"/>
      <c r="CF34" s="267"/>
      <c r="CG34" s="267"/>
      <c r="CH34" s="267"/>
      <c r="CI34" s="267"/>
      <c r="CJ34" s="267"/>
      <c r="CK34" s="267"/>
      <c r="CL34" s="267"/>
      <c r="CM34" s="267"/>
      <c r="CN34" s="267"/>
      <c r="CO34" s="267"/>
      <c r="CP34" s="267"/>
      <c r="CQ34" s="267"/>
      <c r="CR34" s="267"/>
      <c r="CS34" s="267"/>
      <c r="CT34" s="267"/>
      <c r="CU34" s="267"/>
      <c r="CV34" s="267"/>
      <c r="CW34" s="267"/>
      <c r="CX34" s="267"/>
      <c r="CY34" s="267"/>
      <c r="CZ34" s="267"/>
      <c r="DA34" s="267"/>
      <c r="DB34" s="267"/>
      <c r="DC34" s="267"/>
      <c r="DD34" s="267"/>
      <c r="DE34" s="267"/>
      <c r="DF34" s="267"/>
      <c r="DG34" s="267"/>
      <c r="DH34" s="267"/>
      <c r="DI34" s="267"/>
      <c r="DJ34" s="267"/>
      <c r="DK34" s="267"/>
      <c r="DL34" s="267"/>
      <c r="DM34" s="267"/>
      <c r="DN34" s="267"/>
      <c r="DO34" s="267"/>
      <c r="DP34" s="267"/>
      <c r="DQ34" s="267"/>
      <c r="DR34" s="267"/>
      <c r="DS34" s="267"/>
      <c r="DT34" s="267"/>
      <c r="DU34" s="267"/>
      <c r="DV34" s="267"/>
      <c r="DW34" s="267"/>
      <c r="DX34" s="267"/>
      <c r="DY34" s="267"/>
    </row>
    <row r="35" spans="1:129" s="270" customFormat="1">
      <c r="A35" s="5" t="s">
        <v>6524</v>
      </c>
      <c r="B35" s="269" t="s">
        <v>6579</v>
      </c>
      <c r="C35" s="5">
        <v>2018</v>
      </c>
      <c r="D35" s="5" t="s">
        <v>1153</v>
      </c>
      <c r="E35" s="268" t="s">
        <v>6599</v>
      </c>
      <c r="F35" s="37">
        <f t="shared" si="1"/>
        <v>7.45</v>
      </c>
      <c r="G35" s="5">
        <v>5</v>
      </c>
      <c r="H35" s="5">
        <v>9</v>
      </c>
      <c r="I35" s="5">
        <v>7</v>
      </c>
      <c r="J35" s="5">
        <v>6</v>
      </c>
      <c r="K35" s="5">
        <v>7</v>
      </c>
      <c r="L35" s="5">
        <v>9</v>
      </c>
      <c r="M35" s="5">
        <v>5</v>
      </c>
      <c r="N35" s="5">
        <v>7</v>
      </c>
      <c r="O35" s="5">
        <v>9</v>
      </c>
      <c r="P35" s="5">
        <v>10</v>
      </c>
      <c r="Q35" s="5">
        <v>10</v>
      </c>
      <c r="R35" s="5">
        <v>7</v>
      </c>
      <c r="S35" s="5">
        <v>6</v>
      </c>
      <c r="T35" s="5">
        <v>5</v>
      </c>
      <c r="U35" s="5">
        <v>8</v>
      </c>
      <c r="V35" s="5">
        <v>7</v>
      </c>
      <c r="W35" s="5">
        <v>8</v>
      </c>
      <c r="X35" s="5">
        <v>9</v>
      </c>
      <c r="Y35" s="5">
        <v>10</v>
      </c>
      <c r="Z35" s="5">
        <v>9</v>
      </c>
      <c r="AA35" s="5">
        <v>6</v>
      </c>
      <c r="AB35" s="5">
        <v>5</v>
      </c>
      <c r="AC35" s="5">
        <v>7</v>
      </c>
      <c r="AD35" s="5">
        <v>7</v>
      </c>
      <c r="AE35" s="5">
        <v>7</v>
      </c>
      <c r="AF35" s="5">
        <v>7</v>
      </c>
      <c r="AG35" s="5">
        <v>7</v>
      </c>
      <c r="AH35" s="270">
        <v>9</v>
      </c>
      <c r="AI35" s="270">
        <v>9</v>
      </c>
      <c r="AJ35" s="270">
        <v>10</v>
      </c>
      <c r="AK35" s="270">
        <v>7</v>
      </c>
      <c r="AL35" s="270">
        <v>7</v>
      </c>
      <c r="AM35" s="270">
        <v>10</v>
      </c>
      <c r="AN35" s="270">
        <v>7</v>
      </c>
      <c r="AO35" s="270">
        <v>7</v>
      </c>
      <c r="AP35" s="270">
        <v>5</v>
      </c>
      <c r="AQ35" s="270">
        <v>7</v>
      </c>
      <c r="AR35" s="270">
        <v>6</v>
      </c>
      <c r="AS35" s="270">
        <v>7</v>
      </c>
      <c r="AT35" s="270">
        <v>8</v>
      </c>
    </row>
    <row r="36" spans="1:129" s="270" customFormat="1">
      <c r="A36" s="5" t="s">
        <v>6524</v>
      </c>
      <c r="B36" s="269" t="s">
        <v>6579</v>
      </c>
      <c r="C36" s="5">
        <v>2024</v>
      </c>
      <c r="D36" s="5" t="s">
        <v>1153</v>
      </c>
      <c r="E36" s="271" t="s">
        <v>6598</v>
      </c>
      <c r="F36" s="37">
        <f t="shared" si="1"/>
        <v>7.416666666666667</v>
      </c>
      <c r="G36" s="5">
        <v>7</v>
      </c>
      <c r="H36" s="5">
        <v>6</v>
      </c>
      <c r="I36" s="5">
        <v>9</v>
      </c>
      <c r="J36" s="5">
        <v>6.7</v>
      </c>
      <c r="K36" s="5">
        <v>7.8</v>
      </c>
      <c r="L36" s="5">
        <v>8</v>
      </c>
      <c r="M36" s="5"/>
      <c r="N36" s="5"/>
      <c r="O36" s="5"/>
      <c r="P36" s="5"/>
      <c r="Q36" s="5"/>
      <c r="R36" s="5"/>
      <c r="S36" s="5"/>
      <c r="T36" s="5"/>
      <c r="U36" s="5"/>
      <c r="V36" s="5"/>
      <c r="W36" s="5"/>
      <c r="X36" s="5"/>
      <c r="Y36" s="5"/>
      <c r="Z36" s="5"/>
      <c r="AA36" s="5"/>
      <c r="AB36" s="5"/>
      <c r="AC36" s="5"/>
      <c r="AD36" s="5"/>
      <c r="AE36" s="5"/>
      <c r="AF36" s="5"/>
      <c r="AG36" s="5"/>
    </row>
    <row r="37" spans="1:129" s="270" customFormat="1">
      <c r="A37" s="5" t="s">
        <v>6524</v>
      </c>
      <c r="B37" s="269" t="s">
        <v>6579</v>
      </c>
      <c r="C37" s="5">
        <v>2022</v>
      </c>
      <c r="D37" s="5" t="s">
        <v>6522</v>
      </c>
      <c r="E37" s="271" t="s">
        <v>6597</v>
      </c>
      <c r="F37" s="37">
        <f t="shared" si="1"/>
        <v>7.4</v>
      </c>
      <c r="G37" s="5">
        <v>7.2</v>
      </c>
      <c r="H37" s="5">
        <v>7.6</v>
      </c>
      <c r="I37" s="5"/>
      <c r="J37" s="5"/>
      <c r="K37" s="5"/>
      <c r="L37" s="5"/>
      <c r="M37" s="5"/>
      <c r="N37" s="5"/>
      <c r="O37" s="5"/>
      <c r="P37" s="5"/>
      <c r="Q37" s="5"/>
      <c r="R37" s="5"/>
      <c r="S37" s="5"/>
      <c r="T37" s="5"/>
      <c r="U37" s="5"/>
      <c r="V37" s="5"/>
      <c r="W37" s="5"/>
      <c r="X37" s="5"/>
      <c r="Y37" s="5"/>
      <c r="Z37" s="5"/>
      <c r="AA37" s="5"/>
      <c r="AB37" s="5"/>
      <c r="AC37" s="5"/>
      <c r="AD37" s="5"/>
      <c r="AE37" s="5"/>
      <c r="AF37" s="5"/>
      <c r="AG37" s="5"/>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row>
    <row r="38" spans="1:129" s="270" customFormat="1">
      <c r="A38" s="5" t="s">
        <v>6524</v>
      </c>
      <c r="B38" s="269" t="s">
        <v>6579</v>
      </c>
      <c r="C38" s="5">
        <v>2011</v>
      </c>
      <c r="D38" s="5" t="s">
        <v>1153</v>
      </c>
      <c r="E38" s="271" t="s">
        <v>6596</v>
      </c>
      <c r="F38" s="37">
        <f t="shared" si="1"/>
        <v>7.333333333333333</v>
      </c>
      <c r="G38" s="5">
        <v>8</v>
      </c>
      <c r="H38" s="5">
        <v>6</v>
      </c>
      <c r="I38" s="5">
        <v>7</v>
      </c>
      <c r="J38" s="5">
        <v>7</v>
      </c>
      <c r="K38" s="5">
        <v>6</v>
      </c>
      <c r="L38" s="5">
        <v>7</v>
      </c>
      <c r="M38" s="5">
        <v>10</v>
      </c>
      <c r="N38" s="5">
        <v>7</v>
      </c>
      <c r="O38" s="5">
        <v>7</v>
      </c>
      <c r="P38" s="5">
        <v>6</v>
      </c>
      <c r="Q38" s="5">
        <v>8</v>
      </c>
      <c r="R38" s="5">
        <v>10</v>
      </c>
      <c r="S38" s="5">
        <v>7</v>
      </c>
      <c r="T38" s="5">
        <v>8</v>
      </c>
      <c r="U38" s="5">
        <v>7</v>
      </c>
      <c r="V38" s="5">
        <v>8</v>
      </c>
      <c r="W38" s="5">
        <v>10</v>
      </c>
      <c r="X38" s="5">
        <v>7</v>
      </c>
      <c r="Y38" s="5">
        <v>9</v>
      </c>
      <c r="Z38" s="5">
        <v>4</v>
      </c>
      <c r="AA38" s="5">
        <v>6</v>
      </c>
      <c r="AB38" s="5">
        <v>9</v>
      </c>
      <c r="AC38" s="5">
        <v>8</v>
      </c>
      <c r="AD38" s="5">
        <v>8</v>
      </c>
      <c r="AE38" s="5">
        <v>5</v>
      </c>
      <c r="AF38" s="5">
        <v>6</v>
      </c>
      <c r="AG38" s="5">
        <v>7</v>
      </c>
    </row>
    <row r="39" spans="1:129" s="270" customFormat="1">
      <c r="A39" s="5" t="s">
        <v>6524</v>
      </c>
      <c r="B39" s="269" t="s">
        <v>6579</v>
      </c>
      <c r="C39" s="5">
        <v>2023</v>
      </c>
      <c r="D39" s="5" t="s">
        <v>1153</v>
      </c>
      <c r="E39" s="271">
        <v>1923</v>
      </c>
      <c r="F39" s="37">
        <f t="shared" si="1"/>
        <v>7.125</v>
      </c>
      <c r="G39" s="5">
        <v>7</v>
      </c>
      <c r="H39" s="5">
        <v>7</v>
      </c>
      <c r="I39" s="5">
        <v>7</v>
      </c>
      <c r="J39" s="5">
        <v>6</v>
      </c>
      <c r="K39" s="5">
        <v>7</v>
      </c>
      <c r="L39" s="5">
        <v>7</v>
      </c>
      <c r="M39" s="5">
        <v>6</v>
      </c>
      <c r="N39" s="5">
        <v>10</v>
      </c>
      <c r="O39" s="5"/>
      <c r="P39" s="5"/>
      <c r="Q39" s="5"/>
      <c r="R39" s="5"/>
      <c r="S39" s="5"/>
      <c r="T39" s="5"/>
      <c r="U39" s="5"/>
      <c r="V39" s="5"/>
      <c r="W39" s="5"/>
      <c r="X39" s="5"/>
      <c r="Y39" s="5"/>
      <c r="Z39" s="5"/>
      <c r="AA39" s="5"/>
      <c r="AB39" s="5"/>
      <c r="AC39" s="5"/>
      <c r="AD39" s="5"/>
      <c r="AE39" s="5"/>
      <c r="AF39" s="5"/>
      <c r="AG39" s="5"/>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row>
    <row r="40" spans="1:129" s="270" customFormat="1">
      <c r="A40" s="5" t="s">
        <v>6524</v>
      </c>
      <c r="B40" s="269" t="s">
        <v>6579</v>
      </c>
      <c r="C40" s="5">
        <v>2006</v>
      </c>
      <c r="D40" s="5" t="s">
        <v>6533</v>
      </c>
      <c r="E40" s="271" t="s">
        <v>6595</v>
      </c>
      <c r="F40" s="37">
        <f t="shared" si="1"/>
        <v>7</v>
      </c>
      <c r="G40" s="5">
        <v>8</v>
      </c>
      <c r="H40" s="5">
        <v>6</v>
      </c>
      <c r="I40" s="5"/>
      <c r="J40" s="5"/>
      <c r="K40" s="5"/>
      <c r="L40" s="5"/>
      <c r="M40" s="5"/>
      <c r="N40" s="5"/>
      <c r="O40" s="5"/>
      <c r="P40" s="5"/>
      <c r="Q40" s="5"/>
      <c r="R40" s="5"/>
      <c r="S40" s="5"/>
      <c r="T40" s="5"/>
      <c r="U40" s="5"/>
      <c r="V40" s="5"/>
      <c r="W40" s="5"/>
      <c r="X40" s="5"/>
      <c r="Y40" s="5"/>
      <c r="Z40" s="5"/>
      <c r="AA40" s="5"/>
      <c r="AB40" s="5"/>
      <c r="AC40" s="5"/>
      <c r="AD40" s="5"/>
      <c r="AE40" s="5"/>
      <c r="AF40" s="5"/>
      <c r="AG40" s="5"/>
      <c r="AH40" s="267"/>
      <c r="AI40" s="267"/>
      <c r="AJ40" s="267"/>
      <c r="AK40" s="267"/>
      <c r="AL40" s="267"/>
      <c r="AM40" s="267"/>
      <c r="AN40" s="267"/>
      <c r="AO40" s="267"/>
      <c r="AP40" s="267"/>
      <c r="AQ40" s="267"/>
      <c r="AR40" s="267"/>
      <c r="AS40" s="267"/>
      <c r="AT40" s="267"/>
      <c r="AU40" s="267"/>
      <c r="AV40" s="267"/>
      <c r="AW40" s="267"/>
      <c r="AX40" s="267"/>
      <c r="AY40" s="267"/>
      <c r="AZ40" s="267"/>
      <c r="BA40" s="267"/>
      <c r="BB40" s="267"/>
      <c r="BC40" s="267"/>
      <c r="BD40" s="267"/>
      <c r="BE40" s="267"/>
      <c r="BF40" s="267"/>
      <c r="BG40" s="267"/>
      <c r="BH40" s="267"/>
      <c r="BI40" s="267"/>
      <c r="BJ40" s="267"/>
      <c r="BK40" s="267"/>
      <c r="BL40" s="267"/>
      <c r="BM40" s="267"/>
      <c r="BN40" s="267"/>
      <c r="BO40" s="267"/>
      <c r="BP40" s="267"/>
      <c r="BQ40" s="267"/>
      <c r="BR40" s="267"/>
      <c r="BS40" s="267"/>
      <c r="BT40" s="267"/>
      <c r="BU40" s="267"/>
      <c r="BV40" s="267"/>
      <c r="BW40" s="267"/>
      <c r="BX40" s="267"/>
      <c r="BY40" s="267"/>
      <c r="BZ40" s="267"/>
      <c r="CA40" s="267"/>
      <c r="CB40" s="267"/>
      <c r="CC40" s="267"/>
      <c r="CD40" s="267"/>
      <c r="CE40" s="267"/>
      <c r="CF40" s="267"/>
      <c r="CG40" s="267"/>
      <c r="CH40" s="267"/>
      <c r="CI40" s="267"/>
      <c r="CJ40" s="267"/>
      <c r="CK40" s="267"/>
      <c r="CL40" s="267"/>
      <c r="CM40" s="267"/>
      <c r="CN40" s="267"/>
      <c r="CO40" s="267"/>
      <c r="CP40" s="267"/>
      <c r="CQ40" s="267"/>
      <c r="CR40" s="267"/>
      <c r="CS40" s="267"/>
      <c r="CT40" s="267"/>
      <c r="CU40" s="267"/>
      <c r="CV40" s="267"/>
      <c r="CW40" s="267"/>
      <c r="CX40" s="267"/>
      <c r="CY40" s="267"/>
      <c r="CZ40" s="267"/>
      <c r="DA40" s="267"/>
      <c r="DB40" s="267"/>
      <c r="DC40" s="267"/>
      <c r="DD40" s="267"/>
      <c r="DE40" s="267"/>
      <c r="DF40" s="267"/>
      <c r="DG40" s="267"/>
      <c r="DH40" s="267"/>
      <c r="DI40" s="267"/>
      <c r="DJ40" s="267"/>
      <c r="DK40" s="267"/>
      <c r="DL40" s="267"/>
      <c r="DM40" s="267"/>
      <c r="DN40" s="267"/>
      <c r="DO40" s="267"/>
      <c r="DP40" s="267"/>
      <c r="DQ40" s="267"/>
      <c r="DR40" s="267"/>
      <c r="DS40" s="267"/>
      <c r="DT40" s="267"/>
      <c r="DU40" s="267"/>
      <c r="DV40" s="267"/>
      <c r="DW40" s="267"/>
      <c r="DX40" s="267"/>
      <c r="DY40" s="267"/>
    </row>
    <row r="41" spans="1:129" s="270" customFormat="1">
      <c r="A41" s="5" t="s">
        <v>6524</v>
      </c>
      <c r="B41" s="269" t="s">
        <v>6579</v>
      </c>
      <c r="C41" s="5">
        <v>2023</v>
      </c>
      <c r="D41" s="5" t="s">
        <v>6533</v>
      </c>
      <c r="E41" s="268" t="s">
        <v>6594</v>
      </c>
      <c r="F41" s="37">
        <f t="shared" si="1"/>
        <v>6.666666666666667</v>
      </c>
      <c r="G41" s="5">
        <v>6</v>
      </c>
      <c r="H41" s="5">
        <v>6</v>
      </c>
      <c r="I41" s="5">
        <v>7</v>
      </c>
      <c r="J41" s="5">
        <v>6</v>
      </c>
      <c r="K41" s="5">
        <v>7</v>
      </c>
      <c r="L41" s="5">
        <v>7</v>
      </c>
      <c r="M41" s="5">
        <v>7</v>
      </c>
      <c r="N41" s="5">
        <v>7</v>
      </c>
      <c r="O41" s="5">
        <v>7</v>
      </c>
      <c r="P41" s="5"/>
      <c r="Q41" s="5"/>
      <c r="R41" s="5"/>
      <c r="S41" s="5"/>
      <c r="T41" s="5"/>
      <c r="U41" s="5"/>
      <c r="V41" s="5"/>
      <c r="W41" s="5"/>
      <c r="X41" s="5"/>
      <c r="Y41" s="5"/>
      <c r="Z41" s="5"/>
      <c r="AA41" s="5"/>
      <c r="AB41" s="5"/>
      <c r="AC41" s="5"/>
      <c r="AD41" s="5"/>
      <c r="AE41" s="5"/>
      <c r="AF41" s="5"/>
      <c r="AG41" s="5"/>
    </row>
    <row r="42" spans="1:129">
      <c r="A42" s="5" t="s">
        <v>6524</v>
      </c>
      <c r="B42" s="269" t="s">
        <v>6579</v>
      </c>
      <c r="C42" s="5">
        <v>2019</v>
      </c>
      <c r="D42" s="5" t="s">
        <v>6533</v>
      </c>
      <c r="E42" s="268" t="s">
        <v>6593</v>
      </c>
      <c r="F42" s="37">
        <f t="shared" si="1"/>
        <v>6.6470588235294121</v>
      </c>
      <c r="G42" s="5">
        <v>9</v>
      </c>
      <c r="H42" s="5">
        <v>7</v>
      </c>
      <c r="I42" s="5">
        <v>6</v>
      </c>
      <c r="J42" s="5">
        <v>6</v>
      </c>
      <c r="K42" s="5">
        <v>6</v>
      </c>
      <c r="L42" s="5">
        <v>6</v>
      </c>
      <c r="M42" s="5">
        <v>6</v>
      </c>
      <c r="N42" s="5">
        <v>7</v>
      </c>
      <c r="O42" s="5">
        <v>8</v>
      </c>
      <c r="P42" s="5">
        <v>7</v>
      </c>
      <c r="Q42" s="5">
        <v>8</v>
      </c>
      <c r="R42" s="5">
        <v>7</v>
      </c>
      <c r="S42" s="5">
        <v>6</v>
      </c>
      <c r="T42" s="5">
        <v>8</v>
      </c>
      <c r="U42" s="5">
        <v>6</v>
      </c>
      <c r="V42" s="5">
        <v>4</v>
      </c>
      <c r="W42" s="5">
        <v>6</v>
      </c>
      <c r="AH42" s="270"/>
      <c r="AI42" s="270"/>
      <c r="AJ42" s="270"/>
      <c r="AK42" s="270"/>
      <c r="AL42" s="270"/>
      <c r="AM42" s="270"/>
      <c r="AN42" s="270"/>
      <c r="AO42" s="270"/>
      <c r="AP42" s="270"/>
      <c r="AQ42" s="270"/>
      <c r="AR42" s="270"/>
      <c r="AS42" s="270"/>
      <c r="AT42" s="270"/>
      <c r="AU42" s="270"/>
      <c r="AV42" s="270"/>
      <c r="AW42" s="270"/>
      <c r="AX42" s="270"/>
      <c r="AY42" s="270"/>
      <c r="AZ42" s="270"/>
      <c r="BA42" s="270"/>
      <c r="BB42" s="270"/>
      <c r="BC42" s="270"/>
      <c r="BD42" s="270"/>
      <c r="BE42" s="270"/>
      <c r="BF42" s="270"/>
      <c r="BG42" s="270"/>
      <c r="BH42" s="270"/>
      <c r="BI42" s="270"/>
      <c r="BJ42" s="270"/>
      <c r="BK42" s="270"/>
      <c r="BL42" s="270"/>
      <c r="BM42" s="270"/>
      <c r="BN42" s="270"/>
      <c r="BO42" s="270"/>
      <c r="BP42" s="270"/>
      <c r="BQ42" s="270"/>
      <c r="BR42" s="270"/>
      <c r="BS42" s="270"/>
      <c r="BT42" s="270"/>
      <c r="BU42" s="270"/>
      <c r="BV42" s="270"/>
      <c r="BW42" s="270"/>
      <c r="BX42" s="270"/>
      <c r="BY42" s="270"/>
      <c r="BZ42" s="270"/>
      <c r="CA42" s="270"/>
      <c r="CB42" s="270"/>
      <c r="CC42" s="270"/>
      <c r="CD42" s="270"/>
      <c r="CE42" s="270"/>
      <c r="CF42" s="270"/>
      <c r="CG42" s="270"/>
      <c r="CH42" s="270"/>
      <c r="CI42" s="270"/>
      <c r="CJ42" s="270"/>
      <c r="CK42" s="270"/>
      <c r="CL42" s="270"/>
      <c r="CM42" s="270"/>
      <c r="CN42" s="270"/>
      <c r="CO42" s="270"/>
      <c r="CP42" s="270"/>
      <c r="CQ42" s="270"/>
      <c r="CR42" s="270"/>
      <c r="CS42" s="270"/>
      <c r="CT42" s="270"/>
      <c r="CU42" s="270"/>
      <c r="CV42" s="270"/>
      <c r="CW42" s="270"/>
      <c r="CX42" s="270"/>
      <c r="CY42" s="270"/>
      <c r="CZ42" s="270"/>
      <c r="DA42" s="270"/>
      <c r="DB42" s="270"/>
      <c r="DC42" s="270"/>
      <c r="DD42" s="270"/>
      <c r="DE42" s="270"/>
      <c r="DF42" s="270"/>
      <c r="DG42" s="270"/>
      <c r="DH42" s="270"/>
      <c r="DI42" s="270"/>
      <c r="DJ42" s="270"/>
      <c r="DK42" s="270"/>
      <c r="DL42" s="270"/>
      <c r="DM42" s="270"/>
      <c r="DN42" s="270"/>
      <c r="DO42" s="270"/>
      <c r="DP42" s="270"/>
      <c r="DQ42" s="270"/>
      <c r="DR42" s="270"/>
      <c r="DS42" s="270"/>
      <c r="DT42" s="270"/>
      <c r="DU42" s="270"/>
      <c r="DV42" s="270"/>
      <c r="DW42" s="270"/>
      <c r="DX42" s="270"/>
      <c r="DY42" s="270"/>
    </row>
    <row r="43" spans="1:129" s="270" customFormat="1">
      <c r="A43" s="5" t="s">
        <v>6524</v>
      </c>
      <c r="B43" s="269" t="s">
        <v>6579</v>
      </c>
      <c r="C43" s="5">
        <v>2017</v>
      </c>
      <c r="D43" s="5" t="s">
        <v>6522</v>
      </c>
      <c r="E43" s="271" t="s">
        <v>6592</v>
      </c>
      <c r="F43" s="37">
        <f t="shared" si="1"/>
        <v>6.4799999999999995</v>
      </c>
      <c r="G43" s="5">
        <v>7.4</v>
      </c>
      <c r="H43" s="5">
        <v>6.8</v>
      </c>
      <c r="I43" s="5">
        <v>5.8</v>
      </c>
      <c r="J43" s="5">
        <v>6</v>
      </c>
      <c r="K43" s="5">
        <v>6.4</v>
      </c>
      <c r="L43" s="5"/>
      <c r="M43" s="5"/>
      <c r="N43" s="5"/>
      <c r="O43" s="5"/>
      <c r="P43" s="5"/>
      <c r="Q43" s="5"/>
      <c r="R43" s="5"/>
      <c r="S43" s="5"/>
      <c r="T43" s="5"/>
      <c r="U43" s="5"/>
      <c r="V43" s="5"/>
      <c r="W43" s="5"/>
      <c r="X43" s="5"/>
      <c r="Y43" s="5"/>
      <c r="Z43" s="5"/>
      <c r="AA43" s="5"/>
      <c r="AB43" s="5"/>
      <c r="AC43" s="5"/>
      <c r="AD43" s="5"/>
      <c r="AE43" s="5"/>
      <c r="AF43" s="5"/>
      <c r="AG43" s="5"/>
    </row>
    <row r="44" spans="1:129" s="270" customFormat="1">
      <c r="A44" s="5" t="s">
        <v>6524</v>
      </c>
      <c r="B44" s="269" t="s">
        <v>6579</v>
      </c>
      <c r="C44" s="5">
        <v>2022</v>
      </c>
      <c r="D44" s="5" t="s">
        <v>6522</v>
      </c>
      <c r="E44" s="271" t="s">
        <v>6591</v>
      </c>
      <c r="F44" s="37">
        <f t="shared" si="1"/>
        <v>6.2</v>
      </c>
      <c r="G44" s="5">
        <v>6</v>
      </c>
      <c r="H44" s="5">
        <v>6</v>
      </c>
      <c r="I44" s="5">
        <v>6</v>
      </c>
      <c r="J44" s="5">
        <v>7</v>
      </c>
      <c r="K44" s="5">
        <v>6</v>
      </c>
      <c r="L44" s="5" t="s">
        <v>6558</v>
      </c>
      <c r="M44" s="5"/>
      <c r="N44" s="5"/>
      <c r="O44" s="5"/>
      <c r="P44" s="5"/>
      <c r="Q44" s="5"/>
      <c r="R44" s="5"/>
      <c r="S44" s="5"/>
      <c r="T44" s="5"/>
      <c r="U44" s="5"/>
      <c r="V44" s="5"/>
      <c r="W44" s="5"/>
      <c r="X44" s="5"/>
      <c r="Y44" s="5"/>
      <c r="Z44" s="5"/>
      <c r="AA44" s="5"/>
      <c r="AB44" s="5"/>
      <c r="AC44" s="5"/>
      <c r="AD44" s="5"/>
      <c r="AE44" s="5"/>
      <c r="AF44" s="5"/>
      <c r="AG44" s="5"/>
      <c r="AH44" s="267"/>
      <c r="AI44" s="267"/>
      <c r="AJ44" s="267"/>
      <c r="AK44" s="267"/>
      <c r="AL44" s="267"/>
      <c r="AM44" s="267"/>
      <c r="AN44" s="267"/>
      <c r="AO44" s="267"/>
      <c r="AP44" s="267"/>
      <c r="AQ44" s="267"/>
      <c r="AR44" s="267"/>
      <c r="AS44" s="267"/>
      <c r="AT44" s="267"/>
      <c r="AU44" s="267"/>
    </row>
    <row r="45" spans="1:129" s="270" customFormat="1">
      <c r="A45" s="5" t="s">
        <v>6524</v>
      </c>
      <c r="B45" s="269" t="s">
        <v>6579</v>
      </c>
      <c r="C45" s="5">
        <v>2004</v>
      </c>
      <c r="D45" s="5" t="s">
        <v>6533</v>
      </c>
      <c r="E45" s="271" t="s">
        <v>6590</v>
      </c>
      <c r="F45" s="37">
        <f t="shared" si="1"/>
        <v>6.084507042253521</v>
      </c>
      <c r="G45" s="5">
        <v>7</v>
      </c>
      <c r="H45" s="5">
        <v>6</v>
      </c>
      <c r="I45" s="5">
        <v>6</v>
      </c>
      <c r="J45" s="5">
        <v>4</v>
      </c>
      <c r="K45" s="5">
        <v>1</v>
      </c>
      <c r="L45" s="5">
        <v>6</v>
      </c>
      <c r="M45" s="5">
        <v>4</v>
      </c>
      <c r="N45" s="5">
        <v>6</v>
      </c>
      <c r="O45" s="5">
        <v>6</v>
      </c>
      <c r="P45" s="5">
        <v>5</v>
      </c>
      <c r="Q45" s="5">
        <v>5</v>
      </c>
      <c r="R45" s="5">
        <v>6</v>
      </c>
      <c r="S45" s="5">
        <v>7</v>
      </c>
      <c r="T45" s="5">
        <v>6</v>
      </c>
      <c r="U45" s="5">
        <v>4</v>
      </c>
      <c r="V45" s="5">
        <v>8</v>
      </c>
      <c r="W45" s="5">
        <v>6</v>
      </c>
      <c r="X45" s="5">
        <v>7</v>
      </c>
      <c r="Y45" s="5">
        <v>5</v>
      </c>
      <c r="Z45" s="5">
        <v>6</v>
      </c>
      <c r="AA45" s="5">
        <v>4</v>
      </c>
      <c r="AB45" s="5">
        <v>6</v>
      </c>
      <c r="AC45" s="5">
        <v>8</v>
      </c>
      <c r="AD45" s="5">
        <v>7</v>
      </c>
      <c r="AE45" s="5">
        <v>6</v>
      </c>
      <c r="AF45" s="5">
        <v>5</v>
      </c>
      <c r="AG45" s="5">
        <v>4</v>
      </c>
      <c r="AH45" s="270">
        <v>4</v>
      </c>
      <c r="AI45" s="270">
        <v>4</v>
      </c>
      <c r="AJ45" s="270">
        <v>7</v>
      </c>
      <c r="AK45" s="270">
        <v>6</v>
      </c>
      <c r="AL45" s="270">
        <v>4</v>
      </c>
      <c r="AM45" s="270">
        <v>9</v>
      </c>
      <c r="AN45" s="270">
        <v>7</v>
      </c>
      <c r="AO45" s="270">
        <v>4</v>
      </c>
      <c r="AP45" s="270">
        <v>4</v>
      </c>
      <c r="AQ45" s="270">
        <v>3</v>
      </c>
      <c r="AR45" s="270">
        <v>6</v>
      </c>
      <c r="AS45" s="270">
        <v>7</v>
      </c>
      <c r="AT45" s="270">
        <v>7</v>
      </c>
      <c r="AU45" s="270">
        <v>3</v>
      </c>
      <c r="AV45" s="270">
        <v>5</v>
      </c>
      <c r="AW45" s="270">
        <v>9</v>
      </c>
      <c r="AX45" s="270">
        <v>3</v>
      </c>
      <c r="AY45" s="270">
        <v>6</v>
      </c>
      <c r="AZ45" s="270">
        <v>6</v>
      </c>
      <c r="BA45" s="270">
        <v>5</v>
      </c>
      <c r="BB45" s="270">
        <v>10</v>
      </c>
      <c r="BC45" s="270">
        <v>6</v>
      </c>
      <c r="BD45" s="270">
        <v>8</v>
      </c>
      <c r="BE45" s="270">
        <v>8</v>
      </c>
      <c r="BF45" s="270">
        <v>9</v>
      </c>
      <c r="BG45" s="270">
        <v>10</v>
      </c>
      <c r="BH45" s="270">
        <v>10</v>
      </c>
      <c r="BI45" s="270">
        <v>6</v>
      </c>
      <c r="BJ45" s="270">
        <v>9</v>
      </c>
      <c r="BK45" s="270">
        <v>7</v>
      </c>
      <c r="BL45" s="270">
        <v>7</v>
      </c>
      <c r="BM45" s="270">
        <v>8</v>
      </c>
      <c r="BN45" s="270">
        <v>7</v>
      </c>
      <c r="BO45" s="270">
        <v>7</v>
      </c>
      <c r="BP45" s="270">
        <v>9</v>
      </c>
      <c r="BQ45" s="270">
        <v>5</v>
      </c>
      <c r="BR45" s="270">
        <v>5</v>
      </c>
      <c r="BS45" s="270">
        <v>8</v>
      </c>
      <c r="BT45" s="270">
        <v>6</v>
      </c>
      <c r="BU45" s="270">
        <v>5</v>
      </c>
      <c r="BV45" s="270">
        <v>8</v>
      </c>
      <c r="BW45" s="270">
        <v>3</v>
      </c>
      <c r="BX45" s="270">
        <v>3</v>
      </c>
      <c r="BY45" s="270">
        <v>8</v>
      </c>
    </row>
    <row r="46" spans="1:129" s="270" customFormat="1">
      <c r="A46" s="5" t="s">
        <v>6524</v>
      </c>
      <c r="B46" s="269" t="s">
        <v>6579</v>
      </c>
      <c r="C46" s="5">
        <v>2024</v>
      </c>
      <c r="D46" s="5" t="s">
        <v>6522</v>
      </c>
      <c r="E46" s="268" t="s">
        <v>6589</v>
      </c>
      <c r="F46" s="37">
        <f t="shared" si="1"/>
        <v>5.875</v>
      </c>
      <c r="G46" s="5">
        <v>10</v>
      </c>
      <c r="H46" s="5">
        <v>6</v>
      </c>
      <c r="I46" s="5">
        <v>4</v>
      </c>
      <c r="J46" s="5">
        <v>3.5</v>
      </c>
      <c r="K46" s="5"/>
      <c r="L46" s="5"/>
      <c r="M46" s="5"/>
      <c r="N46" s="5"/>
      <c r="O46" s="5"/>
      <c r="P46" s="5"/>
      <c r="Q46" s="5"/>
      <c r="R46" s="5"/>
      <c r="S46" s="5"/>
      <c r="T46" s="5"/>
      <c r="U46" s="5"/>
      <c r="V46" s="5"/>
      <c r="W46" s="5"/>
      <c r="X46" s="5"/>
      <c r="Y46" s="5"/>
      <c r="Z46" s="5"/>
      <c r="AA46" s="5"/>
      <c r="AB46" s="5"/>
      <c r="AC46" s="5"/>
      <c r="AD46" s="5"/>
      <c r="AE46" s="5"/>
      <c r="AF46" s="5"/>
      <c r="AG46" s="5"/>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267"/>
      <c r="CR46" s="267"/>
      <c r="CS46" s="267"/>
      <c r="CT46" s="267"/>
      <c r="CU46" s="267"/>
      <c r="CV46" s="267"/>
      <c r="CW46" s="267"/>
      <c r="CX46" s="267"/>
      <c r="CY46" s="267"/>
      <c r="CZ46" s="267"/>
      <c r="DA46" s="267"/>
      <c r="DB46" s="267"/>
      <c r="DC46" s="267"/>
      <c r="DD46" s="267"/>
      <c r="DE46" s="267"/>
      <c r="DF46" s="267"/>
      <c r="DG46" s="267"/>
      <c r="DH46" s="267"/>
      <c r="DI46" s="267"/>
      <c r="DJ46" s="267"/>
      <c r="DK46" s="267"/>
      <c r="DL46" s="267"/>
      <c r="DM46" s="267"/>
      <c r="DN46" s="267"/>
      <c r="DO46" s="267"/>
      <c r="DP46" s="267"/>
      <c r="DQ46" s="267"/>
      <c r="DR46" s="267"/>
      <c r="DS46" s="267"/>
      <c r="DT46" s="267"/>
      <c r="DU46" s="267"/>
      <c r="DV46" s="267"/>
      <c r="DW46" s="267"/>
      <c r="DX46" s="267"/>
      <c r="DY46" s="267"/>
    </row>
    <row r="47" spans="1:129" s="270" customFormat="1">
      <c r="A47" s="5" t="s">
        <v>6524</v>
      </c>
      <c r="B47" s="269" t="s">
        <v>6579</v>
      </c>
      <c r="C47" s="5">
        <v>2021</v>
      </c>
      <c r="D47" s="5" t="s">
        <v>6522</v>
      </c>
      <c r="E47" s="268" t="s">
        <v>6588</v>
      </c>
      <c r="F47" s="37">
        <f t="shared" si="1"/>
        <v>5.666666666666667</v>
      </c>
      <c r="G47" s="5">
        <v>8</v>
      </c>
      <c r="H47" s="5">
        <v>6</v>
      </c>
      <c r="I47" s="5">
        <v>5</v>
      </c>
      <c r="J47" s="5">
        <v>4</v>
      </c>
      <c r="K47" s="5">
        <v>6</v>
      </c>
      <c r="L47" s="5">
        <v>5</v>
      </c>
      <c r="M47" s="5"/>
      <c r="N47" s="5"/>
      <c r="O47" s="5"/>
      <c r="P47" s="5"/>
      <c r="Q47" s="5"/>
      <c r="R47" s="5"/>
      <c r="S47" s="5"/>
      <c r="T47" s="5"/>
      <c r="U47" s="5"/>
      <c r="V47" s="5"/>
      <c r="W47" s="5"/>
      <c r="X47" s="5"/>
      <c r="Y47" s="5"/>
      <c r="Z47" s="5"/>
      <c r="AA47" s="5"/>
      <c r="AB47" s="5"/>
      <c r="AC47" s="5"/>
      <c r="AD47" s="5"/>
      <c r="AE47" s="5"/>
      <c r="AF47" s="5"/>
      <c r="AG47" s="5"/>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row>
    <row r="48" spans="1:129" s="270" customFormat="1">
      <c r="A48" s="5" t="s">
        <v>6524</v>
      </c>
      <c r="B48" s="269" t="s">
        <v>6579</v>
      </c>
      <c r="C48" s="5">
        <v>2020</v>
      </c>
      <c r="D48" s="5" t="s">
        <v>6522</v>
      </c>
      <c r="E48" s="271" t="s">
        <v>6587</v>
      </c>
      <c r="F48" s="37">
        <f t="shared" si="1"/>
        <v>5.6363636363636367</v>
      </c>
      <c r="G48" s="5">
        <v>6</v>
      </c>
      <c r="H48" s="5">
        <v>5</v>
      </c>
      <c r="I48" s="5">
        <v>4</v>
      </c>
      <c r="J48" s="5">
        <v>6</v>
      </c>
      <c r="K48" s="5">
        <v>8</v>
      </c>
      <c r="L48" s="5">
        <v>6</v>
      </c>
      <c r="M48" s="5">
        <v>6</v>
      </c>
      <c r="N48" s="5">
        <v>6</v>
      </c>
      <c r="O48" s="5">
        <v>8</v>
      </c>
      <c r="P48" s="5">
        <v>4</v>
      </c>
      <c r="Q48" s="5">
        <v>3</v>
      </c>
      <c r="R48" s="5"/>
      <c r="S48" s="5"/>
      <c r="T48" s="5"/>
      <c r="U48" s="5"/>
      <c r="V48" s="5"/>
      <c r="W48" s="5"/>
      <c r="X48" s="5"/>
      <c r="Y48" s="5"/>
      <c r="Z48" s="5"/>
      <c r="AA48" s="5"/>
      <c r="AB48" s="5"/>
      <c r="AC48" s="5"/>
      <c r="AD48" s="5"/>
      <c r="AE48" s="5"/>
      <c r="AF48" s="5"/>
      <c r="AG48" s="5"/>
      <c r="AV48" s="267"/>
      <c r="AW48" s="267"/>
      <c r="AX48" s="267"/>
      <c r="AY48" s="267"/>
      <c r="AZ48" s="267"/>
      <c r="BA48" s="267"/>
      <c r="BB48" s="267"/>
      <c r="BC48" s="267"/>
      <c r="BD48" s="267"/>
      <c r="BE48" s="267"/>
      <c r="BF48" s="267"/>
      <c r="BG48" s="267"/>
      <c r="BH48" s="267"/>
      <c r="BI48" s="267"/>
      <c r="BJ48" s="267"/>
      <c r="BK48" s="267"/>
      <c r="BL48" s="267"/>
      <c r="BM48" s="267"/>
      <c r="BN48" s="267"/>
      <c r="BO48" s="267"/>
      <c r="BP48" s="267"/>
      <c r="BQ48" s="267"/>
      <c r="BR48" s="267"/>
      <c r="BS48" s="267"/>
      <c r="BT48" s="267"/>
      <c r="BU48" s="267"/>
      <c r="BV48" s="267"/>
      <c r="BW48" s="267"/>
      <c r="BX48" s="267"/>
      <c r="BY48" s="267"/>
      <c r="BZ48" s="267"/>
      <c r="CA48" s="267"/>
      <c r="CB48" s="267"/>
      <c r="CC48" s="267"/>
      <c r="CD48" s="267"/>
      <c r="CE48" s="267"/>
      <c r="CF48" s="267"/>
      <c r="CG48" s="267"/>
      <c r="CH48" s="267"/>
      <c r="CI48" s="267"/>
      <c r="CJ48" s="267"/>
      <c r="CK48" s="267"/>
      <c r="CL48" s="267"/>
      <c r="CM48" s="267"/>
      <c r="CN48" s="267"/>
      <c r="CO48" s="267"/>
      <c r="CP48" s="267"/>
      <c r="CQ48" s="267"/>
      <c r="CR48" s="267"/>
      <c r="CS48" s="267"/>
      <c r="CT48" s="267"/>
      <c r="CU48" s="267"/>
      <c r="CV48" s="267"/>
      <c r="CW48" s="267"/>
      <c r="CX48" s="267"/>
      <c r="CY48" s="267"/>
      <c r="CZ48" s="267"/>
      <c r="DA48" s="267"/>
      <c r="DB48" s="267"/>
      <c r="DC48" s="267"/>
      <c r="DD48" s="267"/>
      <c r="DE48" s="267"/>
      <c r="DF48" s="267"/>
      <c r="DG48" s="267"/>
      <c r="DH48" s="267"/>
      <c r="DI48" s="267"/>
      <c r="DJ48" s="267"/>
      <c r="DK48" s="267"/>
      <c r="DL48" s="267"/>
      <c r="DM48" s="267"/>
      <c r="DN48" s="267"/>
      <c r="DO48" s="267"/>
      <c r="DP48" s="267"/>
      <c r="DQ48" s="267"/>
      <c r="DR48" s="267"/>
      <c r="DS48" s="267"/>
      <c r="DT48" s="267"/>
      <c r="DU48" s="267"/>
      <c r="DV48" s="267"/>
      <c r="DW48" s="267"/>
      <c r="DX48" s="267"/>
      <c r="DY48" s="267"/>
    </row>
    <row r="49" spans="1:129" s="270" customFormat="1">
      <c r="A49" s="5" t="s">
        <v>6524</v>
      </c>
      <c r="B49" s="269" t="s">
        <v>6579</v>
      </c>
      <c r="C49" s="5">
        <v>2020</v>
      </c>
      <c r="D49" s="5" t="s">
        <v>1153</v>
      </c>
      <c r="E49" s="268" t="s">
        <v>6586</v>
      </c>
      <c r="F49" s="37">
        <f t="shared" si="1"/>
        <v>5.4375</v>
      </c>
      <c r="G49" s="5">
        <v>7</v>
      </c>
      <c r="H49" s="5">
        <v>4</v>
      </c>
      <c r="I49" s="5">
        <v>4</v>
      </c>
      <c r="J49" s="5">
        <v>6</v>
      </c>
      <c r="K49" s="5">
        <v>6</v>
      </c>
      <c r="L49" s="5">
        <v>3</v>
      </c>
      <c r="M49" s="5">
        <v>6</v>
      </c>
      <c r="N49" s="5">
        <v>7</v>
      </c>
      <c r="O49" s="5">
        <v>7</v>
      </c>
      <c r="P49" s="5">
        <v>3</v>
      </c>
      <c r="Q49" s="5">
        <v>8</v>
      </c>
      <c r="R49" s="5">
        <v>7</v>
      </c>
      <c r="S49" s="5">
        <v>2</v>
      </c>
      <c r="T49" s="5">
        <v>4</v>
      </c>
      <c r="U49" s="5">
        <v>6</v>
      </c>
      <c r="V49" s="5">
        <v>7</v>
      </c>
      <c r="W49" s="5"/>
      <c r="X49" s="5"/>
      <c r="Y49" s="5"/>
      <c r="Z49" s="5"/>
      <c r="AA49" s="5"/>
      <c r="AB49" s="5"/>
      <c r="AC49" s="5"/>
      <c r="AD49" s="5"/>
      <c r="AE49" s="5"/>
      <c r="AF49" s="5"/>
      <c r="AG49" s="5"/>
    </row>
    <row r="50" spans="1:129" s="270" customFormat="1">
      <c r="A50" s="5" t="s">
        <v>6524</v>
      </c>
      <c r="B50" s="269" t="s">
        <v>6579</v>
      </c>
      <c r="C50" s="5">
        <v>2013</v>
      </c>
      <c r="D50" s="5" t="s">
        <v>6533</v>
      </c>
      <c r="E50" s="268" t="s">
        <v>6585</v>
      </c>
      <c r="F50" s="37">
        <f t="shared" si="1"/>
        <v>5.333333333333333</v>
      </c>
      <c r="G50" s="5">
        <v>8</v>
      </c>
      <c r="H50" s="5">
        <v>4</v>
      </c>
      <c r="I50" s="5">
        <v>3</v>
      </c>
      <c r="J50" s="5">
        <v>2</v>
      </c>
      <c r="K50" s="5">
        <v>6</v>
      </c>
      <c r="L50" s="5">
        <v>9</v>
      </c>
      <c r="M50" s="5"/>
      <c r="N50" s="5"/>
      <c r="O50" s="5"/>
      <c r="P50" s="5"/>
      <c r="Q50" s="5"/>
      <c r="R50" s="5"/>
      <c r="S50" s="5"/>
      <c r="T50" s="5"/>
      <c r="U50" s="5"/>
      <c r="V50" s="5"/>
      <c r="W50" s="5"/>
      <c r="X50" s="5"/>
      <c r="Y50" s="5"/>
      <c r="Z50" s="5"/>
      <c r="AA50" s="5"/>
      <c r="AB50" s="5"/>
      <c r="AC50" s="5"/>
      <c r="AD50" s="5"/>
      <c r="AE50" s="5"/>
      <c r="AF50" s="5"/>
      <c r="AG50" s="5"/>
    </row>
    <row r="51" spans="1:129" s="270" customFormat="1">
      <c r="A51" s="5" t="s">
        <v>6524</v>
      </c>
      <c r="B51" s="269" t="s">
        <v>6579</v>
      </c>
      <c r="C51" s="5">
        <v>2005</v>
      </c>
      <c r="D51" s="5" t="s">
        <v>6533</v>
      </c>
      <c r="E51" s="271" t="s">
        <v>6584</v>
      </c>
      <c r="F51" s="37">
        <f t="shared" si="1"/>
        <v>5.1111111111111107</v>
      </c>
      <c r="G51" s="5">
        <v>4.2</v>
      </c>
      <c r="H51" s="5">
        <v>3</v>
      </c>
      <c r="I51" s="5">
        <v>5.5</v>
      </c>
      <c r="J51" s="5">
        <v>7</v>
      </c>
      <c r="K51" s="5">
        <v>5.8</v>
      </c>
      <c r="L51" s="5">
        <v>6.4</v>
      </c>
      <c r="M51" s="5">
        <v>4</v>
      </c>
      <c r="N51" s="5">
        <v>4.5</v>
      </c>
      <c r="O51" s="5">
        <v>5.6</v>
      </c>
      <c r="P51" s="5"/>
      <c r="Q51" s="5"/>
      <c r="R51" s="5"/>
      <c r="S51" s="5"/>
      <c r="T51" s="5"/>
      <c r="U51" s="5"/>
      <c r="V51" s="5"/>
      <c r="W51" s="5"/>
      <c r="X51" s="5"/>
      <c r="Y51" s="5"/>
      <c r="Z51" s="5"/>
      <c r="AA51" s="5"/>
      <c r="AB51" s="5"/>
      <c r="AC51" s="5"/>
      <c r="AD51" s="5"/>
      <c r="AE51" s="5"/>
      <c r="AF51" s="5"/>
      <c r="AG51" s="5"/>
      <c r="AH51" s="267"/>
      <c r="AI51" s="267"/>
      <c r="AJ51" s="267"/>
      <c r="AK51" s="267"/>
      <c r="AL51" s="267"/>
      <c r="AM51" s="267"/>
      <c r="AN51" s="267"/>
      <c r="AO51" s="267"/>
      <c r="AP51" s="267"/>
      <c r="AQ51" s="267"/>
      <c r="AR51" s="267"/>
      <c r="AS51" s="267"/>
      <c r="AT51" s="267"/>
      <c r="AU51" s="267"/>
      <c r="AV51" s="267"/>
      <c r="AW51" s="267"/>
      <c r="AX51" s="267"/>
      <c r="AY51" s="267"/>
      <c r="AZ51" s="267"/>
      <c r="BA51" s="267"/>
      <c r="BB51" s="267"/>
      <c r="BC51" s="267"/>
      <c r="BD51" s="267"/>
      <c r="BE51" s="267"/>
      <c r="BF51" s="267"/>
      <c r="BG51" s="267"/>
      <c r="BH51" s="267"/>
      <c r="BI51" s="267"/>
      <c r="BJ51" s="267"/>
      <c r="BK51" s="267"/>
      <c r="BL51" s="267"/>
      <c r="BM51" s="267"/>
      <c r="BN51" s="267"/>
      <c r="BO51" s="267"/>
      <c r="BP51" s="267"/>
      <c r="BQ51" s="267"/>
      <c r="BR51" s="267"/>
      <c r="BS51" s="267"/>
      <c r="BT51" s="267"/>
      <c r="BU51" s="267"/>
      <c r="BV51" s="267"/>
      <c r="BW51" s="267"/>
      <c r="BX51" s="267"/>
      <c r="BY51" s="267"/>
      <c r="BZ51" s="267"/>
      <c r="CA51" s="267"/>
      <c r="CB51" s="267"/>
      <c r="CC51" s="267"/>
      <c r="CD51" s="267"/>
      <c r="CE51" s="267"/>
      <c r="CF51" s="267"/>
      <c r="CG51" s="267"/>
      <c r="CH51" s="267"/>
      <c r="CI51" s="267"/>
      <c r="CJ51" s="267"/>
      <c r="CK51" s="267"/>
      <c r="CL51" s="267"/>
      <c r="CM51" s="267"/>
      <c r="CN51" s="267"/>
      <c r="CO51" s="267"/>
      <c r="CP51" s="267"/>
      <c r="CQ51" s="267"/>
      <c r="CR51" s="267"/>
      <c r="CS51" s="267"/>
      <c r="CT51" s="267"/>
      <c r="CU51" s="267"/>
      <c r="CV51" s="267"/>
      <c r="CW51" s="267"/>
      <c r="CX51" s="267"/>
      <c r="CY51" s="267"/>
      <c r="CZ51" s="267"/>
      <c r="DA51" s="267"/>
      <c r="DB51" s="267"/>
      <c r="DC51" s="267"/>
      <c r="DD51" s="267"/>
      <c r="DE51" s="267"/>
      <c r="DF51" s="267"/>
      <c r="DG51" s="267"/>
      <c r="DH51" s="267"/>
      <c r="DI51" s="267"/>
      <c r="DJ51" s="267"/>
      <c r="DK51" s="267"/>
      <c r="DL51" s="267"/>
      <c r="DM51" s="267"/>
      <c r="DN51" s="267"/>
      <c r="DO51" s="267"/>
      <c r="DP51" s="267"/>
      <c r="DQ51" s="267"/>
      <c r="DR51" s="267"/>
      <c r="DS51" s="267"/>
      <c r="DT51" s="267"/>
      <c r="DU51" s="267"/>
      <c r="DV51" s="267"/>
      <c r="DW51" s="267"/>
      <c r="DX51" s="267"/>
      <c r="DY51" s="267"/>
    </row>
    <row r="52" spans="1:129" s="270" customFormat="1">
      <c r="A52" s="5" t="s">
        <v>6524</v>
      </c>
      <c r="B52" s="269" t="s">
        <v>6579</v>
      </c>
      <c r="C52" s="5">
        <v>2022</v>
      </c>
      <c r="D52" s="5" t="s">
        <v>6522</v>
      </c>
      <c r="E52" s="268" t="s">
        <v>6583</v>
      </c>
      <c r="F52" s="37">
        <f t="shared" si="1"/>
        <v>5</v>
      </c>
      <c r="G52" s="5">
        <v>5</v>
      </c>
      <c r="H52" s="5" t="s">
        <v>6558</v>
      </c>
      <c r="I52" s="5"/>
      <c r="J52" s="5"/>
      <c r="K52" s="5"/>
      <c r="L52" s="5"/>
      <c r="M52" s="5"/>
      <c r="N52" s="5"/>
      <c r="O52" s="5"/>
      <c r="P52" s="5"/>
      <c r="Q52" s="5"/>
      <c r="R52" s="5"/>
      <c r="S52" s="5"/>
      <c r="T52" s="5"/>
      <c r="U52" s="5"/>
      <c r="V52" s="5"/>
      <c r="W52" s="5"/>
      <c r="X52" s="5"/>
      <c r="Y52" s="5"/>
      <c r="Z52" s="5"/>
      <c r="AA52" s="5"/>
      <c r="AB52" s="5"/>
      <c r="AC52" s="5"/>
      <c r="AD52" s="5"/>
      <c r="AE52" s="5"/>
      <c r="AF52" s="5"/>
      <c r="AG52" s="5"/>
    </row>
    <row r="53" spans="1:129" s="270" customFormat="1">
      <c r="A53" s="5" t="s">
        <v>6524</v>
      </c>
      <c r="B53" s="269" t="s">
        <v>6579</v>
      </c>
      <c r="C53" s="5">
        <v>2021</v>
      </c>
      <c r="D53" s="5" t="s">
        <v>6522</v>
      </c>
      <c r="E53" s="268" t="s">
        <v>6582</v>
      </c>
      <c r="F53" s="37">
        <f t="shared" si="1"/>
        <v>4.9000000000000004</v>
      </c>
      <c r="G53" s="5">
        <v>7</v>
      </c>
      <c r="H53" s="5">
        <v>6</v>
      </c>
      <c r="I53" s="5">
        <v>6</v>
      </c>
      <c r="J53" s="5">
        <v>6</v>
      </c>
      <c r="K53" s="5">
        <v>3</v>
      </c>
      <c r="L53" s="5">
        <v>4</v>
      </c>
      <c r="M53" s="5">
        <v>2</v>
      </c>
      <c r="N53" s="5">
        <v>6</v>
      </c>
      <c r="O53" s="5">
        <v>3</v>
      </c>
      <c r="P53" s="5">
        <v>6</v>
      </c>
      <c r="Q53" s="5"/>
      <c r="R53" s="5"/>
      <c r="S53" s="5"/>
      <c r="T53" s="5"/>
      <c r="U53" s="5"/>
      <c r="V53" s="5"/>
      <c r="W53" s="5"/>
      <c r="X53" s="5"/>
      <c r="Y53" s="5"/>
      <c r="Z53" s="5"/>
      <c r="AA53" s="5"/>
      <c r="AB53" s="5"/>
      <c r="AC53" s="5"/>
      <c r="AD53" s="5"/>
      <c r="AE53" s="5"/>
      <c r="AF53" s="5"/>
      <c r="AG53" s="5"/>
    </row>
    <row r="54" spans="1:129" s="285" customFormat="1" ht="16.5" thickBot="1">
      <c r="A54" s="279" t="s">
        <v>6524</v>
      </c>
      <c r="B54" s="282" t="s">
        <v>6579</v>
      </c>
      <c r="C54" s="279">
        <v>2023</v>
      </c>
      <c r="D54" s="279" t="s">
        <v>6522</v>
      </c>
      <c r="E54" s="281" t="s">
        <v>6581</v>
      </c>
      <c r="F54" s="280">
        <f t="shared" si="1"/>
        <v>4.833333333333333</v>
      </c>
      <c r="G54" s="279">
        <v>4</v>
      </c>
      <c r="H54" s="279">
        <v>5</v>
      </c>
      <c r="I54" s="279">
        <v>7</v>
      </c>
      <c r="J54" s="279">
        <v>6</v>
      </c>
      <c r="K54" s="279">
        <v>4</v>
      </c>
      <c r="L54" s="279">
        <v>3</v>
      </c>
      <c r="M54" s="279"/>
      <c r="N54" s="279"/>
      <c r="O54" s="279"/>
      <c r="P54" s="279"/>
      <c r="Q54" s="279"/>
      <c r="R54" s="279"/>
      <c r="S54" s="279"/>
      <c r="T54" s="279"/>
      <c r="U54" s="279"/>
      <c r="V54" s="279"/>
      <c r="W54" s="279"/>
      <c r="X54" s="279"/>
      <c r="Y54" s="279"/>
      <c r="Z54" s="279"/>
      <c r="AA54" s="279"/>
      <c r="AB54" s="279"/>
      <c r="AC54" s="279"/>
      <c r="AD54" s="279"/>
      <c r="AE54" s="279"/>
      <c r="AF54" s="279"/>
      <c r="AG54" s="279"/>
      <c r="AV54" s="278"/>
      <c r="AW54" s="278"/>
      <c r="AX54" s="278"/>
      <c r="AY54" s="278"/>
      <c r="AZ54" s="278"/>
      <c r="BA54" s="278"/>
      <c r="BB54" s="278"/>
      <c r="BC54" s="278"/>
      <c r="BD54" s="278"/>
      <c r="BE54" s="278"/>
      <c r="BF54" s="278"/>
      <c r="BG54" s="278"/>
      <c r="BH54" s="278"/>
      <c r="BI54" s="278"/>
      <c r="BJ54" s="278"/>
      <c r="BK54" s="278"/>
      <c r="BL54" s="278"/>
      <c r="BM54" s="278"/>
      <c r="BN54" s="278"/>
      <c r="BO54" s="278"/>
      <c r="BP54" s="278"/>
      <c r="BQ54" s="278"/>
      <c r="BR54" s="278"/>
      <c r="BS54" s="278"/>
      <c r="BT54" s="278"/>
      <c r="BU54" s="278"/>
      <c r="BV54" s="278"/>
      <c r="BW54" s="278"/>
      <c r="BX54" s="278"/>
      <c r="BY54" s="278"/>
      <c r="BZ54" s="278"/>
      <c r="CA54" s="278"/>
      <c r="CB54" s="278"/>
      <c r="CC54" s="278"/>
      <c r="CD54" s="278"/>
      <c r="CE54" s="278"/>
      <c r="CF54" s="278"/>
      <c r="CG54" s="278"/>
      <c r="CH54" s="278"/>
      <c r="CI54" s="278"/>
      <c r="CJ54" s="278"/>
      <c r="CK54" s="278"/>
      <c r="CL54" s="278"/>
      <c r="CM54" s="278"/>
      <c r="CN54" s="278"/>
      <c r="CO54" s="278"/>
      <c r="CP54" s="278"/>
      <c r="CQ54" s="278"/>
      <c r="CR54" s="278"/>
      <c r="CS54" s="278"/>
      <c r="CT54" s="278"/>
      <c r="CU54" s="278"/>
      <c r="CV54" s="278"/>
      <c r="CW54" s="278"/>
      <c r="CX54" s="278"/>
      <c r="CY54" s="278"/>
      <c r="CZ54" s="278"/>
      <c r="DA54" s="278"/>
      <c r="DB54" s="278"/>
      <c r="DC54" s="278"/>
      <c r="DD54" s="278"/>
      <c r="DE54" s="278"/>
      <c r="DF54" s="278"/>
      <c r="DG54" s="278"/>
      <c r="DH54" s="278"/>
      <c r="DI54" s="278"/>
      <c r="DJ54" s="278"/>
      <c r="DK54" s="278"/>
      <c r="DL54" s="278"/>
      <c r="DM54" s="278"/>
      <c r="DN54" s="278"/>
      <c r="DO54" s="278"/>
      <c r="DP54" s="278"/>
      <c r="DQ54" s="278"/>
      <c r="DR54" s="278"/>
      <c r="DS54" s="278"/>
      <c r="DT54" s="278"/>
      <c r="DU54" s="278"/>
      <c r="DV54" s="278"/>
      <c r="DW54" s="278"/>
      <c r="DX54" s="278"/>
      <c r="DY54" s="278"/>
    </row>
    <row r="55" spans="1:129" s="273" customFormat="1">
      <c r="A55" s="274" t="s">
        <v>6524</v>
      </c>
      <c r="B55" s="277" t="s">
        <v>6579</v>
      </c>
      <c r="C55" s="274">
        <v>2014</v>
      </c>
      <c r="D55" s="274" t="s">
        <v>6533</v>
      </c>
      <c r="E55" s="284" t="s">
        <v>6580</v>
      </c>
      <c r="F55" s="275">
        <f t="shared" si="1"/>
        <v>4.5999999999999996</v>
      </c>
      <c r="G55" s="274">
        <v>7</v>
      </c>
      <c r="H55" s="274">
        <v>8</v>
      </c>
      <c r="I55" s="274">
        <v>4</v>
      </c>
      <c r="J55" s="274">
        <v>4</v>
      </c>
      <c r="K55" s="274">
        <v>0</v>
      </c>
      <c r="L55" s="274"/>
      <c r="M55" s="274"/>
      <c r="N55" s="274"/>
      <c r="O55" s="274"/>
      <c r="P55" s="274"/>
      <c r="Q55" s="274"/>
      <c r="R55" s="274"/>
      <c r="S55" s="274"/>
      <c r="T55" s="274"/>
      <c r="U55" s="274"/>
      <c r="V55" s="274"/>
      <c r="W55" s="274"/>
      <c r="X55" s="274"/>
      <c r="Y55" s="274"/>
      <c r="Z55" s="274"/>
      <c r="AA55" s="274"/>
      <c r="AB55" s="274"/>
      <c r="AC55" s="274"/>
      <c r="AD55" s="274"/>
      <c r="AE55" s="274"/>
      <c r="AF55" s="274"/>
      <c r="AG55" s="274"/>
    </row>
    <row r="56" spans="1:129" s="273" customFormat="1">
      <c r="A56" s="274" t="s">
        <v>6524</v>
      </c>
      <c r="B56" s="277" t="s">
        <v>6579</v>
      </c>
      <c r="C56" s="274">
        <v>2023</v>
      </c>
      <c r="D56" s="274" t="s">
        <v>6522</v>
      </c>
      <c r="E56" s="276" t="s">
        <v>6578</v>
      </c>
      <c r="F56" s="37">
        <f t="shared" si="1"/>
        <v>4</v>
      </c>
      <c r="G56" s="274">
        <v>7</v>
      </c>
      <c r="H56" s="274">
        <v>4</v>
      </c>
      <c r="I56" s="274">
        <v>0</v>
      </c>
      <c r="J56" s="274">
        <v>7</v>
      </c>
      <c r="K56" s="274">
        <v>4</v>
      </c>
      <c r="L56" s="274">
        <v>2</v>
      </c>
      <c r="M56" s="274" t="s">
        <v>6558</v>
      </c>
      <c r="N56" s="274"/>
      <c r="O56" s="274"/>
      <c r="P56" s="274"/>
      <c r="Q56" s="274"/>
      <c r="R56" s="274"/>
      <c r="S56" s="274"/>
      <c r="T56" s="274"/>
      <c r="U56" s="274"/>
      <c r="V56" s="274"/>
      <c r="W56" s="274"/>
      <c r="X56" s="274"/>
      <c r="Y56" s="274"/>
      <c r="Z56" s="274"/>
      <c r="AA56" s="274"/>
      <c r="AB56" s="274"/>
      <c r="AC56" s="274"/>
      <c r="AD56" s="274"/>
      <c r="AE56" s="274"/>
      <c r="AF56" s="274"/>
      <c r="AG56" s="274"/>
    </row>
    <row r="57" spans="1:129" s="270" customFormat="1">
      <c r="A57" s="5" t="s">
        <v>6524</v>
      </c>
      <c r="B57" s="269" t="s">
        <v>6560</v>
      </c>
      <c r="C57" s="5">
        <v>2010</v>
      </c>
      <c r="D57" s="5" t="s">
        <v>1153</v>
      </c>
      <c r="E57" s="271" t="s">
        <v>6577</v>
      </c>
      <c r="F57" s="37">
        <f t="shared" si="1"/>
        <v>8.6</v>
      </c>
      <c r="G57" s="5">
        <v>8</v>
      </c>
      <c r="H57" s="5">
        <v>10</v>
      </c>
      <c r="I57" s="5">
        <v>7</v>
      </c>
      <c r="J57" s="5">
        <v>7</v>
      </c>
      <c r="K57" s="5">
        <v>8</v>
      </c>
      <c r="L57" s="5">
        <v>9</v>
      </c>
      <c r="M57" s="5">
        <v>10</v>
      </c>
      <c r="N57" s="5">
        <v>10</v>
      </c>
      <c r="O57" s="5">
        <v>10</v>
      </c>
      <c r="P57" s="5">
        <v>7</v>
      </c>
      <c r="Q57" s="5"/>
      <c r="R57" s="5"/>
      <c r="S57" s="5"/>
      <c r="T57" s="5"/>
      <c r="U57" s="5"/>
      <c r="V57" s="5"/>
      <c r="W57" s="5"/>
      <c r="X57" s="5"/>
      <c r="Y57" s="5"/>
      <c r="Z57" s="5"/>
      <c r="AA57" s="5"/>
      <c r="AB57" s="5"/>
      <c r="AC57" s="5"/>
      <c r="AD57" s="5"/>
      <c r="AE57" s="5"/>
      <c r="AF57" s="5"/>
      <c r="AG57" s="5"/>
    </row>
    <row r="58" spans="1:129" s="270" customFormat="1">
      <c r="A58" s="5" t="s">
        <v>6524</v>
      </c>
      <c r="B58" s="269" t="s">
        <v>6560</v>
      </c>
      <c r="C58" s="5">
        <v>2001</v>
      </c>
      <c r="D58" s="5" t="s">
        <v>1153</v>
      </c>
      <c r="E58" s="271" t="s">
        <v>976</v>
      </c>
      <c r="F58" s="37">
        <f t="shared" si="1"/>
        <v>8.6</v>
      </c>
      <c r="G58" s="5">
        <v>8</v>
      </c>
      <c r="H58" s="5">
        <v>9</v>
      </c>
      <c r="I58" s="5">
        <v>8</v>
      </c>
      <c r="J58" s="5">
        <v>9</v>
      </c>
      <c r="K58" s="5">
        <v>9</v>
      </c>
      <c r="L58" s="5">
        <v>8</v>
      </c>
      <c r="M58" s="5">
        <v>9</v>
      </c>
      <c r="N58" s="5">
        <v>10</v>
      </c>
      <c r="O58" s="5">
        <v>7</v>
      </c>
      <c r="P58" s="5">
        <v>9</v>
      </c>
      <c r="Q58" s="5"/>
      <c r="R58" s="5"/>
      <c r="S58" s="5"/>
      <c r="T58" s="5"/>
      <c r="U58" s="5"/>
      <c r="V58" s="5"/>
      <c r="W58" s="5"/>
      <c r="X58" s="5"/>
      <c r="Y58" s="5"/>
      <c r="Z58" s="5"/>
      <c r="AA58" s="5"/>
      <c r="AB58" s="5"/>
      <c r="AC58" s="5"/>
      <c r="AD58" s="5"/>
      <c r="AE58" s="5"/>
      <c r="AF58" s="5"/>
      <c r="AG58" s="5"/>
    </row>
    <row r="59" spans="1:129" s="270" customFormat="1">
      <c r="A59" s="5" t="s">
        <v>6524</v>
      </c>
      <c r="B59" s="269" t="s">
        <v>6560</v>
      </c>
      <c r="C59" s="5">
        <v>2024</v>
      </c>
      <c r="D59" s="5" t="s">
        <v>1153</v>
      </c>
      <c r="E59" s="271" t="s">
        <v>6576</v>
      </c>
      <c r="F59" s="37">
        <f t="shared" si="1"/>
        <v>7.666666666666667</v>
      </c>
      <c r="G59" s="5">
        <v>7</v>
      </c>
      <c r="H59" s="5">
        <v>6</v>
      </c>
      <c r="I59" s="5">
        <v>8</v>
      </c>
      <c r="J59" s="5">
        <v>8</v>
      </c>
      <c r="K59" s="5">
        <v>10</v>
      </c>
      <c r="L59" s="5">
        <v>7</v>
      </c>
      <c r="M59" s="5">
        <v>8</v>
      </c>
      <c r="N59" s="5">
        <v>7</v>
      </c>
      <c r="O59" s="5">
        <v>8</v>
      </c>
      <c r="P59" s="5"/>
      <c r="Q59" s="5"/>
      <c r="R59" s="5"/>
      <c r="S59" s="5"/>
      <c r="T59" s="5"/>
      <c r="U59" s="5"/>
      <c r="V59" s="5"/>
      <c r="W59" s="5"/>
      <c r="X59" s="5"/>
      <c r="Y59" s="5"/>
      <c r="Z59" s="5"/>
      <c r="AA59" s="5"/>
      <c r="AB59" s="5"/>
      <c r="AC59" s="5"/>
      <c r="AD59" s="5"/>
      <c r="AE59" s="5"/>
      <c r="AF59" s="5"/>
      <c r="AG59" s="5"/>
    </row>
    <row r="60" spans="1:129" s="270" customFormat="1">
      <c r="A60" s="5" t="s">
        <v>6524</v>
      </c>
      <c r="B60" s="269" t="s">
        <v>6560</v>
      </c>
      <c r="C60" s="5">
        <v>2015</v>
      </c>
      <c r="D60" s="5" t="s">
        <v>1153</v>
      </c>
      <c r="E60" s="268" t="s">
        <v>3126</v>
      </c>
      <c r="F60" s="37">
        <f t="shared" si="1"/>
        <v>7.62</v>
      </c>
      <c r="G60" s="5">
        <v>7.5</v>
      </c>
      <c r="H60" s="5">
        <v>6.5</v>
      </c>
      <c r="I60" s="5">
        <v>10</v>
      </c>
      <c r="J60" s="5">
        <v>7</v>
      </c>
      <c r="K60" s="5">
        <v>7.1</v>
      </c>
      <c r="L60" s="5"/>
      <c r="M60" s="5"/>
      <c r="N60" s="5"/>
      <c r="O60" s="5"/>
      <c r="P60" s="5"/>
      <c r="Q60" s="5"/>
      <c r="R60" s="5"/>
      <c r="S60" s="5"/>
      <c r="T60" s="5"/>
      <c r="U60" s="5"/>
      <c r="V60" s="5"/>
      <c r="W60" s="5"/>
      <c r="X60" s="5"/>
      <c r="Y60" s="5"/>
      <c r="Z60" s="5"/>
      <c r="AA60" s="5"/>
      <c r="AB60" s="5"/>
      <c r="AC60" s="5"/>
      <c r="AD60" s="5"/>
      <c r="AE60" s="5"/>
      <c r="AF60" s="5"/>
      <c r="AG60" s="5"/>
    </row>
    <row r="61" spans="1:129" s="270" customFormat="1">
      <c r="A61" s="5" t="s">
        <v>6524</v>
      </c>
      <c r="B61" s="269" t="s">
        <v>6560</v>
      </c>
      <c r="C61" s="5">
        <v>2022</v>
      </c>
      <c r="D61" s="5" t="s">
        <v>1153</v>
      </c>
      <c r="E61" s="283">
        <v>1883</v>
      </c>
      <c r="F61" s="37">
        <f t="shared" si="1"/>
        <v>7.4</v>
      </c>
      <c r="G61" s="5">
        <v>10</v>
      </c>
      <c r="H61" s="5">
        <v>7</v>
      </c>
      <c r="I61" s="5">
        <v>6</v>
      </c>
      <c r="J61" s="5">
        <v>6</v>
      </c>
      <c r="K61" s="5">
        <v>6</v>
      </c>
      <c r="L61" s="5">
        <v>6</v>
      </c>
      <c r="M61" s="5">
        <v>7</v>
      </c>
      <c r="N61" s="5">
        <v>8</v>
      </c>
      <c r="O61" s="5">
        <v>10</v>
      </c>
      <c r="P61" s="5">
        <v>8</v>
      </c>
      <c r="Q61" s="5"/>
      <c r="R61" s="5"/>
      <c r="S61" s="5"/>
      <c r="T61" s="5"/>
      <c r="U61" s="5"/>
      <c r="V61" s="5"/>
      <c r="W61" s="5"/>
      <c r="X61" s="5"/>
      <c r="Y61" s="5"/>
      <c r="Z61" s="5"/>
      <c r="AA61" s="5"/>
      <c r="AB61" s="5"/>
      <c r="AC61" s="5"/>
      <c r="AD61" s="5"/>
      <c r="AE61" s="5"/>
      <c r="AF61" s="5"/>
      <c r="AG61" s="5"/>
    </row>
    <row r="62" spans="1:129" s="270" customFormat="1">
      <c r="A62" s="5" t="s">
        <v>6524</v>
      </c>
      <c r="B62" s="269" t="s">
        <v>6560</v>
      </c>
      <c r="C62" s="5">
        <v>2019</v>
      </c>
      <c r="D62" s="5" t="s">
        <v>1153</v>
      </c>
      <c r="E62" s="268" t="s">
        <v>6575</v>
      </c>
      <c r="F62" s="37">
        <f t="shared" si="1"/>
        <v>7</v>
      </c>
      <c r="G62" s="5">
        <v>9</v>
      </c>
      <c r="H62" s="5">
        <v>6</v>
      </c>
      <c r="I62" s="5">
        <v>7</v>
      </c>
      <c r="J62" s="5">
        <v>7</v>
      </c>
      <c r="K62" s="5">
        <v>7</v>
      </c>
      <c r="L62" s="5">
        <v>6</v>
      </c>
      <c r="M62" s="5"/>
      <c r="N62" s="5"/>
      <c r="O62" s="5"/>
      <c r="P62" s="5"/>
      <c r="Q62" s="5"/>
      <c r="R62" s="5"/>
      <c r="S62" s="272"/>
      <c r="T62" s="272"/>
      <c r="U62" s="272"/>
      <c r="V62" s="5"/>
      <c r="W62" s="272"/>
      <c r="X62" s="272"/>
      <c r="Y62" s="5"/>
      <c r="Z62" s="5"/>
      <c r="AA62" s="5"/>
      <c r="AB62" s="5"/>
      <c r="AC62" s="5"/>
      <c r="AD62" s="5"/>
      <c r="AE62" s="5"/>
      <c r="AF62" s="5"/>
      <c r="AG62" s="5"/>
    </row>
    <row r="63" spans="1:129" s="270" customFormat="1">
      <c r="A63" s="5" t="s">
        <v>6524</v>
      </c>
      <c r="B63" s="269" t="s">
        <v>6560</v>
      </c>
      <c r="C63" s="5">
        <v>2022</v>
      </c>
      <c r="D63" s="5" t="s">
        <v>1153</v>
      </c>
      <c r="E63" s="271" t="s">
        <v>6574</v>
      </c>
      <c r="F63" s="37">
        <f t="shared" si="1"/>
        <v>6.625</v>
      </c>
      <c r="G63" s="5">
        <v>6</v>
      </c>
      <c r="H63" s="5">
        <v>6</v>
      </c>
      <c r="I63" s="5">
        <v>7</v>
      </c>
      <c r="J63" s="5">
        <v>7</v>
      </c>
      <c r="K63" s="5">
        <v>9</v>
      </c>
      <c r="L63" s="5">
        <v>8</v>
      </c>
      <c r="M63" s="5">
        <v>7</v>
      </c>
      <c r="N63" s="5">
        <v>3</v>
      </c>
      <c r="O63" s="5"/>
      <c r="P63" s="5"/>
      <c r="Q63" s="5"/>
      <c r="R63" s="5"/>
      <c r="S63" s="5"/>
      <c r="T63" s="5"/>
      <c r="U63" s="5"/>
      <c r="V63" s="5"/>
      <c r="W63" s="5"/>
      <c r="X63" s="5"/>
      <c r="Y63" s="5"/>
      <c r="Z63" s="5"/>
      <c r="AA63" s="5"/>
      <c r="AB63" s="5"/>
      <c r="AC63" s="5"/>
      <c r="AD63" s="5"/>
      <c r="AE63" s="5"/>
      <c r="AF63" s="5"/>
      <c r="AG63" s="5"/>
    </row>
    <row r="64" spans="1:129" s="270" customFormat="1">
      <c r="A64" s="5" t="s">
        <v>6524</v>
      </c>
      <c r="B64" s="269" t="s">
        <v>6560</v>
      </c>
      <c r="C64" s="5">
        <v>2023</v>
      </c>
      <c r="D64" s="5" t="s">
        <v>1153</v>
      </c>
      <c r="E64" s="271" t="s">
        <v>6573</v>
      </c>
      <c r="F64" s="37">
        <f t="shared" si="1"/>
        <v>6.2</v>
      </c>
      <c r="G64" s="5">
        <v>6</v>
      </c>
      <c r="H64" s="5">
        <v>8</v>
      </c>
      <c r="I64" s="5">
        <v>6</v>
      </c>
      <c r="J64" s="5">
        <v>6</v>
      </c>
      <c r="K64" s="5">
        <v>7</v>
      </c>
      <c r="L64" s="5">
        <v>6</v>
      </c>
      <c r="M64" s="5">
        <v>6</v>
      </c>
      <c r="N64" s="5">
        <v>6</v>
      </c>
      <c r="O64" s="5">
        <v>5</v>
      </c>
      <c r="P64" s="5">
        <v>6</v>
      </c>
      <c r="Q64" s="5"/>
      <c r="R64" s="5"/>
      <c r="S64" s="5"/>
      <c r="T64" s="5"/>
      <c r="U64" s="5"/>
      <c r="V64" s="5"/>
      <c r="W64" s="5"/>
      <c r="X64" s="5"/>
      <c r="Y64" s="5"/>
      <c r="Z64" s="5"/>
      <c r="AA64" s="5"/>
      <c r="AB64" s="5"/>
      <c r="AC64" s="5"/>
      <c r="AD64" s="5"/>
      <c r="AE64" s="5"/>
      <c r="AF64" s="5"/>
      <c r="AG64" s="5"/>
    </row>
    <row r="65" spans="1:129" s="270" customFormat="1">
      <c r="A65" s="5" t="s">
        <v>6524</v>
      </c>
      <c r="B65" s="269" t="s">
        <v>6560</v>
      </c>
      <c r="C65" s="5">
        <v>2022</v>
      </c>
      <c r="D65" s="5" t="s">
        <v>1153</v>
      </c>
      <c r="E65" s="268" t="s">
        <v>6572</v>
      </c>
      <c r="F65" s="37">
        <f t="shared" si="1"/>
        <v>6.1428571428571432</v>
      </c>
      <c r="G65" s="5">
        <v>6</v>
      </c>
      <c r="H65" s="5">
        <v>5</v>
      </c>
      <c r="I65" s="5">
        <v>7</v>
      </c>
      <c r="J65" s="5">
        <v>6</v>
      </c>
      <c r="K65" s="5">
        <v>6</v>
      </c>
      <c r="L65" s="5">
        <v>7</v>
      </c>
      <c r="M65" s="5">
        <v>6</v>
      </c>
      <c r="N65" s="5"/>
      <c r="O65" s="5"/>
      <c r="P65" s="5"/>
      <c r="Q65" s="5"/>
      <c r="R65" s="5"/>
      <c r="S65" s="272"/>
      <c r="T65" s="272"/>
      <c r="U65" s="272"/>
      <c r="V65" s="5"/>
      <c r="W65" s="272"/>
      <c r="X65" s="272"/>
      <c r="Y65" s="5"/>
      <c r="Z65" s="5"/>
      <c r="AA65" s="5"/>
      <c r="AB65" s="5"/>
      <c r="AC65" s="5"/>
      <c r="AD65" s="5"/>
      <c r="AE65" s="5"/>
      <c r="AF65" s="5"/>
      <c r="AG65" s="5"/>
      <c r="AH65" s="267"/>
      <c r="AI65" s="267"/>
      <c r="AJ65" s="267"/>
      <c r="AK65" s="267"/>
      <c r="AL65" s="267"/>
      <c r="AM65" s="267"/>
      <c r="AN65" s="267"/>
      <c r="AO65" s="267"/>
      <c r="AP65" s="267"/>
      <c r="AQ65" s="267"/>
      <c r="AR65" s="267"/>
      <c r="AS65" s="267"/>
      <c r="AT65" s="267"/>
      <c r="AU65" s="267"/>
    </row>
    <row r="66" spans="1:129" s="270" customFormat="1">
      <c r="A66" s="5" t="s">
        <v>6524</v>
      </c>
      <c r="B66" s="269" t="s">
        <v>6560</v>
      </c>
      <c r="C66" s="5">
        <v>2021</v>
      </c>
      <c r="D66" s="5" t="s">
        <v>1153</v>
      </c>
      <c r="E66" s="268" t="s">
        <v>6571</v>
      </c>
      <c r="F66" s="37">
        <f t="shared" ref="F66:F97" si="2">(AVERAGE(G66:KX66))</f>
        <v>6</v>
      </c>
      <c r="G66" s="5">
        <v>7</v>
      </c>
      <c r="H66" s="5">
        <v>5</v>
      </c>
      <c r="I66" s="5">
        <v>6</v>
      </c>
      <c r="J66" s="5" t="s">
        <v>6558</v>
      </c>
      <c r="K66" s="5"/>
      <c r="L66" s="5"/>
      <c r="M66" s="5"/>
      <c r="N66" s="5"/>
      <c r="O66" s="5"/>
      <c r="P66" s="5"/>
      <c r="Q66" s="5"/>
      <c r="R66" s="5"/>
      <c r="S66" s="5"/>
      <c r="T66" s="5"/>
      <c r="U66" s="5"/>
      <c r="V66" s="5"/>
      <c r="W66" s="5"/>
      <c r="X66" s="5"/>
      <c r="Y66" s="5"/>
      <c r="Z66" s="5"/>
      <c r="AA66" s="5"/>
      <c r="AB66" s="5"/>
      <c r="AC66" s="5"/>
      <c r="AD66" s="5"/>
      <c r="AE66" s="5"/>
      <c r="AF66" s="5"/>
      <c r="AG66" s="5"/>
      <c r="AH66" s="267"/>
      <c r="AI66" s="267"/>
      <c r="AJ66" s="267"/>
      <c r="AK66" s="267"/>
      <c r="AL66" s="267"/>
      <c r="AM66" s="267"/>
      <c r="AN66" s="267"/>
      <c r="AO66" s="267"/>
      <c r="AP66" s="267"/>
      <c r="AQ66" s="267"/>
      <c r="AR66" s="267"/>
      <c r="AS66" s="267"/>
      <c r="AT66" s="267"/>
      <c r="AU66" s="267"/>
    </row>
    <row r="67" spans="1:129" s="270" customFormat="1">
      <c r="A67" s="5" t="s">
        <v>6524</v>
      </c>
      <c r="B67" s="269" t="s">
        <v>6560</v>
      </c>
      <c r="C67" s="5">
        <v>2022</v>
      </c>
      <c r="D67" s="5" t="s">
        <v>1153</v>
      </c>
      <c r="E67" s="268" t="s">
        <v>6570</v>
      </c>
      <c r="F67" s="37">
        <f t="shared" si="2"/>
        <v>6</v>
      </c>
      <c r="G67" s="5">
        <v>7</v>
      </c>
      <c r="H67" s="5">
        <v>2</v>
      </c>
      <c r="I67" s="5">
        <v>9</v>
      </c>
      <c r="J67" s="5">
        <v>4</v>
      </c>
      <c r="K67" s="5">
        <v>4</v>
      </c>
      <c r="L67" s="5" t="s">
        <v>6558</v>
      </c>
      <c r="M67" s="5">
        <v>10</v>
      </c>
      <c r="N67" s="5">
        <v>6</v>
      </c>
      <c r="O67" s="5"/>
      <c r="P67" s="5"/>
      <c r="Q67" s="5"/>
      <c r="R67" s="5"/>
      <c r="S67" s="272"/>
      <c r="T67" s="272"/>
      <c r="U67" s="272"/>
      <c r="V67" s="5"/>
      <c r="W67" s="272"/>
      <c r="X67" s="272"/>
      <c r="Y67" s="5"/>
      <c r="Z67" s="5"/>
      <c r="AA67" s="5"/>
      <c r="AB67" s="5"/>
      <c r="AC67" s="5"/>
      <c r="AD67" s="5"/>
      <c r="AE67" s="5"/>
      <c r="AF67" s="5"/>
      <c r="AG67" s="5"/>
    </row>
    <row r="68" spans="1:129" s="270" customFormat="1">
      <c r="A68" s="5" t="s">
        <v>6524</v>
      </c>
      <c r="B68" s="269" t="s">
        <v>6560</v>
      </c>
      <c r="C68" s="5">
        <v>2022</v>
      </c>
      <c r="D68" s="5" t="s">
        <v>1153</v>
      </c>
      <c r="E68" s="268" t="s">
        <v>6569</v>
      </c>
      <c r="F68" s="37">
        <f t="shared" si="2"/>
        <v>5.875</v>
      </c>
      <c r="G68" s="5">
        <v>5</v>
      </c>
      <c r="H68" s="5">
        <v>7</v>
      </c>
      <c r="I68" s="5">
        <v>5</v>
      </c>
      <c r="J68" s="5">
        <v>7</v>
      </c>
      <c r="K68" s="5">
        <v>6</v>
      </c>
      <c r="L68" s="5">
        <v>7</v>
      </c>
      <c r="M68" s="5">
        <v>6</v>
      </c>
      <c r="N68" s="5">
        <v>4</v>
      </c>
      <c r="O68" s="5"/>
      <c r="P68" s="5"/>
      <c r="Q68" s="5"/>
      <c r="R68" s="5"/>
      <c r="S68" s="5"/>
      <c r="T68" s="5"/>
      <c r="U68" s="5"/>
      <c r="V68" s="5"/>
      <c r="W68" s="5"/>
      <c r="X68" s="5"/>
      <c r="Y68" s="5"/>
      <c r="Z68" s="5"/>
      <c r="AA68" s="5"/>
      <c r="AB68" s="5"/>
      <c r="AC68" s="5"/>
      <c r="AD68" s="5"/>
      <c r="AE68" s="5"/>
      <c r="AF68" s="5"/>
      <c r="AG68" s="5"/>
    </row>
    <row r="69" spans="1:129" s="270" customFormat="1">
      <c r="A69" s="5" t="s">
        <v>6524</v>
      </c>
      <c r="B69" s="269" t="s">
        <v>6560</v>
      </c>
      <c r="C69" s="5">
        <v>2024</v>
      </c>
      <c r="D69" s="5" t="s">
        <v>1153</v>
      </c>
      <c r="E69" s="271" t="s">
        <v>6568</v>
      </c>
      <c r="F69" s="37">
        <f t="shared" si="2"/>
        <v>5.333333333333333</v>
      </c>
      <c r="G69" s="5">
        <v>7</v>
      </c>
      <c r="H69" s="5">
        <v>4</v>
      </c>
      <c r="I69" s="5">
        <v>5</v>
      </c>
      <c r="J69" s="5"/>
      <c r="K69" s="5"/>
      <c r="L69" s="5"/>
      <c r="M69" s="5"/>
      <c r="N69" s="5"/>
      <c r="O69" s="5"/>
      <c r="P69" s="5"/>
      <c r="Q69" s="5"/>
      <c r="R69" s="5"/>
      <c r="S69" s="5"/>
      <c r="T69" s="5"/>
      <c r="U69" s="5"/>
      <c r="V69" s="5"/>
      <c r="W69" s="5"/>
      <c r="X69" s="5"/>
      <c r="Y69" s="5"/>
      <c r="Z69" s="5"/>
      <c r="AA69" s="5"/>
      <c r="AB69" s="5"/>
      <c r="AC69" s="5"/>
      <c r="AD69" s="5"/>
      <c r="AE69" s="5"/>
      <c r="AF69" s="5"/>
      <c r="AG69" s="5"/>
    </row>
    <row r="70" spans="1:129" s="270" customFormat="1">
      <c r="A70" s="5" t="s">
        <v>6524</v>
      </c>
      <c r="B70" s="269" t="s">
        <v>6560</v>
      </c>
      <c r="C70" s="5">
        <v>2022</v>
      </c>
      <c r="D70" s="5" t="s">
        <v>1153</v>
      </c>
      <c r="E70" s="268" t="s">
        <v>6567</v>
      </c>
      <c r="F70" s="37">
        <f t="shared" si="2"/>
        <v>5.125</v>
      </c>
      <c r="G70" s="5">
        <v>8</v>
      </c>
      <c r="H70" s="5">
        <v>4</v>
      </c>
      <c r="I70" s="5">
        <v>3</v>
      </c>
      <c r="J70" s="5">
        <v>3</v>
      </c>
      <c r="K70" s="5">
        <v>4</v>
      </c>
      <c r="L70" s="5">
        <v>6</v>
      </c>
      <c r="M70" s="5">
        <v>5</v>
      </c>
      <c r="N70" s="5">
        <v>8</v>
      </c>
      <c r="O70" s="5"/>
      <c r="P70" s="5"/>
      <c r="Q70" s="5"/>
      <c r="R70" s="5"/>
      <c r="S70" s="5"/>
      <c r="T70" s="5"/>
      <c r="U70" s="5"/>
      <c r="V70" s="5"/>
      <c r="W70" s="5"/>
      <c r="X70" s="5"/>
      <c r="Y70" s="5"/>
      <c r="Z70" s="5"/>
      <c r="AA70" s="5"/>
      <c r="AB70" s="5"/>
      <c r="AC70" s="5"/>
      <c r="AD70" s="5"/>
      <c r="AE70" s="5"/>
      <c r="AF70" s="5"/>
      <c r="AG70" s="5"/>
    </row>
    <row r="71" spans="1:129" s="270" customFormat="1">
      <c r="A71" s="5" t="s">
        <v>6524</v>
      </c>
      <c r="B71" s="269" t="s">
        <v>6560</v>
      </c>
      <c r="C71" s="5">
        <v>2023</v>
      </c>
      <c r="D71" s="5" t="s">
        <v>6522</v>
      </c>
      <c r="E71" s="271" t="s">
        <v>6566</v>
      </c>
      <c r="F71" s="37">
        <f t="shared" si="2"/>
        <v>5</v>
      </c>
      <c r="G71" s="5">
        <v>7</v>
      </c>
      <c r="H71" s="5">
        <v>4</v>
      </c>
      <c r="I71" s="5">
        <v>4</v>
      </c>
      <c r="J71" s="5" t="s">
        <v>6558</v>
      </c>
      <c r="K71" s="5"/>
      <c r="L71" s="5"/>
      <c r="M71" s="5"/>
      <c r="N71" s="5"/>
      <c r="O71" s="5"/>
      <c r="P71" s="5"/>
      <c r="Q71" s="5"/>
      <c r="R71" s="5"/>
      <c r="S71" s="5"/>
      <c r="T71" s="5"/>
      <c r="U71" s="5"/>
      <c r="V71" s="5"/>
      <c r="W71" s="5"/>
      <c r="X71" s="5"/>
      <c r="Y71" s="5"/>
      <c r="Z71" s="5"/>
      <c r="AA71" s="5"/>
      <c r="AB71" s="5"/>
      <c r="AC71" s="5"/>
      <c r="AD71" s="5"/>
      <c r="AE71" s="5"/>
      <c r="AF71" s="5"/>
      <c r="AG71" s="5"/>
    </row>
    <row r="72" spans="1:129" s="270" customFormat="1">
      <c r="A72" s="5" t="s">
        <v>6524</v>
      </c>
      <c r="B72" s="269" t="s">
        <v>6560</v>
      </c>
      <c r="C72" s="5">
        <v>2023</v>
      </c>
      <c r="D72" s="5" t="s">
        <v>1153</v>
      </c>
      <c r="E72" s="268" t="s">
        <v>6565</v>
      </c>
      <c r="F72" s="37">
        <f t="shared" si="2"/>
        <v>5</v>
      </c>
      <c r="G72" s="5">
        <v>7</v>
      </c>
      <c r="H72" s="5">
        <v>4</v>
      </c>
      <c r="I72" s="5">
        <v>4</v>
      </c>
      <c r="J72" s="5">
        <v>4</v>
      </c>
      <c r="K72" s="5">
        <v>5</v>
      </c>
      <c r="L72" s="5">
        <v>6</v>
      </c>
      <c r="M72" s="5">
        <v>4</v>
      </c>
      <c r="N72" s="5">
        <v>6</v>
      </c>
      <c r="O72" s="5"/>
      <c r="P72" s="5"/>
      <c r="Q72" s="5"/>
      <c r="R72" s="5"/>
      <c r="S72" s="5"/>
      <c r="T72" s="5"/>
      <c r="U72" s="5"/>
      <c r="V72" s="5"/>
      <c r="W72" s="5"/>
      <c r="X72" s="5"/>
      <c r="Y72" s="5"/>
      <c r="Z72" s="5"/>
      <c r="AA72" s="5"/>
      <c r="AB72" s="5"/>
      <c r="AC72" s="5"/>
      <c r="AD72" s="5"/>
      <c r="AE72" s="5"/>
      <c r="AF72" s="5"/>
      <c r="AG72" s="5"/>
    </row>
    <row r="73" spans="1:129" s="270" customFormat="1">
      <c r="A73" s="5" t="s">
        <v>6524</v>
      </c>
      <c r="B73" s="269" t="s">
        <v>6560</v>
      </c>
      <c r="C73" s="5">
        <v>2022</v>
      </c>
      <c r="D73" s="5" t="s">
        <v>6564</v>
      </c>
      <c r="E73" s="268" t="s">
        <v>6563</v>
      </c>
      <c r="F73" s="37">
        <f t="shared" si="2"/>
        <v>4.833333333333333</v>
      </c>
      <c r="G73" s="5">
        <v>6</v>
      </c>
      <c r="H73" s="5">
        <v>7</v>
      </c>
      <c r="I73" s="5">
        <v>6</v>
      </c>
      <c r="J73" s="5">
        <v>5</v>
      </c>
      <c r="K73" s="5">
        <v>3</v>
      </c>
      <c r="L73" s="5">
        <v>2</v>
      </c>
      <c r="M73" s="5"/>
      <c r="N73" s="5"/>
      <c r="O73" s="5"/>
      <c r="P73" s="5"/>
      <c r="Q73" s="5"/>
      <c r="R73" s="5"/>
      <c r="S73" s="5"/>
      <c r="T73" s="5"/>
      <c r="U73" s="5"/>
      <c r="V73" s="5"/>
      <c r="W73" s="5"/>
      <c r="X73" s="5"/>
      <c r="Y73" s="5"/>
      <c r="Z73" s="5"/>
      <c r="AA73" s="5"/>
      <c r="AB73" s="5"/>
      <c r="AC73" s="5"/>
      <c r="AD73" s="5"/>
      <c r="AE73" s="5"/>
      <c r="AF73" s="5"/>
      <c r="AG73" s="5"/>
    </row>
    <row r="74" spans="1:129" s="270" customFormat="1">
      <c r="A74" s="5" t="s">
        <v>6524</v>
      </c>
      <c r="B74" s="269" t="s">
        <v>6560</v>
      </c>
      <c r="C74" s="5">
        <v>2022</v>
      </c>
      <c r="D74" s="5" t="s">
        <v>6522</v>
      </c>
      <c r="E74" s="271" t="s">
        <v>6562</v>
      </c>
      <c r="F74" s="37">
        <f t="shared" si="2"/>
        <v>4</v>
      </c>
      <c r="G74" s="5">
        <v>4</v>
      </c>
      <c r="H74" s="5">
        <v>3</v>
      </c>
      <c r="I74" s="5">
        <v>4</v>
      </c>
      <c r="J74" s="5">
        <v>2</v>
      </c>
      <c r="K74" s="5">
        <v>6</v>
      </c>
      <c r="L74" s="5">
        <v>4</v>
      </c>
      <c r="M74" s="5">
        <v>5</v>
      </c>
      <c r="N74" s="5">
        <v>4</v>
      </c>
      <c r="O74" s="5"/>
      <c r="P74" s="5"/>
      <c r="Q74" s="5"/>
      <c r="R74" s="5"/>
      <c r="S74" s="5"/>
      <c r="T74" s="5"/>
      <c r="U74" s="5"/>
      <c r="V74" s="5"/>
      <c r="W74" s="5"/>
      <c r="X74" s="5"/>
      <c r="Y74" s="5"/>
      <c r="Z74" s="5"/>
      <c r="AA74" s="5"/>
      <c r="AB74" s="5"/>
      <c r="AC74" s="5"/>
      <c r="AD74" s="5"/>
      <c r="AE74" s="5"/>
      <c r="AF74" s="5"/>
      <c r="AG74" s="5"/>
    </row>
    <row r="75" spans="1:129" s="278" customFormat="1" ht="16.5" thickBot="1">
      <c r="A75" s="279" t="s">
        <v>6524</v>
      </c>
      <c r="B75" s="282" t="s">
        <v>6560</v>
      </c>
      <c r="C75" s="279">
        <v>2022</v>
      </c>
      <c r="D75" s="279" t="s">
        <v>1153</v>
      </c>
      <c r="E75" s="281" t="s">
        <v>6561</v>
      </c>
      <c r="F75" s="280">
        <f t="shared" si="2"/>
        <v>4</v>
      </c>
      <c r="G75" s="279">
        <v>5</v>
      </c>
      <c r="H75" s="279">
        <v>5</v>
      </c>
      <c r="I75" s="279">
        <v>4</v>
      </c>
      <c r="J75" s="279">
        <v>6</v>
      </c>
      <c r="K75" s="279">
        <v>4</v>
      </c>
      <c r="L75" s="279">
        <v>0</v>
      </c>
      <c r="M75" s="279"/>
      <c r="N75" s="279"/>
      <c r="O75" s="279"/>
      <c r="P75" s="279"/>
      <c r="Q75" s="279"/>
      <c r="R75" s="279"/>
      <c r="S75" s="279"/>
      <c r="T75" s="279"/>
      <c r="U75" s="279"/>
      <c r="V75" s="279"/>
      <c r="W75" s="279"/>
      <c r="X75" s="279"/>
      <c r="Y75" s="279"/>
      <c r="Z75" s="279"/>
      <c r="AA75" s="279"/>
      <c r="AB75" s="279"/>
      <c r="AC75" s="279"/>
      <c r="AD75" s="279"/>
      <c r="AE75" s="279"/>
      <c r="AF75" s="279"/>
      <c r="AG75" s="279"/>
    </row>
    <row r="76" spans="1:129" s="273" customFormat="1">
      <c r="A76" s="274" t="s">
        <v>6524</v>
      </c>
      <c r="B76" s="277" t="s">
        <v>6560</v>
      </c>
      <c r="C76" s="274">
        <v>2021</v>
      </c>
      <c r="D76" s="274" t="s">
        <v>6522</v>
      </c>
      <c r="E76" s="276" t="s">
        <v>6559</v>
      </c>
      <c r="F76" s="275">
        <f t="shared" si="2"/>
        <v>2</v>
      </c>
      <c r="G76" s="274">
        <v>4</v>
      </c>
      <c r="H76" s="274">
        <v>0</v>
      </c>
      <c r="I76" s="274" t="s">
        <v>6558</v>
      </c>
      <c r="J76" s="274"/>
      <c r="K76" s="274"/>
      <c r="L76" s="274"/>
      <c r="M76" s="274"/>
      <c r="N76" s="274"/>
      <c r="O76" s="274"/>
      <c r="P76" s="274"/>
      <c r="Q76" s="274"/>
      <c r="R76" s="274"/>
      <c r="S76" s="274"/>
      <c r="T76" s="274"/>
      <c r="U76" s="274"/>
      <c r="V76" s="274"/>
      <c r="W76" s="274"/>
      <c r="X76" s="274"/>
      <c r="Y76" s="274"/>
      <c r="Z76" s="274"/>
      <c r="AA76" s="274"/>
      <c r="AB76" s="274"/>
      <c r="AC76" s="274"/>
      <c r="AD76" s="274"/>
      <c r="AE76" s="274"/>
      <c r="AF76" s="274"/>
      <c r="AG76" s="274"/>
    </row>
    <row r="77" spans="1:129" s="270" customFormat="1">
      <c r="A77" s="5" t="s">
        <v>6524</v>
      </c>
      <c r="B77" s="269" t="s">
        <v>6523</v>
      </c>
      <c r="C77" s="5">
        <v>2000</v>
      </c>
      <c r="D77" s="5" t="s">
        <v>6533</v>
      </c>
      <c r="E77" s="271" t="s">
        <v>6557</v>
      </c>
      <c r="F77" s="37">
        <f t="shared" si="2"/>
        <v>9.5</v>
      </c>
      <c r="G77" s="5">
        <v>10</v>
      </c>
      <c r="H77" s="5">
        <v>10</v>
      </c>
      <c r="I77" s="5">
        <v>10</v>
      </c>
      <c r="J77" s="5">
        <v>8</v>
      </c>
      <c r="K77" s="5"/>
      <c r="L77" s="5"/>
      <c r="M77" s="5"/>
      <c r="N77" s="5"/>
      <c r="O77" s="5"/>
      <c r="P77" s="5"/>
      <c r="Q77" s="5"/>
      <c r="R77" s="5"/>
      <c r="S77" s="5"/>
      <c r="T77" s="5"/>
      <c r="U77" s="5"/>
      <c r="V77" s="5"/>
      <c r="W77" s="5"/>
      <c r="X77" s="5"/>
      <c r="Y77" s="5"/>
      <c r="Z77" s="5"/>
      <c r="AA77" s="5"/>
      <c r="AB77" s="5"/>
      <c r="AC77" s="5"/>
      <c r="AD77" s="5"/>
      <c r="AE77" s="5"/>
      <c r="AF77" s="5"/>
      <c r="AG77" s="5"/>
      <c r="AH77" s="267"/>
      <c r="AI77" s="267"/>
      <c r="AJ77" s="267"/>
      <c r="AK77" s="267"/>
      <c r="AL77" s="267"/>
      <c r="AM77" s="267"/>
      <c r="AN77" s="267"/>
      <c r="AO77" s="267"/>
      <c r="AP77" s="267"/>
      <c r="AQ77" s="267"/>
      <c r="AR77" s="267"/>
      <c r="AS77" s="267"/>
      <c r="AT77" s="267"/>
      <c r="AU77" s="267"/>
      <c r="AV77" s="267"/>
      <c r="AW77" s="267"/>
      <c r="AX77" s="267"/>
      <c r="AY77" s="267"/>
      <c r="AZ77" s="267"/>
      <c r="BA77" s="267"/>
      <c r="BB77" s="267"/>
      <c r="BC77" s="267"/>
      <c r="BD77" s="267"/>
      <c r="BE77" s="267"/>
      <c r="BF77" s="267"/>
      <c r="BG77" s="267"/>
      <c r="BH77" s="267"/>
      <c r="BI77" s="267"/>
      <c r="BJ77" s="267"/>
      <c r="BK77" s="267"/>
      <c r="BL77" s="267"/>
      <c r="BM77" s="267"/>
      <c r="BN77" s="267"/>
      <c r="BO77" s="267"/>
      <c r="BP77" s="267"/>
      <c r="BQ77" s="267"/>
      <c r="BR77" s="267"/>
      <c r="BS77" s="267"/>
      <c r="BT77" s="267"/>
      <c r="BU77" s="267"/>
      <c r="BV77" s="267"/>
      <c r="BW77" s="267"/>
      <c r="BX77" s="267"/>
      <c r="BY77" s="267"/>
      <c r="BZ77" s="267"/>
      <c r="CA77" s="267"/>
      <c r="CB77" s="267"/>
      <c r="CC77" s="267"/>
      <c r="CD77" s="267"/>
      <c r="CE77" s="267"/>
      <c r="CF77" s="267"/>
      <c r="CG77" s="267"/>
      <c r="CH77" s="267"/>
      <c r="CI77" s="267"/>
      <c r="CJ77" s="267"/>
      <c r="CK77" s="267"/>
      <c r="CL77" s="267"/>
      <c r="CM77" s="267"/>
      <c r="CN77" s="267"/>
      <c r="CO77" s="267"/>
      <c r="CP77" s="267"/>
      <c r="CQ77" s="267"/>
      <c r="CR77" s="267"/>
      <c r="CS77" s="267"/>
      <c r="CT77" s="267"/>
      <c r="CU77" s="267"/>
      <c r="CV77" s="267"/>
      <c r="CW77" s="267"/>
      <c r="CX77" s="267"/>
      <c r="CY77" s="267"/>
      <c r="CZ77" s="267"/>
      <c r="DA77" s="267"/>
      <c r="DB77" s="267"/>
      <c r="DC77" s="267"/>
      <c r="DD77" s="267"/>
      <c r="DE77" s="267"/>
      <c r="DF77" s="267"/>
      <c r="DG77" s="267"/>
      <c r="DH77" s="267"/>
      <c r="DI77" s="267"/>
      <c r="DJ77" s="267"/>
      <c r="DK77" s="267"/>
      <c r="DL77" s="267"/>
      <c r="DM77" s="267"/>
      <c r="DN77" s="267"/>
      <c r="DO77" s="267"/>
      <c r="DP77" s="267"/>
      <c r="DQ77" s="267"/>
      <c r="DR77" s="267"/>
      <c r="DS77" s="267"/>
      <c r="DT77" s="267"/>
      <c r="DU77" s="267"/>
      <c r="DV77" s="267"/>
      <c r="DW77" s="267"/>
      <c r="DX77" s="267"/>
      <c r="DY77" s="267"/>
    </row>
    <row r="78" spans="1:129" s="270" customFormat="1">
      <c r="A78" s="5" t="s">
        <v>6524</v>
      </c>
      <c r="B78" s="269" t="s">
        <v>6523</v>
      </c>
      <c r="C78" s="5">
        <v>2013</v>
      </c>
      <c r="D78" s="5" t="s">
        <v>6533</v>
      </c>
      <c r="E78" s="271" t="s">
        <v>6556</v>
      </c>
      <c r="F78" s="37">
        <f t="shared" si="2"/>
        <v>9</v>
      </c>
      <c r="G78" s="5">
        <v>9</v>
      </c>
      <c r="H78" s="5"/>
      <c r="I78" s="5"/>
      <c r="J78" s="5"/>
      <c r="K78" s="5"/>
      <c r="L78" s="5"/>
      <c r="M78" s="5"/>
      <c r="N78" s="5"/>
      <c r="O78" s="5"/>
      <c r="P78" s="5"/>
      <c r="Q78" s="5"/>
      <c r="R78" s="5"/>
      <c r="S78" s="5"/>
      <c r="T78" s="5"/>
      <c r="U78" s="5"/>
      <c r="V78" s="5"/>
      <c r="W78" s="5"/>
      <c r="X78" s="5"/>
      <c r="Y78" s="5"/>
      <c r="Z78" s="5"/>
      <c r="AA78" s="5"/>
      <c r="AB78" s="5"/>
      <c r="AC78" s="5"/>
      <c r="AD78" s="5"/>
      <c r="AE78" s="5"/>
      <c r="AF78" s="5"/>
      <c r="AG78" s="5"/>
      <c r="AH78" s="267"/>
      <c r="AI78" s="267"/>
      <c r="AJ78" s="267"/>
      <c r="AK78" s="267"/>
      <c r="AL78" s="267"/>
      <c r="AM78" s="267"/>
      <c r="AN78" s="267"/>
      <c r="AO78" s="267"/>
      <c r="AP78" s="267"/>
      <c r="AQ78" s="267"/>
      <c r="AR78" s="267"/>
      <c r="AS78" s="267"/>
      <c r="AT78" s="267"/>
      <c r="AU78" s="267"/>
    </row>
    <row r="79" spans="1:129" s="270" customFormat="1">
      <c r="A79" s="5" t="s">
        <v>6524</v>
      </c>
      <c r="B79" s="269" t="s">
        <v>6523</v>
      </c>
      <c r="C79" s="5">
        <v>2022</v>
      </c>
      <c r="D79" s="5" t="s">
        <v>1153</v>
      </c>
      <c r="E79" s="271" t="s">
        <v>6555</v>
      </c>
      <c r="F79" s="37">
        <f t="shared" si="2"/>
        <v>9</v>
      </c>
      <c r="G79" s="5">
        <v>8.5</v>
      </c>
      <c r="H79" s="5">
        <v>8.5</v>
      </c>
      <c r="I79" s="5">
        <v>8.5</v>
      </c>
      <c r="J79" s="5">
        <v>8.5</v>
      </c>
      <c r="K79" s="5">
        <v>8.5</v>
      </c>
      <c r="L79" s="5">
        <v>9</v>
      </c>
      <c r="M79" s="5">
        <v>8.5</v>
      </c>
      <c r="N79" s="5">
        <v>10</v>
      </c>
      <c r="O79" s="5">
        <v>10</v>
      </c>
      <c r="P79" s="5">
        <v>10</v>
      </c>
      <c r="Q79" s="5">
        <v>8</v>
      </c>
      <c r="R79" s="5">
        <v>9</v>
      </c>
      <c r="S79" s="5">
        <v>10</v>
      </c>
      <c r="T79" s="5"/>
      <c r="U79" s="5"/>
      <c r="V79" s="5"/>
      <c r="W79" s="5"/>
      <c r="X79" s="5"/>
      <c r="Y79" s="5"/>
      <c r="Z79" s="5"/>
      <c r="AA79" s="5"/>
      <c r="AB79" s="5"/>
      <c r="AC79" s="5"/>
      <c r="AD79" s="5"/>
      <c r="AE79" s="5"/>
      <c r="AF79" s="5"/>
      <c r="AG79" s="5"/>
    </row>
    <row r="80" spans="1:129" s="270" customFormat="1">
      <c r="A80" s="5" t="s">
        <v>6524</v>
      </c>
      <c r="B80" s="269" t="s">
        <v>6523</v>
      </c>
      <c r="C80" s="5">
        <v>1980</v>
      </c>
      <c r="D80" s="5" t="s">
        <v>1153</v>
      </c>
      <c r="E80" s="271" t="s">
        <v>6554</v>
      </c>
      <c r="F80" s="37">
        <f t="shared" si="2"/>
        <v>8.4117647058823533</v>
      </c>
      <c r="G80" s="5">
        <v>8</v>
      </c>
      <c r="H80" s="5">
        <v>10</v>
      </c>
      <c r="I80" s="5">
        <v>8</v>
      </c>
      <c r="J80" s="5">
        <v>7</v>
      </c>
      <c r="K80" s="5">
        <v>6</v>
      </c>
      <c r="L80" s="5">
        <v>6</v>
      </c>
      <c r="M80" s="5">
        <v>10</v>
      </c>
      <c r="N80" s="5">
        <v>10</v>
      </c>
      <c r="O80" s="5">
        <v>10</v>
      </c>
      <c r="P80" s="5">
        <v>8</v>
      </c>
      <c r="Q80" s="5">
        <v>8</v>
      </c>
      <c r="R80" s="5">
        <v>8</v>
      </c>
      <c r="S80" s="5">
        <v>8</v>
      </c>
      <c r="T80" s="5">
        <v>9</v>
      </c>
      <c r="U80" s="5">
        <v>9</v>
      </c>
      <c r="V80" s="5">
        <v>9</v>
      </c>
      <c r="W80" s="5">
        <v>9</v>
      </c>
      <c r="X80" s="5"/>
      <c r="Y80" s="5"/>
      <c r="Z80" s="5"/>
      <c r="AA80" s="5"/>
      <c r="AB80" s="5"/>
      <c r="AC80" s="5"/>
      <c r="AD80" s="5"/>
      <c r="AE80" s="5"/>
      <c r="AF80" s="5"/>
      <c r="AG80" s="5"/>
    </row>
    <row r="81" spans="1:129" s="270" customFormat="1">
      <c r="A81" s="5" t="s">
        <v>6524</v>
      </c>
      <c r="B81" s="269" t="s">
        <v>6523</v>
      </c>
      <c r="C81" s="5">
        <v>2023</v>
      </c>
      <c r="D81" s="5" t="s">
        <v>1153</v>
      </c>
      <c r="E81" s="271" t="s">
        <v>6553</v>
      </c>
      <c r="F81" s="37">
        <f t="shared" si="2"/>
        <v>8.0833333333333339</v>
      </c>
      <c r="G81" s="5">
        <v>10</v>
      </c>
      <c r="H81" s="5">
        <v>9</v>
      </c>
      <c r="I81" s="5">
        <v>7</v>
      </c>
      <c r="J81" s="5">
        <v>5</v>
      </c>
      <c r="K81" s="5">
        <v>4</v>
      </c>
      <c r="L81" s="5">
        <v>10</v>
      </c>
      <c r="M81" s="5">
        <v>10</v>
      </c>
      <c r="N81" s="5">
        <v>7</v>
      </c>
      <c r="O81" s="5">
        <v>7</v>
      </c>
      <c r="P81" s="5">
        <v>8</v>
      </c>
      <c r="Q81" s="5">
        <v>10</v>
      </c>
      <c r="R81" s="5">
        <v>10</v>
      </c>
      <c r="S81" s="5"/>
      <c r="T81" s="5"/>
      <c r="U81" s="5"/>
      <c r="V81" s="5"/>
      <c r="W81" s="5"/>
      <c r="X81" s="5"/>
      <c r="Y81" s="5"/>
      <c r="Z81" s="5"/>
      <c r="AA81" s="5"/>
      <c r="AB81" s="5"/>
      <c r="AC81" s="5"/>
      <c r="AD81" s="5"/>
      <c r="AE81" s="5"/>
      <c r="AF81" s="5"/>
      <c r="AG81" s="5"/>
      <c r="AH81" s="267"/>
      <c r="AI81" s="267"/>
      <c r="AJ81" s="267"/>
      <c r="AK81" s="267"/>
      <c r="AL81" s="267"/>
      <c r="AM81" s="267"/>
      <c r="AN81" s="267"/>
      <c r="AO81" s="267"/>
      <c r="AP81" s="267"/>
      <c r="AQ81" s="267"/>
      <c r="AR81" s="267"/>
      <c r="AS81" s="267"/>
      <c r="AT81" s="267"/>
      <c r="AU81" s="267"/>
    </row>
    <row r="82" spans="1:129" s="270" customFormat="1">
      <c r="A82" s="5" t="s">
        <v>6524</v>
      </c>
      <c r="B82" s="269" t="s">
        <v>6523</v>
      </c>
      <c r="C82" s="5">
        <v>2014</v>
      </c>
      <c r="D82" s="5" t="s">
        <v>1153</v>
      </c>
      <c r="E82" s="268" t="s">
        <v>6552</v>
      </c>
      <c r="F82" s="37">
        <f t="shared" si="2"/>
        <v>7.8571428571428568</v>
      </c>
      <c r="G82" s="5">
        <v>6</v>
      </c>
      <c r="H82" s="5">
        <v>3</v>
      </c>
      <c r="I82" s="5">
        <v>6</v>
      </c>
      <c r="J82" s="5">
        <v>6</v>
      </c>
      <c r="K82" s="5">
        <v>6</v>
      </c>
      <c r="L82" s="5">
        <v>4</v>
      </c>
      <c r="M82" s="5">
        <v>10</v>
      </c>
      <c r="N82" s="5">
        <v>10</v>
      </c>
      <c r="O82" s="5">
        <v>10</v>
      </c>
      <c r="P82" s="5">
        <v>10</v>
      </c>
      <c r="Q82" s="5">
        <v>10</v>
      </c>
      <c r="R82" s="5">
        <v>10</v>
      </c>
      <c r="S82" s="5">
        <v>10</v>
      </c>
      <c r="T82" s="5">
        <v>8</v>
      </c>
      <c r="U82" s="5">
        <v>8</v>
      </c>
      <c r="V82" s="5">
        <v>8</v>
      </c>
      <c r="W82" s="5">
        <v>8</v>
      </c>
      <c r="X82" s="5">
        <v>8</v>
      </c>
      <c r="Y82" s="5">
        <v>8</v>
      </c>
      <c r="Z82" s="5">
        <v>8</v>
      </c>
      <c r="AA82" s="5">
        <v>8</v>
      </c>
      <c r="AB82" s="5"/>
      <c r="AC82" s="5"/>
      <c r="AD82" s="5"/>
      <c r="AE82" s="5"/>
      <c r="AF82" s="5"/>
      <c r="AG82" s="5"/>
    </row>
    <row r="83" spans="1:129" s="270" customFormat="1">
      <c r="A83" s="5" t="s">
        <v>6524</v>
      </c>
      <c r="B83" s="269" t="s">
        <v>6523</v>
      </c>
      <c r="C83" s="5">
        <v>1989</v>
      </c>
      <c r="D83" s="5" t="s">
        <v>6533</v>
      </c>
      <c r="E83" s="271" t="s">
        <v>6551</v>
      </c>
      <c r="F83" s="37">
        <f t="shared" si="2"/>
        <v>7.833333333333333</v>
      </c>
      <c r="G83" s="5">
        <v>10</v>
      </c>
      <c r="H83" s="5">
        <v>7</v>
      </c>
      <c r="I83" s="5">
        <v>7</v>
      </c>
      <c r="J83" s="5">
        <v>7</v>
      </c>
      <c r="K83" s="5">
        <v>7</v>
      </c>
      <c r="L83" s="5">
        <v>10</v>
      </c>
      <c r="M83" s="5">
        <v>9</v>
      </c>
      <c r="N83" s="5">
        <v>4.5</v>
      </c>
      <c r="O83" s="5">
        <v>9</v>
      </c>
      <c r="P83" s="5"/>
      <c r="Q83" s="5"/>
      <c r="R83" s="5"/>
      <c r="S83" s="5"/>
      <c r="T83" s="5"/>
      <c r="U83" s="5"/>
      <c r="V83" s="5"/>
      <c r="W83" s="5"/>
      <c r="X83" s="5"/>
      <c r="Y83" s="5"/>
      <c r="Z83" s="5"/>
      <c r="AA83" s="5"/>
      <c r="AB83" s="5"/>
      <c r="AC83" s="5"/>
      <c r="AD83" s="5"/>
      <c r="AE83" s="5"/>
      <c r="AF83" s="5"/>
      <c r="AG83" s="5"/>
      <c r="AH83" s="267"/>
      <c r="AI83" s="267"/>
      <c r="AJ83" s="267"/>
      <c r="AK83" s="267"/>
      <c r="AL83" s="267"/>
      <c r="AM83" s="267"/>
      <c r="AN83" s="267"/>
      <c r="AO83" s="267"/>
      <c r="AP83" s="267"/>
      <c r="AQ83" s="267"/>
      <c r="AR83" s="267"/>
      <c r="AS83" s="267"/>
      <c r="AT83" s="267"/>
      <c r="AU83" s="267"/>
    </row>
    <row r="84" spans="1:129" s="270" customFormat="1">
      <c r="A84" s="5" t="s">
        <v>6524</v>
      </c>
      <c r="B84" s="269" t="s">
        <v>6523</v>
      </c>
      <c r="C84" s="5">
        <v>2024</v>
      </c>
      <c r="D84" s="5" t="s">
        <v>1153</v>
      </c>
      <c r="E84" s="268" t="s">
        <v>6550</v>
      </c>
      <c r="F84" s="37">
        <f t="shared" si="2"/>
        <v>7.75</v>
      </c>
      <c r="G84" s="5">
        <v>7</v>
      </c>
      <c r="H84" s="5">
        <v>8</v>
      </c>
      <c r="I84" s="5">
        <v>7</v>
      </c>
      <c r="J84" s="5">
        <v>9</v>
      </c>
      <c r="K84" s="5"/>
      <c r="L84" s="5"/>
      <c r="M84" s="5"/>
      <c r="N84" s="5"/>
      <c r="O84" s="5"/>
      <c r="P84" s="5"/>
      <c r="Q84" s="5"/>
      <c r="R84" s="5"/>
      <c r="S84" s="5"/>
      <c r="T84" s="5"/>
      <c r="U84" s="5"/>
      <c r="V84" s="5"/>
      <c r="W84" s="5"/>
      <c r="X84" s="5"/>
      <c r="Y84" s="5"/>
      <c r="Z84" s="5"/>
      <c r="AA84" s="5"/>
      <c r="AB84" s="5"/>
      <c r="AC84" s="5"/>
      <c r="AD84" s="5"/>
      <c r="AE84" s="5"/>
      <c r="AF84" s="5"/>
      <c r="AG84" s="5"/>
      <c r="AH84" s="267"/>
      <c r="AI84" s="267"/>
      <c r="AJ84" s="267"/>
      <c r="AK84" s="267"/>
      <c r="AL84" s="267"/>
      <c r="AM84" s="267"/>
      <c r="AN84" s="267"/>
      <c r="AO84" s="267"/>
      <c r="AP84" s="267"/>
      <c r="AQ84" s="267"/>
      <c r="AR84" s="267"/>
      <c r="AS84" s="267"/>
      <c r="AT84" s="267"/>
      <c r="AU84" s="267"/>
      <c r="AV84" s="267"/>
      <c r="AW84" s="267"/>
      <c r="AX84" s="267"/>
      <c r="AY84" s="267"/>
      <c r="AZ84" s="267"/>
      <c r="BA84" s="267"/>
      <c r="BB84" s="267"/>
      <c r="BC84" s="267"/>
      <c r="BD84" s="267"/>
      <c r="BE84" s="267"/>
      <c r="BF84" s="267"/>
      <c r="BG84" s="267"/>
      <c r="BH84" s="267"/>
      <c r="BI84" s="267"/>
      <c r="BJ84" s="267"/>
      <c r="BK84" s="267"/>
      <c r="BL84" s="267"/>
      <c r="BM84" s="267"/>
      <c r="BN84" s="267"/>
      <c r="BO84" s="267"/>
      <c r="BP84" s="267"/>
      <c r="BQ84" s="267"/>
      <c r="BR84" s="267"/>
      <c r="BS84" s="267"/>
      <c r="BT84" s="267"/>
      <c r="BU84" s="267"/>
      <c r="BV84" s="267"/>
      <c r="BW84" s="267"/>
      <c r="BX84" s="267"/>
      <c r="BY84" s="267"/>
      <c r="BZ84" s="267"/>
      <c r="CA84" s="267"/>
      <c r="CB84" s="267"/>
      <c r="CC84" s="267"/>
      <c r="CD84" s="267"/>
      <c r="CE84" s="267"/>
      <c r="CF84" s="267"/>
      <c r="CG84" s="267"/>
      <c r="CH84" s="267"/>
      <c r="CI84" s="267"/>
      <c r="CJ84" s="267"/>
      <c r="CK84" s="267"/>
      <c r="CL84" s="267"/>
      <c r="CM84" s="267"/>
      <c r="CN84" s="267"/>
      <c r="CO84" s="267"/>
      <c r="CP84" s="267"/>
      <c r="CQ84" s="267"/>
      <c r="CR84" s="267"/>
      <c r="CS84" s="267"/>
      <c r="CT84" s="267"/>
      <c r="CU84" s="267"/>
      <c r="CV84" s="267"/>
      <c r="CW84" s="267"/>
      <c r="CX84" s="267"/>
      <c r="CY84" s="267"/>
      <c r="CZ84" s="267"/>
      <c r="DA84" s="267"/>
      <c r="DB84" s="267"/>
      <c r="DC84" s="267"/>
      <c r="DD84" s="267"/>
      <c r="DE84" s="267"/>
      <c r="DF84" s="267"/>
      <c r="DG84" s="267"/>
      <c r="DH84" s="267"/>
      <c r="DI84" s="267"/>
      <c r="DJ84" s="267"/>
      <c r="DK84" s="267"/>
      <c r="DL84" s="267"/>
      <c r="DM84" s="267"/>
      <c r="DN84" s="267"/>
      <c r="DO84" s="267"/>
      <c r="DP84" s="267"/>
      <c r="DQ84" s="267"/>
      <c r="DR84" s="267"/>
      <c r="DS84" s="267"/>
      <c r="DT84" s="267"/>
      <c r="DU84" s="267"/>
      <c r="DV84" s="267"/>
      <c r="DW84" s="267"/>
      <c r="DX84" s="267"/>
      <c r="DY84" s="267"/>
    </row>
    <row r="85" spans="1:129" s="270" customFormat="1">
      <c r="A85" s="5" t="s">
        <v>6524</v>
      </c>
      <c r="B85" s="269" t="s">
        <v>6523</v>
      </c>
      <c r="C85" s="5">
        <v>2024</v>
      </c>
      <c r="D85" s="5" t="s">
        <v>1153</v>
      </c>
      <c r="E85" s="268" t="s">
        <v>3423</v>
      </c>
      <c r="F85" s="37">
        <f t="shared" si="2"/>
        <v>7.6571428571428575</v>
      </c>
      <c r="G85" s="5">
        <v>10</v>
      </c>
      <c r="H85" s="5">
        <v>9</v>
      </c>
      <c r="I85" s="5">
        <v>4</v>
      </c>
      <c r="J85" s="5">
        <v>7.4</v>
      </c>
      <c r="K85" s="5">
        <v>6.2</v>
      </c>
      <c r="L85" s="5">
        <v>8</v>
      </c>
      <c r="M85" s="5">
        <v>9</v>
      </c>
      <c r="N85" s="5"/>
      <c r="O85" s="5"/>
      <c r="P85" s="5"/>
      <c r="Q85" s="5"/>
      <c r="R85" s="5"/>
      <c r="S85" s="5"/>
      <c r="T85" s="5"/>
      <c r="U85" s="5"/>
      <c r="V85" s="5"/>
      <c r="W85" s="5"/>
      <c r="X85" s="5"/>
      <c r="Y85" s="5"/>
      <c r="Z85" s="5"/>
      <c r="AA85" s="5"/>
      <c r="AB85" s="5"/>
      <c r="AC85" s="5"/>
      <c r="AD85" s="5"/>
      <c r="AE85" s="5"/>
      <c r="AF85" s="5"/>
      <c r="AG85" s="5"/>
      <c r="AH85" s="267"/>
      <c r="AI85" s="267"/>
      <c r="AJ85" s="267"/>
      <c r="AK85" s="267"/>
      <c r="AL85" s="267"/>
      <c r="AM85" s="267"/>
      <c r="AN85" s="267"/>
      <c r="AO85" s="267"/>
      <c r="AP85" s="267"/>
      <c r="AQ85" s="267"/>
      <c r="AR85" s="267"/>
      <c r="AS85" s="267"/>
      <c r="AT85" s="267"/>
      <c r="AU85" s="267"/>
      <c r="AV85" s="267"/>
      <c r="AW85" s="267"/>
      <c r="AX85" s="267"/>
      <c r="AY85" s="267"/>
      <c r="AZ85" s="267"/>
      <c r="BA85" s="267"/>
      <c r="BB85" s="267"/>
      <c r="BC85" s="267"/>
      <c r="BD85" s="267"/>
      <c r="BE85" s="267"/>
      <c r="BF85" s="267"/>
      <c r="BG85" s="267"/>
      <c r="BH85" s="267"/>
      <c r="BI85" s="267"/>
      <c r="BJ85" s="267"/>
      <c r="BK85" s="267"/>
      <c r="BL85" s="267"/>
      <c r="BM85" s="267"/>
      <c r="BN85" s="267"/>
      <c r="BO85" s="267"/>
      <c r="BP85" s="267"/>
      <c r="BQ85" s="267"/>
      <c r="BR85" s="267"/>
      <c r="BS85" s="267"/>
      <c r="BT85" s="267"/>
      <c r="BU85" s="267"/>
      <c r="BV85" s="267"/>
      <c r="BW85" s="267"/>
      <c r="BX85" s="267"/>
      <c r="BY85" s="267"/>
      <c r="BZ85" s="267"/>
      <c r="CA85" s="267"/>
      <c r="CB85" s="267"/>
      <c r="CC85" s="267"/>
      <c r="CD85" s="267"/>
      <c r="CE85" s="267"/>
      <c r="CF85" s="267"/>
      <c r="CG85" s="267"/>
      <c r="CH85" s="267"/>
      <c r="CI85" s="267"/>
      <c r="CJ85" s="267"/>
      <c r="CK85" s="267"/>
      <c r="CL85" s="267"/>
      <c r="CM85" s="267"/>
      <c r="CN85" s="267"/>
      <c r="CO85" s="267"/>
      <c r="CP85" s="267"/>
      <c r="CQ85" s="267"/>
      <c r="CR85" s="267"/>
      <c r="CS85" s="267"/>
      <c r="CT85" s="267"/>
      <c r="CU85" s="267"/>
      <c r="CV85" s="267"/>
      <c r="CW85" s="267"/>
      <c r="CX85" s="267"/>
      <c r="CY85" s="267"/>
      <c r="CZ85" s="267"/>
      <c r="DA85" s="267"/>
      <c r="DB85" s="267"/>
      <c r="DC85" s="267"/>
      <c r="DD85" s="267"/>
      <c r="DE85" s="267"/>
      <c r="DF85" s="267"/>
      <c r="DG85" s="267"/>
      <c r="DH85" s="267"/>
      <c r="DI85" s="267"/>
      <c r="DJ85" s="267"/>
      <c r="DK85" s="267"/>
      <c r="DL85" s="267"/>
      <c r="DM85" s="267"/>
      <c r="DN85" s="267"/>
      <c r="DO85" s="267"/>
      <c r="DP85" s="267"/>
      <c r="DQ85" s="267"/>
      <c r="DR85" s="267"/>
      <c r="DS85" s="267"/>
      <c r="DT85" s="267"/>
      <c r="DU85" s="267"/>
      <c r="DV85" s="267"/>
      <c r="DW85" s="267"/>
      <c r="DX85" s="267"/>
      <c r="DY85" s="267"/>
    </row>
    <row r="86" spans="1:129" s="270" customFormat="1">
      <c r="A86" s="5" t="s">
        <v>6524</v>
      </c>
      <c r="B86" s="269" t="s">
        <v>6523</v>
      </c>
      <c r="C86" s="5">
        <v>2005</v>
      </c>
      <c r="D86" s="5" t="s">
        <v>6533</v>
      </c>
      <c r="E86" s="271" t="s">
        <v>6549</v>
      </c>
      <c r="F86" s="37">
        <f t="shared" si="2"/>
        <v>7.5</v>
      </c>
      <c r="G86" s="5">
        <v>7</v>
      </c>
      <c r="H86" s="5">
        <v>6</v>
      </c>
      <c r="I86" s="5">
        <v>8</v>
      </c>
      <c r="J86" s="5">
        <v>6</v>
      </c>
      <c r="K86" s="5">
        <v>10</v>
      </c>
      <c r="L86" s="5">
        <v>8</v>
      </c>
      <c r="M86" s="5"/>
      <c r="N86" s="5"/>
      <c r="O86" s="5"/>
      <c r="P86" s="5"/>
      <c r="Q86" s="5"/>
      <c r="R86" s="5"/>
      <c r="S86" s="5"/>
      <c r="T86" s="5"/>
      <c r="U86" s="5"/>
      <c r="V86" s="5"/>
      <c r="W86" s="5"/>
      <c r="X86" s="5"/>
      <c r="Y86" s="5"/>
      <c r="Z86" s="5"/>
      <c r="AA86" s="5"/>
      <c r="AB86" s="5"/>
      <c r="AC86" s="5"/>
      <c r="AD86" s="5"/>
      <c r="AE86" s="5"/>
      <c r="AF86" s="5"/>
      <c r="AG86" s="5"/>
      <c r="AH86" s="267"/>
      <c r="AI86" s="267"/>
      <c r="AJ86" s="267"/>
      <c r="AK86" s="267"/>
      <c r="AL86" s="267"/>
      <c r="AM86" s="267"/>
      <c r="AN86" s="267"/>
      <c r="AO86" s="267"/>
      <c r="AP86" s="267"/>
      <c r="AQ86" s="267"/>
      <c r="AR86" s="267"/>
      <c r="AS86" s="267"/>
      <c r="AT86" s="267"/>
      <c r="AU86" s="267"/>
    </row>
    <row r="87" spans="1:129" s="270" customFormat="1">
      <c r="A87" s="5" t="s">
        <v>6524</v>
      </c>
      <c r="B87" s="269" t="s">
        <v>6523</v>
      </c>
      <c r="C87" s="5">
        <v>2023</v>
      </c>
      <c r="D87" s="5" t="s">
        <v>1153</v>
      </c>
      <c r="E87" s="268" t="s">
        <v>6548</v>
      </c>
      <c r="F87" s="37">
        <f t="shared" si="2"/>
        <v>7.4466666666666672</v>
      </c>
      <c r="G87" s="5">
        <v>8</v>
      </c>
      <c r="H87" s="5">
        <v>6.8</v>
      </c>
      <c r="I87" s="5">
        <v>7.2</v>
      </c>
      <c r="J87" s="5">
        <v>8.4</v>
      </c>
      <c r="K87" s="5">
        <v>8.8000000000000007</v>
      </c>
      <c r="L87" s="5">
        <v>9.5</v>
      </c>
      <c r="M87" s="5">
        <v>10</v>
      </c>
      <c r="N87" s="5">
        <v>10</v>
      </c>
      <c r="O87" s="5">
        <v>6</v>
      </c>
      <c r="P87" s="5">
        <v>6</v>
      </c>
      <c r="Q87" s="5">
        <v>5</v>
      </c>
      <c r="R87" s="5">
        <v>5</v>
      </c>
      <c r="S87" s="5">
        <v>7</v>
      </c>
      <c r="T87" s="267">
        <v>6</v>
      </c>
      <c r="U87" s="5">
        <v>8</v>
      </c>
      <c r="V87" s="5"/>
      <c r="W87" s="5"/>
      <c r="X87" s="5"/>
      <c r="Y87" s="5"/>
      <c r="Z87" s="5"/>
      <c r="AA87" s="5"/>
      <c r="AB87" s="5"/>
      <c r="AC87" s="5"/>
      <c r="AD87" s="5"/>
      <c r="AE87" s="5"/>
      <c r="AF87" s="5"/>
      <c r="AG87" s="5"/>
    </row>
    <row r="88" spans="1:129">
      <c r="A88" s="5" t="s">
        <v>6524</v>
      </c>
      <c r="B88" s="269" t="s">
        <v>6523</v>
      </c>
      <c r="C88" s="5">
        <v>2016</v>
      </c>
      <c r="D88" s="5" t="s">
        <v>6533</v>
      </c>
      <c r="E88" s="268" t="s">
        <v>6547</v>
      </c>
      <c r="F88" s="37">
        <f t="shared" si="2"/>
        <v>7.25</v>
      </c>
      <c r="G88" s="5">
        <v>8</v>
      </c>
      <c r="H88" s="5">
        <v>8</v>
      </c>
      <c r="I88" s="5">
        <v>5</v>
      </c>
      <c r="J88" s="5">
        <v>8</v>
      </c>
      <c r="T88" s="5"/>
    </row>
    <row r="89" spans="1:129">
      <c r="A89" s="5" t="s">
        <v>6524</v>
      </c>
      <c r="B89" s="269" t="s">
        <v>6523</v>
      </c>
      <c r="C89" s="5">
        <v>2001</v>
      </c>
      <c r="D89" s="5" t="s">
        <v>1153</v>
      </c>
      <c r="E89" s="271" t="s">
        <v>6546</v>
      </c>
      <c r="F89" s="37">
        <f t="shared" si="2"/>
        <v>7.0869565217391308</v>
      </c>
      <c r="G89" s="5">
        <v>9</v>
      </c>
      <c r="H89" s="5">
        <v>8</v>
      </c>
      <c r="I89" s="5">
        <v>7</v>
      </c>
      <c r="J89" s="5">
        <v>6</v>
      </c>
      <c r="K89" s="5">
        <v>7</v>
      </c>
      <c r="L89" s="5">
        <v>6</v>
      </c>
      <c r="M89" s="5">
        <v>7</v>
      </c>
      <c r="N89" s="5">
        <v>7.5</v>
      </c>
      <c r="O89" s="5">
        <v>8.5</v>
      </c>
      <c r="P89" s="5">
        <v>10</v>
      </c>
      <c r="Q89" s="5">
        <v>9</v>
      </c>
      <c r="R89" s="5">
        <v>6</v>
      </c>
      <c r="S89" s="5">
        <v>7</v>
      </c>
      <c r="T89" s="5">
        <v>6</v>
      </c>
      <c r="U89" s="5">
        <v>8</v>
      </c>
      <c r="V89" s="5">
        <v>9</v>
      </c>
      <c r="W89" s="5">
        <v>7</v>
      </c>
      <c r="X89" s="5">
        <v>4</v>
      </c>
      <c r="Y89" s="5">
        <v>7</v>
      </c>
      <c r="Z89" s="5">
        <v>7</v>
      </c>
      <c r="AA89" s="5">
        <v>5</v>
      </c>
      <c r="AB89" s="5">
        <v>6</v>
      </c>
      <c r="AC89" s="5">
        <v>6</v>
      </c>
      <c r="AH89" s="270"/>
      <c r="AI89" s="270"/>
      <c r="AJ89" s="270"/>
      <c r="AK89" s="270"/>
      <c r="AL89" s="270"/>
      <c r="AM89" s="270"/>
      <c r="AN89" s="270"/>
      <c r="AO89" s="270"/>
      <c r="AP89" s="270"/>
      <c r="AQ89" s="270"/>
      <c r="AR89" s="270"/>
      <c r="AS89" s="270"/>
      <c r="AT89" s="270"/>
      <c r="AU89" s="270"/>
    </row>
    <row r="90" spans="1:129">
      <c r="A90" s="5" t="s">
        <v>6524</v>
      </c>
      <c r="B90" s="269" t="s">
        <v>6523</v>
      </c>
      <c r="C90" s="5">
        <v>2013</v>
      </c>
      <c r="D90" s="5" t="s">
        <v>6533</v>
      </c>
      <c r="E90" s="268" t="s">
        <v>6545</v>
      </c>
      <c r="F90" s="37">
        <f t="shared" si="2"/>
        <v>6.9187500000000002</v>
      </c>
      <c r="G90" s="5">
        <v>8</v>
      </c>
      <c r="H90" s="5">
        <v>7</v>
      </c>
      <c r="I90" s="5">
        <v>7.7</v>
      </c>
      <c r="J90" s="5">
        <v>10</v>
      </c>
      <c r="K90" s="5">
        <v>8</v>
      </c>
      <c r="L90" s="5">
        <v>9</v>
      </c>
      <c r="M90" s="5">
        <v>8</v>
      </c>
      <c r="N90" s="5">
        <v>7</v>
      </c>
      <c r="O90" s="5">
        <v>10</v>
      </c>
      <c r="P90" s="5">
        <v>5</v>
      </c>
      <c r="Q90" s="5">
        <v>7</v>
      </c>
      <c r="R90" s="5">
        <v>0</v>
      </c>
      <c r="S90" s="5">
        <v>6</v>
      </c>
      <c r="T90" s="5">
        <v>7</v>
      </c>
      <c r="U90" s="5">
        <v>7</v>
      </c>
      <c r="V90" s="5">
        <v>4</v>
      </c>
      <c r="AH90" s="270"/>
      <c r="AI90" s="270"/>
      <c r="AJ90" s="270"/>
      <c r="AK90" s="270"/>
      <c r="AL90" s="270"/>
      <c r="AM90" s="270"/>
      <c r="AN90" s="270"/>
      <c r="AO90" s="270"/>
      <c r="AP90" s="270"/>
      <c r="AQ90" s="270"/>
      <c r="AR90" s="270"/>
      <c r="AS90" s="270"/>
      <c r="AT90" s="270"/>
      <c r="AU90" s="270"/>
    </row>
    <row r="91" spans="1:129">
      <c r="A91" s="5" t="s">
        <v>6524</v>
      </c>
      <c r="B91" s="269" t="s">
        <v>6523</v>
      </c>
      <c r="C91" s="5">
        <v>2021</v>
      </c>
      <c r="D91" s="5" t="s">
        <v>1153</v>
      </c>
      <c r="E91" s="271" t="s">
        <v>6544</v>
      </c>
      <c r="F91" s="37">
        <f t="shared" si="2"/>
        <v>6.88</v>
      </c>
      <c r="G91" s="5">
        <v>7.4</v>
      </c>
      <c r="H91" s="5">
        <v>7.2</v>
      </c>
      <c r="I91" s="5">
        <v>6</v>
      </c>
      <c r="J91" s="5">
        <v>7</v>
      </c>
      <c r="K91" s="5">
        <v>7.2</v>
      </c>
      <c r="L91" s="5">
        <v>7.2</v>
      </c>
      <c r="M91" s="5">
        <v>7.1</v>
      </c>
      <c r="N91" s="5">
        <v>7.5</v>
      </c>
      <c r="O91" s="5">
        <v>7.8</v>
      </c>
      <c r="P91" s="5">
        <v>7</v>
      </c>
      <c r="Q91" s="5">
        <v>6</v>
      </c>
      <c r="R91" s="5">
        <v>5</v>
      </c>
      <c r="S91" s="5">
        <v>6</v>
      </c>
      <c r="T91" s="5">
        <v>7</v>
      </c>
      <c r="U91" s="5">
        <v>7.8</v>
      </c>
      <c r="AH91" s="270"/>
      <c r="AI91" s="270"/>
      <c r="AJ91" s="270"/>
      <c r="AK91" s="270"/>
      <c r="AL91" s="270"/>
      <c r="AM91" s="270"/>
      <c r="AN91" s="270"/>
      <c r="AO91" s="270"/>
      <c r="AP91" s="270"/>
      <c r="AQ91" s="270"/>
      <c r="AR91" s="270"/>
      <c r="AS91" s="270"/>
      <c r="AT91" s="270"/>
      <c r="AU91" s="270"/>
    </row>
    <row r="92" spans="1:129" s="270" customFormat="1">
      <c r="A92" s="5" t="s">
        <v>6524</v>
      </c>
      <c r="B92" s="269" t="s">
        <v>6523</v>
      </c>
      <c r="C92" s="5">
        <v>2009</v>
      </c>
      <c r="D92" s="5" t="s">
        <v>6533</v>
      </c>
      <c r="E92" s="271" t="s">
        <v>6543</v>
      </c>
      <c r="F92" s="37">
        <f t="shared" si="2"/>
        <v>6.7560975609756095</v>
      </c>
      <c r="G92" s="5">
        <v>7</v>
      </c>
      <c r="H92" s="5">
        <v>6</v>
      </c>
      <c r="I92" s="5">
        <v>6</v>
      </c>
      <c r="J92" s="5">
        <v>7</v>
      </c>
      <c r="K92" s="5">
        <v>3</v>
      </c>
      <c r="L92" s="5">
        <v>4</v>
      </c>
      <c r="M92" s="5">
        <v>5</v>
      </c>
      <c r="N92" s="5">
        <v>6</v>
      </c>
      <c r="O92" s="5">
        <v>6</v>
      </c>
      <c r="P92" s="5">
        <v>5</v>
      </c>
      <c r="Q92" s="5">
        <v>10</v>
      </c>
      <c r="R92" s="5">
        <v>6</v>
      </c>
      <c r="S92" s="5">
        <v>7</v>
      </c>
      <c r="T92" s="5">
        <v>7</v>
      </c>
      <c r="U92" s="5">
        <v>10</v>
      </c>
      <c r="V92" s="5">
        <v>5</v>
      </c>
      <c r="W92" s="5">
        <v>6</v>
      </c>
      <c r="X92" s="5">
        <v>9</v>
      </c>
      <c r="Y92" s="5">
        <v>8</v>
      </c>
      <c r="Z92" s="5">
        <v>8</v>
      </c>
      <c r="AA92" s="5">
        <v>6</v>
      </c>
      <c r="AB92" s="5">
        <v>8</v>
      </c>
      <c r="AC92" s="5">
        <v>7</v>
      </c>
      <c r="AD92" s="5">
        <v>7</v>
      </c>
      <c r="AE92" s="5">
        <v>7.2</v>
      </c>
      <c r="AF92" s="5">
        <v>10</v>
      </c>
      <c r="AG92" s="5">
        <v>9</v>
      </c>
      <c r="AH92" s="270">
        <v>8</v>
      </c>
      <c r="AI92" s="270">
        <v>8</v>
      </c>
      <c r="AJ92" s="270">
        <v>6.8</v>
      </c>
      <c r="AK92" s="270">
        <v>5</v>
      </c>
      <c r="AL92" s="270">
        <v>2</v>
      </c>
      <c r="AM92" s="270">
        <v>6</v>
      </c>
      <c r="AN92" s="270">
        <v>7</v>
      </c>
      <c r="AO92" s="270">
        <v>5</v>
      </c>
      <c r="AP92" s="270">
        <v>5</v>
      </c>
      <c r="AQ92" s="270">
        <v>4</v>
      </c>
      <c r="AR92" s="270">
        <v>6</v>
      </c>
      <c r="AS92" s="270">
        <v>8</v>
      </c>
      <c r="AT92" s="270">
        <v>10</v>
      </c>
      <c r="AU92" s="270">
        <v>11</v>
      </c>
    </row>
    <row r="93" spans="1:129" s="270" customFormat="1">
      <c r="A93" s="5" t="s">
        <v>6524</v>
      </c>
      <c r="B93" s="269" t="s">
        <v>6523</v>
      </c>
      <c r="C93" s="5">
        <v>2019</v>
      </c>
      <c r="D93" s="5" t="s">
        <v>6533</v>
      </c>
      <c r="E93" s="271" t="s">
        <v>6542</v>
      </c>
      <c r="F93" s="37">
        <f t="shared" si="2"/>
        <v>6.7142857142857144</v>
      </c>
      <c r="G93" s="5">
        <v>8</v>
      </c>
      <c r="H93" s="5">
        <v>7</v>
      </c>
      <c r="I93" s="5">
        <v>8</v>
      </c>
      <c r="J93" s="5">
        <v>7</v>
      </c>
      <c r="K93" s="5">
        <v>5</v>
      </c>
      <c r="L93" s="5">
        <v>6</v>
      </c>
      <c r="M93" s="5">
        <v>6</v>
      </c>
      <c r="N93" s="5"/>
      <c r="O93" s="5"/>
      <c r="P93" s="5"/>
      <c r="Q93" s="5"/>
      <c r="R93" s="5"/>
      <c r="S93" s="5"/>
      <c r="T93" s="5"/>
      <c r="U93" s="5"/>
      <c r="V93" s="5"/>
      <c r="W93" s="5"/>
      <c r="X93" s="5"/>
      <c r="Y93" s="5"/>
      <c r="Z93" s="5"/>
      <c r="AA93" s="5"/>
      <c r="AB93" s="5"/>
      <c r="AC93" s="5"/>
      <c r="AD93" s="5"/>
      <c r="AE93" s="5"/>
      <c r="AF93" s="5"/>
      <c r="AG93" s="5"/>
    </row>
    <row r="94" spans="1:129" s="270" customFormat="1">
      <c r="A94" s="5" t="s">
        <v>6524</v>
      </c>
      <c r="B94" s="269" t="s">
        <v>6523</v>
      </c>
      <c r="C94" s="5">
        <v>2022</v>
      </c>
      <c r="D94" s="5" t="s">
        <v>1153</v>
      </c>
      <c r="E94" s="268" t="s">
        <v>6541</v>
      </c>
      <c r="F94" s="37">
        <f t="shared" si="2"/>
        <v>6.5</v>
      </c>
      <c r="G94" s="5">
        <v>6</v>
      </c>
      <c r="H94" s="5">
        <v>6</v>
      </c>
      <c r="I94" s="5">
        <v>5</v>
      </c>
      <c r="J94" s="5">
        <v>6</v>
      </c>
      <c r="K94" s="5">
        <v>6</v>
      </c>
      <c r="L94" s="5">
        <v>10</v>
      </c>
      <c r="M94" s="5"/>
      <c r="N94" s="5"/>
      <c r="O94" s="5"/>
      <c r="P94" s="5"/>
      <c r="Q94" s="5"/>
      <c r="R94" s="5"/>
      <c r="S94" s="5"/>
      <c r="T94" s="5"/>
      <c r="U94" s="5"/>
      <c r="V94" s="5"/>
      <c r="W94" s="5"/>
      <c r="X94" s="5"/>
      <c r="Y94" s="5"/>
      <c r="Z94" s="5"/>
      <c r="AA94" s="5"/>
      <c r="AB94" s="5"/>
      <c r="AC94" s="5"/>
      <c r="AD94" s="5"/>
      <c r="AE94" s="5"/>
      <c r="AF94" s="5"/>
      <c r="AG94" s="5"/>
    </row>
    <row r="95" spans="1:129" s="270" customFormat="1">
      <c r="A95" s="5" t="s">
        <v>6524</v>
      </c>
      <c r="B95" s="269" t="s">
        <v>6523</v>
      </c>
      <c r="C95" s="5">
        <v>2023</v>
      </c>
      <c r="D95" s="5" t="s">
        <v>1153</v>
      </c>
      <c r="E95" s="271" t="s">
        <v>6540</v>
      </c>
      <c r="F95" s="37">
        <f t="shared" si="2"/>
        <v>6.5</v>
      </c>
      <c r="G95" s="5">
        <v>7</v>
      </c>
      <c r="H95" s="5">
        <v>5</v>
      </c>
      <c r="I95" s="5">
        <v>7</v>
      </c>
      <c r="J95" s="5">
        <v>6</v>
      </c>
      <c r="K95" s="5">
        <v>7</v>
      </c>
      <c r="L95" s="5">
        <v>7</v>
      </c>
      <c r="M95" s="5">
        <v>8</v>
      </c>
      <c r="N95" s="5">
        <v>5</v>
      </c>
      <c r="O95" s="5"/>
      <c r="P95" s="5"/>
      <c r="Q95" s="5"/>
      <c r="R95" s="5"/>
      <c r="S95" s="5"/>
      <c r="T95" s="5"/>
      <c r="U95" s="5"/>
      <c r="V95" s="5"/>
      <c r="W95" s="5"/>
      <c r="X95" s="5"/>
      <c r="Y95" s="5"/>
      <c r="Z95" s="5"/>
      <c r="AA95" s="5"/>
      <c r="AB95" s="5"/>
      <c r="AC95" s="5"/>
      <c r="AD95" s="5"/>
      <c r="AE95" s="5"/>
      <c r="AF95" s="5"/>
      <c r="AG95" s="5"/>
    </row>
    <row r="96" spans="1:129" s="270" customFormat="1">
      <c r="A96" s="5" t="s">
        <v>6524</v>
      </c>
      <c r="B96" s="269" t="s">
        <v>6523</v>
      </c>
      <c r="C96" s="5">
        <v>2024</v>
      </c>
      <c r="D96" s="5" t="s">
        <v>1153</v>
      </c>
      <c r="E96" s="271" t="s">
        <v>6539</v>
      </c>
      <c r="F96" s="37">
        <f t="shared" si="2"/>
        <v>6.4</v>
      </c>
      <c r="G96" s="5">
        <v>8</v>
      </c>
      <c r="H96" s="5">
        <v>7</v>
      </c>
      <c r="I96" s="5">
        <v>7</v>
      </c>
      <c r="J96" s="5">
        <v>6</v>
      </c>
      <c r="K96" s="5">
        <v>10</v>
      </c>
      <c r="L96" s="5">
        <v>4</v>
      </c>
      <c r="M96" s="5">
        <v>5</v>
      </c>
      <c r="N96" s="5">
        <v>6</v>
      </c>
      <c r="O96" s="5">
        <v>7</v>
      </c>
      <c r="P96" s="5">
        <v>4</v>
      </c>
      <c r="Q96" s="5"/>
      <c r="R96" s="5"/>
      <c r="S96" s="5"/>
      <c r="T96" s="5"/>
      <c r="U96" s="5"/>
      <c r="V96" s="5"/>
      <c r="W96" s="5"/>
      <c r="X96" s="5"/>
      <c r="Y96" s="5"/>
      <c r="Z96" s="5"/>
      <c r="AA96" s="5"/>
      <c r="AB96" s="5"/>
      <c r="AC96" s="5"/>
      <c r="AD96" s="5"/>
      <c r="AE96" s="5"/>
      <c r="AF96" s="5"/>
      <c r="AG96" s="5"/>
    </row>
    <row r="97" spans="1:47" s="270" customFormat="1">
      <c r="A97" s="5" t="s">
        <v>6524</v>
      </c>
      <c r="B97" s="269" t="s">
        <v>6523</v>
      </c>
      <c r="C97" s="5">
        <v>2000</v>
      </c>
      <c r="D97" s="5" t="s">
        <v>6522</v>
      </c>
      <c r="E97" s="271" t="s">
        <v>6538</v>
      </c>
      <c r="F97" s="37">
        <f t="shared" si="2"/>
        <v>6.333333333333333</v>
      </c>
      <c r="G97" s="5">
        <v>7</v>
      </c>
      <c r="H97" s="5">
        <v>6</v>
      </c>
      <c r="I97" s="5">
        <v>6</v>
      </c>
      <c r="J97" s="5"/>
      <c r="K97" s="5"/>
      <c r="L97" s="5"/>
      <c r="M97" s="5"/>
      <c r="N97" s="5"/>
      <c r="O97" s="5"/>
      <c r="P97" s="5"/>
      <c r="Q97" s="5"/>
      <c r="R97" s="5"/>
      <c r="S97" s="5"/>
      <c r="T97" s="5"/>
      <c r="U97" s="5"/>
      <c r="V97" s="5"/>
      <c r="W97" s="5"/>
      <c r="X97" s="5"/>
      <c r="Y97" s="5"/>
      <c r="Z97" s="5"/>
      <c r="AA97" s="5"/>
      <c r="AB97" s="5"/>
      <c r="AC97" s="5"/>
      <c r="AD97" s="5"/>
      <c r="AE97" s="5"/>
      <c r="AF97" s="5"/>
      <c r="AG97" s="5"/>
      <c r="AH97" s="267"/>
      <c r="AI97" s="267"/>
      <c r="AJ97" s="267"/>
      <c r="AK97" s="267"/>
      <c r="AL97" s="267"/>
      <c r="AM97" s="267"/>
      <c r="AN97" s="267"/>
      <c r="AO97" s="267"/>
      <c r="AP97" s="267"/>
      <c r="AQ97" s="267"/>
      <c r="AR97" s="267"/>
      <c r="AS97" s="267"/>
      <c r="AT97" s="267"/>
      <c r="AU97" s="267"/>
    </row>
    <row r="98" spans="1:47" s="270" customFormat="1">
      <c r="A98" s="5" t="s">
        <v>6524</v>
      </c>
      <c r="B98" s="269" t="s">
        <v>6523</v>
      </c>
      <c r="C98" s="5">
        <v>2001</v>
      </c>
      <c r="D98" s="5" t="s">
        <v>1153</v>
      </c>
      <c r="E98" s="271" t="s">
        <v>6537</v>
      </c>
      <c r="F98" s="37">
        <f t="shared" ref="F98:F110" si="3">(AVERAGE(G98:KX98))</f>
        <v>6.333333333333333</v>
      </c>
      <c r="G98" s="5">
        <v>8</v>
      </c>
      <c r="H98" s="5">
        <v>6</v>
      </c>
      <c r="I98" s="5">
        <v>5</v>
      </c>
      <c r="J98" s="5"/>
      <c r="K98" s="5"/>
      <c r="L98" s="5"/>
      <c r="M98" s="5"/>
      <c r="N98" s="5"/>
      <c r="O98" s="5"/>
      <c r="P98" s="5"/>
      <c r="Q98" s="5"/>
      <c r="R98" s="5"/>
      <c r="S98" s="5"/>
      <c r="T98" s="5"/>
      <c r="U98" s="5"/>
      <c r="V98" s="5"/>
      <c r="W98" s="5"/>
      <c r="X98" s="5"/>
      <c r="Y98" s="5"/>
      <c r="Z98" s="5"/>
      <c r="AA98" s="5"/>
      <c r="AB98" s="5"/>
      <c r="AC98" s="5"/>
      <c r="AD98" s="5"/>
      <c r="AE98" s="5"/>
      <c r="AF98" s="5"/>
      <c r="AG98" s="5"/>
    </row>
    <row r="99" spans="1:47" s="270" customFormat="1">
      <c r="A99" s="5" t="s">
        <v>6524</v>
      </c>
      <c r="B99" s="269" t="s">
        <v>6523</v>
      </c>
      <c r="C99" s="5">
        <v>2012</v>
      </c>
      <c r="D99" s="5" t="s">
        <v>1153</v>
      </c>
      <c r="E99" s="271" t="s">
        <v>6536</v>
      </c>
      <c r="F99" s="37">
        <f t="shared" si="3"/>
        <v>6.2142857142857144</v>
      </c>
      <c r="G99" s="5">
        <v>8</v>
      </c>
      <c r="H99" s="5">
        <v>5</v>
      </c>
      <c r="I99" s="5">
        <v>5</v>
      </c>
      <c r="J99" s="5">
        <v>8</v>
      </c>
      <c r="K99" s="5">
        <v>5</v>
      </c>
      <c r="L99" s="5">
        <v>5</v>
      </c>
      <c r="M99" s="5">
        <v>10</v>
      </c>
      <c r="N99" s="5">
        <v>10</v>
      </c>
      <c r="O99" s="5">
        <v>9</v>
      </c>
      <c r="P99" s="5">
        <v>6</v>
      </c>
      <c r="Q99" s="5">
        <v>7</v>
      </c>
      <c r="R99" s="5">
        <v>5</v>
      </c>
      <c r="S99" s="5">
        <v>6</v>
      </c>
      <c r="T99" s="5">
        <v>8</v>
      </c>
      <c r="U99" s="5">
        <v>5</v>
      </c>
      <c r="V99" s="5">
        <v>5</v>
      </c>
      <c r="W99" s="5">
        <v>5</v>
      </c>
      <c r="X99" s="5">
        <v>5</v>
      </c>
      <c r="Y99" s="5">
        <v>2</v>
      </c>
      <c r="Z99" s="5">
        <v>7</v>
      </c>
      <c r="AA99" s="5">
        <v>8</v>
      </c>
      <c r="AB99" s="5">
        <v>5</v>
      </c>
      <c r="AC99" s="5">
        <v>5</v>
      </c>
      <c r="AD99" s="5">
        <v>8</v>
      </c>
      <c r="AE99" s="5">
        <v>5</v>
      </c>
      <c r="AF99" s="5">
        <v>5</v>
      </c>
      <c r="AG99" s="5">
        <v>4</v>
      </c>
      <c r="AH99" s="270">
        <v>8</v>
      </c>
    </row>
    <row r="100" spans="1:47" s="270" customFormat="1">
      <c r="A100" s="5" t="s">
        <v>6524</v>
      </c>
      <c r="B100" s="269" t="s">
        <v>6523</v>
      </c>
      <c r="C100" s="5">
        <v>2000</v>
      </c>
      <c r="D100" s="5" t="s">
        <v>6533</v>
      </c>
      <c r="E100" s="268" t="s">
        <v>6535</v>
      </c>
      <c r="F100" s="37">
        <f t="shared" si="3"/>
        <v>6.2142857142857144</v>
      </c>
      <c r="G100" s="5">
        <v>5.5</v>
      </c>
      <c r="H100" s="5">
        <v>8</v>
      </c>
      <c r="I100" s="5">
        <v>3</v>
      </c>
      <c r="J100" s="5">
        <v>8</v>
      </c>
      <c r="K100" s="5">
        <v>9</v>
      </c>
      <c r="L100" s="5">
        <v>6</v>
      </c>
      <c r="M100" s="5">
        <v>4</v>
      </c>
      <c r="N100" s="5"/>
      <c r="O100" s="5"/>
      <c r="P100" s="5"/>
      <c r="Q100" s="5"/>
      <c r="R100" s="5"/>
      <c r="S100" s="5"/>
      <c r="T100" s="5"/>
      <c r="U100" s="5"/>
      <c r="V100" s="5"/>
      <c r="W100" s="5"/>
      <c r="X100" s="5"/>
      <c r="Y100" s="5"/>
      <c r="Z100" s="5"/>
      <c r="AA100" s="5"/>
      <c r="AB100" s="5"/>
      <c r="AC100" s="5"/>
      <c r="AD100" s="5"/>
      <c r="AE100" s="5"/>
      <c r="AF100" s="5"/>
      <c r="AG100" s="5"/>
    </row>
    <row r="101" spans="1:47" s="270" customFormat="1">
      <c r="A101" s="5" t="s">
        <v>6524</v>
      </c>
      <c r="B101" s="269" t="s">
        <v>6523</v>
      </c>
      <c r="C101" s="5">
        <v>2008</v>
      </c>
      <c r="D101" s="5" t="s">
        <v>6533</v>
      </c>
      <c r="E101" s="271" t="s">
        <v>6534</v>
      </c>
      <c r="F101" s="37">
        <f t="shared" si="3"/>
        <v>6.1904761904761907</v>
      </c>
      <c r="G101" s="5">
        <v>10</v>
      </c>
      <c r="H101" s="5">
        <v>5</v>
      </c>
      <c r="I101" s="5">
        <v>5</v>
      </c>
      <c r="J101" s="5">
        <v>5</v>
      </c>
      <c r="K101" s="5">
        <v>5</v>
      </c>
      <c r="L101" s="5">
        <v>6</v>
      </c>
      <c r="M101" s="5">
        <v>6</v>
      </c>
      <c r="N101" s="5">
        <v>9</v>
      </c>
      <c r="O101" s="5">
        <v>6</v>
      </c>
      <c r="P101" s="5">
        <v>7</v>
      </c>
      <c r="Q101" s="5">
        <v>4</v>
      </c>
      <c r="R101" s="5">
        <v>5</v>
      </c>
      <c r="S101" s="5">
        <v>6</v>
      </c>
      <c r="T101" s="5">
        <v>5</v>
      </c>
      <c r="U101" s="5">
        <v>10</v>
      </c>
      <c r="V101" s="5">
        <v>3</v>
      </c>
      <c r="W101" s="5">
        <v>5</v>
      </c>
      <c r="X101" s="5">
        <v>7</v>
      </c>
      <c r="Y101" s="5">
        <v>6</v>
      </c>
      <c r="Z101" s="5">
        <v>7</v>
      </c>
      <c r="AA101" s="5">
        <v>8</v>
      </c>
      <c r="AB101" s="5"/>
      <c r="AC101" s="5"/>
      <c r="AD101" s="5"/>
      <c r="AE101" s="5"/>
      <c r="AF101" s="5"/>
      <c r="AG101" s="5"/>
    </row>
    <row r="102" spans="1:47" s="270" customFormat="1">
      <c r="A102" s="5" t="s">
        <v>6524</v>
      </c>
      <c r="B102" s="269" t="s">
        <v>6523</v>
      </c>
      <c r="C102" s="5">
        <v>2018</v>
      </c>
      <c r="D102" s="5" t="s">
        <v>6533</v>
      </c>
      <c r="E102" s="271" t="s">
        <v>6532</v>
      </c>
      <c r="F102" s="37">
        <f t="shared" si="3"/>
        <v>5.9</v>
      </c>
      <c r="G102" s="5">
        <v>7.6</v>
      </c>
      <c r="H102" s="5">
        <v>5.5</v>
      </c>
      <c r="I102" s="5">
        <v>6</v>
      </c>
      <c r="J102" s="5">
        <v>7.6</v>
      </c>
      <c r="K102" s="5">
        <v>6</v>
      </c>
      <c r="L102" s="5">
        <v>4</v>
      </c>
      <c r="M102" s="5">
        <v>3.5</v>
      </c>
      <c r="N102" s="5">
        <v>7</v>
      </c>
      <c r="O102" s="5">
        <v>4.5</v>
      </c>
      <c r="P102" s="5">
        <v>6</v>
      </c>
      <c r="Q102" s="5">
        <v>7.2</v>
      </c>
      <c r="R102" s="5"/>
      <c r="S102" s="5"/>
      <c r="T102" s="5"/>
      <c r="U102" s="5"/>
      <c r="V102" s="5"/>
      <c r="W102" s="5"/>
      <c r="X102" s="5"/>
      <c r="Y102" s="5"/>
      <c r="Z102" s="5"/>
      <c r="AA102" s="5"/>
      <c r="AB102" s="5"/>
      <c r="AC102" s="5"/>
      <c r="AD102" s="5"/>
      <c r="AE102" s="5"/>
      <c r="AF102" s="5"/>
      <c r="AG102" s="5"/>
    </row>
    <row r="103" spans="1:47" s="270" customFormat="1">
      <c r="A103" s="5" t="s">
        <v>6524</v>
      </c>
      <c r="B103" s="269" t="s">
        <v>6523</v>
      </c>
      <c r="C103" s="5">
        <v>2022</v>
      </c>
      <c r="D103" s="5" t="s">
        <v>6522</v>
      </c>
      <c r="E103" s="268" t="s">
        <v>6531</v>
      </c>
      <c r="F103" s="37">
        <f t="shared" si="3"/>
        <v>5.833333333333333</v>
      </c>
      <c r="G103" s="5">
        <v>9</v>
      </c>
      <c r="H103" s="5">
        <v>5</v>
      </c>
      <c r="I103" s="5">
        <v>6</v>
      </c>
      <c r="J103" s="5">
        <v>5</v>
      </c>
      <c r="K103" s="5">
        <v>5</v>
      </c>
      <c r="L103" s="5">
        <v>5</v>
      </c>
      <c r="M103" s="5"/>
      <c r="N103" s="5"/>
      <c r="O103" s="5"/>
      <c r="P103" s="5"/>
      <c r="Q103" s="5"/>
      <c r="R103" s="5"/>
      <c r="S103" s="272"/>
      <c r="T103" s="272"/>
      <c r="U103" s="272"/>
      <c r="V103" s="5"/>
      <c r="W103" s="272"/>
      <c r="X103" s="272"/>
      <c r="Y103" s="5"/>
      <c r="Z103" s="5"/>
      <c r="AA103" s="5"/>
      <c r="AB103" s="5"/>
      <c r="AC103" s="5"/>
      <c r="AD103" s="5"/>
      <c r="AE103" s="5"/>
      <c r="AF103" s="5"/>
      <c r="AG103" s="5"/>
    </row>
    <row r="104" spans="1:47" s="270" customFormat="1">
      <c r="A104" s="5" t="s">
        <v>6524</v>
      </c>
      <c r="B104" s="269" t="s">
        <v>6523</v>
      </c>
      <c r="C104" s="5">
        <v>2020</v>
      </c>
      <c r="D104" s="5" t="s">
        <v>1153</v>
      </c>
      <c r="E104" s="271" t="s">
        <v>6530</v>
      </c>
      <c r="F104" s="37">
        <f t="shared" si="3"/>
        <v>5.7727272727272725</v>
      </c>
      <c r="G104" s="5">
        <v>6</v>
      </c>
      <c r="H104" s="5">
        <v>6</v>
      </c>
      <c r="I104" s="5">
        <v>5</v>
      </c>
      <c r="J104" s="5">
        <v>7</v>
      </c>
      <c r="K104" s="5">
        <v>8</v>
      </c>
      <c r="L104" s="5">
        <v>4</v>
      </c>
      <c r="M104" s="5">
        <v>6</v>
      </c>
      <c r="N104" s="5">
        <v>5</v>
      </c>
      <c r="O104" s="5">
        <v>8</v>
      </c>
      <c r="P104" s="5">
        <v>5</v>
      </c>
      <c r="Q104" s="5">
        <v>6</v>
      </c>
      <c r="R104" s="5">
        <v>8</v>
      </c>
      <c r="S104" s="5">
        <v>4</v>
      </c>
      <c r="T104" s="5">
        <v>4</v>
      </c>
      <c r="U104" s="5">
        <v>6</v>
      </c>
      <c r="V104" s="5">
        <v>8</v>
      </c>
      <c r="W104" s="5">
        <v>4</v>
      </c>
      <c r="X104" s="5">
        <v>0</v>
      </c>
      <c r="Y104" s="5">
        <v>6</v>
      </c>
      <c r="Z104" s="5">
        <v>7</v>
      </c>
      <c r="AA104" s="5">
        <v>7</v>
      </c>
      <c r="AB104" s="5">
        <v>7</v>
      </c>
      <c r="AC104" s="5"/>
      <c r="AD104" s="5"/>
      <c r="AE104" s="5"/>
      <c r="AF104" s="5"/>
      <c r="AG104" s="5"/>
    </row>
    <row r="105" spans="1:47" s="270" customFormat="1">
      <c r="A105" s="5" t="s">
        <v>6524</v>
      </c>
      <c r="B105" s="269" t="s">
        <v>6523</v>
      </c>
      <c r="C105" s="5">
        <v>2016</v>
      </c>
      <c r="D105" s="5" t="s">
        <v>1153</v>
      </c>
      <c r="E105" s="271" t="s">
        <v>6529</v>
      </c>
      <c r="F105" s="37">
        <f t="shared" si="3"/>
        <v>5.7222222222222223</v>
      </c>
      <c r="G105" s="5">
        <v>6</v>
      </c>
      <c r="H105" s="5">
        <v>6</v>
      </c>
      <c r="I105" s="5">
        <v>5</v>
      </c>
      <c r="J105" s="5">
        <v>4</v>
      </c>
      <c r="K105" s="5">
        <v>3</v>
      </c>
      <c r="L105" s="5">
        <v>5</v>
      </c>
      <c r="M105" s="5">
        <v>2</v>
      </c>
      <c r="N105" s="5">
        <v>8</v>
      </c>
      <c r="O105" s="5">
        <v>4</v>
      </c>
      <c r="P105" s="5">
        <v>7</v>
      </c>
      <c r="Q105" s="5">
        <v>9</v>
      </c>
      <c r="R105" s="5">
        <v>6</v>
      </c>
      <c r="S105" s="5">
        <v>9</v>
      </c>
      <c r="T105" s="5">
        <v>6</v>
      </c>
      <c r="U105" s="5">
        <v>7</v>
      </c>
      <c r="V105" s="5">
        <v>6</v>
      </c>
      <c r="W105" s="5">
        <v>5</v>
      </c>
      <c r="X105" s="5">
        <v>5</v>
      </c>
      <c r="Y105" s="5"/>
      <c r="Z105" s="5"/>
      <c r="AA105" s="5"/>
      <c r="AB105" s="5"/>
      <c r="AC105" s="5"/>
      <c r="AD105" s="5"/>
      <c r="AE105" s="5"/>
      <c r="AF105" s="5"/>
      <c r="AG105" s="5"/>
    </row>
    <row r="106" spans="1:47" s="270" customFormat="1">
      <c r="A106" s="5" t="s">
        <v>6524</v>
      </c>
      <c r="B106" s="269" t="s">
        <v>6523</v>
      </c>
      <c r="C106" s="5">
        <v>2007</v>
      </c>
      <c r="D106" s="5" t="s">
        <v>1153</v>
      </c>
      <c r="E106" s="268" t="s">
        <v>6528</v>
      </c>
      <c r="F106" s="37">
        <f t="shared" si="3"/>
        <v>5.6000000000000014</v>
      </c>
      <c r="G106" s="5">
        <v>5.7</v>
      </c>
      <c r="H106" s="5">
        <v>5.4</v>
      </c>
      <c r="I106" s="5">
        <v>6.2</v>
      </c>
      <c r="J106" s="5">
        <v>5.9</v>
      </c>
      <c r="K106" s="5">
        <v>4.8</v>
      </c>
      <c r="L106" s="5">
        <v>6.6</v>
      </c>
      <c r="M106" s="5">
        <v>4.8</v>
      </c>
      <c r="N106" s="5">
        <v>5.0999999999999996</v>
      </c>
      <c r="O106" s="5">
        <v>5</v>
      </c>
      <c r="P106" s="5">
        <v>5.2</v>
      </c>
      <c r="Q106" s="5">
        <v>5.2</v>
      </c>
      <c r="R106" s="5">
        <v>5.2</v>
      </c>
      <c r="S106" s="5">
        <v>5.5</v>
      </c>
      <c r="T106" s="5">
        <v>5.7</v>
      </c>
      <c r="U106" s="5">
        <v>5.8</v>
      </c>
      <c r="V106" s="5">
        <v>6.2</v>
      </c>
      <c r="W106" s="5">
        <v>6.9</v>
      </c>
      <c r="X106" s="5"/>
      <c r="Y106" s="5"/>
      <c r="Z106" s="5"/>
      <c r="AA106" s="5"/>
      <c r="AB106" s="5"/>
      <c r="AC106" s="5"/>
      <c r="AD106" s="5"/>
      <c r="AE106" s="5"/>
      <c r="AF106" s="5"/>
      <c r="AG106" s="5"/>
    </row>
    <row r="107" spans="1:47" s="270" customFormat="1">
      <c r="A107" s="5" t="s">
        <v>6524</v>
      </c>
      <c r="B107" s="269" t="s">
        <v>6523</v>
      </c>
      <c r="C107" s="5">
        <v>2022</v>
      </c>
      <c r="D107" s="5" t="s">
        <v>1153</v>
      </c>
      <c r="E107" s="271" t="s">
        <v>6527</v>
      </c>
      <c r="F107" s="37">
        <f t="shared" si="3"/>
        <v>5.4</v>
      </c>
      <c r="G107" s="5">
        <v>6</v>
      </c>
      <c r="H107" s="5">
        <v>3</v>
      </c>
      <c r="I107" s="5">
        <v>10</v>
      </c>
      <c r="J107" s="5">
        <v>6</v>
      </c>
      <c r="K107" s="5">
        <v>3</v>
      </c>
      <c r="L107" s="5">
        <v>5</v>
      </c>
      <c r="M107" s="5">
        <v>5</v>
      </c>
      <c r="N107" s="5">
        <v>6</v>
      </c>
      <c r="O107" s="5">
        <v>6</v>
      </c>
      <c r="P107" s="5">
        <v>4</v>
      </c>
      <c r="Q107" s="5"/>
      <c r="R107" s="5"/>
      <c r="S107" s="5"/>
      <c r="T107" s="5"/>
      <c r="U107" s="5"/>
      <c r="V107" s="5"/>
      <c r="W107" s="5"/>
      <c r="X107" s="5"/>
      <c r="Y107" s="5"/>
      <c r="Z107" s="5"/>
      <c r="AA107" s="5"/>
      <c r="AB107" s="5"/>
      <c r="AC107" s="5"/>
      <c r="AD107" s="5"/>
      <c r="AE107" s="5"/>
      <c r="AF107" s="5"/>
      <c r="AG107" s="5"/>
    </row>
    <row r="108" spans="1:47" s="270" customFormat="1">
      <c r="A108" s="5" t="s">
        <v>6524</v>
      </c>
      <c r="B108" s="269" t="s">
        <v>6523</v>
      </c>
      <c r="C108" s="5">
        <v>2007</v>
      </c>
      <c r="D108" s="5" t="s">
        <v>1153</v>
      </c>
      <c r="E108" s="271" t="s">
        <v>6526</v>
      </c>
      <c r="F108" s="37">
        <f t="shared" si="3"/>
        <v>5.3636363636363633</v>
      </c>
      <c r="G108" s="5">
        <v>7</v>
      </c>
      <c r="H108" s="5">
        <v>5</v>
      </c>
      <c r="I108" s="272">
        <v>3</v>
      </c>
      <c r="J108" s="5">
        <v>5</v>
      </c>
      <c r="K108" s="5">
        <v>2</v>
      </c>
      <c r="L108" s="5">
        <v>4</v>
      </c>
      <c r="M108" s="5">
        <v>5</v>
      </c>
      <c r="N108" s="5">
        <v>6</v>
      </c>
      <c r="O108" s="5">
        <v>6</v>
      </c>
      <c r="P108" s="5">
        <v>6</v>
      </c>
      <c r="Q108" s="5">
        <v>10</v>
      </c>
      <c r="R108" s="5"/>
      <c r="S108" s="5"/>
      <c r="T108" s="5"/>
      <c r="U108" s="5"/>
      <c r="V108" s="5"/>
      <c r="W108" s="5"/>
      <c r="X108" s="5"/>
      <c r="Y108" s="5"/>
      <c r="Z108" s="5"/>
      <c r="AA108" s="5"/>
      <c r="AB108" s="5"/>
      <c r="AC108" s="5"/>
      <c r="AD108" s="5"/>
      <c r="AE108" s="5"/>
      <c r="AF108" s="5"/>
      <c r="AG108" s="5"/>
    </row>
    <row r="109" spans="1:47" s="272" customFormat="1" ht="17.100000000000001" customHeight="1">
      <c r="A109" s="5" t="s">
        <v>6524</v>
      </c>
      <c r="B109" s="269" t="s">
        <v>6523</v>
      </c>
      <c r="C109" s="5">
        <v>2013</v>
      </c>
      <c r="D109" s="5" t="s">
        <v>6522</v>
      </c>
      <c r="E109" s="271" t="s">
        <v>6525</v>
      </c>
      <c r="F109" s="37">
        <f t="shared" si="3"/>
        <v>5.2</v>
      </c>
      <c r="G109" s="5">
        <v>1</v>
      </c>
      <c r="H109" s="5">
        <v>2</v>
      </c>
      <c r="I109" s="5">
        <v>7</v>
      </c>
      <c r="J109" s="5">
        <v>4</v>
      </c>
      <c r="K109" s="5">
        <v>6</v>
      </c>
      <c r="L109" s="5">
        <v>2</v>
      </c>
      <c r="M109" s="5">
        <v>6</v>
      </c>
      <c r="N109" s="5">
        <v>5</v>
      </c>
      <c r="O109" s="5">
        <v>6</v>
      </c>
      <c r="P109" s="5">
        <v>6</v>
      </c>
      <c r="Q109" s="5">
        <v>7</v>
      </c>
      <c r="R109" s="5">
        <v>8</v>
      </c>
      <c r="S109" s="5">
        <v>7</v>
      </c>
      <c r="T109" s="5">
        <v>7</v>
      </c>
      <c r="U109" s="5">
        <v>3</v>
      </c>
      <c r="V109" s="5">
        <v>3</v>
      </c>
      <c r="W109" s="5">
        <v>7</v>
      </c>
      <c r="X109" s="5">
        <v>3</v>
      </c>
      <c r="Y109" s="5">
        <v>5</v>
      </c>
      <c r="Z109" s="5">
        <v>6</v>
      </c>
      <c r="AA109" s="5">
        <v>10</v>
      </c>
      <c r="AB109" s="5">
        <v>3</v>
      </c>
      <c r="AC109" s="5">
        <v>5</v>
      </c>
      <c r="AD109" s="5">
        <v>5</v>
      </c>
      <c r="AE109" s="5">
        <v>6</v>
      </c>
      <c r="AF109" s="5"/>
      <c r="AG109" s="5"/>
    </row>
    <row r="110" spans="1:47" s="270" customFormat="1">
      <c r="A110" s="5" t="s">
        <v>6524</v>
      </c>
      <c r="B110" s="269" t="s">
        <v>6523</v>
      </c>
      <c r="C110" s="5">
        <v>1991</v>
      </c>
      <c r="D110" s="5" t="s">
        <v>6522</v>
      </c>
      <c r="E110" s="271" t="s">
        <v>6521</v>
      </c>
      <c r="F110" s="37">
        <f t="shared" si="3"/>
        <v>4</v>
      </c>
      <c r="G110" s="5">
        <v>8</v>
      </c>
      <c r="H110" s="5">
        <v>5</v>
      </c>
      <c r="I110" s="5">
        <v>5</v>
      </c>
      <c r="J110" s="5">
        <v>0</v>
      </c>
      <c r="K110" s="5">
        <v>2</v>
      </c>
      <c r="L110" s="5"/>
      <c r="M110" s="5"/>
      <c r="N110" s="5"/>
      <c r="O110" s="5"/>
      <c r="P110" s="5"/>
      <c r="Q110" s="5"/>
      <c r="R110" s="5"/>
      <c r="S110" s="5"/>
      <c r="T110" s="5"/>
      <c r="U110" s="5"/>
      <c r="V110" s="5"/>
      <c r="W110" s="5"/>
      <c r="X110" s="5"/>
      <c r="Y110" s="5"/>
      <c r="Z110" s="5"/>
      <c r="AA110" s="5"/>
      <c r="AB110" s="5"/>
      <c r="AC110" s="5"/>
      <c r="AD110" s="5"/>
      <c r="AE110" s="5"/>
      <c r="AF110" s="5"/>
      <c r="AG110" s="5"/>
    </row>
    <row r="151" spans="6:6">
      <c r="F151" s="37" t="s">
        <v>6520</v>
      </c>
    </row>
  </sheetData>
  <pageMargins left="0.75" right="0.75" top="1" bottom="1" header="0.5" footer="0.5"/>
  <pageSetup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C918B-AAE9-4AE5-92E8-B54584A62C28}">
  <sheetPr>
    <tabColor theme="0"/>
  </sheetPr>
  <dimension ref="A1:BP628"/>
  <sheetViews>
    <sheetView zoomScale="70" zoomScaleNormal="55" workbookViewId="0">
      <pane ySplit="1" topLeftCell="A2" activePane="bottomLeft" state="frozen"/>
      <selection activeCell="D15" sqref="D15"/>
      <selection pane="bottomLeft" activeCell="D15" sqref="D15"/>
    </sheetView>
  </sheetViews>
  <sheetFormatPr defaultColWidth="10.625" defaultRowHeight="15.75"/>
  <cols>
    <col min="1" max="2" width="18.375" style="5" customWidth="1"/>
    <col min="3" max="3" width="39.875" style="5" customWidth="1"/>
    <col min="4" max="4" width="10.625" style="37"/>
    <col min="5" max="9" width="10.625" style="5"/>
    <col min="10" max="10" width="10.625" style="37"/>
    <col min="11" max="14" width="11.875" style="5" customWidth="1"/>
    <col min="15" max="15" width="10.625" style="5"/>
    <col min="16" max="16" width="26" style="5" customWidth="1"/>
    <col min="17" max="17" width="34.625" style="268" customWidth="1"/>
    <col min="18" max="18" width="19.125" style="267" customWidth="1"/>
    <col min="19" max="19" width="10.625" style="5"/>
    <col min="20" max="25" width="10.625" style="300"/>
    <col min="26" max="26" width="10.625" style="322"/>
    <col min="27" max="32" width="10.625" style="300"/>
    <col min="33" max="33" width="10.625" style="322"/>
    <col min="34" max="39" width="10.625" style="300"/>
    <col min="40" max="40" width="10.625" style="322"/>
    <col min="41" max="46" width="10.625" style="300"/>
    <col min="47" max="47" width="10.625" style="322"/>
    <col min="48" max="53" width="10.625" style="300"/>
    <col min="54" max="54" width="10.625" style="322"/>
    <col min="55" max="16384" width="10.625" style="300"/>
  </cols>
  <sheetData>
    <row r="1" spans="1:68" s="323" customFormat="1" ht="31.5">
      <c r="A1" s="5" t="s">
        <v>11204</v>
      </c>
      <c r="B1" s="269" t="s">
        <v>11203</v>
      </c>
      <c r="C1" s="333" t="s">
        <v>11202</v>
      </c>
      <c r="D1" s="335" t="s">
        <v>11201</v>
      </c>
      <c r="E1" s="269" t="s">
        <v>11200</v>
      </c>
      <c r="F1" s="269" t="s">
        <v>2544</v>
      </c>
      <c r="G1" s="269" t="s">
        <v>11199</v>
      </c>
      <c r="H1" s="269" t="s">
        <v>11198</v>
      </c>
      <c r="I1" s="269" t="s">
        <v>6664</v>
      </c>
      <c r="J1" s="335" t="s">
        <v>11197</v>
      </c>
      <c r="K1" s="269" t="s">
        <v>11196</v>
      </c>
      <c r="L1" s="269" t="s">
        <v>11195</v>
      </c>
      <c r="M1" s="269" t="s">
        <v>11194</v>
      </c>
      <c r="N1" s="269" t="s">
        <v>11193</v>
      </c>
      <c r="O1" s="269" t="s">
        <v>11192</v>
      </c>
      <c r="P1" s="5" t="s">
        <v>11191</v>
      </c>
      <c r="Q1" s="283" t="s">
        <v>11190</v>
      </c>
      <c r="R1" s="267" t="s">
        <v>11189</v>
      </c>
      <c r="S1" s="269" t="s">
        <v>8</v>
      </c>
      <c r="T1" s="339">
        <v>45424</v>
      </c>
      <c r="U1" s="339">
        <v>45423</v>
      </c>
      <c r="V1" s="339">
        <v>45422</v>
      </c>
      <c r="W1" s="339">
        <v>45421</v>
      </c>
      <c r="X1" s="339">
        <v>45420</v>
      </c>
      <c r="Y1" s="339">
        <v>45419</v>
      </c>
      <c r="Z1" s="340">
        <v>45418</v>
      </c>
      <c r="AA1" s="339">
        <v>45417</v>
      </c>
      <c r="AB1" s="339">
        <v>45416</v>
      </c>
      <c r="AC1" s="339">
        <v>45415</v>
      </c>
      <c r="AD1" s="339">
        <v>45414</v>
      </c>
      <c r="AE1" s="339">
        <v>45413</v>
      </c>
      <c r="AF1" s="339">
        <v>45412</v>
      </c>
      <c r="AG1" s="340">
        <v>45411</v>
      </c>
      <c r="AH1" s="339">
        <v>45396</v>
      </c>
      <c r="AI1" s="339">
        <v>45395</v>
      </c>
      <c r="AJ1" s="339">
        <v>45394</v>
      </c>
      <c r="AK1" s="339">
        <v>45393</v>
      </c>
      <c r="AL1" s="339">
        <v>45392</v>
      </c>
      <c r="AM1" s="339">
        <v>45391</v>
      </c>
      <c r="AN1" s="340">
        <v>45390</v>
      </c>
      <c r="AO1" s="339">
        <v>45389</v>
      </c>
      <c r="AP1" s="339">
        <v>45388</v>
      </c>
      <c r="AQ1" s="339">
        <v>45387</v>
      </c>
      <c r="AR1" s="339">
        <v>45386</v>
      </c>
      <c r="AS1" s="339">
        <v>45385</v>
      </c>
      <c r="AT1" s="339">
        <v>45384</v>
      </c>
      <c r="AU1" s="340">
        <v>45383</v>
      </c>
      <c r="AV1" s="339">
        <v>45382</v>
      </c>
      <c r="AW1" s="339">
        <v>45381</v>
      </c>
      <c r="AX1" s="339">
        <v>45380</v>
      </c>
      <c r="AY1" s="339">
        <v>45379</v>
      </c>
      <c r="AZ1" s="339">
        <v>45378</v>
      </c>
      <c r="BA1" s="339">
        <v>45377</v>
      </c>
      <c r="BB1" s="340">
        <v>45376</v>
      </c>
      <c r="BC1" s="339">
        <v>45375</v>
      </c>
      <c r="BD1" s="339">
        <v>45374</v>
      </c>
      <c r="BE1" s="339">
        <v>45373</v>
      </c>
      <c r="BF1" s="339">
        <v>45372</v>
      </c>
      <c r="BG1" s="339">
        <v>45371</v>
      </c>
      <c r="BH1" s="339">
        <v>45370</v>
      </c>
      <c r="BI1" s="339">
        <v>45369</v>
      </c>
      <c r="BJ1" s="339">
        <v>45368</v>
      </c>
      <c r="BK1" s="339">
        <v>45367</v>
      </c>
      <c r="BL1" s="339">
        <v>45366</v>
      </c>
      <c r="BM1" s="339">
        <v>45365</v>
      </c>
      <c r="BN1" s="339">
        <v>45364</v>
      </c>
      <c r="BO1" s="339">
        <v>45363</v>
      </c>
      <c r="BP1" s="339">
        <v>45362</v>
      </c>
    </row>
    <row r="2" spans="1:68" s="323" customFormat="1" ht="15.6" customHeight="1">
      <c r="A2" s="5"/>
      <c r="B2" s="269"/>
      <c r="C2" s="5" t="s">
        <v>11188</v>
      </c>
      <c r="D2" s="37">
        <f t="shared" ref="D2:D18" si="0">(E2+F2+G2*2+H2*3)/7</f>
        <v>9.7142857142857135</v>
      </c>
      <c r="E2" s="17">
        <v>8</v>
      </c>
      <c r="F2" s="17">
        <v>10</v>
      </c>
      <c r="G2" s="17">
        <v>10</v>
      </c>
      <c r="H2" s="17">
        <v>10</v>
      </c>
      <c r="I2" s="5" t="s">
        <v>6524</v>
      </c>
      <c r="J2" s="37"/>
      <c r="K2" s="325"/>
      <c r="L2" s="325"/>
      <c r="M2" s="325">
        <v>44143</v>
      </c>
      <c r="N2" s="17">
        <v>1</v>
      </c>
      <c r="O2" s="5">
        <v>2016</v>
      </c>
      <c r="P2" s="5" t="s">
        <v>11179</v>
      </c>
      <c r="Q2" s="268" t="s">
        <v>11178</v>
      </c>
      <c r="R2" s="267"/>
      <c r="S2" s="269" t="s">
        <v>8</v>
      </c>
      <c r="Z2" s="324"/>
      <c r="AG2" s="324"/>
      <c r="AN2" s="324"/>
      <c r="AU2" s="324"/>
      <c r="BB2" s="324"/>
    </row>
    <row r="3" spans="1:68" s="323" customFormat="1" ht="15.6" customHeight="1">
      <c r="A3" s="5" t="s">
        <v>10034</v>
      </c>
      <c r="B3" s="269" t="s">
        <v>11187</v>
      </c>
      <c r="C3" s="5" t="s">
        <v>11186</v>
      </c>
      <c r="D3" s="37">
        <f t="shared" si="0"/>
        <v>7.3857142857142852</v>
      </c>
      <c r="E3" s="17">
        <v>6.5</v>
      </c>
      <c r="F3" s="17">
        <v>9.1999999999999993</v>
      </c>
      <c r="G3" s="17">
        <v>7.8</v>
      </c>
      <c r="H3" s="17">
        <v>6.8</v>
      </c>
      <c r="I3" s="5" t="s">
        <v>6524</v>
      </c>
      <c r="J3" s="37">
        <f>AVERAGE(S3:BP3)</f>
        <v>7.8</v>
      </c>
      <c r="K3" s="325">
        <v>45599</v>
      </c>
      <c r="L3" s="325">
        <v>45606</v>
      </c>
      <c r="M3" s="325">
        <v>45606</v>
      </c>
      <c r="N3" s="17">
        <v>1</v>
      </c>
      <c r="O3" s="5">
        <v>2022</v>
      </c>
      <c r="P3" s="5" t="s">
        <v>11185</v>
      </c>
      <c r="Q3" s="268" t="s">
        <v>11184</v>
      </c>
      <c r="R3" s="267" t="s">
        <v>11183</v>
      </c>
      <c r="S3" s="269" t="s">
        <v>8</v>
      </c>
      <c r="T3" s="323">
        <v>7.8</v>
      </c>
      <c r="Z3" s="324"/>
      <c r="AG3" s="324"/>
      <c r="AN3" s="324"/>
      <c r="AU3" s="324"/>
      <c r="BB3" s="324"/>
    </row>
    <row r="4" spans="1:68" s="323" customFormat="1" ht="15.6" customHeight="1">
      <c r="A4" s="5"/>
      <c r="B4" s="269"/>
      <c r="C4" s="5" t="s">
        <v>11182</v>
      </c>
      <c r="D4" s="37">
        <f t="shared" si="0"/>
        <v>9.6666666666666679</v>
      </c>
      <c r="E4" s="17">
        <v>9</v>
      </c>
      <c r="F4" s="17">
        <v>10</v>
      </c>
      <c r="G4" s="17">
        <v>9.3333333333333339</v>
      </c>
      <c r="H4" s="17">
        <v>10</v>
      </c>
      <c r="I4" s="5" t="s">
        <v>6524</v>
      </c>
      <c r="J4" s="37"/>
      <c r="K4" s="332"/>
      <c r="L4" s="332"/>
      <c r="M4" s="332">
        <v>39600</v>
      </c>
      <c r="N4" s="17">
        <v>1</v>
      </c>
      <c r="O4" s="5">
        <v>2009</v>
      </c>
      <c r="P4" s="5" t="s">
        <v>11157</v>
      </c>
      <c r="Q4" s="268" t="s">
        <v>11181</v>
      </c>
      <c r="R4" s="267"/>
      <c r="S4" s="269" t="s">
        <v>8</v>
      </c>
      <c r="Z4" s="324"/>
      <c r="AG4" s="324"/>
      <c r="AN4" s="324"/>
      <c r="AU4" s="324"/>
      <c r="BB4" s="324"/>
    </row>
    <row r="5" spans="1:68" s="323" customFormat="1" ht="15.6" customHeight="1">
      <c r="A5" s="5"/>
      <c r="B5" s="269"/>
      <c r="C5" s="5" t="s">
        <v>11180</v>
      </c>
      <c r="D5" s="37">
        <f t="shared" si="0"/>
        <v>9.4761904761904763</v>
      </c>
      <c r="E5" s="17">
        <v>7</v>
      </c>
      <c r="F5" s="17">
        <v>10</v>
      </c>
      <c r="G5" s="17">
        <v>9.6666666666666661</v>
      </c>
      <c r="H5" s="17">
        <v>10</v>
      </c>
      <c r="I5" s="5" t="s">
        <v>6524</v>
      </c>
      <c r="J5" s="37"/>
      <c r="K5" s="325"/>
      <c r="L5" s="325"/>
      <c r="M5" s="325">
        <v>41204</v>
      </c>
      <c r="N5" s="17">
        <v>1</v>
      </c>
      <c r="O5" s="5">
        <v>2012</v>
      </c>
      <c r="P5" s="5" t="s">
        <v>11179</v>
      </c>
      <c r="Q5" s="268" t="s">
        <v>11178</v>
      </c>
      <c r="R5" s="267"/>
      <c r="S5" s="269" t="s">
        <v>8</v>
      </c>
      <c r="Z5" s="324"/>
      <c r="AG5" s="324"/>
      <c r="AN5" s="324"/>
      <c r="AU5" s="324"/>
      <c r="BB5" s="324"/>
    </row>
    <row r="6" spans="1:68" s="323" customFormat="1" ht="15.6" customHeight="1">
      <c r="A6" s="5"/>
      <c r="B6" s="269"/>
      <c r="C6" s="5" t="s">
        <v>11177</v>
      </c>
      <c r="D6" s="37">
        <f t="shared" si="0"/>
        <v>9.4285714285714288</v>
      </c>
      <c r="E6" s="17">
        <v>9</v>
      </c>
      <c r="F6" s="17">
        <v>9</v>
      </c>
      <c r="G6" s="17">
        <v>9</v>
      </c>
      <c r="H6" s="17">
        <v>10</v>
      </c>
      <c r="I6" s="5" t="s">
        <v>6524</v>
      </c>
      <c r="J6" s="37"/>
      <c r="K6" s="325">
        <v>40858</v>
      </c>
      <c r="L6" s="325"/>
      <c r="M6" s="325"/>
      <c r="N6" s="17">
        <v>0</v>
      </c>
      <c r="O6" s="5">
        <v>2011</v>
      </c>
      <c r="P6" s="5" t="s">
        <v>11165</v>
      </c>
      <c r="Q6" s="268" t="s">
        <v>10025</v>
      </c>
      <c r="R6" s="267"/>
      <c r="S6" s="269" t="s">
        <v>8</v>
      </c>
      <c r="Z6" s="324"/>
      <c r="AG6" s="324"/>
      <c r="AN6" s="324"/>
      <c r="AU6" s="324"/>
      <c r="BB6" s="324"/>
    </row>
    <row r="7" spans="1:68" s="323" customFormat="1" ht="15.6" customHeight="1">
      <c r="A7" s="5"/>
      <c r="B7" s="269"/>
      <c r="C7" s="5" t="s">
        <v>11176</v>
      </c>
      <c r="D7" s="37">
        <f t="shared" si="0"/>
        <v>9.4285714285714288</v>
      </c>
      <c r="E7" s="17">
        <v>8</v>
      </c>
      <c r="F7" s="17">
        <v>10</v>
      </c>
      <c r="G7" s="17">
        <v>9</v>
      </c>
      <c r="H7" s="17">
        <v>10</v>
      </c>
      <c r="I7" s="5" t="s">
        <v>6524</v>
      </c>
      <c r="J7" s="37"/>
      <c r="K7" s="325">
        <v>44623</v>
      </c>
      <c r="L7" s="325"/>
      <c r="M7" s="325"/>
      <c r="N7" s="17">
        <v>0</v>
      </c>
      <c r="O7" s="5">
        <v>2018</v>
      </c>
      <c r="P7" s="5" t="s">
        <v>10002</v>
      </c>
      <c r="Q7" s="268" t="s">
        <v>11175</v>
      </c>
      <c r="R7" s="267"/>
      <c r="S7" s="269" t="s">
        <v>8</v>
      </c>
      <c r="Z7" s="324"/>
      <c r="AG7" s="324"/>
      <c r="AN7" s="324"/>
      <c r="AU7" s="324"/>
      <c r="BB7" s="324"/>
    </row>
    <row r="8" spans="1:68" s="323" customFormat="1" ht="15.6" customHeight="1">
      <c r="A8" s="5"/>
      <c r="B8" s="269"/>
      <c r="C8" s="326" t="s">
        <v>11174</v>
      </c>
      <c r="D8" s="37">
        <f t="shared" si="0"/>
        <v>9.2857142857142865</v>
      </c>
      <c r="E8" s="17">
        <v>7</v>
      </c>
      <c r="F8" s="17">
        <v>10</v>
      </c>
      <c r="G8" s="17">
        <v>9</v>
      </c>
      <c r="H8" s="17">
        <v>10</v>
      </c>
      <c r="I8" s="5" t="s">
        <v>6524</v>
      </c>
      <c r="J8" s="37"/>
      <c r="K8" s="325"/>
      <c r="L8" s="325"/>
      <c r="M8" s="325">
        <v>40366</v>
      </c>
      <c r="N8" s="17">
        <v>1</v>
      </c>
      <c r="O8" s="5">
        <v>2010</v>
      </c>
      <c r="P8" s="5" t="s">
        <v>11165</v>
      </c>
      <c r="Q8" s="268" t="s">
        <v>10025</v>
      </c>
      <c r="R8" s="267"/>
      <c r="S8" s="269" t="s">
        <v>8</v>
      </c>
      <c r="Z8" s="324"/>
      <c r="AG8" s="324"/>
      <c r="AN8" s="324"/>
      <c r="AU8" s="324"/>
      <c r="BB8" s="324"/>
    </row>
    <row r="9" spans="1:68" s="323" customFormat="1" ht="15.6" customHeight="1">
      <c r="A9" s="5"/>
      <c r="B9" s="269"/>
      <c r="C9" s="5" t="s">
        <v>11173</v>
      </c>
      <c r="D9" s="37">
        <f t="shared" si="0"/>
        <v>9.1904761904761898</v>
      </c>
      <c r="E9" s="17">
        <v>7</v>
      </c>
      <c r="F9" s="17">
        <v>10</v>
      </c>
      <c r="G9" s="17">
        <v>8.6666666666666661</v>
      </c>
      <c r="H9" s="17">
        <v>10</v>
      </c>
      <c r="I9" s="5" t="s">
        <v>6524</v>
      </c>
      <c r="J9" s="37"/>
      <c r="K9" s="325"/>
      <c r="L9" s="325"/>
      <c r="M9" s="325">
        <v>41492</v>
      </c>
      <c r="N9" s="17">
        <v>1</v>
      </c>
      <c r="O9" s="5">
        <v>2008</v>
      </c>
      <c r="P9" s="5" t="s">
        <v>11165</v>
      </c>
      <c r="Q9" s="268" t="s">
        <v>10025</v>
      </c>
      <c r="R9" s="267"/>
      <c r="S9" s="269" t="s">
        <v>8</v>
      </c>
      <c r="Z9" s="324"/>
      <c r="AG9" s="324"/>
      <c r="AN9" s="324"/>
      <c r="AU9" s="324"/>
      <c r="BB9" s="324"/>
    </row>
    <row r="10" spans="1:68" s="323" customFormat="1" ht="15.6" customHeight="1">
      <c r="A10" s="5"/>
      <c r="B10" s="269"/>
      <c r="C10" s="5" t="s">
        <v>11172</v>
      </c>
      <c r="D10" s="37">
        <f t="shared" si="0"/>
        <v>9.1428571428571423</v>
      </c>
      <c r="E10" s="17">
        <v>8</v>
      </c>
      <c r="F10" s="17">
        <v>8</v>
      </c>
      <c r="G10" s="17">
        <v>9</v>
      </c>
      <c r="H10" s="17">
        <v>10</v>
      </c>
      <c r="I10" s="5" t="s">
        <v>6524</v>
      </c>
      <c r="J10" s="37"/>
      <c r="K10" s="325">
        <v>43371</v>
      </c>
      <c r="L10" s="325"/>
      <c r="M10" s="325">
        <v>43905</v>
      </c>
      <c r="N10" s="17">
        <v>1</v>
      </c>
      <c r="O10" s="5">
        <v>2018</v>
      </c>
      <c r="P10" s="5" t="s">
        <v>10525</v>
      </c>
      <c r="Q10" s="268" t="s">
        <v>11108</v>
      </c>
      <c r="R10" s="267"/>
      <c r="S10" s="269" t="s">
        <v>8</v>
      </c>
      <c r="Z10" s="324"/>
      <c r="AG10" s="324"/>
      <c r="AN10" s="324"/>
      <c r="AU10" s="324"/>
      <c r="BB10" s="324"/>
    </row>
    <row r="11" spans="1:68" s="323" customFormat="1">
      <c r="A11" s="5"/>
      <c r="B11" s="269"/>
      <c r="C11" s="5" t="s">
        <v>11171</v>
      </c>
      <c r="D11" s="37">
        <f t="shared" si="0"/>
        <v>9.1428571428571423</v>
      </c>
      <c r="E11" s="17">
        <v>8</v>
      </c>
      <c r="F11" s="17">
        <v>6</v>
      </c>
      <c r="G11" s="17">
        <v>10</v>
      </c>
      <c r="H11" s="17">
        <v>10</v>
      </c>
      <c r="I11" s="5" t="s">
        <v>6524</v>
      </c>
      <c r="J11" s="37"/>
      <c r="K11" s="325">
        <v>42859</v>
      </c>
      <c r="L11" s="325"/>
      <c r="M11" s="325">
        <v>43388</v>
      </c>
      <c r="N11" s="17">
        <v>1</v>
      </c>
      <c r="O11" s="17">
        <v>2017</v>
      </c>
      <c r="P11" s="5" t="s">
        <v>11035</v>
      </c>
      <c r="Q11" s="268" t="s">
        <v>11170</v>
      </c>
      <c r="R11" s="267"/>
      <c r="S11" s="269" t="s">
        <v>8</v>
      </c>
      <c r="Z11" s="324"/>
      <c r="AG11" s="324"/>
      <c r="AN11" s="324"/>
      <c r="AU11" s="324"/>
      <c r="BB11" s="324"/>
    </row>
    <row r="12" spans="1:68" s="323" customFormat="1">
      <c r="A12" s="5" t="s">
        <v>10343</v>
      </c>
      <c r="B12" s="269" t="s">
        <v>11169</v>
      </c>
      <c r="C12" s="326" t="s">
        <v>11168</v>
      </c>
      <c r="D12" s="37">
        <f t="shared" si="0"/>
        <v>9.1428571428571423</v>
      </c>
      <c r="E12" s="17">
        <v>8.1999999999999993</v>
      </c>
      <c r="F12" s="17">
        <v>5.8</v>
      </c>
      <c r="G12" s="17">
        <v>10</v>
      </c>
      <c r="H12" s="17">
        <v>10</v>
      </c>
      <c r="I12" s="5" t="s">
        <v>6524</v>
      </c>
      <c r="J12" s="37"/>
      <c r="K12" s="325">
        <v>40302</v>
      </c>
      <c r="L12" s="325"/>
      <c r="M12" s="325"/>
      <c r="N12" s="17">
        <v>0</v>
      </c>
      <c r="O12" s="5">
        <v>2013</v>
      </c>
      <c r="P12" s="5" t="s">
        <v>10259</v>
      </c>
      <c r="Q12" s="268" t="s">
        <v>11167</v>
      </c>
      <c r="R12" s="267"/>
      <c r="S12" s="269" t="s">
        <v>8</v>
      </c>
      <c r="Z12" s="324"/>
      <c r="AG12" s="324"/>
      <c r="AN12" s="324"/>
      <c r="AU12" s="324"/>
      <c r="BB12" s="324"/>
    </row>
    <row r="13" spans="1:68" s="323" customFormat="1">
      <c r="A13" s="5"/>
      <c r="B13" s="269"/>
      <c r="C13" s="5" t="s">
        <v>11166</v>
      </c>
      <c r="D13" s="37">
        <f t="shared" si="0"/>
        <v>9.0952380952380967</v>
      </c>
      <c r="E13" s="17">
        <v>7</v>
      </c>
      <c r="F13" s="17">
        <v>10</v>
      </c>
      <c r="G13" s="17">
        <v>8.3333333333333339</v>
      </c>
      <c r="H13" s="17">
        <v>10</v>
      </c>
      <c r="I13" s="5" t="s">
        <v>6524</v>
      </c>
      <c r="J13" s="37"/>
      <c r="K13" s="325"/>
      <c r="L13" s="325"/>
      <c r="M13" s="325">
        <v>40339</v>
      </c>
      <c r="N13" s="17">
        <v>1</v>
      </c>
      <c r="O13" s="5">
        <v>2006</v>
      </c>
      <c r="P13" s="5" t="s">
        <v>11165</v>
      </c>
      <c r="Q13" s="268" t="s">
        <v>10025</v>
      </c>
      <c r="R13" s="267"/>
      <c r="S13" s="269" t="s">
        <v>8</v>
      </c>
      <c r="Z13" s="324"/>
      <c r="AG13" s="324"/>
      <c r="AN13" s="324"/>
      <c r="AU13" s="324"/>
      <c r="BB13" s="324"/>
    </row>
    <row r="14" spans="1:68" s="323" customFormat="1">
      <c r="A14" s="5"/>
      <c r="B14" s="269"/>
      <c r="C14" s="5" t="s">
        <v>11159</v>
      </c>
      <c r="D14" s="37">
        <f t="shared" si="0"/>
        <v>9</v>
      </c>
      <c r="E14" s="17">
        <v>7</v>
      </c>
      <c r="F14" s="17">
        <v>10</v>
      </c>
      <c r="G14" s="17">
        <v>8</v>
      </c>
      <c r="H14" s="17">
        <v>10</v>
      </c>
      <c r="I14" s="5" t="s">
        <v>6524</v>
      </c>
      <c r="J14" s="37"/>
      <c r="K14" s="325">
        <v>37551</v>
      </c>
      <c r="L14" s="325"/>
      <c r="M14" s="325"/>
      <c r="N14" s="17">
        <v>0</v>
      </c>
      <c r="O14" s="5">
        <v>2002</v>
      </c>
      <c r="P14" s="5" t="s">
        <v>10841</v>
      </c>
      <c r="Q14" s="268" t="s">
        <v>11037</v>
      </c>
      <c r="R14" s="267"/>
      <c r="S14" s="269" t="s">
        <v>8</v>
      </c>
      <c r="Z14" s="324"/>
      <c r="AG14" s="324"/>
      <c r="AN14" s="324"/>
      <c r="AU14" s="324"/>
      <c r="BB14" s="324"/>
    </row>
    <row r="15" spans="1:68" s="323" customFormat="1">
      <c r="A15" s="5"/>
      <c r="B15" s="269"/>
      <c r="C15" s="5" t="s">
        <v>11164</v>
      </c>
      <c r="D15" s="37">
        <f t="shared" si="0"/>
        <v>8.9523809523809526</v>
      </c>
      <c r="E15" s="17">
        <v>4</v>
      </c>
      <c r="F15" s="17">
        <v>10</v>
      </c>
      <c r="G15" s="17">
        <v>9.3333333333333339</v>
      </c>
      <c r="H15" s="17">
        <v>10</v>
      </c>
      <c r="I15" s="5" t="s">
        <v>6524</v>
      </c>
      <c r="J15" s="37"/>
      <c r="K15" s="325"/>
      <c r="L15" s="325"/>
      <c r="M15" s="325">
        <v>44287</v>
      </c>
      <c r="N15" s="17">
        <v>1</v>
      </c>
      <c r="O15" s="5">
        <v>2011</v>
      </c>
      <c r="P15" s="5" t="s">
        <v>10363</v>
      </c>
      <c r="Q15" s="268" t="s">
        <v>10867</v>
      </c>
      <c r="R15" s="267"/>
      <c r="S15" s="269" t="s">
        <v>8</v>
      </c>
      <c r="Z15" s="324"/>
      <c r="AG15" s="324"/>
      <c r="AN15" s="324"/>
      <c r="AU15" s="324"/>
      <c r="BB15" s="324"/>
    </row>
    <row r="16" spans="1:68" s="323" customFormat="1">
      <c r="A16" s="5"/>
      <c r="B16" s="269"/>
      <c r="C16" s="5" t="s">
        <v>11163</v>
      </c>
      <c r="D16" s="37">
        <f t="shared" si="0"/>
        <v>8.8571428571428577</v>
      </c>
      <c r="E16" s="17">
        <v>6</v>
      </c>
      <c r="F16" s="17">
        <v>10</v>
      </c>
      <c r="G16" s="17">
        <v>8</v>
      </c>
      <c r="H16" s="17">
        <v>10</v>
      </c>
      <c r="I16" s="5" t="s">
        <v>6524</v>
      </c>
      <c r="J16" s="37" t="s">
        <v>55</v>
      </c>
      <c r="K16" s="325">
        <v>37194</v>
      </c>
      <c r="L16" s="325" t="s">
        <v>55</v>
      </c>
      <c r="M16" s="325">
        <v>45332</v>
      </c>
      <c r="N16" s="17">
        <v>1</v>
      </c>
      <c r="O16" s="5">
        <v>2001</v>
      </c>
      <c r="P16" s="5" t="s">
        <v>10841</v>
      </c>
      <c r="Q16" s="268" t="s">
        <v>11037</v>
      </c>
      <c r="R16" s="267"/>
      <c r="S16" s="269" t="s">
        <v>8</v>
      </c>
      <c r="Z16" s="324"/>
      <c r="AG16" s="324"/>
      <c r="AN16" s="324"/>
      <c r="AU16" s="324"/>
      <c r="BB16" s="324"/>
    </row>
    <row r="17" spans="1:68" s="323" customFormat="1">
      <c r="A17" s="5" t="s">
        <v>11162</v>
      </c>
      <c r="B17" s="269" t="s">
        <v>10360</v>
      </c>
      <c r="C17" s="326" t="s">
        <v>3128</v>
      </c>
      <c r="D17" s="37">
        <f t="shared" si="0"/>
        <v>8.8571428571428577</v>
      </c>
      <c r="E17" s="17">
        <v>7</v>
      </c>
      <c r="F17" s="17">
        <v>7</v>
      </c>
      <c r="G17" s="17">
        <v>9</v>
      </c>
      <c r="H17" s="17">
        <v>10</v>
      </c>
      <c r="I17" s="5" t="s">
        <v>6524</v>
      </c>
      <c r="J17" s="37">
        <f>AVERAGE(S17:BP17)</f>
        <v>6.25</v>
      </c>
      <c r="K17" s="325">
        <v>43316</v>
      </c>
      <c r="L17" s="325"/>
      <c r="M17" s="325"/>
      <c r="N17" s="17">
        <v>0</v>
      </c>
      <c r="O17" s="5">
        <v>2018</v>
      </c>
      <c r="P17" s="5" t="s">
        <v>10363</v>
      </c>
      <c r="Q17" s="268" t="s">
        <v>10886</v>
      </c>
      <c r="R17" s="267"/>
      <c r="S17" s="269" t="s">
        <v>8</v>
      </c>
      <c r="Z17" s="324"/>
      <c r="AB17" s="323">
        <v>8.5</v>
      </c>
      <c r="AG17" s="324"/>
      <c r="AH17" s="323">
        <v>4</v>
      </c>
      <c r="AN17" s="324"/>
      <c r="AU17" s="324"/>
      <c r="BB17" s="324"/>
    </row>
    <row r="18" spans="1:68" s="323" customFormat="1">
      <c r="A18" s="5" t="s">
        <v>10361</v>
      </c>
      <c r="B18" s="5" t="s">
        <v>10021</v>
      </c>
      <c r="C18" s="326" t="s">
        <v>11161</v>
      </c>
      <c r="D18" s="37">
        <f t="shared" si="0"/>
        <v>8.8285714285714274</v>
      </c>
      <c r="E18" s="17">
        <v>6.8</v>
      </c>
      <c r="F18" s="17">
        <v>10</v>
      </c>
      <c r="G18" s="17">
        <v>9</v>
      </c>
      <c r="H18" s="17">
        <v>9</v>
      </c>
      <c r="I18" s="5" t="s">
        <v>6524</v>
      </c>
      <c r="J18" s="37" t="e">
        <f>AVERAGE(S18:BP18)</f>
        <v>#DIV/0!</v>
      </c>
      <c r="K18" s="325">
        <v>45418</v>
      </c>
      <c r="L18" s="325" t="s">
        <v>55</v>
      </c>
      <c r="M18" s="325"/>
      <c r="N18" s="17">
        <v>0</v>
      </c>
      <c r="O18" s="17">
        <v>2010</v>
      </c>
      <c r="P18" s="5" t="s">
        <v>11160</v>
      </c>
      <c r="Q18" s="268" t="s">
        <v>11126</v>
      </c>
      <c r="R18" s="267"/>
      <c r="S18" s="269" t="s">
        <v>8</v>
      </c>
      <c r="Z18" s="324"/>
      <c r="AG18" s="324"/>
      <c r="AN18" s="324"/>
      <c r="AU18" s="324"/>
      <c r="BB18" s="324"/>
      <c r="BJ18" s="300"/>
      <c r="BK18" s="300"/>
      <c r="BL18" s="300"/>
      <c r="BM18" s="300"/>
      <c r="BN18" s="300"/>
      <c r="BO18" s="300"/>
      <c r="BP18" s="300"/>
    </row>
    <row r="19" spans="1:68" s="323" customFormat="1">
      <c r="A19" s="5" t="s">
        <v>10443</v>
      </c>
      <c r="B19" s="269" t="s">
        <v>9892</v>
      </c>
      <c r="C19" s="326" t="s">
        <v>11159</v>
      </c>
      <c r="D19" s="37">
        <f>(((E19+F19+G19*2+H19*3)/7)+J19)/2</f>
        <v>8.7214285714285715</v>
      </c>
      <c r="E19" s="17">
        <v>8</v>
      </c>
      <c r="F19" s="17">
        <v>10</v>
      </c>
      <c r="G19" s="17">
        <v>8</v>
      </c>
      <c r="H19" s="17">
        <v>10</v>
      </c>
      <c r="I19" s="5" t="s">
        <v>6524</v>
      </c>
      <c r="J19" s="37">
        <f>AVERAGE(S19:BP19)</f>
        <v>8.2999999999999989</v>
      </c>
      <c r="K19" s="325">
        <v>37558</v>
      </c>
      <c r="L19" s="325"/>
      <c r="M19" s="325"/>
      <c r="N19" s="17">
        <v>1</v>
      </c>
      <c r="O19" s="5">
        <v>2001</v>
      </c>
      <c r="P19" s="5" t="s">
        <v>10841</v>
      </c>
      <c r="Q19" s="268" t="s">
        <v>11037</v>
      </c>
      <c r="R19" s="267"/>
      <c r="S19" s="269" t="s">
        <v>8</v>
      </c>
      <c r="T19" s="323" t="s">
        <v>8</v>
      </c>
      <c r="U19" s="323" t="s">
        <v>8</v>
      </c>
      <c r="V19" s="323" t="s">
        <v>8</v>
      </c>
      <c r="W19" s="323" t="s">
        <v>8</v>
      </c>
      <c r="X19" s="323" t="s">
        <v>8</v>
      </c>
      <c r="Y19" s="323">
        <v>8</v>
      </c>
      <c r="Z19" s="324" t="s">
        <v>8</v>
      </c>
      <c r="AA19" s="323">
        <v>8.8000000000000007</v>
      </c>
      <c r="AG19" s="324"/>
      <c r="AN19" s="324"/>
      <c r="AO19" s="323" t="s">
        <v>8</v>
      </c>
      <c r="AP19" s="323" t="s">
        <v>8</v>
      </c>
      <c r="AQ19" s="323" t="s">
        <v>8</v>
      </c>
      <c r="AR19" s="323" t="s">
        <v>8</v>
      </c>
      <c r="AS19" s="323">
        <v>8</v>
      </c>
      <c r="AT19" s="323" t="s">
        <v>8</v>
      </c>
      <c r="AU19" s="324" t="s">
        <v>8</v>
      </c>
      <c r="AV19" s="323">
        <v>8</v>
      </c>
      <c r="BB19" s="324"/>
      <c r="BC19" s="323">
        <v>7</v>
      </c>
      <c r="BD19" s="323" t="s">
        <v>8</v>
      </c>
      <c r="BE19" s="323" t="s">
        <v>8</v>
      </c>
      <c r="BF19" s="323" t="s">
        <v>8</v>
      </c>
      <c r="BG19" s="323" t="s">
        <v>8</v>
      </c>
      <c r="BH19" s="323" t="s">
        <v>8</v>
      </c>
      <c r="BI19" s="323" t="s">
        <v>8</v>
      </c>
      <c r="BP19" s="323">
        <v>10</v>
      </c>
    </row>
    <row r="20" spans="1:68" s="323" customFormat="1">
      <c r="A20" s="5"/>
      <c r="B20" s="269"/>
      <c r="C20" s="5" t="s">
        <v>11158</v>
      </c>
      <c r="D20" s="37">
        <f t="shared" ref="D20:D55" si="1">(E20+F20+G20*2+H20*3)/7</f>
        <v>8.7142857142857135</v>
      </c>
      <c r="E20" s="17">
        <v>8</v>
      </c>
      <c r="F20" s="17">
        <v>10</v>
      </c>
      <c r="G20" s="17">
        <v>8</v>
      </c>
      <c r="H20" s="17">
        <v>9</v>
      </c>
      <c r="I20" s="5" t="s">
        <v>6524</v>
      </c>
      <c r="J20" s="37"/>
      <c r="K20" s="325"/>
      <c r="L20" s="325"/>
      <c r="M20" s="325">
        <v>40247</v>
      </c>
      <c r="N20" s="17">
        <v>1</v>
      </c>
      <c r="O20" s="5">
        <v>2007</v>
      </c>
      <c r="P20" s="5" t="s">
        <v>11157</v>
      </c>
      <c r="Q20" s="268" t="s">
        <v>10025</v>
      </c>
      <c r="R20" s="267"/>
      <c r="S20" s="269" t="s">
        <v>8</v>
      </c>
      <c r="Z20" s="324"/>
      <c r="AG20" s="324"/>
      <c r="AN20" s="324"/>
      <c r="AU20" s="324"/>
      <c r="BB20" s="324"/>
    </row>
    <row r="21" spans="1:68" s="323" customFormat="1">
      <c r="A21" s="5"/>
      <c r="B21" s="269"/>
      <c r="C21" s="5" t="s">
        <v>11156</v>
      </c>
      <c r="D21" s="37">
        <f t="shared" si="1"/>
        <v>8.7142857142857135</v>
      </c>
      <c r="E21" s="17">
        <v>4</v>
      </c>
      <c r="F21" s="17">
        <v>10</v>
      </c>
      <c r="G21" s="17">
        <v>10</v>
      </c>
      <c r="H21" s="17">
        <v>9</v>
      </c>
      <c r="I21" s="5" t="s">
        <v>6524</v>
      </c>
      <c r="J21" s="37"/>
      <c r="K21" s="325">
        <v>44981</v>
      </c>
      <c r="L21" s="325"/>
      <c r="M21" s="325"/>
      <c r="N21" s="17">
        <v>0</v>
      </c>
      <c r="O21" s="5">
        <v>2020</v>
      </c>
      <c r="P21" s="5" t="s">
        <v>10363</v>
      </c>
      <c r="Q21" s="268" t="s">
        <v>10886</v>
      </c>
      <c r="R21" s="267"/>
      <c r="S21" s="269" t="s">
        <v>8</v>
      </c>
      <c r="Z21" s="324"/>
      <c r="AG21" s="324"/>
      <c r="AN21" s="324"/>
      <c r="AU21" s="324"/>
      <c r="BB21" s="324"/>
    </row>
    <row r="22" spans="1:68" s="323" customFormat="1">
      <c r="A22" s="5"/>
      <c r="B22" s="269"/>
      <c r="C22" s="5" t="s">
        <v>11155</v>
      </c>
      <c r="D22" s="37">
        <f t="shared" si="1"/>
        <v>8.6190476190476186</v>
      </c>
      <c r="E22" s="17">
        <v>6</v>
      </c>
      <c r="F22" s="17">
        <v>10</v>
      </c>
      <c r="G22" s="17">
        <v>8.6666666666666661</v>
      </c>
      <c r="H22" s="17">
        <v>9</v>
      </c>
      <c r="I22" s="5" t="s">
        <v>6524</v>
      </c>
      <c r="J22" s="37"/>
      <c r="K22" s="325"/>
      <c r="L22" s="325"/>
      <c r="M22" s="325">
        <v>44921</v>
      </c>
      <c r="N22" s="17">
        <v>1</v>
      </c>
      <c r="O22" s="5">
        <v>2018</v>
      </c>
      <c r="P22" s="5" t="s">
        <v>11035</v>
      </c>
      <c r="Q22" s="268" t="s">
        <v>11154</v>
      </c>
      <c r="R22" s="267"/>
      <c r="S22" s="269" t="s">
        <v>8</v>
      </c>
      <c r="Z22" s="324"/>
      <c r="AG22" s="324"/>
      <c r="AN22" s="324"/>
      <c r="AU22" s="324"/>
      <c r="BB22" s="324"/>
    </row>
    <row r="23" spans="1:68" s="323" customFormat="1">
      <c r="A23" s="5"/>
      <c r="B23" s="269"/>
      <c r="C23" s="5" t="s">
        <v>11153</v>
      </c>
      <c r="D23" s="37">
        <f t="shared" si="1"/>
        <v>8.5714285714285712</v>
      </c>
      <c r="E23" s="17">
        <v>6</v>
      </c>
      <c r="F23" s="17">
        <v>9</v>
      </c>
      <c r="G23" s="17">
        <v>9</v>
      </c>
      <c r="H23" s="17">
        <v>9</v>
      </c>
      <c r="I23" s="5" t="s">
        <v>6524</v>
      </c>
      <c r="J23" s="37"/>
      <c r="K23" s="325">
        <v>41964</v>
      </c>
      <c r="L23" s="325"/>
      <c r="M23" s="325"/>
      <c r="N23" s="17">
        <v>0</v>
      </c>
      <c r="O23" s="5">
        <v>2014</v>
      </c>
      <c r="P23" s="5" t="s">
        <v>10002</v>
      </c>
      <c r="Q23" s="268" t="s">
        <v>10486</v>
      </c>
      <c r="R23" s="267"/>
      <c r="S23" s="269" t="s">
        <v>8</v>
      </c>
      <c r="Z23" s="324"/>
      <c r="AG23" s="324"/>
      <c r="AN23" s="324"/>
      <c r="AU23" s="324"/>
      <c r="BB23" s="324"/>
    </row>
    <row r="24" spans="1:68" s="323" customFormat="1">
      <c r="A24" s="5"/>
      <c r="B24" s="269"/>
      <c r="C24" s="5" t="s">
        <v>11152</v>
      </c>
      <c r="D24" s="37">
        <f t="shared" si="1"/>
        <v>8.5238095238095237</v>
      </c>
      <c r="E24" s="17">
        <v>8</v>
      </c>
      <c r="F24" s="17">
        <v>5</v>
      </c>
      <c r="G24" s="17">
        <v>8.3333333333333339</v>
      </c>
      <c r="H24" s="17">
        <v>10</v>
      </c>
      <c r="I24" s="5" t="s">
        <v>6524</v>
      </c>
      <c r="J24" s="37"/>
      <c r="K24" s="325"/>
      <c r="L24" s="325"/>
      <c r="M24" s="325">
        <v>44903</v>
      </c>
      <c r="N24" s="17">
        <v>1</v>
      </c>
      <c r="O24" s="5">
        <v>2022</v>
      </c>
      <c r="P24" s="5" t="s">
        <v>11151</v>
      </c>
      <c r="Q24" s="268" t="s">
        <v>11150</v>
      </c>
      <c r="R24" s="267"/>
      <c r="S24" s="269" t="s">
        <v>8</v>
      </c>
      <c r="Z24" s="324"/>
      <c r="AG24" s="324"/>
      <c r="AN24" s="324"/>
      <c r="AU24" s="324"/>
      <c r="BB24" s="324"/>
    </row>
    <row r="25" spans="1:68" s="323" customFormat="1">
      <c r="A25" s="5"/>
      <c r="B25" s="269"/>
      <c r="C25" s="5" t="s">
        <v>11149</v>
      </c>
      <c r="D25" s="37">
        <f t="shared" si="1"/>
        <v>8.5238095238095237</v>
      </c>
      <c r="E25" s="17">
        <v>7</v>
      </c>
      <c r="F25" s="17">
        <v>4</v>
      </c>
      <c r="G25" s="17">
        <v>9.3333333333333339</v>
      </c>
      <c r="H25" s="17">
        <v>10</v>
      </c>
      <c r="I25" s="5" t="s">
        <v>6524</v>
      </c>
      <c r="J25" s="37"/>
      <c r="K25" s="325"/>
      <c r="L25" s="325"/>
      <c r="M25" s="325">
        <v>44836</v>
      </c>
      <c r="N25" s="17">
        <v>1</v>
      </c>
      <c r="O25" s="5">
        <v>2021</v>
      </c>
      <c r="P25" s="5" t="s">
        <v>10002</v>
      </c>
      <c r="Q25" s="268" t="s">
        <v>11148</v>
      </c>
      <c r="R25" s="267"/>
      <c r="S25" s="269" t="s">
        <v>8</v>
      </c>
      <c r="Z25" s="324"/>
      <c r="AG25" s="324"/>
      <c r="AN25" s="324"/>
      <c r="AU25" s="324"/>
      <c r="BB25" s="324"/>
    </row>
    <row r="26" spans="1:68" s="323" customFormat="1">
      <c r="A26" s="5"/>
      <c r="B26" s="269"/>
      <c r="C26" s="5" t="s">
        <v>11147</v>
      </c>
      <c r="D26" s="37">
        <f t="shared" si="1"/>
        <v>8.4285714285714288</v>
      </c>
      <c r="E26" s="17">
        <v>8</v>
      </c>
      <c r="F26" s="17">
        <v>10</v>
      </c>
      <c r="G26" s="17">
        <v>7</v>
      </c>
      <c r="H26" s="17">
        <v>9</v>
      </c>
      <c r="I26" s="5" t="s">
        <v>6524</v>
      </c>
      <c r="J26" s="37"/>
      <c r="K26" s="325">
        <v>44263</v>
      </c>
      <c r="L26" s="325"/>
      <c r="M26" s="325"/>
      <c r="N26" s="17">
        <v>0</v>
      </c>
      <c r="O26" s="5">
        <v>2016</v>
      </c>
      <c r="P26" s="5" t="s">
        <v>10986</v>
      </c>
      <c r="Q26" s="268" t="s">
        <v>11146</v>
      </c>
      <c r="R26" s="267"/>
      <c r="S26" s="269" t="s">
        <v>8</v>
      </c>
      <c r="Z26" s="324"/>
      <c r="AG26" s="324"/>
      <c r="AN26" s="324"/>
      <c r="AU26" s="324"/>
      <c r="BB26" s="324"/>
    </row>
    <row r="27" spans="1:68" s="323" customFormat="1">
      <c r="A27" s="5"/>
      <c r="B27" s="269"/>
      <c r="C27" s="5" t="s">
        <v>11145</v>
      </c>
      <c r="D27" s="37">
        <f t="shared" si="1"/>
        <v>8.3333333333333321</v>
      </c>
      <c r="E27" s="17">
        <v>4</v>
      </c>
      <c r="F27" s="17">
        <v>10</v>
      </c>
      <c r="G27" s="17">
        <v>8.6666666666666661</v>
      </c>
      <c r="H27" s="17">
        <v>9</v>
      </c>
      <c r="I27" s="5" t="s">
        <v>6524</v>
      </c>
      <c r="J27" s="37"/>
      <c r="K27" s="325">
        <v>44258</v>
      </c>
      <c r="L27" s="325"/>
      <c r="M27" s="325"/>
      <c r="N27" s="17">
        <v>0</v>
      </c>
      <c r="O27" s="5">
        <v>2019</v>
      </c>
      <c r="P27" s="5" t="s">
        <v>11144</v>
      </c>
      <c r="Q27" s="268" t="s">
        <v>11143</v>
      </c>
      <c r="R27" s="267"/>
      <c r="S27" s="269" t="s">
        <v>8</v>
      </c>
      <c r="Z27" s="324"/>
      <c r="AG27" s="324"/>
      <c r="AN27" s="324"/>
      <c r="AU27" s="324"/>
      <c r="BB27" s="324"/>
    </row>
    <row r="28" spans="1:68" s="323" customFormat="1">
      <c r="A28" s="5"/>
      <c r="B28" s="269"/>
      <c r="C28" s="269" t="s">
        <v>11142</v>
      </c>
      <c r="D28" s="37">
        <f t="shared" si="1"/>
        <v>8.2857142857142865</v>
      </c>
      <c r="E28" s="333">
        <v>8</v>
      </c>
      <c r="F28" s="333">
        <v>7</v>
      </c>
      <c r="G28" s="333">
        <v>8</v>
      </c>
      <c r="H28" s="333">
        <v>9</v>
      </c>
      <c r="I28" s="269" t="s">
        <v>6524</v>
      </c>
      <c r="J28" s="335"/>
      <c r="K28" s="332">
        <v>44990</v>
      </c>
      <c r="L28" s="332" t="s">
        <v>55</v>
      </c>
      <c r="M28" s="332">
        <v>45040</v>
      </c>
      <c r="N28" s="333">
        <v>1</v>
      </c>
      <c r="O28" s="269">
        <v>2010</v>
      </c>
      <c r="P28" s="5" t="s">
        <v>9980</v>
      </c>
      <c r="Q28" s="268" t="s">
        <v>10299</v>
      </c>
      <c r="R28" s="267"/>
      <c r="S28" s="269" t="s">
        <v>8</v>
      </c>
      <c r="Z28" s="324"/>
      <c r="AG28" s="324"/>
      <c r="AN28" s="324"/>
      <c r="AU28" s="324"/>
      <c r="BB28" s="324"/>
    </row>
    <row r="29" spans="1:68" s="323" customFormat="1">
      <c r="A29" s="5"/>
      <c r="B29" s="269"/>
      <c r="C29" s="5" t="s">
        <v>11141</v>
      </c>
      <c r="D29" s="37">
        <f t="shared" si="1"/>
        <v>8.2857142857142865</v>
      </c>
      <c r="E29" s="17">
        <v>8</v>
      </c>
      <c r="F29" s="17">
        <v>6</v>
      </c>
      <c r="G29" s="17">
        <v>7</v>
      </c>
      <c r="H29" s="17">
        <v>10</v>
      </c>
      <c r="I29" s="5" t="s">
        <v>6524</v>
      </c>
      <c r="J29" s="37"/>
      <c r="K29" s="325"/>
      <c r="L29" s="325"/>
      <c r="M29" s="325">
        <v>44674</v>
      </c>
      <c r="N29" s="17">
        <v>1</v>
      </c>
      <c r="O29" s="17">
        <v>1985</v>
      </c>
      <c r="P29" s="5" t="s">
        <v>10709</v>
      </c>
      <c r="Q29" s="268" t="s">
        <v>10111</v>
      </c>
      <c r="R29" s="267"/>
      <c r="S29" s="269" t="s">
        <v>8</v>
      </c>
      <c r="Z29" s="324"/>
      <c r="AG29" s="324"/>
      <c r="AN29" s="324"/>
      <c r="AU29" s="324"/>
      <c r="BB29" s="324"/>
    </row>
    <row r="30" spans="1:68" s="323" customFormat="1">
      <c r="A30" s="5"/>
      <c r="B30" s="269"/>
      <c r="C30" s="5" t="s">
        <v>11140</v>
      </c>
      <c r="D30" s="37">
        <f t="shared" si="1"/>
        <v>8.2857142857142865</v>
      </c>
      <c r="E30" s="17">
        <v>5</v>
      </c>
      <c r="F30" s="17">
        <v>10</v>
      </c>
      <c r="G30" s="17">
        <v>8</v>
      </c>
      <c r="H30" s="17">
        <v>9</v>
      </c>
      <c r="I30" s="5" t="s">
        <v>6524</v>
      </c>
      <c r="J30" s="37"/>
      <c r="K30" s="325"/>
      <c r="L30" s="325"/>
      <c r="M30" s="325">
        <v>41488</v>
      </c>
      <c r="N30" s="17">
        <v>1</v>
      </c>
      <c r="O30" s="5">
        <v>2013</v>
      </c>
      <c r="P30" s="5" t="s">
        <v>11139</v>
      </c>
      <c r="Q30" s="268" t="s">
        <v>10806</v>
      </c>
      <c r="R30" s="267"/>
      <c r="S30" s="269" t="s">
        <v>8</v>
      </c>
      <c r="Z30" s="324"/>
      <c r="AG30" s="324"/>
      <c r="AN30" s="324"/>
      <c r="AU30" s="324"/>
      <c r="BB30" s="324"/>
    </row>
    <row r="31" spans="1:68" s="323" customFormat="1">
      <c r="A31" s="5"/>
      <c r="B31" s="269"/>
      <c r="C31" s="5" t="s">
        <v>11138</v>
      </c>
      <c r="D31" s="37">
        <f t="shared" si="1"/>
        <v>8.2619047619047628</v>
      </c>
      <c r="E31" s="17">
        <v>7</v>
      </c>
      <c r="F31" s="17">
        <v>7</v>
      </c>
      <c r="G31" s="17">
        <v>7.666666666666667</v>
      </c>
      <c r="H31" s="17">
        <v>9.5</v>
      </c>
      <c r="I31" s="5" t="s">
        <v>6524</v>
      </c>
      <c r="J31" s="37"/>
      <c r="K31" s="325"/>
      <c r="L31" s="325"/>
      <c r="M31" s="325">
        <v>40167</v>
      </c>
      <c r="N31" s="17">
        <v>1</v>
      </c>
      <c r="O31" s="5">
        <v>2009</v>
      </c>
      <c r="P31" s="5" t="s">
        <v>11137</v>
      </c>
      <c r="Q31" s="268" t="s">
        <v>10599</v>
      </c>
      <c r="R31" s="267"/>
      <c r="S31" s="269" t="s">
        <v>8</v>
      </c>
      <c r="Z31" s="324"/>
      <c r="AG31" s="324"/>
      <c r="AN31" s="324"/>
      <c r="AU31" s="324"/>
      <c r="BB31" s="324"/>
    </row>
    <row r="32" spans="1:68" s="323" customFormat="1">
      <c r="A32" s="5"/>
      <c r="B32" s="269"/>
      <c r="C32" s="5" t="s">
        <v>11136</v>
      </c>
      <c r="D32" s="37">
        <f t="shared" si="1"/>
        <v>8.238095238095239</v>
      </c>
      <c r="E32" s="17">
        <v>7</v>
      </c>
      <c r="F32" s="17">
        <v>7</v>
      </c>
      <c r="G32" s="17">
        <v>8.3333333333333339</v>
      </c>
      <c r="H32" s="17">
        <v>9</v>
      </c>
      <c r="I32" s="5" t="s">
        <v>6524</v>
      </c>
      <c r="J32" s="37"/>
      <c r="K32" s="325"/>
      <c r="L32" s="325"/>
      <c r="M32" s="325">
        <v>41354</v>
      </c>
      <c r="N32" s="17">
        <v>1</v>
      </c>
      <c r="O32" s="5">
        <v>2008</v>
      </c>
      <c r="P32" s="5" t="s">
        <v>11135</v>
      </c>
      <c r="Q32" s="268" t="s">
        <v>10886</v>
      </c>
      <c r="R32" s="267"/>
      <c r="S32" s="269" t="s">
        <v>8</v>
      </c>
      <c r="Z32" s="324"/>
      <c r="AG32" s="324"/>
      <c r="AN32" s="324"/>
      <c r="AU32" s="324"/>
      <c r="BB32" s="324"/>
    </row>
    <row r="33" spans="1:68" s="323" customFormat="1">
      <c r="A33" s="5"/>
      <c r="B33" s="269"/>
      <c r="C33" s="5" t="s">
        <v>11134</v>
      </c>
      <c r="D33" s="37">
        <f t="shared" si="1"/>
        <v>8.238095238095239</v>
      </c>
      <c r="E33" s="17">
        <v>7</v>
      </c>
      <c r="F33" s="17">
        <v>7</v>
      </c>
      <c r="G33" s="17">
        <v>8.3333333333333339</v>
      </c>
      <c r="H33" s="17">
        <v>9</v>
      </c>
      <c r="I33" s="5" t="s">
        <v>6524</v>
      </c>
      <c r="J33" s="37"/>
      <c r="K33" s="325">
        <v>44435</v>
      </c>
      <c r="L33" s="325"/>
      <c r="M33" s="325"/>
      <c r="N33" s="17">
        <v>0</v>
      </c>
      <c r="O33" s="5">
        <v>2020</v>
      </c>
      <c r="P33" s="5" t="s">
        <v>9976</v>
      </c>
      <c r="Q33" s="268" t="s">
        <v>10953</v>
      </c>
      <c r="R33" s="267"/>
      <c r="S33" s="269" t="s">
        <v>8</v>
      </c>
      <c r="Z33" s="324"/>
      <c r="AG33" s="324"/>
      <c r="AN33" s="324"/>
      <c r="AU33" s="324"/>
      <c r="BB33" s="324"/>
    </row>
    <row r="34" spans="1:68" s="323" customFormat="1">
      <c r="A34" s="5"/>
      <c r="B34" s="269"/>
      <c r="C34" s="5" t="s">
        <v>11133</v>
      </c>
      <c r="D34" s="37">
        <f t="shared" si="1"/>
        <v>8.1428571428571423</v>
      </c>
      <c r="E34" s="17">
        <v>6</v>
      </c>
      <c r="F34" s="17">
        <v>8</v>
      </c>
      <c r="G34" s="17">
        <v>8</v>
      </c>
      <c r="H34" s="17">
        <v>9</v>
      </c>
      <c r="I34" s="5" t="s">
        <v>6524</v>
      </c>
      <c r="J34" s="37"/>
      <c r="K34" s="325"/>
      <c r="L34" s="325"/>
      <c r="M34" s="325">
        <v>43560</v>
      </c>
      <c r="N34" s="17">
        <v>1</v>
      </c>
      <c r="O34" s="5">
        <v>2017</v>
      </c>
      <c r="P34" s="5" t="s">
        <v>11132</v>
      </c>
      <c r="Q34" s="268" t="s">
        <v>11131</v>
      </c>
      <c r="R34" s="267"/>
      <c r="S34" s="269" t="s">
        <v>8</v>
      </c>
      <c r="Z34" s="324"/>
      <c r="AG34" s="324"/>
      <c r="AN34" s="324"/>
      <c r="AU34" s="324"/>
      <c r="BB34" s="324"/>
    </row>
    <row r="35" spans="1:68" s="323" customFormat="1">
      <c r="A35" s="5"/>
      <c r="B35" s="269"/>
      <c r="C35" s="5" t="s">
        <v>11130</v>
      </c>
      <c r="D35" s="37">
        <f t="shared" si="1"/>
        <v>8.1428571428571423</v>
      </c>
      <c r="E35" s="17">
        <v>7</v>
      </c>
      <c r="F35" s="17">
        <v>8</v>
      </c>
      <c r="G35" s="17">
        <v>9</v>
      </c>
      <c r="H35" s="17">
        <v>8</v>
      </c>
      <c r="I35" s="5" t="s">
        <v>6524</v>
      </c>
      <c r="J35" s="37"/>
      <c r="K35" s="325">
        <v>42540</v>
      </c>
      <c r="L35" s="325"/>
      <c r="M35" s="325"/>
      <c r="N35" s="17">
        <v>0</v>
      </c>
      <c r="O35" s="5">
        <v>2016</v>
      </c>
      <c r="P35" s="5" t="s">
        <v>11129</v>
      </c>
      <c r="Q35" s="268" t="s">
        <v>11128</v>
      </c>
      <c r="R35" s="267"/>
      <c r="S35" s="269" t="s">
        <v>8</v>
      </c>
      <c r="Z35" s="324"/>
      <c r="AG35" s="324"/>
      <c r="AN35" s="324"/>
      <c r="AU35" s="324"/>
      <c r="BB35" s="324"/>
    </row>
    <row r="36" spans="1:68" s="323" customFormat="1">
      <c r="A36" s="5"/>
      <c r="B36" s="269"/>
      <c r="C36" s="5" t="s">
        <v>11127</v>
      </c>
      <c r="D36" s="37">
        <f t="shared" si="1"/>
        <v>8.1428571428571423</v>
      </c>
      <c r="E36" s="17">
        <v>6</v>
      </c>
      <c r="F36" s="17">
        <v>8</v>
      </c>
      <c r="G36" s="17">
        <v>8</v>
      </c>
      <c r="H36" s="17">
        <v>9</v>
      </c>
      <c r="I36" s="5" t="s">
        <v>6524</v>
      </c>
      <c r="J36" s="37"/>
      <c r="K36" s="325">
        <v>44994</v>
      </c>
      <c r="L36" s="325"/>
      <c r="M36" s="325"/>
      <c r="N36" s="17">
        <v>0</v>
      </c>
      <c r="O36" s="5">
        <v>2019</v>
      </c>
      <c r="P36" s="5" t="s">
        <v>11029</v>
      </c>
      <c r="Q36" s="268" t="s">
        <v>11126</v>
      </c>
      <c r="R36" s="267"/>
      <c r="S36" s="269" t="s">
        <v>8</v>
      </c>
      <c r="Z36" s="324"/>
      <c r="AG36" s="324"/>
      <c r="AN36" s="324"/>
      <c r="AU36" s="324"/>
      <c r="BB36" s="324"/>
    </row>
    <row r="37" spans="1:68" s="323" customFormat="1">
      <c r="A37" s="5"/>
      <c r="B37" s="269"/>
      <c r="C37" s="5" t="s">
        <v>11125</v>
      </c>
      <c r="D37" s="37">
        <f t="shared" si="1"/>
        <v>8.1428571428571423</v>
      </c>
      <c r="E37" s="17">
        <v>6</v>
      </c>
      <c r="F37" s="17">
        <v>10</v>
      </c>
      <c r="G37" s="17">
        <v>7</v>
      </c>
      <c r="H37" s="17">
        <v>9</v>
      </c>
      <c r="I37" s="5" t="s">
        <v>6524</v>
      </c>
      <c r="J37" s="37"/>
      <c r="K37" s="325">
        <v>44836</v>
      </c>
      <c r="L37" s="325"/>
      <c r="M37" s="325"/>
      <c r="N37" s="17">
        <v>0</v>
      </c>
      <c r="O37" s="5">
        <v>2013</v>
      </c>
      <c r="P37" s="5" t="s">
        <v>10986</v>
      </c>
      <c r="Q37" s="268" t="s">
        <v>11124</v>
      </c>
      <c r="R37" s="267"/>
      <c r="S37" s="269" t="s">
        <v>8</v>
      </c>
      <c r="Z37" s="324"/>
      <c r="AG37" s="324"/>
      <c r="AN37" s="324"/>
      <c r="AU37" s="324"/>
      <c r="BB37" s="324"/>
    </row>
    <row r="38" spans="1:68" s="323" customFormat="1">
      <c r="A38" s="5"/>
      <c r="B38" s="269"/>
      <c r="C38" s="269" t="s">
        <v>11123</v>
      </c>
      <c r="D38" s="37">
        <f t="shared" si="1"/>
        <v>8.0476190476190474</v>
      </c>
      <c r="E38" s="333">
        <v>4</v>
      </c>
      <c r="F38" s="333">
        <v>8</v>
      </c>
      <c r="G38" s="333">
        <v>8.6666666666666661</v>
      </c>
      <c r="H38" s="333">
        <v>9</v>
      </c>
      <c r="I38" s="269" t="s">
        <v>6524</v>
      </c>
      <c r="J38" s="335"/>
      <c r="K38" s="332"/>
      <c r="L38" s="332"/>
      <c r="M38" s="332">
        <v>44533</v>
      </c>
      <c r="N38" s="333">
        <v>1</v>
      </c>
      <c r="O38" s="269">
        <v>2019</v>
      </c>
      <c r="P38" s="5" t="s">
        <v>11122</v>
      </c>
      <c r="Q38" s="283" t="s">
        <v>10686</v>
      </c>
      <c r="R38" s="267"/>
      <c r="S38" s="269" t="s">
        <v>8</v>
      </c>
      <c r="Z38" s="324"/>
      <c r="AG38" s="324"/>
      <c r="AN38" s="324"/>
      <c r="AU38" s="324"/>
      <c r="BB38" s="324"/>
    </row>
    <row r="39" spans="1:68" s="323" customFormat="1">
      <c r="A39" s="5"/>
      <c r="B39" s="269"/>
      <c r="C39" s="5" t="s">
        <v>11121</v>
      </c>
      <c r="D39" s="37">
        <f t="shared" si="1"/>
        <v>8.0476190476190474</v>
      </c>
      <c r="E39" s="17">
        <v>7</v>
      </c>
      <c r="F39" s="17">
        <v>5</v>
      </c>
      <c r="G39" s="17">
        <v>8.6666666666666661</v>
      </c>
      <c r="H39" s="17">
        <v>9</v>
      </c>
      <c r="I39" s="5" t="s">
        <v>6524</v>
      </c>
      <c r="J39" s="37"/>
      <c r="K39" s="325"/>
      <c r="L39" s="325"/>
      <c r="M39" s="325">
        <v>44319</v>
      </c>
      <c r="N39" s="17">
        <v>1</v>
      </c>
      <c r="O39" s="5">
        <v>2018</v>
      </c>
      <c r="P39" s="5" t="s">
        <v>9940</v>
      </c>
      <c r="Q39" s="268" t="s">
        <v>10031</v>
      </c>
      <c r="R39" s="267"/>
      <c r="S39" s="269" t="s">
        <v>8</v>
      </c>
      <c r="Z39" s="324"/>
      <c r="AG39" s="324"/>
      <c r="AN39" s="324"/>
      <c r="AU39" s="324"/>
      <c r="BB39" s="324"/>
    </row>
    <row r="40" spans="1:68" s="323" customFormat="1">
      <c r="A40" s="5"/>
      <c r="B40" s="269"/>
      <c r="C40" s="5" t="s">
        <v>11120</v>
      </c>
      <c r="D40" s="37">
        <f t="shared" si="1"/>
        <v>8.0476190476190474</v>
      </c>
      <c r="E40" s="17">
        <v>8</v>
      </c>
      <c r="F40" s="17">
        <v>9</v>
      </c>
      <c r="G40" s="17">
        <v>7.666666666666667</v>
      </c>
      <c r="H40" s="17">
        <v>8</v>
      </c>
      <c r="I40" s="5" t="s">
        <v>6524</v>
      </c>
      <c r="J40" s="37"/>
      <c r="K40" s="332"/>
      <c r="L40" s="332"/>
      <c r="M40" s="332">
        <v>41426</v>
      </c>
      <c r="N40" s="17">
        <v>1</v>
      </c>
      <c r="O40" s="5">
        <v>2012</v>
      </c>
      <c r="P40" s="5" t="s">
        <v>11119</v>
      </c>
      <c r="Q40" s="268" t="s">
        <v>11118</v>
      </c>
      <c r="R40" s="267"/>
      <c r="S40" s="269" t="s">
        <v>8</v>
      </c>
      <c r="Z40" s="324"/>
      <c r="AG40" s="324"/>
      <c r="AN40" s="324"/>
      <c r="AU40" s="324"/>
      <c r="BB40" s="324"/>
    </row>
    <row r="41" spans="1:68" s="323" customFormat="1">
      <c r="A41" s="326"/>
      <c r="B41" s="269"/>
      <c r="C41" s="5" t="s">
        <v>11117</v>
      </c>
      <c r="D41" s="37">
        <f t="shared" si="1"/>
        <v>8.0476190476190474</v>
      </c>
      <c r="E41" s="17">
        <v>8</v>
      </c>
      <c r="F41" s="17">
        <v>9</v>
      </c>
      <c r="G41" s="17">
        <v>7.666666666666667</v>
      </c>
      <c r="H41" s="17">
        <v>8</v>
      </c>
      <c r="I41" s="5" t="s">
        <v>6524</v>
      </c>
      <c r="J41" s="37"/>
      <c r="K41" s="325" t="s">
        <v>55</v>
      </c>
      <c r="L41" s="325" t="s">
        <v>55</v>
      </c>
      <c r="M41" s="325">
        <v>40229</v>
      </c>
      <c r="N41" s="17">
        <v>1</v>
      </c>
      <c r="O41" s="5">
        <v>2009</v>
      </c>
      <c r="P41" s="5" t="s">
        <v>10346</v>
      </c>
      <c r="Q41" s="268" t="s">
        <v>10199</v>
      </c>
      <c r="R41" s="267"/>
      <c r="S41" s="269" t="s">
        <v>8</v>
      </c>
      <c r="Z41" s="324"/>
      <c r="AG41" s="324"/>
      <c r="AN41" s="324"/>
      <c r="AU41" s="324"/>
      <c r="BB41" s="324"/>
      <c r="BJ41" s="338"/>
      <c r="BK41" s="338"/>
      <c r="BL41" s="338"/>
      <c r="BM41" s="338"/>
      <c r="BN41" s="338"/>
      <c r="BO41" s="338"/>
      <c r="BP41" s="338"/>
    </row>
    <row r="42" spans="1:68" s="323" customFormat="1">
      <c r="A42" s="5"/>
      <c r="B42" s="269"/>
      <c r="C42" s="269" t="s">
        <v>11116</v>
      </c>
      <c r="D42" s="37">
        <f t="shared" si="1"/>
        <v>8</v>
      </c>
      <c r="E42" s="333">
        <v>5</v>
      </c>
      <c r="F42" s="333">
        <v>8</v>
      </c>
      <c r="G42" s="333">
        <v>8</v>
      </c>
      <c r="H42" s="333">
        <v>9</v>
      </c>
      <c r="I42" s="269" t="s">
        <v>6524</v>
      </c>
      <c r="J42" s="335"/>
      <c r="K42" s="332"/>
      <c r="L42" s="332"/>
      <c r="M42" s="332">
        <v>44577</v>
      </c>
      <c r="N42" s="333">
        <v>1</v>
      </c>
      <c r="O42" s="269">
        <v>2020</v>
      </c>
      <c r="P42" s="5" t="s">
        <v>10363</v>
      </c>
      <c r="Q42" s="283" t="s">
        <v>11115</v>
      </c>
      <c r="R42" s="267"/>
      <c r="S42" s="269" t="s">
        <v>8</v>
      </c>
      <c r="Z42" s="324"/>
      <c r="AG42" s="324"/>
      <c r="AN42" s="324"/>
      <c r="AU42" s="324"/>
      <c r="BB42" s="324"/>
    </row>
    <row r="43" spans="1:68" s="323" customFormat="1">
      <c r="A43" s="5"/>
      <c r="B43" s="269"/>
      <c r="C43" s="269" t="s">
        <v>11114</v>
      </c>
      <c r="D43" s="37">
        <f t="shared" si="1"/>
        <v>8</v>
      </c>
      <c r="E43" s="333">
        <v>8</v>
      </c>
      <c r="F43" s="333">
        <v>8</v>
      </c>
      <c r="G43" s="333">
        <v>8</v>
      </c>
      <c r="H43" s="333">
        <v>8</v>
      </c>
      <c r="I43" s="269" t="s">
        <v>6524</v>
      </c>
      <c r="J43" s="335"/>
      <c r="K43" s="332"/>
      <c r="L43" s="332"/>
      <c r="M43" s="332">
        <v>44461</v>
      </c>
      <c r="N43" s="333">
        <v>1</v>
      </c>
      <c r="O43" s="269">
        <v>2014</v>
      </c>
      <c r="P43" s="5" t="s">
        <v>11113</v>
      </c>
      <c r="Q43" s="283" t="s">
        <v>11112</v>
      </c>
      <c r="R43" s="267"/>
      <c r="S43" s="269" t="s">
        <v>8</v>
      </c>
      <c r="Z43" s="324"/>
      <c r="AG43" s="324"/>
      <c r="AN43" s="324"/>
      <c r="AU43" s="324"/>
      <c r="BB43" s="324"/>
    </row>
    <row r="44" spans="1:68" s="323" customFormat="1">
      <c r="A44" s="5"/>
      <c r="B44" s="269"/>
      <c r="C44" s="269" t="s">
        <v>11111</v>
      </c>
      <c r="D44" s="37">
        <f t="shared" si="1"/>
        <v>8</v>
      </c>
      <c r="E44" s="333">
        <v>8</v>
      </c>
      <c r="F44" s="333">
        <v>8</v>
      </c>
      <c r="G44" s="333">
        <v>8</v>
      </c>
      <c r="H44" s="333">
        <v>8</v>
      </c>
      <c r="I44" s="269" t="s">
        <v>6524</v>
      </c>
      <c r="J44" s="335"/>
      <c r="K44" s="332"/>
      <c r="L44" s="332"/>
      <c r="M44" s="332">
        <v>39593</v>
      </c>
      <c r="N44" s="17">
        <v>1</v>
      </c>
      <c r="O44" s="269">
        <v>2008</v>
      </c>
      <c r="P44" s="5" t="s">
        <v>11110</v>
      </c>
      <c r="Q44" s="268" t="s">
        <v>10599</v>
      </c>
      <c r="R44" s="267"/>
      <c r="S44" s="269" t="s">
        <v>8</v>
      </c>
      <c r="Z44" s="324"/>
      <c r="AG44" s="324"/>
      <c r="AN44" s="324"/>
      <c r="AU44" s="324"/>
      <c r="BB44" s="324"/>
    </row>
    <row r="45" spans="1:68" s="323" customFormat="1">
      <c r="A45" s="5"/>
      <c r="B45" s="269"/>
      <c r="C45" s="5" t="s">
        <v>11109</v>
      </c>
      <c r="D45" s="37">
        <f t="shared" si="1"/>
        <v>8</v>
      </c>
      <c r="E45" s="17">
        <v>7</v>
      </c>
      <c r="F45" s="17">
        <v>9</v>
      </c>
      <c r="G45" s="17">
        <v>8</v>
      </c>
      <c r="H45" s="17">
        <v>8</v>
      </c>
      <c r="I45" s="5" t="s">
        <v>6524</v>
      </c>
      <c r="J45" s="37"/>
      <c r="K45" s="325">
        <v>44997</v>
      </c>
      <c r="L45" s="325"/>
      <c r="M45" s="325"/>
      <c r="N45" s="17">
        <v>0</v>
      </c>
      <c r="O45" s="5">
        <v>2023</v>
      </c>
      <c r="P45" s="5" t="s">
        <v>10525</v>
      </c>
      <c r="Q45" s="268" t="s">
        <v>11108</v>
      </c>
      <c r="R45" s="267"/>
      <c r="S45" s="269" t="s">
        <v>8</v>
      </c>
      <c r="Z45" s="324"/>
      <c r="AG45" s="324"/>
      <c r="AN45" s="324"/>
      <c r="AU45" s="324"/>
      <c r="BB45" s="324"/>
    </row>
    <row r="46" spans="1:68" s="323" customFormat="1">
      <c r="A46" s="5"/>
      <c r="B46" s="269"/>
      <c r="C46" s="5" t="s">
        <v>11107</v>
      </c>
      <c r="D46" s="37">
        <f t="shared" si="1"/>
        <v>8</v>
      </c>
      <c r="E46" s="17">
        <v>6</v>
      </c>
      <c r="F46" s="17">
        <v>10</v>
      </c>
      <c r="G46" s="17">
        <v>8</v>
      </c>
      <c r="H46" s="17">
        <v>8</v>
      </c>
      <c r="I46" s="5" t="s">
        <v>6524</v>
      </c>
      <c r="J46" s="37"/>
      <c r="K46" s="325">
        <v>44429</v>
      </c>
      <c r="L46" s="325"/>
      <c r="M46" s="325"/>
      <c r="N46" s="17">
        <v>0</v>
      </c>
      <c r="O46" s="5">
        <v>2016</v>
      </c>
      <c r="P46" s="5" t="s">
        <v>10346</v>
      </c>
      <c r="Q46" s="268" t="s">
        <v>9982</v>
      </c>
      <c r="R46" s="267"/>
      <c r="S46" s="269" t="s">
        <v>8</v>
      </c>
      <c r="Z46" s="324"/>
      <c r="AG46" s="324"/>
      <c r="AN46" s="324"/>
      <c r="AU46" s="324"/>
      <c r="BB46" s="324"/>
    </row>
    <row r="47" spans="1:68" s="323" customFormat="1">
      <c r="A47" s="5"/>
      <c r="B47" s="269"/>
      <c r="C47" s="5" t="s">
        <v>11106</v>
      </c>
      <c r="D47" s="37">
        <f t="shared" si="1"/>
        <v>7.9523809523809534</v>
      </c>
      <c r="E47" s="17">
        <v>5</v>
      </c>
      <c r="F47" s="17">
        <v>4</v>
      </c>
      <c r="G47" s="17">
        <v>8.3333333333333339</v>
      </c>
      <c r="H47" s="17">
        <v>10</v>
      </c>
      <c r="I47" s="5" t="s">
        <v>6524</v>
      </c>
      <c r="J47" s="37"/>
      <c r="K47" s="325"/>
      <c r="L47" s="325"/>
      <c r="M47" s="325">
        <v>41938</v>
      </c>
      <c r="N47" s="17">
        <v>1</v>
      </c>
      <c r="O47" s="5">
        <v>2014</v>
      </c>
      <c r="P47" s="5" t="s">
        <v>11081</v>
      </c>
      <c r="Q47" s="268" t="s">
        <v>11080</v>
      </c>
      <c r="R47" s="267"/>
      <c r="S47" s="269" t="s">
        <v>8</v>
      </c>
      <c r="Z47" s="324"/>
      <c r="AG47" s="324"/>
      <c r="AN47" s="324"/>
      <c r="AU47" s="324"/>
      <c r="BB47" s="324"/>
    </row>
    <row r="48" spans="1:68" s="323" customFormat="1">
      <c r="A48" s="5"/>
      <c r="B48" s="269"/>
      <c r="C48" s="5" t="s">
        <v>11105</v>
      </c>
      <c r="D48" s="37">
        <f t="shared" si="1"/>
        <v>7.8571428571428568</v>
      </c>
      <c r="E48" s="17">
        <v>5</v>
      </c>
      <c r="F48" s="17">
        <v>5</v>
      </c>
      <c r="G48" s="17">
        <v>9</v>
      </c>
      <c r="H48" s="17">
        <v>9</v>
      </c>
      <c r="I48" s="5" t="s">
        <v>6524</v>
      </c>
      <c r="J48" s="37"/>
      <c r="K48" s="325"/>
      <c r="L48" s="325"/>
      <c r="M48" s="325">
        <v>44682</v>
      </c>
      <c r="N48" s="17">
        <v>1</v>
      </c>
      <c r="O48" s="17">
        <v>2018</v>
      </c>
      <c r="P48" s="5" t="s">
        <v>11104</v>
      </c>
      <c r="Q48" s="268" t="s">
        <v>11103</v>
      </c>
      <c r="R48" s="267"/>
      <c r="S48" s="269" t="s">
        <v>8</v>
      </c>
      <c r="Z48" s="324"/>
      <c r="AG48" s="324"/>
      <c r="AN48" s="324"/>
      <c r="AU48" s="324"/>
      <c r="BB48" s="324"/>
    </row>
    <row r="49" spans="1:61" s="323" customFormat="1">
      <c r="A49" s="5"/>
      <c r="B49" s="269"/>
      <c r="C49" s="5" t="s">
        <v>11102</v>
      </c>
      <c r="D49" s="37">
        <f t="shared" si="1"/>
        <v>7.8571428571428568</v>
      </c>
      <c r="E49" s="17">
        <v>8</v>
      </c>
      <c r="F49" s="17">
        <v>5</v>
      </c>
      <c r="G49" s="17">
        <v>9</v>
      </c>
      <c r="H49" s="17">
        <v>8</v>
      </c>
      <c r="I49" s="5" t="s">
        <v>6524</v>
      </c>
      <c r="J49" s="37"/>
      <c r="K49" s="325"/>
      <c r="L49" s="325"/>
      <c r="M49" s="325">
        <v>44627</v>
      </c>
      <c r="N49" s="17">
        <v>1</v>
      </c>
      <c r="O49" s="5">
        <v>1993</v>
      </c>
      <c r="P49" s="5" t="s">
        <v>11101</v>
      </c>
      <c r="Q49" s="268" t="s">
        <v>10599</v>
      </c>
      <c r="R49" s="267"/>
      <c r="S49" s="269" t="s">
        <v>8</v>
      </c>
      <c r="Z49" s="324"/>
      <c r="AG49" s="324"/>
      <c r="AN49" s="324"/>
      <c r="AU49" s="324"/>
      <c r="BB49" s="324"/>
    </row>
    <row r="50" spans="1:61" s="323" customFormat="1">
      <c r="A50" s="5"/>
      <c r="B50" s="269"/>
      <c r="C50" s="5" t="s">
        <v>11100</v>
      </c>
      <c r="D50" s="37">
        <f t="shared" si="1"/>
        <v>7.8571428571428568</v>
      </c>
      <c r="E50" s="17">
        <v>7</v>
      </c>
      <c r="F50" s="17">
        <v>8</v>
      </c>
      <c r="G50" s="17">
        <v>8</v>
      </c>
      <c r="H50" s="17">
        <v>8</v>
      </c>
      <c r="I50" s="5" t="s">
        <v>6524</v>
      </c>
      <c r="J50" s="37"/>
      <c r="K50" s="325"/>
      <c r="L50" s="325"/>
      <c r="M50" s="325">
        <v>40022</v>
      </c>
      <c r="N50" s="17">
        <v>1</v>
      </c>
      <c r="O50" s="5">
        <v>2009</v>
      </c>
      <c r="P50" s="5" t="s">
        <v>10387</v>
      </c>
      <c r="Q50" s="268" t="s">
        <v>11099</v>
      </c>
      <c r="R50" s="267"/>
      <c r="S50" s="269" t="s">
        <v>8</v>
      </c>
      <c r="Z50" s="324"/>
      <c r="AG50" s="324"/>
      <c r="AN50" s="324"/>
      <c r="AU50" s="324"/>
      <c r="BB50" s="324"/>
    </row>
    <row r="51" spans="1:61" s="323" customFormat="1">
      <c r="A51" s="5"/>
      <c r="B51" s="269"/>
      <c r="C51" s="5" t="s">
        <v>11098</v>
      </c>
      <c r="D51" s="37">
        <f t="shared" si="1"/>
        <v>7.8571428571428568</v>
      </c>
      <c r="E51" s="17">
        <v>7</v>
      </c>
      <c r="F51" s="17">
        <v>6</v>
      </c>
      <c r="G51" s="17">
        <v>9</v>
      </c>
      <c r="H51" s="17">
        <v>8</v>
      </c>
      <c r="I51" s="5" t="s">
        <v>6524</v>
      </c>
      <c r="J51" s="37"/>
      <c r="K51" s="325"/>
      <c r="L51" s="325"/>
      <c r="M51" s="325">
        <v>40021</v>
      </c>
      <c r="N51" s="17">
        <v>1</v>
      </c>
      <c r="O51" s="5">
        <v>2009</v>
      </c>
      <c r="P51" s="5" t="s">
        <v>9940</v>
      </c>
      <c r="Q51" s="268" t="s">
        <v>10031</v>
      </c>
      <c r="R51" s="267"/>
      <c r="S51" s="269" t="s">
        <v>8</v>
      </c>
      <c r="Z51" s="324"/>
      <c r="AG51" s="324"/>
      <c r="AN51" s="324"/>
      <c r="AU51" s="324"/>
      <c r="BB51" s="324"/>
    </row>
    <row r="52" spans="1:61" s="323" customFormat="1">
      <c r="A52" s="5"/>
      <c r="B52" s="269"/>
      <c r="C52" s="5" t="s">
        <v>11097</v>
      </c>
      <c r="D52" s="37">
        <f t="shared" si="1"/>
        <v>7.8571428571428568</v>
      </c>
      <c r="E52" s="17">
        <v>7</v>
      </c>
      <c r="F52" s="17">
        <v>6</v>
      </c>
      <c r="G52" s="17">
        <v>9</v>
      </c>
      <c r="H52" s="17">
        <v>8</v>
      </c>
      <c r="I52" s="5" t="s">
        <v>6524</v>
      </c>
      <c r="J52" s="37"/>
      <c r="K52" s="325">
        <v>44204</v>
      </c>
      <c r="L52" s="325"/>
      <c r="M52" s="325"/>
      <c r="N52" s="17">
        <v>0</v>
      </c>
      <c r="O52" s="5">
        <v>2019</v>
      </c>
      <c r="P52" s="5" t="s">
        <v>11096</v>
      </c>
      <c r="Q52" s="268" t="s">
        <v>11095</v>
      </c>
      <c r="R52" s="267"/>
      <c r="S52" s="269" t="s">
        <v>8</v>
      </c>
      <c r="Z52" s="324"/>
      <c r="AG52" s="324"/>
      <c r="AN52" s="324"/>
      <c r="AU52" s="324"/>
      <c r="BB52" s="324"/>
    </row>
    <row r="53" spans="1:61" s="323" customFormat="1">
      <c r="A53" s="5"/>
      <c r="B53" s="269"/>
      <c r="C53" s="5" t="s">
        <v>11094</v>
      </c>
      <c r="D53" s="37">
        <f t="shared" si="1"/>
        <v>7.8571428571428568</v>
      </c>
      <c r="E53" s="17">
        <v>7</v>
      </c>
      <c r="F53" s="17">
        <v>8</v>
      </c>
      <c r="G53" s="17">
        <v>8</v>
      </c>
      <c r="H53" s="17">
        <v>8</v>
      </c>
      <c r="I53" s="5" t="s">
        <v>6524</v>
      </c>
      <c r="J53" s="37"/>
      <c r="K53" s="325">
        <v>44414</v>
      </c>
      <c r="L53" s="325"/>
      <c r="M53" s="325"/>
      <c r="N53" s="17">
        <v>0</v>
      </c>
      <c r="O53" s="5">
        <v>2016</v>
      </c>
      <c r="P53" s="5" t="s">
        <v>10120</v>
      </c>
      <c r="Q53" s="268" t="s">
        <v>11093</v>
      </c>
      <c r="R53" s="267"/>
      <c r="S53" s="269" t="s">
        <v>8</v>
      </c>
      <c r="Z53" s="324"/>
      <c r="AG53" s="324"/>
      <c r="AN53" s="324"/>
      <c r="AU53" s="324"/>
      <c r="BB53" s="324"/>
    </row>
    <row r="54" spans="1:61" s="323" customFormat="1">
      <c r="A54" s="5"/>
      <c r="B54" s="269"/>
      <c r="C54" s="5" t="s">
        <v>11092</v>
      </c>
      <c r="D54" s="37">
        <f t="shared" si="1"/>
        <v>7.8571428571428568</v>
      </c>
      <c r="E54" s="17">
        <v>7</v>
      </c>
      <c r="F54" s="17">
        <v>8</v>
      </c>
      <c r="G54" s="17">
        <v>8</v>
      </c>
      <c r="H54" s="17">
        <v>8</v>
      </c>
      <c r="I54" s="5" t="s">
        <v>6524</v>
      </c>
      <c r="J54" s="37"/>
      <c r="K54" s="325">
        <v>44981</v>
      </c>
      <c r="L54" s="325"/>
      <c r="M54" s="325"/>
      <c r="N54" s="17">
        <v>0</v>
      </c>
      <c r="O54" s="5">
        <v>2020</v>
      </c>
      <c r="P54" s="5" t="s">
        <v>11091</v>
      </c>
      <c r="Q54" s="268" t="s">
        <v>11090</v>
      </c>
      <c r="R54" s="267"/>
      <c r="S54" s="269" t="s">
        <v>8</v>
      </c>
      <c r="Z54" s="324"/>
      <c r="AG54" s="324"/>
      <c r="AN54" s="324"/>
      <c r="AU54" s="324"/>
      <c r="BB54" s="324"/>
    </row>
    <row r="55" spans="1:61" s="323" customFormat="1">
      <c r="A55" s="5"/>
      <c r="B55" s="269"/>
      <c r="C55" s="5" t="s">
        <v>11089</v>
      </c>
      <c r="D55" s="37">
        <f t="shared" si="1"/>
        <v>7.8095238095238102</v>
      </c>
      <c r="E55" s="17">
        <v>7</v>
      </c>
      <c r="F55" s="17">
        <v>10</v>
      </c>
      <c r="G55" s="17">
        <v>8.3333333333333339</v>
      </c>
      <c r="H55" s="17">
        <v>7</v>
      </c>
      <c r="I55" s="5" t="s">
        <v>6524</v>
      </c>
      <c r="J55" s="37"/>
      <c r="K55" s="325" t="s">
        <v>55</v>
      </c>
      <c r="L55" s="325" t="s">
        <v>55</v>
      </c>
      <c r="M55" s="325">
        <v>39966</v>
      </c>
      <c r="N55" s="17">
        <v>1</v>
      </c>
      <c r="O55" s="5">
        <v>2007</v>
      </c>
      <c r="P55" s="5" t="s">
        <v>10346</v>
      </c>
      <c r="Q55" s="268" t="s">
        <v>10199</v>
      </c>
      <c r="R55" s="267"/>
      <c r="S55" s="269" t="s">
        <v>8</v>
      </c>
      <c r="Z55" s="324"/>
      <c r="AG55" s="324"/>
      <c r="AN55" s="324"/>
      <c r="AU55" s="324"/>
      <c r="BB55" s="324"/>
    </row>
    <row r="56" spans="1:61" s="323" customFormat="1">
      <c r="A56" s="5" t="s">
        <v>10343</v>
      </c>
      <c r="B56" s="269" t="s">
        <v>10576</v>
      </c>
      <c r="C56" s="326" t="s">
        <v>11088</v>
      </c>
      <c r="D56" s="37">
        <f>(((E56+F56+G56*2+H56*3)/7)+J56)/2</f>
        <v>7.7857142857142856</v>
      </c>
      <c r="E56" s="17">
        <v>5</v>
      </c>
      <c r="F56" s="17">
        <v>6</v>
      </c>
      <c r="G56" s="17">
        <v>9</v>
      </c>
      <c r="H56" s="17">
        <v>8</v>
      </c>
      <c r="I56" s="5" t="s">
        <v>6524</v>
      </c>
      <c r="J56" s="37">
        <f>AVERAGE(S56:BP56)</f>
        <v>8</v>
      </c>
      <c r="K56" s="325">
        <v>41061</v>
      </c>
      <c r="L56" s="325"/>
      <c r="M56" s="325"/>
      <c r="N56" s="17">
        <v>1</v>
      </c>
      <c r="O56" s="5">
        <v>2009</v>
      </c>
      <c r="P56" s="5" t="s">
        <v>11087</v>
      </c>
      <c r="Q56" s="268" t="s">
        <v>11086</v>
      </c>
      <c r="R56" s="267"/>
      <c r="S56" s="269" t="s">
        <v>8</v>
      </c>
      <c r="Z56" s="324"/>
      <c r="AG56" s="324"/>
      <c r="AN56" s="324"/>
      <c r="AU56" s="324"/>
      <c r="BB56" s="324"/>
      <c r="BC56" s="323" t="s">
        <v>8</v>
      </c>
      <c r="BD56" s="323" t="s">
        <v>8</v>
      </c>
      <c r="BE56" s="323" t="s">
        <v>8</v>
      </c>
      <c r="BF56" s="323" t="s">
        <v>8</v>
      </c>
      <c r="BG56" s="323" t="s">
        <v>8</v>
      </c>
      <c r="BH56" s="323">
        <v>8</v>
      </c>
      <c r="BI56" s="323" t="s">
        <v>8</v>
      </c>
    </row>
    <row r="57" spans="1:61" s="323" customFormat="1">
      <c r="A57" s="5"/>
      <c r="B57" s="269"/>
      <c r="C57" s="5" t="s">
        <v>11085</v>
      </c>
      <c r="D57" s="37">
        <f t="shared" ref="D57:D70" si="2">(E57+F57+G57*2+H57*3)/7</f>
        <v>7.7142857142857144</v>
      </c>
      <c r="E57" s="17">
        <v>7</v>
      </c>
      <c r="F57" s="17">
        <v>10</v>
      </c>
      <c r="G57" s="17">
        <v>8</v>
      </c>
      <c r="H57" s="17">
        <v>7</v>
      </c>
      <c r="I57" s="5" t="s">
        <v>6524</v>
      </c>
      <c r="J57" s="37"/>
      <c r="K57" s="325"/>
      <c r="L57" s="325"/>
      <c r="M57" s="325">
        <v>44912</v>
      </c>
      <c r="N57" s="17">
        <v>1</v>
      </c>
      <c r="O57" s="5">
        <v>2020</v>
      </c>
      <c r="P57" s="5" t="s">
        <v>10167</v>
      </c>
      <c r="Q57" s="268" t="s">
        <v>11084</v>
      </c>
      <c r="R57" s="267"/>
      <c r="S57" s="269" t="s">
        <v>8</v>
      </c>
      <c r="Z57" s="324"/>
      <c r="AG57" s="324"/>
      <c r="AN57" s="324"/>
      <c r="AU57" s="324"/>
      <c r="BB57" s="324"/>
    </row>
    <row r="58" spans="1:61" s="323" customFormat="1">
      <c r="A58" s="5"/>
      <c r="B58" s="269"/>
      <c r="C58" s="5" t="s">
        <v>11083</v>
      </c>
      <c r="D58" s="37">
        <f t="shared" si="2"/>
        <v>7.7142857142857144</v>
      </c>
      <c r="E58" s="17">
        <v>4</v>
      </c>
      <c r="F58" s="17">
        <v>5</v>
      </c>
      <c r="G58" s="17">
        <v>9</v>
      </c>
      <c r="H58" s="17">
        <v>9</v>
      </c>
      <c r="I58" s="5" t="s">
        <v>6524</v>
      </c>
      <c r="J58" s="37"/>
      <c r="K58" s="325"/>
      <c r="L58" s="325"/>
      <c r="M58" s="325">
        <v>44144</v>
      </c>
      <c r="N58" s="17">
        <v>1</v>
      </c>
      <c r="O58" s="5">
        <v>2019</v>
      </c>
      <c r="P58" s="5" t="s">
        <v>10082</v>
      </c>
      <c r="Q58" s="268" t="s">
        <v>10644</v>
      </c>
      <c r="R58" s="267"/>
      <c r="S58" s="269" t="s">
        <v>8</v>
      </c>
      <c r="Z58" s="324"/>
      <c r="AG58" s="324"/>
      <c r="AN58" s="324"/>
      <c r="AU58" s="324"/>
      <c r="BB58" s="324"/>
    </row>
    <row r="59" spans="1:61" s="323" customFormat="1">
      <c r="A59" s="5"/>
      <c r="B59" s="269"/>
      <c r="C59" s="5" t="s">
        <v>11082</v>
      </c>
      <c r="D59" s="37">
        <f t="shared" si="2"/>
        <v>7.7142857142857144</v>
      </c>
      <c r="E59" s="17">
        <v>6</v>
      </c>
      <c r="F59" s="17">
        <v>5</v>
      </c>
      <c r="G59" s="17">
        <v>8</v>
      </c>
      <c r="H59" s="17">
        <v>9</v>
      </c>
      <c r="I59" s="5" t="s">
        <v>6524</v>
      </c>
      <c r="J59" s="37"/>
      <c r="K59" s="325"/>
      <c r="L59" s="325"/>
      <c r="M59" s="325">
        <v>41469</v>
      </c>
      <c r="N59" s="17">
        <v>1</v>
      </c>
      <c r="O59" s="5">
        <v>2008</v>
      </c>
      <c r="P59" s="5" t="s">
        <v>11081</v>
      </c>
      <c r="Q59" s="268" t="s">
        <v>11080</v>
      </c>
      <c r="R59" s="267"/>
      <c r="S59" s="269" t="s">
        <v>8</v>
      </c>
      <c r="Z59" s="324"/>
      <c r="AG59" s="324"/>
      <c r="AN59" s="324"/>
      <c r="AU59" s="324"/>
      <c r="BB59" s="324"/>
    </row>
    <row r="60" spans="1:61" s="323" customFormat="1">
      <c r="A60" s="5"/>
      <c r="B60" s="269"/>
      <c r="C60" s="5" t="s">
        <v>11079</v>
      </c>
      <c r="D60" s="37">
        <f t="shared" si="2"/>
        <v>7.7142857142857144</v>
      </c>
      <c r="E60" s="17">
        <v>6</v>
      </c>
      <c r="F60" s="17">
        <v>8</v>
      </c>
      <c r="G60" s="17">
        <v>8</v>
      </c>
      <c r="H60" s="17">
        <v>8</v>
      </c>
      <c r="I60" s="5" t="s">
        <v>6524</v>
      </c>
      <c r="J60" s="37"/>
      <c r="K60" s="325"/>
      <c r="L60" s="325"/>
      <c r="M60" s="325">
        <v>40745</v>
      </c>
      <c r="N60" s="17">
        <v>1</v>
      </c>
      <c r="O60" s="5">
        <v>2011</v>
      </c>
      <c r="P60" s="5" t="s">
        <v>9980</v>
      </c>
      <c r="Q60" s="268" t="s">
        <v>10299</v>
      </c>
      <c r="R60" s="267"/>
      <c r="S60" s="269" t="s">
        <v>8</v>
      </c>
      <c r="Z60" s="324"/>
      <c r="AG60" s="324"/>
      <c r="AN60" s="324"/>
      <c r="AU60" s="324"/>
      <c r="BB60" s="324"/>
    </row>
    <row r="61" spans="1:61" s="323" customFormat="1">
      <c r="A61" s="5"/>
      <c r="B61" s="269"/>
      <c r="C61" s="5" t="s">
        <v>11078</v>
      </c>
      <c r="D61" s="37">
        <f t="shared" si="2"/>
        <v>7.7142857142857144</v>
      </c>
      <c r="E61" s="17">
        <v>6</v>
      </c>
      <c r="F61" s="17">
        <v>8</v>
      </c>
      <c r="G61" s="17">
        <v>8</v>
      </c>
      <c r="H61" s="17">
        <v>8</v>
      </c>
      <c r="I61" s="5" t="s">
        <v>6524</v>
      </c>
      <c r="J61" s="37"/>
      <c r="K61" s="325"/>
      <c r="L61" s="325"/>
      <c r="M61" s="325">
        <v>39956</v>
      </c>
      <c r="N61" s="17">
        <v>1</v>
      </c>
      <c r="O61" s="5">
        <v>2008</v>
      </c>
      <c r="P61" s="5" t="s">
        <v>9914</v>
      </c>
      <c r="Q61" s="268" t="s">
        <v>10199</v>
      </c>
      <c r="R61" s="267"/>
      <c r="S61" s="269" t="s">
        <v>8</v>
      </c>
      <c r="Z61" s="324"/>
      <c r="AG61" s="324"/>
      <c r="AN61" s="324"/>
      <c r="AU61" s="324"/>
      <c r="BB61" s="324"/>
    </row>
    <row r="62" spans="1:61" s="323" customFormat="1">
      <c r="A62" s="5"/>
      <c r="B62" s="269"/>
      <c r="C62" s="5" t="s">
        <v>11077</v>
      </c>
      <c r="D62" s="37">
        <f t="shared" si="2"/>
        <v>7.7142857142857144</v>
      </c>
      <c r="E62" s="17">
        <v>6</v>
      </c>
      <c r="F62" s="17">
        <v>8</v>
      </c>
      <c r="G62" s="17">
        <v>8</v>
      </c>
      <c r="H62" s="17">
        <v>8</v>
      </c>
      <c r="I62" s="5" t="s">
        <v>6524</v>
      </c>
      <c r="J62" s="37"/>
      <c r="K62" s="325">
        <v>39916</v>
      </c>
      <c r="L62" s="325"/>
      <c r="M62" s="325"/>
      <c r="N62" s="17">
        <v>0</v>
      </c>
      <c r="O62" s="5">
        <v>2010</v>
      </c>
      <c r="P62" s="5" t="s">
        <v>10002</v>
      </c>
      <c r="Q62" s="268" t="s">
        <v>10676</v>
      </c>
      <c r="R62" s="267"/>
      <c r="S62" s="269" t="s">
        <v>8</v>
      </c>
      <c r="Z62" s="324"/>
      <c r="AG62" s="324"/>
      <c r="AN62" s="324"/>
      <c r="AU62" s="324"/>
      <c r="BB62" s="324"/>
    </row>
    <row r="63" spans="1:61" s="323" customFormat="1">
      <c r="A63" s="5"/>
      <c r="B63" s="269"/>
      <c r="C63" s="5" t="s">
        <v>11076</v>
      </c>
      <c r="D63" s="37">
        <f t="shared" si="2"/>
        <v>7.6904761904761898</v>
      </c>
      <c r="E63" s="17">
        <v>6</v>
      </c>
      <c r="F63" s="17">
        <v>2</v>
      </c>
      <c r="G63" s="17">
        <v>8.6666666666666661</v>
      </c>
      <c r="H63" s="17">
        <v>9.5</v>
      </c>
      <c r="I63" s="5" t="s">
        <v>6524</v>
      </c>
      <c r="J63" s="37"/>
      <c r="K63" s="325"/>
      <c r="L63" s="325"/>
      <c r="M63" s="325">
        <v>39963</v>
      </c>
      <c r="N63" s="17">
        <v>1</v>
      </c>
      <c r="O63" s="5">
        <v>2006</v>
      </c>
      <c r="P63" s="5" t="s">
        <v>10236</v>
      </c>
      <c r="Q63" s="268" t="s">
        <v>11075</v>
      </c>
      <c r="R63" s="267"/>
      <c r="S63" s="269" t="s">
        <v>8</v>
      </c>
      <c r="Z63" s="324"/>
      <c r="AG63" s="324"/>
      <c r="AN63" s="324"/>
      <c r="AU63" s="324"/>
      <c r="BB63" s="324"/>
    </row>
    <row r="64" spans="1:61" s="323" customFormat="1">
      <c r="A64" s="5"/>
      <c r="B64" s="269"/>
      <c r="C64" s="5" t="s">
        <v>11074</v>
      </c>
      <c r="D64" s="37">
        <f t="shared" si="2"/>
        <v>7.6190476190476195</v>
      </c>
      <c r="E64" s="17">
        <v>5</v>
      </c>
      <c r="F64" s="17">
        <v>9</v>
      </c>
      <c r="G64" s="17">
        <v>7.666666666666667</v>
      </c>
      <c r="H64" s="17">
        <v>8</v>
      </c>
      <c r="I64" s="5" t="s">
        <v>6524</v>
      </c>
      <c r="J64" s="37"/>
      <c r="K64" s="325"/>
      <c r="L64" s="325"/>
      <c r="M64" s="325"/>
      <c r="N64" s="17">
        <v>0</v>
      </c>
      <c r="O64" s="5">
        <v>2018</v>
      </c>
      <c r="P64" s="5" t="s">
        <v>11073</v>
      </c>
      <c r="Q64" s="268" t="s">
        <v>11072</v>
      </c>
      <c r="R64" s="267"/>
      <c r="S64" s="269" t="s">
        <v>8</v>
      </c>
      <c r="Z64" s="324"/>
      <c r="AG64" s="324"/>
      <c r="AN64" s="324"/>
      <c r="AU64" s="324"/>
      <c r="BB64" s="324"/>
    </row>
    <row r="65" spans="1:68" s="323" customFormat="1">
      <c r="A65" s="5"/>
      <c r="B65" s="269"/>
      <c r="C65" s="5" t="s">
        <v>11071</v>
      </c>
      <c r="D65" s="37">
        <f t="shared" si="2"/>
        <v>7.5714285714285712</v>
      </c>
      <c r="E65" s="17">
        <v>6</v>
      </c>
      <c r="F65" s="17">
        <v>7</v>
      </c>
      <c r="G65" s="17">
        <v>8</v>
      </c>
      <c r="H65" s="17">
        <v>8</v>
      </c>
      <c r="I65" s="5" t="s">
        <v>6524</v>
      </c>
      <c r="J65" s="37"/>
      <c r="K65" s="325"/>
      <c r="L65" s="325"/>
      <c r="M65" s="325">
        <v>39969</v>
      </c>
      <c r="N65" s="17">
        <v>1</v>
      </c>
      <c r="O65" s="5">
        <v>2007</v>
      </c>
      <c r="P65" s="5" t="s">
        <v>9976</v>
      </c>
      <c r="Q65" s="268" t="s">
        <v>11070</v>
      </c>
      <c r="R65" s="267"/>
      <c r="S65" s="269" t="s">
        <v>8</v>
      </c>
      <c r="Z65" s="324"/>
      <c r="AG65" s="324"/>
      <c r="AN65" s="324"/>
      <c r="AU65" s="324"/>
      <c r="BB65" s="324"/>
    </row>
    <row r="66" spans="1:68" s="323" customFormat="1">
      <c r="A66" s="5"/>
      <c r="B66" s="269"/>
      <c r="C66" s="5" t="s">
        <v>11069</v>
      </c>
      <c r="D66" s="37">
        <f t="shared" si="2"/>
        <v>7.5714285714285712</v>
      </c>
      <c r="E66" s="17">
        <v>7</v>
      </c>
      <c r="F66" s="17">
        <v>6</v>
      </c>
      <c r="G66" s="17">
        <v>8</v>
      </c>
      <c r="H66" s="17">
        <v>8</v>
      </c>
      <c r="I66" s="5" t="s">
        <v>6524</v>
      </c>
      <c r="J66" s="37"/>
      <c r="K66" s="325">
        <v>44982</v>
      </c>
      <c r="L66" s="325"/>
      <c r="M66" s="325"/>
      <c r="N66" s="17">
        <v>0</v>
      </c>
      <c r="O66" s="5">
        <v>2017</v>
      </c>
      <c r="P66" s="5" t="s">
        <v>11068</v>
      </c>
      <c r="Q66" s="268" t="s">
        <v>11067</v>
      </c>
      <c r="R66" s="267"/>
      <c r="S66" s="269" t="s">
        <v>8</v>
      </c>
      <c r="Z66" s="324"/>
      <c r="AG66" s="324"/>
      <c r="AN66" s="324"/>
      <c r="AU66" s="324"/>
      <c r="BB66" s="324"/>
    </row>
    <row r="67" spans="1:68" s="323" customFormat="1">
      <c r="A67" s="5"/>
      <c r="B67" s="269"/>
      <c r="C67" s="5" t="s">
        <v>11066</v>
      </c>
      <c r="D67" s="37">
        <f t="shared" si="2"/>
        <v>7.5714285714285712</v>
      </c>
      <c r="E67" s="17">
        <v>6</v>
      </c>
      <c r="F67" s="17">
        <v>9</v>
      </c>
      <c r="G67" s="17">
        <v>7</v>
      </c>
      <c r="H67" s="17">
        <v>8</v>
      </c>
      <c r="I67" s="5" t="s">
        <v>6524</v>
      </c>
      <c r="J67" s="37"/>
      <c r="K67" s="325">
        <v>35669</v>
      </c>
      <c r="L67" s="325"/>
      <c r="M67" s="325"/>
      <c r="N67" s="17">
        <v>0</v>
      </c>
      <c r="O67" s="5">
        <v>1997</v>
      </c>
      <c r="P67" s="5" t="s">
        <v>10998</v>
      </c>
      <c r="Q67" s="268" t="s">
        <v>10599</v>
      </c>
      <c r="R67" s="267"/>
      <c r="S67" s="269" t="s">
        <v>8</v>
      </c>
      <c r="Z67" s="324"/>
      <c r="AG67" s="324"/>
      <c r="AN67" s="324"/>
      <c r="AU67" s="324"/>
      <c r="BB67" s="324"/>
    </row>
    <row r="68" spans="1:68" s="323" customFormat="1">
      <c r="A68" s="5"/>
      <c r="B68" s="269"/>
      <c r="C68" s="5" t="s">
        <v>11065</v>
      </c>
      <c r="D68" s="37">
        <f t="shared" si="2"/>
        <v>7.5238095238095246</v>
      </c>
      <c r="E68" s="17">
        <v>4</v>
      </c>
      <c r="F68" s="17">
        <v>8</v>
      </c>
      <c r="G68" s="17">
        <v>8.3333333333333339</v>
      </c>
      <c r="H68" s="17">
        <v>8</v>
      </c>
      <c r="I68" s="5" t="s">
        <v>6524</v>
      </c>
      <c r="J68" s="37"/>
      <c r="K68" s="325">
        <v>44972</v>
      </c>
      <c r="L68" s="325"/>
      <c r="M68" s="325"/>
      <c r="N68" s="17">
        <v>0</v>
      </c>
      <c r="O68" s="5">
        <v>2019</v>
      </c>
      <c r="P68" s="5" t="s">
        <v>9976</v>
      </c>
      <c r="Q68" s="268" t="s">
        <v>11064</v>
      </c>
      <c r="R68" s="267"/>
      <c r="S68" s="269" t="s">
        <v>8</v>
      </c>
      <c r="Z68" s="324"/>
      <c r="AG68" s="324"/>
      <c r="AN68" s="324"/>
      <c r="AU68" s="324"/>
      <c r="BB68" s="324"/>
    </row>
    <row r="69" spans="1:68" s="323" customFormat="1">
      <c r="A69" s="5"/>
      <c r="B69" s="269"/>
      <c r="C69" s="5" t="s">
        <v>11063</v>
      </c>
      <c r="D69" s="37">
        <f t="shared" si="2"/>
        <v>7.5</v>
      </c>
      <c r="E69" s="17">
        <v>6</v>
      </c>
      <c r="F69" s="17">
        <v>5</v>
      </c>
      <c r="G69" s="17">
        <v>8</v>
      </c>
      <c r="H69" s="17">
        <v>8.5</v>
      </c>
      <c r="I69" s="5" t="s">
        <v>6524</v>
      </c>
      <c r="J69" s="37"/>
      <c r="K69" s="325"/>
      <c r="L69" s="325"/>
      <c r="M69" s="325">
        <v>41347</v>
      </c>
      <c r="N69" s="17">
        <v>1</v>
      </c>
      <c r="O69" s="5">
        <v>2009</v>
      </c>
      <c r="P69" s="5" t="s">
        <v>10944</v>
      </c>
      <c r="Q69" s="268" t="s">
        <v>11062</v>
      </c>
      <c r="R69" s="267"/>
      <c r="S69" s="269" t="s">
        <v>8</v>
      </c>
      <c r="Z69" s="324"/>
      <c r="AG69" s="324"/>
      <c r="AN69" s="324"/>
      <c r="AU69" s="324"/>
      <c r="BB69" s="324"/>
    </row>
    <row r="70" spans="1:68" s="323" customFormat="1">
      <c r="A70" s="5"/>
      <c r="B70" s="269"/>
      <c r="C70" s="5" t="s">
        <v>11061</v>
      </c>
      <c r="D70" s="37">
        <f t="shared" si="2"/>
        <v>7.5</v>
      </c>
      <c r="E70" s="17">
        <v>7</v>
      </c>
      <c r="F70" s="17">
        <v>9</v>
      </c>
      <c r="G70" s="17">
        <v>7</v>
      </c>
      <c r="H70" s="17">
        <v>7.5</v>
      </c>
      <c r="I70" s="5" t="s">
        <v>6524</v>
      </c>
      <c r="J70" s="37"/>
      <c r="K70" s="325"/>
      <c r="L70" s="325"/>
      <c r="M70" s="325">
        <v>40034</v>
      </c>
      <c r="N70" s="17">
        <v>1</v>
      </c>
      <c r="O70" s="5">
        <v>2006</v>
      </c>
      <c r="P70" s="5" t="s">
        <v>11060</v>
      </c>
      <c r="Q70" s="268" t="s">
        <v>10599</v>
      </c>
      <c r="R70" s="267"/>
      <c r="S70" s="269" t="s">
        <v>8</v>
      </c>
      <c r="Z70" s="324"/>
      <c r="AG70" s="324"/>
      <c r="AN70" s="324"/>
      <c r="AU70" s="324"/>
      <c r="BB70" s="324"/>
    </row>
    <row r="71" spans="1:68" s="323" customFormat="1">
      <c r="A71" s="5" t="s">
        <v>10248</v>
      </c>
      <c r="B71" s="269" t="s">
        <v>10433</v>
      </c>
      <c r="C71" s="326" t="s">
        <v>11059</v>
      </c>
      <c r="D71" s="37">
        <f>(((E71+F71+G71*2+H71*3)/7)+J71)/2</f>
        <v>7.5</v>
      </c>
      <c r="E71" s="17">
        <v>6</v>
      </c>
      <c r="F71" s="17">
        <v>6</v>
      </c>
      <c r="G71" s="17">
        <v>10</v>
      </c>
      <c r="H71" s="17">
        <v>8</v>
      </c>
      <c r="I71" s="5" t="s">
        <v>6524</v>
      </c>
      <c r="J71" s="37">
        <f>AVERAGE(S71:BP71)</f>
        <v>7</v>
      </c>
      <c r="K71" s="325">
        <v>45366</v>
      </c>
      <c r="L71" s="325"/>
      <c r="M71" s="325"/>
      <c r="N71" s="17">
        <v>0</v>
      </c>
      <c r="O71" s="5">
        <v>2023</v>
      </c>
      <c r="P71" s="5" t="s">
        <v>11058</v>
      </c>
      <c r="Q71" s="268" t="s">
        <v>11057</v>
      </c>
      <c r="R71" s="267"/>
      <c r="S71" s="269" t="s">
        <v>8</v>
      </c>
      <c r="T71" s="323" t="s">
        <v>8</v>
      </c>
      <c r="U71" s="323" t="s">
        <v>8</v>
      </c>
      <c r="V71" s="323" t="s">
        <v>8</v>
      </c>
      <c r="W71" s="323" t="s">
        <v>8</v>
      </c>
      <c r="X71" s="323" t="s">
        <v>8</v>
      </c>
      <c r="Y71" s="323" t="s">
        <v>8</v>
      </c>
      <c r="Z71" s="324">
        <v>8</v>
      </c>
      <c r="AA71" s="323">
        <v>8</v>
      </c>
      <c r="AG71" s="324"/>
      <c r="AJ71" s="323">
        <v>7</v>
      </c>
      <c r="AN71" s="324"/>
      <c r="AO71" s="323" t="s">
        <v>8</v>
      </c>
      <c r="AP71" s="323" t="s">
        <v>8</v>
      </c>
      <c r="AQ71" s="323" t="s">
        <v>8</v>
      </c>
      <c r="AR71" s="323" t="s">
        <v>8</v>
      </c>
      <c r="AS71" s="323">
        <v>7</v>
      </c>
      <c r="AT71" s="323" t="s">
        <v>8</v>
      </c>
      <c r="AU71" s="324" t="s">
        <v>8</v>
      </c>
      <c r="AW71" s="323">
        <v>8</v>
      </c>
      <c r="BB71" s="324"/>
      <c r="BC71" s="323" t="s">
        <v>8</v>
      </c>
      <c r="BD71" s="323" t="s">
        <v>8</v>
      </c>
      <c r="BE71" s="323" t="s">
        <v>8</v>
      </c>
      <c r="BF71" s="323" t="s">
        <v>8</v>
      </c>
      <c r="BG71" s="323">
        <v>4</v>
      </c>
      <c r="BH71" s="323" t="s">
        <v>8</v>
      </c>
      <c r="BI71" s="323" t="s">
        <v>8</v>
      </c>
    </row>
    <row r="72" spans="1:68" s="323" customFormat="1">
      <c r="A72" s="5"/>
      <c r="B72" s="269"/>
      <c r="C72" s="5" t="s">
        <v>11056</v>
      </c>
      <c r="D72" s="37">
        <f t="shared" ref="D72:D135" si="3">(E72+F72+G72*2+H72*3)/7</f>
        <v>7.4285714285714288</v>
      </c>
      <c r="E72" s="17">
        <v>8</v>
      </c>
      <c r="F72" s="17">
        <v>4</v>
      </c>
      <c r="G72" s="17">
        <v>8</v>
      </c>
      <c r="H72" s="17">
        <v>8</v>
      </c>
      <c r="I72" s="5" t="s">
        <v>6524</v>
      </c>
      <c r="J72" s="37"/>
      <c r="K72" s="325"/>
      <c r="L72" s="325"/>
      <c r="M72" s="325">
        <v>44399</v>
      </c>
      <c r="N72" s="17">
        <v>1</v>
      </c>
      <c r="O72" s="5">
        <v>2016</v>
      </c>
      <c r="P72" s="5" t="s">
        <v>11055</v>
      </c>
      <c r="Q72" s="268" t="s">
        <v>10599</v>
      </c>
      <c r="R72" s="267"/>
      <c r="S72" s="269" t="s">
        <v>8</v>
      </c>
      <c r="Z72" s="324"/>
      <c r="AG72" s="324"/>
      <c r="AN72" s="324"/>
      <c r="AU72" s="324"/>
      <c r="BB72" s="324"/>
    </row>
    <row r="73" spans="1:68" s="323" customFormat="1">
      <c r="A73" s="5"/>
      <c r="B73" s="269"/>
      <c r="C73" s="5" t="s">
        <v>11054</v>
      </c>
      <c r="D73" s="37">
        <f t="shared" si="3"/>
        <v>7.3809523809523805</v>
      </c>
      <c r="E73" s="17">
        <v>7</v>
      </c>
      <c r="F73" s="17">
        <v>6</v>
      </c>
      <c r="G73" s="17">
        <v>7.333333333333333</v>
      </c>
      <c r="H73" s="17">
        <v>8</v>
      </c>
      <c r="I73" s="5" t="s">
        <v>6524</v>
      </c>
      <c r="J73" s="37"/>
      <c r="K73" s="325"/>
      <c r="L73" s="325"/>
      <c r="M73" s="325">
        <v>44334</v>
      </c>
      <c r="N73" s="17">
        <v>1</v>
      </c>
      <c r="O73" s="5">
        <v>2019</v>
      </c>
      <c r="P73" s="5" t="s">
        <v>11053</v>
      </c>
      <c r="Q73" s="268" t="s">
        <v>10215</v>
      </c>
      <c r="R73" s="267"/>
      <c r="S73" s="269" t="s">
        <v>8</v>
      </c>
      <c r="Z73" s="324"/>
      <c r="AG73" s="324"/>
      <c r="AN73" s="324"/>
      <c r="AU73" s="324"/>
      <c r="BB73" s="324"/>
    </row>
    <row r="74" spans="1:68" s="323" customFormat="1">
      <c r="A74" s="5"/>
      <c r="B74" s="269"/>
      <c r="C74" s="5" t="s">
        <v>11052</v>
      </c>
      <c r="D74" s="37">
        <f t="shared" si="3"/>
        <v>7.2857142857142856</v>
      </c>
      <c r="E74" s="17">
        <v>6</v>
      </c>
      <c r="F74" s="17">
        <v>10</v>
      </c>
      <c r="G74" s="17">
        <v>7</v>
      </c>
      <c r="H74" s="17">
        <v>7</v>
      </c>
      <c r="I74" s="5" t="s">
        <v>6524</v>
      </c>
      <c r="J74" s="37"/>
      <c r="K74" s="325">
        <v>45344</v>
      </c>
      <c r="L74" s="325" t="s">
        <v>55</v>
      </c>
      <c r="M74" s="325">
        <v>45354</v>
      </c>
      <c r="N74" s="17">
        <v>1</v>
      </c>
      <c r="O74" s="5">
        <v>2023</v>
      </c>
      <c r="P74" s="5" t="s">
        <v>11051</v>
      </c>
      <c r="Q74" s="268" t="s">
        <v>11050</v>
      </c>
      <c r="R74" s="267" t="s">
        <v>11049</v>
      </c>
      <c r="S74" s="269" t="s">
        <v>8</v>
      </c>
      <c r="Z74" s="324"/>
      <c r="AG74" s="324"/>
      <c r="AN74" s="324"/>
      <c r="AU74" s="324"/>
      <c r="BB74" s="324"/>
    </row>
    <row r="75" spans="1:68" s="323" customFormat="1">
      <c r="A75" s="5"/>
      <c r="B75" s="269"/>
      <c r="C75" s="5" t="s">
        <v>11048</v>
      </c>
      <c r="D75" s="37">
        <f t="shared" si="3"/>
        <v>7.2857142857142856</v>
      </c>
      <c r="E75" s="17">
        <v>6</v>
      </c>
      <c r="F75" s="17">
        <v>7</v>
      </c>
      <c r="G75" s="17">
        <v>7</v>
      </c>
      <c r="H75" s="17">
        <v>8</v>
      </c>
      <c r="I75" s="5" t="s">
        <v>6524</v>
      </c>
      <c r="J75" s="37"/>
      <c r="K75" s="325">
        <v>44976</v>
      </c>
      <c r="L75" s="325"/>
      <c r="M75" s="325"/>
      <c r="N75" s="17">
        <v>0</v>
      </c>
      <c r="O75" s="5">
        <v>2020</v>
      </c>
      <c r="P75" s="5" t="s">
        <v>11047</v>
      </c>
      <c r="Q75" s="268" t="s">
        <v>11046</v>
      </c>
      <c r="R75" s="267"/>
      <c r="S75" s="269" t="s">
        <v>8</v>
      </c>
      <c r="Z75" s="324"/>
      <c r="AG75" s="324"/>
      <c r="AN75" s="324"/>
      <c r="AU75" s="324"/>
      <c r="BB75" s="324"/>
    </row>
    <row r="76" spans="1:68" s="323" customFormat="1">
      <c r="A76" s="5"/>
      <c r="B76" s="269"/>
      <c r="C76" s="5" t="s">
        <v>11045</v>
      </c>
      <c r="D76" s="37">
        <f t="shared" si="3"/>
        <v>7.2857142857142856</v>
      </c>
      <c r="E76" s="17">
        <v>6</v>
      </c>
      <c r="F76" s="17">
        <v>7</v>
      </c>
      <c r="G76" s="17">
        <v>7</v>
      </c>
      <c r="H76" s="17">
        <v>8</v>
      </c>
      <c r="I76" s="5" t="s">
        <v>6524</v>
      </c>
      <c r="J76" s="37"/>
      <c r="K76" s="325">
        <v>44652</v>
      </c>
      <c r="L76" s="325"/>
      <c r="M76" s="325"/>
      <c r="N76" s="17">
        <v>0</v>
      </c>
      <c r="O76" s="5">
        <v>2022</v>
      </c>
      <c r="P76" s="5" t="s">
        <v>10186</v>
      </c>
      <c r="Q76" s="268" t="s">
        <v>10764</v>
      </c>
      <c r="R76" s="267"/>
      <c r="S76" s="269" t="s">
        <v>8</v>
      </c>
      <c r="Z76" s="324"/>
      <c r="AG76" s="324"/>
      <c r="AN76" s="324"/>
      <c r="AU76" s="324"/>
      <c r="BB76" s="324"/>
    </row>
    <row r="77" spans="1:68" s="323" customFormat="1">
      <c r="A77" s="5"/>
      <c r="B77" s="269"/>
      <c r="C77" s="5" t="s">
        <v>11044</v>
      </c>
      <c r="D77" s="37">
        <f t="shared" si="3"/>
        <v>7.2857142857142856</v>
      </c>
      <c r="E77" s="17">
        <v>2</v>
      </c>
      <c r="F77" s="17">
        <v>2</v>
      </c>
      <c r="G77" s="17">
        <v>10</v>
      </c>
      <c r="H77" s="17">
        <v>9</v>
      </c>
      <c r="I77" s="5" t="s">
        <v>6524</v>
      </c>
      <c r="J77" s="37"/>
      <c r="K77" s="325">
        <v>44978</v>
      </c>
      <c r="L77" s="325"/>
      <c r="M77" s="325"/>
      <c r="N77" s="17">
        <v>0</v>
      </c>
      <c r="O77" s="5">
        <v>2022</v>
      </c>
      <c r="P77" s="5" t="s">
        <v>10126</v>
      </c>
      <c r="Q77" s="268" t="s">
        <v>11043</v>
      </c>
      <c r="R77" s="267"/>
      <c r="S77" s="269" t="s">
        <v>8</v>
      </c>
      <c r="Z77" s="324"/>
      <c r="AG77" s="324"/>
      <c r="AN77" s="324"/>
      <c r="AU77" s="324"/>
      <c r="BB77" s="324"/>
    </row>
    <row r="78" spans="1:68" s="338" customFormat="1">
      <c r="A78" s="5"/>
      <c r="B78" s="269"/>
      <c r="C78" s="5" t="s">
        <v>11042</v>
      </c>
      <c r="D78" s="37">
        <f t="shared" si="3"/>
        <v>7.1428571428571432</v>
      </c>
      <c r="E78" s="17">
        <v>7</v>
      </c>
      <c r="F78" s="17">
        <v>5</v>
      </c>
      <c r="G78" s="17">
        <v>7</v>
      </c>
      <c r="H78" s="17">
        <v>8</v>
      </c>
      <c r="I78" s="5" t="s">
        <v>6524</v>
      </c>
      <c r="J78" s="37"/>
      <c r="K78" s="325">
        <v>45311</v>
      </c>
      <c r="L78" s="325" t="s">
        <v>55</v>
      </c>
      <c r="M78" s="325">
        <v>45311</v>
      </c>
      <c r="N78" s="17">
        <v>1</v>
      </c>
      <c r="O78" s="5">
        <v>1958</v>
      </c>
      <c r="P78" s="5" t="s">
        <v>11041</v>
      </c>
      <c r="Q78" s="268" t="s">
        <v>11040</v>
      </c>
      <c r="R78" s="267" t="s">
        <v>11039</v>
      </c>
      <c r="S78" s="269" t="s">
        <v>8</v>
      </c>
      <c r="T78" s="323"/>
      <c r="U78" s="323"/>
      <c r="V78" s="323"/>
      <c r="W78" s="323"/>
      <c r="X78" s="323"/>
      <c r="Y78" s="323"/>
      <c r="Z78" s="324"/>
      <c r="AA78" s="323"/>
      <c r="AB78" s="323"/>
      <c r="AC78" s="323"/>
      <c r="AD78" s="323"/>
      <c r="AE78" s="323"/>
      <c r="AF78" s="323"/>
      <c r="AG78" s="324"/>
      <c r="AH78" s="323"/>
      <c r="AI78" s="323"/>
      <c r="AJ78" s="323"/>
      <c r="AK78" s="323"/>
      <c r="AL78" s="323"/>
      <c r="AM78" s="323"/>
      <c r="AN78" s="324"/>
      <c r="AO78" s="323"/>
      <c r="AP78" s="323"/>
      <c r="AQ78" s="323"/>
      <c r="AR78" s="323"/>
      <c r="AS78" s="323"/>
      <c r="AT78" s="323"/>
      <c r="AU78" s="324"/>
      <c r="AV78" s="323"/>
      <c r="AW78" s="323"/>
      <c r="AX78" s="323"/>
      <c r="AY78" s="323"/>
      <c r="AZ78" s="323"/>
      <c r="BA78" s="323"/>
      <c r="BB78" s="324"/>
      <c r="BC78" s="323"/>
      <c r="BD78" s="323"/>
      <c r="BE78" s="323"/>
      <c r="BF78" s="323"/>
      <c r="BG78" s="323"/>
      <c r="BH78" s="323"/>
      <c r="BI78" s="323"/>
      <c r="BJ78" s="323"/>
      <c r="BK78" s="323"/>
      <c r="BL78" s="323"/>
      <c r="BM78" s="323"/>
      <c r="BN78" s="323"/>
      <c r="BO78" s="323"/>
      <c r="BP78" s="323"/>
    </row>
    <row r="79" spans="1:68" s="323" customFormat="1">
      <c r="A79" s="5"/>
      <c r="B79" s="269"/>
      <c r="C79" s="5" t="s">
        <v>11038</v>
      </c>
      <c r="D79" s="37">
        <f t="shared" si="3"/>
        <v>7.1428571428571432</v>
      </c>
      <c r="E79" s="17">
        <v>8</v>
      </c>
      <c r="F79" s="17">
        <v>10</v>
      </c>
      <c r="G79" s="17">
        <v>7</v>
      </c>
      <c r="H79" s="17">
        <v>6</v>
      </c>
      <c r="I79" s="5" t="s">
        <v>6524</v>
      </c>
      <c r="J79" s="37"/>
      <c r="K79" s="325">
        <v>44978</v>
      </c>
      <c r="L79" s="325"/>
      <c r="M79" s="325"/>
      <c r="N79" s="17">
        <v>0</v>
      </c>
      <c r="O79" s="5">
        <v>2023</v>
      </c>
      <c r="P79" s="5" t="s">
        <v>10435</v>
      </c>
      <c r="Q79" s="268" t="s">
        <v>11037</v>
      </c>
      <c r="R79" s="267"/>
      <c r="S79" s="269" t="s">
        <v>8</v>
      </c>
      <c r="Z79" s="324"/>
      <c r="AG79" s="324"/>
      <c r="AN79" s="324"/>
      <c r="AU79" s="324"/>
      <c r="BB79" s="324"/>
    </row>
    <row r="80" spans="1:68" s="323" customFormat="1">
      <c r="A80" s="5"/>
      <c r="B80" s="269"/>
      <c r="C80" s="5" t="s">
        <v>11036</v>
      </c>
      <c r="D80" s="37">
        <f t="shared" si="3"/>
        <v>7.1428571428571432</v>
      </c>
      <c r="E80" s="17">
        <v>6</v>
      </c>
      <c r="F80" s="17">
        <v>9</v>
      </c>
      <c r="G80" s="17">
        <v>7</v>
      </c>
      <c r="H80" s="17">
        <v>7</v>
      </c>
      <c r="I80" s="5" t="s">
        <v>6524</v>
      </c>
      <c r="J80" s="37"/>
      <c r="K80" s="325">
        <v>44424</v>
      </c>
      <c r="L80" s="325"/>
      <c r="M80" s="325"/>
      <c r="N80" s="17">
        <v>0</v>
      </c>
      <c r="O80" s="5">
        <v>2012</v>
      </c>
      <c r="P80" s="5" t="s">
        <v>11035</v>
      </c>
      <c r="Q80" s="268" t="s">
        <v>11034</v>
      </c>
      <c r="R80" s="267"/>
      <c r="S80" s="269" t="s">
        <v>8</v>
      </c>
      <c r="Z80" s="324"/>
      <c r="AG80" s="324"/>
      <c r="AN80" s="324"/>
      <c r="AU80" s="324"/>
      <c r="BB80" s="324"/>
    </row>
    <row r="81" spans="1:54" s="323" customFormat="1">
      <c r="A81" s="5"/>
      <c r="B81" s="269"/>
      <c r="C81" s="269" t="s">
        <v>11033</v>
      </c>
      <c r="D81" s="37">
        <f t="shared" si="3"/>
        <v>7.1190476190476195</v>
      </c>
      <c r="E81" s="333">
        <v>7</v>
      </c>
      <c r="F81" s="333">
        <v>2</v>
      </c>
      <c r="G81" s="333">
        <v>7.666666666666667</v>
      </c>
      <c r="H81" s="333">
        <v>8.5</v>
      </c>
      <c r="I81" s="269" t="s">
        <v>6524</v>
      </c>
      <c r="J81" s="335"/>
      <c r="K81" s="332"/>
      <c r="L81" s="332"/>
      <c r="M81" s="332">
        <v>44716</v>
      </c>
      <c r="N81" s="333">
        <v>1</v>
      </c>
      <c r="O81" s="269">
        <v>2019</v>
      </c>
      <c r="P81" s="5" t="s">
        <v>10186</v>
      </c>
      <c r="Q81" s="283" t="s">
        <v>10906</v>
      </c>
      <c r="R81" s="267"/>
      <c r="S81" s="269" t="s">
        <v>8</v>
      </c>
      <c r="Z81" s="324"/>
      <c r="AG81" s="324"/>
      <c r="AN81" s="324"/>
      <c r="AU81" s="324"/>
      <c r="BB81" s="324"/>
    </row>
    <row r="82" spans="1:54" s="323" customFormat="1">
      <c r="A82" s="5"/>
      <c r="B82" s="269"/>
      <c r="C82" s="5" t="s">
        <v>11032</v>
      </c>
      <c r="D82" s="37">
        <f t="shared" si="3"/>
        <v>7.0952380952380958</v>
      </c>
      <c r="E82" s="17">
        <v>6</v>
      </c>
      <c r="F82" s="17">
        <v>3</v>
      </c>
      <c r="G82" s="17">
        <v>8.3333333333333339</v>
      </c>
      <c r="H82" s="17">
        <v>8</v>
      </c>
      <c r="I82" s="5" t="s">
        <v>6524</v>
      </c>
      <c r="J82" s="37"/>
      <c r="K82" s="325"/>
      <c r="L82" s="325"/>
      <c r="M82" s="325">
        <v>41357</v>
      </c>
      <c r="N82" s="17">
        <v>1</v>
      </c>
      <c r="O82" s="5">
        <v>2013</v>
      </c>
      <c r="P82" s="5" t="s">
        <v>11031</v>
      </c>
      <c r="Q82" s="268" t="s">
        <v>10953</v>
      </c>
      <c r="R82" s="267"/>
      <c r="S82" s="269" t="s">
        <v>8</v>
      </c>
      <c r="Z82" s="324"/>
      <c r="AG82" s="324"/>
      <c r="AN82" s="324"/>
      <c r="AU82" s="324"/>
      <c r="BB82" s="324"/>
    </row>
    <row r="83" spans="1:54" s="323" customFormat="1">
      <c r="A83" s="5"/>
      <c r="B83" s="269"/>
      <c r="C83" s="5" t="s">
        <v>11030</v>
      </c>
      <c r="D83" s="37">
        <f t="shared" si="3"/>
        <v>7.0952380952380949</v>
      </c>
      <c r="E83" s="17">
        <v>9</v>
      </c>
      <c r="F83" s="17">
        <v>2</v>
      </c>
      <c r="G83" s="17">
        <v>7.333333333333333</v>
      </c>
      <c r="H83" s="17">
        <v>8</v>
      </c>
      <c r="I83" s="5" t="s">
        <v>6524</v>
      </c>
      <c r="J83" s="37"/>
      <c r="K83" s="325"/>
      <c r="L83" s="325"/>
      <c r="M83" s="325">
        <v>44735</v>
      </c>
      <c r="N83" s="17">
        <v>1</v>
      </c>
      <c r="O83" s="5">
        <v>2021</v>
      </c>
      <c r="P83" s="5" t="s">
        <v>11029</v>
      </c>
      <c r="Q83" s="268" t="s">
        <v>10328</v>
      </c>
      <c r="R83" s="267"/>
      <c r="S83" s="269" t="s">
        <v>8</v>
      </c>
      <c r="Z83" s="324"/>
      <c r="AG83" s="324"/>
      <c r="AN83" s="324"/>
      <c r="AU83" s="324"/>
      <c r="BB83" s="324"/>
    </row>
    <row r="84" spans="1:54" s="323" customFormat="1">
      <c r="A84" s="5"/>
      <c r="B84" s="269"/>
      <c r="C84" s="5" t="s">
        <v>11028</v>
      </c>
      <c r="D84" s="37">
        <f t="shared" si="3"/>
        <v>7.0952380952380949</v>
      </c>
      <c r="E84" s="17">
        <v>8</v>
      </c>
      <c r="F84" s="17">
        <v>6</v>
      </c>
      <c r="G84" s="17">
        <v>7.333333333333333</v>
      </c>
      <c r="H84" s="17">
        <v>7</v>
      </c>
      <c r="I84" s="5" t="s">
        <v>6524</v>
      </c>
      <c r="J84" s="37"/>
      <c r="K84" s="325"/>
      <c r="L84" s="325"/>
      <c r="M84" s="325">
        <v>39892</v>
      </c>
      <c r="N84" s="17">
        <v>1</v>
      </c>
      <c r="O84" s="5">
        <v>2008</v>
      </c>
      <c r="P84" s="5" t="s">
        <v>11027</v>
      </c>
      <c r="Q84" s="268" t="s">
        <v>9892</v>
      </c>
      <c r="R84" s="267"/>
      <c r="S84" s="269" t="s">
        <v>8</v>
      </c>
      <c r="Z84" s="324"/>
      <c r="AG84" s="324"/>
      <c r="AN84" s="324"/>
      <c r="AU84" s="324"/>
      <c r="BB84" s="324"/>
    </row>
    <row r="85" spans="1:54" s="323" customFormat="1">
      <c r="A85" s="5"/>
      <c r="B85" s="269"/>
      <c r="C85" s="5" t="s">
        <v>11026</v>
      </c>
      <c r="D85" s="37">
        <f t="shared" si="3"/>
        <v>7.0952380952380949</v>
      </c>
      <c r="E85" s="17">
        <v>4</v>
      </c>
      <c r="F85" s="17">
        <v>10</v>
      </c>
      <c r="G85" s="17">
        <v>7.333333333333333</v>
      </c>
      <c r="H85" s="17">
        <v>7</v>
      </c>
      <c r="I85" s="5" t="s">
        <v>6524</v>
      </c>
      <c r="J85" s="37"/>
      <c r="K85" s="325"/>
      <c r="L85" s="325"/>
      <c r="M85" s="325"/>
      <c r="N85" s="17">
        <v>0</v>
      </c>
      <c r="O85" s="5">
        <v>2019</v>
      </c>
      <c r="P85" s="5" t="s">
        <v>10167</v>
      </c>
      <c r="Q85" s="268" t="s">
        <v>11025</v>
      </c>
      <c r="R85" s="267"/>
      <c r="S85" s="269" t="s">
        <v>8</v>
      </c>
      <c r="Z85" s="324"/>
      <c r="AG85" s="324"/>
      <c r="AN85" s="324"/>
      <c r="AU85" s="324"/>
      <c r="BB85" s="324"/>
    </row>
    <row r="86" spans="1:54" s="323" customFormat="1">
      <c r="A86" s="5"/>
      <c r="B86" s="269"/>
      <c r="C86" s="269" t="s">
        <v>11024</v>
      </c>
      <c r="D86" s="37">
        <f t="shared" si="3"/>
        <v>7</v>
      </c>
      <c r="E86" s="333">
        <v>6</v>
      </c>
      <c r="F86" s="333">
        <v>9</v>
      </c>
      <c r="G86" s="333">
        <v>8</v>
      </c>
      <c r="H86" s="333">
        <v>6</v>
      </c>
      <c r="I86" s="269" t="s">
        <v>6524</v>
      </c>
      <c r="J86" s="335"/>
      <c r="K86" s="332">
        <v>40577</v>
      </c>
      <c r="L86" s="332"/>
      <c r="M86" s="332"/>
      <c r="N86" s="17">
        <v>0</v>
      </c>
      <c r="O86" s="269">
        <v>2008</v>
      </c>
      <c r="P86" s="5" t="s">
        <v>10112</v>
      </c>
      <c r="Q86" s="268" t="s">
        <v>10299</v>
      </c>
      <c r="R86" s="267"/>
      <c r="S86" s="269" t="s">
        <v>8</v>
      </c>
      <c r="Z86" s="324"/>
      <c r="AG86" s="324"/>
      <c r="AN86" s="324"/>
      <c r="AU86" s="324"/>
      <c r="BB86" s="324"/>
    </row>
    <row r="87" spans="1:54" s="323" customFormat="1">
      <c r="A87" s="5"/>
      <c r="B87" s="269"/>
      <c r="C87" s="5" t="s">
        <v>11023</v>
      </c>
      <c r="D87" s="37">
        <f t="shared" si="3"/>
        <v>7</v>
      </c>
      <c r="E87" s="17">
        <v>7</v>
      </c>
      <c r="F87" s="17">
        <v>7</v>
      </c>
      <c r="G87" s="17">
        <v>7</v>
      </c>
      <c r="H87" s="17">
        <v>7</v>
      </c>
      <c r="I87" s="5" t="s">
        <v>6524</v>
      </c>
      <c r="J87" s="37"/>
      <c r="K87" s="325">
        <v>44626</v>
      </c>
      <c r="L87" s="325"/>
      <c r="M87" s="325"/>
      <c r="N87" s="17">
        <v>0</v>
      </c>
      <c r="O87" s="5">
        <v>2009</v>
      </c>
      <c r="P87" s="5" t="s">
        <v>11022</v>
      </c>
      <c r="Q87" s="268" t="s">
        <v>11021</v>
      </c>
      <c r="R87" s="267"/>
      <c r="S87" s="269" t="s">
        <v>8</v>
      </c>
      <c r="Z87" s="324"/>
      <c r="AG87" s="324"/>
      <c r="AN87" s="324"/>
      <c r="AU87" s="324"/>
      <c r="BB87" s="324"/>
    </row>
    <row r="88" spans="1:54" s="323" customFormat="1">
      <c r="A88" s="5"/>
      <c r="B88" s="269"/>
      <c r="C88" s="5" t="s">
        <v>11020</v>
      </c>
      <c r="D88" s="37">
        <f t="shared" si="3"/>
        <v>7</v>
      </c>
      <c r="E88" s="17">
        <v>6</v>
      </c>
      <c r="F88" s="17">
        <v>8</v>
      </c>
      <c r="G88" s="17">
        <v>7</v>
      </c>
      <c r="H88" s="17">
        <v>7</v>
      </c>
      <c r="I88" s="5" t="s">
        <v>6524</v>
      </c>
      <c r="J88" s="37"/>
      <c r="K88" s="325">
        <v>44635</v>
      </c>
      <c r="L88" s="325"/>
      <c r="M88" s="325"/>
      <c r="N88" s="17">
        <v>0</v>
      </c>
      <c r="O88" s="5">
        <v>2021</v>
      </c>
      <c r="P88" s="5" t="s">
        <v>11019</v>
      </c>
      <c r="Q88" s="268" t="s">
        <v>11018</v>
      </c>
      <c r="R88" s="267"/>
      <c r="S88" s="269" t="s">
        <v>8</v>
      </c>
      <c r="Z88" s="324"/>
      <c r="AG88" s="324"/>
      <c r="AN88" s="324"/>
      <c r="AU88" s="324"/>
      <c r="BB88" s="324"/>
    </row>
    <row r="89" spans="1:54" s="323" customFormat="1">
      <c r="A89" s="5"/>
      <c r="B89" s="269"/>
      <c r="C89" s="5" t="s">
        <v>11017</v>
      </c>
      <c r="D89" s="37">
        <f t="shared" si="3"/>
        <v>7</v>
      </c>
      <c r="E89" s="17">
        <v>6</v>
      </c>
      <c r="F89" s="17">
        <v>8</v>
      </c>
      <c r="G89" s="17">
        <v>7</v>
      </c>
      <c r="H89" s="17">
        <v>7</v>
      </c>
      <c r="I89" s="5" t="s">
        <v>6524</v>
      </c>
      <c r="J89" s="37"/>
      <c r="K89" s="325">
        <v>44755</v>
      </c>
      <c r="L89" s="325"/>
      <c r="M89" s="325"/>
      <c r="N89" s="17">
        <v>0</v>
      </c>
      <c r="O89" s="5">
        <v>2019</v>
      </c>
      <c r="P89" s="5" t="s">
        <v>10301</v>
      </c>
      <c r="Q89" s="268" t="s">
        <v>11016</v>
      </c>
      <c r="R89" s="267"/>
      <c r="S89" s="269" t="s">
        <v>8</v>
      </c>
      <c r="Z89" s="324"/>
      <c r="AG89" s="324"/>
      <c r="AN89" s="324"/>
      <c r="AU89" s="324"/>
      <c r="BB89" s="324"/>
    </row>
    <row r="90" spans="1:54" s="323" customFormat="1">
      <c r="A90" s="5"/>
      <c r="B90" s="269"/>
      <c r="C90" s="5" t="s">
        <v>11015</v>
      </c>
      <c r="D90" s="37">
        <f t="shared" si="3"/>
        <v>7</v>
      </c>
      <c r="E90" s="17">
        <v>6</v>
      </c>
      <c r="F90" s="17">
        <v>8</v>
      </c>
      <c r="G90" s="17">
        <v>7</v>
      </c>
      <c r="H90" s="17">
        <v>7</v>
      </c>
      <c r="I90" s="5" t="s">
        <v>6524</v>
      </c>
      <c r="J90" s="37"/>
      <c r="K90" s="325">
        <v>44996</v>
      </c>
      <c r="L90" s="325"/>
      <c r="M90" s="325"/>
      <c r="N90" s="17">
        <v>0</v>
      </c>
      <c r="O90" s="5">
        <v>2015</v>
      </c>
      <c r="P90" s="5" t="s">
        <v>10120</v>
      </c>
      <c r="Q90" s="268" t="s">
        <v>11014</v>
      </c>
      <c r="R90" s="267"/>
      <c r="S90" s="269" t="s">
        <v>8</v>
      </c>
      <c r="Z90" s="324"/>
      <c r="AG90" s="324"/>
      <c r="AN90" s="324"/>
      <c r="AU90" s="324"/>
      <c r="BB90" s="324"/>
    </row>
    <row r="91" spans="1:54" s="323" customFormat="1">
      <c r="A91" s="5"/>
      <c r="B91" s="269"/>
      <c r="C91" s="5" t="s">
        <v>11013</v>
      </c>
      <c r="D91" s="37">
        <f t="shared" si="3"/>
        <v>7</v>
      </c>
      <c r="E91" s="17">
        <v>7</v>
      </c>
      <c r="F91" s="17">
        <v>9</v>
      </c>
      <c r="G91" s="17">
        <v>6</v>
      </c>
      <c r="H91" s="17">
        <v>7</v>
      </c>
      <c r="I91" s="5" t="s">
        <v>6524</v>
      </c>
      <c r="J91" s="37"/>
      <c r="K91" s="325">
        <v>44439</v>
      </c>
      <c r="L91" s="325"/>
      <c r="M91" s="325"/>
      <c r="N91" s="17">
        <v>0</v>
      </c>
      <c r="O91" s="5">
        <v>2014</v>
      </c>
      <c r="P91" s="5" t="s">
        <v>10213</v>
      </c>
      <c r="Q91" s="268" t="s">
        <v>11012</v>
      </c>
      <c r="R91" s="267"/>
      <c r="S91" s="269" t="s">
        <v>8</v>
      </c>
      <c r="Z91" s="324"/>
      <c r="AG91" s="324"/>
      <c r="AN91" s="324"/>
      <c r="AU91" s="324"/>
      <c r="BB91" s="324"/>
    </row>
    <row r="92" spans="1:54" s="323" customFormat="1">
      <c r="A92" s="5"/>
      <c r="B92" s="269"/>
      <c r="C92" s="5" t="s">
        <v>11011</v>
      </c>
      <c r="D92" s="37">
        <f t="shared" si="3"/>
        <v>7</v>
      </c>
      <c r="E92" s="17">
        <v>5</v>
      </c>
      <c r="F92" s="17">
        <v>4</v>
      </c>
      <c r="G92" s="17">
        <v>8</v>
      </c>
      <c r="H92" s="17">
        <v>8</v>
      </c>
      <c r="I92" s="5" t="s">
        <v>6524</v>
      </c>
      <c r="J92" s="37"/>
      <c r="K92" s="325">
        <v>44770</v>
      </c>
      <c r="L92" s="325"/>
      <c r="M92" s="325"/>
      <c r="N92" s="17">
        <v>0</v>
      </c>
      <c r="O92" s="5">
        <v>2013</v>
      </c>
      <c r="P92" s="5" t="s">
        <v>10002</v>
      </c>
      <c r="Q92" s="268" t="s">
        <v>10576</v>
      </c>
      <c r="R92" s="267"/>
      <c r="S92" s="269" t="s">
        <v>8</v>
      </c>
      <c r="Z92" s="324"/>
      <c r="AG92" s="324"/>
      <c r="AN92" s="324"/>
      <c r="AU92" s="324"/>
      <c r="BB92" s="324"/>
    </row>
    <row r="93" spans="1:54" s="323" customFormat="1">
      <c r="A93" s="5"/>
      <c r="B93" s="269"/>
      <c r="C93" s="5" t="s">
        <v>11010</v>
      </c>
      <c r="D93" s="37">
        <f t="shared" si="3"/>
        <v>6.9761904761904763</v>
      </c>
      <c r="E93" s="17">
        <v>4</v>
      </c>
      <c r="F93" s="17">
        <v>7</v>
      </c>
      <c r="G93" s="17">
        <v>7.666666666666667</v>
      </c>
      <c r="H93" s="17">
        <v>7.5</v>
      </c>
      <c r="I93" s="5" t="s">
        <v>6524</v>
      </c>
      <c r="J93" s="37"/>
      <c r="K93" s="325">
        <v>44520</v>
      </c>
      <c r="L93" s="325"/>
      <c r="M93" s="325"/>
      <c r="N93" s="17">
        <v>0</v>
      </c>
      <c r="O93" s="5">
        <v>2015</v>
      </c>
      <c r="P93" s="5" t="s">
        <v>11009</v>
      </c>
      <c r="Q93" s="268" t="s">
        <v>11008</v>
      </c>
      <c r="R93" s="267"/>
      <c r="S93" s="269" t="s">
        <v>8</v>
      </c>
      <c r="Z93" s="324"/>
      <c r="AG93" s="324"/>
      <c r="AN93" s="324"/>
      <c r="AU93" s="324"/>
      <c r="BB93" s="324"/>
    </row>
    <row r="94" spans="1:54" s="323" customFormat="1">
      <c r="A94" s="5"/>
      <c r="B94" s="269"/>
      <c r="C94" s="5" t="s">
        <v>11007</v>
      </c>
      <c r="D94" s="37">
        <f t="shared" si="3"/>
        <v>6.9047619047619051</v>
      </c>
      <c r="E94" s="17">
        <v>7</v>
      </c>
      <c r="F94" s="17">
        <v>7</v>
      </c>
      <c r="G94" s="17">
        <v>6.666666666666667</v>
      </c>
      <c r="H94" s="17">
        <v>7</v>
      </c>
      <c r="I94" s="5" t="s">
        <v>6524</v>
      </c>
      <c r="J94" s="37"/>
      <c r="K94" s="325"/>
      <c r="L94" s="325"/>
      <c r="M94" s="325">
        <v>44212</v>
      </c>
      <c r="N94" s="17">
        <v>1</v>
      </c>
      <c r="O94" s="5">
        <v>2016</v>
      </c>
      <c r="P94" s="5" t="s">
        <v>10749</v>
      </c>
      <c r="Q94" s="268" t="s">
        <v>10111</v>
      </c>
      <c r="R94" s="267"/>
      <c r="S94" s="269" t="s">
        <v>8</v>
      </c>
      <c r="Z94" s="324"/>
      <c r="AG94" s="324"/>
      <c r="AN94" s="324"/>
      <c r="AU94" s="324"/>
      <c r="BB94" s="324"/>
    </row>
    <row r="95" spans="1:54" s="323" customFormat="1">
      <c r="A95" s="5"/>
      <c r="B95" s="269"/>
      <c r="C95" s="5" t="s">
        <v>11006</v>
      </c>
      <c r="D95" s="37">
        <f t="shared" si="3"/>
        <v>6.9047619047619051</v>
      </c>
      <c r="E95" s="17">
        <v>7</v>
      </c>
      <c r="F95" s="17">
        <v>5</v>
      </c>
      <c r="G95" s="17">
        <v>7.666666666666667</v>
      </c>
      <c r="H95" s="17">
        <v>7</v>
      </c>
      <c r="I95" s="5" t="s">
        <v>6524</v>
      </c>
      <c r="J95" s="37"/>
      <c r="K95" s="325">
        <v>44597</v>
      </c>
      <c r="L95" s="325"/>
      <c r="M95" s="325"/>
      <c r="N95" s="17">
        <v>0</v>
      </c>
      <c r="O95" s="5">
        <v>2019</v>
      </c>
      <c r="P95" s="5" t="s">
        <v>9971</v>
      </c>
      <c r="Q95" s="268" t="s">
        <v>11005</v>
      </c>
      <c r="R95" s="267"/>
      <c r="S95" s="269" t="s">
        <v>8</v>
      </c>
      <c r="Z95" s="324"/>
      <c r="AG95" s="324"/>
      <c r="AN95" s="324"/>
      <c r="AU95" s="324"/>
      <c r="BB95" s="324"/>
    </row>
    <row r="96" spans="1:54" s="323" customFormat="1">
      <c r="A96" s="5"/>
      <c r="B96" s="269"/>
      <c r="C96" s="5" t="s">
        <v>11004</v>
      </c>
      <c r="D96" s="37">
        <f t="shared" si="3"/>
        <v>6.8571428571428568</v>
      </c>
      <c r="E96" s="17">
        <v>6</v>
      </c>
      <c r="F96" s="17">
        <v>5</v>
      </c>
      <c r="G96" s="17">
        <v>8</v>
      </c>
      <c r="H96" s="17">
        <v>7</v>
      </c>
      <c r="I96" s="5" t="s">
        <v>6524</v>
      </c>
      <c r="J96" s="37"/>
      <c r="K96" s="325">
        <v>44423</v>
      </c>
      <c r="L96" s="325"/>
      <c r="M96" s="325"/>
      <c r="N96" s="17">
        <v>0</v>
      </c>
      <c r="O96" s="5">
        <v>2016</v>
      </c>
      <c r="P96" s="5" t="s">
        <v>10200</v>
      </c>
      <c r="Q96" s="268" t="s">
        <v>11003</v>
      </c>
      <c r="R96" s="267"/>
      <c r="S96" s="269" t="s">
        <v>8</v>
      </c>
      <c r="Z96" s="324"/>
      <c r="AG96" s="324"/>
      <c r="AN96" s="324"/>
      <c r="AU96" s="324"/>
      <c r="BB96" s="324"/>
    </row>
    <row r="97" spans="1:68" s="323" customFormat="1">
      <c r="A97" s="5"/>
      <c r="B97" s="269"/>
      <c r="C97" s="5" t="s">
        <v>11002</v>
      </c>
      <c r="D97" s="37">
        <f t="shared" si="3"/>
        <v>6.8571428571428568</v>
      </c>
      <c r="E97" s="17">
        <v>8</v>
      </c>
      <c r="F97" s="17">
        <v>5</v>
      </c>
      <c r="G97" s="17">
        <v>7</v>
      </c>
      <c r="H97" s="17">
        <v>7</v>
      </c>
      <c r="I97" s="5" t="s">
        <v>6524</v>
      </c>
      <c r="J97" s="37"/>
      <c r="K97" s="325">
        <v>44443</v>
      </c>
      <c r="L97" s="325"/>
      <c r="M97" s="325"/>
      <c r="N97" s="17">
        <v>0</v>
      </c>
      <c r="O97" s="5">
        <v>2020</v>
      </c>
      <c r="P97" s="5" t="s">
        <v>9976</v>
      </c>
      <c r="Q97" s="268" t="s">
        <v>10344</v>
      </c>
      <c r="R97" s="267"/>
      <c r="S97" s="269" t="s">
        <v>8</v>
      </c>
      <c r="Z97" s="324"/>
      <c r="AG97" s="324"/>
      <c r="AN97" s="324"/>
      <c r="AU97" s="324"/>
      <c r="BB97" s="324"/>
    </row>
    <row r="98" spans="1:68" s="323" customFormat="1">
      <c r="A98" s="5"/>
      <c r="B98" s="269"/>
      <c r="C98" s="5" t="s">
        <v>11001</v>
      </c>
      <c r="D98" s="37">
        <f t="shared" si="3"/>
        <v>6.8571428571428568</v>
      </c>
      <c r="E98" s="17">
        <v>3</v>
      </c>
      <c r="F98" s="17">
        <v>5</v>
      </c>
      <c r="G98" s="17">
        <v>8</v>
      </c>
      <c r="H98" s="17">
        <v>8</v>
      </c>
      <c r="I98" s="5" t="s">
        <v>6524</v>
      </c>
      <c r="J98" s="37"/>
      <c r="K98" s="325">
        <v>44995</v>
      </c>
      <c r="L98" s="325"/>
      <c r="M98" s="325"/>
      <c r="N98" s="17">
        <v>0</v>
      </c>
      <c r="O98" s="5">
        <v>2021</v>
      </c>
      <c r="P98" s="5" t="s">
        <v>11000</v>
      </c>
      <c r="Q98" s="268" t="s">
        <v>10867</v>
      </c>
      <c r="R98" s="267"/>
      <c r="S98" s="269" t="s">
        <v>8</v>
      </c>
      <c r="Z98" s="324"/>
      <c r="AG98" s="324"/>
      <c r="AN98" s="324"/>
      <c r="AU98" s="324"/>
      <c r="BB98" s="324"/>
    </row>
    <row r="99" spans="1:68" s="323" customFormat="1">
      <c r="A99" s="5"/>
      <c r="B99" s="269"/>
      <c r="C99" s="5" t="s">
        <v>10999</v>
      </c>
      <c r="D99" s="37">
        <f t="shared" si="3"/>
        <v>6.8095238095238102</v>
      </c>
      <c r="E99" s="17">
        <v>4</v>
      </c>
      <c r="F99" s="17">
        <v>0</v>
      </c>
      <c r="G99" s="17">
        <v>8.3333333333333339</v>
      </c>
      <c r="H99" s="17">
        <v>9</v>
      </c>
      <c r="I99" s="5" t="s">
        <v>6524</v>
      </c>
      <c r="J99" s="37"/>
      <c r="K99" s="325"/>
      <c r="L99" s="325"/>
      <c r="M99" s="325">
        <v>39600</v>
      </c>
      <c r="N99" s="17">
        <v>1</v>
      </c>
      <c r="O99" s="5">
        <v>2008</v>
      </c>
      <c r="P99" s="5" t="s">
        <v>10998</v>
      </c>
      <c r="Q99" s="268" t="s">
        <v>10997</v>
      </c>
      <c r="R99" s="267"/>
      <c r="S99" s="269" t="s">
        <v>8</v>
      </c>
      <c r="Z99" s="324"/>
      <c r="AG99" s="324"/>
      <c r="AN99" s="324"/>
      <c r="AU99" s="324"/>
      <c r="BB99" s="324"/>
    </row>
    <row r="100" spans="1:68" s="323" customFormat="1">
      <c r="A100" s="5" t="s">
        <v>10248</v>
      </c>
      <c r="B100" s="269" t="s">
        <v>10433</v>
      </c>
      <c r="C100" s="326" t="s">
        <v>10996</v>
      </c>
      <c r="D100" s="37">
        <f t="shared" si="3"/>
        <v>6.7142857142857144</v>
      </c>
      <c r="E100" s="17">
        <v>5</v>
      </c>
      <c r="F100" s="17">
        <v>5</v>
      </c>
      <c r="G100" s="17">
        <v>8</v>
      </c>
      <c r="H100" s="17">
        <v>7</v>
      </c>
      <c r="I100" s="5" t="s">
        <v>6524</v>
      </c>
      <c r="J100" s="37">
        <f>AVERAGE(S100:BP100)</f>
        <v>6</v>
      </c>
      <c r="K100" s="325">
        <v>45396</v>
      </c>
      <c r="L100" s="325"/>
      <c r="M100" s="325"/>
      <c r="N100" s="17">
        <v>0</v>
      </c>
      <c r="O100" s="5">
        <v>2020</v>
      </c>
      <c r="P100" s="5" t="s">
        <v>10150</v>
      </c>
      <c r="Q100" s="268" t="s">
        <v>10995</v>
      </c>
      <c r="R100" s="267"/>
      <c r="S100" s="269" t="s">
        <v>8</v>
      </c>
      <c r="Z100" s="324"/>
      <c r="AG100" s="324"/>
      <c r="AH100" s="323">
        <v>6</v>
      </c>
      <c r="AN100" s="324"/>
      <c r="AU100" s="324"/>
      <c r="BB100" s="324"/>
    </row>
    <row r="101" spans="1:68" s="323" customFormat="1">
      <c r="A101" s="5"/>
      <c r="B101" s="269"/>
      <c r="C101" s="5" t="s">
        <v>10994</v>
      </c>
      <c r="D101" s="37">
        <f t="shared" si="3"/>
        <v>6.7142857142857144</v>
      </c>
      <c r="E101" s="17">
        <v>5</v>
      </c>
      <c r="F101" s="17">
        <v>10</v>
      </c>
      <c r="G101" s="17">
        <v>7</v>
      </c>
      <c r="H101" s="17">
        <v>6</v>
      </c>
      <c r="I101" s="5" t="s">
        <v>6524</v>
      </c>
      <c r="J101" s="37"/>
      <c r="K101" s="325">
        <v>44996</v>
      </c>
      <c r="L101" s="325"/>
      <c r="M101" s="325"/>
      <c r="N101" s="17">
        <v>0</v>
      </c>
      <c r="O101" s="5">
        <v>2018</v>
      </c>
      <c r="P101" s="5" t="s">
        <v>10301</v>
      </c>
      <c r="Q101" s="268" t="s">
        <v>10993</v>
      </c>
      <c r="R101" s="267"/>
      <c r="S101" s="269" t="s">
        <v>8</v>
      </c>
      <c r="Z101" s="324"/>
      <c r="AG101" s="324"/>
      <c r="AN101" s="324"/>
      <c r="AU101" s="324"/>
      <c r="BB101" s="324"/>
    </row>
    <row r="102" spans="1:68" s="323" customFormat="1">
      <c r="A102" s="5"/>
      <c r="B102" s="269"/>
      <c r="C102" s="5" t="s">
        <v>10992</v>
      </c>
      <c r="D102" s="37">
        <f t="shared" si="3"/>
        <v>6.7142857142857144</v>
      </c>
      <c r="E102" s="17">
        <v>5</v>
      </c>
      <c r="F102" s="17">
        <v>10</v>
      </c>
      <c r="G102" s="17">
        <v>7</v>
      </c>
      <c r="H102" s="17">
        <v>6</v>
      </c>
      <c r="I102" s="5" t="s">
        <v>6524</v>
      </c>
      <c r="J102" s="37"/>
      <c r="K102" s="325">
        <v>44974</v>
      </c>
      <c r="L102" s="325"/>
      <c r="M102" s="325"/>
      <c r="N102" s="17">
        <v>0</v>
      </c>
      <c r="O102" s="5">
        <v>2019</v>
      </c>
      <c r="P102" s="5" t="s">
        <v>10991</v>
      </c>
      <c r="Q102" s="268" t="s">
        <v>10990</v>
      </c>
      <c r="R102" s="267"/>
      <c r="S102" s="269" t="s">
        <v>8</v>
      </c>
      <c r="Z102" s="324"/>
      <c r="AG102" s="324"/>
      <c r="AN102" s="324"/>
      <c r="AU102" s="324"/>
      <c r="BB102" s="324"/>
    </row>
    <row r="103" spans="1:68">
      <c r="B103" s="269"/>
      <c r="C103" s="5" t="s">
        <v>10989</v>
      </c>
      <c r="D103" s="37">
        <f t="shared" si="3"/>
        <v>6.7142857142857144</v>
      </c>
      <c r="E103" s="17">
        <v>2</v>
      </c>
      <c r="F103" s="17">
        <v>10</v>
      </c>
      <c r="G103" s="17">
        <v>7</v>
      </c>
      <c r="H103" s="17">
        <v>7</v>
      </c>
      <c r="I103" s="5" t="s">
        <v>6524</v>
      </c>
      <c r="K103" s="325">
        <v>44629</v>
      </c>
      <c r="L103" s="325"/>
      <c r="M103" s="325"/>
      <c r="N103" s="17">
        <v>0</v>
      </c>
      <c r="O103" s="5">
        <v>2017</v>
      </c>
      <c r="P103" s="5" t="s">
        <v>10988</v>
      </c>
      <c r="Q103" s="268" t="s">
        <v>10937</v>
      </c>
      <c r="S103" s="269" t="s">
        <v>8</v>
      </c>
      <c r="T103" s="323"/>
      <c r="U103" s="323"/>
      <c r="V103" s="323"/>
      <c r="W103" s="323"/>
      <c r="X103" s="323"/>
      <c r="Y103" s="323"/>
      <c r="Z103" s="324"/>
      <c r="AA103" s="323"/>
      <c r="AB103" s="323"/>
      <c r="AC103" s="323"/>
      <c r="AD103" s="323"/>
      <c r="AE103" s="323"/>
      <c r="AF103" s="323"/>
      <c r="AG103" s="324"/>
      <c r="AH103" s="323"/>
      <c r="AI103" s="323"/>
      <c r="AJ103" s="323"/>
      <c r="AK103" s="323"/>
      <c r="AL103" s="323"/>
      <c r="AM103" s="323"/>
      <c r="AN103" s="324"/>
      <c r="AO103" s="323"/>
      <c r="AP103" s="323"/>
      <c r="AQ103" s="323"/>
      <c r="AR103" s="323"/>
      <c r="AS103" s="323"/>
      <c r="AT103" s="323"/>
      <c r="AU103" s="324"/>
      <c r="AV103" s="323"/>
      <c r="AW103" s="323"/>
      <c r="AX103" s="323"/>
      <c r="AY103" s="323"/>
      <c r="AZ103" s="323"/>
      <c r="BA103" s="323"/>
      <c r="BB103" s="324"/>
      <c r="BC103" s="323"/>
      <c r="BD103" s="323"/>
      <c r="BE103" s="323"/>
      <c r="BF103" s="323"/>
      <c r="BG103" s="323"/>
      <c r="BH103" s="323"/>
      <c r="BI103" s="323"/>
      <c r="BJ103" s="323"/>
      <c r="BK103" s="323"/>
      <c r="BL103" s="323"/>
      <c r="BM103" s="323"/>
      <c r="BN103" s="323"/>
      <c r="BO103" s="323"/>
      <c r="BP103" s="323"/>
    </row>
    <row r="104" spans="1:68" s="323" customFormat="1">
      <c r="A104" s="5"/>
      <c r="B104" s="269"/>
      <c r="C104" s="5" t="s">
        <v>10987</v>
      </c>
      <c r="D104" s="37">
        <f t="shared" si="3"/>
        <v>6.7142857142857144</v>
      </c>
      <c r="E104" s="17">
        <v>7</v>
      </c>
      <c r="F104" s="17">
        <v>5</v>
      </c>
      <c r="G104" s="17">
        <v>7</v>
      </c>
      <c r="H104" s="17">
        <v>7</v>
      </c>
      <c r="I104" s="5" t="s">
        <v>6524</v>
      </c>
      <c r="J104" s="37"/>
      <c r="K104" s="325">
        <v>44994</v>
      </c>
      <c r="L104" s="325"/>
      <c r="M104" s="325"/>
      <c r="N104" s="17">
        <v>0</v>
      </c>
      <c r="O104" s="5">
        <v>2018</v>
      </c>
      <c r="P104" s="5" t="s">
        <v>10986</v>
      </c>
      <c r="Q104" s="268" t="s">
        <v>10405</v>
      </c>
      <c r="R104" s="267"/>
      <c r="S104" s="269" t="s">
        <v>8</v>
      </c>
      <c r="Z104" s="324"/>
      <c r="AG104" s="324"/>
      <c r="AN104" s="324"/>
      <c r="AU104" s="324"/>
      <c r="BB104" s="324"/>
    </row>
    <row r="105" spans="1:68">
      <c r="B105" s="269"/>
      <c r="C105" s="5" t="s">
        <v>10985</v>
      </c>
      <c r="D105" s="37">
        <f t="shared" si="3"/>
        <v>6.7142857142857144</v>
      </c>
      <c r="E105" s="17">
        <v>2</v>
      </c>
      <c r="F105" s="17">
        <v>10</v>
      </c>
      <c r="G105" s="17">
        <v>7</v>
      </c>
      <c r="H105" s="17">
        <v>7</v>
      </c>
      <c r="I105" s="5" t="s">
        <v>6524</v>
      </c>
      <c r="K105" s="325">
        <v>44427</v>
      </c>
      <c r="L105" s="325"/>
      <c r="M105" s="325"/>
      <c r="N105" s="17">
        <v>0</v>
      </c>
      <c r="O105" s="5">
        <v>2014</v>
      </c>
      <c r="P105" s="5" t="s">
        <v>9976</v>
      </c>
      <c r="Q105" s="268" t="s">
        <v>10984</v>
      </c>
      <c r="S105" s="269" t="s">
        <v>8</v>
      </c>
      <c r="T105" s="323"/>
      <c r="U105" s="323"/>
      <c r="V105" s="323"/>
      <c r="W105" s="323"/>
      <c r="X105" s="323"/>
      <c r="Y105" s="323"/>
      <c r="Z105" s="324"/>
      <c r="AA105" s="323"/>
      <c r="AB105" s="323"/>
      <c r="AC105" s="323"/>
      <c r="AD105" s="323"/>
      <c r="AE105" s="323"/>
      <c r="AF105" s="323"/>
      <c r="AG105" s="324"/>
      <c r="AH105" s="323"/>
      <c r="AI105" s="323"/>
      <c r="AJ105" s="323"/>
      <c r="AK105" s="323"/>
      <c r="AL105" s="323"/>
      <c r="AM105" s="323"/>
      <c r="AN105" s="324"/>
      <c r="AO105" s="323"/>
      <c r="AP105" s="323"/>
      <c r="AQ105" s="323"/>
      <c r="AR105" s="323"/>
      <c r="AS105" s="323"/>
      <c r="AT105" s="323"/>
      <c r="AU105" s="324"/>
      <c r="AV105" s="323"/>
      <c r="AW105" s="323"/>
      <c r="AX105" s="323"/>
      <c r="AY105" s="323"/>
      <c r="AZ105" s="323"/>
      <c r="BA105" s="323"/>
      <c r="BB105" s="324"/>
      <c r="BC105" s="323"/>
      <c r="BD105" s="323"/>
      <c r="BE105" s="323"/>
      <c r="BF105" s="323"/>
      <c r="BG105" s="323"/>
      <c r="BH105" s="323"/>
      <c r="BI105" s="323"/>
      <c r="BJ105" s="323"/>
      <c r="BK105" s="323"/>
      <c r="BL105" s="323"/>
      <c r="BM105" s="323"/>
      <c r="BN105" s="323"/>
      <c r="BO105" s="323"/>
      <c r="BP105" s="323"/>
    </row>
    <row r="106" spans="1:68">
      <c r="B106" s="269"/>
      <c r="C106" s="5" t="s">
        <v>10983</v>
      </c>
      <c r="D106" s="37">
        <f t="shared" si="3"/>
        <v>6.6904761904761907</v>
      </c>
      <c r="E106" s="17">
        <v>3</v>
      </c>
      <c r="F106" s="17">
        <v>8</v>
      </c>
      <c r="G106" s="17">
        <v>6.666666666666667</v>
      </c>
      <c r="H106" s="17">
        <v>7.5</v>
      </c>
      <c r="I106" s="5" t="s">
        <v>6524</v>
      </c>
      <c r="K106" s="325">
        <v>44755</v>
      </c>
      <c r="L106" s="325"/>
      <c r="M106" s="325"/>
      <c r="N106" s="17">
        <v>0</v>
      </c>
      <c r="O106" s="5">
        <v>2019</v>
      </c>
      <c r="P106" s="5" t="s">
        <v>10982</v>
      </c>
      <c r="Q106" s="268" t="s">
        <v>10981</v>
      </c>
      <c r="S106" s="269" t="s">
        <v>8</v>
      </c>
      <c r="T106" s="323"/>
      <c r="U106" s="323"/>
      <c r="V106" s="323"/>
      <c r="W106" s="323"/>
      <c r="X106" s="323"/>
      <c r="Y106" s="323"/>
      <c r="Z106" s="324"/>
      <c r="AA106" s="323"/>
      <c r="AB106" s="323"/>
      <c r="AC106" s="323"/>
      <c r="AD106" s="323"/>
      <c r="AE106" s="323"/>
      <c r="AF106" s="323"/>
      <c r="AG106" s="324"/>
      <c r="AH106" s="323"/>
      <c r="AI106" s="323"/>
      <c r="AJ106" s="323"/>
      <c r="AK106" s="323"/>
      <c r="AL106" s="323"/>
      <c r="AM106" s="323"/>
      <c r="AN106" s="324"/>
      <c r="AO106" s="323"/>
      <c r="AP106" s="323"/>
      <c r="AQ106" s="323"/>
      <c r="AR106" s="323"/>
      <c r="AS106" s="323"/>
      <c r="AT106" s="323"/>
      <c r="AU106" s="324"/>
      <c r="AV106" s="323"/>
      <c r="AW106" s="323"/>
      <c r="AX106" s="323"/>
      <c r="AY106" s="323"/>
      <c r="AZ106" s="323"/>
      <c r="BA106" s="323"/>
      <c r="BB106" s="324"/>
      <c r="BC106" s="323"/>
      <c r="BD106" s="323"/>
      <c r="BE106" s="323"/>
      <c r="BF106" s="323"/>
      <c r="BG106" s="323"/>
      <c r="BH106" s="323"/>
      <c r="BI106" s="323"/>
      <c r="BJ106" s="323"/>
      <c r="BK106" s="323"/>
      <c r="BL106" s="323"/>
      <c r="BM106" s="323"/>
      <c r="BN106" s="323"/>
      <c r="BO106" s="323"/>
      <c r="BP106" s="323"/>
    </row>
    <row r="107" spans="1:68">
      <c r="B107" s="269"/>
      <c r="C107" s="5" t="s">
        <v>10980</v>
      </c>
      <c r="D107" s="37">
        <f t="shared" si="3"/>
        <v>6.5952380952380949</v>
      </c>
      <c r="E107" s="17">
        <v>4</v>
      </c>
      <c r="F107" s="17">
        <v>9</v>
      </c>
      <c r="G107" s="17">
        <v>5.333333333333333</v>
      </c>
      <c r="H107" s="17">
        <v>7.5</v>
      </c>
      <c r="I107" s="5" t="s">
        <v>6524</v>
      </c>
      <c r="K107" s="325" t="s">
        <v>10979</v>
      </c>
      <c r="L107" s="325"/>
      <c r="M107" s="325">
        <v>44749</v>
      </c>
      <c r="N107" s="17">
        <v>1</v>
      </c>
      <c r="O107" s="5">
        <v>2020</v>
      </c>
      <c r="P107" s="5" t="s">
        <v>10331</v>
      </c>
      <c r="Q107" s="268" t="s">
        <v>10978</v>
      </c>
      <c r="S107" s="269" t="s">
        <v>8</v>
      </c>
      <c r="T107" s="323"/>
      <c r="U107" s="323"/>
      <c r="V107" s="323"/>
      <c r="W107" s="323"/>
      <c r="X107" s="323"/>
      <c r="Y107" s="323"/>
      <c r="Z107" s="324"/>
      <c r="AA107" s="323"/>
      <c r="AB107" s="323"/>
      <c r="AC107" s="323"/>
      <c r="AD107" s="323"/>
      <c r="AE107" s="323"/>
      <c r="AF107" s="323"/>
      <c r="AG107" s="324"/>
      <c r="AH107" s="323"/>
      <c r="AI107" s="323"/>
      <c r="AJ107" s="323"/>
      <c r="AK107" s="323"/>
      <c r="AL107" s="323"/>
      <c r="AM107" s="323"/>
      <c r="AN107" s="324"/>
      <c r="AO107" s="323"/>
      <c r="AP107" s="323"/>
      <c r="AQ107" s="323"/>
      <c r="AR107" s="323"/>
      <c r="AS107" s="323"/>
      <c r="AT107" s="323"/>
      <c r="AU107" s="324"/>
      <c r="AV107" s="323"/>
      <c r="AW107" s="323"/>
      <c r="AX107" s="323"/>
      <c r="AY107" s="323"/>
      <c r="AZ107" s="323"/>
      <c r="BA107" s="323"/>
      <c r="BB107" s="324"/>
      <c r="BC107" s="323"/>
      <c r="BD107" s="323"/>
      <c r="BE107" s="323"/>
      <c r="BF107" s="323"/>
      <c r="BG107" s="323"/>
      <c r="BH107" s="323"/>
      <c r="BI107" s="323"/>
      <c r="BJ107" s="323"/>
      <c r="BK107" s="323"/>
      <c r="BL107" s="323"/>
      <c r="BM107" s="323"/>
      <c r="BN107" s="323"/>
      <c r="BO107" s="323"/>
      <c r="BP107" s="323"/>
    </row>
    <row r="108" spans="1:68">
      <c r="B108" s="269"/>
      <c r="C108" s="5" t="s">
        <v>10977</v>
      </c>
      <c r="D108" s="37">
        <f t="shared" si="3"/>
        <v>6.5714285714285712</v>
      </c>
      <c r="E108" s="17">
        <v>3</v>
      </c>
      <c r="F108" s="17">
        <v>0</v>
      </c>
      <c r="G108" s="17">
        <v>8</v>
      </c>
      <c r="H108" s="17">
        <v>9</v>
      </c>
      <c r="I108" s="5" t="s">
        <v>6524</v>
      </c>
      <c r="K108" s="325"/>
      <c r="L108" s="325"/>
      <c r="M108" s="325">
        <v>44770</v>
      </c>
      <c r="N108" s="17">
        <v>1</v>
      </c>
      <c r="O108" s="5">
        <v>2009</v>
      </c>
      <c r="P108" s="5" t="s">
        <v>10976</v>
      </c>
      <c r="Q108" s="268" t="s">
        <v>10975</v>
      </c>
      <c r="S108" s="269" t="s">
        <v>8</v>
      </c>
      <c r="T108" s="323"/>
      <c r="U108" s="323"/>
      <c r="V108" s="323"/>
      <c r="W108" s="323"/>
      <c r="X108" s="323"/>
      <c r="Y108" s="323"/>
      <c r="Z108" s="324"/>
      <c r="AA108" s="323"/>
      <c r="AB108" s="323"/>
      <c r="AC108" s="323"/>
      <c r="AD108" s="323"/>
      <c r="AE108" s="323"/>
      <c r="AF108" s="323"/>
      <c r="AG108" s="324"/>
      <c r="AH108" s="323"/>
      <c r="AI108" s="323"/>
      <c r="AJ108" s="323"/>
      <c r="AK108" s="323"/>
      <c r="AL108" s="323"/>
      <c r="AM108" s="323"/>
      <c r="AN108" s="324"/>
      <c r="AO108" s="323"/>
      <c r="AP108" s="323"/>
      <c r="AQ108" s="323"/>
      <c r="AR108" s="323"/>
      <c r="AS108" s="323"/>
      <c r="AT108" s="323"/>
      <c r="AU108" s="324"/>
      <c r="AV108" s="323"/>
      <c r="AW108" s="323"/>
      <c r="AX108" s="323"/>
      <c r="AY108" s="323"/>
      <c r="AZ108" s="323"/>
      <c r="BA108" s="323"/>
      <c r="BB108" s="324"/>
      <c r="BC108" s="323"/>
      <c r="BD108" s="323"/>
      <c r="BE108" s="323"/>
      <c r="BF108" s="323"/>
      <c r="BG108" s="323"/>
      <c r="BH108" s="323"/>
      <c r="BI108" s="323"/>
      <c r="BJ108" s="323"/>
      <c r="BK108" s="323"/>
      <c r="BL108" s="323"/>
      <c r="BM108" s="323"/>
      <c r="BN108" s="323"/>
      <c r="BO108" s="323"/>
      <c r="BP108" s="323"/>
    </row>
    <row r="109" spans="1:68">
      <c r="B109" s="269"/>
      <c r="C109" s="5" t="s">
        <v>10974</v>
      </c>
      <c r="D109" s="37">
        <f t="shared" si="3"/>
        <v>6.5714285714285712</v>
      </c>
      <c r="E109" s="17">
        <v>6</v>
      </c>
      <c r="F109" s="17">
        <v>5</v>
      </c>
      <c r="G109" s="17">
        <v>7</v>
      </c>
      <c r="H109" s="17">
        <v>7</v>
      </c>
      <c r="I109" s="5" t="s">
        <v>6524</v>
      </c>
      <c r="K109" s="325"/>
      <c r="L109" s="325"/>
      <c r="M109" s="325">
        <v>39983</v>
      </c>
      <c r="N109" s="17">
        <v>1</v>
      </c>
      <c r="O109" s="5">
        <v>2009</v>
      </c>
      <c r="P109" s="5" t="s">
        <v>10236</v>
      </c>
      <c r="Q109" s="268" t="s">
        <v>9892</v>
      </c>
      <c r="S109" s="269" t="s">
        <v>8</v>
      </c>
      <c r="T109" s="323"/>
      <c r="U109" s="323"/>
      <c r="V109" s="323"/>
      <c r="W109" s="323"/>
      <c r="X109" s="323"/>
      <c r="Y109" s="323"/>
      <c r="Z109" s="324"/>
      <c r="AA109" s="323"/>
      <c r="AB109" s="323"/>
      <c r="AC109" s="323"/>
      <c r="AD109" s="323"/>
      <c r="AE109" s="323"/>
      <c r="AF109" s="323"/>
      <c r="AG109" s="324"/>
      <c r="AH109" s="323"/>
      <c r="AI109" s="323"/>
      <c r="AJ109" s="323"/>
      <c r="AK109" s="323"/>
      <c r="AL109" s="323"/>
      <c r="AM109" s="323"/>
      <c r="AN109" s="324"/>
      <c r="AO109" s="323"/>
      <c r="AP109" s="323"/>
      <c r="AQ109" s="323"/>
      <c r="AR109" s="323"/>
      <c r="AS109" s="323"/>
      <c r="AT109" s="323"/>
      <c r="AU109" s="324"/>
      <c r="AV109" s="323"/>
      <c r="AW109" s="323"/>
      <c r="AX109" s="323"/>
      <c r="AY109" s="323"/>
      <c r="AZ109" s="323"/>
      <c r="BA109" s="323"/>
      <c r="BB109" s="324"/>
      <c r="BC109" s="323"/>
      <c r="BD109" s="323"/>
      <c r="BE109" s="323"/>
      <c r="BF109" s="323"/>
      <c r="BG109" s="323"/>
      <c r="BH109" s="323"/>
      <c r="BI109" s="323"/>
      <c r="BJ109" s="323"/>
      <c r="BK109" s="323"/>
      <c r="BL109" s="323"/>
      <c r="BM109" s="323"/>
      <c r="BN109" s="323"/>
      <c r="BO109" s="323"/>
      <c r="BP109" s="323"/>
    </row>
    <row r="110" spans="1:68" s="323" customFormat="1">
      <c r="A110" s="5" t="s">
        <v>10973</v>
      </c>
      <c r="B110" s="269" t="s">
        <v>10972</v>
      </c>
      <c r="C110" s="269" t="s">
        <v>10971</v>
      </c>
      <c r="D110" s="37">
        <f t="shared" si="3"/>
        <v>6.5714285714285712</v>
      </c>
      <c r="E110" s="333">
        <v>7</v>
      </c>
      <c r="F110" s="333">
        <v>4</v>
      </c>
      <c r="G110" s="333">
        <v>7</v>
      </c>
      <c r="H110" s="333">
        <v>7</v>
      </c>
      <c r="I110" s="269" t="s">
        <v>6524</v>
      </c>
      <c r="J110" s="37" t="e">
        <f>AVERAGE(S110:BP110)</f>
        <v>#DIV/0!</v>
      </c>
      <c r="K110" s="332">
        <v>45269</v>
      </c>
      <c r="L110" s="332">
        <v>45382</v>
      </c>
      <c r="M110" s="332" t="s">
        <v>55</v>
      </c>
      <c r="N110" s="17">
        <v>0</v>
      </c>
      <c r="O110" s="269">
        <v>2021</v>
      </c>
      <c r="P110" s="5" t="s">
        <v>10324</v>
      </c>
      <c r="Q110" s="268" t="s">
        <v>10970</v>
      </c>
      <c r="R110" s="267" t="s">
        <v>10969</v>
      </c>
      <c r="S110" s="269" t="s">
        <v>8</v>
      </c>
      <c r="Z110" s="324"/>
      <c r="AG110" s="324"/>
      <c r="AN110" s="324"/>
      <c r="AU110" s="324"/>
      <c r="BB110" s="324"/>
    </row>
    <row r="111" spans="1:68" s="323" customFormat="1">
      <c r="A111" s="5"/>
      <c r="B111" s="269"/>
      <c r="C111" s="5" t="s">
        <v>10968</v>
      </c>
      <c r="D111" s="37">
        <f t="shared" si="3"/>
        <v>6.5714285714285712</v>
      </c>
      <c r="E111" s="17">
        <v>8</v>
      </c>
      <c r="F111" s="17">
        <v>8</v>
      </c>
      <c r="G111" s="17">
        <v>6</v>
      </c>
      <c r="H111" s="17">
        <v>6</v>
      </c>
      <c r="I111" s="5" t="s">
        <v>6524</v>
      </c>
      <c r="J111" s="37"/>
      <c r="K111" s="325">
        <v>44990</v>
      </c>
      <c r="L111" s="325"/>
      <c r="M111" s="325"/>
      <c r="N111" s="17">
        <v>0</v>
      </c>
      <c r="O111" s="5">
        <v>2018</v>
      </c>
      <c r="P111" s="5" t="s">
        <v>10002</v>
      </c>
      <c r="Q111" s="268" t="s">
        <v>10967</v>
      </c>
      <c r="R111" s="267"/>
      <c r="S111" s="269" t="s">
        <v>8</v>
      </c>
      <c r="Z111" s="324"/>
      <c r="AG111" s="324"/>
      <c r="AN111" s="324"/>
      <c r="AU111" s="324"/>
      <c r="BB111" s="324"/>
    </row>
    <row r="112" spans="1:68" s="323" customFormat="1">
      <c r="A112" s="5"/>
      <c r="B112" s="269"/>
      <c r="C112" s="5" t="s">
        <v>10966</v>
      </c>
      <c r="D112" s="37">
        <f t="shared" si="3"/>
        <v>6.5714285714285712</v>
      </c>
      <c r="E112" s="17">
        <v>5</v>
      </c>
      <c r="F112" s="17">
        <v>6</v>
      </c>
      <c r="G112" s="17">
        <v>7</v>
      </c>
      <c r="H112" s="17">
        <v>7</v>
      </c>
      <c r="I112" s="5" t="s">
        <v>6524</v>
      </c>
      <c r="J112" s="37"/>
      <c r="K112" s="325">
        <v>44444</v>
      </c>
      <c r="L112" s="325"/>
      <c r="M112" s="325"/>
      <c r="N112" s="17">
        <v>0</v>
      </c>
      <c r="O112" s="5">
        <v>2010</v>
      </c>
      <c r="P112" s="5" t="s">
        <v>10346</v>
      </c>
      <c r="Q112" s="268" t="s">
        <v>10965</v>
      </c>
      <c r="R112" s="267"/>
      <c r="S112" s="269" t="s">
        <v>8</v>
      </c>
      <c r="Z112" s="324"/>
      <c r="AG112" s="324"/>
      <c r="AN112" s="324"/>
      <c r="AU112" s="324"/>
      <c r="BB112" s="324"/>
    </row>
    <row r="113" spans="1:68" s="323" customFormat="1">
      <c r="A113" s="5"/>
      <c r="B113" s="269"/>
      <c r="C113" s="5" t="s">
        <v>10964</v>
      </c>
      <c r="D113" s="37">
        <f t="shared" si="3"/>
        <v>6.5714285714285712</v>
      </c>
      <c r="E113" s="17">
        <v>3</v>
      </c>
      <c r="F113" s="17">
        <v>4</v>
      </c>
      <c r="G113" s="17">
        <v>9</v>
      </c>
      <c r="H113" s="17">
        <v>7</v>
      </c>
      <c r="I113" s="5" t="s">
        <v>6524</v>
      </c>
      <c r="J113" s="37"/>
      <c r="K113" s="325">
        <v>44482</v>
      </c>
      <c r="L113" s="325"/>
      <c r="M113" s="325"/>
      <c r="N113" s="17">
        <v>0</v>
      </c>
      <c r="O113" s="5">
        <v>2015</v>
      </c>
      <c r="P113" s="5" t="s">
        <v>10963</v>
      </c>
      <c r="Q113" s="268" t="s">
        <v>10962</v>
      </c>
      <c r="R113" s="267"/>
      <c r="S113" s="269" t="s">
        <v>8</v>
      </c>
      <c r="Z113" s="324"/>
      <c r="AG113" s="324"/>
      <c r="AN113" s="324"/>
      <c r="AU113" s="324"/>
      <c r="BB113" s="324"/>
    </row>
    <row r="114" spans="1:68" s="323" customFormat="1">
      <c r="A114" s="5"/>
      <c r="B114" s="269"/>
      <c r="C114" s="5" t="s">
        <v>10961</v>
      </c>
      <c r="D114" s="37">
        <f t="shared" si="3"/>
        <v>6.5714285714285712</v>
      </c>
      <c r="E114" s="17">
        <v>4</v>
      </c>
      <c r="F114" s="17">
        <v>5</v>
      </c>
      <c r="G114" s="17">
        <v>8</v>
      </c>
      <c r="H114" s="17">
        <v>7</v>
      </c>
      <c r="I114" s="5" t="s">
        <v>6524</v>
      </c>
      <c r="J114" s="37"/>
      <c r="K114" s="325">
        <v>44632</v>
      </c>
      <c r="L114" s="325"/>
      <c r="M114" s="325"/>
      <c r="N114" s="17">
        <v>0</v>
      </c>
      <c r="O114" s="5">
        <v>2013</v>
      </c>
      <c r="P114" s="5" t="s">
        <v>10363</v>
      </c>
      <c r="Q114" s="268" t="s">
        <v>10960</v>
      </c>
      <c r="R114" s="267"/>
      <c r="S114" s="269" t="s">
        <v>8</v>
      </c>
      <c r="Z114" s="324"/>
      <c r="AG114" s="324"/>
      <c r="AN114" s="324"/>
      <c r="AU114" s="324"/>
      <c r="BB114" s="324"/>
    </row>
    <row r="115" spans="1:68" s="323" customFormat="1">
      <c r="A115" s="5"/>
      <c r="B115" s="269"/>
      <c r="C115" s="5" t="s">
        <v>10959</v>
      </c>
      <c r="D115" s="37">
        <f t="shared" si="3"/>
        <v>6.5714285714285712</v>
      </c>
      <c r="E115" s="17">
        <v>6</v>
      </c>
      <c r="F115" s="17">
        <v>5</v>
      </c>
      <c r="G115" s="17">
        <v>7</v>
      </c>
      <c r="H115" s="17">
        <v>7</v>
      </c>
      <c r="I115" s="5" t="s">
        <v>6524</v>
      </c>
      <c r="J115" s="37"/>
      <c r="K115" s="325">
        <v>44989</v>
      </c>
      <c r="L115" s="325"/>
      <c r="M115" s="325"/>
      <c r="N115" s="17">
        <v>0</v>
      </c>
      <c r="O115" s="5">
        <v>2021</v>
      </c>
      <c r="P115" s="5" t="s">
        <v>10843</v>
      </c>
      <c r="Q115" s="268" t="s">
        <v>10886</v>
      </c>
      <c r="R115" s="267"/>
      <c r="S115" s="269" t="s">
        <v>8</v>
      </c>
      <c r="Z115" s="324"/>
      <c r="AG115" s="324"/>
      <c r="AN115" s="324"/>
      <c r="AU115" s="324"/>
      <c r="BB115" s="324"/>
    </row>
    <row r="116" spans="1:68">
      <c r="B116" s="269"/>
      <c r="C116" s="5" t="s">
        <v>10958</v>
      </c>
      <c r="D116" s="37">
        <f t="shared" si="3"/>
        <v>6.5714285714285712</v>
      </c>
      <c r="E116" s="17">
        <v>4</v>
      </c>
      <c r="F116" s="17">
        <v>7</v>
      </c>
      <c r="G116" s="17">
        <v>7</v>
      </c>
      <c r="H116" s="17">
        <v>7</v>
      </c>
      <c r="I116" s="5" t="s">
        <v>6524</v>
      </c>
      <c r="K116" s="325">
        <v>44771</v>
      </c>
      <c r="L116" s="325"/>
      <c r="M116" s="325"/>
      <c r="N116" s="17">
        <v>0</v>
      </c>
      <c r="O116" s="5">
        <v>2020</v>
      </c>
      <c r="P116" s="5" t="s">
        <v>10957</v>
      </c>
      <c r="Q116" s="268" t="s">
        <v>10956</v>
      </c>
      <c r="S116" s="269" t="s">
        <v>8</v>
      </c>
      <c r="T116" s="323"/>
      <c r="U116" s="323"/>
      <c r="V116" s="323"/>
      <c r="W116" s="323"/>
      <c r="X116" s="323"/>
      <c r="Y116" s="323"/>
      <c r="Z116" s="324"/>
      <c r="AA116" s="323"/>
      <c r="AB116" s="323"/>
      <c r="AC116" s="323"/>
      <c r="AD116" s="323"/>
      <c r="AE116" s="323"/>
      <c r="AF116" s="323"/>
      <c r="AG116" s="324"/>
      <c r="AH116" s="323"/>
      <c r="AI116" s="323"/>
      <c r="AJ116" s="323"/>
      <c r="AK116" s="323"/>
      <c r="AL116" s="323"/>
      <c r="AM116" s="323"/>
      <c r="AN116" s="324"/>
      <c r="AO116" s="323"/>
      <c r="AP116" s="323"/>
      <c r="AQ116" s="323"/>
      <c r="AR116" s="323"/>
      <c r="AS116" s="323"/>
      <c r="AT116" s="323"/>
      <c r="AU116" s="324"/>
      <c r="AV116" s="323"/>
      <c r="AW116" s="323"/>
      <c r="AX116" s="323"/>
      <c r="AY116" s="323"/>
      <c r="AZ116" s="323"/>
      <c r="BA116" s="323"/>
      <c r="BB116" s="324"/>
      <c r="BC116" s="323"/>
      <c r="BD116" s="323"/>
      <c r="BE116" s="323"/>
      <c r="BF116" s="323"/>
      <c r="BG116" s="323"/>
      <c r="BH116" s="323"/>
      <c r="BI116" s="323"/>
      <c r="BJ116" s="323"/>
      <c r="BK116" s="323"/>
      <c r="BL116" s="323"/>
      <c r="BM116" s="323"/>
      <c r="BN116" s="323"/>
      <c r="BO116" s="323"/>
      <c r="BP116" s="323"/>
    </row>
    <row r="117" spans="1:68">
      <c r="B117" s="269"/>
      <c r="C117" s="5" t="s">
        <v>10955</v>
      </c>
      <c r="D117" s="37">
        <f t="shared" si="3"/>
        <v>6.5714285714285712</v>
      </c>
      <c r="E117" s="17">
        <v>4</v>
      </c>
      <c r="F117" s="17">
        <v>7</v>
      </c>
      <c r="G117" s="17">
        <v>7</v>
      </c>
      <c r="H117" s="17">
        <v>7</v>
      </c>
      <c r="I117" s="5" t="s">
        <v>6524</v>
      </c>
      <c r="K117" s="325">
        <v>44660</v>
      </c>
      <c r="L117" s="325"/>
      <c r="M117" s="325"/>
      <c r="N117" s="17">
        <v>0</v>
      </c>
      <c r="O117" s="5">
        <v>2021</v>
      </c>
      <c r="P117" s="5" t="s">
        <v>10954</v>
      </c>
      <c r="Q117" s="268" t="s">
        <v>10953</v>
      </c>
      <c r="S117" s="269" t="s">
        <v>8</v>
      </c>
      <c r="T117" s="323"/>
      <c r="U117" s="323"/>
      <c r="V117" s="323"/>
      <c r="W117" s="323"/>
      <c r="X117" s="323"/>
      <c r="Y117" s="323"/>
      <c r="Z117" s="324"/>
      <c r="AA117" s="323"/>
      <c r="AB117" s="323"/>
      <c r="AC117" s="323"/>
      <c r="AD117" s="323"/>
      <c r="AE117" s="323"/>
      <c r="AF117" s="323"/>
      <c r="AG117" s="324"/>
      <c r="AH117" s="323"/>
      <c r="AI117" s="323"/>
      <c r="AJ117" s="323"/>
      <c r="AK117" s="323"/>
      <c r="AL117" s="323"/>
      <c r="AM117" s="323"/>
      <c r="AN117" s="324"/>
      <c r="AO117" s="323"/>
      <c r="AP117" s="323"/>
      <c r="AQ117" s="323"/>
      <c r="AR117" s="323"/>
      <c r="AS117" s="323"/>
      <c r="AT117" s="323"/>
      <c r="AU117" s="324"/>
      <c r="AV117" s="323"/>
      <c r="AW117" s="323"/>
      <c r="AX117" s="323"/>
      <c r="AY117" s="323"/>
      <c r="AZ117" s="323"/>
      <c r="BA117" s="323"/>
      <c r="BB117" s="324"/>
      <c r="BC117" s="323"/>
      <c r="BD117" s="323"/>
      <c r="BE117" s="323"/>
      <c r="BF117" s="323"/>
      <c r="BG117" s="323"/>
      <c r="BH117" s="323"/>
      <c r="BI117" s="323"/>
      <c r="BJ117" s="323"/>
      <c r="BK117" s="323"/>
      <c r="BL117" s="323"/>
      <c r="BM117" s="323"/>
      <c r="BN117" s="323"/>
      <c r="BO117" s="323"/>
      <c r="BP117" s="323"/>
    </row>
    <row r="118" spans="1:68">
      <c r="B118" s="269"/>
      <c r="C118" s="5" t="s">
        <v>10952</v>
      </c>
      <c r="D118" s="37">
        <f t="shared" si="3"/>
        <v>6.5714285714285712</v>
      </c>
      <c r="E118" s="17">
        <v>5</v>
      </c>
      <c r="F118" s="17">
        <v>6</v>
      </c>
      <c r="G118" s="17">
        <v>7</v>
      </c>
      <c r="H118" s="17">
        <v>7</v>
      </c>
      <c r="I118" s="5" t="s">
        <v>6524</v>
      </c>
      <c r="K118" s="325">
        <v>44999</v>
      </c>
      <c r="L118" s="325"/>
      <c r="M118" s="325"/>
      <c r="N118" s="17">
        <v>0</v>
      </c>
      <c r="O118" s="5">
        <v>2022</v>
      </c>
      <c r="P118" s="5" t="s">
        <v>10548</v>
      </c>
      <c r="Q118" s="268" t="s">
        <v>10951</v>
      </c>
      <c r="S118" s="269" t="s">
        <v>8</v>
      </c>
      <c r="T118" s="323"/>
      <c r="U118" s="323"/>
      <c r="V118" s="323"/>
      <c r="W118" s="323"/>
      <c r="X118" s="323"/>
      <c r="Y118" s="323"/>
      <c r="Z118" s="324"/>
      <c r="AA118" s="323"/>
      <c r="AB118" s="323"/>
      <c r="AC118" s="323"/>
      <c r="AD118" s="323"/>
      <c r="AE118" s="323"/>
      <c r="AF118" s="323"/>
      <c r="AG118" s="324"/>
      <c r="AH118" s="323"/>
      <c r="AI118" s="323"/>
      <c r="AJ118" s="323"/>
      <c r="AK118" s="323"/>
      <c r="AL118" s="323"/>
      <c r="AM118" s="323"/>
      <c r="AN118" s="324"/>
      <c r="AO118" s="323"/>
      <c r="AP118" s="323"/>
      <c r="AQ118" s="323"/>
      <c r="AR118" s="323"/>
      <c r="AS118" s="323"/>
      <c r="AT118" s="323"/>
      <c r="AU118" s="324"/>
      <c r="AV118" s="323"/>
      <c r="AW118" s="323"/>
      <c r="AX118" s="323"/>
      <c r="AY118" s="323"/>
      <c r="AZ118" s="323"/>
      <c r="BA118" s="323"/>
      <c r="BB118" s="324"/>
      <c r="BC118" s="323"/>
      <c r="BD118" s="323"/>
      <c r="BE118" s="323"/>
      <c r="BF118" s="323"/>
      <c r="BG118" s="323"/>
      <c r="BH118" s="323"/>
      <c r="BI118" s="323"/>
      <c r="BJ118" s="323"/>
      <c r="BK118" s="323"/>
      <c r="BL118" s="323"/>
      <c r="BM118" s="323"/>
      <c r="BN118" s="323"/>
      <c r="BO118" s="323"/>
      <c r="BP118" s="323"/>
    </row>
    <row r="119" spans="1:68">
      <c r="B119" s="269"/>
      <c r="C119" s="5" t="s">
        <v>10950</v>
      </c>
      <c r="D119" s="37">
        <f t="shared" si="3"/>
        <v>6.5714285714285712</v>
      </c>
      <c r="E119" s="17">
        <v>6</v>
      </c>
      <c r="F119" s="17">
        <v>5</v>
      </c>
      <c r="G119" s="17">
        <v>7</v>
      </c>
      <c r="H119" s="17">
        <v>7</v>
      </c>
      <c r="I119" s="5" t="s">
        <v>6524</v>
      </c>
      <c r="K119" s="325">
        <v>44970</v>
      </c>
      <c r="L119" s="325"/>
      <c r="M119" s="325"/>
      <c r="N119" s="17">
        <v>0</v>
      </c>
      <c r="O119" s="5">
        <v>2016</v>
      </c>
      <c r="P119" s="5" t="s">
        <v>10949</v>
      </c>
      <c r="Q119" s="268" t="s">
        <v>10013</v>
      </c>
      <c r="S119" s="269" t="s">
        <v>8</v>
      </c>
      <c r="T119" s="323"/>
      <c r="U119" s="323"/>
      <c r="V119" s="323"/>
      <c r="W119" s="323"/>
      <c r="X119" s="323"/>
      <c r="Y119" s="323"/>
      <c r="Z119" s="324"/>
      <c r="AA119" s="323"/>
      <c r="AB119" s="323"/>
      <c r="AC119" s="323"/>
      <c r="AD119" s="323"/>
      <c r="AE119" s="323"/>
      <c r="AF119" s="323"/>
      <c r="AG119" s="324"/>
      <c r="AH119" s="323"/>
      <c r="AI119" s="323"/>
      <c r="AJ119" s="323"/>
      <c r="AK119" s="323"/>
      <c r="AL119" s="323"/>
      <c r="AM119" s="323"/>
      <c r="AN119" s="324"/>
      <c r="AO119" s="323"/>
      <c r="AP119" s="323"/>
      <c r="AQ119" s="323"/>
      <c r="AR119" s="323"/>
      <c r="AS119" s="323"/>
      <c r="AT119" s="323"/>
      <c r="AU119" s="324"/>
      <c r="AV119" s="323"/>
      <c r="AW119" s="323"/>
      <c r="AX119" s="323"/>
      <c r="AY119" s="323"/>
      <c r="AZ119" s="323"/>
      <c r="BA119" s="323"/>
      <c r="BB119" s="324"/>
      <c r="BC119" s="323"/>
      <c r="BD119" s="323"/>
      <c r="BE119" s="323"/>
      <c r="BF119" s="323"/>
      <c r="BG119" s="323"/>
      <c r="BH119" s="323"/>
      <c r="BI119" s="323"/>
      <c r="BJ119" s="323"/>
      <c r="BK119" s="323"/>
      <c r="BL119" s="323"/>
      <c r="BM119" s="323"/>
      <c r="BN119" s="323"/>
      <c r="BO119" s="323"/>
      <c r="BP119" s="323"/>
    </row>
    <row r="120" spans="1:68">
      <c r="B120" s="269"/>
      <c r="C120" s="5" t="s">
        <v>10948</v>
      </c>
      <c r="D120" s="37">
        <f t="shared" si="3"/>
        <v>6.5714285714285712</v>
      </c>
      <c r="E120" s="17">
        <v>5</v>
      </c>
      <c r="F120" s="17">
        <v>6</v>
      </c>
      <c r="G120" s="17">
        <v>7</v>
      </c>
      <c r="H120" s="17">
        <v>7</v>
      </c>
      <c r="I120" s="5" t="s">
        <v>6524</v>
      </c>
      <c r="K120" s="269"/>
      <c r="L120" s="269"/>
      <c r="M120" s="325"/>
      <c r="N120" s="17">
        <v>0</v>
      </c>
      <c r="O120" s="5">
        <v>2021</v>
      </c>
      <c r="P120" s="5" t="s">
        <v>10947</v>
      </c>
      <c r="Q120" s="268" t="s">
        <v>10946</v>
      </c>
      <c r="S120" s="269" t="s">
        <v>8</v>
      </c>
      <c r="T120" s="323"/>
      <c r="U120" s="323"/>
      <c r="V120" s="323"/>
      <c r="W120" s="323"/>
      <c r="X120" s="323"/>
      <c r="Y120" s="323"/>
      <c r="Z120" s="324"/>
      <c r="AA120" s="323"/>
      <c r="AB120" s="323"/>
      <c r="AC120" s="323"/>
      <c r="AD120" s="323"/>
      <c r="AE120" s="323"/>
      <c r="AF120" s="323"/>
      <c r="AG120" s="324"/>
      <c r="AH120" s="323"/>
      <c r="AI120" s="323"/>
      <c r="AJ120" s="323"/>
      <c r="AK120" s="323"/>
      <c r="AL120" s="323"/>
      <c r="AM120" s="323"/>
      <c r="AN120" s="324"/>
      <c r="AO120" s="323"/>
      <c r="AP120" s="323"/>
      <c r="AQ120" s="323"/>
      <c r="AR120" s="323"/>
      <c r="AS120" s="323"/>
      <c r="AT120" s="323"/>
      <c r="AU120" s="324"/>
      <c r="AV120" s="323"/>
      <c r="AW120" s="323"/>
      <c r="AX120" s="323"/>
      <c r="AY120" s="323"/>
      <c r="AZ120" s="323"/>
      <c r="BA120" s="323"/>
      <c r="BB120" s="324"/>
      <c r="BC120" s="323"/>
      <c r="BD120" s="323"/>
      <c r="BE120" s="323"/>
      <c r="BF120" s="323"/>
      <c r="BG120" s="323"/>
      <c r="BH120" s="323"/>
      <c r="BI120" s="323"/>
      <c r="BJ120" s="323"/>
      <c r="BK120" s="323"/>
      <c r="BL120" s="323"/>
      <c r="BM120" s="323"/>
      <c r="BN120" s="323"/>
      <c r="BO120" s="323"/>
      <c r="BP120" s="323"/>
    </row>
    <row r="121" spans="1:68">
      <c r="B121" s="269"/>
      <c r="C121" s="269" t="s">
        <v>10945</v>
      </c>
      <c r="D121" s="37">
        <f t="shared" si="3"/>
        <v>6.5476190476190483</v>
      </c>
      <c r="E121" s="17">
        <v>4</v>
      </c>
      <c r="F121" s="17">
        <v>3</v>
      </c>
      <c r="G121" s="17">
        <v>6.666666666666667</v>
      </c>
      <c r="H121" s="17">
        <v>8.5</v>
      </c>
      <c r="I121" s="5" t="s">
        <v>6524</v>
      </c>
      <c r="K121" s="325"/>
      <c r="L121" s="325"/>
      <c r="M121" s="325">
        <v>44645</v>
      </c>
      <c r="N121" s="17">
        <v>1</v>
      </c>
      <c r="O121" s="5">
        <v>2014</v>
      </c>
      <c r="P121" s="5" t="s">
        <v>10944</v>
      </c>
      <c r="Q121" s="268" t="s">
        <v>10943</v>
      </c>
      <c r="S121" s="269" t="s">
        <v>8</v>
      </c>
      <c r="T121" s="323"/>
      <c r="U121" s="323"/>
      <c r="V121" s="323"/>
      <c r="W121" s="323"/>
      <c r="X121" s="323"/>
      <c r="Y121" s="323"/>
      <c r="Z121" s="324"/>
      <c r="AA121" s="323"/>
      <c r="AB121" s="323"/>
      <c r="AC121" s="323"/>
      <c r="AD121" s="323"/>
      <c r="AE121" s="323"/>
      <c r="AF121" s="323"/>
      <c r="AG121" s="324"/>
      <c r="AH121" s="323"/>
      <c r="AI121" s="323"/>
      <c r="AJ121" s="323"/>
      <c r="AK121" s="323"/>
      <c r="AL121" s="323"/>
      <c r="AM121" s="323"/>
      <c r="AN121" s="324"/>
      <c r="AO121" s="323"/>
      <c r="AP121" s="323"/>
      <c r="AQ121" s="323"/>
      <c r="AR121" s="323"/>
      <c r="AS121" s="323"/>
      <c r="AT121" s="323"/>
      <c r="AU121" s="324"/>
      <c r="AV121" s="323"/>
      <c r="AW121" s="323"/>
      <c r="AX121" s="323"/>
      <c r="AY121" s="323"/>
      <c r="AZ121" s="323"/>
      <c r="BA121" s="323"/>
      <c r="BB121" s="324"/>
      <c r="BC121" s="323"/>
      <c r="BD121" s="323"/>
      <c r="BE121" s="323"/>
      <c r="BF121" s="323"/>
      <c r="BG121" s="323"/>
      <c r="BH121" s="323"/>
      <c r="BI121" s="323"/>
      <c r="BJ121" s="323"/>
      <c r="BK121" s="323"/>
      <c r="BL121" s="323"/>
      <c r="BM121" s="323"/>
      <c r="BN121" s="323"/>
      <c r="BO121" s="323"/>
      <c r="BP121" s="323"/>
    </row>
    <row r="122" spans="1:68">
      <c r="B122" s="269"/>
      <c r="C122" s="5" t="s">
        <v>10942</v>
      </c>
      <c r="D122" s="37">
        <f t="shared" si="3"/>
        <v>6.5476190476190483</v>
      </c>
      <c r="E122" s="17">
        <v>6</v>
      </c>
      <c r="F122" s="17">
        <v>10</v>
      </c>
      <c r="G122" s="17">
        <v>6.666666666666667</v>
      </c>
      <c r="H122" s="17">
        <v>5.5</v>
      </c>
      <c r="I122" s="5" t="s">
        <v>6524</v>
      </c>
      <c r="K122" s="325"/>
      <c r="L122" s="325"/>
      <c r="M122" s="325"/>
      <c r="N122" s="17">
        <v>0</v>
      </c>
      <c r="O122" s="5">
        <v>2018</v>
      </c>
      <c r="P122" s="5" t="s">
        <v>10815</v>
      </c>
      <c r="Q122" s="268" t="s">
        <v>10215</v>
      </c>
      <c r="S122" s="269" t="s">
        <v>8</v>
      </c>
      <c r="T122" s="323"/>
      <c r="U122" s="323"/>
      <c r="V122" s="323"/>
      <c r="W122" s="323"/>
      <c r="X122" s="323"/>
      <c r="Y122" s="323"/>
      <c r="Z122" s="324"/>
      <c r="AA122" s="323"/>
      <c r="AB122" s="323"/>
      <c r="AC122" s="323"/>
      <c r="AD122" s="323"/>
      <c r="AE122" s="323"/>
      <c r="AF122" s="323"/>
      <c r="AG122" s="324"/>
      <c r="AH122" s="323"/>
      <c r="AI122" s="323"/>
      <c r="AJ122" s="323"/>
      <c r="AK122" s="323"/>
      <c r="AL122" s="323"/>
      <c r="AM122" s="323"/>
      <c r="AN122" s="324"/>
      <c r="AO122" s="323"/>
      <c r="AP122" s="323"/>
      <c r="AQ122" s="323"/>
      <c r="AR122" s="323"/>
      <c r="AS122" s="323"/>
      <c r="AT122" s="323"/>
      <c r="AU122" s="324"/>
      <c r="AV122" s="323"/>
      <c r="AW122" s="323"/>
      <c r="AX122" s="323"/>
      <c r="AY122" s="323"/>
      <c r="AZ122" s="323"/>
      <c r="BA122" s="323"/>
      <c r="BB122" s="324"/>
      <c r="BC122" s="323"/>
      <c r="BD122" s="323"/>
      <c r="BE122" s="323"/>
      <c r="BF122" s="323"/>
      <c r="BG122" s="323"/>
      <c r="BH122" s="323"/>
      <c r="BI122" s="323"/>
      <c r="BJ122" s="323"/>
      <c r="BK122" s="323"/>
      <c r="BL122" s="323"/>
      <c r="BM122" s="323"/>
      <c r="BN122" s="323"/>
      <c r="BO122" s="323"/>
      <c r="BP122" s="323"/>
    </row>
    <row r="123" spans="1:68">
      <c r="B123" s="269"/>
      <c r="C123" s="5" t="s">
        <v>10941</v>
      </c>
      <c r="D123" s="37">
        <f t="shared" si="3"/>
        <v>6.5238095238095237</v>
      </c>
      <c r="E123" s="17">
        <v>5</v>
      </c>
      <c r="F123" s="17">
        <v>6</v>
      </c>
      <c r="G123" s="17">
        <v>5.333333333333333</v>
      </c>
      <c r="H123" s="17">
        <v>8</v>
      </c>
      <c r="I123" s="5" t="s">
        <v>6524</v>
      </c>
      <c r="K123" s="325"/>
      <c r="L123" s="325"/>
      <c r="M123" s="325">
        <v>44239</v>
      </c>
      <c r="N123" s="17">
        <v>1</v>
      </c>
      <c r="O123" s="5">
        <v>2020</v>
      </c>
      <c r="P123" s="5" t="s">
        <v>10940</v>
      </c>
      <c r="Q123" s="268" t="s">
        <v>10013</v>
      </c>
      <c r="S123" s="269" t="s">
        <v>8</v>
      </c>
      <c r="T123" s="323"/>
      <c r="U123" s="323"/>
      <c r="V123" s="323"/>
      <c r="W123" s="323"/>
      <c r="X123" s="323"/>
      <c r="Y123" s="323"/>
      <c r="Z123" s="324"/>
      <c r="AA123" s="323"/>
      <c r="AB123" s="323"/>
      <c r="AC123" s="323"/>
      <c r="AD123" s="323"/>
      <c r="AE123" s="323"/>
      <c r="AF123" s="323"/>
      <c r="AG123" s="324"/>
      <c r="AH123" s="323"/>
      <c r="AI123" s="323"/>
      <c r="AJ123" s="323"/>
      <c r="AK123" s="323"/>
      <c r="AL123" s="323"/>
      <c r="AM123" s="323"/>
      <c r="AN123" s="324"/>
      <c r="AO123" s="323"/>
      <c r="AP123" s="323"/>
      <c r="AQ123" s="323"/>
      <c r="AR123" s="323"/>
      <c r="AS123" s="323"/>
      <c r="AT123" s="323"/>
      <c r="AU123" s="324"/>
      <c r="AV123" s="323"/>
      <c r="AW123" s="323"/>
      <c r="AX123" s="323"/>
      <c r="AY123" s="323"/>
      <c r="AZ123" s="323"/>
      <c r="BA123" s="323"/>
      <c r="BB123" s="324"/>
      <c r="BC123" s="323"/>
      <c r="BD123" s="323"/>
      <c r="BE123" s="323"/>
      <c r="BF123" s="323"/>
      <c r="BG123" s="323"/>
      <c r="BH123" s="323"/>
      <c r="BI123" s="323"/>
      <c r="BJ123" s="323"/>
      <c r="BK123" s="323"/>
      <c r="BL123" s="323"/>
      <c r="BM123" s="323"/>
      <c r="BN123" s="323"/>
      <c r="BO123" s="323"/>
      <c r="BP123" s="323"/>
    </row>
    <row r="124" spans="1:68" s="323" customFormat="1">
      <c r="A124" s="5"/>
      <c r="B124" s="269"/>
      <c r="C124" s="5" t="s">
        <v>10939</v>
      </c>
      <c r="D124" s="37">
        <f t="shared" si="3"/>
        <v>6.5238095238095237</v>
      </c>
      <c r="E124" s="17">
        <v>6</v>
      </c>
      <c r="F124" s="17">
        <v>4</v>
      </c>
      <c r="G124" s="17">
        <v>7.333333333333333</v>
      </c>
      <c r="H124" s="17">
        <v>7</v>
      </c>
      <c r="I124" s="5" t="s">
        <v>6524</v>
      </c>
      <c r="J124" s="37"/>
      <c r="K124" s="325">
        <v>42458</v>
      </c>
      <c r="L124" s="325"/>
      <c r="M124" s="325"/>
      <c r="N124" s="17">
        <v>0</v>
      </c>
      <c r="O124" s="5">
        <v>2015</v>
      </c>
      <c r="P124" s="5" t="s">
        <v>10938</v>
      </c>
      <c r="Q124" s="268" t="s">
        <v>10937</v>
      </c>
      <c r="R124" s="267"/>
      <c r="S124" s="269" t="s">
        <v>8</v>
      </c>
      <c r="Z124" s="324"/>
      <c r="AG124" s="324"/>
      <c r="AN124" s="324"/>
      <c r="AU124" s="324"/>
      <c r="BB124" s="324"/>
    </row>
    <row r="125" spans="1:68" s="323" customFormat="1">
      <c r="A125" s="5"/>
      <c r="B125" s="269"/>
      <c r="C125" s="5" t="s">
        <v>10936</v>
      </c>
      <c r="D125" s="37">
        <f t="shared" si="3"/>
        <v>6.4285714285714288</v>
      </c>
      <c r="E125" s="17">
        <v>5</v>
      </c>
      <c r="F125" s="17">
        <v>5</v>
      </c>
      <c r="G125" s="17">
        <v>7</v>
      </c>
      <c r="H125" s="17">
        <v>7</v>
      </c>
      <c r="I125" s="5" t="s">
        <v>6524</v>
      </c>
      <c r="J125" s="37"/>
      <c r="K125" s="325">
        <v>45311</v>
      </c>
      <c r="L125" s="325" t="s">
        <v>55</v>
      </c>
      <c r="M125" s="325">
        <v>45311</v>
      </c>
      <c r="N125" s="17">
        <v>1</v>
      </c>
      <c r="O125" s="5">
        <v>1951</v>
      </c>
      <c r="P125" s="5" t="s">
        <v>10935</v>
      </c>
      <c r="Q125" s="268" t="s">
        <v>10934</v>
      </c>
      <c r="R125" s="267" t="s">
        <v>10933</v>
      </c>
      <c r="S125" s="269" t="s">
        <v>8</v>
      </c>
      <c r="Z125" s="324"/>
      <c r="AG125" s="324"/>
      <c r="AN125" s="324"/>
      <c r="AU125" s="324"/>
      <c r="BB125" s="324"/>
    </row>
    <row r="126" spans="1:68" s="323" customFormat="1">
      <c r="A126" s="5"/>
      <c r="B126" s="269"/>
      <c r="C126" s="5" t="s">
        <v>10932</v>
      </c>
      <c r="D126" s="37">
        <f t="shared" si="3"/>
        <v>6.4285714285714288</v>
      </c>
      <c r="E126" s="17">
        <v>8</v>
      </c>
      <c r="F126" s="17">
        <v>7</v>
      </c>
      <c r="G126" s="17">
        <v>6</v>
      </c>
      <c r="H126" s="17">
        <v>6</v>
      </c>
      <c r="I126" s="5" t="s">
        <v>6524</v>
      </c>
      <c r="J126" s="37"/>
      <c r="K126" s="325"/>
      <c r="L126" s="325"/>
      <c r="M126" s="325">
        <v>39596</v>
      </c>
      <c r="N126" s="17">
        <v>1</v>
      </c>
      <c r="O126" s="5">
        <v>2008</v>
      </c>
      <c r="P126" s="5" t="s">
        <v>10931</v>
      </c>
      <c r="Q126" s="268" t="s">
        <v>10599</v>
      </c>
      <c r="R126" s="267"/>
      <c r="S126" s="269" t="s">
        <v>8</v>
      </c>
      <c r="Z126" s="324"/>
      <c r="AG126" s="324"/>
      <c r="AN126" s="324"/>
      <c r="AU126" s="324"/>
      <c r="BB126" s="324"/>
    </row>
    <row r="127" spans="1:68" s="323" customFormat="1">
      <c r="A127" s="5"/>
      <c r="B127" s="269"/>
      <c r="C127" s="5" t="s">
        <v>10930</v>
      </c>
      <c r="D127" s="37">
        <f t="shared" si="3"/>
        <v>6.4285714285714288</v>
      </c>
      <c r="E127" s="17">
        <v>6</v>
      </c>
      <c r="F127" s="17">
        <v>6</v>
      </c>
      <c r="G127" s="17">
        <v>6</v>
      </c>
      <c r="H127" s="17">
        <v>7</v>
      </c>
      <c r="I127" s="5" t="s">
        <v>6524</v>
      </c>
      <c r="J127" s="37"/>
      <c r="K127" s="325">
        <v>45011</v>
      </c>
      <c r="L127" s="325"/>
      <c r="M127" s="325"/>
      <c r="N127" s="17">
        <v>0</v>
      </c>
      <c r="O127" s="5">
        <v>2021</v>
      </c>
      <c r="P127" s="5" t="s">
        <v>10929</v>
      </c>
      <c r="Q127" s="268" t="s">
        <v>10928</v>
      </c>
      <c r="R127" s="267"/>
      <c r="S127" s="269" t="s">
        <v>8</v>
      </c>
      <c r="Z127" s="324"/>
      <c r="AG127" s="324"/>
      <c r="AN127" s="324"/>
      <c r="AU127" s="324"/>
      <c r="BB127" s="324"/>
    </row>
    <row r="128" spans="1:68" s="323" customFormat="1">
      <c r="A128" s="5"/>
      <c r="B128" s="269"/>
      <c r="C128" s="5" t="s">
        <v>10927</v>
      </c>
      <c r="D128" s="37">
        <f t="shared" si="3"/>
        <v>6.4285714285714288</v>
      </c>
      <c r="E128" s="17">
        <v>7</v>
      </c>
      <c r="F128" s="17">
        <v>5</v>
      </c>
      <c r="G128" s="17">
        <v>6</v>
      </c>
      <c r="H128" s="17">
        <v>7</v>
      </c>
      <c r="I128" s="5" t="s">
        <v>6524</v>
      </c>
      <c r="J128" s="37"/>
      <c r="K128" s="325">
        <v>44186</v>
      </c>
      <c r="L128" s="325"/>
      <c r="M128" s="325"/>
      <c r="N128" s="17">
        <v>0</v>
      </c>
      <c r="O128" s="5">
        <v>2018</v>
      </c>
      <c r="P128" s="5" t="s">
        <v>10002</v>
      </c>
      <c r="Q128" s="268" t="s">
        <v>10926</v>
      </c>
      <c r="R128" s="267"/>
      <c r="S128" s="269" t="s">
        <v>8</v>
      </c>
      <c r="Z128" s="324"/>
      <c r="AG128" s="324"/>
      <c r="AN128" s="324"/>
      <c r="AU128" s="324"/>
      <c r="BB128" s="324"/>
    </row>
    <row r="129" spans="1:54" s="323" customFormat="1">
      <c r="A129" s="5"/>
      <c r="B129" s="269"/>
      <c r="C129" s="5" t="s">
        <v>10925</v>
      </c>
      <c r="D129" s="37">
        <f t="shared" si="3"/>
        <v>6.4285714285714288</v>
      </c>
      <c r="E129" s="17">
        <v>5</v>
      </c>
      <c r="F129" s="17">
        <v>2</v>
      </c>
      <c r="G129" s="17">
        <v>7</v>
      </c>
      <c r="H129" s="17">
        <v>8</v>
      </c>
      <c r="I129" s="5" t="s">
        <v>6524</v>
      </c>
      <c r="J129" s="37"/>
      <c r="K129" s="325">
        <v>44629</v>
      </c>
      <c r="L129" s="325"/>
      <c r="M129" s="325"/>
      <c r="N129" s="17">
        <v>0</v>
      </c>
      <c r="O129" s="5">
        <v>2020</v>
      </c>
      <c r="P129" s="5" t="s">
        <v>10757</v>
      </c>
      <c r="Q129" s="268" t="s">
        <v>10924</v>
      </c>
      <c r="R129" s="267"/>
      <c r="S129" s="269" t="s">
        <v>8</v>
      </c>
      <c r="Z129" s="324"/>
      <c r="AG129" s="324"/>
      <c r="AN129" s="324"/>
      <c r="AU129" s="324"/>
      <c r="BB129" s="324"/>
    </row>
    <row r="130" spans="1:54" s="323" customFormat="1">
      <c r="A130" s="5"/>
      <c r="B130" s="269"/>
      <c r="C130" s="5" t="s">
        <v>10923</v>
      </c>
      <c r="D130" s="37">
        <f t="shared" si="3"/>
        <v>6.4285714285714288</v>
      </c>
      <c r="E130" s="17">
        <v>6</v>
      </c>
      <c r="F130" s="17">
        <v>3</v>
      </c>
      <c r="G130" s="17">
        <v>6</v>
      </c>
      <c r="H130" s="17">
        <v>8</v>
      </c>
      <c r="I130" s="5" t="s">
        <v>6524</v>
      </c>
      <c r="J130" s="37"/>
      <c r="K130" s="325">
        <v>44934</v>
      </c>
      <c r="L130" s="325"/>
      <c r="M130" s="325"/>
      <c r="N130" s="17">
        <v>0</v>
      </c>
      <c r="O130" s="5">
        <v>2017</v>
      </c>
      <c r="P130" s="5" t="s">
        <v>10884</v>
      </c>
      <c r="Q130" s="268" t="s">
        <v>10883</v>
      </c>
      <c r="R130" s="267"/>
      <c r="S130" s="269" t="s">
        <v>8</v>
      </c>
      <c r="Z130" s="324"/>
      <c r="AG130" s="324"/>
      <c r="AN130" s="324"/>
      <c r="AU130" s="324"/>
      <c r="BB130" s="324"/>
    </row>
    <row r="131" spans="1:54" s="323" customFormat="1">
      <c r="A131" s="5"/>
      <c r="B131" s="269"/>
      <c r="C131" s="5" t="s">
        <v>10922</v>
      </c>
      <c r="D131" s="37">
        <f t="shared" si="3"/>
        <v>6.3809523809523805</v>
      </c>
      <c r="E131" s="17">
        <v>2</v>
      </c>
      <c r="F131" s="17">
        <v>7</v>
      </c>
      <c r="G131" s="17">
        <v>7.333333333333333</v>
      </c>
      <c r="H131" s="17">
        <v>7</v>
      </c>
      <c r="I131" s="5" t="s">
        <v>6524</v>
      </c>
      <c r="J131" s="37"/>
      <c r="K131" s="325">
        <v>44593</v>
      </c>
      <c r="L131" s="325"/>
      <c r="M131" s="325"/>
      <c r="N131" s="17">
        <v>0</v>
      </c>
      <c r="O131" s="5">
        <v>2021</v>
      </c>
      <c r="P131" s="5" t="s">
        <v>10274</v>
      </c>
      <c r="Q131" s="268" t="s">
        <v>10921</v>
      </c>
      <c r="R131" s="267"/>
      <c r="S131" s="269" t="s">
        <v>8</v>
      </c>
      <c r="Z131" s="324"/>
      <c r="AG131" s="324"/>
      <c r="AN131" s="324"/>
      <c r="AU131" s="324"/>
      <c r="BB131" s="324"/>
    </row>
    <row r="132" spans="1:54" s="323" customFormat="1">
      <c r="A132" s="5"/>
      <c r="B132" s="269"/>
      <c r="C132" s="5" t="s">
        <v>10920</v>
      </c>
      <c r="D132" s="37">
        <f t="shared" si="3"/>
        <v>6.3333333333333339</v>
      </c>
      <c r="E132" s="17">
        <v>9</v>
      </c>
      <c r="F132" s="17">
        <v>1</v>
      </c>
      <c r="G132" s="17">
        <v>6.666666666666667</v>
      </c>
      <c r="H132" s="17">
        <v>7</v>
      </c>
      <c r="I132" s="5" t="s">
        <v>6524</v>
      </c>
      <c r="J132" s="37"/>
      <c r="K132" s="325"/>
      <c r="L132" s="325"/>
      <c r="M132" s="325">
        <v>44331</v>
      </c>
      <c r="N132" s="17">
        <v>1</v>
      </c>
      <c r="O132" s="5">
        <v>2015</v>
      </c>
      <c r="P132" s="5" t="s">
        <v>10487</v>
      </c>
      <c r="Q132" s="268" t="s">
        <v>10013</v>
      </c>
      <c r="R132" s="267"/>
      <c r="S132" s="269" t="s">
        <v>8</v>
      </c>
      <c r="Z132" s="324"/>
      <c r="AG132" s="324"/>
      <c r="AN132" s="324"/>
      <c r="AU132" s="324"/>
      <c r="BB132" s="324"/>
    </row>
    <row r="133" spans="1:54" s="323" customFormat="1">
      <c r="A133" s="5"/>
      <c r="B133" s="269"/>
      <c r="C133" s="5" t="s">
        <v>10919</v>
      </c>
      <c r="D133" s="37">
        <f t="shared" si="3"/>
        <v>6.3333333333333339</v>
      </c>
      <c r="E133" s="17">
        <v>8</v>
      </c>
      <c r="F133" s="17">
        <v>6</v>
      </c>
      <c r="G133" s="17">
        <v>7.666666666666667</v>
      </c>
      <c r="H133" s="17">
        <v>5</v>
      </c>
      <c r="I133" s="5" t="s">
        <v>6524</v>
      </c>
      <c r="J133" s="37"/>
      <c r="K133" s="325"/>
      <c r="L133" s="325"/>
      <c r="M133" s="325"/>
      <c r="N133" s="17">
        <v>0</v>
      </c>
      <c r="O133" s="5">
        <v>2018</v>
      </c>
      <c r="P133" s="5" t="s">
        <v>9918</v>
      </c>
      <c r="Q133" s="268" t="s">
        <v>10918</v>
      </c>
      <c r="R133" s="267"/>
      <c r="S133" s="269" t="s">
        <v>8</v>
      </c>
      <c r="Z133" s="324"/>
      <c r="AG133" s="324"/>
      <c r="AN133" s="324"/>
      <c r="AU133" s="324"/>
      <c r="BB133" s="324"/>
    </row>
    <row r="134" spans="1:54" s="323" customFormat="1">
      <c r="A134" s="5"/>
      <c r="B134" s="269"/>
      <c r="C134" s="5" t="s">
        <v>10917</v>
      </c>
      <c r="D134" s="37">
        <f t="shared" si="3"/>
        <v>6.3095238095238093</v>
      </c>
      <c r="E134" s="17">
        <v>5</v>
      </c>
      <c r="F134" s="17">
        <v>8</v>
      </c>
      <c r="G134" s="17">
        <v>7.333333333333333</v>
      </c>
      <c r="H134" s="17">
        <v>5.5</v>
      </c>
      <c r="I134" s="5" t="s">
        <v>6524</v>
      </c>
      <c r="J134" s="37"/>
      <c r="K134" s="325"/>
      <c r="L134" s="325"/>
      <c r="M134" s="325"/>
      <c r="N134" s="17">
        <v>0</v>
      </c>
      <c r="O134" s="17">
        <v>2017</v>
      </c>
      <c r="P134" s="5" t="s">
        <v>10916</v>
      </c>
      <c r="Q134" s="268" t="s">
        <v>10915</v>
      </c>
      <c r="R134" s="267"/>
      <c r="S134" s="269" t="s">
        <v>8</v>
      </c>
      <c r="Z134" s="324"/>
      <c r="AG134" s="324"/>
      <c r="AN134" s="324"/>
      <c r="AU134" s="324"/>
      <c r="BB134" s="324"/>
    </row>
    <row r="135" spans="1:54" s="323" customFormat="1">
      <c r="A135" s="5"/>
      <c r="B135" s="269"/>
      <c r="C135" s="5" t="s">
        <v>10914</v>
      </c>
      <c r="D135" s="37">
        <f t="shared" si="3"/>
        <v>6.2857142857142856</v>
      </c>
      <c r="E135" s="17">
        <v>5</v>
      </c>
      <c r="F135" s="17">
        <v>5</v>
      </c>
      <c r="G135" s="17">
        <v>8</v>
      </c>
      <c r="H135" s="17">
        <v>6</v>
      </c>
      <c r="I135" s="5" t="s">
        <v>6524</v>
      </c>
      <c r="J135" s="37"/>
      <c r="K135" s="325">
        <v>45311</v>
      </c>
      <c r="L135" s="325" t="s">
        <v>55</v>
      </c>
      <c r="M135" s="325">
        <v>45311</v>
      </c>
      <c r="N135" s="17">
        <v>1</v>
      </c>
      <c r="O135" s="5">
        <v>1952</v>
      </c>
      <c r="P135" s="5" t="s">
        <v>10913</v>
      </c>
      <c r="Q135" s="268" t="s">
        <v>10909</v>
      </c>
      <c r="R135" s="267" t="s">
        <v>10912</v>
      </c>
      <c r="S135" s="269" t="s">
        <v>8</v>
      </c>
      <c r="Z135" s="324"/>
      <c r="AG135" s="324"/>
      <c r="AN135" s="324"/>
      <c r="AU135" s="324"/>
      <c r="BB135" s="324"/>
    </row>
    <row r="136" spans="1:54" s="323" customFormat="1">
      <c r="A136" s="5"/>
      <c r="B136" s="269"/>
      <c r="C136" s="5" t="s">
        <v>10911</v>
      </c>
      <c r="D136" s="37">
        <f t="shared" ref="D136:D199" si="4">(E136+F136+G136*2+H136*3)/7</f>
        <v>6.2857142857142856</v>
      </c>
      <c r="E136" s="17">
        <v>5</v>
      </c>
      <c r="F136" s="17">
        <v>5</v>
      </c>
      <c r="G136" s="17">
        <v>8</v>
      </c>
      <c r="H136" s="17">
        <v>6</v>
      </c>
      <c r="I136" s="5" t="s">
        <v>6524</v>
      </c>
      <c r="J136" s="37"/>
      <c r="K136" s="325">
        <v>45311</v>
      </c>
      <c r="L136" s="325" t="s">
        <v>55</v>
      </c>
      <c r="M136" s="325">
        <v>45311</v>
      </c>
      <c r="N136" s="17">
        <v>1</v>
      </c>
      <c r="O136" s="5">
        <v>1950</v>
      </c>
      <c r="P136" s="5" t="s">
        <v>10910</v>
      </c>
      <c r="Q136" s="268" t="s">
        <v>10909</v>
      </c>
      <c r="R136" s="267" t="s">
        <v>10908</v>
      </c>
      <c r="S136" s="269" t="s">
        <v>8</v>
      </c>
      <c r="Z136" s="324"/>
      <c r="AG136" s="324"/>
      <c r="AN136" s="324"/>
      <c r="AU136" s="324"/>
      <c r="BB136" s="324"/>
    </row>
    <row r="137" spans="1:54" s="323" customFormat="1">
      <c r="A137" s="5"/>
      <c r="B137" s="269"/>
      <c r="C137" s="5" t="s">
        <v>10907</v>
      </c>
      <c r="D137" s="37">
        <f t="shared" si="4"/>
        <v>6.2857142857142856</v>
      </c>
      <c r="E137" s="17">
        <v>6</v>
      </c>
      <c r="F137" s="17">
        <v>5</v>
      </c>
      <c r="G137" s="17">
        <v>6</v>
      </c>
      <c r="H137" s="17">
        <v>7</v>
      </c>
      <c r="I137" s="5" t="s">
        <v>6524</v>
      </c>
      <c r="J137" s="37"/>
      <c r="K137" s="325">
        <v>44955</v>
      </c>
      <c r="L137" s="325" t="s">
        <v>55</v>
      </c>
      <c r="M137" s="325">
        <v>45136</v>
      </c>
      <c r="N137" s="17">
        <v>1</v>
      </c>
      <c r="O137" s="17">
        <v>1987</v>
      </c>
      <c r="P137" s="5" t="s">
        <v>10753</v>
      </c>
      <c r="Q137" s="268" t="s">
        <v>10906</v>
      </c>
      <c r="R137" s="267"/>
      <c r="S137" s="269" t="s">
        <v>8</v>
      </c>
      <c r="Z137" s="324"/>
      <c r="AG137" s="324"/>
      <c r="AN137" s="324"/>
      <c r="AU137" s="324"/>
      <c r="BB137" s="324"/>
    </row>
    <row r="138" spans="1:54" s="323" customFormat="1">
      <c r="A138" s="5"/>
      <c r="B138" s="269"/>
      <c r="C138" s="5" t="s">
        <v>10905</v>
      </c>
      <c r="D138" s="37">
        <f t="shared" si="4"/>
        <v>6.2857142857142856</v>
      </c>
      <c r="E138" s="17">
        <v>7</v>
      </c>
      <c r="F138" s="17">
        <v>7</v>
      </c>
      <c r="G138" s="17">
        <v>6</v>
      </c>
      <c r="H138" s="17">
        <v>6</v>
      </c>
      <c r="I138" s="5" t="s">
        <v>6524</v>
      </c>
      <c r="J138" s="37"/>
      <c r="K138" s="325"/>
      <c r="L138" s="325"/>
      <c r="M138" s="325">
        <v>39899</v>
      </c>
      <c r="N138" s="17">
        <v>1</v>
      </c>
      <c r="O138" s="5">
        <v>2008</v>
      </c>
      <c r="P138" s="5" t="s">
        <v>10904</v>
      </c>
      <c r="Q138" s="268" t="s">
        <v>10599</v>
      </c>
      <c r="R138" s="267"/>
      <c r="S138" s="269" t="s">
        <v>8</v>
      </c>
      <c r="Z138" s="324"/>
      <c r="AG138" s="324"/>
      <c r="AN138" s="324"/>
      <c r="AU138" s="324"/>
      <c r="BB138" s="324"/>
    </row>
    <row r="139" spans="1:54" s="323" customFormat="1">
      <c r="A139" s="5"/>
      <c r="B139" s="269"/>
      <c r="C139" s="5" t="s">
        <v>10903</v>
      </c>
      <c r="D139" s="37">
        <f t="shared" si="4"/>
        <v>6.2857142857142856</v>
      </c>
      <c r="E139" s="17">
        <v>6</v>
      </c>
      <c r="F139" s="17">
        <v>8</v>
      </c>
      <c r="G139" s="17">
        <v>6</v>
      </c>
      <c r="H139" s="17">
        <v>6</v>
      </c>
      <c r="I139" s="5" t="s">
        <v>6524</v>
      </c>
      <c r="J139" s="37"/>
      <c r="K139" s="325">
        <v>44636</v>
      </c>
      <c r="L139" s="325"/>
      <c r="M139" s="325"/>
      <c r="N139" s="17">
        <v>0</v>
      </c>
      <c r="O139" s="5">
        <v>2010</v>
      </c>
      <c r="P139" s="5" t="s">
        <v>10841</v>
      </c>
      <c r="Q139" s="268" t="s">
        <v>10902</v>
      </c>
      <c r="R139" s="267"/>
      <c r="S139" s="269" t="s">
        <v>8</v>
      </c>
      <c r="Z139" s="324"/>
      <c r="AG139" s="324"/>
      <c r="AN139" s="324"/>
      <c r="AU139" s="324"/>
      <c r="BB139" s="324"/>
    </row>
    <row r="140" spans="1:54" s="323" customFormat="1">
      <c r="A140" s="5"/>
      <c r="B140" s="269"/>
      <c r="C140" s="5" t="s">
        <v>10901</v>
      </c>
      <c r="D140" s="37">
        <f t="shared" si="4"/>
        <v>6.2857142857142856</v>
      </c>
      <c r="E140" s="17">
        <v>6</v>
      </c>
      <c r="F140" s="17">
        <v>6</v>
      </c>
      <c r="G140" s="17">
        <v>7</v>
      </c>
      <c r="H140" s="17">
        <v>6</v>
      </c>
      <c r="I140" s="5" t="s">
        <v>6524</v>
      </c>
      <c r="J140" s="37"/>
      <c r="K140" s="325">
        <v>44983</v>
      </c>
      <c r="L140" s="325"/>
      <c r="M140" s="325"/>
      <c r="N140" s="17">
        <v>0</v>
      </c>
      <c r="O140" s="5">
        <v>2021</v>
      </c>
      <c r="P140" s="5" t="s">
        <v>10555</v>
      </c>
      <c r="Q140" s="268" t="s">
        <v>10900</v>
      </c>
      <c r="R140" s="267"/>
      <c r="S140" s="269" t="s">
        <v>8</v>
      </c>
      <c r="Z140" s="324"/>
      <c r="AG140" s="324"/>
      <c r="AN140" s="324"/>
      <c r="AU140" s="324"/>
      <c r="BB140" s="324"/>
    </row>
    <row r="141" spans="1:54" s="323" customFormat="1">
      <c r="A141" s="5"/>
      <c r="B141" s="269"/>
      <c r="C141" s="5" t="s">
        <v>10899</v>
      </c>
      <c r="D141" s="37">
        <f t="shared" si="4"/>
        <v>6.2857142857142856</v>
      </c>
      <c r="E141" s="17">
        <v>2</v>
      </c>
      <c r="F141" s="17">
        <v>7</v>
      </c>
      <c r="G141" s="17">
        <v>7</v>
      </c>
      <c r="H141" s="17">
        <v>7</v>
      </c>
      <c r="I141" s="5" t="s">
        <v>6524</v>
      </c>
      <c r="J141" s="37"/>
      <c r="K141" s="325">
        <v>44481</v>
      </c>
      <c r="L141" s="325"/>
      <c r="M141" s="325"/>
      <c r="N141" s="17">
        <v>0</v>
      </c>
      <c r="O141" s="5">
        <v>2016</v>
      </c>
      <c r="P141" s="5" t="s">
        <v>10898</v>
      </c>
      <c r="Q141" s="268" t="s">
        <v>10897</v>
      </c>
      <c r="R141" s="267"/>
      <c r="S141" s="269" t="s">
        <v>8</v>
      </c>
      <c r="Z141" s="324"/>
      <c r="AG141" s="324"/>
      <c r="AN141" s="324"/>
      <c r="AU141" s="324"/>
      <c r="BB141" s="324"/>
    </row>
    <row r="142" spans="1:54" s="323" customFormat="1">
      <c r="A142" s="5"/>
      <c r="B142" s="269"/>
      <c r="C142" s="5" t="s">
        <v>10896</v>
      </c>
      <c r="D142" s="37">
        <f t="shared" si="4"/>
        <v>6.2857142857142856</v>
      </c>
      <c r="E142" s="17">
        <v>5</v>
      </c>
      <c r="F142" s="17">
        <v>4</v>
      </c>
      <c r="G142" s="17">
        <v>7</v>
      </c>
      <c r="H142" s="17">
        <v>7</v>
      </c>
      <c r="I142" s="5" t="s">
        <v>6524</v>
      </c>
      <c r="J142" s="37"/>
      <c r="K142" s="325" t="s">
        <v>10895</v>
      </c>
      <c r="L142" s="325"/>
      <c r="M142" s="325"/>
      <c r="N142" s="17">
        <v>0</v>
      </c>
      <c r="O142" s="5">
        <v>2022</v>
      </c>
      <c r="P142" s="5" t="s">
        <v>10082</v>
      </c>
      <c r="Q142" s="268" t="s">
        <v>10894</v>
      </c>
      <c r="R142" s="267"/>
      <c r="S142" s="269" t="s">
        <v>8</v>
      </c>
      <c r="Z142" s="324"/>
      <c r="AG142" s="324"/>
      <c r="AN142" s="324"/>
      <c r="AU142" s="324"/>
      <c r="BB142" s="324"/>
    </row>
    <row r="143" spans="1:54" s="323" customFormat="1">
      <c r="A143" s="5"/>
      <c r="B143" s="269"/>
      <c r="C143" s="5" t="s">
        <v>10893</v>
      </c>
      <c r="D143" s="37">
        <f t="shared" si="4"/>
        <v>6.2619047619047619</v>
      </c>
      <c r="E143" s="17">
        <v>8</v>
      </c>
      <c r="F143" s="17">
        <v>6</v>
      </c>
      <c r="G143" s="17">
        <v>6.666666666666667</v>
      </c>
      <c r="H143" s="17">
        <v>5.5</v>
      </c>
      <c r="I143" s="5" t="s">
        <v>6524</v>
      </c>
      <c r="J143" s="37"/>
      <c r="K143" s="325">
        <v>44449</v>
      </c>
      <c r="L143" s="325"/>
      <c r="M143" s="325"/>
      <c r="N143" s="17">
        <v>0</v>
      </c>
      <c r="O143" s="5">
        <v>2021</v>
      </c>
      <c r="P143" s="5" t="s">
        <v>10892</v>
      </c>
      <c r="Q143" s="268" t="s">
        <v>10891</v>
      </c>
      <c r="R143" s="337"/>
      <c r="S143" s="269" t="s">
        <v>8</v>
      </c>
      <c r="Z143" s="324"/>
      <c r="AG143" s="324"/>
      <c r="AN143" s="324"/>
      <c r="AU143" s="324"/>
      <c r="BB143" s="324"/>
    </row>
    <row r="144" spans="1:54" s="323" customFormat="1">
      <c r="A144" s="5"/>
      <c r="B144" s="269"/>
      <c r="C144" s="5" t="s">
        <v>10890</v>
      </c>
      <c r="D144" s="37">
        <f t="shared" si="4"/>
        <v>6.2619047619047619</v>
      </c>
      <c r="E144" s="17">
        <v>5</v>
      </c>
      <c r="F144" s="17">
        <v>6</v>
      </c>
      <c r="G144" s="17">
        <v>6.666666666666667</v>
      </c>
      <c r="H144" s="17">
        <v>6.5</v>
      </c>
      <c r="I144" s="5" t="s">
        <v>6524</v>
      </c>
      <c r="J144" s="37"/>
      <c r="K144" s="325"/>
      <c r="L144" s="325"/>
      <c r="M144" s="325"/>
      <c r="N144" s="17">
        <v>0</v>
      </c>
      <c r="O144" s="5">
        <v>2018</v>
      </c>
      <c r="P144" s="5" t="s">
        <v>10167</v>
      </c>
      <c r="Q144" s="268" t="s">
        <v>10889</v>
      </c>
      <c r="R144" s="267"/>
      <c r="S144" s="269" t="s">
        <v>8</v>
      </c>
      <c r="Z144" s="324"/>
      <c r="AG144" s="324"/>
      <c r="AN144" s="324"/>
      <c r="AU144" s="324"/>
      <c r="BB144" s="324"/>
    </row>
    <row r="145" spans="1:68" s="323" customFormat="1">
      <c r="A145" s="5"/>
      <c r="B145" s="269"/>
      <c r="C145" s="5" t="s">
        <v>10888</v>
      </c>
      <c r="D145" s="37">
        <f t="shared" si="4"/>
        <v>6.2380952380952381</v>
      </c>
      <c r="E145" s="17">
        <v>7</v>
      </c>
      <c r="F145" s="17">
        <v>6</v>
      </c>
      <c r="G145" s="17">
        <v>6.333333333333333</v>
      </c>
      <c r="H145" s="17">
        <v>6</v>
      </c>
      <c r="I145" s="5" t="s">
        <v>6524</v>
      </c>
      <c r="J145" s="37"/>
      <c r="K145" s="325"/>
      <c r="L145" s="325"/>
      <c r="M145" s="325">
        <v>40027</v>
      </c>
      <c r="N145" s="17">
        <v>1</v>
      </c>
      <c r="O145" s="5">
        <v>2009</v>
      </c>
      <c r="P145" s="5" t="s">
        <v>10887</v>
      </c>
      <c r="Q145" s="268" t="s">
        <v>10886</v>
      </c>
      <c r="R145" s="267"/>
      <c r="S145" s="269" t="s">
        <v>8</v>
      </c>
      <c r="Z145" s="324"/>
      <c r="AG145" s="324"/>
      <c r="AN145" s="324"/>
      <c r="AU145" s="324"/>
      <c r="BB145" s="324"/>
    </row>
    <row r="146" spans="1:68" s="323" customFormat="1">
      <c r="A146" s="5"/>
      <c r="B146" s="269"/>
      <c r="C146" s="5" t="s">
        <v>10885</v>
      </c>
      <c r="D146" s="37">
        <f t="shared" si="4"/>
        <v>6.2380952380952381</v>
      </c>
      <c r="E146" s="17">
        <v>6</v>
      </c>
      <c r="F146" s="17">
        <v>2</v>
      </c>
      <c r="G146" s="17">
        <v>7.333333333333333</v>
      </c>
      <c r="H146" s="17">
        <v>7</v>
      </c>
      <c r="I146" s="5" t="s">
        <v>6524</v>
      </c>
      <c r="J146" s="37"/>
      <c r="K146" s="325"/>
      <c r="L146" s="325"/>
      <c r="M146" s="325"/>
      <c r="N146" s="17">
        <v>0</v>
      </c>
      <c r="O146" s="5">
        <v>2007</v>
      </c>
      <c r="P146" s="5" t="s">
        <v>10884</v>
      </c>
      <c r="Q146" s="268" t="s">
        <v>10883</v>
      </c>
      <c r="R146" s="267"/>
      <c r="S146" s="269" t="s">
        <v>8</v>
      </c>
      <c r="Z146" s="324"/>
      <c r="AG146" s="324"/>
      <c r="AN146" s="324"/>
      <c r="AU146" s="324"/>
      <c r="BB146" s="324"/>
    </row>
    <row r="147" spans="1:68" s="323" customFormat="1">
      <c r="A147" s="5"/>
      <c r="B147" s="269"/>
      <c r="C147" s="5" t="s">
        <v>10882</v>
      </c>
      <c r="D147" s="37">
        <f t="shared" si="4"/>
        <v>6.1904761904761907</v>
      </c>
      <c r="E147" s="17">
        <v>5</v>
      </c>
      <c r="F147" s="17">
        <v>7</v>
      </c>
      <c r="G147" s="17">
        <v>6.666666666666667</v>
      </c>
      <c r="H147" s="17">
        <v>6</v>
      </c>
      <c r="I147" s="5" t="s">
        <v>6524</v>
      </c>
      <c r="J147" s="37"/>
      <c r="K147" s="325"/>
      <c r="L147" s="325"/>
      <c r="M147" s="325"/>
      <c r="N147" s="17">
        <v>0</v>
      </c>
      <c r="O147" s="5">
        <v>2021</v>
      </c>
      <c r="P147" s="5" t="s">
        <v>10881</v>
      </c>
      <c r="Q147" s="268" t="s">
        <v>10880</v>
      </c>
      <c r="R147" s="267"/>
      <c r="S147" s="269" t="s">
        <v>8</v>
      </c>
      <c r="Z147" s="324"/>
      <c r="AG147" s="324"/>
      <c r="AN147" s="324"/>
      <c r="AU147" s="324"/>
      <c r="BB147" s="324"/>
    </row>
    <row r="148" spans="1:68" s="323" customFormat="1">
      <c r="A148" s="5"/>
      <c r="B148" s="269"/>
      <c r="C148" s="5" t="s">
        <v>10879</v>
      </c>
      <c r="D148" s="37">
        <f t="shared" si="4"/>
        <v>6.1904761904761907</v>
      </c>
      <c r="E148" s="17">
        <v>7</v>
      </c>
      <c r="F148" s="17">
        <v>5</v>
      </c>
      <c r="G148" s="17">
        <v>6.666666666666667</v>
      </c>
      <c r="H148" s="17">
        <v>6</v>
      </c>
      <c r="I148" s="5" t="s">
        <v>6524</v>
      </c>
      <c r="J148" s="37"/>
      <c r="K148" s="325"/>
      <c r="L148" s="325"/>
      <c r="M148" s="325"/>
      <c r="N148" s="17">
        <v>0</v>
      </c>
      <c r="O148" s="5">
        <v>2017</v>
      </c>
      <c r="P148" s="5" t="s">
        <v>10346</v>
      </c>
      <c r="Q148" s="268" t="s">
        <v>10878</v>
      </c>
      <c r="R148" s="267"/>
      <c r="S148" s="269" t="s">
        <v>8</v>
      </c>
      <c r="Z148" s="324"/>
      <c r="AG148" s="324"/>
      <c r="AN148" s="324"/>
      <c r="AU148" s="324"/>
      <c r="BB148" s="324"/>
    </row>
    <row r="149" spans="1:68" s="323" customFormat="1">
      <c r="A149" s="5"/>
      <c r="B149" s="269"/>
      <c r="C149" s="5" t="s">
        <v>10877</v>
      </c>
      <c r="D149" s="37">
        <f t="shared" si="4"/>
        <v>6.1904761904761907</v>
      </c>
      <c r="E149" s="17">
        <v>4</v>
      </c>
      <c r="F149" s="17">
        <v>5</v>
      </c>
      <c r="G149" s="17">
        <v>6.666666666666667</v>
      </c>
      <c r="H149" s="17">
        <v>7</v>
      </c>
      <c r="I149" s="5" t="s">
        <v>6524</v>
      </c>
      <c r="J149" s="37"/>
      <c r="K149" s="325"/>
      <c r="L149" s="325"/>
      <c r="M149" s="325"/>
      <c r="N149" s="17">
        <v>0</v>
      </c>
      <c r="O149" s="5">
        <v>2019</v>
      </c>
      <c r="P149" s="5" t="s">
        <v>10876</v>
      </c>
      <c r="Q149" s="268" t="s">
        <v>10875</v>
      </c>
      <c r="R149" s="267"/>
      <c r="S149" s="269" t="s">
        <v>8</v>
      </c>
      <c r="Z149" s="324"/>
      <c r="AG149" s="324"/>
      <c r="AN149" s="324"/>
      <c r="AU149" s="324"/>
      <c r="BB149" s="324"/>
    </row>
    <row r="150" spans="1:68" s="323" customFormat="1">
      <c r="A150" s="5"/>
      <c r="B150" s="269"/>
      <c r="C150" s="5" t="s">
        <v>10874</v>
      </c>
      <c r="D150" s="37">
        <f t="shared" si="4"/>
        <v>6.1428571428571432</v>
      </c>
      <c r="E150" s="17">
        <v>8</v>
      </c>
      <c r="F150" s="17">
        <v>2</v>
      </c>
      <c r="G150" s="17">
        <v>6</v>
      </c>
      <c r="H150" s="17">
        <v>7</v>
      </c>
      <c r="I150" s="5" t="s">
        <v>6524</v>
      </c>
      <c r="J150" s="37"/>
      <c r="K150" s="325"/>
      <c r="L150" s="325"/>
      <c r="M150" s="325">
        <v>39915</v>
      </c>
      <c r="N150" s="17">
        <v>1</v>
      </c>
      <c r="O150" s="5">
        <v>2007</v>
      </c>
      <c r="P150" s="5" t="s">
        <v>10873</v>
      </c>
      <c r="Q150" s="268" t="s">
        <v>10872</v>
      </c>
      <c r="R150" s="267"/>
      <c r="S150" s="269" t="s">
        <v>8</v>
      </c>
      <c r="Z150" s="324"/>
      <c r="AG150" s="324"/>
      <c r="AN150" s="324"/>
      <c r="AU150" s="324"/>
      <c r="BB150" s="324"/>
    </row>
    <row r="151" spans="1:68" s="323" customFormat="1">
      <c r="A151" s="5" t="s">
        <v>10856</v>
      </c>
      <c r="B151" s="5" t="s">
        <v>10576</v>
      </c>
      <c r="C151" s="326" t="s">
        <v>10871</v>
      </c>
      <c r="D151" s="37">
        <f t="shared" si="4"/>
        <v>6.1428571428571432</v>
      </c>
      <c r="E151" s="17">
        <v>5</v>
      </c>
      <c r="F151" s="17">
        <v>3</v>
      </c>
      <c r="G151" s="17">
        <v>7</v>
      </c>
      <c r="H151" s="17">
        <v>7</v>
      </c>
      <c r="I151" s="5" t="s">
        <v>6524</v>
      </c>
      <c r="J151" s="37" t="e">
        <f>AVERAGE(S151:BP151)</f>
        <v>#DIV/0!</v>
      </c>
      <c r="K151" s="325">
        <v>45420</v>
      </c>
      <c r="L151" s="325" t="s">
        <v>55</v>
      </c>
      <c r="M151" s="325"/>
      <c r="N151" s="17">
        <v>0</v>
      </c>
      <c r="O151" s="17">
        <v>2015</v>
      </c>
      <c r="P151" s="5" t="s">
        <v>10870</v>
      </c>
      <c r="Q151" s="268" t="s">
        <v>10869</v>
      </c>
      <c r="R151" s="267"/>
      <c r="S151" s="269"/>
      <c r="Z151" s="324"/>
      <c r="AG151" s="324"/>
      <c r="AN151" s="324"/>
      <c r="AU151" s="324"/>
      <c r="BB151" s="324"/>
      <c r="BJ151" s="300"/>
      <c r="BK151" s="300"/>
      <c r="BL151" s="300"/>
      <c r="BM151" s="300"/>
      <c r="BN151" s="300"/>
      <c r="BO151" s="300"/>
      <c r="BP151" s="300"/>
    </row>
    <row r="152" spans="1:68" s="323" customFormat="1">
      <c r="A152" s="5"/>
      <c r="B152" s="269"/>
      <c r="C152" s="5" t="s">
        <v>10868</v>
      </c>
      <c r="D152" s="37">
        <f t="shared" si="4"/>
        <v>6.1428571428571432</v>
      </c>
      <c r="E152" s="17">
        <v>4</v>
      </c>
      <c r="F152" s="17">
        <v>7</v>
      </c>
      <c r="G152" s="17">
        <v>7</v>
      </c>
      <c r="H152" s="17">
        <v>6</v>
      </c>
      <c r="I152" s="5" t="s">
        <v>6524</v>
      </c>
      <c r="J152" s="37"/>
      <c r="K152" s="325">
        <v>44567</v>
      </c>
      <c r="L152" s="325"/>
      <c r="M152" s="325"/>
      <c r="N152" s="17">
        <v>0</v>
      </c>
      <c r="O152" s="5">
        <v>2021</v>
      </c>
      <c r="P152" s="5" t="s">
        <v>10304</v>
      </c>
      <c r="Q152" s="268" t="s">
        <v>10867</v>
      </c>
      <c r="R152" s="267"/>
      <c r="S152" s="269" t="s">
        <v>8</v>
      </c>
      <c r="Z152" s="324"/>
      <c r="AG152" s="324"/>
      <c r="AN152" s="324"/>
      <c r="AU152" s="324"/>
      <c r="BB152" s="324"/>
    </row>
    <row r="153" spans="1:68" s="323" customFormat="1">
      <c r="A153" s="5"/>
      <c r="B153" s="269"/>
      <c r="C153" s="5" t="s">
        <v>10866</v>
      </c>
      <c r="D153" s="37">
        <f t="shared" si="4"/>
        <v>6.1428571428571432</v>
      </c>
      <c r="E153" s="17">
        <v>4</v>
      </c>
      <c r="F153" s="17">
        <v>7</v>
      </c>
      <c r="G153" s="17">
        <v>7</v>
      </c>
      <c r="H153" s="17">
        <v>6</v>
      </c>
      <c r="I153" s="5" t="s">
        <v>6524</v>
      </c>
      <c r="J153" s="37"/>
      <c r="K153" s="325">
        <v>44870</v>
      </c>
      <c r="L153" s="325"/>
      <c r="M153" s="325"/>
      <c r="N153" s="17">
        <v>0</v>
      </c>
      <c r="O153" s="5">
        <v>1998</v>
      </c>
      <c r="P153" s="5" t="s">
        <v>10865</v>
      </c>
      <c r="Q153" s="268" t="s">
        <v>10486</v>
      </c>
      <c r="R153" s="267"/>
      <c r="S153" s="269" t="s">
        <v>8</v>
      </c>
      <c r="Z153" s="324"/>
      <c r="AG153" s="324"/>
      <c r="AN153" s="324"/>
      <c r="AU153" s="324"/>
      <c r="BB153" s="324"/>
    </row>
    <row r="154" spans="1:68" s="323" customFormat="1">
      <c r="A154" s="5"/>
      <c r="B154" s="269"/>
      <c r="C154" s="5" t="s">
        <v>10864</v>
      </c>
      <c r="D154" s="37">
        <f t="shared" si="4"/>
        <v>6.0952380952380949</v>
      </c>
      <c r="E154" s="17">
        <v>6</v>
      </c>
      <c r="F154" s="17">
        <v>1</v>
      </c>
      <c r="G154" s="17">
        <v>7.333333333333333</v>
      </c>
      <c r="H154" s="17">
        <v>7</v>
      </c>
      <c r="I154" s="5" t="s">
        <v>6524</v>
      </c>
      <c r="J154" s="37"/>
      <c r="K154" s="325"/>
      <c r="L154" s="325"/>
      <c r="M154" s="325">
        <v>44650</v>
      </c>
      <c r="N154" s="17">
        <v>1</v>
      </c>
      <c r="O154" s="5">
        <v>2021</v>
      </c>
      <c r="P154" s="5" t="s">
        <v>9918</v>
      </c>
      <c r="Q154" s="268" t="s">
        <v>10863</v>
      </c>
      <c r="R154" s="267"/>
      <c r="S154" s="269" t="s">
        <v>8</v>
      </c>
      <c r="Z154" s="324"/>
      <c r="AG154" s="324"/>
      <c r="AN154" s="324"/>
      <c r="AU154" s="324"/>
      <c r="BB154" s="324"/>
    </row>
    <row r="155" spans="1:68" s="323" customFormat="1">
      <c r="A155" s="5"/>
      <c r="B155" s="269"/>
      <c r="C155" s="5" t="s">
        <v>10862</v>
      </c>
      <c r="D155" s="37">
        <f t="shared" si="4"/>
        <v>6.0952380952380949</v>
      </c>
      <c r="E155" s="17">
        <v>8</v>
      </c>
      <c r="F155" s="17">
        <v>2</v>
      </c>
      <c r="G155" s="17">
        <v>7.333333333333333</v>
      </c>
      <c r="H155" s="17">
        <v>6</v>
      </c>
      <c r="I155" s="5" t="s">
        <v>6524</v>
      </c>
      <c r="J155" s="37"/>
      <c r="K155" s="325"/>
      <c r="L155" s="325"/>
      <c r="M155" s="325">
        <v>44497</v>
      </c>
      <c r="N155" s="17">
        <v>1</v>
      </c>
      <c r="O155" s="5">
        <v>2021</v>
      </c>
      <c r="P155" s="5" t="s">
        <v>10860</v>
      </c>
      <c r="Q155" s="268" t="s">
        <v>10031</v>
      </c>
      <c r="R155" s="267"/>
      <c r="S155" s="269" t="s">
        <v>8</v>
      </c>
      <c r="Z155" s="324"/>
      <c r="AG155" s="324"/>
      <c r="AN155" s="324"/>
      <c r="AU155" s="324"/>
      <c r="BB155" s="324"/>
    </row>
    <row r="156" spans="1:68" s="323" customFormat="1">
      <c r="A156" s="5"/>
      <c r="B156" s="269"/>
      <c r="C156" s="5" t="s">
        <v>10861</v>
      </c>
      <c r="D156" s="37">
        <f t="shared" si="4"/>
        <v>6.0952380952380949</v>
      </c>
      <c r="E156" s="17">
        <v>8</v>
      </c>
      <c r="F156" s="17">
        <v>2</v>
      </c>
      <c r="G156" s="17">
        <v>7.333333333333333</v>
      </c>
      <c r="H156" s="17">
        <v>6</v>
      </c>
      <c r="I156" s="5" t="s">
        <v>6524</v>
      </c>
      <c r="J156" s="37"/>
      <c r="K156" s="325"/>
      <c r="L156" s="325"/>
      <c r="M156" s="325"/>
      <c r="N156" s="17">
        <v>0</v>
      </c>
      <c r="O156" s="5">
        <v>2022</v>
      </c>
      <c r="P156" s="5" t="s">
        <v>10860</v>
      </c>
      <c r="Q156" s="268" t="s">
        <v>10859</v>
      </c>
      <c r="R156" s="267"/>
      <c r="S156" s="269" t="s">
        <v>8</v>
      </c>
      <c r="Z156" s="324"/>
      <c r="AG156" s="324"/>
      <c r="AN156" s="324"/>
      <c r="AU156" s="324"/>
      <c r="BB156" s="324"/>
    </row>
    <row r="157" spans="1:68" s="323" customFormat="1">
      <c r="A157" s="5"/>
      <c r="B157" s="269"/>
      <c r="C157" s="5" t="s">
        <v>10858</v>
      </c>
      <c r="D157" s="37">
        <f t="shared" si="4"/>
        <v>6</v>
      </c>
      <c r="E157" s="17">
        <v>6</v>
      </c>
      <c r="F157" s="17">
        <v>1</v>
      </c>
      <c r="G157" s="17">
        <v>7</v>
      </c>
      <c r="H157" s="17">
        <v>7</v>
      </c>
      <c r="I157" s="5" t="s">
        <v>6524</v>
      </c>
      <c r="J157" s="37"/>
      <c r="K157" s="325"/>
      <c r="L157" s="325"/>
      <c r="M157" s="325">
        <v>44598</v>
      </c>
      <c r="N157" s="17">
        <v>1</v>
      </c>
      <c r="O157" s="5">
        <v>2022</v>
      </c>
      <c r="P157" s="5" t="s">
        <v>9940</v>
      </c>
      <c r="Q157" s="268" t="s">
        <v>10031</v>
      </c>
      <c r="R157" s="267"/>
      <c r="S157" s="269" t="s">
        <v>8</v>
      </c>
      <c r="Z157" s="324"/>
      <c r="AG157" s="324"/>
      <c r="AN157" s="324"/>
      <c r="AU157" s="324"/>
      <c r="BB157" s="324"/>
    </row>
    <row r="158" spans="1:68" s="323" customFormat="1">
      <c r="A158" s="5"/>
      <c r="B158" s="269"/>
      <c r="C158" s="5" t="s">
        <v>10857</v>
      </c>
      <c r="D158" s="37">
        <f t="shared" si="4"/>
        <v>6</v>
      </c>
      <c r="E158" s="17">
        <v>6</v>
      </c>
      <c r="F158" s="17">
        <v>6</v>
      </c>
      <c r="G158" s="17">
        <v>6</v>
      </c>
      <c r="H158" s="17">
        <v>6</v>
      </c>
      <c r="I158" s="5" t="s">
        <v>6524</v>
      </c>
      <c r="J158" s="37"/>
      <c r="K158" s="325">
        <v>39714</v>
      </c>
      <c r="L158" s="325"/>
      <c r="M158" s="325">
        <v>39975</v>
      </c>
      <c r="N158" s="17">
        <v>1</v>
      </c>
      <c r="O158" s="5">
        <v>2009</v>
      </c>
      <c r="P158" s="5" t="s">
        <v>9940</v>
      </c>
      <c r="Q158" s="268" t="s">
        <v>10031</v>
      </c>
      <c r="R158" s="267"/>
      <c r="S158" s="269" t="s">
        <v>8</v>
      </c>
      <c r="Z158" s="324"/>
      <c r="AG158" s="324"/>
      <c r="AN158" s="324"/>
      <c r="AU158" s="324"/>
      <c r="BB158" s="324"/>
    </row>
    <row r="159" spans="1:68" s="323" customFormat="1">
      <c r="A159" s="5" t="s">
        <v>10856</v>
      </c>
      <c r="B159" s="5" t="s">
        <v>10576</v>
      </c>
      <c r="C159" s="334" t="s">
        <v>10855</v>
      </c>
      <c r="D159" s="37">
        <f t="shared" si="4"/>
        <v>6</v>
      </c>
      <c r="E159" s="333">
        <v>4</v>
      </c>
      <c r="F159" s="333">
        <v>3</v>
      </c>
      <c r="G159" s="333">
        <v>7</v>
      </c>
      <c r="H159" s="333">
        <v>7</v>
      </c>
      <c r="I159" s="269" t="s">
        <v>6524</v>
      </c>
      <c r="J159" s="37">
        <f>AVERAGE(S159:BP159)</f>
        <v>7.6</v>
      </c>
      <c r="K159" s="332">
        <v>45381</v>
      </c>
      <c r="L159" s="332"/>
      <c r="M159" s="332"/>
      <c r="N159" s="17">
        <v>0</v>
      </c>
      <c r="O159" s="269">
        <v>2023</v>
      </c>
      <c r="P159" s="5" t="s">
        <v>10712</v>
      </c>
      <c r="Q159" s="283" t="s">
        <v>10711</v>
      </c>
      <c r="R159" s="267"/>
      <c r="S159" s="269" t="s">
        <v>8</v>
      </c>
      <c r="X159" s="323">
        <v>7</v>
      </c>
      <c r="Z159" s="324"/>
      <c r="AF159" s="323">
        <v>8</v>
      </c>
      <c r="AG159" s="324"/>
      <c r="AM159" s="323">
        <v>8</v>
      </c>
      <c r="AN159" s="324"/>
      <c r="AO159" s="323" t="s">
        <v>8</v>
      </c>
      <c r="AP159" s="323" t="s">
        <v>8</v>
      </c>
      <c r="AQ159" s="323" t="s">
        <v>8</v>
      </c>
      <c r="AR159" s="323" t="s">
        <v>8</v>
      </c>
      <c r="AS159" s="323" t="s">
        <v>8</v>
      </c>
      <c r="AT159" s="323" t="s">
        <v>8</v>
      </c>
      <c r="AU159" s="324">
        <v>8</v>
      </c>
      <c r="AW159" s="323">
        <v>7</v>
      </c>
      <c r="BB159" s="324"/>
      <c r="BJ159" s="300"/>
      <c r="BK159" s="300"/>
      <c r="BL159" s="300"/>
      <c r="BM159" s="300"/>
      <c r="BN159" s="300"/>
      <c r="BO159" s="300"/>
      <c r="BP159" s="300"/>
    </row>
    <row r="160" spans="1:68" s="323" customFormat="1">
      <c r="A160" s="5"/>
      <c r="B160" s="269"/>
      <c r="C160" s="5" t="s">
        <v>10854</v>
      </c>
      <c r="D160" s="37">
        <f t="shared" si="4"/>
        <v>6</v>
      </c>
      <c r="E160" s="17">
        <v>5</v>
      </c>
      <c r="F160" s="17">
        <v>2</v>
      </c>
      <c r="G160" s="17">
        <v>7</v>
      </c>
      <c r="H160" s="17">
        <v>7</v>
      </c>
      <c r="I160" s="5" t="s">
        <v>6524</v>
      </c>
      <c r="J160" s="37"/>
      <c r="K160" s="325">
        <v>44449</v>
      </c>
      <c r="L160" s="325">
        <v>45164</v>
      </c>
      <c r="M160" s="269"/>
      <c r="N160" s="17">
        <v>0</v>
      </c>
      <c r="O160" s="5">
        <v>2021</v>
      </c>
      <c r="P160" s="5" t="s">
        <v>10853</v>
      </c>
      <c r="Q160" s="268" t="s">
        <v>10852</v>
      </c>
      <c r="R160" s="267"/>
      <c r="S160" s="269" t="s">
        <v>8</v>
      </c>
      <c r="Z160" s="324"/>
      <c r="AG160" s="324"/>
      <c r="AN160" s="324"/>
      <c r="AU160" s="324"/>
      <c r="BB160" s="324"/>
    </row>
    <row r="161" spans="1:68" s="323" customFormat="1">
      <c r="A161" s="5"/>
      <c r="B161" s="269"/>
      <c r="C161" s="5" t="s">
        <v>10851</v>
      </c>
      <c r="D161" s="37">
        <f t="shared" si="4"/>
        <v>6</v>
      </c>
      <c r="E161" s="17">
        <v>4</v>
      </c>
      <c r="F161" s="17">
        <v>3</v>
      </c>
      <c r="G161" s="17">
        <v>7</v>
      </c>
      <c r="H161" s="17">
        <v>7</v>
      </c>
      <c r="I161" s="5" t="s">
        <v>6524</v>
      </c>
      <c r="J161" s="37"/>
      <c r="K161" s="325">
        <v>44823</v>
      </c>
      <c r="L161" s="325"/>
      <c r="M161" s="325"/>
      <c r="N161" s="17">
        <v>0</v>
      </c>
      <c r="O161" s="5">
        <v>2022</v>
      </c>
      <c r="P161" s="5" t="s">
        <v>10850</v>
      </c>
      <c r="Q161" s="268" t="s">
        <v>10849</v>
      </c>
      <c r="R161" s="267"/>
      <c r="S161" s="269" t="s">
        <v>8</v>
      </c>
      <c r="Z161" s="324"/>
      <c r="AG161" s="324"/>
      <c r="AN161" s="324"/>
      <c r="AU161" s="324"/>
      <c r="BB161" s="324"/>
    </row>
    <row r="162" spans="1:68" s="323" customFormat="1">
      <c r="A162" s="5"/>
      <c r="B162" s="269"/>
      <c r="C162" s="5" t="s">
        <v>10848</v>
      </c>
      <c r="D162" s="37">
        <f t="shared" si="4"/>
        <v>6</v>
      </c>
      <c r="E162" s="17">
        <v>6</v>
      </c>
      <c r="F162" s="17">
        <v>6</v>
      </c>
      <c r="G162" s="17">
        <v>6</v>
      </c>
      <c r="H162" s="17">
        <v>6</v>
      </c>
      <c r="I162" s="5" t="s">
        <v>6524</v>
      </c>
      <c r="J162" s="37"/>
      <c r="K162" s="325">
        <v>300655</v>
      </c>
      <c r="L162" s="325"/>
      <c r="M162" s="325"/>
      <c r="N162" s="17">
        <v>0</v>
      </c>
      <c r="O162" s="5">
        <v>2019</v>
      </c>
      <c r="P162" s="5" t="s">
        <v>10847</v>
      </c>
      <c r="Q162" s="268" t="s">
        <v>10846</v>
      </c>
      <c r="R162" s="267"/>
      <c r="S162" s="269" t="s">
        <v>8</v>
      </c>
      <c r="Z162" s="324"/>
      <c r="AG162" s="324"/>
      <c r="AN162" s="324"/>
      <c r="AU162" s="324"/>
      <c r="BB162" s="324"/>
    </row>
    <row r="163" spans="1:68" s="323" customFormat="1">
      <c r="A163" s="5"/>
      <c r="B163" s="269"/>
      <c r="C163" s="5" t="s">
        <v>10845</v>
      </c>
      <c r="D163" s="37">
        <f t="shared" si="4"/>
        <v>6</v>
      </c>
      <c r="E163" s="17">
        <v>6</v>
      </c>
      <c r="F163" s="17">
        <v>6</v>
      </c>
      <c r="G163" s="17">
        <v>6</v>
      </c>
      <c r="H163" s="17">
        <v>6</v>
      </c>
      <c r="I163" s="5" t="s">
        <v>6524</v>
      </c>
      <c r="J163" s="37"/>
      <c r="K163" s="325">
        <v>44450</v>
      </c>
      <c r="L163" s="325"/>
      <c r="M163" s="325"/>
      <c r="N163" s="17">
        <v>0</v>
      </c>
      <c r="O163" s="5">
        <v>2015</v>
      </c>
      <c r="P163" s="5" t="s">
        <v>10378</v>
      </c>
      <c r="Q163" s="268" t="s">
        <v>10052</v>
      </c>
      <c r="R163" s="267"/>
      <c r="S163" s="269" t="s">
        <v>8</v>
      </c>
      <c r="Z163" s="324"/>
      <c r="AG163" s="324"/>
      <c r="AN163" s="324"/>
      <c r="AU163" s="324"/>
      <c r="BB163" s="324"/>
    </row>
    <row r="164" spans="1:68" s="323" customFormat="1">
      <c r="A164" s="5"/>
      <c r="B164" s="269"/>
      <c r="C164" s="5" t="s">
        <v>10844</v>
      </c>
      <c r="D164" s="37">
        <f t="shared" si="4"/>
        <v>6</v>
      </c>
      <c r="E164" s="17">
        <v>6</v>
      </c>
      <c r="F164" s="17">
        <v>4</v>
      </c>
      <c r="G164" s="17">
        <v>7</v>
      </c>
      <c r="H164" s="17">
        <v>6</v>
      </c>
      <c r="I164" s="5" t="s">
        <v>6524</v>
      </c>
      <c r="J164" s="37"/>
      <c r="K164" s="325">
        <v>44979</v>
      </c>
      <c r="L164" s="325"/>
      <c r="M164" s="325"/>
      <c r="N164" s="17">
        <v>0</v>
      </c>
      <c r="O164" s="5">
        <v>2021</v>
      </c>
      <c r="P164" s="5" t="s">
        <v>10843</v>
      </c>
      <c r="Q164" s="268" t="s">
        <v>10486</v>
      </c>
      <c r="R164" s="267"/>
      <c r="S164" s="269" t="s">
        <v>8</v>
      </c>
      <c r="Z164" s="324"/>
      <c r="AG164" s="324"/>
      <c r="AN164" s="324"/>
      <c r="AU164" s="324"/>
      <c r="BB164" s="324"/>
    </row>
    <row r="165" spans="1:68" s="323" customFormat="1">
      <c r="A165" s="5"/>
      <c r="B165" s="269"/>
      <c r="C165" s="5" t="s">
        <v>10842</v>
      </c>
      <c r="D165" s="37">
        <f t="shared" si="4"/>
        <v>6</v>
      </c>
      <c r="E165" s="17">
        <v>4</v>
      </c>
      <c r="F165" s="17">
        <v>5</v>
      </c>
      <c r="G165" s="17">
        <v>6</v>
      </c>
      <c r="H165" s="17">
        <v>7</v>
      </c>
      <c r="I165" s="5" t="s">
        <v>6524</v>
      </c>
      <c r="J165" s="37"/>
      <c r="K165" s="325">
        <v>44668</v>
      </c>
      <c r="L165" s="325"/>
      <c r="M165" s="325"/>
      <c r="N165" s="17">
        <v>0</v>
      </c>
      <c r="O165" s="5">
        <v>2010</v>
      </c>
      <c r="P165" s="5" t="s">
        <v>10841</v>
      </c>
      <c r="Q165" s="268" t="s">
        <v>10840</v>
      </c>
      <c r="R165" s="267"/>
      <c r="S165" s="269" t="s">
        <v>8</v>
      </c>
      <c r="Z165" s="324"/>
      <c r="AG165" s="324"/>
      <c r="AN165" s="324"/>
      <c r="AU165" s="324"/>
      <c r="BB165" s="324"/>
    </row>
    <row r="166" spans="1:68" s="323" customFormat="1">
      <c r="A166" s="5"/>
      <c r="B166" s="269"/>
      <c r="C166" s="5" t="s">
        <v>10839</v>
      </c>
      <c r="D166" s="37">
        <f t="shared" si="4"/>
        <v>5.9761904761904763</v>
      </c>
      <c r="E166" s="17">
        <v>4</v>
      </c>
      <c r="F166" s="17">
        <v>8</v>
      </c>
      <c r="G166" s="17">
        <v>6.666666666666667</v>
      </c>
      <c r="H166" s="17">
        <v>5.5</v>
      </c>
      <c r="I166" s="5" t="s">
        <v>6524</v>
      </c>
      <c r="J166" s="37"/>
      <c r="K166" s="325"/>
      <c r="L166" s="325"/>
      <c r="M166" s="325"/>
      <c r="N166" s="17">
        <v>0</v>
      </c>
      <c r="O166" s="5">
        <v>2015</v>
      </c>
      <c r="P166" s="5" t="s">
        <v>10378</v>
      </c>
      <c r="Q166" s="268" t="s">
        <v>10838</v>
      </c>
      <c r="R166" s="267"/>
      <c r="S166" s="269" t="s">
        <v>8</v>
      </c>
      <c r="Z166" s="324"/>
      <c r="AG166" s="324"/>
      <c r="AN166" s="324"/>
      <c r="AU166" s="324"/>
      <c r="BB166" s="324"/>
    </row>
    <row r="167" spans="1:68" s="323" customFormat="1">
      <c r="A167" s="5"/>
      <c r="B167" s="269"/>
      <c r="C167" s="5" t="s">
        <v>10837</v>
      </c>
      <c r="D167" s="37">
        <f t="shared" si="4"/>
        <v>5.9761904761904763</v>
      </c>
      <c r="E167" s="17">
        <v>6</v>
      </c>
      <c r="F167" s="17">
        <v>6</v>
      </c>
      <c r="G167" s="17">
        <v>6.666666666666667</v>
      </c>
      <c r="H167" s="17">
        <v>5.5</v>
      </c>
      <c r="I167" s="5" t="s">
        <v>6524</v>
      </c>
      <c r="J167" s="37"/>
      <c r="K167" s="325"/>
      <c r="L167" s="325"/>
      <c r="M167" s="325"/>
      <c r="N167" s="17">
        <v>0</v>
      </c>
      <c r="O167" s="5">
        <v>2016</v>
      </c>
      <c r="P167" s="5" t="s">
        <v>10002</v>
      </c>
      <c r="Q167" s="268" t="s">
        <v>10740</v>
      </c>
      <c r="R167" s="267"/>
      <c r="S167" s="269" t="s">
        <v>8</v>
      </c>
      <c r="Z167" s="324"/>
      <c r="AG167" s="324"/>
      <c r="AN167" s="324"/>
      <c r="AU167" s="324"/>
      <c r="BB167" s="324"/>
    </row>
    <row r="168" spans="1:68" s="323" customFormat="1">
      <c r="A168" s="5" t="s">
        <v>10836</v>
      </c>
      <c r="B168" s="5" t="s">
        <v>10835</v>
      </c>
      <c r="C168" s="326" t="s">
        <v>10834</v>
      </c>
      <c r="D168" s="37">
        <f t="shared" si="4"/>
        <v>5.9285714285714288</v>
      </c>
      <c r="E168" s="17">
        <v>5</v>
      </c>
      <c r="F168" s="17">
        <v>5</v>
      </c>
      <c r="G168" s="17">
        <v>6</v>
      </c>
      <c r="H168" s="17">
        <v>6.5</v>
      </c>
      <c r="I168" s="5" t="s">
        <v>6524</v>
      </c>
      <c r="J168" s="37" t="e">
        <f>AVERAGE(S168:BP168)</f>
        <v>#DIV/0!</v>
      </c>
      <c r="K168" s="325">
        <v>45419</v>
      </c>
      <c r="L168" s="325" t="s">
        <v>55</v>
      </c>
      <c r="M168" s="325"/>
      <c r="N168" s="17">
        <v>0</v>
      </c>
      <c r="O168" s="17">
        <v>2017</v>
      </c>
      <c r="P168" s="5" t="s">
        <v>10833</v>
      </c>
      <c r="Q168" s="268" t="s">
        <v>10832</v>
      </c>
      <c r="R168" s="267"/>
      <c r="S168" s="269" t="s">
        <v>8</v>
      </c>
      <c r="Z168" s="324"/>
      <c r="AG168" s="324"/>
      <c r="AN168" s="324"/>
      <c r="AU168" s="324"/>
      <c r="BB168" s="324"/>
      <c r="BJ168" s="300"/>
      <c r="BK168" s="300"/>
      <c r="BL168" s="300"/>
      <c r="BM168" s="300"/>
      <c r="BN168" s="300"/>
      <c r="BO168" s="300"/>
      <c r="BP168" s="300"/>
    </row>
    <row r="169" spans="1:68" s="323" customFormat="1">
      <c r="A169" s="5"/>
      <c r="B169" s="269"/>
      <c r="C169" s="5" t="s">
        <v>10831</v>
      </c>
      <c r="D169" s="37">
        <f t="shared" si="4"/>
        <v>5.9285714285714288</v>
      </c>
      <c r="E169" s="17">
        <v>4</v>
      </c>
      <c r="F169" s="17">
        <v>9</v>
      </c>
      <c r="G169" s="17">
        <v>6</v>
      </c>
      <c r="H169" s="17">
        <v>5.5</v>
      </c>
      <c r="I169" s="5" t="s">
        <v>6524</v>
      </c>
      <c r="J169" s="37"/>
      <c r="K169" s="325"/>
      <c r="L169" s="325"/>
      <c r="M169" s="325"/>
      <c r="N169" s="17">
        <v>0</v>
      </c>
      <c r="O169" s="5">
        <v>2016</v>
      </c>
      <c r="P169" s="5" t="s">
        <v>10830</v>
      </c>
      <c r="Q169" s="268" t="s">
        <v>10829</v>
      </c>
      <c r="R169" s="267"/>
      <c r="S169" s="269" t="s">
        <v>8</v>
      </c>
      <c r="Z169" s="324"/>
      <c r="AG169" s="324"/>
      <c r="AN169" s="324"/>
      <c r="AU169" s="324"/>
      <c r="BB169" s="324"/>
    </row>
    <row r="170" spans="1:68" s="323" customFormat="1">
      <c r="A170" s="5"/>
      <c r="B170" s="269"/>
      <c r="C170" s="5" t="s">
        <v>10828</v>
      </c>
      <c r="D170" s="37">
        <f t="shared" si="4"/>
        <v>5.8809523809523805</v>
      </c>
      <c r="E170" s="17">
        <v>7</v>
      </c>
      <c r="F170" s="17">
        <v>8</v>
      </c>
      <c r="G170" s="17">
        <v>6.333333333333333</v>
      </c>
      <c r="H170" s="17">
        <v>4.5</v>
      </c>
      <c r="I170" s="5" t="s">
        <v>6524</v>
      </c>
      <c r="J170" s="37"/>
      <c r="K170" s="325"/>
      <c r="L170" s="325"/>
      <c r="M170" s="325"/>
      <c r="N170" s="17">
        <v>0</v>
      </c>
      <c r="O170" s="5">
        <v>2021</v>
      </c>
      <c r="P170" s="5" t="s">
        <v>10827</v>
      </c>
      <c r="Q170" s="268" t="s">
        <v>10826</v>
      </c>
      <c r="R170" s="267"/>
      <c r="S170" s="269" t="s">
        <v>8</v>
      </c>
      <c r="Z170" s="324"/>
      <c r="AG170" s="324"/>
      <c r="AN170" s="324"/>
      <c r="AU170" s="324"/>
      <c r="BB170" s="324"/>
    </row>
    <row r="171" spans="1:68" s="323" customFormat="1">
      <c r="A171" s="5"/>
      <c r="B171" s="269"/>
      <c r="C171" s="5" t="s">
        <v>10825</v>
      </c>
      <c r="D171" s="37">
        <f t="shared" si="4"/>
        <v>5.8571428571428568</v>
      </c>
      <c r="E171" s="17">
        <v>4</v>
      </c>
      <c r="F171" s="17">
        <v>5</v>
      </c>
      <c r="G171" s="17">
        <v>7</v>
      </c>
      <c r="H171" s="17">
        <v>6</v>
      </c>
      <c r="I171" s="5" t="s">
        <v>6524</v>
      </c>
      <c r="J171" s="37"/>
      <c r="K171" s="325">
        <v>44917</v>
      </c>
      <c r="L171" s="325"/>
      <c r="M171" s="325"/>
      <c r="N171" s="17">
        <v>0</v>
      </c>
      <c r="O171" s="5">
        <v>2019</v>
      </c>
      <c r="P171" s="5" t="s">
        <v>10824</v>
      </c>
      <c r="Q171" s="268" t="s">
        <v>10823</v>
      </c>
      <c r="R171" s="267"/>
      <c r="S171" s="269" t="s">
        <v>8</v>
      </c>
      <c r="Z171" s="324"/>
      <c r="AG171" s="324"/>
      <c r="AN171" s="324"/>
      <c r="AU171" s="324"/>
      <c r="BB171" s="324"/>
    </row>
    <row r="172" spans="1:68" s="323" customFormat="1">
      <c r="A172" s="5"/>
      <c r="B172" s="269"/>
      <c r="C172" s="5" t="s">
        <v>10822</v>
      </c>
      <c r="D172" s="37">
        <f t="shared" si="4"/>
        <v>5.8571428571428568</v>
      </c>
      <c r="E172" s="17">
        <v>5</v>
      </c>
      <c r="F172" s="17">
        <v>4</v>
      </c>
      <c r="G172" s="17">
        <v>7</v>
      </c>
      <c r="H172" s="17">
        <v>6</v>
      </c>
      <c r="I172" s="5" t="s">
        <v>6524</v>
      </c>
      <c r="J172" s="37"/>
      <c r="K172" s="325">
        <v>44921</v>
      </c>
      <c r="L172" s="325"/>
      <c r="M172" s="325"/>
      <c r="N172" s="17">
        <v>0</v>
      </c>
      <c r="O172" s="5">
        <v>2018</v>
      </c>
      <c r="P172" s="5" t="s">
        <v>10167</v>
      </c>
      <c r="Q172" s="268" t="s">
        <v>10821</v>
      </c>
      <c r="R172" s="267"/>
      <c r="S172" s="269" t="s">
        <v>8</v>
      </c>
      <c r="Z172" s="324"/>
      <c r="AG172" s="324"/>
      <c r="AN172" s="324"/>
      <c r="AU172" s="324"/>
      <c r="BB172" s="324"/>
    </row>
    <row r="173" spans="1:68" s="323" customFormat="1">
      <c r="A173" s="5"/>
      <c r="B173" s="269"/>
      <c r="C173" s="5" t="s">
        <v>10820</v>
      </c>
      <c r="D173" s="37">
        <f t="shared" si="4"/>
        <v>5.8571428571428568</v>
      </c>
      <c r="E173" s="17">
        <v>6</v>
      </c>
      <c r="F173" s="17">
        <v>3</v>
      </c>
      <c r="G173" s="17">
        <v>7</v>
      </c>
      <c r="H173" s="17">
        <v>6</v>
      </c>
      <c r="I173" s="5" t="s">
        <v>6524</v>
      </c>
      <c r="J173" s="37"/>
      <c r="K173" s="325">
        <v>44445</v>
      </c>
      <c r="L173" s="325"/>
      <c r="M173" s="325"/>
      <c r="N173" s="17">
        <v>0</v>
      </c>
      <c r="O173" s="5">
        <v>2017</v>
      </c>
      <c r="P173" s="5" t="s">
        <v>10538</v>
      </c>
      <c r="Q173" s="268" t="s">
        <v>10486</v>
      </c>
      <c r="R173" s="267"/>
      <c r="S173" s="269" t="s">
        <v>8</v>
      </c>
      <c r="Z173" s="324"/>
      <c r="AG173" s="324"/>
      <c r="AN173" s="324"/>
      <c r="AU173" s="324"/>
      <c r="BB173" s="324"/>
    </row>
    <row r="174" spans="1:68" s="323" customFormat="1">
      <c r="A174" s="5"/>
      <c r="B174" s="269"/>
      <c r="C174" s="5" t="s">
        <v>10819</v>
      </c>
      <c r="D174" s="37">
        <f t="shared" si="4"/>
        <v>5.8571428571428568</v>
      </c>
      <c r="E174" s="17">
        <v>6</v>
      </c>
      <c r="F174" s="17">
        <v>5</v>
      </c>
      <c r="G174" s="17">
        <v>6</v>
      </c>
      <c r="H174" s="17">
        <v>6</v>
      </c>
      <c r="I174" s="5" t="s">
        <v>6524</v>
      </c>
      <c r="J174" s="37"/>
      <c r="K174" s="325">
        <v>44834</v>
      </c>
      <c r="L174" s="325"/>
      <c r="M174" s="325"/>
      <c r="N174" s="17">
        <v>0</v>
      </c>
      <c r="O174" s="5">
        <v>2014</v>
      </c>
      <c r="P174" s="5" t="s">
        <v>10435</v>
      </c>
      <c r="Q174" s="268" t="s">
        <v>10215</v>
      </c>
      <c r="R174" s="267"/>
      <c r="S174" s="269" t="s">
        <v>8</v>
      </c>
      <c r="Z174" s="324"/>
      <c r="AG174" s="324"/>
      <c r="AN174" s="324"/>
      <c r="AU174" s="324"/>
      <c r="BB174" s="324"/>
    </row>
    <row r="175" spans="1:68" s="323" customFormat="1">
      <c r="A175" s="5"/>
      <c r="B175" s="269"/>
      <c r="C175" s="5" t="s">
        <v>10818</v>
      </c>
      <c r="D175" s="37">
        <f t="shared" si="4"/>
        <v>5.8571428571428568</v>
      </c>
      <c r="E175" s="17">
        <v>6</v>
      </c>
      <c r="F175" s="17">
        <v>5</v>
      </c>
      <c r="G175" s="17">
        <v>6</v>
      </c>
      <c r="H175" s="17">
        <v>6</v>
      </c>
      <c r="I175" s="5" t="s">
        <v>6524</v>
      </c>
      <c r="J175" s="37"/>
      <c r="K175" s="325"/>
      <c r="L175" s="325"/>
      <c r="M175" s="325"/>
      <c r="N175" s="17">
        <v>0</v>
      </c>
      <c r="O175" s="5">
        <v>2021</v>
      </c>
      <c r="P175" s="5" t="s">
        <v>10082</v>
      </c>
      <c r="Q175" s="268" t="s">
        <v>10817</v>
      </c>
      <c r="R175" s="267"/>
      <c r="S175" s="269" t="s">
        <v>8</v>
      </c>
      <c r="Z175" s="324"/>
      <c r="AG175" s="324"/>
      <c r="AN175" s="324"/>
      <c r="AU175" s="324"/>
      <c r="BB175" s="324"/>
    </row>
    <row r="176" spans="1:68" s="323" customFormat="1">
      <c r="A176" s="5"/>
      <c r="B176" s="269"/>
      <c r="C176" s="5" t="s">
        <v>10816</v>
      </c>
      <c r="D176" s="37">
        <f t="shared" si="4"/>
        <v>5.8571428571428568</v>
      </c>
      <c r="E176" s="17">
        <v>5</v>
      </c>
      <c r="F176" s="17">
        <v>6</v>
      </c>
      <c r="G176" s="17">
        <v>6</v>
      </c>
      <c r="H176" s="17">
        <v>6</v>
      </c>
      <c r="I176" s="5" t="s">
        <v>6524</v>
      </c>
      <c r="J176" s="37"/>
      <c r="K176" s="325"/>
      <c r="L176" s="325"/>
      <c r="M176" s="325"/>
      <c r="N176" s="17">
        <v>0</v>
      </c>
      <c r="O176" s="17">
        <v>2017</v>
      </c>
      <c r="P176" s="5" t="s">
        <v>10815</v>
      </c>
      <c r="Q176" s="268" t="s">
        <v>10814</v>
      </c>
      <c r="R176" s="267"/>
      <c r="S176" s="269" t="s">
        <v>8</v>
      </c>
      <c r="Z176" s="324"/>
      <c r="AG176" s="324"/>
      <c r="AN176" s="324"/>
      <c r="AU176" s="324"/>
      <c r="BB176" s="324"/>
    </row>
    <row r="177" spans="1:68" s="323" customFormat="1">
      <c r="A177" s="5"/>
      <c r="B177" s="269"/>
      <c r="C177" s="5" t="s">
        <v>10813</v>
      </c>
      <c r="D177" s="37">
        <f t="shared" si="4"/>
        <v>5.8571428571428568</v>
      </c>
      <c r="E177" s="17">
        <v>2</v>
      </c>
      <c r="F177" s="17">
        <v>4</v>
      </c>
      <c r="G177" s="17">
        <v>7</v>
      </c>
      <c r="H177" s="17">
        <v>7</v>
      </c>
      <c r="I177" s="5" t="s">
        <v>6524</v>
      </c>
      <c r="J177" s="37"/>
      <c r="K177" s="325">
        <v>44641</v>
      </c>
      <c r="L177" s="325"/>
      <c r="M177" s="325"/>
      <c r="N177" s="17">
        <v>0</v>
      </c>
      <c r="O177" s="5">
        <v>2017</v>
      </c>
      <c r="P177" s="5" t="s">
        <v>10363</v>
      </c>
      <c r="Q177" s="268" t="s">
        <v>10812</v>
      </c>
      <c r="R177" s="267"/>
      <c r="S177" s="269" t="s">
        <v>8</v>
      </c>
      <c r="Z177" s="324"/>
      <c r="AG177" s="324"/>
      <c r="AN177" s="324"/>
      <c r="AU177" s="324"/>
      <c r="BB177" s="324"/>
    </row>
    <row r="178" spans="1:68" s="323" customFormat="1">
      <c r="A178" s="5"/>
      <c r="B178" s="269"/>
      <c r="C178" s="5" t="s">
        <v>10811</v>
      </c>
      <c r="D178" s="37">
        <f t="shared" si="4"/>
        <v>5.8571428571428568</v>
      </c>
      <c r="E178" s="17">
        <v>4</v>
      </c>
      <c r="F178" s="17">
        <v>2</v>
      </c>
      <c r="G178" s="17">
        <v>7</v>
      </c>
      <c r="H178" s="17">
        <v>7</v>
      </c>
      <c r="I178" s="5" t="s">
        <v>6524</v>
      </c>
      <c r="J178" s="37"/>
      <c r="K178" s="325">
        <v>44715</v>
      </c>
      <c r="L178" s="325"/>
      <c r="M178" s="325"/>
      <c r="N178" s="17">
        <v>0</v>
      </c>
      <c r="O178" s="5">
        <v>2017</v>
      </c>
      <c r="P178" s="5" t="s">
        <v>10810</v>
      </c>
      <c r="Q178" s="268" t="s">
        <v>10809</v>
      </c>
      <c r="R178" s="267"/>
      <c r="S178" s="269" t="s">
        <v>8</v>
      </c>
      <c r="Z178" s="324"/>
      <c r="AG178" s="324"/>
      <c r="AN178" s="324"/>
      <c r="AU178" s="324"/>
      <c r="BB178" s="324"/>
    </row>
    <row r="179" spans="1:68" s="323" customFormat="1">
      <c r="A179" s="5"/>
      <c r="B179" s="269"/>
      <c r="C179" s="5" t="s">
        <v>10808</v>
      </c>
      <c r="D179" s="37">
        <f t="shared" si="4"/>
        <v>5.8571428571428568</v>
      </c>
      <c r="E179" s="17">
        <v>4</v>
      </c>
      <c r="F179" s="17">
        <v>4</v>
      </c>
      <c r="G179" s="17">
        <v>6</v>
      </c>
      <c r="H179" s="17">
        <v>7</v>
      </c>
      <c r="I179" s="5" t="s">
        <v>6524</v>
      </c>
      <c r="J179" s="37"/>
      <c r="K179" s="325">
        <v>44717</v>
      </c>
      <c r="L179" s="325"/>
      <c r="M179" s="325"/>
      <c r="N179" s="17">
        <v>0</v>
      </c>
      <c r="O179" s="5">
        <v>2016</v>
      </c>
      <c r="P179" s="5" t="s">
        <v>10807</v>
      </c>
      <c r="Q179" s="268" t="s">
        <v>10806</v>
      </c>
      <c r="R179" s="267"/>
      <c r="S179" s="269" t="s">
        <v>8</v>
      </c>
      <c r="Z179" s="324"/>
      <c r="AG179" s="324"/>
      <c r="AN179" s="324"/>
      <c r="AU179" s="324"/>
      <c r="BB179" s="324"/>
    </row>
    <row r="180" spans="1:68" s="323" customFormat="1">
      <c r="A180" s="5"/>
      <c r="B180" s="269"/>
      <c r="C180" s="5" t="s">
        <v>10805</v>
      </c>
      <c r="D180" s="37">
        <f t="shared" si="4"/>
        <v>5.8333333333333339</v>
      </c>
      <c r="E180" s="17">
        <v>5</v>
      </c>
      <c r="F180" s="17">
        <v>3</v>
      </c>
      <c r="G180" s="17">
        <v>6.666666666666667</v>
      </c>
      <c r="H180" s="17">
        <v>6.5</v>
      </c>
      <c r="I180" s="5" t="s">
        <v>6524</v>
      </c>
      <c r="J180" s="37"/>
      <c r="K180" s="325"/>
      <c r="L180" s="325"/>
      <c r="M180" s="325"/>
      <c r="N180" s="17">
        <v>0</v>
      </c>
      <c r="O180" s="5">
        <v>2020</v>
      </c>
      <c r="P180" s="5" t="s">
        <v>10082</v>
      </c>
      <c r="Q180" s="268" t="s">
        <v>10804</v>
      </c>
      <c r="R180" s="267"/>
      <c r="S180" s="269" t="s">
        <v>8</v>
      </c>
      <c r="Z180" s="324"/>
      <c r="AG180" s="324"/>
      <c r="AN180" s="324"/>
      <c r="AU180" s="324"/>
      <c r="BB180" s="324"/>
    </row>
    <row r="181" spans="1:68" s="323" customFormat="1">
      <c r="A181" s="5"/>
      <c r="B181" s="269"/>
      <c r="C181" s="5" t="s">
        <v>10803</v>
      </c>
      <c r="D181" s="37">
        <f t="shared" si="4"/>
        <v>5.8095238095238093</v>
      </c>
      <c r="E181" s="17">
        <v>6</v>
      </c>
      <c r="F181" s="17">
        <v>4</v>
      </c>
      <c r="G181" s="17">
        <v>6.333333333333333</v>
      </c>
      <c r="H181" s="17">
        <v>6</v>
      </c>
      <c r="I181" s="5" t="s">
        <v>6524</v>
      </c>
      <c r="J181" s="37"/>
      <c r="K181" s="325"/>
      <c r="L181" s="325"/>
      <c r="M181" s="325"/>
      <c r="N181" s="17">
        <v>0</v>
      </c>
      <c r="O181" s="17">
        <v>2020</v>
      </c>
      <c r="P181" s="5" t="s">
        <v>10225</v>
      </c>
      <c r="Q181" s="268" t="s">
        <v>10802</v>
      </c>
      <c r="R181" s="267"/>
      <c r="S181" s="269" t="s">
        <v>8</v>
      </c>
      <c r="Z181" s="324"/>
      <c r="AG181" s="324"/>
      <c r="AN181" s="324"/>
      <c r="AU181" s="324"/>
      <c r="BB181" s="324"/>
    </row>
    <row r="182" spans="1:68" s="323" customFormat="1">
      <c r="A182" s="5"/>
      <c r="B182" s="269"/>
      <c r="C182" s="5" t="s">
        <v>10801</v>
      </c>
      <c r="D182" s="37">
        <f t="shared" si="4"/>
        <v>5.7142857142857144</v>
      </c>
      <c r="E182" s="17">
        <v>9</v>
      </c>
      <c r="F182" s="17">
        <v>8</v>
      </c>
      <c r="G182" s="17">
        <v>4</v>
      </c>
      <c r="H182" s="17">
        <v>5</v>
      </c>
      <c r="I182" s="5" t="s">
        <v>6524</v>
      </c>
      <c r="J182" s="37"/>
      <c r="K182" s="325"/>
      <c r="L182" s="325"/>
      <c r="M182" s="325">
        <v>44416</v>
      </c>
      <c r="N182" s="17">
        <v>1</v>
      </c>
      <c r="O182" s="5">
        <v>2016</v>
      </c>
      <c r="P182" s="5" t="s">
        <v>9940</v>
      </c>
      <c r="Q182" s="283" t="s">
        <v>10599</v>
      </c>
      <c r="R182" s="267"/>
      <c r="S182" s="269" t="s">
        <v>8</v>
      </c>
      <c r="Z182" s="324"/>
      <c r="AG182" s="324"/>
      <c r="AN182" s="324"/>
      <c r="AU182" s="324"/>
      <c r="BB182" s="324"/>
    </row>
    <row r="183" spans="1:68" s="323" customFormat="1">
      <c r="A183" s="5"/>
      <c r="B183" s="269"/>
      <c r="C183" s="5" t="s">
        <v>10800</v>
      </c>
      <c r="D183" s="37">
        <f t="shared" si="4"/>
        <v>5.7142857142857144</v>
      </c>
      <c r="E183" s="17">
        <v>7</v>
      </c>
      <c r="F183" s="17">
        <v>7</v>
      </c>
      <c r="G183" s="17">
        <v>4</v>
      </c>
      <c r="H183" s="17">
        <v>6</v>
      </c>
      <c r="I183" s="5" t="s">
        <v>6524</v>
      </c>
      <c r="J183" s="37"/>
      <c r="K183" s="325"/>
      <c r="L183" s="325"/>
      <c r="M183" s="325">
        <v>44314</v>
      </c>
      <c r="N183" s="17">
        <v>1</v>
      </c>
      <c r="O183" s="5">
        <v>2017</v>
      </c>
      <c r="P183" s="5" t="s">
        <v>10799</v>
      </c>
      <c r="Q183" s="268" t="s">
        <v>10798</v>
      </c>
      <c r="R183" s="267"/>
      <c r="S183" s="269" t="s">
        <v>8</v>
      </c>
      <c r="Z183" s="324"/>
      <c r="AG183" s="324"/>
      <c r="AN183" s="324"/>
      <c r="AU183" s="324"/>
      <c r="BB183" s="324"/>
    </row>
    <row r="184" spans="1:68" s="323" customFormat="1">
      <c r="A184" s="5"/>
      <c r="B184" s="269"/>
      <c r="C184" s="269" t="s">
        <v>10797</v>
      </c>
      <c r="D184" s="37">
        <f t="shared" si="4"/>
        <v>5.7142857142857144</v>
      </c>
      <c r="E184" s="333">
        <v>7</v>
      </c>
      <c r="F184" s="333">
        <v>8</v>
      </c>
      <c r="G184" s="333">
        <v>5</v>
      </c>
      <c r="H184" s="333">
        <v>5</v>
      </c>
      <c r="I184" s="269" t="s">
        <v>6524</v>
      </c>
      <c r="J184" s="335"/>
      <c r="K184" s="332">
        <v>44305</v>
      </c>
      <c r="L184" s="332"/>
      <c r="M184" s="332"/>
      <c r="N184" s="17">
        <v>0</v>
      </c>
      <c r="O184" s="269">
        <v>2019</v>
      </c>
      <c r="P184" s="5" t="s">
        <v>10796</v>
      </c>
      <c r="Q184" s="268" t="s">
        <v>10013</v>
      </c>
      <c r="R184" s="267"/>
      <c r="S184" s="269" t="s">
        <v>8</v>
      </c>
      <c r="Z184" s="324"/>
      <c r="AG184" s="324"/>
      <c r="AN184" s="324"/>
      <c r="AU184" s="324"/>
      <c r="BB184" s="324"/>
    </row>
    <row r="185" spans="1:68" s="323" customFormat="1">
      <c r="A185" s="5"/>
      <c r="B185" s="269"/>
      <c r="C185" s="5" t="s">
        <v>10795</v>
      </c>
      <c r="D185" s="37">
        <f t="shared" si="4"/>
        <v>5.7142857142857144</v>
      </c>
      <c r="E185" s="17">
        <v>6</v>
      </c>
      <c r="F185" s="17">
        <v>0</v>
      </c>
      <c r="G185" s="17">
        <v>8</v>
      </c>
      <c r="H185" s="17">
        <v>6</v>
      </c>
      <c r="I185" s="5" t="s">
        <v>6524</v>
      </c>
      <c r="J185" s="37"/>
      <c r="K185" s="325">
        <v>44736</v>
      </c>
      <c r="L185" s="325"/>
      <c r="M185" s="325"/>
      <c r="N185" s="17">
        <v>0</v>
      </c>
      <c r="O185" s="5">
        <v>2012</v>
      </c>
      <c r="P185" s="5" t="s">
        <v>10794</v>
      </c>
      <c r="Q185" s="268" t="s">
        <v>10793</v>
      </c>
      <c r="R185" s="267"/>
      <c r="S185" s="269" t="s">
        <v>8</v>
      </c>
      <c r="Z185" s="324"/>
      <c r="AG185" s="324"/>
      <c r="AN185" s="324"/>
      <c r="AU185" s="324"/>
      <c r="BB185" s="324"/>
    </row>
    <row r="186" spans="1:68" s="323" customFormat="1">
      <c r="A186" s="5"/>
      <c r="B186" s="269"/>
      <c r="C186" s="269" t="s">
        <v>10792</v>
      </c>
      <c r="D186" s="37">
        <f t="shared" si="4"/>
        <v>5.7142857142857144</v>
      </c>
      <c r="E186" s="333">
        <v>5</v>
      </c>
      <c r="F186" s="333">
        <v>5</v>
      </c>
      <c r="G186" s="333">
        <v>6</v>
      </c>
      <c r="H186" s="333">
        <v>6</v>
      </c>
      <c r="I186" s="269" t="s">
        <v>6524</v>
      </c>
      <c r="J186" s="335"/>
      <c r="K186" s="332">
        <v>44744</v>
      </c>
      <c r="L186" s="332"/>
      <c r="M186" s="332"/>
      <c r="N186" s="17">
        <v>0</v>
      </c>
      <c r="O186" s="269">
        <v>2015</v>
      </c>
      <c r="P186" s="5" t="s">
        <v>10791</v>
      </c>
      <c r="Q186" s="268" t="s">
        <v>10790</v>
      </c>
      <c r="R186" s="267"/>
      <c r="S186" s="269" t="s">
        <v>8</v>
      </c>
      <c r="Z186" s="324"/>
      <c r="AG186" s="324"/>
      <c r="AN186" s="324"/>
      <c r="AU186" s="324"/>
      <c r="BB186" s="324"/>
    </row>
    <row r="187" spans="1:68" s="323" customFormat="1">
      <c r="A187" s="326"/>
      <c r="B187" s="334"/>
      <c r="C187" s="5" t="s">
        <v>10789</v>
      </c>
      <c r="D187" s="37">
        <f t="shared" si="4"/>
        <v>5.7142857142857144</v>
      </c>
      <c r="E187" s="17">
        <v>4</v>
      </c>
      <c r="F187" s="17">
        <v>6</v>
      </c>
      <c r="G187" s="17">
        <v>6</v>
      </c>
      <c r="H187" s="17">
        <v>6</v>
      </c>
      <c r="I187" s="5" t="s">
        <v>6524</v>
      </c>
      <c r="J187" s="37"/>
      <c r="K187" s="325">
        <v>44126</v>
      </c>
      <c r="L187" s="325"/>
      <c r="M187" s="325"/>
      <c r="N187" s="17">
        <v>0</v>
      </c>
      <c r="O187" s="5">
        <v>2018</v>
      </c>
      <c r="P187" s="5" t="s">
        <v>10788</v>
      </c>
      <c r="Q187" s="268" t="s">
        <v>10787</v>
      </c>
      <c r="R187" s="267"/>
      <c r="S187" s="269" t="s">
        <v>8</v>
      </c>
      <c r="Z187" s="324"/>
      <c r="AG187" s="324"/>
      <c r="AN187" s="324"/>
      <c r="AU187" s="324"/>
      <c r="BB187" s="324"/>
      <c r="BJ187" s="338"/>
      <c r="BK187" s="338"/>
      <c r="BL187" s="338"/>
      <c r="BM187" s="338"/>
      <c r="BN187" s="338"/>
      <c r="BO187" s="338"/>
      <c r="BP187" s="338"/>
    </row>
    <row r="188" spans="1:68" s="323" customFormat="1">
      <c r="A188" s="5"/>
      <c r="B188" s="269"/>
      <c r="C188" s="5" t="s">
        <v>10786</v>
      </c>
      <c r="D188" s="37">
        <f t="shared" si="4"/>
        <v>5.7142857142857144</v>
      </c>
      <c r="E188" s="17">
        <v>5</v>
      </c>
      <c r="F188" s="17">
        <v>5</v>
      </c>
      <c r="G188" s="17">
        <v>6</v>
      </c>
      <c r="H188" s="17">
        <v>6</v>
      </c>
      <c r="I188" s="5" t="s">
        <v>6524</v>
      </c>
      <c r="J188" s="37"/>
      <c r="K188" s="325">
        <v>44443</v>
      </c>
      <c r="L188" s="325"/>
      <c r="M188" s="325"/>
      <c r="N188" s="17">
        <v>0</v>
      </c>
      <c r="O188" s="5">
        <v>2017</v>
      </c>
      <c r="P188" s="5" t="s">
        <v>10785</v>
      </c>
      <c r="Q188" s="268" t="s">
        <v>10111</v>
      </c>
      <c r="R188" s="267"/>
      <c r="S188" s="269" t="s">
        <v>8</v>
      </c>
      <c r="Z188" s="324"/>
      <c r="AG188" s="324"/>
      <c r="AN188" s="324"/>
      <c r="AU188" s="324"/>
      <c r="BB188" s="324"/>
    </row>
    <row r="189" spans="1:68" s="323" customFormat="1">
      <c r="A189" s="5"/>
      <c r="B189" s="269"/>
      <c r="C189" s="5" t="s">
        <v>10784</v>
      </c>
      <c r="D189" s="37">
        <f t="shared" si="4"/>
        <v>5.7142857142857144</v>
      </c>
      <c r="E189" s="17">
        <v>3</v>
      </c>
      <c r="F189" s="17">
        <v>7</v>
      </c>
      <c r="G189" s="17">
        <v>6</v>
      </c>
      <c r="H189" s="17">
        <v>6</v>
      </c>
      <c r="I189" s="5" t="s">
        <v>6524</v>
      </c>
      <c r="J189" s="37"/>
      <c r="K189" s="325">
        <v>44961</v>
      </c>
      <c r="L189" s="325"/>
      <c r="M189" s="325"/>
      <c r="N189" s="17">
        <v>0</v>
      </c>
      <c r="O189" s="5">
        <v>2018</v>
      </c>
      <c r="P189" s="261" t="s">
        <v>10301</v>
      </c>
      <c r="Q189" s="268" t="s">
        <v>10783</v>
      </c>
      <c r="R189" s="267"/>
      <c r="S189" s="269" t="s">
        <v>8</v>
      </c>
      <c r="Z189" s="324"/>
      <c r="AG189" s="324"/>
      <c r="AN189" s="324"/>
      <c r="AU189" s="324"/>
      <c r="BB189" s="324"/>
    </row>
    <row r="190" spans="1:68" s="323" customFormat="1">
      <c r="A190" s="5"/>
      <c r="B190" s="269"/>
      <c r="C190" s="5" t="s">
        <v>10782</v>
      </c>
      <c r="D190" s="37">
        <f t="shared" si="4"/>
        <v>5.6666666666666661</v>
      </c>
      <c r="E190" s="17">
        <v>4</v>
      </c>
      <c r="F190" s="17">
        <v>3</v>
      </c>
      <c r="G190" s="17">
        <v>7.333333333333333</v>
      </c>
      <c r="H190" s="17">
        <v>6</v>
      </c>
      <c r="I190" s="5" t="s">
        <v>6524</v>
      </c>
      <c r="J190" s="37"/>
      <c r="K190" s="325">
        <v>44593</v>
      </c>
      <c r="L190" s="325"/>
      <c r="M190" s="325"/>
      <c r="N190" s="17">
        <v>0</v>
      </c>
      <c r="O190" s="5">
        <v>2008</v>
      </c>
      <c r="P190" s="5" t="s">
        <v>10387</v>
      </c>
      <c r="Q190" s="268" t="s">
        <v>10781</v>
      </c>
      <c r="R190" s="267"/>
      <c r="S190" s="269" t="s">
        <v>8</v>
      </c>
      <c r="Z190" s="324"/>
      <c r="AG190" s="324"/>
      <c r="AN190" s="324"/>
      <c r="AU190" s="324"/>
      <c r="BB190" s="324"/>
    </row>
    <row r="191" spans="1:68" s="323" customFormat="1">
      <c r="A191" s="5"/>
      <c r="B191" s="269"/>
      <c r="C191" s="5" t="s">
        <v>10780</v>
      </c>
      <c r="D191" s="37">
        <f t="shared" si="4"/>
        <v>5.6428571428571432</v>
      </c>
      <c r="E191" s="17">
        <v>6</v>
      </c>
      <c r="F191" s="17">
        <v>4</v>
      </c>
      <c r="G191" s="17">
        <v>8</v>
      </c>
      <c r="H191" s="17">
        <v>4.5</v>
      </c>
      <c r="I191" s="5" t="s">
        <v>6524</v>
      </c>
      <c r="J191" s="37"/>
      <c r="K191" s="325"/>
      <c r="L191" s="325"/>
      <c r="M191" s="325">
        <v>44570</v>
      </c>
      <c r="N191" s="17">
        <v>1</v>
      </c>
      <c r="O191" s="5">
        <v>2020</v>
      </c>
      <c r="P191" s="5" t="s">
        <v>10779</v>
      </c>
      <c r="Q191" s="283" t="s">
        <v>10778</v>
      </c>
      <c r="R191" s="267"/>
      <c r="S191" s="269" t="s">
        <v>8</v>
      </c>
      <c r="Z191" s="324"/>
      <c r="AG191" s="324"/>
      <c r="AN191" s="324"/>
      <c r="AU191" s="324"/>
      <c r="BB191" s="324"/>
    </row>
    <row r="192" spans="1:68" s="323" customFormat="1">
      <c r="A192" s="5"/>
      <c r="B192" s="269"/>
      <c r="C192" s="5" t="s">
        <v>10777</v>
      </c>
      <c r="D192" s="37">
        <f t="shared" si="4"/>
        <v>5.5952380952380949</v>
      </c>
      <c r="E192" s="17">
        <v>6</v>
      </c>
      <c r="F192" s="17">
        <v>4</v>
      </c>
      <c r="G192" s="17">
        <v>6.333333333333333</v>
      </c>
      <c r="H192" s="17">
        <v>5.5</v>
      </c>
      <c r="I192" s="5" t="s">
        <v>6524</v>
      </c>
      <c r="J192" s="37"/>
      <c r="K192" s="325"/>
      <c r="L192" s="325"/>
      <c r="M192" s="325"/>
      <c r="N192" s="17">
        <v>0</v>
      </c>
      <c r="O192" s="5">
        <v>2020</v>
      </c>
      <c r="P192" s="5" t="s">
        <v>9918</v>
      </c>
      <c r="Q192" s="268" t="s">
        <v>10776</v>
      </c>
      <c r="R192" s="267"/>
      <c r="S192" s="269" t="s">
        <v>8</v>
      </c>
      <c r="Z192" s="324"/>
      <c r="AG192" s="324"/>
      <c r="AN192" s="324"/>
      <c r="AU192" s="324"/>
      <c r="BB192" s="324"/>
    </row>
    <row r="193" spans="1:68" s="323" customFormat="1">
      <c r="A193" s="5"/>
      <c r="B193" s="269"/>
      <c r="C193" s="5" t="s">
        <v>10775</v>
      </c>
      <c r="D193" s="37">
        <f t="shared" si="4"/>
        <v>5.5714285714285712</v>
      </c>
      <c r="E193" s="17">
        <v>6</v>
      </c>
      <c r="F193" s="17">
        <v>3</v>
      </c>
      <c r="G193" s="17">
        <v>6</v>
      </c>
      <c r="H193" s="17">
        <v>6</v>
      </c>
      <c r="I193" s="5" t="s">
        <v>6524</v>
      </c>
      <c r="J193" s="37"/>
      <c r="K193" s="325">
        <v>45354</v>
      </c>
      <c r="L193" s="325">
        <v>45354</v>
      </c>
      <c r="M193" s="325" t="s">
        <v>55</v>
      </c>
      <c r="N193" s="17">
        <v>0</v>
      </c>
      <c r="O193" s="5">
        <v>2022</v>
      </c>
      <c r="P193" s="5" t="s">
        <v>10774</v>
      </c>
      <c r="Q193" s="268" t="s">
        <v>10773</v>
      </c>
      <c r="R193" s="267" t="s">
        <v>10772</v>
      </c>
      <c r="S193" s="269" t="s">
        <v>8</v>
      </c>
      <c r="Z193" s="324"/>
      <c r="AG193" s="324"/>
      <c r="AN193" s="324"/>
      <c r="AU193" s="324"/>
      <c r="BB193" s="324"/>
    </row>
    <row r="194" spans="1:68" s="323" customFormat="1">
      <c r="A194" s="5" t="s">
        <v>10443</v>
      </c>
      <c r="B194" s="5" t="s">
        <v>9892</v>
      </c>
      <c r="C194" s="334" t="s">
        <v>10771</v>
      </c>
      <c r="D194" s="37">
        <f t="shared" si="4"/>
        <v>5.5714285714285712</v>
      </c>
      <c r="E194" s="333">
        <v>4</v>
      </c>
      <c r="F194" s="333">
        <v>5</v>
      </c>
      <c r="G194" s="333">
        <v>6</v>
      </c>
      <c r="H194" s="333">
        <v>6</v>
      </c>
      <c r="I194" s="269" t="s">
        <v>6524</v>
      </c>
      <c r="J194" s="37" t="e">
        <f>AVERAGE(S194:BP194)</f>
        <v>#DIV/0!</v>
      </c>
      <c r="K194" s="332">
        <v>45394</v>
      </c>
      <c r="L194" s="332"/>
      <c r="M194" s="332"/>
      <c r="N194" s="17">
        <v>0</v>
      </c>
      <c r="O194" s="269">
        <v>2012</v>
      </c>
      <c r="P194" s="5" t="s">
        <v>10757</v>
      </c>
      <c r="Q194" s="283" t="s">
        <v>10770</v>
      </c>
      <c r="R194" s="267"/>
      <c r="S194" s="269" t="s">
        <v>8</v>
      </c>
      <c r="Z194" s="324"/>
      <c r="AG194" s="324"/>
      <c r="AN194" s="324"/>
      <c r="AU194" s="324"/>
      <c r="BB194" s="324"/>
      <c r="BJ194" s="300"/>
      <c r="BK194" s="300"/>
      <c r="BL194" s="300"/>
      <c r="BM194" s="300"/>
      <c r="BN194" s="300"/>
      <c r="BO194" s="300"/>
      <c r="BP194" s="300"/>
    </row>
    <row r="195" spans="1:68" s="323" customFormat="1">
      <c r="A195" s="5"/>
      <c r="B195" s="269"/>
      <c r="C195" s="5" t="s">
        <v>10769</v>
      </c>
      <c r="D195" s="37">
        <f t="shared" si="4"/>
        <v>5.5714285714285712</v>
      </c>
      <c r="E195" s="17">
        <v>4</v>
      </c>
      <c r="F195" s="17">
        <v>3</v>
      </c>
      <c r="G195" s="17">
        <v>7</v>
      </c>
      <c r="H195" s="17">
        <v>6</v>
      </c>
      <c r="I195" s="5" t="s">
        <v>6524</v>
      </c>
      <c r="J195" s="37"/>
      <c r="K195" s="325">
        <v>45334</v>
      </c>
      <c r="L195" s="325">
        <v>45334</v>
      </c>
      <c r="M195" s="325" t="s">
        <v>55</v>
      </c>
      <c r="N195" s="17">
        <v>0</v>
      </c>
      <c r="O195" s="5">
        <v>1982</v>
      </c>
      <c r="P195" s="5" t="s">
        <v>10245</v>
      </c>
      <c r="Q195" s="268" t="s">
        <v>10768</v>
      </c>
      <c r="R195" s="267"/>
      <c r="S195" s="269" t="s">
        <v>8</v>
      </c>
      <c r="Z195" s="324"/>
      <c r="AG195" s="324"/>
      <c r="AN195" s="324"/>
      <c r="AU195" s="324"/>
      <c r="BB195" s="324"/>
    </row>
    <row r="196" spans="1:68" s="323" customFormat="1">
      <c r="A196" s="326"/>
      <c r="B196" s="334"/>
      <c r="C196" s="5" t="s">
        <v>10767</v>
      </c>
      <c r="D196" s="37">
        <f t="shared" si="4"/>
        <v>5.5714285714285712</v>
      </c>
      <c r="E196" s="17">
        <v>5</v>
      </c>
      <c r="F196" s="17">
        <v>4</v>
      </c>
      <c r="G196" s="17">
        <v>6</v>
      </c>
      <c r="H196" s="17">
        <v>6</v>
      </c>
      <c r="I196" s="5" t="s">
        <v>6524</v>
      </c>
      <c r="J196" s="37"/>
      <c r="K196" s="325">
        <v>41433</v>
      </c>
      <c r="L196" s="325"/>
      <c r="M196" s="325"/>
      <c r="N196" s="17">
        <v>0</v>
      </c>
      <c r="O196" s="5">
        <v>2013</v>
      </c>
      <c r="P196" s="5" t="s">
        <v>10112</v>
      </c>
      <c r="Q196" s="268" t="s">
        <v>10766</v>
      </c>
      <c r="R196" s="267"/>
      <c r="S196" s="269" t="s">
        <v>8</v>
      </c>
      <c r="Z196" s="324"/>
      <c r="AG196" s="324"/>
      <c r="AN196" s="324"/>
      <c r="AU196" s="324"/>
      <c r="BB196" s="324"/>
      <c r="BJ196" s="338"/>
      <c r="BK196" s="338"/>
      <c r="BL196" s="338"/>
      <c r="BM196" s="338"/>
      <c r="BN196" s="338"/>
      <c r="BO196" s="338"/>
      <c r="BP196" s="338"/>
    </row>
    <row r="197" spans="1:68" s="323" customFormat="1">
      <c r="A197" s="5"/>
      <c r="B197" s="269"/>
      <c r="C197" s="5" t="s">
        <v>10765</v>
      </c>
      <c r="D197" s="37">
        <f t="shared" si="4"/>
        <v>5.5714285714285712</v>
      </c>
      <c r="E197" s="17">
        <v>4</v>
      </c>
      <c r="F197" s="17">
        <v>3</v>
      </c>
      <c r="G197" s="17">
        <v>7</v>
      </c>
      <c r="H197" s="17">
        <v>6</v>
      </c>
      <c r="I197" s="5" t="s">
        <v>6524</v>
      </c>
      <c r="J197" s="37"/>
      <c r="K197" s="325">
        <v>44600</v>
      </c>
      <c r="L197" s="325"/>
      <c r="M197" s="325"/>
      <c r="N197" s="17">
        <v>0</v>
      </c>
      <c r="O197" s="5">
        <v>2021</v>
      </c>
      <c r="P197" s="5" t="s">
        <v>10061</v>
      </c>
      <c r="Q197" s="268" t="s">
        <v>10764</v>
      </c>
      <c r="R197" s="267"/>
      <c r="S197" s="269" t="s">
        <v>8</v>
      </c>
      <c r="Z197" s="324"/>
      <c r="AG197" s="324"/>
      <c r="AN197" s="324"/>
      <c r="AU197" s="324"/>
      <c r="BB197" s="324"/>
    </row>
    <row r="198" spans="1:68" s="323" customFormat="1">
      <c r="A198" s="5"/>
      <c r="B198" s="269"/>
      <c r="C198" s="5" t="s">
        <v>10763</v>
      </c>
      <c r="D198" s="37">
        <f t="shared" si="4"/>
        <v>5.5714285714285712</v>
      </c>
      <c r="E198" s="17">
        <v>5</v>
      </c>
      <c r="F198" s="17">
        <v>4</v>
      </c>
      <c r="G198" s="17">
        <v>6</v>
      </c>
      <c r="H198" s="17">
        <v>6</v>
      </c>
      <c r="I198" s="5" t="s">
        <v>6524</v>
      </c>
      <c r="J198" s="37"/>
      <c r="K198" s="325">
        <v>45153</v>
      </c>
      <c r="L198" s="325"/>
      <c r="M198" s="325"/>
      <c r="N198" s="17">
        <v>0</v>
      </c>
      <c r="O198" s="5">
        <v>2015</v>
      </c>
      <c r="P198" s="5" t="s">
        <v>10346</v>
      </c>
      <c r="Q198" s="268" t="s">
        <v>10762</v>
      </c>
      <c r="R198" s="267"/>
      <c r="S198" s="269" t="s">
        <v>8</v>
      </c>
      <c r="Z198" s="324"/>
      <c r="AG198" s="324"/>
      <c r="AN198" s="324"/>
      <c r="AU198" s="324"/>
      <c r="BB198" s="324"/>
    </row>
    <row r="199" spans="1:68" s="323" customFormat="1">
      <c r="A199" s="326"/>
      <c r="B199" s="334"/>
      <c r="C199" s="5" t="s">
        <v>10761</v>
      </c>
      <c r="D199" s="37">
        <f t="shared" si="4"/>
        <v>5.5714285714285712</v>
      </c>
      <c r="E199" s="17">
        <v>4</v>
      </c>
      <c r="F199" s="17">
        <v>5</v>
      </c>
      <c r="G199" s="17">
        <v>6</v>
      </c>
      <c r="H199" s="17">
        <v>6</v>
      </c>
      <c r="I199" s="5" t="s">
        <v>6524</v>
      </c>
      <c r="J199" s="37"/>
      <c r="K199" s="325">
        <v>44986</v>
      </c>
      <c r="L199" s="325"/>
      <c r="M199" s="325"/>
      <c r="N199" s="17">
        <v>0</v>
      </c>
      <c r="O199" s="5">
        <v>2020</v>
      </c>
      <c r="P199" s="5" t="s">
        <v>10397</v>
      </c>
      <c r="Q199" s="268" t="s">
        <v>10760</v>
      </c>
      <c r="R199" s="267"/>
      <c r="S199" s="269" t="s">
        <v>8</v>
      </c>
      <c r="Z199" s="324"/>
      <c r="AG199" s="324"/>
      <c r="AN199" s="324"/>
      <c r="AU199" s="324"/>
      <c r="BB199" s="324"/>
      <c r="BJ199" s="338"/>
      <c r="BK199" s="338"/>
      <c r="BL199" s="338"/>
      <c r="BM199" s="338"/>
      <c r="BN199" s="338"/>
      <c r="BO199" s="338"/>
      <c r="BP199" s="338"/>
    </row>
    <row r="200" spans="1:68" s="323" customFormat="1">
      <c r="A200" s="5"/>
      <c r="B200" s="269"/>
      <c r="C200" s="5" t="s">
        <v>10759</v>
      </c>
      <c r="D200" s="37">
        <f t="shared" ref="D200:D263" si="5">(E200+F200+G200*2+H200*3)/7</f>
        <v>5.5714285714285712</v>
      </c>
      <c r="E200" s="17">
        <v>5</v>
      </c>
      <c r="F200" s="17">
        <v>4</v>
      </c>
      <c r="G200" s="17">
        <v>6</v>
      </c>
      <c r="H200" s="17">
        <v>6</v>
      </c>
      <c r="I200" s="5" t="s">
        <v>6524</v>
      </c>
      <c r="J200" s="37"/>
      <c r="K200" s="325">
        <v>44984</v>
      </c>
      <c r="L200" s="325"/>
      <c r="M200" s="325"/>
      <c r="N200" s="17">
        <v>0</v>
      </c>
      <c r="O200" s="5">
        <v>2019</v>
      </c>
      <c r="P200" s="5" t="s">
        <v>10721</v>
      </c>
      <c r="Q200" s="268" t="s">
        <v>10486</v>
      </c>
      <c r="R200" s="267"/>
      <c r="S200" s="269" t="s">
        <v>8</v>
      </c>
      <c r="Z200" s="324"/>
      <c r="AG200" s="324"/>
      <c r="AN200" s="324"/>
      <c r="AU200" s="324"/>
      <c r="BB200" s="324"/>
    </row>
    <row r="201" spans="1:68" s="323" customFormat="1">
      <c r="A201" s="5"/>
      <c r="B201" s="269"/>
      <c r="C201" s="5" t="s">
        <v>10758</v>
      </c>
      <c r="D201" s="37">
        <f t="shared" si="5"/>
        <v>5.5714285714285712</v>
      </c>
      <c r="E201" s="17">
        <v>2</v>
      </c>
      <c r="F201" s="17">
        <v>7</v>
      </c>
      <c r="G201" s="17">
        <v>6</v>
      </c>
      <c r="H201" s="17">
        <v>6</v>
      </c>
      <c r="I201" s="5" t="s">
        <v>6524</v>
      </c>
      <c r="J201" s="37"/>
      <c r="K201" s="325">
        <v>44615</v>
      </c>
      <c r="L201" s="325"/>
      <c r="M201" s="325"/>
      <c r="N201" s="17">
        <v>0</v>
      </c>
      <c r="O201" s="5">
        <v>2003</v>
      </c>
      <c r="P201" s="5" t="s">
        <v>10757</v>
      </c>
      <c r="Q201" s="268" t="s">
        <v>10599</v>
      </c>
      <c r="R201" s="267"/>
      <c r="S201" s="269" t="s">
        <v>8</v>
      </c>
      <c r="Z201" s="324"/>
      <c r="AG201" s="324"/>
      <c r="AN201" s="324"/>
      <c r="AU201" s="324"/>
      <c r="BB201" s="324"/>
    </row>
    <row r="202" spans="1:68" s="323" customFormat="1">
      <c r="A202" s="5"/>
      <c r="B202" s="269"/>
      <c r="C202" s="5" t="s">
        <v>10756</v>
      </c>
      <c r="D202" s="37">
        <f t="shared" si="5"/>
        <v>5.5476190476190483</v>
      </c>
      <c r="E202" s="17">
        <v>3</v>
      </c>
      <c r="F202" s="17">
        <v>4</v>
      </c>
      <c r="G202" s="17">
        <v>7.666666666666667</v>
      </c>
      <c r="H202" s="17">
        <v>5.5</v>
      </c>
      <c r="I202" s="5" t="s">
        <v>6524</v>
      </c>
      <c r="J202" s="37"/>
      <c r="K202" s="325"/>
      <c r="L202" s="325"/>
      <c r="M202" s="325"/>
      <c r="N202" s="17">
        <v>0</v>
      </c>
      <c r="O202" s="17">
        <v>2019</v>
      </c>
      <c r="P202" s="5" t="s">
        <v>10222</v>
      </c>
      <c r="Q202" s="268" t="s">
        <v>10755</v>
      </c>
      <c r="R202" s="267"/>
      <c r="S202" s="269" t="s">
        <v>8</v>
      </c>
      <c r="Z202" s="324"/>
      <c r="AG202" s="324"/>
      <c r="AN202" s="324"/>
      <c r="AU202" s="324"/>
      <c r="BB202" s="324"/>
    </row>
    <row r="203" spans="1:68" s="323" customFormat="1">
      <c r="A203" s="5" t="s">
        <v>10248</v>
      </c>
      <c r="B203" s="5" t="s">
        <v>10247</v>
      </c>
      <c r="C203" s="5" t="s">
        <v>10754</v>
      </c>
      <c r="D203" s="37">
        <f t="shared" si="5"/>
        <v>5.5428571428571427</v>
      </c>
      <c r="E203" s="17">
        <v>4.8</v>
      </c>
      <c r="F203" s="17">
        <v>5</v>
      </c>
      <c r="G203" s="17">
        <v>5.8</v>
      </c>
      <c r="H203" s="17">
        <v>5.8</v>
      </c>
      <c r="I203" s="5" t="s">
        <v>6524</v>
      </c>
      <c r="J203" s="37" t="e">
        <f>AVERAGE(S203:BP203)</f>
        <v>#DIV/0!</v>
      </c>
      <c r="K203" s="325">
        <v>45417</v>
      </c>
      <c r="L203" s="325">
        <v>45417</v>
      </c>
      <c r="M203" s="325" t="s">
        <v>55</v>
      </c>
      <c r="N203" s="17">
        <v>0</v>
      </c>
      <c r="O203" s="17">
        <v>1981</v>
      </c>
      <c r="P203" s="5" t="s">
        <v>10753</v>
      </c>
      <c r="Q203" s="268" t="s">
        <v>10752</v>
      </c>
      <c r="R203" s="267" t="s">
        <v>10751</v>
      </c>
      <c r="S203" s="269" t="s">
        <v>8</v>
      </c>
      <c r="Z203" s="324"/>
      <c r="AG203" s="324"/>
      <c r="AN203" s="324"/>
      <c r="AU203" s="324"/>
      <c r="BB203" s="324"/>
      <c r="BJ203" s="300"/>
      <c r="BK203" s="300"/>
      <c r="BL203" s="300"/>
      <c r="BM203" s="300"/>
      <c r="BN203" s="300"/>
      <c r="BO203" s="300"/>
      <c r="BP203" s="300"/>
    </row>
    <row r="204" spans="1:68" s="323" customFormat="1">
      <c r="A204" s="5"/>
      <c r="B204" s="269"/>
      <c r="C204" s="5" t="s">
        <v>10750</v>
      </c>
      <c r="D204" s="37">
        <f t="shared" si="5"/>
        <v>5.5</v>
      </c>
      <c r="E204" s="17">
        <v>5</v>
      </c>
      <c r="F204" s="17">
        <v>6</v>
      </c>
      <c r="G204" s="17">
        <v>7</v>
      </c>
      <c r="H204" s="17">
        <v>4.5</v>
      </c>
      <c r="I204" s="5" t="s">
        <v>6524</v>
      </c>
      <c r="J204" s="37"/>
      <c r="K204" s="325"/>
      <c r="L204" s="325"/>
      <c r="M204" s="325"/>
      <c r="N204" s="17">
        <v>0</v>
      </c>
      <c r="O204" s="17">
        <v>2014</v>
      </c>
      <c r="P204" s="5" t="s">
        <v>10749</v>
      </c>
      <c r="Q204" s="268" t="s">
        <v>10111</v>
      </c>
      <c r="R204" s="267"/>
      <c r="S204" s="269" t="s">
        <v>8</v>
      </c>
      <c r="Z204" s="324"/>
      <c r="AG204" s="324"/>
      <c r="AN204" s="324"/>
      <c r="AU204" s="324"/>
      <c r="BB204" s="324"/>
    </row>
    <row r="205" spans="1:68" s="323" customFormat="1">
      <c r="A205" s="5"/>
      <c r="B205" s="269"/>
      <c r="C205" s="5" t="s">
        <v>10748</v>
      </c>
      <c r="D205" s="37">
        <f t="shared" si="5"/>
        <v>5.5</v>
      </c>
      <c r="E205" s="17">
        <v>6</v>
      </c>
      <c r="F205" s="17">
        <v>0</v>
      </c>
      <c r="G205" s="17">
        <v>8</v>
      </c>
      <c r="H205" s="17">
        <v>5.5</v>
      </c>
      <c r="I205" s="5" t="s">
        <v>6524</v>
      </c>
      <c r="J205" s="37"/>
      <c r="K205" s="325"/>
      <c r="L205" s="325"/>
      <c r="M205" s="325"/>
      <c r="N205" s="17">
        <v>0</v>
      </c>
      <c r="O205" s="5">
        <v>2020</v>
      </c>
      <c r="P205" s="5" t="s">
        <v>9971</v>
      </c>
      <c r="Q205" s="268" t="s">
        <v>10671</v>
      </c>
      <c r="R205" s="267"/>
      <c r="S205" s="269" t="s">
        <v>8</v>
      </c>
      <c r="Z205" s="324"/>
      <c r="AG205" s="324"/>
      <c r="AN205" s="324"/>
      <c r="AU205" s="324"/>
      <c r="BB205" s="324"/>
    </row>
    <row r="206" spans="1:68" s="323" customFormat="1">
      <c r="A206" s="5"/>
      <c r="B206" s="269"/>
      <c r="C206" s="5" t="s">
        <v>10747</v>
      </c>
      <c r="D206" s="37">
        <f t="shared" si="5"/>
        <v>5.5</v>
      </c>
      <c r="E206" s="17">
        <v>6</v>
      </c>
      <c r="F206" s="17">
        <v>4</v>
      </c>
      <c r="G206" s="17">
        <v>6</v>
      </c>
      <c r="H206" s="17">
        <v>5.5</v>
      </c>
      <c r="I206" s="5" t="s">
        <v>6524</v>
      </c>
      <c r="J206" s="37"/>
      <c r="K206" s="325"/>
      <c r="L206" s="325"/>
      <c r="M206" s="325"/>
      <c r="N206" s="17">
        <v>0</v>
      </c>
      <c r="O206" s="5">
        <v>2017</v>
      </c>
      <c r="P206" s="5" t="s">
        <v>10746</v>
      </c>
      <c r="Q206" s="268" t="s">
        <v>10745</v>
      </c>
      <c r="R206" s="267"/>
      <c r="S206" s="269" t="s">
        <v>8</v>
      </c>
      <c r="Z206" s="324"/>
      <c r="AG206" s="324"/>
      <c r="AN206" s="324"/>
      <c r="AU206" s="324"/>
      <c r="BB206" s="324"/>
    </row>
    <row r="207" spans="1:68" s="323" customFormat="1">
      <c r="A207" s="5"/>
      <c r="B207" s="269"/>
      <c r="C207" s="5" t="s">
        <v>10744</v>
      </c>
      <c r="D207" s="37">
        <f t="shared" si="5"/>
        <v>5.4761904761904763</v>
      </c>
      <c r="E207" s="17">
        <v>2</v>
      </c>
      <c r="F207" s="17">
        <v>3</v>
      </c>
      <c r="G207" s="17">
        <v>7.666666666666667</v>
      </c>
      <c r="H207" s="17">
        <v>6</v>
      </c>
      <c r="I207" s="5" t="s">
        <v>6524</v>
      </c>
      <c r="J207" s="37"/>
      <c r="K207" s="325"/>
      <c r="L207" s="325"/>
      <c r="M207" s="325">
        <v>44708</v>
      </c>
      <c r="N207" s="17">
        <v>1</v>
      </c>
      <c r="O207" s="17">
        <v>2020</v>
      </c>
      <c r="P207" s="5" t="s">
        <v>10743</v>
      </c>
      <c r="Q207" s="268" t="s">
        <v>10742</v>
      </c>
      <c r="R207" s="267"/>
      <c r="S207" s="269" t="s">
        <v>8</v>
      </c>
      <c r="Z207" s="324"/>
      <c r="AG207" s="324"/>
      <c r="AN207" s="324"/>
      <c r="AU207" s="324"/>
      <c r="BB207" s="324"/>
    </row>
    <row r="208" spans="1:68" s="323" customFormat="1">
      <c r="A208" s="5"/>
      <c r="B208" s="269"/>
      <c r="C208" s="5" t="s">
        <v>10741</v>
      </c>
      <c r="D208" s="37">
        <f t="shared" si="5"/>
        <v>5.4761904761904763</v>
      </c>
      <c r="E208" s="17">
        <v>5</v>
      </c>
      <c r="F208" s="17">
        <v>5</v>
      </c>
      <c r="G208" s="17">
        <v>6.666666666666667</v>
      </c>
      <c r="H208" s="17">
        <v>5</v>
      </c>
      <c r="I208" s="5" t="s">
        <v>6524</v>
      </c>
      <c r="J208" s="37"/>
      <c r="K208" s="325"/>
      <c r="L208" s="325"/>
      <c r="M208" s="325"/>
      <c r="N208" s="17">
        <v>0</v>
      </c>
      <c r="O208" s="5">
        <v>2010</v>
      </c>
      <c r="P208" s="5" t="s">
        <v>10002</v>
      </c>
      <c r="Q208" s="268" t="s">
        <v>10740</v>
      </c>
      <c r="R208" s="267"/>
      <c r="S208" s="269" t="s">
        <v>8</v>
      </c>
      <c r="Z208" s="324"/>
      <c r="AG208" s="324"/>
      <c r="AN208" s="324"/>
      <c r="AU208" s="324"/>
      <c r="BB208" s="324"/>
    </row>
    <row r="209" spans="1:54" s="323" customFormat="1">
      <c r="A209" s="5"/>
      <c r="B209" s="269"/>
      <c r="C209" s="5" t="s">
        <v>10739</v>
      </c>
      <c r="D209" s="37">
        <f t="shared" si="5"/>
        <v>5.4761904761904763</v>
      </c>
      <c r="E209" s="17">
        <v>5</v>
      </c>
      <c r="F209" s="17">
        <v>6</v>
      </c>
      <c r="G209" s="17">
        <v>4.666666666666667</v>
      </c>
      <c r="H209" s="17">
        <v>6</v>
      </c>
      <c r="I209" s="5" t="s">
        <v>6524</v>
      </c>
      <c r="J209" s="37"/>
      <c r="K209" s="325"/>
      <c r="L209" s="325"/>
      <c r="M209" s="325"/>
      <c r="N209" s="17">
        <v>0</v>
      </c>
      <c r="O209" s="5">
        <v>2021</v>
      </c>
      <c r="P209" s="5" t="s">
        <v>10738</v>
      </c>
      <c r="Q209" s="268" t="s">
        <v>10737</v>
      </c>
      <c r="R209" s="267"/>
      <c r="S209" s="269" t="s">
        <v>8</v>
      </c>
      <c r="Z209" s="324"/>
      <c r="AG209" s="324"/>
      <c r="AN209" s="324"/>
      <c r="AU209" s="324"/>
      <c r="BB209" s="324"/>
    </row>
    <row r="210" spans="1:54" s="323" customFormat="1">
      <c r="A210" s="5"/>
      <c r="B210" s="269"/>
      <c r="C210" s="5" t="s">
        <v>10736</v>
      </c>
      <c r="D210" s="37">
        <f t="shared" si="5"/>
        <v>5.4523809523809517</v>
      </c>
      <c r="E210" s="17">
        <v>4</v>
      </c>
      <c r="F210" s="17">
        <v>7</v>
      </c>
      <c r="G210" s="17">
        <v>5.333333333333333</v>
      </c>
      <c r="H210" s="17">
        <v>5.5</v>
      </c>
      <c r="I210" s="5" t="s">
        <v>6524</v>
      </c>
      <c r="J210" s="37"/>
      <c r="K210" s="325"/>
      <c r="L210" s="325"/>
      <c r="M210" s="325"/>
      <c r="N210" s="17">
        <v>0</v>
      </c>
      <c r="O210" s="5">
        <v>2021</v>
      </c>
      <c r="P210" s="5" t="s">
        <v>10126</v>
      </c>
      <c r="Q210" s="268" t="s">
        <v>10735</v>
      </c>
      <c r="R210" s="267"/>
      <c r="S210" s="269" t="s">
        <v>8</v>
      </c>
      <c r="Z210" s="324"/>
      <c r="AG210" s="324"/>
      <c r="AN210" s="324"/>
      <c r="AU210" s="324"/>
      <c r="BB210" s="324"/>
    </row>
    <row r="211" spans="1:54" s="323" customFormat="1">
      <c r="A211" s="5"/>
      <c r="B211" s="269"/>
      <c r="C211" s="5" t="s">
        <v>10734</v>
      </c>
      <c r="D211" s="37">
        <f t="shared" si="5"/>
        <v>5.4285714285714288</v>
      </c>
      <c r="E211" s="17">
        <v>6</v>
      </c>
      <c r="F211" s="17">
        <v>6</v>
      </c>
      <c r="G211" s="17">
        <v>4</v>
      </c>
      <c r="H211" s="17">
        <v>6</v>
      </c>
      <c r="I211" s="5" t="s">
        <v>6524</v>
      </c>
      <c r="J211" s="37" t="e">
        <f>AVERAGE(S211:BP211)</f>
        <v>#DIV/0!</v>
      </c>
      <c r="K211" s="325">
        <v>45363</v>
      </c>
      <c r="L211" s="325"/>
      <c r="M211" s="325"/>
      <c r="N211" s="17">
        <v>0</v>
      </c>
      <c r="O211" s="17">
        <v>2023</v>
      </c>
      <c r="P211" s="5" t="s">
        <v>10089</v>
      </c>
      <c r="Q211" s="268" t="s">
        <v>10718</v>
      </c>
      <c r="R211" s="267"/>
      <c r="S211" s="269" t="s">
        <v>8</v>
      </c>
      <c r="Z211" s="324"/>
      <c r="AG211" s="324"/>
      <c r="AN211" s="324"/>
      <c r="AU211" s="324"/>
      <c r="BB211" s="324"/>
    </row>
    <row r="212" spans="1:54" s="323" customFormat="1">
      <c r="A212" s="5"/>
      <c r="B212" s="269"/>
      <c r="C212" s="5" t="s">
        <v>10733</v>
      </c>
      <c r="D212" s="37">
        <f t="shared" si="5"/>
        <v>5.4285714285714288</v>
      </c>
      <c r="E212" s="17">
        <v>4</v>
      </c>
      <c r="F212" s="17">
        <v>4</v>
      </c>
      <c r="G212" s="17">
        <v>6</v>
      </c>
      <c r="H212" s="17">
        <v>6</v>
      </c>
      <c r="I212" s="5" t="s">
        <v>6524</v>
      </c>
      <c r="J212" s="37"/>
      <c r="K212" s="325">
        <v>44473</v>
      </c>
      <c r="L212" s="325">
        <v>45164</v>
      </c>
      <c r="M212" s="325"/>
      <c r="N212" s="17">
        <v>0</v>
      </c>
      <c r="O212" s="5">
        <v>2021</v>
      </c>
      <c r="P212" s="5" t="s">
        <v>10732</v>
      </c>
      <c r="Q212" s="268" t="s">
        <v>10731</v>
      </c>
      <c r="R212" s="267"/>
      <c r="S212" s="269" t="s">
        <v>8</v>
      </c>
      <c r="Z212" s="324"/>
      <c r="AG212" s="324"/>
      <c r="AN212" s="324"/>
      <c r="AU212" s="324"/>
      <c r="BB212" s="324"/>
    </row>
    <row r="213" spans="1:54" s="323" customFormat="1">
      <c r="A213" s="5"/>
      <c r="B213" s="269"/>
      <c r="C213" s="5" t="s">
        <v>10730</v>
      </c>
      <c r="D213" s="37">
        <f t="shared" si="5"/>
        <v>5.4285714285714288</v>
      </c>
      <c r="E213" s="17">
        <v>5</v>
      </c>
      <c r="F213" s="17">
        <v>6</v>
      </c>
      <c r="G213" s="17">
        <v>6</v>
      </c>
      <c r="H213" s="17">
        <v>5</v>
      </c>
      <c r="I213" s="5" t="s">
        <v>6524</v>
      </c>
      <c r="J213" s="37"/>
      <c r="K213" s="325">
        <v>44989</v>
      </c>
      <c r="L213" s="325"/>
      <c r="M213" s="325"/>
      <c r="N213" s="17">
        <v>0</v>
      </c>
      <c r="O213" s="5">
        <v>2019</v>
      </c>
      <c r="P213" s="5" t="s">
        <v>10729</v>
      </c>
      <c r="Q213" s="268" t="s">
        <v>10728</v>
      </c>
      <c r="R213" s="267"/>
      <c r="S213" s="269" t="s">
        <v>8</v>
      </c>
      <c r="Z213" s="324"/>
      <c r="AG213" s="324"/>
      <c r="AN213" s="324"/>
      <c r="AU213" s="324"/>
      <c r="BB213" s="324"/>
    </row>
    <row r="214" spans="1:54" s="323" customFormat="1">
      <c r="A214" s="5"/>
      <c r="B214" s="269"/>
      <c r="C214" s="5" t="s">
        <v>10727</v>
      </c>
      <c r="D214" s="37">
        <f t="shared" si="5"/>
        <v>5.4285714285714288</v>
      </c>
      <c r="E214" s="17">
        <v>3</v>
      </c>
      <c r="F214" s="17">
        <v>8</v>
      </c>
      <c r="G214" s="17">
        <v>6</v>
      </c>
      <c r="H214" s="17">
        <v>5</v>
      </c>
      <c r="I214" s="5" t="s">
        <v>6524</v>
      </c>
      <c r="J214" s="37"/>
      <c r="K214" s="325">
        <v>44821</v>
      </c>
      <c r="L214" s="325"/>
      <c r="M214" s="325"/>
      <c r="N214" s="17">
        <v>0</v>
      </c>
      <c r="O214" s="5">
        <v>2022</v>
      </c>
      <c r="P214" s="5" t="s">
        <v>9976</v>
      </c>
      <c r="Q214" s="268" t="s">
        <v>10726</v>
      </c>
      <c r="R214" s="267"/>
      <c r="S214" s="269" t="s">
        <v>8</v>
      </c>
      <c r="Z214" s="324"/>
      <c r="AG214" s="324"/>
      <c r="AN214" s="324"/>
      <c r="AU214" s="324"/>
      <c r="BB214" s="324"/>
    </row>
    <row r="215" spans="1:54" s="323" customFormat="1">
      <c r="A215" s="5"/>
      <c r="B215" s="269"/>
      <c r="C215" s="5" t="s">
        <v>10725</v>
      </c>
      <c r="D215" s="37">
        <f t="shared" si="5"/>
        <v>5.4285714285714288</v>
      </c>
      <c r="E215" s="17">
        <v>4</v>
      </c>
      <c r="F215" s="17">
        <v>4</v>
      </c>
      <c r="G215" s="17">
        <v>6</v>
      </c>
      <c r="H215" s="17">
        <v>6</v>
      </c>
      <c r="I215" s="5" t="s">
        <v>6524</v>
      </c>
      <c r="J215" s="37"/>
      <c r="K215" s="325">
        <v>44996</v>
      </c>
      <c r="L215" s="325"/>
      <c r="M215" s="325"/>
      <c r="N215" s="17">
        <v>0</v>
      </c>
      <c r="O215" s="5">
        <v>2021</v>
      </c>
      <c r="P215" s="5" t="s">
        <v>10724</v>
      </c>
      <c r="Q215" s="268" t="s">
        <v>10723</v>
      </c>
      <c r="R215" s="267"/>
      <c r="S215" s="269" t="s">
        <v>8</v>
      </c>
      <c r="Z215" s="324"/>
      <c r="AG215" s="324"/>
      <c r="AN215" s="324"/>
      <c r="AU215" s="324"/>
      <c r="BB215" s="324"/>
    </row>
    <row r="216" spans="1:54" s="323" customFormat="1">
      <c r="A216" s="5"/>
      <c r="B216" s="269"/>
      <c r="C216" s="5" t="s">
        <v>10722</v>
      </c>
      <c r="D216" s="37">
        <f t="shared" si="5"/>
        <v>5.4285714285714288</v>
      </c>
      <c r="E216" s="17">
        <v>3</v>
      </c>
      <c r="F216" s="17">
        <v>5</v>
      </c>
      <c r="G216" s="17">
        <v>6</v>
      </c>
      <c r="H216" s="17">
        <v>6</v>
      </c>
      <c r="I216" s="5" t="s">
        <v>6524</v>
      </c>
      <c r="J216" s="37"/>
      <c r="K216" s="325">
        <v>44437</v>
      </c>
      <c r="L216" s="325"/>
      <c r="M216" s="325"/>
      <c r="N216" s="17">
        <v>0</v>
      </c>
      <c r="O216" s="5">
        <v>2019</v>
      </c>
      <c r="P216" s="5" t="s">
        <v>10721</v>
      </c>
      <c r="Q216" s="268" t="s">
        <v>10720</v>
      </c>
      <c r="R216" s="267"/>
      <c r="S216" s="269" t="s">
        <v>8</v>
      </c>
      <c r="Z216" s="324"/>
      <c r="AG216" s="324"/>
      <c r="AN216" s="324"/>
      <c r="AU216" s="324"/>
      <c r="BB216" s="324"/>
    </row>
    <row r="217" spans="1:54" s="323" customFormat="1">
      <c r="A217" s="5"/>
      <c r="B217" s="269"/>
      <c r="C217" s="5" t="s">
        <v>10719</v>
      </c>
      <c r="D217" s="37">
        <f t="shared" si="5"/>
        <v>5.4285714285714288</v>
      </c>
      <c r="E217" s="17">
        <v>6</v>
      </c>
      <c r="F217" s="17">
        <v>6</v>
      </c>
      <c r="G217" s="17">
        <v>4</v>
      </c>
      <c r="H217" s="17">
        <v>6</v>
      </c>
      <c r="I217" s="5" t="s">
        <v>6524</v>
      </c>
      <c r="J217" s="37"/>
      <c r="K217" s="325">
        <v>44443</v>
      </c>
      <c r="L217" s="325">
        <v>44641</v>
      </c>
      <c r="M217" s="325" t="s">
        <v>55</v>
      </c>
      <c r="N217" s="17">
        <v>0</v>
      </c>
      <c r="O217" s="17">
        <v>2019</v>
      </c>
      <c r="P217" s="5" t="s">
        <v>10089</v>
      </c>
      <c r="Q217" s="268" t="s">
        <v>10718</v>
      </c>
      <c r="R217" s="267" t="s">
        <v>10717</v>
      </c>
      <c r="S217" s="269" t="s">
        <v>8</v>
      </c>
      <c r="Z217" s="324"/>
      <c r="AG217" s="324"/>
      <c r="AN217" s="324"/>
      <c r="AU217" s="324"/>
      <c r="BB217" s="324"/>
    </row>
    <row r="218" spans="1:54" s="323" customFormat="1">
      <c r="A218" s="5"/>
      <c r="B218" s="269"/>
      <c r="C218" s="5" t="s">
        <v>10716</v>
      </c>
      <c r="D218" s="37">
        <f t="shared" si="5"/>
        <v>5.3809523809523805</v>
      </c>
      <c r="E218" s="17">
        <v>6</v>
      </c>
      <c r="F218" s="17">
        <v>3</v>
      </c>
      <c r="G218" s="17">
        <v>5.333333333333333</v>
      </c>
      <c r="H218" s="17">
        <v>6</v>
      </c>
      <c r="I218" s="5" t="s">
        <v>6524</v>
      </c>
      <c r="J218" s="37"/>
      <c r="K218" s="325"/>
      <c r="L218" s="325"/>
      <c r="M218" s="325"/>
      <c r="N218" s="17">
        <v>0</v>
      </c>
      <c r="O218" s="5">
        <v>2020</v>
      </c>
      <c r="P218" s="5" t="s">
        <v>10715</v>
      </c>
      <c r="Q218" s="268" t="s">
        <v>10714</v>
      </c>
      <c r="R218" s="267"/>
      <c r="S218" s="269" t="s">
        <v>8</v>
      </c>
      <c r="Z218" s="324"/>
      <c r="AG218" s="324"/>
      <c r="AN218" s="324"/>
      <c r="AU218" s="324"/>
      <c r="BB218" s="324"/>
    </row>
    <row r="219" spans="1:54" s="323" customFormat="1">
      <c r="A219" s="5"/>
      <c r="B219" s="269"/>
      <c r="C219" s="5" t="s">
        <v>10713</v>
      </c>
      <c r="D219" s="37">
        <f t="shared" si="5"/>
        <v>5.3333333333333339</v>
      </c>
      <c r="E219" s="17">
        <v>3</v>
      </c>
      <c r="F219" s="17">
        <v>0</v>
      </c>
      <c r="G219" s="17">
        <v>6.666666666666667</v>
      </c>
      <c r="H219" s="17">
        <v>7</v>
      </c>
      <c r="I219" s="5" t="s">
        <v>6524</v>
      </c>
      <c r="J219" s="37"/>
      <c r="K219" s="325"/>
      <c r="L219" s="325"/>
      <c r="M219" s="325">
        <v>44757</v>
      </c>
      <c r="N219" s="17">
        <v>1</v>
      </c>
      <c r="O219" s="5">
        <v>2022</v>
      </c>
      <c r="P219" s="5" t="s">
        <v>10712</v>
      </c>
      <c r="Q219" s="268" t="s">
        <v>10711</v>
      </c>
      <c r="R219" s="267"/>
      <c r="S219" s="269" t="s">
        <v>8</v>
      </c>
      <c r="Z219" s="324"/>
      <c r="AG219" s="324"/>
      <c r="AN219" s="324"/>
      <c r="AU219" s="324"/>
      <c r="BB219" s="324"/>
    </row>
    <row r="220" spans="1:54" s="323" customFormat="1">
      <c r="A220" s="5"/>
      <c r="B220" s="269"/>
      <c r="C220" s="5" t="s">
        <v>10710</v>
      </c>
      <c r="D220" s="37">
        <f t="shared" si="5"/>
        <v>5.2857142857142856</v>
      </c>
      <c r="E220" s="17">
        <v>5</v>
      </c>
      <c r="F220" s="17">
        <v>2</v>
      </c>
      <c r="G220" s="17">
        <v>6</v>
      </c>
      <c r="H220" s="17">
        <v>6</v>
      </c>
      <c r="I220" s="5" t="s">
        <v>6524</v>
      </c>
      <c r="J220" s="37"/>
      <c r="K220" s="325"/>
      <c r="L220" s="325"/>
      <c r="M220" s="325">
        <v>44675</v>
      </c>
      <c r="N220" s="17">
        <v>1</v>
      </c>
      <c r="O220" s="17">
        <v>1989</v>
      </c>
      <c r="P220" s="5" t="s">
        <v>10709</v>
      </c>
      <c r="Q220" s="268" t="s">
        <v>10111</v>
      </c>
      <c r="R220" s="267"/>
      <c r="S220" s="269" t="s">
        <v>8</v>
      </c>
      <c r="Z220" s="324"/>
      <c r="AG220" s="324"/>
      <c r="AN220" s="324"/>
      <c r="AU220" s="324"/>
      <c r="BB220" s="324"/>
    </row>
    <row r="221" spans="1:54" s="323" customFormat="1">
      <c r="A221" s="5"/>
      <c r="B221" s="269"/>
      <c r="C221" s="5" t="s">
        <v>10708</v>
      </c>
      <c r="D221" s="37">
        <f t="shared" si="5"/>
        <v>5.2857142857142856</v>
      </c>
      <c r="E221" s="17">
        <v>4</v>
      </c>
      <c r="F221" s="17">
        <v>2</v>
      </c>
      <c r="G221" s="17">
        <v>8</v>
      </c>
      <c r="H221" s="17">
        <v>5</v>
      </c>
      <c r="I221" s="5" t="s">
        <v>6524</v>
      </c>
      <c r="J221" s="37"/>
      <c r="K221" s="325">
        <v>44595</v>
      </c>
      <c r="L221" s="325"/>
      <c r="M221" s="325"/>
      <c r="N221" s="17">
        <v>0</v>
      </c>
      <c r="O221" s="5">
        <v>2011</v>
      </c>
      <c r="P221" s="5" t="s">
        <v>10002</v>
      </c>
      <c r="Q221" s="268" t="s">
        <v>10248</v>
      </c>
      <c r="R221" s="267"/>
      <c r="S221" s="269" t="s">
        <v>8</v>
      </c>
      <c r="Z221" s="324"/>
      <c r="AG221" s="324"/>
      <c r="AN221" s="324"/>
      <c r="AU221" s="324"/>
      <c r="BB221" s="324"/>
    </row>
    <row r="222" spans="1:54" s="323" customFormat="1">
      <c r="A222" s="5"/>
      <c r="B222" s="269"/>
      <c r="C222" s="5" t="s">
        <v>10707</v>
      </c>
      <c r="D222" s="37">
        <f t="shared" si="5"/>
        <v>5.2857142857142856</v>
      </c>
      <c r="E222" s="17">
        <v>5</v>
      </c>
      <c r="F222" s="17">
        <v>7</v>
      </c>
      <c r="G222" s="17">
        <v>5</v>
      </c>
      <c r="H222" s="17">
        <v>5</v>
      </c>
      <c r="I222" s="5" t="s">
        <v>6524</v>
      </c>
      <c r="J222" s="37"/>
      <c r="K222" s="325">
        <v>44654</v>
      </c>
      <c r="L222" s="325"/>
      <c r="M222" s="325"/>
      <c r="N222" s="17">
        <v>0</v>
      </c>
      <c r="O222" s="5">
        <v>2015</v>
      </c>
      <c r="P222" s="5" t="s">
        <v>10706</v>
      </c>
      <c r="Q222" s="268" t="s">
        <v>10084</v>
      </c>
      <c r="R222" s="267"/>
      <c r="S222" s="269" t="s">
        <v>8</v>
      </c>
      <c r="Z222" s="324"/>
      <c r="AG222" s="324"/>
      <c r="AN222" s="324"/>
      <c r="AU222" s="324"/>
      <c r="BB222" s="324"/>
    </row>
    <row r="223" spans="1:54" s="323" customFormat="1">
      <c r="A223" s="5"/>
      <c r="B223" s="269"/>
      <c r="C223" s="5" t="s">
        <v>10705</v>
      </c>
      <c r="D223" s="37">
        <f t="shared" si="5"/>
        <v>5.2857142857142856</v>
      </c>
      <c r="E223" s="17">
        <v>3</v>
      </c>
      <c r="F223" s="17">
        <v>0</v>
      </c>
      <c r="G223" s="17">
        <v>8</v>
      </c>
      <c r="H223" s="17">
        <v>6</v>
      </c>
      <c r="I223" s="5" t="s">
        <v>6524</v>
      </c>
      <c r="J223" s="37"/>
      <c r="K223" s="325">
        <v>44670</v>
      </c>
      <c r="L223" s="325"/>
      <c r="M223" s="325"/>
      <c r="N223" s="17">
        <v>0</v>
      </c>
      <c r="O223" s="5">
        <v>2016</v>
      </c>
      <c r="P223" s="5" t="s">
        <v>10704</v>
      </c>
      <c r="Q223" s="268" t="s">
        <v>10703</v>
      </c>
      <c r="R223" s="267"/>
      <c r="S223" s="269" t="s">
        <v>8</v>
      </c>
      <c r="Z223" s="324"/>
      <c r="AG223" s="324"/>
      <c r="AN223" s="324"/>
      <c r="AU223" s="324"/>
      <c r="BB223" s="324"/>
    </row>
    <row r="224" spans="1:54" s="323" customFormat="1">
      <c r="A224" s="5"/>
      <c r="B224" s="269"/>
      <c r="C224" s="269" t="s">
        <v>10702</v>
      </c>
      <c r="D224" s="37">
        <f t="shared" si="5"/>
        <v>5.2380952380952381</v>
      </c>
      <c r="E224" s="333">
        <v>6</v>
      </c>
      <c r="F224" s="333">
        <v>6</v>
      </c>
      <c r="G224" s="333">
        <v>6.333333333333333</v>
      </c>
      <c r="H224" s="333">
        <v>4</v>
      </c>
      <c r="I224" s="269" t="s">
        <v>6524</v>
      </c>
      <c r="J224" s="335"/>
      <c r="K224" s="332"/>
      <c r="L224" s="332"/>
      <c r="M224" s="332">
        <v>44452</v>
      </c>
      <c r="N224" s="333">
        <v>1</v>
      </c>
      <c r="O224" s="269">
        <v>2018</v>
      </c>
      <c r="P224" s="5" t="s">
        <v>10167</v>
      </c>
      <c r="Q224" s="283" t="s">
        <v>10701</v>
      </c>
      <c r="R224" s="267"/>
      <c r="S224" s="269" t="s">
        <v>8</v>
      </c>
      <c r="Z224" s="324"/>
      <c r="AG224" s="324"/>
      <c r="AN224" s="324"/>
      <c r="AU224" s="324"/>
      <c r="BB224" s="324"/>
    </row>
    <row r="225" spans="1:54" s="323" customFormat="1">
      <c r="A225" s="5"/>
      <c r="B225" s="269"/>
      <c r="C225" s="5" t="s">
        <v>10700</v>
      </c>
      <c r="D225" s="37">
        <f t="shared" si="5"/>
        <v>5.1904761904761907</v>
      </c>
      <c r="E225" s="17">
        <v>2</v>
      </c>
      <c r="F225" s="17">
        <v>4</v>
      </c>
      <c r="G225" s="17">
        <v>4.666666666666667</v>
      </c>
      <c r="H225" s="17">
        <v>7</v>
      </c>
      <c r="I225" s="5" t="s">
        <v>6524</v>
      </c>
      <c r="J225" s="37"/>
      <c r="K225" s="325">
        <v>45250</v>
      </c>
      <c r="L225" s="325" t="s">
        <v>55</v>
      </c>
      <c r="M225" s="325">
        <v>44968</v>
      </c>
      <c r="N225" s="17">
        <v>1</v>
      </c>
      <c r="O225" s="5">
        <v>2020</v>
      </c>
      <c r="P225" s="5" t="s">
        <v>10699</v>
      </c>
      <c r="Q225" s="268" t="s">
        <v>10698</v>
      </c>
      <c r="R225" s="267"/>
      <c r="S225" s="269" t="s">
        <v>8</v>
      </c>
      <c r="Z225" s="324"/>
      <c r="AG225" s="324"/>
      <c r="AN225" s="324"/>
      <c r="AU225" s="324"/>
      <c r="BB225" s="324"/>
    </row>
    <row r="226" spans="1:54" s="323" customFormat="1">
      <c r="A226" s="5"/>
      <c r="B226" s="269"/>
      <c r="C226" s="5" t="s">
        <v>10697</v>
      </c>
      <c r="D226" s="37">
        <f t="shared" si="5"/>
        <v>5.1428571428571432</v>
      </c>
      <c r="E226" s="17">
        <v>3</v>
      </c>
      <c r="F226" s="17">
        <v>3</v>
      </c>
      <c r="G226" s="17">
        <v>6</v>
      </c>
      <c r="H226" s="17">
        <v>6</v>
      </c>
      <c r="I226" s="5" t="s">
        <v>6524</v>
      </c>
      <c r="J226" s="37"/>
      <c r="K226" s="325">
        <v>44945</v>
      </c>
      <c r="L226" s="325">
        <v>45144</v>
      </c>
      <c r="M226" s="325"/>
      <c r="N226" s="17">
        <v>0</v>
      </c>
      <c r="O226" s="5">
        <v>2021</v>
      </c>
      <c r="P226" s="261" t="s">
        <v>10696</v>
      </c>
      <c r="Q226" s="268" t="s">
        <v>10695</v>
      </c>
      <c r="R226" s="267"/>
      <c r="S226" s="269" t="s">
        <v>8</v>
      </c>
      <c r="Z226" s="324"/>
      <c r="AG226" s="324"/>
      <c r="AN226" s="324"/>
      <c r="AU226" s="324"/>
      <c r="BB226" s="324"/>
    </row>
    <row r="227" spans="1:54" s="323" customFormat="1">
      <c r="A227" s="5"/>
      <c r="B227" s="269"/>
      <c r="C227" s="5" t="s">
        <v>10694</v>
      </c>
      <c r="D227" s="37">
        <f t="shared" si="5"/>
        <v>5.1428571428571432</v>
      </c>
      <c r="E227" s="17">
        <v>8</v>
      </c>
      <c r="F227" s="17">
        <v>8</v>
      </c>
      <c r="G227" s="17">
        <v>4</v>
      </c>
      <c r="H227" s="17">
        <v>4</v>
      </c>
      <c r="I227" s="5" t="s">
        <v>6524</v>
      </c>
      <c r="J227" s="37"/>
      <c r="K227" s="325">
        <v>44568</v>
      </c>
      <c r="L227" s="325"/>
      <c r="M227" s="325"/>
      <c r="N227" s="17">
        <v>0</v>
      </c>
      <c r="O227" s="5">
        <v>2017</v>
      </c>
      <c r="P227" s="5" t="s">
        <v>10693</v>
      </c>
      <c r="Q227" s="268" t="s">
        <v>10307</v>
      </c>
      <c r="R227" s="267"/>
      <c r="S227" s="269" t="s">
        <v>8</v>
      </c>
      <c r="Z227" s="324"/>
      <c r="AG227" s="324"/>
      <c r="AN227" s="324"/>
      <c r="AU227" s="324"/>
      <c r="BB227" s="324"/>
    </row>
    <row r="228" spans="1:54" s="323" customFormat="1">
      <c r="A228" s="5"/>
      <c r="B228" s="269"/>
      <c r="C228" s="5" t="s">
        <v>10692</v>
      </c>
      <c r="D228" s="37">
        <f t="shared" si="5"/>
        <v>5.1428571428571432</v>
      </c>
      <c r="E228" s="17">
        <v>5</v>
      </c>
      <c r="F228" s="17">
        <v>4</v>
      </c>
      <c r="G228" s="17">
        <v>6</v>
      </c>
      <c r="H228" s="17">
        <v>5</v>
      </c>
      <c r="I228" s="5" t="s">
        <v>6524</v>
      </c>
      <c r="J228" s="37"/>
      <c r="K228" s="325">
        <v>44595</v>
      </c>
      <c r="L228" s="325"/>
      <c r="M228" s="325"/>
      <c r="N228" s="17">
        <v>0</v>
      </c>
      <c r="O228" s="5">
        <v>2011</v>
      </c>
      <c r="P228" s="5" t="s">
        <v>10691</v>
      </c>
      <c r="Q228" s="268" t="s">
        <v>10111</v>
      </c>
      <c r="R228" s="267"/>
      <c r="S228" s="269" t="s">
        <v>8</v>
      </c>
      <c r="Z228" s="324"/>
      <c r="AG228" s="324"/>
      <c r="AN228" s="324"/>
      <c r="AU228" s="324"/>
      <c r="BB228" s="324"/>
    </row>
    <row r="229" spans="1:54" s="323" customFormat="1">
      <c r="A229" s="5"/>
      <c r="B229" s="269"/>
      <c r="C229" s="5" t="s">
        <v>10690</v>
      </c>
      <c r="D229" s="37">
        <f t="shared" si="5"/>
        <v>5.1428571428571432</v>
      </c>
      <c r="E229" s="17">
        <v>3</v>
      </c>
      <c r="F229" s="17">
        <v>5</v>
      </c>
      <c r="G229" s="17">
        <v>5</v>
      </c>
      <c r="H229" s="17">
        <v>6</v>
      </c>
      <c r="I229" s="5" t="s">
        <v>6524</v>
      </c>
      <c r="J229" s="37"/>
      <c r="K229" s="325">
        <v>45004</v>
      </c>
      <c r="L229" s="325"/>
      <c r="M229" s="325"/>
      <c r="N229" s="17">
        <v>0</v>
      </c>
      <c r="O229" s="5">
        <v>2020</v>
      </c>
      <c r="P229" s="5" t="s">
        <v>10689</v>
      </c>
      <c r="Q229" s="268" t="s">
        <v>10688</v>
      </c>
      <c r="R229" s="267"/>
      <c r="S229" s="269" t="s">
        <v>8</v>
      </c>
      <c r="Z229" s="324"/>
      <c r="AG229" s="324"/>
      <c r="AN229" s="324"/>
      <c r="AU229" s="324"/>
      <c r="BB229" s="324"/>
    </row>
    <row r="230" spans="1:54" s="323" customFormat="1">
      <c r="A230" s="5"/>
      <c r="B230" s="269"/>
      <c r="C230" s="269" t="s">
        <v>10687</v>
      </c>
      <c r="D230" s="37">
        <f t="shared" si="5"/>
        <v>5.0952380952380949</v>
      </c>
      <c r="E230" s="333">
        <v>4</v>
      </c>
      <c r="F230" s="333">
        <v>2</v>
      </c>
      <c r="G230" s="333">
        <v>7.333333333333333</v>
      </c>
      <c r="H230" s="333">
        <v>5</v>
      </c>
      <c r="I230" s="269" t="s">
        <v>6524</v>
      </c>
      <c r="J230" s="335"/>
      <c r="K230" s="332"/>
      <c r="L230" s="332"/>
      <c r="M230" s="332"/>
      <c r="N230" s="17">
        <v>0</v>
      </c>
      <c r="O230" s="269">
        <v>2021</v>
      </c>
      <c r="P230" s="5" t="s">
        <v>10082</v>
      </c>
      <c r="Q230" s="283" t="s">
        <v>10686</v>
      </c>
      <c r="R230" s="267"/>
      <c r="S230" s="269" t="s">
        <v>8</v>
      </c>
      <c r="Z230" s="324"/>
      <c r="AG230" s="324"/>
      <c r="AN230" s="324"/>
      <c r="AU230" s="324"/>
      <c r="BB230" s="324"/>
    </row>
    <row r="231" spans="1:54" s="323" customFormat="1">
      <c r="A231" s="5"/>
      <c r="B231" s="269"/>
      <c r="C231" s="5" t="s">
        <v>10685</v>
      </c>
      <c r="D231" s="37">
        <f t="shared" si="5"/>
        <v>5.0714285714285712</v>
      </c>
      <c r="E231" s="17">
        <v>5</v>
      </c>
      <c r="F231" s="17">
        <v>2</v>
      </c>
      <c r="G231" s="17">
        <v>6</v>
      </c>
      <c r="H231" s="17">
        <v>5.5</v>
      </c>
      <c r="I231" s="5" t="s">
        <v>6524</v>
      </c>
      <c r="J231" s="37"/>
      <c r="K231" s="325"/>
      <c r="L231" s="325"/>
      <c r="M231" s="325"/>
      <c r="N231" s="17">
        <v>0</v>
      </c>
      <c r="O231" s="5">
        <v>2022</v>
      </c>
      <c r="P231" s="5" t="s">
        <v>10684</v>
      </c>
      <c r="Q231" s="268" t="s">
        <v>10215</v>
      </c>
      <c r="R231" s="267"/>
      <c r="S231" s="269" t="s">
        <v>8</v>
      </c>
      <c r="Z231" s="324"/>
      <c r="AG231" s="324"/>
      <c r="AN231" s="324"/>
      <c r="AU231" s="324"/>
      <c r="BB231" s="324"/>
    </row>
    <row r="232" spans="1:54" s="323" customFormat="1">
      <c r="A232" s="5"/>
      <c r="B232" s="269"/>
      <c r="C232" s="5" t="s">
        <v>10683</v>
      </c>
      <c r="D232" s="37">
        <f t="shared" si="5"/>
        <v>5.0476190476190483</v>
      </c>
      <c r="E232" s="17">
        <v>4</v>
      </c>
      <c r="F232" s="17">
        <v>3</v>
      </c>
      <c r="G232" s="17">
        <v>6.666666666666667</v>
      </c>
      <c r="H232" s="17">
        <v>5</v>
      </c>
      <c r="I232" s="5" t="s">
        <v>6524</v>
      </c>
      <c r="J232" s="37"/>
      <c r="K232" s="325"/>
      <c r="L232" s="325"/>
      <c r="M232" s="325">
        <v>44946</v>
      </c>
      <c r="N232" s="17">
        <v>1</v>
      </c>
      <c r="O232" s="5">
        <v>1982</v>
      </c>
      <c r="P232" s="5" t="s">
        <v>10245</v>
      </c>
      <c r="Q232" s="268" t="s">
        <v>10682</v>
      </c>
      <c r="R232" s="267"/>
      <c r="S232" s="269" t="s">
        <v>8</v>
      </c>
      <c r="Z232" s="324"/>
      <c r="AG232" s="324"/>
      <c r="AN232" s="324"/>
      <c r="AU232" s="324"/>
      <c r="BB232" s="324"/>
    </row>
    <row r="233" spans="1:54" s="323" customFormat="1">
      <c r="A233" s="5"/>
      <c r="B233" s="269"/>
      <c r="C233" s="5" t="s">
        <v>10681</v>
      </c>
      <c r="D233" s="37">
        <f t="shared" si="5"/>
        <v>5.0476190476190483</v>
      </c>
      <c r="E233" s="17">
        <v>5</v>
      </c>
      <c r="F233" s="17">
        <v>4</v>
      </c>
      <c r="G233" s="17">
        <v>5.666666666666667</v>
      </c>
      <c r="H233" s="17">
        <v>5</v>
      </c>
      <c r="I233" s="5" t="s">
        <v>6524</v>
      </c>
      <c r="J233" s="37"/>
      <c r="K233" s="325"/>
      <c r="L233" s="325"/>
      <c r="M233" s="325"/>
      <c r="N233" s="17">
        <v>0</v>
      </c>
      <c r="O233" s="5">
        <v>2017</v>
      </c>
      <c r="P233" s="5" t="s">
        <v>10680</v>
      </c>
      <c r="Q233" s="268" t="s">
        <v>10679</v>
      </c>
      <c r="R233" s="267"/>
      <c r="S233" s="269" t="s">
        <v>8</v>
      </c>
      <c r="Z233" s="324"/>
      <c r="AG233" s="324"/>
      <c r="AN233" s="324"/>
      <c r="AU233" s="324"/>
      <c r="BB233" s="324"/>
    </row>
    <row r="234" spans="1:54" s="323" customFormat="1">
      <c r="A234" s="5"/>
      <c r="B234" s="269"/>
      <c r="C234" s="5" t="s">
        <v>10678</v>
      </c>
      <c r="D234" s="37">
        <f t="shared" si="5"/>
        <v>5.0476190476190483</v>
      </c>
      <c r="E234" s="17">
        <v>2</v>
      </c>
      <c r="F234" s="17">
        <v>2</v>
      </c>
      <c r="G234" s="17">
        <v>6.666666666666667</v>
      </c>
      <c r="H234" s="17">
        <v>6</v>
      </c>
      <c r="I234" s="5" t="s">
        <v>6524</v>
      </c>
      <c r="J234" s="37"/>
      <c r="K234" s="325">
        <v>44663</v>
      </c>
      <c r="L234" s="325"/>
      <c r="M234" s="325"/>
      <c r="N234" s="17">
        <v>0</v>
      </c>
      <c r="O234" s="5">
        <v>2018</v>
      </c>
      <c r="P234" s="5" t="s">
        <v>10677</v>
      </c>
      <c r="Q234" s="268" t="s">
        <v>10676</v>
      </c>
      <c r="R234" s="267"/>
      <c r="S234" s="269" t="s">
        <v>8</v>
      </c>
      <c r="Z234" s="324"/>
      <c r="AG234" s="324"/>
      <c r="AN234" s="324"/>
      <c r="AU234" s="324"/>
      <c r="BB234" s="324"/>
    </row>
    <row r="235" spans="1:54" s="323" customFormat="1">
      <c r="A235" s="5"/>
      <c r="B235" s="269"/>
      <c r="C235" s="5" t="s">
        <v>10675</v>
      </c>
      <c r="D235" s="37">
        <f t="shared" si="5"/>
        <v>5.0238095238095237</v>
      </c>
      <c r="E235" s="17">
        <v>5</v>
      </c>
      <c r="F235" s="17">
        <v>3</v>
      </c>
      <c r="G235" s="17">
        <v>5.333333333333333</v>
      </c>
      <c r="H235" s="17">
        <v>5.5</v>
      </c>
      <c r="I235" s="5" t="s">
        <v>6524</v>
      </c>
      <c r="J235" s="37"/>
      <c r="K235" s="325"/>
      <c r="L235" s="325"/>
      <c r="M235" s="325"/>
      <c r="N235" s="17">
        <v>0</v>
      </c>
      <c r="O235" s="5">
        <v>2021</v>
      </c>
      <c r="P235" s="5" t="s">
        <v>10435</v>
      </c>
      <c r="Q235" s="268" t="s">
        <v>10674</v>
      </c>
      <c r="R235" s="267"/>
      <c r="S235" s="269" t="s">
        <v>8</v>
      </c>
      <c r="Z235" s="324"/>
      <c r="AG235" s="324"/>
      <c r="AN235" s="324"/>
      <c r="AU235" s="324"/>
      <c r="BB235" s="324"/>
    </row>
    <row r="236" spans="1:54" s="323" customFormat="1">
      <c r="A236" s="5"/>
      <c r="B236" s="269"/>
      <c r="C236" s="5" t="s">
        <v>10673</v>
      </c>
      <c r="D236" s="37">
        <f t="shared" si="5"/>
        <v>5</v>
      </c>
      <c r="E236" s="17">
        <v>4</v>
      </c>
      <c r="F236" s="17">
        <v>4</v>
      </c>
      <c r="G236" s="17">
        <v>6</v>
      </c>
      <c r="H236" s="17">
        <v>5</v>
      </c>
      <c r="I236" s="5" t="s">
        <v>6524</v>
      </c>
      <c r="J236" s="37"/>
      <c r="K236" s="325">
        <v>45033</v>
      </c>
      <c r="L236" s="325"/>
      <c r="M236" s="325"/>
      <c r="N236" s="17">
        <v>0</v>
      </c>
      <c r="O236" s="5">
        <v>2015</v>
      </c>
      <c r="P236" s="5" t="s">
        <v>10672</v>
      </c>
      <c r="Q236" s="268" t="s">
        <v>10671</v>
      </c>
      <c r="R236" s="267"/>
      <c r="S236" s="269" t="s">
        <v>8</v>
      </c>
      <c r="Z236" s="324"/>
      <c r="AG236" s="324"/>
      <c r="AN236" s="324"/>
      <c r="AU236" s="324"/>
      <c r="BB236" s="324"/>
    </row>
    <row r="237" spans="1:54" s="323" customFormat="1">
      <c r="A237" s="5"/>
      <c r="B237" s="269"/>
      <c r="C237" s="5" t="s">
        <v>10670</v>
      </c>
      <c r="D237" s="37">
        <f t="shared" si="5"/>
        <v>5</v>
      </c>
      <c r="E237" s="17">
        <v>3</v>
      </c>
      <c r="F237" s="17">
        <v>2</v>
      </c>
      <c r="G237" s="17">
        <v>6</v>
      </c>
      <c r="H237" s="17">
        <v>6</v>
      </c>
      <c r="I237" s="5" t="s">
        <v>6524</v>
      </c>
      <c r="J237" s="37"/>
      <c r="K237" s="325">
        <v>44615</v>
      </c>
      <c r="L237" s="325"/>
      <c r="M237" s="325"/>
      <c r="N237" s="17">
        <v>0</v>
      </c>
      <c r="O237" s="5">
        <v>2021</v>
      </c>
      <c r="P237" s="5" t="s">
        <v>10429</v>
      </c>
      <c r="Q237" s="268" t="s">
        <v>10669</v>
      </c>
      <c r="R237" s="267"/>
      <c r="S237" s="269" t="s">
        <v>8</v>
      </c>
      <c r="Z237" s="324"/>
      <c r="AG237" s="324"/>
      <c r="AN237" s="324"/>
      <c r="AU237" s="324"/>
      <c r="BB237" s="324"/>
    </row>
    <row r="238" spans="1:54" s="323" customFormat="1">
      <c r="A238" s="5"/>
      <c r="B238" s="269"/>
      <c r="C238" s="5" t="s">
        <v>10668</v>
      </c>
      <c r="D238" s="37">
        <f t="shared" si="5"/>
        <v>5</v>
      </c>
      <c r="E238" s="17">
        <v>3</v>
      </c>
      <c r="F238" s="17">
        <v>8</v>
      </c>
      <c r="G238" s="17">
        <v>6</v>
      </c>
      <c r="H238" s="17">
        <v>4</v>
      </c>
      <c r="I238" s="5" t="s">
        <v>6524</v>
      </c>
      <c r="J238" s="37"/>
      <c r="K238" s="325">
        <v>44974</v>
      </c>
      <c r="L238" s="325"/>
      <c r="M238" s="325"/>
      <c r="N238" s="17">
        <v>0</v>
      </c>
      <c r="O238" s="5">
        <v>2018</v>
      </c>
      <c r="P238" s="5" t="s">
        <v>10667</v>
      </c>
      <c r="Q238" s="268" t="s">
        <v>10666</v>
      </c>
      <c r="R238" s="267"/>
      <c r="S238" s="269" t="s">
        <v>8</v>
      </c>
      <c r="Z238" s="324"/>
      <c r="AG238" s="324"/>
      <c r="AN238" s="324"/>
      <c r="AU238" s="324"/>
      <c r="BB238" s="324"/>
    </row>
    <row r="239" spans="1:54" s="323" customFormat="1">
      <c r="A239" s="5"/>
      <c r="B239" s="269"/>
      <c r="C239" s="5" t="s">
        <v>10665</v>
      </c>
      <c r="D239" s="37">
        <f t="shared" si="5"/>
        <v>5</v>
      </c>
      <c r="E239" s="17">
        <v>4</v>
      </c>
      <c r="F239" s="17">
        <v>6</v>
      </c>
      <c r="G239" s="17">
        <v>5</v>
      </c>
      <c r="H239" s="17">
        <v>5</v>
      </c>
      <c r="I239" s="5" t="s">
        <v>6524</v>
      </c>
      <c r="J239" s="37"/>
      <c r="K239" s="325">
        <v>44665</v>
      </c>
      <c r="L239" s="325"/>
      <c r="M239" s="325"/>
      <c r="N239" s="17">
        <v>0</v>
      </c>
      <c r="O239" s="5">
        <v>2018</v>
      </c>
      <c r="P239" s="261" t="s">
        <v>10664</v>
      </c>
      <c r="Q239" s="268" t="s">
        <v>10663</v>
      </c>
      <c r="R239" s="267"/>
      <c r="S239" s="269" t="s">
        <v>8</v>
      </c>
      <c r="Z239" s="324"/>
      <c r="AG239" s="324"/>
      <c r="AN239" s="324"/>
      <c r="AU239" s="324"/>
      <c r="BB239" s="324"/>
    </row>
    <row r="240" spans="1:54" s="323" customFormat="1">
      <c r="A240" s="5"/>
      <c r="B240" s="269"/>
      <c r="C240" s="5" t="s">
        <v>10662</v>
      </c>
      <c r="D240" s="37">
        <f t="shared" si="5"/>
        <v>5</v>
      </c>
      <c r="E240" s="17">
        <v>5</v>
      </c>
      <c r="F240" s="17">
        <v>5</v>
      </c>
      <c r="G240" s="17">
        <v>5</v>
      </c>
      <c r="H240" s="17">
        <v>5</v>
      </c>
      <c r="I240" s="5" t="s">
        <v>6524</v>
      </c>
      <c r="J240" s="37"/>
      <c r="K240" s="325">
        <v>45021</v>
      </c>
      <c r="L240" s="325"/>
      <c r="M240" s="5"/>
      <c r="N240" s="17">
        <v>0</v>
      </c>
      <c r="O240" s="5">
        <v>2013</v>
      </c>
      <c r="P240" s="5" t="s">
        <v>9869</v>
      </c>
      <c r="Q240" s="268" t="s">
        <v>9868</v>
      </c>
      <c r="R240" s="267"/>
      <c r="S240" s="269" t="s">
        <v>8</v>
      </c>
      <c r="Z240" s="324"/>
      <c r="AG240" s="324"/>
      <c r="AN240" s="324"/>
      <c r="AU240" s="324"/>
      <c r="BB240" s="324"/>
    </row>
    <row r="241" spans="1:68" s="323" customFormat="1">
      <c r="A241" s="5"/>
      <c r="B241" s="269"/>
      <c r="C241" s="5" t="s">
        <v>10661</v>
      </c>
      <c r="D241" s="37">
        <f t="shared" si="5"/>
        <v>5</v>
      </c>
      <c r="E241" s="17">
        <v>2</v>
      </c>
      <c r="F241" s="17">
        <v>3</v>
      </c>
      <c r="G241" s="17">
        <v>6</v>
      </c>
      <c r="H241" s="17">
        <v>6</v>
      </c>
      <c r="I241" s="5" t="s">
        <v>6524</v>
      </c>
      <c r="J241" s="37"/>
      <c r="K241" s="325"/>
      <c r="L241" s="325"/>
      <c r="M241" s="325"/>
      <c r="N241" s="17">
        <v>0</v>
      </c>
      <c r="O241" s="5">
        <v>2021</v>
      </c>
      <c r="P241" s="5" t="s">
        <v>10082</v>
      </c>
      <c r="Q241" s="268" t="s">
        <v>10660</v>
      </c>
      <c r="R241" s="267"/>
      <c r="S241" s="269" t="s">
        <v>8</v>
      </c>
      <c r="Z241" s="324"/>
      <c r="AG241" s="324"/>
      <c r="AN241" s="324"/>
      <c r="AU241" s="324"/>
      <c r="BB241" s="324"/>
    </row>
    <row r="242" spans="1:68" s="323" customFormat="1">
      <c r="A242" s="5"/>
      <c r="B242" s="269"/>
      <c r="C242" s="5" t="s">
        <v>10659</v>
      </c>
      <c r="D242" s="37">
        <f t="shared" si="5"/>
        <v>4.9761904761904763</v>
      </c>
      <c r="E242" s="17">
        <v>4</v>
      </c>
      <c r="F242" s="17">
        <v>4</v>
      </c>
      <c r="G242" s="17">
        <v>6.666666666666667</v>
      </c>
      <c r="H242" s="17">
        <v>4.5</v>
      </c>
      <c r="I242" s="5" t="s">
        <v>6524</v>
      </c>
      <c r="J242" s="37"/>
      <c r="K242" s="325"/>
      <c r="L242" s="325"/>
      <c r="M242" s="325"/>
      <c r="N242" s="17">
        <v>0</v>
      </c>
      <c r="O242" s="5">
        <v>2021</v>
      </c>
      <c r="P242" s="5" t="s">
        <v>10658</v>
      </c>
      <c r="Q242" s="268" t="s">
        <v>10657</v>
      </c>
      <c r="R242" s="267"/>
      <c r="S242" s="269" t="s">
        <v>8</v>
      </c>
      <c r="Z242" s="324"/>
      <c r="AG242" s="324"/>
      <c r="AN242" s="324"/>
      <c r="AU242" s="324"/>
      <c r="BB242" s="324"/>
    </row>
    <row r="243" spans="1:68" s="323" customFormat="1">
      <c r="A243" s="5"/>
      <c r="B243" s="269"/>
      <c r="C243" s="5" t="s">
        <v>10656</v>
      </c>
      <c r="D243" s="37">
        <f t="shared" si="5"/>
        <v>4.9761904761904763</v>
      </c>
      <c r="E243" s="17">
        <v>5</v>
      </c>
      <c r="F243" s="17">
        <v>3</v>
      </c>
      <c r="G243" s="17">
        <v>6.666666666666667</v>
      </c>
      <c r="H243" s="17">
        <v>4.5</v>
      </c>
      <c r="I243" s="5" t="s">
        <v>6524</v>
      </c>
      <c r="J243" s="37"/>
      <c r="K243" s="325"/>
      <c r="L243" s="325"/>
      <c r="M243" s="325"/>
      <c r="N243" s="17">
        <v>0</v>
      </c>
      <c r="O243" s="5">
        <v>2016</v>
      </c>
      <c r="P243" s="5" t="s">
        <v>10002</v>
      </c>
      <c r="Q243" s="268" t="s">
        <v>10299</v>
      </c>
      <c r="R243" s="267"/>
      <c r="S243" s="269" t="s">
        <v>8</v>
      </c>
      <c r="Z243" s="324"/>
      <c r="AG243" s="324"/>
      <c r="AN243" s="324"/>
      <c r="AU243" s="324"/>
      <c r="BB243" s="324"/>
    </row>
    <row r="244" spans="1:68" s="323" customFormat="1">
      <c r="A244" s="5"/>
      <c r="B244" s="269"/>
      <c r="C244" s="5" t="s">
        <v>10655</v>
      </c>
      <c r="D244" s="37">
        <f t="shared" si="5"/>
        <v>4.9523809523809517</v>
      </c>
      <c r="E244" s="17">
        <v>5</v>
      </c>
      <c r="F244" s="17">
        <v>6</v>
      </c>
      <c r="G244" s="17">
        <v>4.333333333333333</v>
      </c>
      <c r="H244" s="17">
        <v>5</v>
      </c>
      <c r="I244" s="5" t="s">
        <v>6524</v>
      </c>
      <c r="J244" s="37"/>
      <c r="K244" s="325"/>
      <c r="L244" s="325"/>
      <c r="M244" s="325">
        <v>39972</v>
      </c>
      <c r="N244" s="17">
        <v>1</v>
      </c>
      <c r="O244" s="5">
        <v>2007</v>
      </c>
      <c r="P244" s="5" t="s">
        <v>10654</v>
      </c>
      <c r="Q244" s="268" t="s">
        <v>10001</v>
      </c>
      <c r="R244" s="267"/>
      <c r="S244" s="269" t="s">
        <v>8</v>
      </c>
      <c r="Z244" s="324"/>
      <c r="AG244" s="324"/>
      <c r="AN244" s="324"/>
      <c r="AU244" s="324"/>
      <c r="BB244" s="324"/>
    </row>
    <row r="245" spans="1:68" s="338" customFormat="1">
      <c r="A245" s="5"/>
      <c r="B245" s="269"/>
      <c r="C245" s="5" t="s">
        <v>10653</v>
      </c>
      <c r="D245" s="37">
        <f t="shared" si="5"/>
        <v>4.9523809523809517</v>
      </c>
      <c r="E245" s="17">
        <v>2</v>
      </c>
      <c r="F245" s="17">
        <v>0</v>
      </c>
      <c r="G245" s="17">
        <v>7.333333333333333</v>
      </c>
      <c r="H245" s="17">
        <v>6</v>
      </c>
      <c r="I245" s="5" t="s">
        <v>6524</v>
      </c>
      <c r="J245" s="37"/>
      <c r="K245" s="325">
        <v>44752</v>
      </c>
      <c r="L245" s="325"/>
      <c r="M245" s="325"/>
      <c r="N245" s="17">
        <v>0</v>
      </c>
      <c r="O245" s="5">
        <v>2017</v>
      </c>
      <c r="P245" s="5" t="s">
        <v>10652</v>
      </c>
      <c r="Q245" s="268" t="s">
        <v>10651</v>
      </c>
      <c r="R245" s="267"/>
      <c r="S245" s="269" t="s">
        <v>8</v>
      </c>
      <c r="T245" s="323"/>
      <c r="U245" s="323"/>
      <c r="V245" s="323"/>
      <c r="W245" s="323"/>
      <c r="X245" s="323"/>
      <c r="Y245" s="323"/>
      <c r="Z245" s="324"/>
      <c r="AA245" s="323"/>
      <c r="AB245" s="323"/>
      <c r="AC245" s="323"/>
      <c r="AD245" s="323"/>
      <c r="AE245" s="323"/>
      <c r="AF245" s="323"/>
      <c r="AG245" s="324"/>
      <c r="AH245" s="323"/>
      <c r="AI245" s="323"/>
      <c r="AJ245" s="323"/>
      <c r="AK245" s="323"/>
      <c r="AL245" s="323"/>
      <c r="AM245" s="323"/>
      <c r="AN245" s="324"/>
      <c r="AO245" s="323"/>
      <c r="AP245" s="323"/>
      <c r="AQ245" s="323"/>
      <c r="AR245" s="323"/>
      <c r="AS245" s="323"/>
      <c r="AT245" s="323"/>
      <c r="AU245" s="324"/>
      <c r="AV245" s="323"/>
      <c r="AW245" s="323"/>
      <c r="AX245" s="323"/>
      <c r="AY245" s="323"/>
      <c r="AZ245" s="323"/>
      <c r="BA245" s="323"/>
      <c r="BB245" s="324"/>
      <c r="BC245" s="323"/>
      <c r="BD245" s="323"/>
      <c r="BE245" s="323"/>
      <c r="BF245" s="323"/>
      <c r="BG245" s="323"/>
      <c r="BH245" s="323"/>
      <c r="BI245" s="323"/>
      <c r="BJ245" s="323"/>
      <c r="BK245" s="323"/>
      <c r="BL245" s="323"/>
      <c r="BM245" s="323"/>
      <c r="BN245" s="323"/>
      <c r="BO245" s="323"/>
      <c r="BP245" s="323"/>
    </row>
    <row r="246" spans="1:68" s="323" customFormat="1">
      <c r="A246" s="5"/>
      <c r="B246" s="5"/>
      <c r="C246" s="269" t="s">
        <v>10650</v>
      </c>
      <c r="D246" s="37">
        <f t="shared" si="5"/>
        <v>4.9285714285714288</v>
      </c>
      <c r="E246" s="17">
        <v>4</v>
      </c>
      <c r="F246" s="17">
        <v>3</v>
      </c>
      <c r="G246" s="17">
        <v>5.5</v>
      </c>
      <c r="H246" s="17">
        <v>5.5</v>
      </c>
      <c r="I246" s="5" t="s">
        <v>6524</v>
      </c>
      <c r="J246" s="37"/>
      <c r="K246" s="325"/>
      <c r="L246" s="325"/>
      <c r="M246" s="325"/>
      <c r="N246" s="17">
        <v>0</v>
      </c>
      <c r="O246" s="5">
        <v>2022</v>
      </c>
      <c r="P246" s="5" t="s">
        <v>10649</v>
      </c>
      <c r="Q246" s="268" t="s">
        <v>10648</v>
      </c>
      <c r="R246" s="267"/>
      <c r="S246" s="269" t="s">
        <v>8</v>
      </c>
      <c r="Z246" s="324"/>
      <c r="AG246" s="324"/>
      <c r="AN246" s="324"/>
      <c r="AU246" s="324"/>
      <c r="BB246" s="324"/>
      <c r="BJ246" s="300"/>
      <c r="BK246" s="300"/>
      <c r="BL246" s="300"/>
      <c r="BM246" s="300"/>
      <c r="BN246" s="300"/>
      <c r="BO246" s="300"/>
      <c r="BP246" s="300"/>
    </row>
    <row r="247" spans="1:68" s="323" customFormat="1">
      <c r="A247" s="5"/>
      <c r="B247" s="269"/>
      <c r="C247" s="5" t="s">
        <v>10647</v>
      </c>
      <c r="D247" s="37">
        <f t="shared" si="5"/>
        <v>4.8809523809523805</v>
      </c>
      <c r="E247" s="17">
        <v>6</v>
      </c>
      <c r="F247" s="17">
        <v>2</v>
      </c>
      <c r="G247" s="17">
        <v>6.333333333333333</v>
      </c>
      <c r="H247" s="17">
        <v>4.5</v>
      </c>
      <c r="I247" s="5" t="s">
        <v>6524</v>
      </c>
      <c r="J247" s="37"/>
      <c r="K247" s="325">
        <v>44943</v>
      </c>
      <c r="L247" s="325">
        <v>44943</v>
      </c>
      <c r="M247" s="325">
        <v>44943</v>
      </c>
      <c r="N247" s="17">
        <v>1</v>
      </c>
      <c r="O247" s="5">
        <v>1981</v>
      </c>
      <c r="P247" s="5" t="s">
        <v>10203</v>
      </c>
      <c r="Q247" s="268" t="s">
        <v>10646</v>
      </c>
      <c r="R247" s="267"/>
      <c r="S247" s="269" t="s">
        <v>8</v>
      </c>
      <c r="Z247" s="324"/>
      <c r="AG247" s="324"/>
      <c r="AN247" s="324"/>
      <c r="AU247" s="324"/>
      <c r="BB247" s="324"/>
    </row>
    <row r="248" spans="1:68" s="323" customFormat="1">
      <c r="A248" s="5"/>
      <c r="B248" s="269"/>
      <c r="C248" s="5" t="s">
        <v>10645</v>
      </c>
      <c r="D248" s="37">
        <f t="shared" si="5"/>
        <v>4.8809523809523805</v>
      </c>
      <c r="E248" s="17">
        <v>4</v>
      </c>
      <c r="F248" s="17">
        <v>0</v>
      </c>
      <c r="G248" s="17">
        <v>5.333333333333333</v>
      </c>
      <c r="H248" s="17">
        <v>6.5</v>
      </c>
      <c r="I248" s="5" t="s">
        <v>6524</v>
      </c>
      <c r="J248" s="37"/>
      <c r="K248" s="325"/>
      <c r="L248" s="325"/>
      <c r="M248" s="325"/>
      <c r="N248" s="17">
        <v>0</v>
      </c>
      <c r="O248" s="5">
        <v>2020</v>
      </c>
      <c r="P248" s="5" t="s">
        <v>10061</v>
      </c>
      <c r="Q248" s="268" t="s">
        <v>10644</v>
      </c>
      <c r="R248" s="267"/>
      <c r="S248" s="269" t="s">
        <v>8</v>
      </c>
      <c r="Z248" s="324"/>
      <c r="AG248" s="324"/>
      <c r="AN248" s="324"/>
      <c r="AU248" s="324"/>
      <c r="BB248" s="324"/>
    </row>
    <row r="249" spans="1:68" s="323" customFormat="1">
      <c r="A249" s="5"/>
      <c r="B249" s="269"/>
      <c r="C249" s="5" t="s">
        <v>10643</v>
      </c>
      <c r="D249" s="37">
        <f t="shared" si="5"/>
        <v>4.8571428571428568</v>
      </c>
      <c r="E249" s="17">
        <v>7</v>
      </c>
      <c r="F249" s="17">
        <v>0</v>
      </c>
      <c r="G249" s="17">
        <v>6</v>
      </c>
      <c r="H249" s="17">
        <v>5</v>
      </c>
      <c r="I249" s="5" t="s">
        <v>6524</v>
      </c>
      <c r="J249" s="37"/>
      <c r="K249" s="325">
        <v>45149</v>
      </c>
      <c r="L249" s="325">
        <v>45169</v>
      </c>
      <c r="M249" s="325"/>
      <c r="N249" s="17">
        <v>0</v>
      </c>
      <c r="O249" s="5">
        <v>2020</v>
      </c>
      <c r="P249" s="5" t="s">
        <v>10408</v>
      </c>
      <c r="Q249" s="268" t="s">
        <v>10642</v>
      </c>
      <c r="R249" s="267"/>
      <c r="S249" s="269" t="s">
        <v>8</v>
      </c>
      <c r="Z249" s="324"/>
      <c r="AG249" s="324"/>
      <c r="AN249" s="324"/>
      <c r="AU249" s="324"/>
      <c r="BB249" s="324"/>
    </row>
    <row r="250" spans="1:68" s="338" customFormat="1">
      <c r="A250" s="5"/>
      <c r="B250" s="269"/>
      <c r="C250" s="5" t="s">
        <v>10641</v>
      </c>
      <c r="D250" s="37">
        <f t="shared" si="5"/>
        <v>4.8571428571428568</v>
      </c>
      <c r="E250" s="17">
        <v>2</v>
      </c>
      <c r="F250" s="17">
        <v>5</v>
      </c>
      <c r="G250" s="17">
        <v>6</v>
      </c>
      <c r="H250" s="17">
        <v>5</v>
      </c>
      <c r="I250" s="5" t="s">
        <v>6524</v>
      </c>
      <c r="J250" s="37"/>
      <c r="K250" s="325">
        <v>45121</v>
      </c>
      <c r="L250" s="325">
        <v>45128</v>
      </c>
      <c r="M250" s="325"/>
      <c r="N250" s="17">
        <v>0</v>
      </c>
      <c r="O250" s="5">
        <v>2023</v>
      </c>
      <c r="P250" s="5" t="s">
        <v>10186</v>
      </c>
      <c r="Q250" s="268" t="s">
        <v>10640</v>
      </c>
      <c r="R250" s="267"/>
      <c r="S250" s="269" t="s">
        <v>8</v>
      </c>
      <c r="T250" s="323"/>
      <c r="U250" s="323"/>
      <c r="V250" s="323"/>
      <c r="W250" s="323"/>
      <c r="X250" s="323"/>
      <c r="Y250" s="323"/>
      <c r="Z250" s="324"/>
      <c r="AA250" s="323"/>
      <c r="AB250" s="323"/>
      <c r="AC250" s="323"/>
      <c r="AD250" s="323"/>
      <c r="AE250" s="323"/>
      <c r="AF250" s="323"/>
      <c r="AG250" s="324"/>
      <c r="AH250" s="323"/>
      <c r="AI250" s="323"/>
      <c r="AJ250" s="323"/>
      <c r="AK250" s="323"/>
      <c r="AL250" s="323"/>
      <c r="AM250" s="323"/>
      <c r="AN250" s="324"/>
      <c r="AO250" s="323"/>
      <c r="AP250" s="323"/>
      <c r="AQ250" s="323"/>
      <c r="AR250" s="323"/>
      <c r="AS250" s="323"/>
      <c r="AT250" s="323"/>
      <c r="AU250" s="324"/>
      <c r="AV250" s="323"/>
      <c r="AW250" s="323"/>
      <c r="AX250" s="323"/>
      <c r="AY250" s="323"/>
      <c r="AZ250" s="323"/>
      <c r="BA250" s="323"/>
      <c r="BB250" s="324"/>
      <c r="BC250" s="323"/>
      <c r="BD250" s="323"/>
      <c r="BE250" s="323"/>
      <c r="BF250" s="323"/>
      <c r="BG250" s="323"/>
      <c r="BH250" s="323"/>
      <c r="BI250" s="323"/>
      <c r="BJ250" s="323"/>
      <c r="BK250" s="323"/>
      <c r="BL250" s="323"/>
      <c r="BM250" s="323"/>
      <c r="BN250" s="323"/>
      <c r="BO250" s="323"/>
      <c r="BP250" s="323"/>
    </row>
    <row r="251" spans="1:68" s="323" customFormat="1">
      <c r="A251" s="5"/>
      <c r="B251" s="269"/>
      <c r="C251" s="5" t="s">
        <v>10639</v>
      </c>
      <c r="D251" s="37">
        <f t="shared" si="5"/>
        <v>4.8571428571428568</v>
      </c>
      <c r="E251" s="17">
        <v>4</v>
      </c>
      <c r="F251" s="17">
        <v>3</v>
      </c>
      <c r="G251" s="17">
        <v>6</v>
      </c>
      <c r="H251" s="17">
        <v>5</v>
      </c>
      <c r="I251" s="5" t="s">
        <v>6524</v>
      </c>
      <c r="J251" s="37"/>
      <c r="K251" s="325">
        <v>44933</v>
      </c>
      <c r="L251" s="325"/>
      <c r="M251" s="325"/>
      <c r="N251" s="17">
        <v>0</v>
      </c>
      <c r="O251" s="5">
        <v>2017</v>
      </c>
      <c r="P251" s="5" t="s">
        <v>10638</v>
      </c>
      <c r="Q251" s="268" t="s">
        <v>10637</v>
      </c>
      <c r="R251" s="267"/>
      <c r="S251" s="269" t="s">
        <v>8</v>
      </c>
      <c r="Z251" s="324"/>
      <c r="AG251" s="324"/>
      <c r="AN251" s="324"/>
      <c r="AU251" s="324"/>
      <c r="BB251" s="324"/>
    </row>
    <row r="252" spans="1:68" s="323" customFormat="1">
      <c r="A252" s="5"/>
      <c r="B252" s="269"/>
      <c r="C252" s="269" t="s">
        <v>10636</v>
      </c>
      <c r="D252" s="37">
        <f t="shared" si="5"/>
        <v>4.8571428571428568</v>
      </c>
      <c r="E252" s="333">
        <v>4</v>
      </c>
      <c r="F252" s="333">
        <v>3</v>
      </c>
      <c r="G252" s="333">
        <v>6</v>
      </c>
      <c r="H252" s="333">
        <v>5</v>
      </c>
      <c r="I252" s="269" t="s">
        <v>6524</v>
      </c>
      <c r="J252" s="335"/>
      <c r="K252" s="332"/>
      <c r="L252" s="332"/>
      <c r="M252" s="332"/>
      <c r="N252" s="17">
        <v>0</v>
      </c>
      <c r="O252" s="269">
        <v>2020</v>
      </c>
      <c r="P252" s="5" t="s">
        <v>10635</v>
      </c>
      <c r="Q252" s="283" t="s">
        <v>10634</v>
      </c>
      <c r="R252" s="267"/>
      <c r="S252" s="269" t="s">
        <v>8</v>
      </c>
      <c r="Z252" s="324"/>
      <c r="AG252" s="324"/>
      <c r="AN252" s="324"/>
      <c r="AU252" s="324"/>
      <c r="BB252" s="324"/>
    </row>
    <row r="253" spans="1:68" s="338" customFormat="1">
      <c r="A253" s="5"/>
      <c r="B253" s="269"/>
      <c r="C253" s="5" t="s">
        <v>10633</v>
      </c>
      <c r="D253" s="37">
        <f t="shared" si="5"/>
        <v>4.8571428571428568</v>
      </c>
      <c r="E253" s="17">
        <v>4</v>
      </c>
      <c r="F253" s="17">
        <v>2</v>
      </c>
      <c r="G253" s="17">
        <v>5</v>
      </c>
      <c r="H253" s="17">
        <v>6</v>
      </c>
      <c r="I253" s="5" t="s">
        <v>6524</v>
      </c>
      <c r="J253" s="37"/>
      <c r="K253" s="325">
        <v>44991</v>
      </c>
      <c r="L253" s="325"/>
      <c r="M253" s="325"/>
      <c r="N253" s="17">
        <v>0</v>
      </c>
      <c r="O253" s="5">
        <v>2016</v>
      </c>
      <c r="P253" s="5" t="s">
        <v>10346</v>
      </c>
      <c r="Q253" s="268" t="s">
        <v>10632</v>
      </c>
      <c r="R253" s="267"/>
      <c r="S253" s="269" t="s">
        <v>8</v>
      </c>
      <c r="T253" s="323"/>
      <c r="U253" s="323"/>
      <c r="V253" s="323"/>
      <c r="W253" s="323"/>
      <c r="X253" s="323"/>
      <c r="Y253" s="323"/>
      <c r="Z253" s="324"/>
      <c r="AA253" s="323"/>
      <c r="AB253" s="323"/>
      <c r="AC253" s="323"/>
      <c r="AD253" s="323"/>
      <c r="AE253" s="323"/>
      <c r="AF253" s="323"/>
      <c r="AG253" s="324"/>
      <c r="AH253" s="323"/>
      <c r="AI253" s="323"/>
      <c r="AJ253" s="323"/>
      <c r="AK253" s="323"/>
      <c r="AL253" s="323"/>
      <c r="AM253" s="323"/>
      <c r="AN253" s="324"/>
      <c r="AO253" s="323"/>
      <c r="AP253" s="323"/>
      <c r="AQ253" s="323"/>
      <c r="AR253" s="323"/>
      <c r="AS253" s="323"/>
      <c r="AT253" s="323"/>
      <c r="AU253" s="324"/>
      <c r="AV253" s="323"/>
      <c r="AW253" s="323"/>
      <c r="AX253" s="323"/>
      <c r="AY253" s="323"/>
      <c r="AZ253" s="323"/>
      <c r="BA253" s="323"/>
      <c r="BB253" s="324"/>
      <c r="BC253" s="323"/>
      <c r="BD253" s="323"/>
      <c r="BE253" s="323"/>
      <c r="BF253" s="323"/>
      <c r="BG253" s="323"/>
      <c r="BH253" s="323"/>
      <c r="BI253" s="323"/>
      <c r="BJ253" s="323"/>
      <c r="BK253" s="323"/>
      <c r="BL253" s="323"/>
      <c r="BM253" s="323"/>
      <c r="BN253" s="323"/>
      <c r="BO253" s="323"/>
      <c r="BP253" s="323"/>
    </row>
    <row r="254" spans="1:68" s="323" customFormat="1">
      <c r="A254" s="5"/>
      <c r="B254" s="269"/>
      <c r="C254" s="5" t="s">
        <v>10631</v>
      </c>
      <c r="D254" s="37">
        <f t="shared" si="5"/>
        <v>4.8571428571428568</v>
      </c>
      <c r="E254" s="17">
        <v>4</v>
      </c>
      <c r="F254" s="17">
        <v>2</v>
      </c>
      <c r="G254" s="17">
        <v>5</v>
      </c>
      <c r="H254" s="17">
        <v>6</v>
      </c>
      <c r="I254" s="5" t="s">
        <v>6524</v>
      </c>
      <c r="J254" s="37"/>
      <c r="K254" s="325"/>
      <c r="L254" s="325"/>
      <c r="M254" s="325"/>
      <c r="N254" s="17">
        <v>0</v>
      </c>
      <c r="O254" s="5">
        <v>2021</v>
      </c>
      <c r="P254" s="5" t="s">
        <v>10630</v>
      </c>
      <c r="Q254" s="268" t="s">
        <v>10629</v>
      </c>
      <c r="R254" s="267"/>
      <c r="S254" s="269" t="s">
        <v>8</v>
      </c>
      <c r="Z254" s="324"/>
      <c r="AG254" s="324"/>
      <c r="AN254" s="324"/>
      <c r="AU254" s="324"/>
      <c r="BB254" s="324"/>
    </row>
    <row r="255" spans="1:68" s="323" customFormat="1">
      <c r="A255" s="5"/>
      <c r="B255" s="269"/>
      <c r="C255" s="5" t="s">
        <v>10628</v>
      </c>
      <c r="D255" s="37">
        <f t="shared" si="5"/>
        <v>4.8095238095238093</v>
      </c>
      <c r="E255" s="17">
        <v>2</v>
      </c>
      <c r="F255" s="17">
        <v>6</v>
      </c>
      <c r="G255" s="17">
        <v>5.333333333333333</v>
      </c>
      <c r="H255" s="17">
        <v>5</v>
      </c>
      <c r="I255" s="5" t="s">
        <v>6524</v>
      </c>
      <c r="J255" s="37"/>
      <c r="K255" s="325"/>
      <c r="L255" s="325"/>
      <c r="M255" s="325"/>
      <c r="N255" s="17">
        <v>0</v>
      </c>
      <c r="O255" s="5">
        <v>2021</v>
      </c>
      <c r="P255" s="5" t="s">
        <v>10627</v>
      </c>
      <c r="Q255" s="268" t="s">
        <v>10626</v>
      </c>
      <c r="R255" s="267"/>
      <c r="S255" s="269" t="s">
        <v>8</v>
      </c>
      <c r="Z255" s="324"/>
      <c r="AG255" s="324"/>
      <c r="AN255" s="324"/>
      <c r="AU255" s="324"/>
      <c r="BB255" s="324"/>
    </row>
    <row r="256" spans="1:68" s="323" customFormat="1">
      <c r="A256" s="5"/>
      <c r="B256" s="269"/>
      <c r="C256" s="5" t="s">
        <v>10625</v>
      </c>
      <c r="D256" s="37">
        <f t="shared" si="5"/>
        <v>4.7619047619047619</v>
      </c>
      <c r="E256" s="17">
        <v>8</v>
      </c>
      <c r="F256" s="17">
        <v>2</v>
      </c>
      <c r="G256" s="17">
        <v>5.666666666666667</v>
      </c>
      <c r="H256" s="17">
        <v>4</v>
      </c>
      <c r="I256" s="5" t="s">
        <v>6524</v>
      </c>
      <c r="J256" s="37"/>
      <c r="K256" s="325"/>
      <c r="L256" s="325"/>
      <c r="M256" s="325"/>
      <c r="N256" s="17">
        <v>0</v>
      </c>
      <c r="O256" s="17">
        <v>2021</v>
      </c>
      <c r="P256" s="5" t="s">
        <v>10082</v>
      </c>
      <c r="Q256" s="268" t="s">
        <v>10624</v>
      </c>
      <c r="R256" s="267"/>
      <c r="S256" s="269" t="s">
        <v>8</v>
      </c>
      <c r="Z256" s="324"/>
      <c r="AG256" s="324"/>
      <c r="AN256" s="324"/>
      <c r="AU256" s="324"/>
      <c r="BB256" s="324"/>
    </row>
    <row r="257" spans="1:68" s="323" customFormat="1">
      <c r="A257" s="5"/>
      <c r="B257" s="269"/>
      <c r="C257" s="5" t="s">
        <v>10623</v>
      </c>
      <c r="D257" s="37">
        <f t="shared" si="5"/>
        <v>4.7619047619047619</v>
      </c>
      <c r="E257" s="17">
        <v>6</v>
      </c>
      <c r="F257" s="17">
        <v>3</v>
      </c>
      <c r="G257" s="17">
        <v>4.666666666666667</v>
      </c>
      <c r="H257" s="17">
        <v>5</v>
      </c>
      <c r="I257" s="5" t="s">
        <v>6524</v>
      </c>
      <c r="J257" s="37"/>
      <c r="K257" s="325"/>
      <c r="L257" s="325"/>
      <c r="M257" s="325"/>
      <c r="N257" s="17">
        <v>0</v>
      </c>
      <c r="O257" s="5">
        <v>2018</v>
      </c>
      <c r="P257" s="5" t="s">
        <v>10622</v>
      </c>
      <c r="Q257" s="268" t="s">
        <v>10621</v>
      </c>
      <c r="R257" s="267"/>
      <c r="S257" s="269" t="s">
        <v>8</v>
      </c>
      <c r="Z257" s="324"/>
      <c r="AG257" s="324"/>
      <c r="AN257" s="324"/>
      <c r="AU257" s="324"/>
      <c r="BB257" s="324"/>
    </row>
    <row r="258" spans="1:68" s="323" customFormat="1">
      <c r="A258" s="5"/>
      <c r="B258" s="269"/>
      <c r="C258" s="5" t="s">
        <v>10620</v>
      </c>
      <c r="D258" s="37">
        <f t="shared" si="5"/>
        <v>4.738095238095239</v>
      </c>
      <c r="E258" s="17">
        <v>6</v>
      </c>
      <c r="F258" s="17">
        <v>4</v>
      </c>
      <c r="G258" s="17">
        <v>3.3333333333333335</v>
      </c>
      <c r="H258" s="17">
        <v>5.5</v>
      </c>
      <c r="I258" s="5" t="s">
        <v>6524</v>
      </c>
      <c r="J258" s="37"/>
      <c r="K258" s="325"/>
      <c r="L258" s="325"/>
      <c r="M258" s="325"/>
      <c r="N258" s="17">
        <v>0</v>
      </c>
      <c r="O258" s="17">
        <v>2020</v>
      </c>
      <c r="P258" s="5" t="s">
        <v>10619</v>
      </c>
      <c r="Q258" s="268" t="s">
        <v>10618</v>
      </c>
      <c r="R258" s="267"/>
      <c r="S258" s="269" t="s">
        <v>8</v>
      </c>
      <c r="Z258" s="324"/>
      <c r="AG258" s="324"/>
      <c r="AN258" s="324"/>
      <c r="AU258" s="324"/>
      <c r="BB258" s="324"/>
    </row>
    <row r="259" spans="1:68" s="323" customFormat="1">
      <c r="A259" s="5" t="s">
        <v>10248</v>
      </c>
      <c r="B259" s="5" t="s">
        <v>10111</v>
      </c>
      <c r="C259" s="326" t="s">
        <v>10617</v>
      </c>
      <c r="D259" s="37">
        <f t="shared" si="5"/>
        <v>4.7142857142857144</v>
      </c>
      <c r="E259" s="17">
        <v>6</v>
      </c>
      <c r="F259" s="17">
        <v>5</v>
      </c>
      <c r="G259" s="17">
        <v>5</v>
      </c>
      <c r="H259" s="17">
        <v>4</v>
      </c>
      <c r="I259" s="5" t="s">
        <v>6524</v>
      </c>
      <c r="J259" s="37" t="e">
        <f>AVERAGE(S259:BP259)</f>
        <v>#DIV/0!</v>
      </c>
      <c r="K259" s="325">
        <v>45420</v>
      </c>
      <c r="L259" s="325"/>
      <c r="M259" s="325"/>
      <c r="N259" s="17">
        <v>0</v>
      </c>
      <c r="O259" s="17">
        <v>1991</v>
      </c>
      <c r="P259" s="5" t="s">
        <v>10616</v>
      </c>
      <c r="Q259" s="268" t="s">
        <v>10615</v>
      </c>
      <c r="R259" s="267"/>
      <c r="S259" s="269" t="s">
        <v>8</v>
      </c>
      <c r="Z259" s="324"/>
      <c r="AG259" s="324"/>
      <c r="AN259" s="324"/>
      <c r="AU259" s="324"/>
      <c r="BB259" s="324"/>
      <c r="BJ259" s="300"/>
      <c r="BK259" s="300"/>
      <c r="BL259" s="300"/>
      <c r="BM259" s="300"/>
      <c r="BN259" s="300"/>
      <c r="BO259" s="300"/>
      <c r="BP259" s="300"/>
    </row>
    <row r="260" spans="1:68" s="323" customFormat="1">
      <c r="A260" s="5"/>
      <c r="B260" s="269"/>
      <c r="C260" s="5" t="s">
        <v>10614</v>
      </c>
      <c r="D260" s="37">
        <f t="shared" si="5"/>
        <v>4.7142857142857144</v>
      </c>
      <c r="E260" s="17">
        <v>8</v>
      </c>
      <c r="F260" s="17">
        <v>0</v>
      </c>
      <c r="G260" s="17">
        <v>5</v>
      </c>
      <c r="H260" s="17">
        <v>5</v>
      </c>
      <c r="I260" s="5" t="s">
        <v>6524</v>
      </c>
      <c r="J260" s="37"/>
      <c r="K260" s="325">
        <v>44811</v>
      </c>
      <c r="L260" s="325">
        <v>45164</v>
      </c>
      <c r="M260" s="269"/>
      <c r="N260" s="17">
        <v>0</v>
      </c>
      <c r="O260" s="17">
        <v>2022</v>
      </c>
      <c r="P260" s="5" t="s">
        <v>9906</v>
      </c>
      <c r="Q260" s="268" t="s">
        <v>10111</v>
      </c>
      <c r="R260" s="267"/>
      <c r="S260" s="269" t="s">
        <v>8</v>
      </c>
      <c r="Z260" s="324"/>
      <c r="AG260" s="324"/>
      <c r="AN260" s="324"/>
      <c r="AU260" s="324"/>
      <c r="BB260" s="324"/>
    </row>
    <row r="261" spans="1:68" s="323" customFormat="1">
      <c r="A261" s="5"/>
      <c r="B261" s="269"/>
      <c r="C261" s="5" t="s">
        <v>10613</v>
      </c>
      <c r="D261" s="37">
        <f t="shared" si="5"/>
        <v>4.7142857142857144</v>
      </c>
      <c r="E261" s="17">
        <v>3</v>
      </c>
      <c r="F261" s="17">
        <v>0</v>
      </c>
      <c r="G261" s="17">
        <v>6</v>
      </c>
      <c r="H261" s="17">
        <v>6</v>
      </c>
      <c r="I261" s="5" t="s">
        <v>6524</v>
      </c>
      <c r="J261" s="37"/>
      <c r="K261" s="325">
        <v>44981</v>
      </c>
      <c r="L261" s="325"/>
      <c r="M261" s="325"/>
      <c r="N261" s="17">
        <v>0</v>
      </c>
      <c r="O261" s="5">
        <v>2005</v>
      </c>
      <c r="P261" s="5" t="s">
        <v>10112</v>
      </c>
      <c r="Q261" s="268" t="s">
        <v>10576</v>
      </c>
      <c r="R261" s="267"/>
      <c r="S261" s="269" t="s">
        <v>8</v>
      </c>
      <c r="Z261" s="324"/>
      <c r="AG261" s="324"/>
      <c r="AN261" s="324"/>
      <c r="AU261" s="324"/>
      <c r="BB261" s="324"/>
    </row>
    <row r="262" spans="1:68" s="323" customFormat="1">
      <c r="A262" s="5"/>
      <c r="B262" s="269"/>
      <c r="C262" s="5" t="s">
        <v>10612</v>
      </c>
      <c r="D262" s="37">
        <f t="shared" si="5"/>
        <v>4.6666666666666661</v>
      </c>
      <c r="E262" s="17">
        <v>3</v>
      </c>
      <c r="F262" s="17">
        <v>1</v>
      </c>
      <c r="G262" s="17">
        <v>5.333333333333333</v>
      </c>
      <c r="H262" s="17">
        <v>6</v>
      </c>
      <c r="I262" s="5" t="s">
        <v>6524</v>
      </c>
      <c r="J262" s="37"/>
      <c r="K262" s="325"/>
      <c r="L262" s="325"/>
      <c r="M262" s="325">
        <v>44598</v>
      </c>
      <c r="N262" s="17">
        <v>1</v>
      </c>
      <c r="O262" s="5">
        <v>2020</v>
      </c>
      <c r="P262" s="5" t="s">
        <v>9976</v>
      </c>
      <c r="Q262" s="268" t="s">
        <v>10611</v>
      </c>
      <c r="R262" s="267"/>
      <c r="S262" s="269" t="s">
        <v>8</v>
      </c>
      <c r="Z262" s="324"/>
      <c r="AG262" s="324"/>
      <c r="AN262" s="324"/>
      <c r="AU262" s="324"/>
      <c r="BB262" s="324"/>
    </row>
    <row r="263" spans="1:68" s="323" customFormat="1">
      <c r="A263" s="5"/>
      <c r="B263" s="269"/>
      <c r="C263" s="5" t="s">
        <v>10610</v>
      </c>
      <c r="D263" s="37">
        <f t="shared" si="5"/>
        <v>4.6666666666666661</v>
      </c>
      <c r="E263" s="17">
        <v>4</v>
      </c>
      <c r="F263" s="17">
        <v>0</v>
      </c>
      <c r="G263" s="17">
        <v>5.333333333333333</v>
      </c>
      <c r="H263" s="17">
        <v>6</v>
      </c>
      <c r="I263" s="5" t="s">
        <v>6524</v>
      </c>
      <c r="J263" s="37"/>
      <c r="K263" s="325"/>
      <c r="L263" s="325"/>
      <c r="M263" s="325"/>
      <c r="N263" s="17">
        <v>0</v>
      </c>
      <c r="O263" s="5">
        <v>2021</v>
      </c>
      <c r="P263" s="5" t="s">
        <v>10002</v>
      </c>
      <c r="Q263" s="268" t="s">
        <v>10609</v>
      </c>
      <c r="R263" s="267"/>
      <c r="S263" s="269" t="s">
        <v>8</v>
      </c>
      <c r="Z263" s="324"/>
      <c r="AG263" s="324"/>
      <c r="AN263" s="324"/>
      <c r="AU263" s="324"/>
      <c r="BB263" s="324"/>
    </row>
    <row r="264" spans="1:68" s="323" customFormat="1">
      <c r="A264" s="5"/>
      <c r="B264" s="269"/>
      <c r="C264" s="5" t="s">
        <v>10608</v>
      </c>
      <c r="D264" s="37">
        <f t="shared" ref="D264:D327" si="6">(E264+F264+G264*2+H264*3)/7</f>
        <v>4.6190476190476195</v>
      </c>
      <c r="E264" s="17">
        <v>4</v>
      </c>
      <c r="F264" s="17">
        <v>2</v>
      </c>
      <c r="G264" s="17">
        <v>5.666666666666667</v>
      </c>
      <c r="H264" s="17">
        <v>5</v>
      </c>
      <c r="I264" s="5" t="s">
        <v>6524</v>
      </c>
      <c r="J264" s="37"/>
      <c r="K264" s="325">
        <v>44916</v>
      </c>
      <c r="L264" s="325"/>
      <c r="M264" s="325"/>
      <c r="N264" s="17">
        <v>0</v>
      </c>
      <c r="O264" s="5">
        <v>2022</v>
      </c>
      <c r="P264" s="5" t="s">
        <v>10607</v>
      </c>
      <c r="Q264" s="268" t="s">
        <v>10606</v>
      </c>
      <c r="R264" s="267"/>
      <c r="S264" s="269" t="s">
        <v>8</v>
      </c>
      <c r="Z264" s="324"/>
      <c r="AG264" s="324"/>
      <c r="AN264" s="324"/>
      <c r="AU264" s="324"/>
      <c r="BB264" s="324"/>
    </row>
    <row r="265" spans="1:68" s="323" customFormat="1">
      <c r="A265" s="5"/>
      <c r="B265" s="269"/>
      <c r="C265" s="5" t="s">
        <v>10605</v>
      </c>
      <c r="D265" s="37">
        <f t="shared" si="6"/>
        <v>4.6190476190476195</v>
      </c>
      <c r="E265" s="17">
        <v>3</v>
      </c>
      <c r="F265" s="17">
        <v>0</v>
      </c>
      <c r="G265" s="17">
        <v>5.666666666666667</v>
      </c>
      <c r="H265" s="17">
        <v>6</v>
      </c>
      <c r="I265" s="5" t="s">
        <v>6524</v>
      </c>
      <c r="J265" s="37"/>
      <c r="K265" s="325">
        <v>44737</v>
      </c>
      <c r="L265" s="325"/>
      <c r="M265" s="325"/>
      <c r="N265" s="17">
        <v>0</v>
      </c>
      <c r="O265" s="5">
        <v>2021</v>
      </c>
      <c r="P265" s="5" t="s">
        <v>9199</v>
      </c>
      <c r="Q265" s="268" t="s">
        <v>10604</v>
      </c>
      <c r="R265" s="267"/>
      <c r="S265" s="269" t="s">
        <v>8</v>
      </c>
      <c r="Z265" s="324"/>
      <c r="AG265" s="324"/>
      <c r="AN265" s="324"/>
      <c r="AU265" s="324"/>
      <c r="BB265" s="324"/>
    </row>
    <row r="266" spans="1:68" s="323" customFormat="1">
      <c r="A266" s="5"/>
      <c r="B266" s="269"/>
      <c r="C266" s="5" t="s">
        <v>10603</v>
      </c>
      <c r="D266" s="37">
        <f t="shared" si="6"/>
        <v>4.5952380952380949</v>
      </c>
      <c r="E266" s="17">
        <v>3</v>
      </c>
      <c r="F266" s="17">
        <v>2</v>
      </c>
      <c r="G266" s="17">
        <v>5.333333333333333</v>
      </c>
      <c r="H266" s="17">
        <v>5.5</v>
      </c>
      <c r="I266" s="5" t="s">
        <v>6524</v>
      </c>
      <c r="J266" s="37"/>
      <c r="K266" s="325"/>
      <c r="L266" s="325"/>
      <c r="M266" s="325">
        <v>44821</v>
      </c>
      <c r="N266" s="17">
        <v>1</v>
      </c>
      <c r="O266" s="5">
        <v>2022</v>
      </c>
      <c r="P266" s="5" t="s">
        <v>9978</v>
      </c>
      <c r="Q266" s="268" t="s">
        <v>10602</v>
      </c>
      <c r="R266" s="267"/>
      <c r="S266" s="269" t="s">
        <v>8</v>
      </c>
      <c r="Z266" s="324"/>
      <c r="AG266" s="324"/>
      <c r="AN266" s="324"/>
      <c r="AU266" s="324"/>
      <c r="BB266" s="324"/>
    </row>
    <row r="267" spans="1:68" s="323" customFormat="1">
      <c r="A267" s="5"/>
      <c r="B267" s="269"/>
      <c r="C267" s="5" t="s">
        <v>10601</v>
      </c>
      <c r="D267" s="37">
        <f t="shared" si="6"/>
        <v>4.5952380952380949</v>
      </c>
      <c r="E267" s="17">
        <v>4</v>
      </c>
      <c r="F267" s="17">
        <v>4</v>
      </c>
      <c r="G267" s="17">
        <v>5.333333333333333</v>
      </c>
      <c r="H267" s="17">
        <v>4.5</v>
      </c>
      <c r="I267" s="5" t="s">
        <v>6524</v>
      </c>
      <c r="J267" s="37"/>
      <c r="K267" s="325"/>
      <c r="L267" s="325"/>
      <c r="M267" s="325"/>
      <c r="N267" s="17">
        <v>0</v>
      </c>
      <c r="O267" s="5">
        <v>2010</v>
      </c>
      <c r="P267" s="5" t="s">
        <v>10600</v>
      </c>
      <c r="Q267" s="268" t="s">
        <v>10599</v>
      </c>
      <c r="R267" s="267"/>
      <c r="S267" s="269" t="s">
        <v>8</v>
      </c>
      <c r="Z267" s="324"/>
      <c r="AG267" s="324"/>
      <c r="AN267" s="324"/>
      <c r="AU267" s="324"/>
      <c r="BB267" s="324"/>
    </row>
    <row r="268" spans="1:68" s="323" customFormat="1">
      <c r="A268" s="5"/>
      <c r="B268" s="269"/>
      <c r="C268" s="5" t="s">
        <v>10598</v>
      </c>
      <c r="D268" s="37">
        <f t="shared" si="6"/>
        <v>4.5952380952380949</v>
      </c>
      <c r="E268" s="17">
        <v>7</v>
      </c>
      <c r="F268" s="17">
        <v>1</v>
      </c>
      <c r="G268" s="17">
        <v>5.333333333333333</v>
      </c>
      <c r="H268" s="17">
        <v>4.5</v>
      </c>
      <c r="I268" s="5" t="s">
        <v>6524</v>
      </c>
      <c r="J268" s="37"/>
      <c r="K268" s="325"/>
      <c r="L268" s="325"/>
      <c r="M268" s="325"/>
      <c r="N268" s="17">
        <v>0</v>
      </c>
      <c r="O268" s="5">
        <v>2019</v>
      </c>
      <c r="P268" s="5" t="s">
        <v>10002</v>
      </c>
      <c r="Q268" s="268" t="s">
        <v>10597</v>
      </c>
      <c r="R268" s="267"/>
      <c r="S268" s="269" t="s">
        <v>8</v>
      </c>
      <c r="Z268" s="324"/>
      <c r="AG268" s="324"/>
      <c r="AN268" s="324"/>
      <c r="AU268" s="324"/>
      <c r="BB268" s="324"/>
    </row>
    <row r="269" spans="1:68" s="323" customFormat="1">
      <c r="A269" s="5"/>
      <c r="B269" s="269"/>
      <c r="C269" s="5" t="s">
        <v>10596</v>
      </c>
      <c r="D269" s="37">
        <f t="shared" si="6"/>
        <v>4.5714285714285712</v>
      </c>
      <c r="E269" s="17">
        <v>6</v>
      </c>
      <c r="F269" s="17">
        <v>3</v>
      </c>
      <c r="G269" s="17">
        <v>4</v>
      </c>
      <c r="H269" s="17">
        <v>5</v>
      </c>
      <c r="I269" s="5" t="s">
        <v>6524</v>
      </c>
      <c r="J269" s="37"/>
      <c r="K269" s="325"/>
      <c r="L269" s="325"/>
      <c r="M269" s="325">
        <v>44490</v>
      </c>
      <c r="N269" s="17">
        <v>1</v>
      </c>
      <c r="O269" s="5">
        <v>2018</v>
      </c>
      <c r="P269" s="5" t="s">
        <v>10002</v>
      </c>
      <c r="Q269" s="268" t="s">
        <v>10595</v>
      </c>
      <c r="R269" s="267"/>
      <c r="S269" s="269" t="s">
        <v>8</v>
      </c>
      <c r="Z269" s="324"/>
      <c r="AG269" s="324"/>
      <c r="AN269" s="324"/>
      <c r="AU269" s="324"/>
      <c r="BB269" s="324"/>
    </row>
    <row r="270" spans="1:68" s="323" customFormat="1">
      <c r="A270" s="5"/>
      <c r="B270" s="269"/>
      <c r="C270" s="5" t="s">
        <v>10594</v>
      </c>
      <c r="D270" s="37">
        <f t="shared" si="6"/>
        <v>4.5714285714285712</v>
      </c>
      <c r="E270" s="17">
        <v>4</v>
      </c>
      <c r="F270" s="17">
        <v>4</v>
      </c>
      <c r="G270" s="17">
        <v>6</v>
      </c>
      <c r="H270" s="17">
        <v>4</v>
      </c>
      <c r="I270" s="5" t="s">
        <v>6524</v>
      </c>
      <c r="J270" s="37"/>
      <c r="K270" s="325">
        <v>45278</v>
      </c>
      <c r="L270" s="325">
        <v>45288</v>
      </c>
      <c r="M270" s="325"/>
      <c r="N270" s="17">
        <v>0</v>
      </c>
      <c r="O270" s="5">
        <v>2022</v>
      </c>
      <c r="P270" s="5" t="s">
        <v>10593</v>
      </c>
      <c r="Q270" s="268" t="s">
        <v>10592</v>
      </c>
      <c r="R270" s="267"/>
      <c r="S270" s="269" t="s">
        <v>8</v>
      </c>
      <c r="Z270" s="324"/>
      <c r="AG270" s="324"/>
      <c r="AN270" s="324"/>
      <c r="AU270" s="324"/>
      <c r="BB270" s="324"/>
    </row>
    <row r="271" spans="1:68" s="323" customFormat="1">
      <c r="A271" s="5"/>
      <c r="B271" s="269"/>
      <c r="C271" s="5" t="s">
        <v>10591</v>
      </c>
      <c r="D271" s="37">
        <f t="shared" si="6"/>
        <v>4.5714285714285712</v>
      </c>
      <c r="E271" s="17">
        <v>4</v>
      </c>
      <c r="F271" s="17">
        <v>4</v>
      </c>
      <c r="G271" s="17">
        <v>6</v>
      </c>
      <c r="H271" s="17">
        <v>4</v>
      </c>
      <c r="I271" s="5" t="s">
        <v>6524</v>
      </c>
      <c r="J271" s="37"/>
      <c r="K271" s="325">
        <v>44983</v>
      </c>
      <c r="L271" s="325"/>
      <c r="M271" s="325"/>
      <c r="N271" s="17">
        <v>0</v>
      </c>
      <c r="O271" s="5">
        <v>2022</v>
      </c>
      <c r="P271" s="5" t="s">
        <v>10590</v>
      </c>
      <c r="Q271" s="268" t="s">
        <v>10589</v>
      </c>
      <c r="R271" s="267"/>
      <c r="S271" s="269" t="s">
        <v>8</v>
      </c>
      <c r="Z271" s="324"/>
      <c r="AG271" s="324"/>
      <c r="AN271" s="324"/>
      <c r="AU271" s="324"/>
      <c r="BB271" s="324"/>
    </row>
    <row r="272" spans="1:68" s="323" customFormat="1">
      <c r="A272" s="5"/>
      <c r="B272" s="269"/>
      <c r="C272" s="5" t="s">
        <v>10588</v>
      </c>
      <c r="D272" s="37">
        <f t="shared" si="6"/>
        <v>4.5714285714285712</v>
      </c>
      <c r="E272" s="17">
        <v>7</v>
      </c>
      <c r="F272" s="17">
        <v>2</v>
      </c>
      <c r="G272" s="17">
        <v>4</v>
      </c>
      <c r="H272" s="17">
        <v>5</v>
      </c>
      <c r="I272" s="5" t="s">
        <v>6524</v>
      </c>
      <c r="J272" s="37"/>
      <c r="K272" s="325"/>
      <c r="L272" s="325"/>
      <c r="M272" s="325"/>
      <c r="N272" s="17">
        <v>0</v>
      </c>
      <c r="O272" s="5">
        <v>2021</v>
      </c>
      <c r="P272" s="5" t="s">
        <v>10150</v>
      </c>
      <c r="Q272" s="268" t="s">
        <v>10122</v>
      </c>
      <c r="R272" s="267"/>
      <c r="S272" s="269" t="s">
        <v>8</v>
      </c>
      <c r="Z272" s="324"/>
      <c r="AG272" s="324"/>
      <c r="AN272" s="324"/>
      <c r="AU272" s="324"/>
      <c r="BB272" s="324"/>
    </row>
    <row r="273" spans="1:54" s="323" customFormat="1">
      <c r="A273" s="5"/>
      <c r="B273" s="269"/>
      <c r="C273" s="5" t="s">
        <v>10587</v>
      </c>
      <c r="D273" s="37">
        <f t="shared" si="6"/>
        <v>4.5714285714285712</v>
      </c>
      <c r="E273" s="17">
        <v>5</v>
      </c>
      <c r="F273" s="17">
        <v>4</v>
      </c>
      <c r="G273" s="17">
        <v>4</v>
      </c>
      <c r="H273" s="17">
        <v>5</v>
      </c>
      <c r="I273" s="5" t="s">
        <v>6524</v>
      </c>
      <c r="J273" s="37"/>
      <c r="K273" s="325"/>
      <c r="L273" s="325"/>
      <c r="M273" s="325"/>
      <c r="N273" s="17">
        <v>0</v>
      </c>
      <c r="O273" s="5">
        <v>2021</v>
      </c>
      <c r="P273" s="5" t="s">
        <v>10586</v>
      </c>
      <c r="Q273" s="268" t="s">
        <v>10585</v>
      </c>
      <c r="R273" s="267"/>
      <c r="S273" s="269" t="s">
        <v>8</v>
      </c>
      <c r="Z273" s="324"/>
      <c r="AG273" s="324"/>
      <c r="AN273" s="324"/>
      <c r="AU273" s="324"/>
      <c r="BB273" s="324"/>
    </row>
    <row r="274" spans="1:54" s="323" customFormat="1">
      <c r="A274" s="5"/>
      <c r="B274" s="269"/>
      <c r="C274" s="5" t="s">
        <v>10584</v>
      </c>
      <c r="D274" s="37">
        <f t="shared" si="6"/>
        <v>4.5238095238095237</v>
      </c>
      <c r="E274" s="17">
        <v>2</v>
      </c>
      <c r="F274" s="17">
        <v>0</v>
      </c>
      <c r="G274" s="17">
        <v>7.333333333333333</v>
      </c>
      <c r="H274" s="17">
        <v>5</v>
      </c>
      <c r="I274" s="5" t="s">
        <v>6524</v>
      </c>
      <c r="J274" s="37"/>
      <c r="K274" s="325"/>
      <c r="L274" s="325"/>
      <c r="M274" s="325"/>
      <c r="N274" s="17">
        <v>0</v>
      </c>
      <c r="O274" s="5">
        <v>2021</v>
      </c>
      <c r="P274" s="5" t="s">
        <v>10200</v>
      </c>
      <c r="Q274" s="268" t="s">
        <v>10583</v>
      </c>
      <c r="R274" s="267"/>
      <c r="S274" s="269" t="s">
        <v>8</v>
      </c>
      <c r="Z274" s="324"/>
      <c r="AG274" s="324"/>
      <c r="AN274" s="324"/>
      <c r="AU274" s="324"/>
      <c r="BB274" s="324"/>
    </row>
    <row r="275" spans="1:54" s="323" customFormat="1">
      <c r="A275" s="5"/>
      <c r="B275" s="269"/>
      <c r="C275" s="5" t="s">
        <v>10582</v>
      </c>
      <c r="D275" s="37">
        <f t="shared" si="6"/>
        <v>4.4523809523809526</v>
      </c>
      <c r="E275" s="17">
        <v>4</v>
      </c>
      <c r="F275" s="17">
        <v>4</v>
      </c>
      <c r="G275" s="17">
        <v>3.3333333333333335</v>
      </c>
      <c r="H275" s="17">
        <v>5.5</v>
      </c>
      <c r="I275" s="5" t="s">
        <v>6524</v>
      </c>
      <c r="J275" s="37"/>
      <c r="K275" s="325">
        <v>43733</v>
      </c>
      <c r="L275" s="325"/>
      <c r="M275" s="325"/>
      <c r="N275" s="17">
        <v>0</v>
      </c>
      <c r="O275" s="5">
        <v>2016</v>
      </c>
      <c r="P275" s="5" t="s">
        <v>10378</v>
      </c>
      <c r="Q275" s="268" t="s">
        <v>10581</v>
      </c>
      <c r="R275" s="267"/>
      <c r="S275" s="269" t="s">
        <v>8</v>
      </c>
      <c r="Z275" s="324"/>
      <c r="AG275" s="324"/>
      <c r="AN275" s="324"/>
      <c r="AU275" s="324"/>
      <c r="BB275" s="324"/>
    </row>
    <row r="276" spans="1:54" s="323" customFormat="1">
      <c r="A276" s="5"/>
      <c r="B276" s="269"/>
      <c r="C276" s="5" t="s">
        <v>10580</v>
      </c>
      <c r="D276" s="37">
        <f t="shared" si="6"/>
        <v>4.4523809523809517</v>
      </c>
      <c r="E276" s="17">
        <v>4</v>
      </c>
      <c r="F276" s="17">
        <v>3</v>
      </c>
      <c r="G276" s="17">
        <v>5.333333333333333</v>
      </c>
      <c r="H276" s="17">
        <v>4.5</v>
      </c>
      <c r="I276" s="5" t="s">
        <v>6524</v>
      </c>
      <c r="J276" s="37"/>
      <c r="K276" s="325"/>
      <c r="L276" s="325"/>
      <c r="M276" s="325"/>
      <c r="N276" s="17">
        <v>0</v>
      </c>
      <c r="O276" s="5">
        <v>2016</v>
      </c>
      <c r="P276" s="5" t="s">
        <v>9976</v>
      </c>
      <c r="Q276" s="268" t="s">
        <v>10579</v>
      </c>
      <c r="R276" s="267"/>
      <c r="S276" s="269" t="s">
        <v>8</v>
      </c>
      <c r="Z276" s="324"/>
      <c r="AG276" s="324"/>
      <c r="AN276" s="324"/>
      <c r="AU276" s="324"/>
      <c r="BB276" s="324"/>
    </row>
    <row r="277" spans="1:54" s="323" customFormat="1">
      <c r="A277" s="5"/>
      <c r="B277" s="269"/>
      <c r="C277" s="269" t="s">
        <v>10578</v>
      </c>
      <c r="D277" s="37">
        <f t="shared" si="6"/>
        <v>4.4285714285714288</v>
      </c>
      <c r="E277" s="333">
        <v>4</v>
      </c>
      <c r="F277" s="333">
        <v>4</v>
      </c>
      <c r="G277" s="333">
        <v>7</v>
      </c>
      <c r="H277" s="333">
        <v>3</v>
      </c>
      <c r="I277" s="269" t="s">
        <v>6524</v>
      </c>
      <c r="J277" s="335"/>
      <c r="K277" s="332"/>
      <c r="L277" s="332"/>
      <c r="M277" s="332">
        <v>44509</v>
      </c>
      <c r="N277" s="333">
        <v>1</v>
      </c>
      <c r="O277" s="269">
        <v>2018</v>
      </c>
      <c r="P277" s="5" t="s">
        <v>10577</v>
      </c>
      <c r="Q277" s="283" t="s">
        <v>10576</v>
      </c>
      <c r="R277" s="267"/>
      <c r="S277" s="269" t="s">
        <v>8</v>
      </c>
      <c r="Z277" s="324"/>
      <c r="AG277" s="324"/>
      <c r="AN277" s="324"/>
      <c r="AU277" s="324"/>
      <c r="BB277" s="324"/>
    </row>
    <row r="278" spans="1:54" s="323" customFormat="1">
      <c r="A278" s="5"/>
      <c r="B278" s="269"/>
      <c r="C278" s="5" t="s">
        <v>10575</v>
      </c>
      <c r="D278" s="37">
        <f t="shared" si="6"/>
        <v>4.4285714285714288</v>
      </c>
      <c r="E278" s="17">
        <v>6</v>
      </c>
      <c r="F278" s="17">
        <v>5</v>
      </c>
      <c r="G278" s="17">
        <v>4</v>
      </c>
      <c r="H278" s="17">
        <v>4</v>
      </c>
      <c r="I278" s="5" t="s">
        <v>6524</v>
      </c>
      <c r="J278" s="37"/>
      <c r="K278" s="325"/>
      <c r="L278" s="325"/>
      <c r="M278" s="325">
        <v>44212</v>
      </c>
      <c r="N278" s="17">
        <v>1</v>
      </c>
      <c r="O278" s="5">
        <v>2017</v>
      </c>
      <c r="P278" s="5" t="s">
        <v>10574</v>
      </c>
      <c r="Q278" s="268" t="s">
        <v>10034</v>
      </c>
      <c r="R278" s="267"/>
      <c r="S278" s="269" t="s">
        <v>8</v>
      </c>
      <c r="Z278" s="324"/>
      <c r="AG278" s="324"/>
      <c r="AN278" s="324"/>
      <c r="AU278" s="324"/>
      <c r="BB278" s="324"/>
    </row>
    <row r="279" spans="1:54" s="323" customFormat="1">
      <c r="A279" s="5"/>
      <c r="B279" s="269"/>
      <c r="C279" s="5" t="s">
        <v>10573</v>
      </c>
      <c r="D279" s="37">
        <f t="shared" si="6"/>
        <v>4.4285714285714288</v>
      </c>
      <c r="E279" s="17">
        <v>2</v>
      </c>
      <c r="F279" s="17">
        <v>2</v>
      </c>
      <c r="G279" s="17">
        <v>6</v>
      </c>
      <c r="H279" s="17">
        <v>5</v>
      </c>
      <c r="I279" s="5" t="s">
        <v>6524</v>
      </c>
      <c r="J279" s="37"/>
      <c r="K279" s="325">
        <v>45118</v>
      </c>
      <c r="L279" s="325">
        <v>45152</v>
      </c>
      <c r="M279" s="325"/>
      <c r="N279" s="17">
        <v>0</v>
      </c>
      <c r="O279" s="5">
        <v>2023</v>
      </c>
      <c r="P279" s="5" t="s">
        <v>10572</v>
      </c>
      <c r="Q279" s="268" t="s">
        <v>10571</v>
      </c>
      <c r="R279" s="267"/>
      <c r="S279" s="269" t="s">
        <v>8</v>
      </c>
      <c r="Z279" s="324"/>
      <c r="AG279" s="324"/>
      <c r="AN279" s="324"/>
      <c r="AU279" s="324"/>
      <c r="BB279" s="324"/>
    </row>
    <row r="280" spans="1:54" s="323" customFormat="1">
      <c r="A280" s="5"/>
      <c r="B280" s="269"/>
      <c r="C280" s="5" t="s">
        <v>10570</v>
      </c>
      <c r="D280" s="37">
        <f t="shared" si="6"/>
        <v>4.4285714285714288</v>
      </c>
      <c r="E280" s="17">
        <v>3</v>
      </c>
      <c r="F280" s="17">
        <v>0</v>
      </c>
      <c r="G280" s="17">
        <v>8</v>
      </c>
      <c r="H280" s="17">
        <v>4</v>
      </c>
      <c r="I280" s="5" t="s">
        <v>6524</v>
      </c>
      <c r="J280" s="37"/>
      <c r="K280" s="325"/>
      <c r="L280" s="325"/>
      <c r="M280" s="325"/>
      <c r="N280" s="17">
        <v>0</v>
      </c>
      <c r="O280" s="5">
        <v>2021</v>
      </c>
      <c r="P280" s="5" t="s">
        <v>10569</v>
      </c>
      <c r="Q280" s="268" t="s">
        <v>10568</v>
      </c>
      <c r="R280" s="267"/>
      <c r="S280" s="269" t="s">
        <v>8</v>
      </c>
      <c r="Z280" s="324"/>
      <c r="AG280" s="324"/>
      <c r="AN280" s="324"/>
      <c r="AU280" s="324"/>
      <c r="BB280" s="324"/>
    </row>
    <row r="281" spans="1:54" s="323" customFormat="1">
      <c r="A281" s="5"/>
      <c r="B281" s="269"/>
      <c r="C281" s="5" t="s">
        <v>10567</v>
      </c>
      <c r="D281" s="37">
        <f t="shared" si="6"/>
        <v>4.4047619047619051</v>
      </c>
      <c r="E281" s="17">
        <v>9</v>
      </c>
      <c r="F281" s="17">
        <v>2</v>
      </c>
      <c r="G281" s="17">
        <v>4.666666666666667</v>
      </c>
      <c r="H281" s="17">
        <v>3.5</v>
      </c>
      <c r="I281" s="5" t="s">
        <v>6524</v>
      </c>
      <c r="J281" s="37"/>
      <c r="K281" s="325"/>
      <c r="L281" s="325"/>
      <c r="M281" s="325"/>
      <c r="N281" s="17">
        <v>0</v>
      </c>
      <c r="O281" s="5">
        <v>2021</v>
      </c>
      <c r="P281" s="5" t="s">
        <v>10097</v>
      </c>
      <c r="Q281" s="268" t="s">
        <v>10437</v>
      </c>
      <c r="R281" s="267"/>
      <c r="S281" s="269" t="s">
        <v>8</v>
      </c>
      <c r="Z281" s="324"/>
      <c r="AG281" s="324"/>
      <c r="AN281" s="324"/>
      <c r="AU281" s="324"/>
      <c r="BB281" s="324"/>
    </row>
    <row r="282" spans="1:54" s="323" customFormat="1">
      <c r="A282" s="5"/>
      <c r="B282" s="269"/>
      <c r="C282" s="5" t="s">
        <v>10566</v>
      </c>
      <c r="D282" s="37">
        <f t="shared" si="6"/>
        <v>4.3809523809523805</v>
      </c>
      <c r="E282" s="17">
        <v>4</v>
      </c>
      <c r="F282" s="17">
        <v>2</v>
      </c>
      <c r="G282" s="17">
        <v>6.333333333333333</v>
      </c>
      <c r="H282" s="17">
        <v>4</v>
      </c>
      <c r="I282" s="5" t="s">
        <v>6524</v>
      </c>
      <c r="J282" s="37"/>
      <c r="K282" s="325"/>
      <c r="L282" s="325"/>
      <c r="M282" s="325"/>
      <c r="N282" s="17">
        <v>0</v>
      </c>
      <c r="O282" s="5">
        <v>2017</v>
      </c>
      <c r="P282" s="5" t="s">
        <v>10376</v>
      </c>
      <c r="Q282" s="268" t="s">
        <v>10565</v>
      </c>
      <c r="R282" s="267"/>
      <c r="S282" s="269" t="s">
        <v>8</v>
      </c>
      <c r="Z282" s="324"/>
      <c r="AG282" s="324"/>
      <c r="AN282" s="324"/>
      <c r="AU282" s="324"/>
      <c r="BB282" s="324"/>
    </row>
    <row r="283" spans="1:54" s="323" customFormat="1">
      <c r="A283" s="5"/>
      <c r="B283" s="269"/>
      <c r="C283" s="5" t="s">
        <v>10564</v>
      </c>
      <c r="D283" s="37">
        <f t="shared" si="6"/>
        <v>4.3571428571428568</v>
      </c>
      <c r="E283" s="17">
        <v>5</v>
      </c>
      <c r="F283" s="17">
        <v>2</v>
      </c>
      <c r="G283" s="17">
        <v>5</v>
      </c>
      <c r="H283" s="17">
        <v>4.5</v>
      </c>
      <c r="I283" s="5" t="s">
        <v>6524</v>
      </c>
      <c r="J283" s="37"/>
      <c r="K283" s="325">
        <v>45288</v>
      </c>
      <c r="L283" s="325">
        <v>45288</v>
      </c>
      <c r="M283" s="325">
        <v>45288</v>
      </c>
      <c r="N283" s="17">
        <v>1</v>
      </c>
      <c r="O283" s="5">
        <v>1982</v>
      </c>
      <c r="P283" s="5" t="s">
        <v>10563</v>
      </c>
      <c r="Q283" s="268" t="s">
        <v>10562</v>
      </c>
      <c r="R283" s="267"/>
      <c r="S283" s="269" t="s">
        <v>8</v>
      </c>
      <c r="Z283" s="324"/>
      <c r="AG283" s="324"/>
      <c r="AN283" s="324"/>
      <c r="AU283" s="324"/>
      <c r="BB283" s="324"/>
    </row>
    <row r="284" spans="1:54" s="323" customFormat="1">
      <c r="A284" s="5"/>
      <c r="B284" s="269"/>
      <c r="C284" s="5" t="s">
        <v>10561</v>
      </c>
      <c r="D284" s="37">
        <f t="shared" si="6"/>
        <v>4.2857142857142856</v>
      </c>
      <c r="E284" s="17">
        <v>2</v>
      </c>
      <c r="F284" s="17">
        <v>3</v>
      </c>
      <c r="G284" s="17">
        <v>5</v>
      </c>
      <c r="H284" s="17">
        <v>5</v>
      </c>
      <c r="I284" s="5" t="s">
        <v>6524</v>
      </c>
      <c r="J284" s="37"/>
      <c r="K284" s="325">
        <v>44913</v>
      </c>
      <c r="L284" s="325">
        <v>45269</v>
      </c>
      <c r="M284" s="325"/>
      <c r="N284" s="17">
        <v>0</v>
      </c>
      <c r="O284" s="5">
        <v>2021</v>
      </c>
      <c r="P284" s="5" t="s">
        <v>9906</v>
      </c>
      <c r="Q284" s="268" t="s">
        <v>10560</v>
      </c>
      <c r="R284" s="267"/>
      <c r="S284" s="269" t="s">
        <v>8</v>
      </c>
      <c r="Z284" s="324"/>
      <c r="AG284" s="324"/>
      <c r="AN284" s="324"/>
      <c r="AU284" s="324"/>
      <c r="BB284" s="324"/>
    </row>
    <row r="285" spans="1:54" s="323" customFormat="1">
      <c r="A285" s="5"/>
      <c r="B285" s="269"/>
      <c r="C285" s="5" t="s">
        <v>10559</v>
      </c>
      <c r="D285" s="37">
        <f t="shared" si="6"/>
        <v>4.2857142857142856</v>
      </c>
      <c r="E285" s="17">
        <v>3</v>
      </c>
      <c r="F285" s="17">
        <v>3</v>
      </c>
      <c r="G285" s="17">
        <v>6</v>
      </c>
      <c r="H285" s="17">
        <v>4</v>
      </c>
      <c r="I285" s="5" t="s">
        <v>6524</v>
      </c>
      <c r="J285" s="37"/>
      <c r="K285" s="325">
        <v>45269</v>
      </c>
      <c r="L285" s="325">
        <v>45269</v>
      </c>
      <c r="M285" s="325"/>
      <c r="N285" s="17">
        <v>0</v>
      </c>
      <c r="O285" s="5">
        <v>2021</v>
      </c>
      <c r="P285" s="5" t="s">
        <v>10558</v>
      </c>
      <c r="Q285" s="268" t="s">
        <v>10557</v>
      </c>
      <c r="R285" s="267"/>
      <c r="S285" s="269" t="s">
        <v>8</v>
      </c>
      <c r="Z285" s="324"/>
      <c r="AG285" s="324"/>
      <c r="AN285" s="324"/>
      <c r="AU285" s="324"/>
      <c r="BB285" s="324"/>
    </row>
    <row r="286" spans="1:54" s="323" customFormat="1">
      <c r="A286" s="5"/>
      <c r="B286" s="269"/>
      <c r="C286" s="5" t="s">
        <v>10556</v>
      </c>
      <c r="D286" s="37">
        <f t="shared" si="6"/>
        <v>4.2857142857142856</v>
      </c>
      <c r="E286" s="17">
        <v>3</v>
      </c>
      <c r="F286" s="17">
        <v>2</v>
      </c>
      <c r="G286" s="17">
        <v>5</v>
      </c>
      <c r="H286" s="17">
        <v>5</v>
      </c>
      <c r="I286" s="5" t="s">
        <v>6524</v>
      </c>
      <c r="J286" s="37"/>
      <c r="K286" s="325">
        <v>44983</v>
      </c>
      <c r="L286" s="325"/>
      <c r="M286" s="325"/>
      <c r="N286" s="17">
        <v>0</v>
      </c>
      <c r="O286" s="5">
        <v>2021</v>
      </c>
      <c r="P286" s="5" t="s">
        <v>10555</v>
      </c>
      <c r="Q286" s="268" t="s">
        <v>10554</v>
      </c>
      <c r="R286" s="267"/>
      <c r="S286" s="269" t="s">
        <v>8</v>
      </c>
      <c r="Z286" s="324"/>
      <c r="AG286" s="324"/>
      <c r="AN286" s="324"/>
      <c r="AU286" s="324"/>
      <c r="BB286" s="324"/>
    </row>
    <row r="287" spans="1:54" s="323" customFormat="1">
      <c r="A287" s="5"/>
      <c r="B287" s="269"/>
      <c r="C287" s="5" t="s">
        <v>10553</v>
      </c>
      <c r="D287" s="37">
        <f t="shared" si="6"/>
        <v>4.2857142857142856</v>
      </c>
      <c r="E287" s="17">
        <v>3</v>
      </c>
      <c r="F287" s="17">
        <v>4</v>
      </c>
      <c r="G287" s="17">
        <v>4</v>
      </c>
      <c r="H287" s="17">
        <v>5</v>
      </c>
      <c r="I287" s="5" t="s">
        <v>6524</v>
      </c>
      <c r="J287" s="37"/>
      <c r="K287" s="325"/>
      <c r="L287" s="325"/>
      <c r="M287" s="325"/>
      <c r="N287" s="17">
        <v>0</v>
      </c>
      <c r="O287" s="5">
        <v>2020</v>
      </c>
      <c r="P287" s="5" t="s">
        <v>9976</v>
      </c>
      <c r="Q287" s="268" t="s">
        <v>10552</v>
      </c>
      <c r="R287" s="267"/>
      <c r="S287" s="269" t="s">
        <v>8</v>
      </c>
      <c r="Z287" s="324"/>
      <c r="AG287" s="324"/>
      <c r="AN287" s="324"/>
      <c r="AU287" s="324"/>
      <c r="BB287" s="324"/>
    </row>
    <row r="288" spans="1:54" s="323" customFormat="1">
      <c r="A288" s="5"/>
      <c r="B288" s="269"/>
      <c r="C288" s="269" t="s">
        <v>10551</v>
      </c>
      <c r="D288" s="37">
        <f t="shared" si="6"/>
        <v>4.2380952380952381</v>
      </c>
      <c r="E288" s="333">
        <v>7</v>
      </c>
      <c r="F288" s="333">
        <v>5</v>
      </c>
      <c r="G288" s="333">
        <v>4.333333333333333</v>
      </c>
      <c r="H288" s="333">
        <v>3</v>
      </c>
      <c r="I288" s="269" t="s">
        <v>6524</v>
      </c>
      <c r="J288" s="335"/>
      <c r="K288" s="332"/>
      <c r="L288" s="332"/>
      <c r="M288" s="332">
        <v>44231</v>
      </c>
      <c r="N288" s="333">
        <v>1</v>
      </c>
      <c r="O288" s="269">
        <v>2020</v>
      </c>
      <c r="P288" s="5" t="s">
        <v>10123</v>
      </c>
      <c r="Q288" s="283" t="s">
        <v>10550</v>
      </c>
      <c r="R288" s="267"/>
      <c r="S288" s="269" t="s">
        <v>8</v>
      </c>
      <c r="Z288" s="324"/>
      <c r="AG288" s="324"/>
      <c r="AN288" s="324"/>
      <c r="AU288" s="324"/>
      <c r="BB288" s="324"/>
    </row>
    <row r="289" spans="1:54" s="323" customFormat="1">
      <c r="A289" s="5"/>
      <c r="B289" s="269"/>
      <c r="C289" s="5" t="s">
        <v>10549</v>
      </c>
      <c r="D289" s="37">
        <f t="shared" si="6"/>
        <v>4.1904761904761907</v>
      </c>
      <c r="E289" s="17">
        <v>3</v>
      </c>
      <c r="F289" s="17">
        <v>2</v>
      </c>
      <c r="G289" s="17">
        <v>4.666666666666667</v>
      </c>
      <c r="H289" s="17">
        <v>5</v>
      </c>
      <c r="I289" s="5" t="s">
        <v>6524</v>
      </c>
      <c r="J289" s="37"/>
      <c r="K289" s="325"/>
      <c r="L289" s="325"/>
      <c r="M289" s="325"/>
      <c r="N289" s="17">
        <v>0</v>
      </c>
      <c r="O289" s="5">
        <v>2020</v>
      </c>
      <c r="P289" s="5" t="s">
        <v>10548</v>
      </c>
      <c r="Q289" s="268" t="s">
        <v>10547</v>
      </c>
      <c r="R289" s="267"/>
      <c r="S289" s="269" t="s">
        <v>8</v>
      </c>
      <c r="Z289" s="324"/>
      <c r="AG289" s="324"/>
      <c r="AN289" s="324"/>
      <c r="AU289" s="324"/>
      <c r="BB289" s="324"/>
    </row>
    <row r="290" spans="1:54" s="323" customFormat="1">
      <c r="A290" s="5"/>
      <c r="B290" s="269"/>
      <c r="C290" s="269" t="s">
        <v>10546</v>
      </c>
      <c r="D290" s="37">
        <f t="shared" si="6"/>
        <v>4.1904761904761907</v>
      </c>
      <c r="E290" s="17">
        <v>2</v>
      </c>
      <c r="F290" s="17">
        <v>0</v>
      </c>
      <c r="G290" s="17">
        <v>4.666666666666667</v>
      </c>
      <c r="H290" s="17">
        <v>6</v>
      </c>
      <c r="I290" s="5" t="s">
        <v>6524</v>
      </c>
      <c r="J290" s="37"/>
      <c r="K290" s="325"/>
      <c r="L290" s="325"/>
      <c r="M290" s="325"/>
      <c r="N290" s="17">
        <v>0</v>
      </c>
      <c r="O290" s="17">
        <v>2019</v>
      </c>
      <c r="P290" s="5" t="s">
        <v>10545</v>
      </c>
      <c r="Q290" s="268" t="s">
        <v>10544</v>
      </c>
      <c r="R290" s="267"/>
      <c r="S290" s="269" t="s">
        <v>8</v>
      </c>
      <c r="Z290" s="324"/>
      <c r="AG290" s="324"/>
      <c r="AN290" s="324"/>
      <c r="AU290" s="324"/>
      <c r="BB290" s="324"/>
    </row>
    <row r="291" spans="1:54" s="323" customFormat="1">
      <c r="A291" s="5"/>
      <c r="B291" s="269"/>
      <c r="C291" s="5" t="s">
        <v>10543</v>
      </c>
      <c r="D291" s="37">
        <f t="shared" si="6"/>
        <v>4.1428571428571432</v>
      </c>
      <c r="E291" s="17">
        <v>2</v>
      </c>
      <c r="F291" s="17">
        <v>1</v>
      </c>
      <c r="G291" s="17">
        <v>4</v>
      </c>
      <c r="H291" s="17">
        <v>6</v>
      </c>
      <c r="I291" s="5" t="s">
        <v>6524</v>
      </c>
      <c r="J291" s="37"/>
      <c r="K291" s="325"/>
      <c r="L291" s="325"/>
      <c r="M291" s="325">
        <v>44763</v>
      </c>
      <c r="N291" s="17">
        <v>1</v>
      </c>
      <c r="O291" s="5">
        <v>2017</v>
      </c>
      <c r="P291" s="5" t="s">
        <v>10542</v>
      </c>
      <c r="Q291" s="268" t="s">
        <v>10111</v>
      </c>
      <c r="R291" s="267"/>
      <c r="S291" s="269" t="s">
        <v>8</v>
      </c>
      <c r="Z291" s="324"/>
      <c r="AG291" s="324"/>
      <c r="AN291" s="324"/>
      <c r="AU291" s="324"/>
      <c r="BB291" s="324"/>
    </row>
    <row r="292" spans="1:54" s="323" customFormat="1">
      <c r="A292" s="5"/>
      <c r="B292" s="269"/>
      <c r="C292" s="5" t="s">
        <v>10541</v>
      </c>
      <c r="D292" s="37">
        <f t="shared" si="6"/>
        <v>4.1428571428571432</v>
      </c>
      <c r="E292" s="17">
        <v>5</v>
      </c>
      <c r="F292" s="17">
        <v>0</v>
      </c>
      <c r="G292" s="17">
        <v>6</v>
      </c>
      <c r="H292" s="17">
        <v>4</v>
      </c>
      <c r="I292" s="5" t="s">
        <v>6524</v>
      </c>
      <c r="J292" s="37"/>
      <c r="K292" s="325"/>
      <c r="L292" s="325"/>
      <c r="M292" s="325"/>
      <c r="N292" s="17">
        <v>0</v>
      </c>
      <c r="O292" s="5">
        <v>2017</v>
      </c>
      <c r="P292" s="5" t="s">
        <v>10222</v>
      </c>
      <c r="Q292" s="268" t="s">
        <v>10540</v>
      </c>
      <c r="R292" s="267"/>
      <c r="S292" s="269" t="s">
        <v>8</v>
      </c>
      <c r="Z292" s="324"/>
      <c r="AG292" s="324"/>
      <c r="AN292" s="324"/>
      <c r="AU292" s="324"/>
      <c r="BB292" s="324"/>
    </row>
    <row r="293" spans="1:54" s="323" customFormat="1">
      <c r="A293" s="5"/>
      <c r="B293" s="269"/>
      <c r="C293" s="5" t="s">
        <v>10539</v>
      </c>
      <c r="D293" s="37">
        <f t="shared" si="6"/>
        <v>4.1190476190476195</v>
      </c>
      <c r="E293" s="17">
        <v>5</v>
      </c>
      <c r="F293" s="17">
        <v>1</v>
      </c>
      <c r="G293" s="17">
        <v>4.666666666666667</v>
      </c>
      <c r="H293" s="17">
        <v>4.5</v>
      </c>
      <c r="I293" s="5" t="s">
        <v>6524</v>
      </c>
      <c r="J293" s="37"/>
      <c r="K293" s="325"/>
      <c r="L293" s="325"/>
      <c r="M293" s="325"/>
      <c r="N293" s="17">
        <v>0</v>
      </c>
      <c r="O293" s="5">
        <v>2019</v>
      </c>
      <c r="P293" s="5" t="s">
        <v>10538</v>
      </c>
      <c r="Q293" s="268" t="s">
        <v>10537</v>
      </c>
      <c r="R293" s="267"/>
      <c r="S293" s="269" t="s">
        <v>8</v>
      </c>
      <c r="Z293" s="324"/>
      <c r="AG293" s="324"/>
      <c r="AN293" s="324"/>
      <c r="AU293" s="324"/>
      <c r="BB293" s="324"/>
    </row>
    <row r="294" spans="1:54" s="323" customFormat="1">
      <c r="A294" s="5"/>
      <c r="B294" s="269"/>
      <c r="C294" s="5" t="s">
        <v>10536</v>
      </c>
      <c r="D294" s="37">
        <f t="shared" si="6"/>
        <v>4.1190476190476195</v>
      </c>
      <c r="E294" s="17">
        <v>2</v>
      </c>
      <c r="F294" s="17">
        <v>1</v>
      </c>
      <c r="G294" s="17">
        <v>4.666666666666667</v>
      </c>
      <c r="H294" s="17">
        <v>5.5</v>
      </c>
      <c r="I294" s="5" t="s">
        <v>6524</v>
      </c>
      <c r="J294" s="37"/>
      <c r="K294" s="325"/>
      <c r="L294" s="325"/>
      <c r="M294" s="325"/>
      <c r="N294" s="17">
        <v>0</v>
      </c>
      <c r="O294" s="5">
        <v>2022</v>
      </c>
      <c r="P294" s="5" t="s">
        <v>10535</v>
      </c>
      <c r="Q294" s="268" t="s">
        <v>10299</v>
      </c>
      <c r="R294" s="267"/>
      <c r="S294" s="269" t="s">
        <v>8</v>
      </c>
      <c r="Z294" s="324"/>
      <c r="AG294" s="324"/>
      <c r="AN294" s="324"/>
      <c r="AU294" s="324"/>
      <c r="BB294" s="324"/>
    </row>
    <row r="295" spans="1:54" s="323" customFormat="1">
      <c r="A295" s="5"/>
      <c r="B295" s="269"/>
      <c r="C295" s="5" t="s">
        <v>10534</v>
      </c>
      <c r="D295" s="37">
        <f t="shared" si="6"/>
        <v>4.0952380952380949</v>
      </c>
      <c r="E295" s="17">
        <v>4</v>
      </c>
      <c r="F295" s="17">
        <v>2</v>
      </c>
      <c r="G295" s="17">
        <v>5.333333333333333</v>
      </c>
      <c r="H295" s="17">
        <v>4</v>
      </c>
      <c r="I295" s="5" t="s">
        <v>6524</v>
      </c>
      <c r="J295" s="37"/>
      <c r="K295" s="325"/>
      <c r="L295" s="325"/>
      <c r="M295" s="325"/>
      <c r="N295" s="17">
        <v>0</v>
      </c>
      <c r="O295" s="5">
        <v>2021</v>
      </c>
      <c r="P295" s="5" t="s">
        <v>10533</v>
      </c>
      <c r="Q295" s="268" t="s">
        <v>10532</v>
      </c>
      <c r="R295" s="267"/>
      <c r="S295" s="269" t="s">
        <v>8</v>
      </c>
      <c r="Z295" s="324"/>
      <c r="AG295" s="324"/>
      <c r="AN295" s="324"/>
      <c r="AU295" s="324"/>
      <c r="BB295" s="324"/>
    </row>
    <row r="296" spans="1:54" s="323" customFormat="1">
      <c r="A296" s="5"/>
      <c r="B296" s="269"/>
      <c r="C296" s="5" t="s">
        <v>10531</v>
      </c>
      <c r="D296" s="37">
        <f t="shared" si="6"/>
        <v>4.0952380952380949</v>
      </c>
      <c r="E296" s="17">
        <v>8</v>
      </c>
      <c r="F296" s="17">
        <v>0</v>
      </c>
      <c r="G296" s="17">
        <v>4.333333333333333</v>
      </c>
      <c r="H296" s="17">
        <v>4</v>
      </c>
      <c r="I296" s="5" t="s">
        <v>6524</v>
      </c>
      <c r="J296" s="37"/>
      <c r="K296" s="325"/>
      <c r="L296" s="325"/>
      <c r="M296" s="325"/>
      <c r="N296" s="17">
        <v>0</v>
      </c>
      <c r="O296" s="5">
        <v>2016</v>
      </c>
      <c r="P296" s="5" t="s">
        <v>10346</v>
      </c>
      <c r="Q296" s="268" t="s">
        <v>10530</v>
      </c>
      <c r="R296" s="267"/>
      <c r="S296" s="269" t="s">
        <v>8</v>
      </c>
      <c r="Z296" s="324"/>
      <c r="AG296" s="324"/>
      <c r="AN296" s="324"/>
      <c r="AU296" s="324"/>
      <c r="BB296" s="324"/>
    </row>
    <row r="297" spans="1:54" s="323" customFormat="1">
      <c r="A297" s="5"/>
      <c r="B297" s="269"/>
      <c r="C297" s="5" t="s">
        <v>10529</v>
      </c>
      <c r="D297" s="37">
        <f t="shared" si="6"/>
        <v>4.0952380952380949</v>
      </c>
      <c r="E297" s="17">
        <v>4</v>
      </c>
      <c r="F297" s="17">
        <v>1</v>
      </c>
      <c r="G297" s="17">
        <v>4.333333333333333</v>
      </c>
      <c r="H297" s="17">
        <v>5</v>
      </c>
      <c r="I297" s="5" t="s">
        <v>6524</v>
      </c>
      <c r="J297" s="37"/>
      <c r="K297" s="325"/>
      <c r="L297" s="325"/>
      <c r="M297" s="325"/>
      <c r="N297" s="17">
        <v>0</v>
      </c>
      <c r="O297" s="5">
        <v>2021</v>
      </c>
      <c r="P297" s="5" t="s">
        <v>10528</v>
      </c>
      <c r="Q297" s="268" t="s">
        <v>10527</v>
      </c>
      <c r="R297" s="267"/>
      <c r="S297" s="269" t="s">
        <v>8</v>
      </c>
      <c r="Z297" s="324"/>
      <c r="AG297" s="324"/>
      <c r="AN297" s="324"/>
      <c r="AU297" s="324"/>
      <c r="BB297" s="324"/>
    </row>
    <row r="298" spans="1:54" s="323" customFormat="1">
      <c r="A298" s="5"/>
      <c r="B298" s="269"/>
      <c r="C298" s="5" t="s">
        <v>10526</v>
      </c>
      <c r="D298" s="37">
        <f t="shared" si="6"/>
        <v>4.0714285714285712</v>
      </c>
      <c r="E298" s="17">
        <v>9</v>
      </c>
      <c r="F298" s="17">
        <v>7</v>
      </c>
      <c r="G298" s="17">
        <v>4</v>
      </c>
      <c r="H298" s="17">
        <v>1.5</v>
      </c>
      <c r="I298" s="5" t="s">
        <v>6524</v>
      </c>
      <c r="J298" s="37"/>
      <c r="K298" s="325"/>
      <c r="L298" s="325"/>
      <c r="M298" s="325"/>
      <c r="N298" s="17">
        <v>0</v>
      </c>
      <c r="O298" s="5">
        <v>2016</v>
      </c>
      <c r="P298" s="5" t="s">
        <v>10525</v>
      </c>
      <c r="Q298" s="268" t="s">
        <v>10524</v>
      </c>
      <c r="R298" s="267"/>
      <c r="S298" s="269" t="s">
        <v>8</v>
      </c>
      <c r="Z298" s="324"/>
      <c r="AG298" s="324"/>
      <c r="AN298" s="324"/>
      <c r="AU298" s="324"/>
      <c r="BB298" s="324"/>
    </row>
    <row r="299" spans="1:54" s="323" customFormat="1">
      <c r="A299" s="5"/>
      <c r="B299" s="269"/>
      <c r="C299" s="5" t="s">
        <v>10523</v>
      </c>
      <c r="D299" s="37">
        <f t="shared" si="6"/>
        <v>4.0714285714285712</v>
      </c>
      <c r="E299" s="17">
        <v>2</v>
      </c>
      <c r="F299" s="17">
        <v>4</v>
      </c>
      <c r="G299" s="17">
        <v>6</v>
      </c>
      <c r="H299" s="17">
        <v>3.5</v>
      </c>
      <c r="I299" s="5" t="s">
        <v>6524</v>
      </c>
      <c r="J299" s="37"/>
      <c r="K299" s="325"/>
      <c r="L299" s="325"/>
      <c r="M299" s="325"/>
      <c r="N299" s="17">
        <v>0</v>
      </c>
      <c r="O299" s="17">
        <v>2010</v>
      </c>
      <c r="P299" s="5" t="s">
        <v>10002</v>
      </c>
      <c r="Q299" s="268" t="s">
        <v>10522</v>
      </c>
      <c r="R299" s="267"/>
      <c r="S299" s="269" t="s">
        <v>8</v>
      </c>
      <c r="Z299" s="324"/>
      <c r="AG299" s="324"/>
      <c r="AN299" s="324"/>
      <c r="AU299" s="324"/>
      <c r="BB299" s="324"/>
    </row>
    <row r="300" spans="1:54" s="323" customFormat="1">
      <c r="A300" s="5"/>
      <c r="B300" s="269"/>
      <c r="C300" s="5" t="s">
        <v>10521</v>
      </c>
      <c r="D300" s="37">
        <f t="shared" si="6"/>
        <v>4.0714285714285712</v>
      </c>
      <c r="E300" s="17">
        <v>8</v>
      </c>
      <c r="F300" s="17">
        <v>2</v>
      </c>
      <c r="G300" s="17">
        <v>4</v>
      </c>
      <c r="H300" s="17">
        <v>3.5</v>
      </c>
      <c r="I300" s="5" t="s">
        <v>6524</v>
      </c>
      <c r="J300" s="37"/>
      <c r="K300" s="325"/>
      <c r="L300" s="325"/>
      <c r="M300" s="325"/>
      <c r="N300" s="17">
        <v>0</v>
      </c>
      <c r="O300" s="5">
        <v>2021</v>
      </c>
      <c r="P300" s="5" t="s">
        <v>9976</v>
      </c>
      <c r="Q300" s="268" t="s">
        <v>10520</v>
      </c>
      <c r="R300" s="267"/>
      <c r="S300" s="269" t="s">
        <v>8</v>
      </c>
      <c r="Z300" s="324"/>
      <c r="AG300" s="324"/>
      <c r="AN300" s="324"/>
      <c r="AU300" s="324"/>
      <c r="BB300" s="324"/>
    </row>
    <row r="301" spans="1:54" s="323" customFormat="1">
      <c r="A301" s="5"/>
      <c r="B301" s="269"/>
      <c r="C301" s="5" t="s">
        <v>10519</v>
      </c>
      <c r="D301" s="37">
        <f t="shared" si="6"/>
        <v>4.0714285714285712</v>
      </c>
      <c r="E301" s="17">
        <v>6</v>
      </c>
      <c r="F301" s="17">
        <v>1</v>
      </c>
      <c r="G301" s="17">
        <v>4</v>
      </c>
      <c r="H301" s="17">
        <v>4.5</v>
      </c>
      <c r="I301" s="5" t="s">
        <v>6524</v>
      </c>
      <c r="J301" s="37"/>
      <c r="K301" s="325"/>
      <c r="L301" s="325"/>
      <c r="M301" s="325"/>
      <c r="N301" s="17">
        <v>0</v>
      </c>
      <c r="O301" s="5">
        <v>2017</v>
      </c>
      <c r="P301" s="5" t="s">
        <v>10518</v>
      </c>
      <c r="Q301" s="268" t="s">
        <v>10517</v>
      </c>
      <c r="R301" s="267"/>
      <c r="S301" s="269" t="s">
        <v>8</v>
      </c>
      <c r="Z301" s="324"/>
      <c r="AG301" s="324"/>
      <c r="AN301" s="324"/>
      <c r="AU301" s="324"/>
      <c r="BB301" s="324"/>
    </row>
    <row r="302" spans="1:54" s="323" customFormat="1">
      <c r="A302" s="5"/>
      <c r="B302" s="269"/>
      <c r="C302" s="5" t="s">
        <v>10516</v>
      </c>
      <c r="D302" s="37">
        <f t="shared" si="6"/>
        <v>4</v>
      </c>
      <c r="E302" s="17">
        <v>2</v>
      </c>
      <c r="F302" s="17">
        <v>2</v>
      </c>
      <c r="G302" s="17">
        <v>6</v>
      </c>
      <c r="H302" s="17">
        <v>4</v>
      </c>
      <c r="I302" s="5" t="s">
        <v>6524</v>
      </c>
      <c r="J302" s="37"/>
      <c r="K302" s="325">
        <v>45321</v>
      </c>
      <c r="L302" s="325" t="s">
        <v>55</v>
      </c>
      <c r="M302" s="325">
        <v>45321</v>
      </c>
      <c r="N302" s="17">
        <v>1</v>
      </c>
      <c r="O302" s="5">
        <v>1982</v>
      </c>
      <c r="P302" s="5" t="s">
        <v>10515</v>
      </c>
      <c r="Q302" s="268" t="s">
        <v>10514</v>
      </c>
      <c r="R302" s="267" t="s">
        <v>10513</v>
      </c>
      <c r="S302" s="269" t="s">
        <v>8</v>
      </c>
      <c r="Z302" s="324"/>
      <c r="AG302" s="324"/>
      <c r="AN302" s="324"/>
      <c r="AU302" s="324"/>
      <c r="BB302" s="324"/>
    </row>
    <row r="303" spans="1:54" s="323" customFormat="1">
      <c r="A303" s="5"/>
      <c r="B303" s="269"/>
      <c r="C303" s="5" t="s">
        <v>10512</v>
      </c>
      <c r="D303" s="37">
        <f t="shared" si="6"/>
        <v>4</v>
      </c>
      <c r="E303" s="17">
        <v>2</v>
      </c>
      <c r="F303" s="17">
        <v>3</v>
      </c>
      <c r="G303" s="17">
        <v>7</v>
      </c>
      <c r="H303" s="17">
        <v>3</v>
      </c>
      <c r="I303" s="5" t="s">
        <v>6524</v>
      </c>
      <c r="J303" s="37"/>
      <c r="K303" s="325">
        <v>45269</v>
      </c>
      <c r="L303" s="325">
        <v>45269</v>
      </c>
      <c r="M303" s="325"/>
      <c r="N303" s="17">
        <v>0</v>
      </c>
      <c r="O303" s="5">
        <v>2022</v>
      </c>
      <c r="P303" s="5" t="s">
        <v>10005</v>
      </c>
      <c r="Q303" s="268" t="s">
        <v>10004</v>
      </c>
      <c r="R303" s="267"/>
      <c r="S303" s="269" t="s">
        <v>8</v>
      </c>
      <c r="Z303" s="324"/>
      <c r="AG303" s="324"/>
      <c r="AN303" s="324"/>
      <c r="AU303" s="324"/>
      <c r="BB303" s="324"/>
    </row>
    <row r="304" spans="1:54" s="323" customFormat="1">
      <c r="A304" s="5"/>
      <c r="B304" s="269"/>
      <c r="C304" s="5" t="s">
        <v>10511</v>
      </c>
      <c r="D304" s="37">
        <f t="shared" si="6"/>
        <v>4</v>
      </c>
      <c r="E304" s="17">
        <v>7</v>
      </c>
      <c r="F304" s="17">
        <v>1</v>
      </c>
      <c r="G304" s="17">
        <v>4</v>
      </c>
      <c r="H304" s="17">
        <v>4</v>
      </c>
      <c r="I304" s="5" t="s">
        <v>6524</v>
      </c>
      <c r="J304" s="37"/>
      <c r="K304" s="325"/>
      <c r="L304" s="325"/>
      <c r="M304" s="325"/>
      <c r="N304" s="17">
        <v>0</v>
      </c>
      <c r="O304" s="17">
        <v>2020</v>
      </c>
      <c r="P304" s="5" t="s">
        <v>9918</v>
      </c>
      <c r="Q304" s="268" t="s">
        <v>10510</v>
      </c>
      <c r="R304" s="267"/>
      <c r="S304" s="269" t="s">
        <v>8</v>
      </c>
      <c r="Z304" s="324"/>
      <c r="AG304" s="324"/>
      <c r="AN304" s="324"/>
      <c r="AU304" s="324"/>
      <c r="BB304" s="324"/>
    </row>
    <row r="305" spans="1:54" s="323" customFormat="1">
      <c r="A305" s="5"/>
      <c r="B305" s="269"/>
      <c r="C305" s="269" t="s">
        <v>10509</v>
      </c>
      <c r="D305" s="37">
        <f t="shared" si="6"/>
        <v>4</v>
      </c>
      <c r="E305" s="333">
        <v>3</v>
      </c>
      <c r="F305" s="333">
        <v>0</v>
      </c>
      <c r="G305" s="333">
        <v>5</v>
      </c>
      <c r="H305" s="333">
        <v>5</v>
      </c>
      <c r="I305" s="269" t="s">
        <v>6524</v>
      </c>
      <c r="J305" s="335"/>
      <c r="K305" s="332">
        <v>44652</v>
      </c>
      <c r="L305" s="332"/>
      <c r="M305" s="332"/>
      <c r="N305" s="17">
        <v>0</v>
      </c>
      <c r="O305" s="269">
        <v>2021</v>
      </c>
      <c r="P305" s="5" t="s">
        <v>10508</v>
      </c>
      <c r="Q305" s="268" t="s">
        <v>10299</v>
      </c>
      <c r="R305" s="267"/>
      <c r="S305" s="269" t="s">
        <v>8</v>
      </c>
      <c r="Z305" s="324"/>
      <c r="AG305" s="324"/>
      <c r="AN305" s="324"/>
      <c r="AU305" s="324"/>
      <c r="BB305" s="324"/>
    </row>
    <row r="306" spans="1:54" s="323" customFormat="1">
      <c r="A306" s="5"/>
      <c r="B306" s="269"/>
      <c r="C306" s="5" t="s">
        <v>10507</v>
      </c>
      <c r="D306" s="37">
        <f t="shared" si="6"/>
        <v>4</v>
      </c>
      <c r="E306" s="17">
        <v>3</v>
      </c>
      <c r="F306" s="17">
        <v>0</v>
      </c>
      <c r="G306" s="17">
        <v>5</v>
      </c>
      <c r="H306" s="17">
        <v>5</v>
      </c>
      <c r="I306" s="5" t="s">
        <v>6524</v>
      </c>
      <c r="J306" s="37"/>
      <c r="K306" s="325">
        <v>44645</v>
      </c>
      <c r="L306" s="325"/>
      <c r="M306" s="325"/>
      <c r="N306" s="17">
        <v>0</v>
      </c>
      <c r="O306" s="5">
        <v>2021</v>
      </c>
      <c r="P306" s="5" t="s">
        <v>10506</v>
      </c>
      <c r="Q306" s="268" t="s">
        <v>10505</v>
      </c>
      <c r="R306" s="267"/>
      <c r="S306" s="269" t="s">
        <v>8</v>
      </c>
      <c r="Z306" s="324"/>
      <c r="AG306" s="324"/>
      <c r="AN306" s="324"/>
      <c r="AU306" s="324"/>
      <c r="BB306" s="324"/>
    </row>
    <row r="307" spans="1:54" s="323" customFormat="1">
      <c r="A307" s="5"/>
      <c r="B307" s="269"/>
      <c r="C307" s="5" t="s">
        <v>10504</v>
      </c>
      <c r="D307" s="37">
        <f t="shared" si="6"/>
        <v>3.9761904761904767</v>
      </c>
      <c r="E307" s="17">
        <v>2</v>
      </c>
      <c r="F307" s="17">
        <v>3</v>
      </c>
      <c r="G307" s="17">
        <v>4.666666666666667</v>
      </c>
      <c r="H307" s="17">
        <v>4.5</v>
      </c>
      <c r="I307" s="5" t="s">
        <v>6524</v>
      </c>
      <c r="J307" s="37"/>
      <c r="K307" s="325"/>
      <c r="L307" s="325"/>
      <c r="M307" s="325"/>
      <c r="N307" s="17">
        <v>0</v>
      </c>
      <c r="O307" s="5">
        <v>2014</v>
      </c>
      <c r="P307" s="5" t="s">
        <v>10112</v>
      </c>
      <c r="Q307" s="268" t="s">
        <v>10503</v>
      </c>
      <c r="R307" s="267"/>
      <c r="S307" s="269" t="s">
        <v>8</v>
      </c>
      <c r="Z307" s="324"/>
      <c r="AG307" s="324"/>
      <c r="AN307" s="324"/>
      <c r="AU307" s="324"/>
      <c r="BB307" s="324"/>
    </row>
    <row r="308" spans="1:54" s="323" customFormat="1">
      <c r="A308" s="5"/>
      <c r="B308" s="269"/>
      <c r="C308" s="5" t="s">
        <v>10502</v>
      </c>
      <c r="D308" s="37">
        <f t="shared" si="6"/>
        <v>3.9285714285714284</v>
      </c>
      <c r="E308" s="17">
        <v>3</v>
      </c>
      <c r="F308" s="17">
        <v>2</v>
      </c>
      <c r="G308" s="17">
        <v>6</v>
      </c>
      <c r="H308" s="17">
        <v>3.5</v>
      </c>
      <c r="I308" s="5" t="s">
        <v>6524</v>
      </c>
      <c r="J308" s="37"/>
      <c r="K308" s="325"/>
      <c r="L308" s="325"/>
      <c r="M308" s="325"/>
      <c r="N308" s="17">
        <v>0</v>
      </c>
      <c r="O308" s="5">
        <v>2020</v>
      </c>
      <c r="P308" s="5" t="s">
        <v>10501</v>
      </c>
      <c r="Q308" s="268" t="s">
        <v>10500</v>
      </c>
      <c r="R308" s="267"/>
      <c r="S308" s="269" t="s">
        <v>8</v>
      </c>
      <c r="Z308" s="324"/>
      <c r="AG308" s="324"/>
      <c r="AN308" s="324"/>
      <c r="AU308" s="324"/>
      <c r="BB308" s="324"/>
    </row>
    <row r="309" spans="1:54" s="323" customFormat="1">
      <c r="A309" s="5"/>
      <c r="B309" s="269"/>
      <c r="C309" s="5" t="s">
        <v>10499</v>
      </c>
      <c r="D309" s="37">
        <f t="shared" si="6"/>
        <v>3.9285714285714284</v>
      </c>
      <c r="E309" s="17">
        <v>4</v>
      </c>
      <c r="F309" s="17">
        <v>2</v>
      </c>
      <c r="G309" s="17">
        <v>4</v>
      </c>
      <c r="H309" s="17">
        <v>4.5</v>
      </c>
      <c r="I309" s="5" t="s">
        <v>6524</v>
      </c>
      <c r="J309" s="37"/>
      <c r="K309" s="325"/>
      <c r="L309" s="325"/>
      <c r="M309" s="325"/>
      <c r="N309" s="17">
        <v>0</v>
      </c>
      <c r="O309" s="5">
        <v>2021</v>
      </c>
      <c r="P309" s="5" t="s">
        <v>10498</v>
      </c>
      <c r="Q309" s="268" t="s">
        <v>10497</v>
      </c>
      <c r="R309" s="267"/>
      <c r="S309" s="269" t="s">
        <v>8</v>
      </c>
      <c r="Z309" s="324"/>
      <c r="AG309" s="324"/>
      <c r="AN309" s="324"/>
      <c r="AU309" s="324"/>
      <c r="BB309" s="324"/>
    </row>
    <row r="310" spans="1:54" s="323" customFormat="1">
      <c r="A310" s="5"/>
      <c r="B310" s="269"/>
      <c r="C310" s="5" t="s">
        <v>10496</v>
      </c>
      <c r="D310" s="37">
        <f t="shared" si="6"/>
        <v>3.9047619047619051</v>
      </c>
      <c r="E310" s="17">
        <v>3</v>
      </c>
      <c r="F310" s="17">
        <v>3</v>
      </c>
      <c r="G310" s="17">
        <v>4.666666666666667</v>
      </c>
      <c r="H310" s="17">
        <v>4</v>
      </c>
      <c r="I310" s="5" t="s">
        <v>6524</v>
      </c>
      <c r="J310" s="37"/>
      <c r="K310" s="325"/>
      <c r="L310" s="325"/>
      <c r="M310" s="325"/>
      <c r="N310" s="17">
        <v>0</v>
      </c>
      <c r="O310" s="5">
        <v>2021</v>
      </c>
      <c r="P310" s="5" t="s">
        <v>10082</v>
      </c>
      <c r="Q310" s="268" t="s">
        <v>10495</v>
      </c>
      <c r="R310" s="267"/>
      <c r="S310" s="269" t="s">
        <v>8</v>
      </c>
      <c r="Z310" s="324"/>
      <c r="AG310" s="324"/>
      <c r="AN310" s="324"/>
      <c r="AU310" s="324"/>
      <c r="BB310" s="324"/>
    </row>
    <row r="311" spans="1:54" s="323" customFormat="1">
      <c r="A311" s="5"/>
      <c r="B311" s="269"/>
      <c r="C311" s="5" t="s">
        <v>10494</v>
      </c>
      <c r="D311" s="37">
        <f t="shared" si="6"/>
        <v>3.9047619047619047</v>
      </c>
      <c r="E311" s="17">
        <v>6</v>
      </c>
      <c r="F311" s="17">
        <v>4</v>
      </c>
      <c r="G311" s="17">
        <v>2.6666666666666665</v>
      </c>
      <c r="H311" s="17">
        <v>4</v>
      </c>
      <c r="I311" s="5" t="s">
        <v>6524</v>
      </c>
      <c r="J311" s="37"/>
      <c r="K311" s="325"/>
      <c r="L311" s="325"/>
      <c r="M311" s="325"/>
      <c r="N311" s="17">
        <v>0</v>
      </c>
      <c r="O311" s="5">
        <v>1980</v>
      </c>
      <c r="P311" s="5" t="s">
        <v>10334</v>
      </c>
      <c r="Q311" s="268" t="s">
        <v>10333</v>
      </c>
      <c r="R311" s="267"/>
      <c r="S311" s="269" t="s">
        <v>8</v>
      </c>
      <c r="Z311" s="324"/>
      <c r="AG311" s="324"/>
      <c r="AN311" s="324"/>
      <c r="AU311" s="324"/>
      <c r="BB311" s="324"/>
    </row>
    <row r="312" spans="1:54" s="323" customFormat="1">
      <c r="A312" s="5"/>
      <c r="B312" s="269"/>
      <c r="C312" s="5" t="s">
        <v>10493</v>
      </c>
      <c r="D312" s="37">
        <f t="shared" si="6"/>
        <v>3.8571428571428572</v>
      </c>
      <c r="E312" s="17">
        <v>4</v>
      </c>
      <c r="F312" s="17">
        <v>3</v>
      </c>
      <c r="G312" s="17">
        <v>4</v>
      </c>
      <c r="H312" s="17">
        <v>4</v>
      </c>
      <c r="I312" s="5" t="s">
        <v>6524</v>
      </c>
      <c r="J312" s="37"/>
      <c r="K312" s="325">
        <v>45163</v>
      </c>
      <c r="L312" s="325"/>
      <c r="M312" s="325"/>
      <c r="N312" s="17">
        <v>0</v>
      </c>
      <c r="O312" s="5">
        <v>2006</v>
      </c>
      <c r="P312" s="5" t="s">
        <v>10154</v>
      </c>
      <c r="Q312" s="268" t="s">
        <v>10492</v>
      </c>
      <c r="R312" s="267"/>
      <c r="S312" s="269" t="s">
        <v>8</v>
      </c>
      <c r="Z312" s="324"/>
      <c r="AG312" s="324"/>
      <c r="AN312" s="324"/>
      <c r="AU312" s="324"/>
      <c r="BB312" s="324"/>
    </row>
    <row r="313" spans="1:54" s="323" customFormat="1">
      <c r="A313" s="5"/>
      <c r="B313" s="269"/>
      <c r="C313" s="5" t="s">
        <v>10491</v>
      </c>
      <c r="D313" s="37">
        <f t="shared" si="6"/>
        <v>3.8571428571428572</v>
      </c>
      <c r="E313" s="17">
        <v>3</v>
      </c>
      <c r="F313" s="17">
        <v>4</v>
      </c>
      <c r="G313" s="17">
        <v>4</v>
      </c>
      <c r="H313" s="17">
        <v>4</v>
      </c>
      <c r="I313" s="5" t="s">
        <v>6524</v>
      </c>
      <c r="J313" s="37"/>
      <c r="K313" s="325"/>
      <c r="L313" s="325"/>
      <c r="M313" s="325"/>
      <c r="N313" s="17">
        <v>0</v>
      </c>
      <c r="O313" s="17">
        <v>2021</v>
      </c>
      <c r="P313" s="5" t="s">
        <v>10490</v>
      </c>
      <c r="Q313" s="268" t="s">
        <v>10489</v>
      </c>
      <c r="R313" s="267"/>
      <c r="S313" s="269" t="s">
        <v>8</v>
      </c>
      <c r="Z313" s="324"/>
      <c r="AG313" s="324"/>
      <c r="AN313" s="324"/>
      <c r="AU313" s="324"/>
      <c r="BB313" s="324"/>
    </row>
    <row r="314" spans="1:54" s="323" customFormat="1">
      <c r="A314" s="5"/>
      <c r="B314" s="269"/>
      <c r="C314" s="5" t="s">
        <v>10488</v>
      </c>
      <c r="D314" s="37">
        <f t="shared" si="6"/>
        <v>3.8571428571428572</v>
      </c>
      <c r="E314" s="17">
        <v>2</v>
      </c>
      <c r="F314" s="17">
        <v>0</v>
      </c>
      <c r="G314" s="17">
        <v>5</v>
      </c>
      <c r="H314" s="17">
        <v>5</v>
      </c>
      <c r="I314" s="5" t="s">
        <v>6524</v>
      </c>
      <c r="J314" s="37"/>
      <c r="K314" s="325">
        <v>41014</v>
      </c>
      <c r="L314" s="325"/>
      <c r="M314" s="325"/>
      <c r="N314" s="17">
        <v>0</v>
      </c>
      <c r="O314" s="5">
        <v>2007</v>
      </c>
      <c r="P314" s="5" t="s">
        <v>10487</v>
      </c>
      <c r="Q314" s="268" t="s">
        <v>10486</v>
      </c>
      <c r="R314" s="267"/>
      <c r="S314" s="269" t="s">
        <v>8</v>
      </c>
      <c r="Z314" s="324"/>
      <c r="AG314" s="324"/>
      <c r="AN314" s="324"/>
      <c r="AU314" s="324"/>
      <c r="BB314" s="324"/>
    </row>
    <row r="315" spans="1:54" s="323" customFormat="1">
      <c r="A315" s="5"/>
      <c r="B315" s="269"/>
      <c r="C315" s="5" t="s">
        <v>10485</v>
      </c>
      <c r="D315" s="37">
        <f t="shared" si="6"/>
        <v>3.8095238095238098</v>
      </c>
      <c r="E315" s="17">
        <v>5</v>
      </c>
      <c r="F315" s="17">
        <v>6</v>
      </c>
      <c r="G315" s="17">
        <v>3.3333333333333335</v>
      </c>
      <c r="H315" s="17">
        <v>3</v>
      </c>
      <c r="I315" s="5" t="s">
        <v>6524</v>
      </c>
      <c r="J315" s="37"/>
      <c r="K315" s="325"/>
      <c r="L315" s="325"/>
      <c r="M315" s="325"/>
      <c r="N315" s="17">
        <v>0</v>
      </c>
      <c r="O315" s="5">
        <v>2018</v>
      </c>
      <c r="P315" s="5" t="s">
        <v>10002</v>
      </c>
      <c r="Q315" s="268" t="s">
        <v>10484</v>
      </c>
      <c r="R315" s="267"/>
      <c r="S315" s="269" t="s">
        <v>8</v>
      </c>
      <c r="Z315" s="324"/>
      <c r="AG315" s="324"/>
      <c r="AN315" s="324"/>
      <c r="AU315" s="324"/>
      <c r="BB315" s="324"/>
    </row>
    <row r="316" spans="1:54" s="323" customFormat="1">
      <c r="A316" s="5"/>
      <c r="B316" s="269"/>
      <c r="C316" s="5" t="s">
        <v>10483</v>
      </c>
      <c r="D316" s="37">
        <f t="shared" si="6"/>
        <v>3.7857142857142856</v>
      </c>
      <c r="E316" s="17">
        <v>4</v>
      </c>
      <c r="F316" s="17">
        <v>4</v>
      </c>
      <c r="G316" s="17">
        <v>4</v>
      </c>
      <c r="H316" s="17">
        <v>3.5</v>
      </c>
      <c r="I316" s="5" t="s">
        <v>6524</v>
      </c>
      <c r="J316" s="37"/>
      <c r="K316" s="325"/>
      <c r="L316" s="325"/>
      <c r="M316" s="325"/>
      <c r="N316" s="17">
        <v>0</v>
      </c>
      <c r="O316" s="5">
        <v>2021</v>
      </c>
      <c r="P316" s="5" t="s">
        <v>10150</v>
      </c>
      <c r="Q316" s="268" t="s">
        <v>10482</v>
      </c>
      <c r="R316" s="267"/>
      <c r="S316" s="269" t="s">
        <v>8</v>
      </c>
      <c r="Z316" s="324"/>
      <c r="AG316" s="324"/>
      <c r="AN316" s="324"/>
      <c r="AU316" s="324"/>
      <c r="BB316" s="324"/>
    </row>
    <row r="317" spans="1:54" s="323" customFormat="1">
      <c r="A317" s="5"/>
      <c r="B317" s="269"/>
      <c r="C317" s="5" t="s">
        <v>10481</v>
      </c>
      <c r="D317" s="37">
        <f t="shared" si="6"/>
        <v>3.7857142857142856</v>
      </c>
      <c r="E317" s="17">
        <v>3</v>
      </c>
      <c r="F317" s="17">
        <v>0</v>
      </c>
      <c r="G317" s="17">
        <v>5</v>
      </c>
      <c r="H317" s="17">
        <v>4.5</v>
      </c>
      <c r="I317" s="5" t="s">
        <v>6524</v>
      </c>
      <c r="J317" s="37"/>
      <c r="K317" s="325"/>
      <c r="L317" s="325"/>
      <c r="M317" s="325"/>
      <c r="N317" s="17">
        <v>0</v>
      </c>
      <c r="O317" s="5">
        <v>2019</v>
      </c>
      <c r="P317" s="5" t="s">
        <v>10480</v>
      </c>
      <c r="Q317" s="268" t="s">
        <v>10479</v>
      </c>
      <c r="R317" s="267"/>
      <c r="S317" s="269" t="s">
        <v>8</v>
      </c>
      <c r="Z317" s="324"/>
      <c r="AG317" s="324"/>
      <c r="AN317" s="324"/>
      <c r="AU317" s="324"/>
      <c r="BB317" s="324"/>
    </row>
    <row r="318" spans="1:54" s="323" customFormat="1">
      <c r="A318" s="5"/>
      <c r="B318" s="269"/>
      <c r="C318" s="5" t="s">
        <v>10478</v>
      </c>
      <c r="D318" s="37">
        <f t="shared" si="6"/>
        <v>3.7619047619047623</v>
      </c>
      <c r="E318" s="17">
        <v>4</v>
      </c>
      <c r="F318" s="17">
        <v>7</v>
      </c>
      <c r="G318" s="17">
        <v>4.666666666666667</v>
      </c>
      <c r="H318" s="17">
        <v>2</v>
      </c>
      <c r="I318" s="5" t="s">
        <v>6524</v>
      </c>
      <c r="J318" s="37"/>
      <c r="K318" s="325">
        <v>44444</v>
      </c>
      <c r="L318" s="325">
        <v>44501</v>
      </c>
      <c r="M318" s="325"/>
      <c r="N318" s="17">
        <v>0</v>
      </c>
      <c r="O318" s="5">
        <v>2021</v>
      </c>
      <c r="P318" s="5" t="s">
        <v>10167</v>
      </c>
      <c r="Q318" s="268" t="s">
        <v>10477</v>
      </c>
      <c r="R318" s="267"/>
      <c r="S318" s="269" t="s">
        <v>8</v>
      </c>
      <c r="Z318" s="324"/>
      <c r="AG318" s="324"/>
      <c r="AN318" s="324"/>
      <c r="AU318" s="324"/>
      <c r="BB318" s="324"/>
    </row>
    <row r="319" spans="1:54" s="323" customFormat="1">
      <c r="A319" s="5"/>
      <c r="B319" s="269"/>
      <c r="C319" s="5" t="s">
        <v>10476</v>
      </c>
      <c r="D319" s="37">
        <f t="shared" si="6"/>
        <v>3.7619047619047623</v>
      </c>
      <c r="E319" s="17">
        <v>1</v>
      </c>
      <c r="F319" s="17">
        <v>1</v>
      </c>
      <c r="G319" s="17">
        <v>4.666666666666667</v>
      </c>
      <c r="H319" s="17">
        <v>5</v>
      </c>
      <c r="I319" s="5" t="s">
        <v>6524</v>
      </c>
      <c r="J319" s="37"/>
      <c r="K319" s="325"/>
      <c r="L319" s="325"/>
      <c r="M319" s="325"/>
      <c r="N319" s="17">
        <v>0</v>
      </c>
      <c r="O319" s="5">
        <v>2012</v>
      </c>
      <c r="P319" s="5" t="s">
        <v>10112</v>
      </c>
      <c r="Q319" s="268" t="s">
        <v>10475</v>
      </c>
      <c r="R319" s="267"/>
      <c r="S319" s="269" t="s">
        <v>8</v>
      </c>
      <c r="Z319" s="324"/>
      <c r="AG319" s="324"/>
      <c r="AN319" s="324"/>
      <c r="AU319" s="324"/>
      <c r="BB319" s="324"/>
    </row>
    <row r="320" spans="1:54" s="323" customFormat="1">
      <c r="A320" s="5"/>
      <c r="B320" s="269"/>
      <c r="C320" s="269" t="s">
        <v>10474</v>
      </c>
      <c r="D320" s="37">
        <f t="shared" si="6"/>
        <v>3.7142857142857144</v>
      </c>
      <c r="E320" s="333">
        <v>8</v>
      </c>
      <c r="F320" s="333">
        <v>2</v>
      </c>
      <c r="G320" s="333">
        <v>5</v>
      </c>
      <c r="H320" s="333">
        <v>2</v>
      </c>
      <c r="I320" s="269" t="s">
        <v>6524</v>
      </c>
      <c r="J320" s="335"/>
      <c r="K320" s="332"/>
      <c r="L320" s="332"/>
      <c r="M320" s="332">
        <v>44490</v>
      </c>
      <c r="N320" s="333">
        <v>1</v>
      </c>
      <c r="O320" s="269">
        <v>2018</v>
      </c>
      <c r="P320" s="5" t="s">
        <v>10473</v>
      </c>
      <c r="Q320" s="283" t="s">
        <v>10111</v>
      </c>
      <c r="R320" s="267"/>
      <c r="S320" s="269" t="s">
        <v>8</v>
      </c>
      <c r="Z320" s="324"/>
      <c r="AG320" s="324"/>
      <c r="AN320" s="324"/>
      <c r="AU320" s="324"/>
      <c r="BB320" s="324"/>
    </row>
    <row r="321" spans="1:68" s="323" customFormat="1">
      <c r="A321" s="5"/>
      <c r="B321" s="269"/>
      <c r="C321" s="5" t="s">
        <v>10472</v>
      </c>
      <c r="D321" s="37">
        <f t="shared" si="6"/>
        <v>3.7142857142857144</v>
      </c>
      <c r="E321" s="17">
        <v>5</v>
      </c>
      <c r="F321" s="17">
        <v>6</v>
      </c>
      <c r="G321" s="17">
        <v>6</v>
      </c>
      <c r="H321" s="17">
        <v>1</v>
      </c>
      <c r="I321" s="5" t="s">
        <v>6524</v>
      </c>
      <c r="J321" s="37"/>
      <c r="K321" s="325"/>
      <c r="L321" s="325"/>
      <c r="M321" s="325"/>
      <c r="N321" s="17">
        <v>0</v>
      </c>
      <c r="O321" s="5">
        <v>2021</v>
      </c>
      <c r="P321" s="5" t="s">
        <v>10471</v>
      </c>
      <c r="Q321" s="268" t="s">
        <v>10470</v>
      </c>
      <c r="R321" s="337"/>
      <c r="S321" s="269" t="s">
        <v>8</v>
      </c>
      <c r="Z321" s="324"/>
      <c r="AG321" s="324"/>
      <c r="AN321" s="324"/>
      <c r="AU321" s="324"/>
      <c r="BB321" s="324"/>
    </row>
    <row r="322" spans="1:68" s="323" customFormat="1">
      <c r="A322" s="5"/>
      <c r="B322" s="269"/>
      <c r="C322" s="5" t="s">
        <v>10469</v>
      </c>
      <c r="D322" s="37">
        <f t="shared" si="6"/>
        <v>3.7142857142857144</v>
      </c>
      <c r="E322" s="17">
        <v>9</v>
      </c>
      <c r="F322" s="17">
        <v>3</v>
      </c>
      <c r="G322" s="17">
        <v>4</v>
      </c>
      <c r="H322" s="17">
        <v>2</v>
      </c>
      <c r="I322" s="5" t="s">
        <v>6524</v>
      </c>
      <c r="J322" s="37"/>
      <c r="K322" s="325"/>
      <c r="L322" s="325"/>
      <c r="M322" s="325"/>
      <c r="N322" s="17">
        <v>0</v>
      </c>
      <c r="O322" s="5">
        <v>2020</v>
      </c>
      <c r="P322" s="5" t="s">
        <v>10468</v>
      </c>
      <c r="Q322" s="268" t="s">
        <v>10467</v>
      </c>
      <c r="R322" s="267"/>
      <c r="S322" s="269" t="s">
        <v>8</v>
      </c>
      <c r="Z322" s="324"/>
      <c r="AG322" s="324"/>
      <c r="AN322" s="324"/>
      <c r="AU322" s="324"/>
      <c r="BB322" s="324"/>
    </row>
    <row r="323" spans="1:68" s="323" customFormat="1">
      <c r="A323" s="5"/>
      <c r="B323" s="269"/>
      <c r="C323" s="5" t="s">
        <v>10466</v>
      </c>
      <c r="D323" s="37">
        <f t="shared" si="6"/>
        <v>3.7142857142857144</v>
      </c>
      <c r="E323" s="17">
        <v>2</v>
      </c>
      <c r="F323" s="17">
        <v>2</v>
      </c>
      <c r="G323" s="17">
        <v>2</v>
      </c>
      <c r="H323" s="17">
        <v>6</v>
      </c>
      <c r="I323" s="5" t="s">
        <v>6524</v>
      </c>
      <c r="J323" s="37"/>
      <c r="K323" s="325">
        <v>45006</v>
      </c>
      <c r="L323" s="325"/>
      <c r="M323" s="325"/>
      <c r="N323" s="17">
        <v>0</v>
      </c>
      <c r="O323" s="5">
        <v>2019</v>
      </c>
      <c r="P323" s="5" t="s">
        <v>10465</v>
      </c>
      <c r="Q323" s="268" t="s">
        <v>10464</v>
      </c>
      <c r="R323" s="267"/>
      <c r="S323" s="269" t="s">
        <v>8</v>
      </c>
      <c r="Z323" s="324"/>
      <c r="AG323" s="324"/>
      <c r="AN323" s="324"/>
      <c r="AU323" s="324"/>
      <c r="BB323" s="324"/>
    </row>
    <row r="324" spans="1:68" s="323" customFormat="1">
      <c r="A324" s="5"/>
      <c r="B324" s="269"/>
      <c r="C324" s="5" t="s">
        <v>10463</v>
      </c>
      <c r="D324" s="37">
        <f t="shared" si="6"/>
        <v>3.6904761904761907</v>
      </c>
      <c r="E324" s="17">
        <v>3</v>
      </c>
      <c r="F324" s="17">
        <v>0</v>
      </c>
      <c r="G324" s="17">
        <v>4.666666666666667</v>
      </c>
      <c r="H324" s="17">
        <v>4.5</v>
      </c>
      <c r="I324" s="5" t="s">
        <v>6524</v>
      </c>
      <c r="J324" s="37"/>
      <c r="K324" s="325"/>
      <c r="L324" s="325"/>
      <c r="M324" s="325"/>
      <c r="N324" s="17">
        <v>0</v>
      </c>
      <c r="O324" s="5">
        <v>2021</v>
      </c>
      <c r="P324" s="5" t="s">
        <v>10462</v>
      </c>
      <c r="Q324" s="268" t="s">
        <v>10461</v>
      </c>
      <c r="R324" s="267"/>
      <c r="S324" s="269" t="s">
        <v>8</v>
      </c>
      <c r="Z324" s="324"/>
      <c r="AG324" s="324"/>
      <c r="AN324" s="324"/>
      <c r="AU324" s="324"/>
      <c r="BB324" s="324"/>
    </row>
    <row r="325" spans="1:68" s="323" customFormat="1">
      <c r="A325" s="5"/>
      <c r="B325" s="269"/>
      <c r="C325" s="5" t="s">
        <v>10460</v>
      </c>
      <c r="D325" s="37">
        <f t="shared" si="6"/>
        <v>3.6666666666666665</v>
      </c>
      <c r="E325" s="17">
        <v>2</v>
      </c>
      <c r="F325" s="17">
        <v>0</v>
      </c>
      <c r="G325" s="17">
        <v>4.333333333333333</v>
      </c>
      <c r="H325" s="17">
        <v>5</v>
      </c>
      <c r="I325" s="5" t="s">
        <v>6524</v>
      </c>
      <c r="J325" s="37"/>
      <c r="K325" s="325"/>
      <c r="L325" s="325"/>
      <c r="M325" s="325"/>
      <c r="N325" s="17">
        <v>0</v>
      </c>
      <c r="O325" s="5">
        <v>2019</v>
      </c>
      <c r="P325" s="5" t="s">
        <v>10459</v>
      </c>
      <c r="Q325" s="268" t="s">
        <v>10458</v>
      </c>
      <c r="R325" s="267"/>
      <c r="S325" s="269" t="s">
        <v>8</v>
      </c>
      <c r="Z325" s="324"/>
      <c r="AG325" s="324"/>
      <c r="AN325" s="324"/>
      <c r="AU325" s="324"/>
      <c r="BB325" s="324"/>
    </row>
    <row r="326" spans="1:68" s="323" customFormat="1">
      <c r="A326" s="5"/>
      <c r="B326" s="269"/>
      <c r="C326" s="5" t="s">
        <v>10457</v>
      </c>
      <c r="D326" s="37">
        <f t="shared" si="6"/>
        <v>3.6190476190476195</v>
      </c>
      <c r="E326" s="17">
        <v>3</v>
      </c>
      <c r="F326" s="17">
        <v>1</v>
      </c>
      <c r="G326" s="17">
        <v>4.666666666666667</v>
      </c>
      <c r="H326" s="17">
        <v>4</v>
      </c>
      <c r="I326" s="5" t="s">
        <v>6524</v>
      </c>
      <c r="J326" s="37"/>
      <c r="K326" s="325">
        <v>44926</v>
      </c>
      <c r="L326" s="325">
        <v>44926</v>
      </c>
      <c r="M326" s="325"/>
      <c r="N326" s="17">
        <v>0</v>
      </c>
      <c r="O326" s="5">
        <v>2022</v>
      </c>
      <c r="P326" s="5" t="s">
        <v>10456</v>
      </c>
      <c r="Q326" s="268" t="s">
        <v>10455</v>
      </c>
      <c r="R326" s="267"/>
      <c r="S326" s="269" t="s">
        <v>8</v>
      </c>
      <c r="Z326" s="324"/>
      <c r="AG326" s="324"/>
      <c r="AN326" s="324"/>
      <c r="AU326" s="324"/>
      <c r="BB326" s="324"/>
    </row>
    <row r="327" spans="1:68" s="323" customFormat="1">
      <c r="A327" s="5"/>
      <c r="B327" s="269"/>
      <c r="C327" s="5" t="s">
        <v>10454</v>
      </c>
      <c r="D327" s="37">
        <f t="shared" si="6"/>
        <v>3.5952380952380949</v>
      </c>
      <c r="E327" s="17">
        <v>4</v>
      </c>
      <c r="F327" s="17">
        <v>3</v>
      </c>
      <c r="G327" s="17">
        <v>5.333333333333333</v>
      </c>
      <c r="H327" s="17">
        <v>2.5</v>
      </c>
      <c r="I327" s="5" t="s">
        <v>6524</v>
      </c>
      <c r="J327" s="37"/>
      <c r="K327" s="325"/>
      <c r="L327" s="325"/>
      <c r="M327" s="325"/>
      <c r="N327" s="17">
        <v>0</v>
      </c>
      <c r="O327" s="5">
        <v>2020</v>
      </c>
      <c r="P327" s="5" t="s">
        <v>10453</v>
      </c>
      <c r="Q327" s="268" t="s">
        <v>10452</v>
      </c>
      <c r="R327" s="337"/>
      <c r="S327" s="269" t="s">
        <v>8</v>
      </c>
      <c r="Z327" s="324"/>
      <c r="AG327" s="324"/>
      <c r="AN327" s="324"/>
      <c r="AU327" s="324"/>
      <c r="BB327" s="324"/>
    </row>
    <row r="328" spans="1:68" s="323" customFormat="1">
      <c r="A328" s="5" t="s">
        <v>10248</v>
      </c>
      <c r="B328" s="269" t="s">
        <v>10111</v>
      </c>
      <c r="C328" s="5" t="s">
        <v>10451</v>
      </c>
      <c r="D328" s="37">
        <f t="shared" ref="D328:D369" si="7">(E328+F328+G328*2+H328*3)/7</f>
        <v>3.5714285714285716</v>
      </c>
      <c r="E328" s="17">
        <v>4</v>
      </c>
      <c r="F328" s="17">
        <v>4</v>
      </c>
      <c r="G328" s="17">
        <v>4</v>
      </c>
      <c r="H328" s="17">
        <v>3</v>
      </c>
      <c r="I328" s="5" t="s">
        <v>6524</v>
      </c>
      <c r="J328" s="37" t="e">
        <f>AVERAGE(S328:BP328)</f>
        <v>#DIV/0!</v>
      </c>
      <c r="K328" s="325">
        <v>45385</v>
      </c>
      <c r="L328" s="325">
        <v>45385</v>
      </c>
      <c r="M328" s="325" t="s">
        <v>55</v>
      </c>
      <c r="N328" s="17">
        <v>0</v>
      </c>
      <c r="O328" s="17">
        <v>1991</v>
      </c>
      <c r="P328" s="5" t="s">
        <v>10450</v>
      </c>
      <c r="Q328" s="268" t="s">
        <v>10449</v>
      </c>
      <c r="R328" s="267" t="s">
        <v>10448</v>
      </c>
      <c r="S328" s="269" t="s">
        <v>8</v>
      </c>
      <c r="Z328" s="324"/>
      <c r="AG328" s="324"/>
      <c r="AN328" s="324"/>
      <c r="AU328" s="324"/>
      <c r="BB328" s="324"/>
    </row>
    <row r="329" spans="1:68" s="323" customFormat="1">
      <c r="A329" s="5"/>
      <c r="B329" s="269"/>
      <c r="C329" s="5" t="s">
        <v>10447</v>
      </c>
      <c r="D329" s="37">
        <f t="shared" si="7"/>
        <v>3.5714285714285716</v>
      </c>
      <c r="E329" s="17">
        <v>2</v>
      </c>
      <c r="F329" s="17">
        <v>3</v>
      </c>
      <c r="G329" s="17">
        <v>4</v>
      </c>
      <c r="H329" s="17">
        <v>4</v>
      </c>
      <c r="I329" s="5" t="s">
        <v>6524</v>
      </c>
      <c r="J329" s="37"/>
      <c r="K329" s="325"/>
      <c r="L329" s="325"/>
      <c r="M329" s="325"/>
      <c r="N329" s="17">
        <v>0</v>
      </c>
      <c r="O329" s="5">
        <v>2017</v>
      </c>
      <c r="P329" s="5" t="s">
        <v>10446</v>
      </c>
      <c r="Q329" s="268" t="s">
        <v>10445</v>
      </c>
      <c r="R329" s="267"/>
      <c r="S329" s="269" t="s">
        <v>8</v>
      </c>
      <c r="Z329" s="324"/>
      <c r="AG329" s="324"/>
      <c r="AN329" s="324"/>
      <c r="AU329" s="324"/>
      <c r="BB329" s="324"/>
    </row>
    <row r="330" spans="1:68" s="323" customFormat="1">
      <c r="A330" s="5"/>
      <c r="B330" s="269"/>
      <c r="C330" s="5" t="s">
        <v>10444</v>
      </c>
      <c r="D330" s="37">
        <f t="shared" si="7"/>
        <v>3.5714285714285716</v>
      </c>
      <c r="E330" s="17">
        <v>4</v>
      </c>
      <c r="F330" s="17">
        <v>1</v>
      </c>
      <c r="G330" s="17">
        <v>4</v>
      </c>
      <c r="H330" s="17">
        <v>4</v>
      </c>
      <c r="I330" s="5" t="s">
        <v>6524</v>
      </c>
      <c r="J330" s="37"/>
      <c r="K330" s="325"/>
      <c r="L330" s="325"/>
      <c r="M330" s="325"/>
      <c r="N330" s="17">
        <v>0</v>
      </c>
      <c r="O330" s="5">
        <v>1982</v>
      </c>
      <c r="P330" s="5" t="s">
        <v>10245</v>
      </c>
      <c r="Q330" s="268" t="s">
        <v>10443</v>
      </c>
      <c r="R330" s="267"/>
      <c r="S330" s="269" t="s">
        <v>8</v>
      </c>
      <c r="Z330" s="324"/>
      <c r="AG330" s="324"/>
      <c r="AN330" s="324"/>
      <c r="AU330" s="324"/>
      <c r="BB330" s="324"/>
    </row>
    <row r="331" spans="1:68" s="323" customFormat="1">
      <c r="A331" s="5"/>
      <c r="B331" s="269"/>
      <c r="C331" s="5" t="s">
        <v>10442</v>
      </c>
      <c r="D331" s="37">
        <f t="shared" si="7"/>
        <v>3.5714285714285716</v>
      </c>
      <c r="E331" s="17">
        <v>2</v>
      </c>
      <c r="F331" s="17">
        <v>0</v>
      </c>
      <c r="G331" s="17">
        <v>4</v>
      </c>
      <c r="H331" s="17">
        <v>5</v>
      </c>
      <c r="I331" s="5" t="s">
        <v>6524</v>
      </c>
      <c r="J331" s="37"/>
      <c r="K331" s="325"/>
      <c r="L331" s="325"/>
      <c r="M331" s="325"/>
      <c r="N331" s="17">
        <v>0</v>
      </c>
      <c r="O331" s="5">
        <v>2011</v>
      </c>
      <c r="P331" s="5" t="s">
        <v>10112</v>
      </c>
      <c r="Q331" s="268" t="s">
        <v>10441</v>
      </c>
      <c r="R331" s="337"/>
      <c r="S331" s="269" t="s">
        <v>8</v>
      </c>
      <c r="Z331" s="324"/>
      <c r="AG331" s="324"/>
      <c r="AN331" s="324"/>
      <c r="AU331" s="324"/>
      <c r="BB331" s="324"/>
    </row>
    <row r="332" spans="1:68" s="323" customFormat="1">
      <c r="A332" s="5"/>
      <c r="B332" s="269"/>
      <c r="C332" s="5" t="s">
        <v>10440</v>
      </c>
      <c r="D332" s="37">
        <f t="shared" si="7"/>
        <v>3.5476190476190474</v>
      </c>
      <c r="E332" s="17">
        <v>9</v>
      </c>
      <c r="F332" s="17">
        <v>8</v>
      </c>
      <c r="G332" s="17">
        <v>1.6666666666666667</v>
      </c>
      <c r="H332" s="17">
        <v>1.5</v>
      </c>
      <c r="I332" s="5" t="s">
        <v>6524</v>
      </c>
      <c r="J332" s="37"/>
      <c r="K332" s="325"/>
      <c r="L332" s="325"/>
      <c r="M332" s="325"/>
      <c r="N332" s="17">
        <v>0</v>
      </c>
      <c r="O332" s="5">
        <v>2021</v>
      </c>
      <c r="P332" s="5" t="s">
        <v>10167</v>
      </c>
      <c r="Q332" s="268" t="s">
        <v>10439</v>
      </c>
      <c r="R332" s="267"/>
      <c r="S332" s="269" t="s">
        <v>8</v>
      </c>
      <c r="Z332" s="324"/>
      <c r="AG332" s="324"/>
      <c r="AN332" s="324"/>
      <c r="AU332" s="324"/>
      <c r="BB332" s="324"/>
    </row>
    <row r="333" spans="1:68" s="323" customFormat="1">
      <c r="A333" s="5"/>
      <c r="B333" s="269"/>
      <c r="C333" s="5" t="s">
        <v>10438</v>
      </c>
      <c r="D333" s="37">
        <f t="shared" si="7"/>
        <v>3.5476190476190474</v>
      </c>
      <c r="E333" s="17">
        <v>4</v>
      </c>
      <c r="F333" s="17">
        <v>0</v>
      </c>
      <c r="G333" s="17">
        <v>3.6666666666666665</v>
      </c>
      <c r="H333" s="17">
        <v>4.5</v>
      </c>
      <c r="I333" s="5" t="s">
        <v>6524</v>
      </c>
      <c r="J333" s="37"/>
      <c r="K333" s="325"/>
      <c r="L333" s="325"/>
      <c r="M333" s="325"/>
      <c r="N333" s="17">
        <v>0</v>
      </c>
      <c r="O333" s="5">
        <v>2021</v>
      </c>
      <c r="P333" s="5" t="s">
        <v>10170</v>
      </c>
      <c r="Q333" s="268" t="s">
        <v>10437</v>
      </c>
      <c r="R333" s="267"/>
      <c r="S333" s="269" t="s">
        <v>8</v>
      </c>
      <c r="Z333" s="324"/>
      <c r="AG333" s="324"/>
      <c r="AN333" s="324"/>
      <c r="AU333" s="324"/>
      <c r="BB333" s="324"/>
    </row>
    <row r="334" spans="1:68" s="323" customFormat="1">
      <c r="A334" s="5"/>
      <c r="B334" s="269"/>
      <c r="C334" s="5" t="s">
        <v>10436</v>
      </c>
      <c r="D334" s="37">
        <f t="shared" si="7"/>
        <v>3.5238095238095242</v>
      </c>
      <c r="E334" s="17">
        <v>6</v>
      </c>
      <c r="F334" s="17">
        <v>5</v>
      </c>
      <c r="G334" s="17">
        <v>2.3333333333333335</v>
      </c>
      <c r="H334" s="17">
        <v>3</v>
      </c>
      <c r="I334" s="5" t="s">
        <v>6524</v>
      </c>
      <c r="J334" s="37"/>
      <c r="K334" s="325"/>
      <c r="L334" s="325"/>
      <c r="M334" s="325"/>
      <c r="N334" s="17">
        <v>0</v>
      </c>
      <c r="O334" s="5">
        <v>2019</v>
      </c>
      <c r="P334" s="5" t="s">
        <v>10435</v>
      </c>
      <c r="Q334" s="268" t="s">
        <v>10434</v>
      </c>
      <c r="R334" s="267"/>
      <c r="S334" s="269" t="s">
        <v>8</v>
      </c>
      <c r="Z334" s="324"/>
      <c r="AG334" s="324"/>
      <c r="AN334" s="324"/>
      <c r="AU334" s="324"/>
      <c r="BB334" s="324"/>
    </row>
    <row r="335" spans="1:68" s="323" customFormat="1">
      <c r="A335" s="5" t="s">
        <v>10248</v>
      </c>
      <c r="B335" s="5" t="s">
        <v>10433</v>
      </c>
      <c r="C335" s="326" t="s">
        <v>10432</v>
      </c>
      <c r="D335" s="37">
        <f t="shared" si="7"/>
        <v>3.4857142857142862</v>
      </c>
      <c r="E335" s="17">
        <v>3.8</v>
      </c>
      <c r="F335" s="17">
        <v>3</v>
      </c>
      <c r="G335" s="17">
        <v>4</v>
      </c>
      <c r="H335" s="17">
        <v>3.2</v>
      </c>
      <c r="I335" s="5" t="s">
        <v>6524</v>
      </c>
      <c r="J335" s="37" t="e">
        <f>AVERAGE(S335:BP335)</f>
        <v>#DIV/0!</v>
      </c>
      <c r="K335" s="325">
        <v>44493</v>
      </c>
      <c r="L335" s="325"/>
      <c r="M335" s="325"/>
      <c r="N335" s="17">
        <v>0</v>
      </c>
      <c r="O335" s="17">
        <v>3029</v>
      </c>
      <c r="P335" s="5" t="s">
        <v>9906</v>
      </c>
      <c r="Q335" s="268" t="s">
        <v>10431</v>
      </c>
      <c r="R335" s="267"/>
      <c r="S335" s="269" t="s">
        <v>8</v>
      </c>
      <c r="Z335" s="324"/>
      <c r="AG335" s="324"/>
      <c r="AN335" s="324"/>
      <c r="AU335" s="324"/>
      <c r="BB335" s="324"/>
      <c r="BJ335" s="300"/>
      <c r="BK335" s="300"/>
      <c r="BL335" s="300"/>
      <c r="BM335" s="300"/>
      <c r="BN335" s="300"/>
      <c r="BO335" s="300"/>
      <c r="BP335" s="300"/>
    </row>
    <row r="336" spans="1:68" s="323" customFormat="1">
      <c r="A336" s="5"/>
      <c r="B336" s="269"/>
      <c r="C336" s="5" t="s">
        <v>10430</v>
      </c>
      <c r="D336" s="37">
        <f t="shared" si="7"/>
        <v>3.4761904761904767</v>
      </c>
      <c r="E336" s="17">
        <v>2</v>
      </c>
      <c r="F336" s="17">
        <v>1</v>
      </c>
      <c r="G336" s="17">
        <v>4.666666666666667</v>
      </c>
      <c r="H336" s="17">
        <v>4</v>
      </c>
      <c r="I336" s="5" t="s">
        <v>6524</v>
      </c>
      <c r="J336" s="37"/>
      <c r="K336" s="325"/>
      <c r="L336" s="325"/>
      <c r="M336" s="325"/>
      <c r="N336" s="17">
        <v>0</v>
      </c>
      <c r="O336" s="5">
        <v>2021</v>
      </c>
      <c r="P336" s="5" t="s">
        <v>10429</v>
      </c>
      <c r="Q336" s="268" t="s">
        <v>10428</v>
      </c>
      <c r="R336" s="267"/>
      <c r="S336" s="269" t="s">
        <v>8</v>
      </c>
      <c r="Z336" s="324"/>
      <c r="AG336" s="324"/>
      <c r="AN336" s="324"/>
      <c r="AU336" s="324"/>
      <c r="BB336" s="324"/>
    </row>
    <row r="337" spans="1:68" s="323" customFormat="1">
      <c r="A337" s="5"/>
      <c r="B337" s="269"/>
      <c r="C337" s="5" t="s">
        <v>10427</v>
      </c>
      <c r="D337" s="37">
        <f t="shared" si="7"/>
        <v>3.4285714285714284</v>
      </c>
      <c r="E337" s="17">
        <v>2</v>
      </c>
      <c r="F337" s="17">
        <v>0</v>
      </c>
      <c r="G337" s="17">
        <v>8</v>
      </c>
      <c r="H337" s="17">
        <v>2</v>
      </c>
      <c r="I337" s="5" t="s">
        <v>6524</v>
      </c>
      <c r="J337" s="37"/>
      <c r="K337" s="325">
        <v>43287</v>
      </c>
      <c r="L337" s="325"/>
      <c r="M337" s="325"/>
      <c r="N337" s="17">
        <v>0</v>
      </c>
      <c r="O337" s="5">
        <v>2018</v>
      </c>
      <c r="P337" s="5" t="s">
        <v>10426</v>
      </c>
      <c r="Q337" s="268" t="s">
        <v>10425</v>
      </c>
      <c r="R337" s="267"/>
      <c r="S337" s="269" t="s">
        <v>8</v>
      </c>
      <c r="Z337" s="324"/>
      <c r="AG337" s="324"/>
      <c r="AN337" s="324"/>
      <c r="AU337" s="324"/>
      <c r="BB337" s="324"/>
    </row>
    <row r="338" spans="1:68" s="323" customFormat="1">
      <c r="A338" s="5"/>
      <c r="B338" s="269"/>
      <c r="C338" s="269" t="s">
        <v>10424</v>
      </c>
      <c r="D338" s="37">
        <f t="shared" si="7"/>
        <v>3.4285714285714284</v>
      </c>
      <c r="E338" s="333">
        <v>2</v>
      </c>
      <c r="F338" s="333">
        <v>2</v>
      </c>
      <c r="G338" s="333">
        <v>4</v>
      </c>
      <c r="H338" s="333">
        <v>4</v>
      </c>
      <c r="I338" s="269" t="s">
        <v>6524</v>
      </c>
      <c r="J338" s="335"/>
      <c r="K338" s="332"/>
      <c r="L338" s="332"/>
      <c r="M338" s="332"/>
      <c r="N338" s="17">
        <v>0</v>
      </c>
      <c r="O338" s="269">
        <v>2019</v>
      </c>
      <c r="P338" s="5" t="s">
        <v>10423</v>
      </c>
      <c r="Q338" s="283" t="s">
        <v>10422</v>
      </c>
      <c r="R338" s="267"/>
      <c r="S338" s="269" t="s">
        <v>8</v>
      </c>
      <c r="Z338" s="324"/>
      <c r="AG338" s="324"/>
      <c r="AN338" s="324"/>
      <c r="AU338" s="324"/>
      <c r="BB338" s="324"/>
    </row>
    <row r="339" spans="1:68" s="323" customFormat="1">
      <c r="A339" s="5"/>
      <c r="B339" s="269"/>
      <c r="C339" s="5" t="s">
        <v>10421</v>
      </c>
      <c r="D339" s="37">
        <f t="shared" si="7"/>
        <v>3.4285714285714284</v>
      </c>
      <c r="E339" s="17">
        <v>3</v>
      </c>
      <c r="F339" s="17">
        <v>1</v>
      </c>
      <c r="G339" s="17">
        <v>4</v>
      </c>
      <c r="H339" s="17">
        <v>4</v>
      </c>
      <c r="I339" s="5" t="s">
        <v>6524</v>
      </c>
      <c r="J339" s="37"/>
      <c r="K339" s="325"/>
      <c r="L339" s="325"/>
      <c r="M339" s="325"/>
      <c r="N339" s="17">
        <v>0</v>
      </c>
      <c r="O339" s="5">
        <v>2021</v>
      </c>
      <c r="P339" s="5" t="s">
        <v>10420</v>
      </c>
      <c r="Q339" s="268" t="s">
        <v>10419</v>
      </c>
      <c r="R339" s="267"/>
      <c r="S339" s="269" t="s">
        <v>8</v>
      </c>
      <c r="Z339" s="324"/>
      <c r="AG339" s="324"/>
      <c r="AN339" s="324"/>
      <c r="AU339" s="324"/>
      <c r="BB339" s="324"/>
    </row>
    <row r="340" spans="1:68" s="323" customFormat="1">
      <c r="A340" s="5"/>
      <c r="B340" s="269"/>
      <c r="C340" s="5" t="s">
        <v>10418</v>
      </c>
      <c r="D340" s="37">
        <f t="shared" si="7"/>
        <v>3.4047619047619051</v>
      </c>
      <c r="E340" s="17">
        <v>2</v>
      </c>
      <c r="F340" s="17">
        <v>1</v>
      </c>
      <c r="G340" s="17">
        <v>6.666666666666667</v>
      </c>
      <c r="H340" s="17">
        <v>2.5</v>
      </c>
      <c r="I340" s="5" t="s">
        <v>6524</v>
      </c>
      <c r="J340" s="37"/>
      <c r="K340" s="325"/>
      <c r="L340" s="325"/>
      <c r="M340" s="325"/>
      <c r="N340" s="17">
        <v>0</v>
      </c>
      <c r="O340" s="5">
        <v>2021</v>
      </c>
      <c r="P340" s="5" t="s">
        <v>10417</v>
      </c>
      <c r="Q340" s="268" t="s">
        <v>10416</v>
      </c>
      <c r="R340" s="267"/>
      <c r="S340" s="269" t="s">
        <v>8</v>
      </c>
      <c r="Z340" s="324"/>
      <c r="AG340" s="324"/>
      <c r="AN340" s="324"/>
      <c r="AU340" s="324"/>
      <c r="BB340" s="324"/>
    </row>
    <row r="341" spans="1:68" s="323" customFormat="1">
      <c r="A341" s="5"/>
      <c r="B341" s="269"/>
      <c r="C341" s="5" t="s">
        <v>10415</v>
      </c>
      <c r="D341" s="37">
        <f t="shared" si="7"/>
        <v>3.4047619047619051</v>
      </c>
      <c r="E341" s="333">
        <v>1</v>
      </c>
      <c r="F341" s="17">
        <v>0</v>
      </c>
      <c r="G341" s="17">
        <v>4.666666666666667</v>
      </c>
      <c r="H341" s="17">
        <v>4.5</v>
      </c>
      <c r="I341" s="5" t="s">
        <v>6524</v>
      </c>
      <c r="J341" s="37"/>
      <c r="K341" s="325"/>
      <c r="L341" s="325"/>
      <c r="M341" s="325"/>
      <c r="N341" s="17">
        <v>0</v>
      </c>
      <c r="O341" s="5">
        <v>2020</v>
      </c>
      <c r="P341" s="5" t="s">
        <v>9971</v>
      </c>
      <c r="Q341" s="268" t="s">
        <v>10414</v>
      </c>
      <c r="R341" s="267"/>
      <c r="S341" s="269" t="s">
        <v>8</v>
      </c>
      <c r="Z341" s="324"/>
      <c r="AG341" s="324"/>
      <c r="AN341" s="324"/>
      <c r="AU341" s="324"/>
      <c r="BB341" s="324"/>
    </row>
    <row r="342" spans="1:68" s="323" customFormat="1">
      <c r="A342" s="5"/>
      <c r="B342" s="269"/>
      <c r="C342" s="336" t="s">
        <v>10413</v>
      </c>
      <c r="D342" s="37">
        <f t="shared" si="7"/>
        <v>3.3809523809523805</v>
      </c>
      <c r="E342" s="333">
        <v>4</v>
      </c>
      <c r="F342" s="333">
        <v>3</v>
      </c>
      <c r="G342" s="333">
        <v>5.333333333333333</v>
      </c>
      <c r="H342" s="333">
        <v>2</v>
      </c>
      <c r="I342" s="269" t="s">
        <v>6524</v>
      </c>
      <c r="J342" s="335"/>
      <c r="K342" s="332"/>
      <c r="L342" s="332"/>
      <c r="M342" s="332">
        <v>44534</v>
      </c>
      <c r="N342" s="333">
        <v>1</v>
      </c>
      <c r="O342" s="269">
        <v>2020</v>
      </c>
      <c r="P342" s="5" t="s">
        <v>10412</v>
      </c>
      <c r="Q342" s="283" t="s">
        <v>10411</v>
      </c>
      <c r="R342" s="267"/>
      <c r="S342" s="269" t="s">
        <v>8</v>
      </c>
      <c r="Z342" s="324"/>
      <c r="AG342" s="324"/>
      <c r="AN342" s="324"/>
      <c r="AU342" s="324"/>
      <c r="BB342" s="324"/>
    </row>
    <row r="343" spans="1:68" s="323" customFormat="1">
      <c r="A343" s="5" t="s">
        <v>10248</v>
      </c>
      <c r="B343" s="5" t="s">
        <v>10111</v>
      </c>
      <c r="C343" s="326" t="s">
        <v>10410</v>
      </c>
      <c r="D343" s="37">
        <f t="shared" si="7"/>
        <v>3.3571428571428572</v>
      </c>
      <c r="E343" s="17">
        <v>2.5</v>
      </c>
      <c r="F343" s="17">
        <v>4</v>
      </c>
      <c r="G343" s="17">
        <v>4</v>
      </c>
      <c r="H343" s="17">
        <v>3</v>
      </c>
      <c r="I343" s="5" t="s">
        <v>6524</v>
      </c>
      <c r="J343" s="37" t="e">
        <f>AVERAGE(S343:BP343)</f>
        <v>#DIV/0!</v>
      </c>
      <c r="K343" s="325">
        <v>45419</v>
      </c>
      <c r="L343" s="325">
        <v>45419</v>
      </c>
      <c r="M343" s="325"/>
      <c r="N343" s="17">
        <v>0</v>
      </c>
      <c r="O343" s="17">
        <v>1990</v>
      </c>
      <c r="P343" s="5" t="s">
        <v>10387</v>
      </c>
      <c r="Q343" s="268" t="s">
        <v>10199</v>
      </c>
      <c r="R343" s="267"/>
      <c r="S343" s="269"/>
      <c r="Z343" s="324"/>
      <c r="AG343" s="324"/>
      <c r="AN343" s="324"/>
      <c r="AU343" s="324"/>
      <c r="BB343" s="324"/>
      <c r="BJ343" s="300"/>
      <c r="BK343" s="300"/>
      <c r="BL343" s="300"/>
      <c r="BM343" s="300"/>
      <c r="BN343" s="300"/>
      <c r="BO343" s="300"/>
      <c r="BP343" s="300"/>
    </row>
    <row r="344" spans="1:68" s="323" customFormat="1">
      <c r="A344" s="5"/>
      <c r="B344" s="5"/>
      <c r="C344" s="5" t="s">
        <v>10409</v>
      </c>
      <c r="D344" s="37">
        <f t="shared" si="7"/>
        <v>3.3571428571428572</v>
      </c>
      <c r="E344" s="17">
        <v>2</v>
      </c>
      <c r="F344" s="17">
        <v>0</v>
      </c>
      <c r="G344" s="17">
        <v>4</v>
      </c>
      <c r="H344" s="17">
        <v>4.5</v>
      </c>
      <c r="I344" s="5" t="s">
        <v>6524</v>
      </c>
      <c r="J344" s="37"/>
      <c r="K344" s="325"/>
      <c r="L344" s="325"/>
      <c r="M344" s="325"/>
      <c r="N344" s="17">
        <v>0</v>
      </c>
      <c r="O344" s="5">
        <v>2018</v>
      </c>
      <c r="P344" s="5" t="s">
        <v>10408</v>
      </c>
      <c r="Q344" s="268" t="s">
        <v>10407</v>
      </c>
      <c r="R344" s="267"/>
      <c r="S344" s="269" t="s">
        <v>8</v>
      </c>
      <c r="Z344" s="324"/>
      <c r="AG344" s="324"/>
      <c r="AN344" s="324"/>
      <c r="AU344" s="324"/>
      <c r="BB344" s="324"/>
      <c r="BJ344" s="300"/>
      <c r="BK344" s="300"/>
      <c r="BL344" s="300"/>
      <c r="BM344" s="300"/>
      <c r="BN344" s="300"/>
      <c r="BO344" s="300"/>
      <c r="BP344" s="300"/>
    </row>
    <row r="345" spans="1:68" s="323" customFormat="1">
      <c r="A345" s="5"/>
      <c r="B345" s="5"/>
      <c r="C345" s="5" t="s">
        <v>10406</v>
      </c>
      <c r="D345" s="37">
        <f t="shared" si="7"/>
        <v>3.3333333333333335</v>
      </c>
      <c r="E345" s="17">
        <v>2</v>
      </c>
      <c r="F345" s="17">
        <v>1</v>
      </c>
      <c r="G345" s="17">
        <v>5.666666666666667</v>
      </c>
      <c r="H345" s="17">
        <v>3</v>
      </c>
      <c r="I345" s="5" t="s">
        <v>6524</v>
      </c>
      <c r="J345" s="37"/>
      <c r="K345" s="325"/>
      <c r="L345" s="325"/>
      <c r="M345" s="325"/>
      <c r="N345" s="17">
        <v>0</v>
      </c>
      <c r="O345" s="5">
        <v>2015</v>
      </c>
      <c r="P345" s="5" t="s">
        <v>10002</v>
      </c>
      <c r="Q345" s="268" t="s">
        <v>10405</v>
      </c>
      <c r="R345" s="267"/>
      <c r="S345" s="269" t="s">
        <v>8</v>
      </c>
      <c r="Z345" s="324"/>
      <c r="AG345" s="324"/>
      <c r="AN345" s="324"/>
      <c r="AU345" s="324"/>
      <c r="BB345" s="324"/>
      <c r="BJ345" s="300"/>
      <c r="BK345" s="300"/>
      <c r="BL345" s="300"/>
      <c r="BM345" s="300"/>
      <c r="BN345" s="300"/>
      <c r="BO345" s="300"/>
      <c r="BP345" s="300"/>
    </row>
    <row r="346" spans="1:68" s="323" customFormat="1">
      <c r="A346" s="5"/>
      <c r="B346" s="5"/>
      <c r="C346" s="5" t="s">
        <v>10403</v>
      </c>
      <c r="D346" s="37">
        <f t="shared" si="7"/>
        <v>3.3333333333333335</v>
      </c>
      <c r="E346" s="17">
        <v>3</v>
      </c>
      <c r="F346" s="17">
        <v>2</v>
      </c>
      <c r="G346" s="17">
        <v>4.666666666666667</v>
      </c>
      <c r="H346" s="17">
        <v>3</v>
      </c>
      <c r="I346" s="5" t="s">
        <v>6524</v>
      </c>
      <c r="J346" s="37"/>
      <c r="K346" s="325"/>
      <c r="L346" s="325"/>
      <c r="M346" s="325"/>
      <c r="N346" s="17">
        <v>0</v>
      </c>
      <c r="O346" s="5">
        <v>2020</v>
      </c>
      <c r="P346" s="5" t="s">
        <v>10404</v>
      </c>
      <c r="Q346" s="268" t="s">
        <v>10403</v>
      </c>
      <c r="R346" s="267"/>
      <c r="S346" s="269" t="s">
        <v>8</v>
      </c>
      <c r="Z346" s="324"/>
      <c r="AG346" s="324"/>
      <c r="AN346" s="324"/>
      <c r="AU346" s="324"/>
      <c r="BB346" s="324"/>
      <c r="BJ346" s="300"/>
      <c r="BK346" s="300"/>
      <c r="BL346" s="300"/>
      <c r="BM346" s="300"/>
      <c r="BN346" s="300"/>
      <c r="BO346" s="300"/>
      <c r="BP346" s="300"/>
    </row>
    <row r="347" spans="1:68" s="323" customFormat="1">
      <c r="A347" s="5"/>
      <c r="B347" s="5"/>
      <c r="C347" s="5" t="s">
        <v>10402</v>
      </c>
      <c r="D347" s="37">
        <f t="shared" si="7"/>
        <v>3.3095238095238093</v>
      </c>
      <c r="E347" s="17">
        <v>0</v>
      </c>
      <c r="F347" s="17">
        <v>1</v>
      </c>
      <c r="G347" s="17">
        <v>4.333333333333333</v>
      </c>
      <c r="H347" s="17">
        <v>4.5</v>
      </c>
      <c r="I347" s="5" t="s">
        <v>6524</v>
      </c>
      <c r="J347" s="37"/>
      <c r="K347" s="325"/>
      <c r="L347" s="325"/>
      <c r="M347" s="325"/>
      <c r="N347" s="17">
        <v>0</v>
      </c>
      <c r="O347" s="5">
        <v>2020</v>
      </c>
      <c r="P347" s="5" t="s">
        <v>9937</v>
      </c>
      <c r="Q347" s="268" t="s">
        <v>10401</v>
      </c>
      <c r="R347" s="267"/>
      <c r="S347" s="269" t="s">
        <v>8</v>
      </c>
      <c r="Z347" s="324"/>
      <c r="AG347" s="324"/>
      <c r="AN347" s="324"/>
      <c r="AU347" s="324"/>
      <c r="BB347" s="324"/>
      <c r="BJ347" s="300"/>
      <c r="BK347" s="300"/>
      <c r="BL347" s="300"/>
      <c r="BM347" s="300"/>
      <c r="BN347" s="300"/>
      <c r="BO347" s="300"/>
      <c r="BP347" s="300"/>
    </row>
    <row r="348" spans="1:68" s="323" customFormat="1">
      <c r="A348" s="5"/>
      <c r="B348" s="5"/>
      <c r="C348" s="5" t="s">
        <v>10400</v>
      </c>
      <c r="D348" s="37">
        <f t="shared" si="7"/>
        <v>3.3095238095238093</v>
      </c>
      <c r="E348" s="17">
        <v>4</v>
      </c>
      <c r="F348" s="17">
        <v>3</v>
      </c>
      <c r="G348" s="17">
        <v>1.3333333333333333</v>
      </c>
      <c r="H348" s="17">
        <v>4.5</v>
      </c>
      <c r="I348" s="5" t="s">
        <v>6524</v>
      </c>
      <c r="J348" s="37"/>
      <c r="K348" s="325">
        <v>44414</v>
      </c>
      <c r="L348" s="325"/>
      <c r="M348" s="325"/>
      <c r="N348" s="17">
        <v>0</v>
      </c>
      <c r="O348" s="5">
        <v>2021</v>
      </c>
      <c r="P348" s="5" t="s">
        <v>10126</v>
      </c>
      <c r="Q348" s="268" t="s">
        <v>10399</v>
      </c>
      <c r="R348" s="267"/>
      <c r="S348" s="269" t="s">
        <v>8</v>
      </c>
      <c r="Z348" s="324"/>
      <c r="AG348" s="324"/>
      <c r="AN348" s="324"/>
      <c r="AU348" s="324"/>
      <c r="BB348" s="324"/>
      <c r="BJ348" s="300"/>
      <c r="BK348" s="300"/>
      <c r="BL348" s="300"/>
      <c r="BM348" s="300"/>
      <c r="BN348" s="300"/>
      <c r="BO348" s="300"/>
      <c r="BP348" s="300"/>
    </row>
    <row r="349" spans="1:68" s="323" customFormat="1">
      <c r="A349" s="5"/>
      <c r="B349" s="5"/>
      <c r="C349" s="5" t="s">
        <v>10398</v>
      </c>
      <c r="D349" s="37">
        <f t="shared" si="7"/>
        <v>3.2857142857142856</v>
      </c>
      <c r="E349" s="17">
        <v>6</v>
      </c>
      <c r="F349" s="17">
        <v>5</v>
      </c>
      <c r="G349" s="17">
        <v>6</v>
      </c>
      <c r="H349" s="17">
        <v>0</v>
      </c>
      <c r="I349" s="5" t="s">
        <v>6524</v>
      </c>
      <c r="J349" s="37"/>
      <c r="K349" s="325">
        <v>44989</v>
      </c>
      <c r="L349" s="325"/>
      <c r="M349" s="325"/>
      <c r="N349" s="17">
        <v>0</v>
      </c>
      <c r="O349" s="5">
        <v>2020</v>
      </c>
      <c r="P349" s="5" t="s">
        <v>10397</v>
      </c>
      <c r="Q349" s="268" t="s">
        <v>10396</v>
      </c>
      <c r="R349" s="267"/>
      <c r="S349" s="269" t="s">
        <v>8</v>
      </c>
      <c r="Z349" s="324"/>
      <c r="AG349" s="324"/>
      <c r="AN349" s="324"/>
      <c r="AU349" s="324"/>
      <c r="BB349" s="324"/>
      <c r="BJ349" s="300"/>
      <c r="BK349" s="300"/>
      <c r="BL349" s="300"/>
      <c r="BM349" s="300"/>
      <c r="BN349" s="300"/>
      <c r="BO349" s="300"/>
      <c r="BP349" s="300"/>
    </row>
    <row r="350" spans="1:68" s="323" customFormat="1">
      <c r="A350" s="5"/>
      <c r="B350" s="5"/>
      <c r="C350" s="5" t="s">
        <v>10395</v>
      </c>
      <c r="D350" s="37">
        <f t="shared" si="7"/>
        <v>3.2857142857142856</v>
      </c>
      <c r="E350" s="17">
        <v>4</v>
      </c>
      <c r="F350" s="17">
        <v>5</v>
      </c>
      <c r="G350" s="17">
        <v>4</v>
      </c>
      <c r="H350" s="17">
        <v>2</v>
      </c>
      <c r="I350" s="5" t="s">
        <v>6524</v>
      </c>
      <c r="J350" s="37"/>
      <c r="K350" s="325"/>
      <c r="L350" s="325"/>
      <c r="M350" s="325"/>
      <c r="N350" s="17">
        <v>0</v>
      </c>
      <c r="O350" s="17">
        <v>2019</v>
      </c>
      <c r="P350" s="5" t="s">
        <v>10394</v>
      </c>
      <c r="Q350" s="268" t="s">
        <v>10393</v>
      </c>
      <c r="R350" s="267"/>
      <c r="S350" s="269" t="s">
        <v>8</v>
      </c>
      <c r="Z350" s="324"/>
      <c r="AG350" s="324"/>
      <c r="AN350" s="324"/>
      <c r="AU350" s="324"/>
      <c r="BB350" s="324"/>
      <c r="BJ350" s="300"/>
      <c r="BK350" s="300"/>
      <c r="BL350" s="300"/>
      <c r="BM350" s="300"/>
      <c r="BN350" s="300"/>
      <c r="BO350" s="300"/>
      <c r="BP350" s="300"/>
    </row>
    <row r="351" spans="1:68" s="323" customFormat="1">
      <c r="A351" s="5"/>
      <c r="B351" s="5"/>
      <c r="C351" s="5" t="s">
        <v>10392</v>
      </c>
      <c r="D351" s="37">
        <f t="shared" si="7"/>
        <v>3.2857142857142856</v>
      </c>
      <c r="E351" s="17">
        <v>3</v>
      </c>
      <c r="F351" s="17">
        <v>0</v>
      </c>
      <c r="G351" s="17">
        <v>4</v>
      </c>
      <c r="H351" s="17">
        <v>4</v>
      </c>
      <c r="I351" s="5" t="s">
        <v>6524</v>
      </c>
      <c r="J351" s="37"/>
      <c r="K351" s="325">
        <v>44289</v>
      </c>
      <c r="L351" s="325"/>
      <c r="M351" s="325"/>
      <c r="N351" s="17">
        <v>0</v>
      </c>
      <c r="O351" s="5">
        <v>2010</v>
      </c>
      <c r="P351" s="5" t="s">
        <v>10112</v>
      </c>
      <c r="Q351" s="268" t="s">
        <v>10391</v>
      </c>
      <c r="R351" s="267"/>
      <c r="S351" s="269" t="s">
        <v>8</v>
      </c>
      <c r="Z351" s="324"/>
      <c r="AG351" s="324"/>
      <c r="AN351" s="324"/>
      <c r="AU351" s="324"/>
      <c r="BB351" s="324"/>
      <c r="BJ351" s="300"/>
      <c r="BK351" s="300"/>
      <c r="BL351" s="300"/>
      <c r="BM351" s="300"/>
      <c r="BN351" s="300"/>
      <c r="BO351" s="300"/>
      <c r="BP351" s="300"/>
    </row>
    <row r="352" spans="1:68" s="323" customFormat="1">
      <c r="A352" s="5"/>
      <c r="B352" s="5"/>
      <c r="C352" s="5" t="s">
        <v>10390</v>
      </c>
      <c r="D352" s="37">
        <f t="shared" si="7"/>
        <v>3.2857142857142856</v>
      </c>
      <c r="E352" s="17">
        <v>3</v>
      </c>
      <c r="F352" s="17">
        <v>0</v>
      </c>
      <c r="G352" s="17">
        <v>4</v>
      </c>
      <c r="H352" s="17">
        <v>4</v>
      </c>
      <c r="I352" s="5" t="s">
        <v>6524</v>
      </c>
      <c r="J352" s="37"/>
      <c r="K352" s="325"/>
      <c r="L352" s="325"/>
      <c r="M352" s="325"/>
      <c r="N352" s="17">
        <v>0</v>
      </c>
      <c r="O352" s="5">
        <v>2021</v>
      </c>
      <c r="P352" s="5" t="s">
        <v>9978</v>
      </c>
      <c r="Q352" s="268" t="s">
        <v>10389</v>
      </c>
      <c r="R352" s="267"/>
      <c r="S352" s="269" t="s">
        <v>8</v>
      </c>
      <c r="Z352" s="324"/>
      <c r="AG352" s="324"/>
      <c r="AN352" s="324"/>
      <c r="AU352" s="324"/>
      <c r="BB352" s="324"/>
      <c r="BJ352" s="300"/>
      <c r="BK352" s="300"/>
      <c r="BL352" s="300"/>
      <c r="BM352" s="300"/>
      <c r="BN352" s="300"/>
      <c r="BO352" s="300"/>
      <c r="BP352" s="300"/>
    </row>
    <row r="353" spans="1:68" s="323" customFormat="1">
      <c r="A353" s="5"/>
      <c r="B353" s="5"/>
      <c r="C353" s="5" t="s">
        <v>10388</v>
      </c>
      <c r="D353" s="37">
        <f t="shared" si="7"/>
        <v>3.2857142857142856</v>
      </c>
      <c r="E353" s="17">
        <v>3</v>
      </c>
      <c r="F353" s="17">
        <v>2</v>
      </c>
      <c r="G353" s="17">
        <v>3</v>
      </c>
      <c r="H353" s="17">
        <v>4</v>
      </c>
      <c r="I353" s="5" t="s">
        <v>6524</v>
      </c>
      <c r="J353" s="37"/>
      <c r="K353" s="325">
        <v>44994</v>
      </c>
      <c r="L353" s="325"/>
      <c r="M353" s="325"/>
      <c r="N353" s="17">
        <v>0</v>
      </c>
      <c r="O353" s="5">
        <v>2013</v>
      </c>
      <c r="P353" s="5" t="s">
        <v>10387</v>
      </c>
      <c r="Q353" s="268" t="s">
        <v>10386</v>
      </c>
      <c r="R353" s="267"/>
      <c r="S353" s="269" t="s">
        <v>8</v>
      </c>
      <c r="Z353" s="324"/>
      <c r="AG353" s="324"/>
      <c r="AN353" s="324"/>
      <c r="AU353" s="324"/>
      <c r="BB353" s="324"/>
      <c r="BJ353" s="300"/>
      <c r="BK353" s="300"/>
      <c r="BL353" s="300"/>
      <c r="BM353" s="300"/>
      <c r="BN353" s="300"/>
      <c r="BO353" s="300"/>
      <c r="BP353" s="300"/>
    </row>
    <row r="354" spans="1:68" s="323" customFormat="1">
      <c r="A354" s="5"/>
      <c r="B354" s="5"/>
      <c r="C354" s="5" t="s">
        <v>10385</v>
      </c>
      <c r="D354" s="37">
        <f t="shared" si="7"/>
        <v>3.2619047619047619</v>
      </c>
      <c r="E354" s="17">
        <v>6</v>
      </c>
      <c r="F354" s="17">
        <v>1</v>
      </c>
      <c r="G354" s="17">
        <v>2.6666666666666665</v>
      </c>
      <c r="H354" s="17">
        <v>3.5</v>
      </c>
      <c r="I354" s="5" t="s">
        <v>6524</v>
      </c>
      <c r="J354" s="37"/>
      <c r="K354" s="325"/>
      <c r="L354" s="325"/>
      <c r="M354" s="325"/>
      <c r="N354" s="17">
        <v>0</v>
      </c>
      <c r="O354" s="5">
        <v>2022</v>
      </c>
      <c r="P354" s="5" t="s">
        <v>10384</v>
      </c>
      <c r="Q354" s="268" t="s">
        <v>10383</v>
      </c>
      <c r="R354" s="267"/>
      <c r="S354" s="269" t="s">
        <v>8</v>
      </c>
      <c r="Z354" s="324"/>
      <c r="AG354" s="324"/>
      <c r="AN354" s="324"/>
      <c r="AU354" s="324"/>
      <c r="BB354" s="324"/>
      <c r="BJ354" s="300"/>
      <c r="BK354" s="300"/>
      <c r="BL354" s="300"/>
      <c r="BM354" s="300"/>
      <c r="BN354" s="300"/>
      <c r="BO354" s="300"/>
      <c r="BP354" s="300"/>
    </row>
    <row r="355" spans="1:68" s="323" customFormat="1">
      <c r="A355" s="5"/>
      <c r="B355" s="5"/>
      <c r="C355" s="5" t="s">
        <v>10382</v>
      </c>
      <c r="D355" s="37">
        <f t="shared" si="7"/>
        <v>3.2380952380952381</v>
      </c>
      <c r="E355" s="17">
        <v>6</v>
      </c>
      <c r="F355" s="17">
        <v>4</v>
      </c>
      <c r="G355" s="17">
        <v>3.3333333333333335</v>
      </c>
      <c r="H355" s="17">
        <v>2</v>
      </c>
      <c r="I355" s="5" t="s">
        <v>6524</v>
      </c>
      <c r="J355" s="37"/>
      <c r="K355" s="325"/>
      <c r="L355" s="325"/>
      <c r="M355" s="325"/>
      <c r="N355" s="17">
        <v>0</v>
      </c>
      <c r="O355" s="5">
        <v>2022</v>
      </c>
      <c r="P355" s="5" t="s">
        <v>10381</v>
      </c>
      <c r="Q355" s="268" t="s">
        <v>10380</v>
      </c>
      <c r="R355" s="267"/>
      <c r="S355" s="269" t="s">
        <v>8</v>
      </c>
      <c r="Z355" s="324"/>
      <c r="AG355" s="324"/>
      <c r="AN355" s="324"/>
      <c r="AU355" s="324"/>
      <c r="BB355" s="324"/>
      <c r="BJ355" s="300"/>
      <c r="BK355" s="300"/>
      <c r="BL355" s="300"/>
      <c r="BM355" s="300"/>
      <c r="BN355" s="300"/>
      <c r="BO355" s="300"/>
      <c r="BP355" s="300"/>
    </row>
    <row r="356" spans="1:68" s="323" customFormat="1">
      <c r="A356" s="5"/>
      <c r="B356" s="5"/>
      <c r="C356" s="5" t="s">
        <v>10379</v>
      </c>
      <c r="D356" s="37">
        <f t="shared" si="7"/>
        <v>3.2380952380952381</v>
      </c>
      <c r="E356" s="17">
        <v>4</v>
      </c>
      <c r="F356" s="17">
        <v>0</v>
      </c>
      <c r="G356" s="17">
        <v>3.3333333333333335</v>
      </c>
      <c r="H356" s="17">
        <v>4</v>
      </c>
      <c r="I356" s="5" t="s">
        <v>6524</v>
      </c>
      <c r="J356" s="37"/>
      <c r="K356" s="325"/>
      <c r="L356" s="325"/>
      <c r="M356" s="325"/>
      <c r="N356" s="17">
        <v>0</v>
      </c>
      <c r="O356" s="5">
        <v>2022</v>
      </c>
      <c r="P356" s="5" t="s">
        <v>10378</v>
      </c>
      <c r="Q356" s="268" t="s">
        <v>10026</v>
      </c>
      <c r="R356" s="267"/>
      <c r="S356" s="269" t="s">
        <v>8</v>
      </c>
      <c r="Z356" s="324"/>
      <c r="AG356" s="324"/>
      <c r="AN356" s="324"/>
      <c r="AU356" s="324"/>
      <c r="BB356" s="324"/>
      <c r="BJ356" s="300"/>
      <c r="BK356" s="300"/>
      <c r="BL356" s="300"/>
      <c r="BM356" s="300"/>
      <c r="BN356" s="300"/>
      <c r="BO356" s="300"/>
      <c r="BP356" s="300"/>
    </row>
    <row r="357" spans="1:68" s="323" customFormat="1">
      <c r="A357" s="5"/>
      <c r="B357" s="5"/>
      <c r="C357" s="5" t="s">
        <v>10377</v>
      </c>
      <c r="D357" s="37">
        <f t="shared" si="7"/>
        <v>3.2380952380952377</v>
      </c>
      <c r="E357" s="17">
        <v>4</v>
      </c>
      <c r="F357" s="17">
        <v>2</v>
      </c>
      <c r="G357" s="17">
        <v>5.333333333333333</v>
      </c>
      <c r="H357" s="17">
        <v>2</v>
      </c>
      <c r="I357" s="5" t="s">
        <v>6524</v>
      </c>
      <c r="J357" s="37"/>
      <c r="K357" s="325"/>
      <c r="L357" s="325"/>
      <c r="M357" s="325"/>
      <c r="N357" s="17">
        <v>0</v>
      </c>
      <c r="O357" s="5">
        <v>2022</v>
      </c>
      <c r="P357" s="5" t="s">
        <v>10376</v>
      </c>
      <c r="Q357" s="268" t="s">
        <v>10375</v>
      </c>
      <c r="R357" s="267"/>
      <c r="S357" s="269" t="s">
        <v>8</v>
      </c>
      <c r="Z357" s="324"/>
      <c r="AG357" s="324"/>
      <c r="AN357" s="324"/>
      <c r="AU357" s="324"/>
      <c r="BB357" s="324"/>
      <c r="BJ357" s="300"/>
      <c r="BK357" s="300"/>
      <c r="BL357" s="300"/>
      <c r="BM357" s="300"/>
      <c r="BN357" s="300"/>
      <c r="BO357" s="300"/>
      <c r="BP357" s="300"/>
    </row>
    <row r="358" spans="1:68" s="323" customFormat="1">
      <c r="A358" s="5"/>
      <c r="B358" s="5"/>
      <c r="C358" s="5" t="s">
        <v>10374</v>
      </c>
      <c r="D358" s="37">
        <f t="shared" si="7"/>
        <v>3.1904761904761902</v>
      </c>
      <c r="E358" s="17">
        <v>3</v>
      </c>
      <c r="F358" s="17">
        <v>0</v>
      </c>
      <c r="G358" s="17">
        <v>3.6666666666666665</v>
      </c>
      <c r="H358" s="17">
        <v>4</v>
      </c>
      <c r="I358" s="5" t="s">
        <v>6524</v>
      </c>
      <c r="J358" s="37"/>
      <c r="K358" s="325"/>
      <c r="L358" s="325"/>
      <c r="M358" s="325"/>
      <c r="N358" s="17">
        <v>0</v>
      </c>
      <c r="O358" s="5">
        <v>2020</v>
      </c>
      <c r="P358" s="5" t="s">
        <v>10002</v>
      </c>
      <c r="Q358" s="268" t="s">
        <v>10373</v>
      </c>
      <c r="R358" s="267"/>
      <c r="S358" s="269" t="s">
        <v>8</v>
      </c>
      <c r="Z358" s="324"/>
      <c r="AG358" s="324"/>
      <c r="AN358" s="324"/>
      <c r="AU358" s="324"/>
      <c r="BB358" s="324"/>
      <c r="BJ358" s="300"/>
      <c r="BK358" s="300"/>
      <c r="BL358" s="300"/>
      <c r="BM358" s="300"/>
      <c r="BN358" s="300"/>
      <c r="BO358" s="300"/>
      <c r="BP358" s="300"/>
    </row>
    <row r="359" spans="1:68" s="323" customFormat="1">
      <c r="A359" s="5"/>
      <c r="B359" s="5"/>
      <c r="C359" s="5" t="s">
        <v>10372</v>
      </c>
      <c r="D359" s="37">
        <f t="shared" si="7"/>
        <v>3.1428571428571428</v>
      </c>
      <c r="E359" s="17">
        <v>4</v>
      </c>
      <c r="F359" s="17">
        <v>6</v>
      </c>
      <c r="G359" s="17">
        <v>3</v>
      </c>
      <c r="H359" s="17">
        <v>2</v>
      </c>
      <c r="I359" s="5" t="s">
        <v>6524</v>
      </c>
      <c r="J359" s="37"/>
      <c r="K359" s="325"/>
      <c r="L359" s="325"/>
      <c r="M359" s="325"/>
      <c r="N359" s="17">
        <v>0</v>
      </c>
      <c r="O359" s="5">
        <v>2020</v>
      </c>
      <c r="P359" s="5" t="s">
        <v>10371</v>
      </c>
      <c r="Q359" s="268" t="s">
        <v>10370</v>
      </c>
      <c r="R359" s="267"/>
      <c r="S359" s="269" t="s">
        <v>8</v>
      </c>
      <c r="Z359" s="324"/>
      <c r="AG359" s="324"/>
      <c r="AN359" s="324"/>
      <c r="AU359" s="324"/>
      <c r="BB359" s="324"/>
      <c r="BJ359" s="300"/>
      <c r="BK359" s="300"/>
      <c r="BL359" s="300"/>
      <c r="BM359" s="300"/>
      <c r="BN359" s="300"/>
      <c r="BO359" s="300"/>
      <c r="BP359" s="300"/>
    </row>
    <row r="360" spans="1:68">
      <c r="C360" s="269" t="s">
        <v>10369</v>
      </c>
      <c r="D360" s="37">
        <f t="shared" si="7"/>
        <v>3.1428571428571428</v>
      </c>
      <c r="E360" s="17">
        <v>1</v>
      </c>
      <c r="F360" s="17">
        <v>4</v>
      </c>
      <c r="G360" s="17">
        <v>4</v>
      </c>
      <c r="H360" s="17">
        <v>3</v>
      </c>
      <c r="I360" s="5" t="s">
        <v>6524</v>
      </c>
      <c r="K360" s="325"/>
      <c r="L360" s="325"/>
      <c r="M360" s="325"/>
      <c r="N360" s="17">
        <v>0</v>
      </c>
      <c r="O360" s="5">
        <v>2021</v>
      </c>
      <c r="P360" s="5" t="s">
        <v>10368</v>
      </c>
      <c r="Q360" s="268" t="s">
        <v>10367</v>
      </c>
      <c r="S360" s="269" t="s">
        <v>8</v>
      </c>
      <c r="T360" s="323"/>
      <c r="U360" s="323"/>
      <c r="V360" s="323"/>
      <c r="W360" s="323"/>
      <c r="X360" s="323"/>
      <c r="Y360" s="323"/>
      <c r="Z360" s="324"/>
      <c r="AA360" s="323"/>
      <c r="AB360" s="323"/>
      <c r="AC360" s="323"/>
      <c r="AD360" s="323"/>
      <c r="AE360" s="323"/>
      <c r="AF360" s="323"/>
      <c r="AG360" s="324"/>
      <c r="AH360" s="323"/>
      <c r="AI360" s="323"/>
      <c r="AJ360" s="323"/>
      <c r="AK360" s="323"/>
      <c r="AL360" s="323"/>
      <c r="AM360" s="323"/>
      <c r="AN360" s="324"/>
      <c r="AO360" s="323"/>
      <c r="AP360" s="323"/>
      <c r="AQ360" s="323"/>
      <c r="AR360" s="323"/>
      <c r="AS360" s="323"/>
      <c r="AT360" s="323"/>
      <c r="AU360" s="324"/>
      <c r="AV360" s="323"/>
      <c r="AW360" s="323"/>
      <c r="AX360" s="323"/>
      <c r="AY360" s="323"/>
      <c r="AZ360" s="323"/>
      <c r="BA360" s="323"/>
      <c r="BB360" s="324"/>
      <c r="BC360" s="323"/>
      <c r="BD360" s="323"/>
      <c r="BE360" s="323"/>
      <c r="BF360" s="323"/>
      <c r="BG360" s="323"/>
      <c r="BH360" s="323"/>
      <c r="BI360" s="323"/>
    </row>
    <row r="361" spans="1:68">
      <c r="C361" s="5" t="s">
        <v>10366</v>
      </c>
      <c r="D361" s="37">
        <f t="shared" si="7"/>
        <v>3.1428571428571428</v>
      </c>
      <c r="E361" s="17">
        <v>2</v>
      </c>
      <c r="F361" s="17">
        <v>0</v>
      </c>
      <c r="G361" s="17">
        <v>4</v>
      </c>
      <c r="H361" s="17">
        <v>4</v>
      </c>
      <c r="I361" s="5" t="s">
        <v>6524</v>
      </c>
      <c r="K361" s="325"/>
      <c r="L361" s="325"/>
      <c r="M361" s="325"/>
      <c r="N361" s="17">
        <v>0</v>
      </c>
      <c r="O361" s="5">
        <v>2020</v>
      </c>
      <c r="P361" s="5" t="s">
        <v>10365</v>
      </c>
      <c r="Q361" s="268" t="s">
        <v>10215</v>
      </c>
      <c r="S361" s="269" t="s">
        <v>8</v>
      </c>
      <c r="T361" s="323"/>
      <c r="U361" s="323"/>
      <c r="V361" s="323"/>
      <c r="W361" s="323"/>
      <c r="X361" s="323"/>
      <c r="Y361" s="323"/>
      <c r="Z361" s="324"/>
      <c r="AA361" s="323"/>
      <c r="AB361" s="323"/>
      <c r="AC361" s="323"/>
      <c r="AD361" s="323"/>
      <c r="AE361" s="323"/>
      <c r="AF361" s="323"/>
      <c r="AG361" s="324"/>
      <c r="AH361" s="323"/>
      <c r="AI361" s="323"/>
      <c r="AJ361" s="323"/>
      <c r="AK361" s="323"/>
      <c r="AL361" s="323"/>
      <c r="AM361" s="323"/>
      <c r="AN361" s="324"/>
      <c r="AO361" s="323"/>
      <c r="AP361" s="323"/>
      <c r="AQ361" s="323"/>
      <c r="AR361" s="323"/>
      <c r="AS361" s="323"/>
      <c r="AT361" s="323"/>
      <c r="AU361" s="324"/>
      <c r="AV361" s="323"/>
      <c r="AW361" s="323"/>
      <c r="AX361" s="323"/>
      <c r="AY361" s="323"/>
      <c r="AZ361" s="323"/>
      <c r="BA361" s="323"/>
      <c r="BB361" s="324"/>
      <c r="BC361" s="323"/>
      <c r="BD361" s="323"/>
      <c r="BE361" s="323"/>
      <c r="BF361" s="323"/>
      <c r="BG361" s="323"/>
      <c r="BH361" s="323"/>
      <c r="BI361" s="323"/>
    </row>
    <row r="362" spans="1:68">
      <c r="C362" s="5" t="s">
        <v>10364</v>
      </c>
      <c r="D362" s="37">
        <f t="shared" si="7"/>
        <v>3.0952380952380953</v>
      </c>
      <c r="E362" s="17">
        <v>4</v>
      </c>
      <c r="F362" s="17">
        <v>2</v>
      </c>
      <c r="G362" s="17">
        <v>3.3333333333333335</v>
      </c>
      <c r="H362" s="17">
        <v>3</v>
      </c>
      <c r="I362" s="5" t="s">
        <v>6524</v>
      </c>
      <c r="K362" s="325"/>
      <c r="L362" s="325"/>
      <c r="M362" s="325"/>
      <c r="N362" s="17">
        <v>0</v>
      </c>
      <c r="O362" s="5">
        <v>2022</v>
      </c>
      <c r="P362" s="5" t="s">
        <v>10363</v>
      </c>
      <c r="Q362" s="268" t="s">
        <v>10362</v>
      </c>
      <c r="S362" s="269" t="s">
        <v>8</v>
      </c>
      <c r="T362" s="323"/>
      <c r="U362" s="323"/>
      <c r="V362" s="323"/>
      <c r="W362" s="323"/>
      <c r="X362" s="323"/>
      <c r="Y362" s="323"/>
      <c r="Z362" s="324"/>
      <c r="AA362" s="323"/>
      <c r="AB362" s="323"/>
      <c r="AC362" s="323"/>
      <c r="AD362" s="323"/>
      <c r="AE362" s="323"/>
      <c r="AF362" s="323"/>
      <c r="AG362" s="324"/>
      <c r="AH362" s="323"/>
      <c r="AI362" s="323"/>
      <c r="AJ362" s="323"/>
      <c r="AK362" s="323"/>
      <c r="AL362" s="323"/>
      <c r="AM362" s="323"/>
      <c r="AN362" s="324"/>
      <c r="AO362" s="323"/>
      <c r="AP362" s="323"/>
      <c r="AQ362" s="323"/>
      <c r="AR362" s="323"/>
      <c r="AS362" s="323"/>
      <c r="AT362" s="323"/>
      <c r="AU362" s="324"/>
      <c r="AV362" s="323"/>
      <c r="AW362" s="323"/>
      <c r="AX362" s="323"/>
      <c r="AY362" s="323"/>
      <c r="AZ362" s="323"/>
      <c r="BA362" s="323"/>
      <c r="BB362" s="324"/>
      <c r="BC362" s="323"/>
      <c r="BD362" s="323"/>
      <c r="BE362" s="323"/>
      <c r="BF362" s="323"/>
      <c r="BG362" s="323"/>
      <c r="BH362" s="323"/>
      <c r="BI362" s="323"/>
    </row>
    <row r="363" spans="1:68">
      <c r="A363" s="5" t="s">
        <v>10361</v>
      </c>
      <c r="B363" s="5" t="s">
        <v>10360</v>
      </c>
      <c r="C363" s="334" t="s">
        <v>10359</v>
      </c>
      <c r="D363" s="37">
        <f t="shared" si="7"/>
        <v>3.0952380952380949</v>
      </c>
      <c r="E363" s="333">
        <v>3</v>
      </c>
      <c r="F363" s="333">
        <v>2</v>
      </c>
      <c r="G363" s="333">
        <v>5.333333333333333</v>
      </c>
      <c r="H363" s="333">
        <v>2</v>
      </c>
      <c r="I363" s="269" t="s">
        <v>6524</v>
      </c>
      <c r="J363" s="37" t="e">
        <f>AVERAGE(S363:BP363)</f>
        <v>#DIV/0!</v>
      </c>
      <c r="K363" s="332"/>
      <c r="L363" s="332"/>
      <c r="M363" s="332"/>
      <c r="N363" s="17">
        <v>0</v>
      </c>
      <c r="O363" s="269">
        <v>2019</v>
      </c>
      <c r="P363" s="5" t="s">
        <v>10160</v>
      </c>
      <c r="Q363" s="283" t="s">
        <v>10358</v>
      </c>
      <c r="S363" s="269" t="s">
        <v>8</v>
      </c>
      <c r="T363" s="323"/>
      <c r="U363" s="323"/>
      <c r="V363" s="323"/>
      <c r="W363" s="323"/>
      <c r="X363" s="323"/>
      <c r="Y363" s="323"/>
      <c r="Z363" s="324"/>
      <c r="AA363" s="323"/>
      <c r="AB363" s="323"/>
      <c r="AC363" s="323"/>
      <c r="AD363" s="323"/>
      <c r="AE363" s="323"/>
      <c r="AF363" s="323"/>
      <c r="AG363" s="324"/>
      <c r="AH363" s="323"/>
      <c r="AI363" s="323"/>
      <c r="AJ363" s="323"/>
      <c r="AK363" s="323"/>
      <c r="AL363" s="323"/>
      <c r="AM363" s="323"/>
      <c r="AN363" s="324"/>
      <c r="AO363" s="323"/>
      <c r="AP363" s="323"/>
      <c r="AQ363" s="323"/>
      <c r="AR363" s="323"/>
      <c r="AS363" s="323"/>
      <c r="AT363" s="323"/>
      <c r="AU363" s="324"/>
      <c r="AV363" s="323"/>
      <c r="AW363" s="323"/>
      <c r="AX363" s="323"/>
      <c r="AY363" s="323"/>
      <c r="AZ363" s="323"/>
      <c r="BA363" s="323"/>
      <c r="BB363" s="324"/>
      <c r="BC363" s="323"/>
      <c r="BD363" s="323"/>
      <c r="BE363" s="323"/>
      <c r="BF363" s="323"/>
      <c r="BG363" s="323"/>
      <c r="BH363" s="323"/>
      <c r="BI363" s="323"/>
    </row>
    <row r="364" spans="1:68">
      <c r="C364" s="5" t="s">
        <v>10357</v>
      </c>
      <c r="D364" s="37">
        <f t="shared" si="7"/>
        <v>3.0952380952380949</v>
      </c>
      <c r="E364" s="17">
        <v>4</v>
      </c>
      <c r="F364" s="17">
        <v>3</v>
      </c>
      <c r="G364" s="17">
        <v>4.333333333333333</v>
      </c>
      <c r="H364" s="17">
        <v>2</v>
      </c>
      <c r="I364" s="5" t="s">
        <v>6524</v>
      </c>
      <c r="K364" s="325"/>
      <c r="L364" s="325"/>
      <c r="M364" s="325"/>
      <c r="N364" s="17">
        <v>0</v>
      </c>
      <c r="O364" s="5">
        <v>2019</v>
      </c>
      <c r="P364" s="5" t="s">
        <v>10356</v>
      </c>
      <c r="Q364" s="268" t="s">
        <v>10355</v>
      </c>
      <c r="S364" s="269" t="s">
        <v>8</v>
      </c>
      <c r="T364" s="323"/>
      <c r="U364" s="323"/>
      <c r="V364" s="323"/>
      <c r="W364" s="323"/>
      <c r="X364" s="323"/>
      <c r="Y364" s="323"/>
      <c r="Z364" s="324"/>
      <c r="AA364" s="323"/>
      <c r="AB364" s="323"/>
      <c r="AC364" s="323"/>
      <c r="AD364" s="323"/>
      <c r="AE364" s="323"/>
      <c r="AF364" s="323"/>
      <c r="AG364" s="324"/>
      <c r="AH364" s="323"/>
      <c r="AI364" s="323"/>
      <c r="AJ364" s="323"/>
      <c r="AK364" s="323"/>
      <c r="AL364" s="323"/>
      <c r="AM364" s="323"/>
      <c r="AN364" s="324"/>
      <c r="AO364" s="323"/>
      <c r="AP364" s="323"/>
      <c r="AQ364" s="323"/>
      <c r="AR364" s="323"/>
      <c r="AS364" s="323"/>
      <c r="AT364" s="323"/>
      <c r="AU364" s="324"/>
      <c r="AV364" s="323"/>
      <c r="AW364" s="323"/>
      <c r="AX364" s="323"/>
      <c r="AY364" s="323"/>
      <c r="AZ364" s="323"/>
      <c r="BA364" s="323"/>
      <c r="BB364" s="324"/>
      <c r="BC364" s="323"/>
      <c r="BD364" s="323"/>
      <c r="BE364" s="323"/>
      <c r="BF364" s="323"/>
      <c r="BG364" s="323"/>
      <c r="BH364" s="323"/>
      <c r="BI364" s="323"/>
    </row>
    <row r="365" spans="1:68">
      <c r="C365" s="5" t="s">
        <v>10354</v>
      </c>
      <c r="D365" s="37">
        <f t="shared" si="7"/>
        <v>3.0476190476190479</v>
      </c>
      <c r="E365" s="17">
        <v>3</v>
      </c>
      <c r="F365" s="17">
        <v>3</v>
      </c>
      <c r="G365" s="17">
        <v>4.666666666666667</v>
      </c>
      <c r="H365" s="17">
        <v>2</v>
      </c>
      <c r="I365" s="5" t="s">
        <v>6524</v>
      </c>
      <c r="K365" s="325"/>
      <c r="L365" s="325"/>
      <c r="M365" s="325"/>
      <c r="N365" s="17">
        <v>0</v>
      </c>
      <c r="O365" s="5">
        <v>2020</v>
      </c>
      <c r="P365" s="5" t="s">
        <v>10353</v>
      </c>
      <c r="Q365" s="268" t="s">
        <v>10352</v>
      </c>
      <c r="S365" s="269" t="s">
        <v>8</v>
      </c>
      <c r="T365" s="323"/>
      <c r="U365" s="323"/>
      <c r="V365" s="323"/>
      <c r="W365" s="323"/>
      <c r="X365" s="323"/>
      <c r="Y365" s="323"/>
      <c r="Z365" s="324"/>
      <c r="AA365" s="323"/>
      <c r="AB365" s="323"/>
      <c r="AC365" s="323"/>
      <c r="AD365" s="323"/>
      <c r="AE365" s="323"/>
      <c r="AF365" s="323"/>
      <c r="AG365" s="324"/>
      <c r="AH365" s="323"/>
      <c r="AI365" s="323"/>
      <c r="AJ365" s="323"/>
      <c r="AK365" s="323"/>
      <c r="AL365" s="323"/>
      <c r="AM365" s="323"/>
      <c r="AN365" s="324"/>
      <c r="AO365" s="323"/>
      <c r="AP365" s="323"/>
      <c r="AQ365" s="323"/>
      <c r="AR365" s="323"/>
      <c r="AS365" s="323"/>
      <c r="AT365" s="323"/>
      <c r="AU365" s="324"/>
      <c r="AV365" s="323"/>
      <c r="AW365" s="323"/>
      <c r="AX365" s="323"/>
      <c r="AY365" s="323"/>
      <c r="AZ365" s="323"/>
      <c r="BA365" s="323"/>
      <c r="BB365" s="324"/>
      <c r="BC365" s="323"/>
      <c r="BD365" s="323"/>
      <c r="BE365" s="323"/>
      <c r="BF365" s="323"/>
      <c r="BG365" s="323"/>
      <c r="BH365" s="323"/>
      <c r="BI365" s="323"/>
    </row>
    <row r="366" spans="1:68">
      <c r="C366" s="5" t="s">
        <v>10351</v>
      </c>
      <c r="D366" s="37">
        <f t="shared" si="7"/>
        <v>3.0476190476190479</v>
      </c>
      <c r="E366" s="17">
        <v>4</v>
      </c>
      <c r="F366" s="17">
        <v>2</v>
      </c>
      <c r="G366" s="17">
        <v>4.666666666666667</v>
      </c>
      <c r="H366" s="17">
        <v>2</v>
      </c>
      <c r="I366" s="5" t="s">
        <v>6524</v>
      </c>
      <c r="K366" s="325"/>
      <c r="L366" s="325"/>
      <c r="M366" s="325"/>
      <c r="N366" s="17">
        <v>0</v>
      </c>
      <c r="O366" s="5">
        <v>2010</v>
      </c>
      <c r="P366" s="5" t="s">
        <v>10112</v>
      </c>
      <c r="Q366" s="268" t="s">
        <v>10350</v>
      </c>
      <c r="S366" s="269" t="s">
        <v>8</v>
      </c>
      <c r="T366" s="323"/>
      <c r="U366" s="323"/>
      <c r="V366" s="323"/>
      <c r="W366" s="323"/>
      <c r="X366" s="323"/>
      <c r="Y366" s="323"/>
      <c r="Z366" s="324"/>
      <c r="AA366" s="323"/>
      <c r="AB366" s="323"/>
      <c r="AC366" s="323"/>
      <c r="AD366" s="323"/>
      <c r="AE366" s="323"/>
      <c r="AF366" s="323"/>
      <c r="AG366" s="324"/>
      <c r="AH366" s="323"/>
      <c r="AI366" s="323"/>
      <c r="AJ366" s="323"/>
      <c r="AK366" s="323"/>
      <c r="AL366" s="323"/>
      <c r="AM366" s="323"/>
      <c r="AN366" s="324"/>
      <c r="AO366" s="323"/>
      <c r="AP366" s="323"/>
      <c r="AQ366" s="323"/>
      <c r="AR366" s="323"/>
      <c r="AS366" s="323"/>
      <c r="AT366" s="323"/>
      <c r="AU366" s="324"/>
      <c r="AV366" s="323"/>
      <c r="AW366" s="323"/>
      <c r="AX366" s="323"/>
      <c r="AY366" s="323"/>
      <c r="AZ366" s="323"/>
      <c r="BA366" s="323"/>
      <c r="BB366" s="324"/>
      <c r="BC366" s="323"/>
      <c r="BD366" s="323"/>
      <c r="BE366" s="323"/>
      <c r="BF366" s="323"/>
      <c r="BG366" s="323"/>
      <c r="BH366" s="323"/>
      <c r="BI366" s="323"/>
    </row>
    <row r="367" spans="1:68">
      <c r="C367" s="5" t="s">
        <v>10349</v>
      </c>
      <c r="D367" s="37">
        <f t="shared" si="7"/>
        <v>3.0476190476190479</v>
      </c>
      <c r="E367" s="17">
        <v>3</v>
      </c>
      <c r="F367" s="17">
        <v>0</v>
      </c>
      <c r="G367" s="17">
        <v>4.666666666666667</v>
      </c>
      <c r="H367" s="17">
        <v>3</v>
      </c>
      <c r="I367" s="5" t="s">
        <v>6524</v>
      </c>
      <c r="K367" s="325"/>
      <c r="L367" s="325"/>
      <c r="M367" s="325"/>
      <c r="N367" s="17">
        <v>0</v>
      </c>
      <c r="O367" s="5">
        <v>2021</v>
      </c>
      <c r="P367" s="5" t="s">
        <v>10082</v>
      </c>
      <c r="Q367" s="268" t="s">
        <v>10348</v>
      </c>
      <c r="S367" s="269" t="s">
        <v>8</v>
      </c>
      <c r="T367" s="323"/>
      <c r="U367" s="323"/>
      <c r="V367" s="323"/>
      <c r="W367" s="323"/>
      <c r="X367" s="323"/>
      <c r="Y367" s="323"/>
      <c r="Z367" s="324"/>
      <c r="AA367" s="323"/>
      <c r="AB367" s="323"/>
      <c r="AC367" s="323"/>
      <c r="AD367" s="323"/>
      <c r="AE367" s="323"/>
      <c r="AF367" s="323"/>
      <c r="AG367" s="324"/>
      <c r="AH367" s="323"/>
      <c r="AI367" s="323"/>
      <c r="AJ367" s="323"/>
      <c r="AK367" s="323"/>
      <c r="AL367" s="323"/>
      <c r="AM367" s="323"/>
      <c r="AN367" s="324"/>
      <c r="AO367" s="323"/>
      <c r="AP367" s="323"/>
      <c r="AQ367" s="323"/>
      <c r="AR367" s="323"/>
      <c r="AS367" s="323"/>
      <c r="AT367" s="323"/>
      <c r="AU367" s="324"/>
      <c r="AV367" s="323"/>
      <c r="AW367" s="323"/>
      <c r="AX367" s="323"/>
      <c r="AY367" s="323"/>
      <c r="AZ367" s="323"/>
      <c r="BA367" s="323"/>
      <c r="BB367" s="324"/>
      <c r="BC367" s="323"/>
      <c r="BD367" s="323"/>
      <c r="BE367" s="323"/>
      <c r="BF367" s="323"/>
      <c r="BG367" s="323"/>
      <c r="BH367" s="323"/>
      <c r="BI367" s="323"/>
    </row>
    <row r="368" spans="1:68">
      <c r="C368" s="5" t="s">
        <v>10347</v>
      </c>
      <c r="D368" s="37">
        <f t="shared" si="7"/>
        <v>3.0476190476190474</v>
      </c>
      <c r="E368" s="17">
        <v>2</v>
      </c>
      <c r="F368" s="17">
        <v>2</v>
      </c>
      <c r="G368" s="17">
        <v>2.6666666666666665</v>
      </c>
      <c r="H368" s="17">
        <v>4</v>
      </c>
      <c r="I368" s="5" t="s">
        <v>6524</v>
      </c>
      <c r="K368" s="325"/>
      <c r="L368" s="325"/>
      <c r="M368" s="325"/>
      <c r="N368" s="17">
        <v>0</v>
      </c>
      <c r="O368" s="5">
        <v>2011</v>
      </c>
      <c r="P368" s="5" t="s">
        <v>10346</v>
      </c>
      <c r="Q368" s="268" t="s">
        <v>9913</v>
      </c>
      <c r="S368" s="269" t="s">
        <v>8</v>
      </c>
      <c r="T368" s="323"/>
      <c r="U368" s="323"/>
      <c r="V368" s="323"/>
      <c r="W368" s="323"/>
      <c r="X368" s="323"/>
      <c r="Y368" s="323"/>
      <c r="Z368" s="324"/>
      <c r="AA368" s="323"/>
      <c r="AB368" s="323"/>
      <c r="AC368" s="323"/>
      <c r="AD368" s="323"/>
      <c r="AE368" s="323"/>
      <c r="AF368" s="323"/>
      <c r="AG368" s="324"/>
      <c r="AH368" s="323"/>
      <c r="AI368" s="323"/>
      <c r="AJ368" s="323"/>
      <c r="AK368" s="323"/>
      <c r="AL368" s="323"/>
      <c r="AM368" s="323"/>
      <c r="AN368" s="324"/>
      <c r="AO368" s="323"/>
      <c r="AP368" s="323"/>
      <c r="AQ368" s="323"/>
      <c r="AR368" s="323"/>
      <c r="AS368" s="323"/>
      <c r="AT368" s="323"/>
      <c r="AU368" s="324"/>
      <c r="AV368" s="323"/>
      <c r="AW368" s="323"/>
      <c r="AX368" s="323"/>
      <c r="AY368" s="323"/>
      <c r="AZ368" s="323"/>
      <c r="BA368" s="323"/>
      <c r="BB368" s="324"/>
      <c r="BC368" s="323"/>
      <c r="BD368" s="323"/>
      <c r="BE368" s="323"/>
      <c r="BF368" s="323"/>
      <c r="BG368" s="323"/>
      <c r="BH368" s="323"/>
      <c r="BI368" s="323"/>
    </row>
    <row r="369" spans="1:68">
      <c r="C369" s="5" t="s">
        <v>10345</v>
      </c>
      <c r="D369" s="37">
        <f t="shared" si="7"/>
        <v>3.0238095238095242</v>
      </c>
      <c r="E369" s="17">
        <v>7</v>
      </c>
      <c r="F369" s="17">
        <v>0</v>
      </c>
      <c r="G369" s="17">
        <v>3.3333333333333335</v>
      </c>
      <c r="H369" s="17">
        <v>2.5</v>
      </c>
      <c r="I369" s="5" t="s">
        <v>6524</v>
      </c>
      <c r="K369" s="325"/>
      <c r="L369" s="325"/>
      <c r="M369" s="325"/>
      <c r="N369" s="17">
        <v>0</v>
      </c>
      <c r="O369" s="5">
        <v>2021</v>
      </c>
      <c r="P369" s="5" t="s">
        <v>9971</v>
      </c>
      <c r="Q369" s="268" t="s">
        <v>10344</v>
      </c>
      <c r="S369" s="269" t="s">
        <v>8</v>
      </c>
      <c r="T369" s="323"/>
      <c r="U369" s="323"/>
      <c r="V369" s="323"/>
      <c r="W369" s="323"/>
      <c r="X369" s="323"/>
      <c r="Y369" s="323"/>
      <c r="Z369" s="324"/>
      <c r="AA369" s="323"/>
      <c r="AB369" s="323"/>
      <c r="AC369" s="323"/>
      <c r="AD369" s="323"/>
      <c r="AE369" s="323"/>
      <c r="AF369" s="323"/>
      <c r="AG369" s="324"/>
      <c r="AH369" s="323"/>
      <c r="AI369" s="323"/>
      <c r="AJ369" s="323"/>
      <c r="AK369" s="323"/>
      <c r="AL369" s="323"/>
      <c r="AM369" s="323"/>
      <c r="AN369" s="324"/>
      <c r="AO369" s="323"/>
      <c r="AP369" s="323"/>
      <c r="AQ369" s="323"/>
      <c r="AR369" s="323"/>
      <c r="AS369" s="323"/>
      <c r="AT369" s="323"/>
      <c r="AU369" s="324"/>
      <c r="AV369" s="323"/>
      <c r="AW369" s="323"/>
      <c r="AX369" s="323"/>
      <c r="AY369" s="323"/>
      <c r="AZ369" s="323"/>
      <c r="BA369" s="323"/>
      <c r="BB369" s="324"/>
      <c r="BC369" s="323"/>
      <c r="BD369" s="323"/>
      <c r="BE369" s="323"/>
      <c r="BF369" s="323"/>
      <c r="BG369" s="323"/>
      <c r="BH369" s="323"/>
      <c r="BI369" s="323"/>
    </row>
    <row r="370" spans="1:68">
      <c r="A370" s="5" t="s">
        <v>10343</v>
      </c>
      <c r="B370" s="269" t="s">
        <v>10342</v>
      </c>
      <c r="C370" s="326" t="s">
        <v>10341</v>
      </c>
      <c r="D370" s="37">
        <f>(((E370+F370+G370*2+H370*3)/7)+J370)/2</f>
        <v>3</v>
      </c>
      <c r="E370" s="17"/>
      <c r="F370" s="17"/>
      <c r="G370" s="17"/>
      <c r="H370" s="17"/>
      <c r="I370" s="5" t="s">
        <v>6524</v>
      </c>
      <c r="J370" s="37">
        <f>AVERAGE(S370:BP370)</f>
        <v>6</v>
      </c>
      <c r="K370" s="325">
        <v>45371</v>
      </c>
      <c r="L370" s="325"/>
      <c r="M370" s="325"/>
      <c r="N370" s="17">
        <v>0</v>
      </c>
      <c r="O370" s="5">
        <v>2017</v>
      </c>
      <c r="P370" s="5" t="s">
        <v>9906</v>
      </c>
      <c r="Q370" s="268" t="s">
        <v>10340</v>
      </c>
      <c r="S370" s="269" t="s">
        <v>8</v>
      </c>
      <c r="T370" s="323"/>
      <c r="U370" s="323"/>
      <c r="V370" s="323"/>
      <c r="W370" s="323"/>
      <c r="X370" s="323"/>
      <c r="Y370" s="323"/>
      <c r="Z370" s="324"/>
      <c r="AA370" s="323"/>
      <c r="AB370" s="323"/>
      <c r="AC370" s="323"/>
      <c r="AD370" s="323"/>
      <c r="AE370" s="323"/>
      <c r="AF370" s="323"/>
      <c r="AG370" s="324"/>
      <c r="AH370" s="323"/>
      <c r="AI370" s="323"/>
      <c r="AJ370" s="323"/>
      <c r="AK370" s="323"/>
      <c r="AL370" s="323"/>
      <c r="AM370" s="323"/>
      <c r="AN370" s="324"/>
      <c r="AO370" s="323"/>
      <c r="AP370" s="323"/>
      <c r="AQ370" s="323"/>
      <c r="AR370" s="323"/>
      <c r="AS370" s="323"/>
      <c r="AT370" s="323"/>
      <c r="AU370" s="324"/>
      <c r="AV370" s="323"/>
      <c r="AW370" s="323"/>
      <c r="AX370" s="323"/>
      <c r="AY370" s="323"/>
      <c r="AZ370" s="323"/>
      <c r="BA370" s="323"/>
      <c r="BB370" s="324"/>
      <c r="BC370" s="323">
        <v>6</v>
      </c>
      <c r="BD370" s="323" t="s">
        <v>8</v>
      </c>
      <c r="BE370" s="323" t="s">
        <v>8</v>
      </c>
      <c r="BF370" s="323" t="s">
        <v>8</v>
      </c>
      <c r="BG370" s="323" t="s">
        <v>8</v>
      </c>
      <c r="BH370" s="323" t="s">
        <v>8</v>
      </c>
      <c r="BI370" s="323" t="s">
        <v>8</v>
      </c>
      <c r="BJ370" s="323"/>
      <c r="BK370" s="323"/>
      <c r="BL370" s="323"/>
      <c r="BM370" s="323"/>
      <c r="BN370" s="323"/>
      <c r="BO370" s="323"/>
      <c r="BP370" s="323"/>
    </row>
    <row r="371" spans="1:68">
      <c r="C371" s="5" t="s">
        <v>10339</v>
      </c>
      <c r="D371" s="37">
        <f t="shared" ref="D371:D434" si="8">(E371+F371+G371*2+H371*3)/7</f>
        <v>3</v>
      </c>
      <c r="E371" s="17">
        <v>4</v>
      </c>
      <c r="F371" s="17">
        <v>3</v>
      </c>
      <c r="G371" s="17">
        <v>4</v>
      </c>
      <c r="H371" s="17">
        <v>2</v>
      </c>
      <c r="I371" s="5" t="s">
        <v>6524</v>
      </c>
      <c r="K371" s="325"/>
      <c r="L371" s="325"/>
      <c r="M371" s="325"/>
      <c r="N371" s="17">
        <v>0</v>
      </c>
      <c r="O371" s="5">
        <v>2019</v>
      </c>
      <c r="P371" s="5" t="s">
        <v>9918</v>
      </c>
      <c r="Q371" s="268" t="s">
        <v>10338</v>
      </c>
      <c r="S371" s="269" t="s">
        <v>8</v>
      </c>
      <c r="T371" s="323"/>
      <c r="U371" s="323"/>
      <c r="V371" s="323"/>
      <c r="W371" s="323"/>
      <c r="X371" s="323"/>
      <c r="Y371" s="323"/>
      <c r="Z371" s="324"/>
      <c r="AA371" s="323"/>
      <c r="AB371" s="323"/>
      <c r="AC371" s="323"/>
      <c r="AD371" s="323"/>
      <c r="AE371" s="323"/>
      <c r="AF371" s="323"/>
      <c r="AG371" s="324"/>
      <c r="AH371" s="323"/>
      <c r="AI371" s="323"/>
      <c r="AJ371" s="323"/>
      <c r="AK371" s="323"/>
      <c r="AL371" s="323"/>
      <c r="AM371" s="323"/>
      <c r="AN371" s="324"/>
      <c r="AO371" s="323"/>
      <c r="AP371" s="323"/>
      <c r="AQ371" s="323"/>
      <c r="AR371" s="323"/>
      <c r="AS371" s="323"/>
      <c r="AT371" s="323"/>
      <c r="AU371" s="324"/>
      <c r="AV371" s="323"/>
      <c r="AW371" s="323"/>
      <c r="AX371" s="323"/>
      <c r="AY371" s="323"/>
      <c r="AZ371" s="323"/>
      <c r="BA371" s="323"/>
      <c r="BB371" s="324"/>
      <c r="BC371" s="323"/>
      <c r="BD371" s="323"/>
      <c r="BE371" s="323"/>
      <c r="BF371" s="323"/>
      <c r="BG371" s="323"/>
      <c r="BH371" s="323"/>
      <c r="BI371" s="323"/>
    </row>
    <row r="372" spans="1:68">
      <c r="C372" s="5" t="s">
        <v>10337</v>
      </c>
      <c r="D372" s="37">
        <f t="shared" si="8"/>
        <v>3</v>
      </c>
      <c r="E372" s="17">
        <v>6</v>
      </c>
      <c r="F372" s="17">
        <v>2</v>
      </c>
      <c r="G372" s="17">
        <v>2</v>
      </c>
      <c r="H372" s="17">
        <v>3</v>
      </c>
      <c r="I372" s="5" t="s">
        <v>6524</v>
      </c>
      <c r="K372" s="325"/>
      <c r="L372" s="325"/>
      <c r="M372" s="325"/>
      <c r="N372" s="17">
        <v>0</v>
      </c>
      <c r="O372" s="5">
        <v>2018</v>
      </c>
      <c r="P372" s="5" t="s">
        <v>10112</v>
      </c>
      <c r="Q372" s="268" t="s">
        <v>10336</v>
      </c>
      <c r="S372" s="269" t="s">
        <v>8</v>
      </c>
      <c r="T372" s="323"/>
      <c r="U372" s="323"/>
      <c r="V372" s="323"/>
      <c r="W372" s="323"/>
      <c r="X372" s="323"/>
      <c r="Y372" s="323"/>
      <c r="Z372" s="324"/>
      <c r="AA372" s="323"/>
      <c r="AB372" s="323"/>
      <c r="AC372" s="323"/>
      <c r="AD372" s="323"/>
      <c r="AE372" s="323"/>
      <c r="AF372" s="323"/>
      <c r="AG372" s="324"/>
      <c r="AH372" s="323"/>
      <c r="AI372" s="323"/>
      <c r="AJ372" s="323"/>
      <c r="AK372" s="323"/>
      <c r="AL372" s="323"/>
      <c r="AM372" s="323"/>
      <c r="AN372" s="324"/>
      <c r="AO372" s="323"/>
      <c r="AP372" s="323"/>
      <c r="AQ372" s="323"/>
      <c r="AR372" s="323"/>
      <c r="AS372" s="323"/>
      <c r="AT372" s="323"/>
      <c r="AU372" s="324"/>
      <c r="AV372" s="323"/>
      <c r="AW372" s="323"/>
      <c r="AX372" s="323"/>
      <c r="AY372" s="323"/>
      <c r="AZ372" s="323"/>
      <c r="BA372" s="323"/>
      <c r="BB372" s="324"/>
      <c r="BC372" s="323"/>
      <c r="BD372" s="323"/>
      <c r="BE372" s="323"/>
      <c r="BF372" s="323"/>
      <c r="BG372" s="323"/>
      <c r="BH372" s="323"/>
      <c r="BI372" s="323"/>
    </row>
    <row r="373" spans="1:68">
      <c r="B373" s="269"/>
      <c r="C373" s="5" t="s">
        <v>10335</v>
      </c>
      <c r="D373" s="37">
        <f t="shared" si="8"/>
        <v>2.9047619047619047</v>
      </c>
      <c r="E373" s="17">
        <v>5</v>
      </c>
      <c r="F373" s="17">
        <v>4</v>
      </c>
      <c r="G373" s="17">
        <v>2.6666666666666665</v>
      </c>
      <c r="H373" s="17">
        <v>2</v>
      </c>
      <c r="I373" s="5" t="s">
        <v>6524</v>
      </c>
      <c r="K373" s="325">
        <v>44933</v>
      </c>
      <c r="L373" s="325">
        <v>45164</v>
      </c>
      <c r="M373" s="269"/>
      <c r="N373" s="17">
        <v>0</v>
      </c>
      <c r="O373" s="5">
        <v>1980</v>
      </c>
      <c r="P373" s="5" t="s">
        <v>10334</v>
      </c>
      <c r="Q373" s="268" t="s">
        <v>10333</v>
      </c>
      <c r="S373" s="269" t="s">
        <v>8</v>
      </c>
      <c r="T373" s="323"/>
      <c r="U373" s="323"/>
      <c r="V373" s="323"/>
      <c r="W373" s="323"/>
      <c r="X373" s="323"/>
      <c r="Y373" s="323"/>
      <c r="Z373" s="324"/>
      <c r="AA373" s="323"/>
      <c r="AB373" s="323"/>
      <c r="AC373" s="323"/>
      <c r="AD373" s="323"/>
      <c r="AE373" s="323"/>
      <c r="AF373" s="323"/>
      <c r="AG373" s="324"/>
      <c r="AH373" s="323"/>
      <c r="AI373" s="323"/>
      <c r="AJ373" s="323"/>
      <c r="AK373" s="323"/>
      <c r="AL373" s="323"/>
      <c r="AM373" s="323"/>
      <c r="AN373" s="324"/>
      <c r="AO373" s="323"/>
      <c r="AP373" s="323"/>
      <c r="AQ373" s="323"/>
      <c r="AR373" s="323"/>
      <c r="AS373" s="323"/>
      <c r="AT373" s="323"/>
      <c r="AU373" s="324"/>
      <c r="AV373" s="323"/>
      <c r="AW373" s="323"/>
      <c r="AX373" s="323"/>
      <c r="AY373" s="323"/>
      <c r="AZ373" s="323"/>
      <c r="BA373" s="323"/>
      <c r="BB373" s="324"/>
      <c r="BC373" s="323"/>
      <c r="BD373" s="323"/>
      <c r="BE373" s="323"/>
      <c r="BF373" s="323"/>
      <c r="BG373" s="323"/>
      <c r="BH373" s="323"/>
      <c r="BI373" s="323"/>
      <c r="BJ373" s="323"/>
      <c r="BK373" s="323"/>
      <c r="BL373" s="323"/>
      <c r="BM373" s="323"/>
      <c r="BN373" s="323"/>
      <c r="BO373" s="323"/>
      <c r="BP373" s="323"/>
    </row>
    <row r="374" spans="1:68">
      <c r="C374" s="5" t="s">
        <v>10332</v>
      </c>
      <c r="D374" s="37">
        <f t="shared" si="8"/>
        <v>2.9047619047619047</v>
      </c>
      <c r="E374" s="17">
        <v>3</v>
      </c>
      <c r="F374" s="17">
        <v>3</v>
      </c>
      <c r="G374" s="17">
        <v>2.6666666666666665</v>
      </c>
      <c r="H374" s="17">
        <v>3</v>
      </c>
      <c r="I374" s="5" t="s">
        <v>6524</v>
      </c>
      <c r="K374" s="325"/>
      <c r="L374" s="325"/>
      <c r="M374" s="325"/>
      <c r="N374" s="17">
        <v>0</v>
      </c>
      <c r="O374" s="5">
        <v>2020</v>
      </c>
      <c r="P374" s="5" t="s">
        <v>10331</v>
      </c>
      <c r="Q374" s="268" t="s">
        <v>10330</v>
      </c>
      <c r="S374" s="269" t="s">
        <v>8</v>
      </c>
      <c r="T374" s="323"/>
      <c r="U374" s="323"/>
      <c r="V374" s="323"/>
      <c r="W374" s="323"/>
      <c r="X374" s="323"/>
      <c r="Y374" s="323"/>
      <c r="Z374" s="324"/>
      <c r="AA374" s="323"/>
      <c r="AB374" s="323"/>
      <c r="AC374" s="323"/>
      <c r="AD374" s="323"/>
      <c r="AE374" s="323"/>
      <c r="AF374" s="323"/>
      <c r="AG374" s="324"/>
      <c r="AH374" s="323"/>
      <c r="AI374" s="323"/>
      <c r="AJ374" s="323"/>
      <c r="AK374" s="323"/>
      <c r="AL374" s="323"/>
      <c r="AM374" s="323"/>
      <c r="AN374" s="324"/>
      <c r="AO374" s="323"/>
      <c r="AP374" s="323"/>
      <c r="AQ374" s="323"/>
      <c r="AR374" s="323"/>
      <c r="AS374" s="323"/>
      <c r="AT374" s="323"/>
      <c r="AU374" s="324"/>
      <c r="AV374" s="323"/>
      <c r="AW374" s="323"/>
      <c r="AX374" s="323"/>
      <c r="AY374" s="323"/>
      <c r="AZ374" s="323"/>
      <c r="BA374" s="323"/>
      <c r="BB374" s="324"/>
      <c r="BC374" s="323"/>
      <c r="BD374" s="323"/>
      <c r="BE374" s="323"/>
      <c r="BF374" s="323"/>
      <c r="BG374" s="323"/>
      <c r="BH374" s="323"/>
      <c r="BI374" s="323"/>
    </row>
    <row r="375" spans="1:68">
      <c r="C375" s="5" t="s">
        <v>10329</v>
      </c>
      <c r="D375" s="37">
        <f t="shared" si="8"/>
        <v>2.9047619047619047</v>
      </c>
      <c r="E375" s="17">
        <v>3</v>
      </c>
      <c r="F375" s="17">
        <v>0</v>
      </c>
      <c r="G375" s="17">
        <v>2.6666666666666665</v>
      </c>
      <c r="H375" s="17">
        <v>4</v>
      </c>
      <c r="I375" s="5" t="s">
        <v>6524</v>
      </c>
      <c r="K375" s="325"/>
      <c r="L375" s="325"/>
      <c r="M375" s="325"/>
      <c r="N375" s="17">
        <v>0</v>
      </c>
      <c r="O375" s="17">
        <v>2018</v>
      </c>
      <c r="P375" s="5" t="s">
        <v>10002</v>
      </c>
      <c r="Q375" s="268" t="s">
        <v>10328</v>
      </c>
      <c r="S375" s="269" t="s">
        <v>8</v>
      </c>
      <c r="T375" s="323"/>
      <c r="U375" s="323"/>
      <c r="V375" s="323"/>
      <c r="W375" s="323"/>
      <c r="X375" s="323"/>
      <c r="Y375" s="323"/>
      <c r="Z375" s="324"/>
      <c r="AA375" s="323"/>
      <c r="AB375" s="323"/>
      <c r="AC375" s="323"/>
      <c r="AD375" s="323"/>
      <c r="AE375" s="323"/>
      <c r="AF375" s="323"/>
      <c r="AG375" s="324"/>
      <c r="AH375" s="323"/>
      <c r="AI375" s="323"/>
      <c r="AJ375" s="323"/>
      <c r="AK375" s="323"/>
      <c r="AL375" s="323"/>
      <c r="AM375" s="323"/>
      <c r="AN375" s="324"/>
      <c r="AO375" s="323"/>
      <c r="AP375" s="323"/>
      <c r="AQ375" s="323"/>
      <c r="AR375" s="323"/>
      <c r="AS375" s="323"/>
      <c r="AT375" s="323"/>
      <c r="AU375" s="324"/>
      <c r="AV375" s="323"/>
      <c r="AW375" s="323"/>
      <c r="AX375" s="323"/>
      <c r="AY375" s="323"/>
      <c r="AZ375" s="323"/>
      <c r="BA375" s="323"/>
      <c r="BB375" s="324"/>
      <c r="BC375" s="323"/>
      <c r="BD375" s="323"/>
      <c r="BE375" s="323"/>
      <c r="BF375" s="323"/>
      <c r="BG375" s="323"/>
      <c r="BH375" s="323"/>
      <c r="BI375" s="323"/>
    </row>
    <row r="376" spans="1:68">
      <c r="B376" s="269"/>
      <c r="C376" s="5" t="s">
        <v>10327</v>
      </c>
      <c r="D376" s="37">
        <f t="shared" si="8"/>
        <v>2.8571428571428572</v>
      </c>
      <c r="E376" s="17">
        <v>3</v>
      </c>
      <c r="F376" s="17">
        <v>3</v>
      </c>
      <c r="G376" s="17">
        <v>4</v>
      </c>
      <c r="H376" s="17">
        <v>2</v>
      </c>
      <c r="I376" s="5" t="s">
        <v>6524</v>
      </c>
      <c r="K376" s="325">
        <v>32045</v>
      </c>
      <c r="L376" s="325">
        <v>45163</v>
      </c>
      <c r="M376" s="269"/>
      <c r="N376" s="17">
        <v>0</v>
      </c>
      <c r="O376" s="5">
        <v>2016</v>
      </c>
      <c r="P376" s="5" t="s">
        <v>9971</v>
      </c>
      <c r="Q376" s="268" t="s">
        <v>10326</v>
      </c>
      <c r="S376" s="269" t="s">
        <v>8</v>
      </c>
      <c r="T376" s="323"/>
      <c r="U376" s="323"/>
      <c r="V376" s="323"/>
      <c r="W376" s="323"/>
      <c r="X376" s="323"/>
      <c r="Y376" s="323"/>
      <c r="Z376" s="324"/>
      <c r="AA376" s="323"/>
      <c r="AB376" s="323"/>
      <c r="AC376" s="323"/>
      <c r="AD376" s="323"/>
      <c r="AE376" s="323"/>
      <c r="AF376" s="323"/>
      <c r="AG376" s="324"/>
      <c r="AH376" s="323"/>
      <c r="AI376" s="323"/>
      <c r="AJ376" s="323"/>
      <c r="AK376" s="323"/>
      <c r="AL376" s="323"/>
      <c r="AM376" s="323"/>
      <c r="AN376" s="324"/>
      <c r="AO376" s="323"/>
      <c r="AP376" s="323"/>
      <c r="AQ376" s="323"/>
      <c r="AR376" s="323"/>
      <c r="AS376" s="323"/>
      <c r="AT376" s="323"/>
      <c r="AU376" s="324"/>
      <c r="AV376" s="323"/>
      <c r="AW376" s="323"/>
      <c r="AX376" s="323"/>
      <c r="AY376" s="323"/>
      <c r="AZ376" s="323"/>
      <c r="BA376" s="323"/>
      <c r="BB376" s="324"/>
      <c r="BC376" s="323"/>
      <c r="BD376" s="323"/>
      <c r="BE376" s="323"/>
      <c r="BF376" s="323"/>
      <c r="BG376" s="323"/>
      <c r="BH376" s="323"/>
      <c r="BI376" s="323"/>
      <c r="BJ376" s="323"/>
      <c r="BK376" s="323"/>
      <c r="BL376" s="323"/>
      <c r="BM376" s="323"/>
      <c r="BN376" s="323"/>
      <c r="BO376" s="323"/>
      <c r="BP376" s="323"/>
    </row>
    <row r="377" spans="1:68">
      <c r="C377" s="5" t="s">
        <v>10325</v>
      </c>
      <c r="D377" s="37">
        <f t="shared" si="8"/>
        <v>2.8571428571428572</v>
      </c>
      <c r="E377" s="17">
        <v>8</v>
      </c>
      <c r="F377" s="17">
        <v>3</v>
      </c>
      <c r="G377" s="17">
        <v>3</v>
      </c>
      <c r="H377" s="17">
        <v>1</v>
      </c>
      <c r="I377" s="5" t="s">
        <v>6524</v>
      </c>
      <c r="K377" s="325"/>
      <c r="L377" s="325"/>
      <c r="M377" s="325"/>
      <c r="N377" s="17">
        <v>0</v>
      </c>
      <c r="O377" s="5">
        <v>2020</v>
      </c>
      <c r="P377" s="5" t="s">
        <v>10324</v>
      </c>
      <c r="Q377" s="268" t="s">
        <v>10323</v>
      </c>
      <c r="S377" s="269" t="s">
        <v>8</v>
      </c>
      <c r="T377" s="323"/>
      <c r="U377" s="323"/>
      <c r="V377" s="323"/>
      <c r="W377" s="323"/>
      <c r="X377" s="323"/>
      <c r="Y377" s="323"/>
      <c r="Z377" s="324"/>
      <c r="AA377" s="323"/>
      <c r="AB377" s="323"/>
      <c r="AC377" s="323"/>
      <c r="AD377" s="323"/>
      <c r="AE377" s="323"/>
      <c r="AF377" s="323"/>
      <c r="AG377" s="324"/>
      <c r="AH377" s="323"/>
      <c r="AI377" s="323"/>
      <c r="AJ377" s="323"/>
      <c r="AK377" s="323"/>
      <c r="AL377" s="323"/>
      <c r="AM377" s="323"/>
      <c r="AN377" s="324"/>
      <c r="AO377" s="323"/>
      <c r="AP377" s="323"/>
      <c r="AQ377" s="323"/>
      <c r="AR377" s="323"/>
      <c r="AS377" s="323"/>
      <c r="AT377" s="323"/>
      <c r="AU377" s="324"/>
      <c r="AV377" s="323"/>
      <c r="AW377" s="323"/>
      <c r="AX377" s="323"/>
      <c r="AY377" s="323"/>
      <c r="AZ377" s="323"/>
      <c r="BA377" s="323"/>
      <c r="BB377" s="324"/>
      <c r="BC377" s="323"/>
      <c r="BD377" s="323"/>
      <c r="BE377" s="323"/>
      <c r="BF377" s="323"/>
      <c r="BG377" s="323"/>
      <c r="BH377" s="323"/>
      <c r="BI377" s="323"/>
    </row>
    <row r="378" spans="1:68">
      <c r="C378" s="5" t="s">
        <v>10322</v>
      </c>
      <c r="D378" s="37">
        <f t="shared" si="8"/>
        <v>2.8571428571428572</v>
      </c>
      <c r="E378" s="17">
        <v>8</v>
      </c>
      <c r="F378" s="17">
        <v>2</v>
      </c>
      <c r="G378" s="17">
        <v>2</v>
      </c>
      <c r="H378" s="17">
        <v>2</v>
      </c>
      <c r="I378" s="5" t="s">
        <v>6524</v>
      </c>
      <c r="K378" s="325"/>
      <c r="L378" s="325"/>
      <c r="M378" s="325"/>
      <c r="N378" s="17">
        <v>0</v>
      </c>
      <c r="O378" s="5">
        <v>2019</v>
      </c>
      <c r="P378" s="5" t="s">
        <v>10120</v>
      </c>
      <c r="Q378" s="268" t="s">
        <v>10321</v>
      </c>
      <c r="S378" s="269" t="s">
        <v>8</v>
      </c>
      <c r="T378" s="323"/>
      <c r="U378" s="323"/>
      <c r="V378" s="323"/>
      <c r="W378" s="323"/>
      <c r="X378" s="323"/>
      <c r="Y378" s="323"/>
      <c r="Z378" s="324"/>
      <c r="AA378" s="323"/>
      <c r="AB378" s="323"/>
      <c r="AC378" s="323"/>
      <c r="AD378" s="323"/>
      <c r="AE378" s="323"/>
      <c r="AF378" s="323"/>
      <c r="AG378" s="324"/>
      <c r="AH378" s="323"/>
      <c r="AI378" s="323"/>
      <c r="AJ378" s="323"/>
      <c r="AK378" s="323"/>
      <c r="AL378" s="323"/>
      <c r="AM378" s="323"/>
      <c r="AN378" s="324"/>
      <c r="AO378" s="323"/>
      <c r="AP378" s="323"/>
      <c r="AQ378" s="323"/>
      <c r="AR378" s="323"/>
      <c r="AS378" s="323"/>
      <c r="AT378" s="323"/>
      <c r="AU378" s="324"/>
      <c r="AV378" s="323"/>
      <c r="AW378" s="323"/>
      <c r="AX378" s="323"/>
      <c r="AY378" s="323"/>
      <c r="AZ378" s="323"/>
      <c r="BA378" s="323"/>
      <c r="BB378" s="324"/>
      <c r="BC378" s="323"/>
      <c r="BD378" s="323"/>
      <c r="BE378" s="323"/>
      <c r="BF378" s="323"/>
      <c r="BG378" s="323"/>
      <c r="BH378" s="323"/>
      <c r="BI378" s="323"/>
    </row>
    <row r="379" spans="1:68">
      <c r="C379" s="5" t="s">
        <v>10320</v>
      </c>
      <c r="D379" s="37">
        <f t="shared" si="8"/>
        <v>2.8095238095238098</v>
      </c>
      <c r="E379" s="17">
        <v>3</v>
      </c>
      <c r="F379" s="17">
        <v>3</v>
      </c>
      <c r="G379" s="17">
        <v>2.3333333333333335</v>
      </c>
      <c r="H379" s="17">
        <v>3</v>
      </c>
      <c r="I379" s="5" t="s">
        <v>6524</v>
      </c>
      <c r="K379" s="325"/>
      <c r="L379" s="325"/>
      <c r="M379" s="325"/>
      <c r="N379" s="17">
        <v>0</v>
      </c>
      <c r="O379" s="5">
        <v>2022</v>
      </c>
      <c r="P379" s="5" t="s">
        <v>10082</v>
      </c>
      <c r="Q379" s="268" t="s">
        <v>10319</v>
      </c>
      <c r="S379" s="269" t="s">
        <v>8</v>
      </c>
      <c r="T379" s="323"/>
      <c r="U379" s="323"/>
      <c r="V379" s="323"/>
      <c r="W379" s="323"/>
      <c r="X379" s="323"/>
      <c r="Y379" s="323"/>
      <c r="Z379" s="324"/>
      <c r="AA379" s="323"/>
      <c r="AB379" s="323"/>
      <c r="AC379" s="323"/>
      <c r="AD379" s="323"/>
      <c r="AE379" s="323"/>
      <c r="AF379" s="323"/>
      <c r="AG379" s="324"/>
      <c r="AH379" s="323"/>
      <c r="AI379" s="323"/>
      <c r="AJ379" s="323"/>
      <c r="AK379" s="323"/>
      <c r="AL379" s="323"/>
      <c r="AM379" s="323"/>
      <c r="AN379" s="324"/>
      <c r="AO379" s="323"/>
      <c r="AP379" s="323"/>
      <c r="AQ379" s="323"/>
      <c r="AR379" s="323"/>
      <c r="AS379" s="323"/>
      <c r="AT379" s="323"/>
      <c r="AU379" s="324"/>
      <c r="AV379" s="323"/>
      <c r="AW379" s="323"/>
      <c r="AX379" s="323"/>
      <c r="AY379" s="323"/>
      <c r="AZ379" s="323"/>
      <c r="BA379" s="323"/>
      <c r="BB379" s="324"/>
      <c r="BC379" s="323"/>
      <c r="BD379" s="323"/>
      <c r="BE379" s="323"/>
      <c r="BF379" s="323"/>
      <c r="BG379" s="323"/>
      <c r="BH379" s="323"/>
      <c r="BI379" s="323"/>
    </row>
    <row r="380" spans="1:68">
      <c r="C380" s="5" t="s">
        <v>10318</v>
      </c>
      <c r="D380" s="37">
        <f t="shared" si="8"/>
        <v>2.7857142857142856</v>
      </c>
      <c r="E380" s="17">
        <v>3</v>
      </c>
      <c r="F380" s="17">
        <v>4</v>
      </c>
      <c r="G380" s="17">
        <v>4</v>
      </c>
      <c r="H380" s="17">
        <v>1.5</v>
      </c>
      <c r="I380" s="5" t="s">
        <v>6524</v>
      </c>
      <c r="K380" s="332"/>
      <c r="L380" s="332"/>
      <c r="M380" s="332"/>
      <c r="N380" s="17">
        <v>0</v>
      </c>
      <c r="O380" s="5">
        <v>2019</v>
      </c>
      <c r="P380" s="5" t="s">
        <v>10317</v>
      </c>
      <c r="Q380" s="283" t="s">
        <v>10316</v>
      </c>
      <c r="S380" s="269" t="s">
        <v>8</v>
      </c>
      <c r="T380" s="323"/>
      <c r="U380" s="323"/>
      <c r="V380" s="323"/>
      <c r="W380" s="323"/>
      <c r="X380" s="323"/>
      <c r="Y380" s="323"/>
      <c r="Z380" s="324"/>
      <c r="AA380" s="323"/>
      <c r="AB380" s="323"/>
      <c r="AC380" s="323"/>
      <c r="AD380" s="323"/>
      <c r="AE380" s="323"/>
      <c r="AF380" s="323"/>
      <c r="AG380" s="324"/>
      <c r="AH380" s="323"/>
      <c r="AI380" s="323"/>
      <c r="AJ380" s="323"/>
      <c r="AK380" s="323"/>
      <c r="AL380" s="323"/>
      <c r="AM380" s="323"/>
      <c r="AN380" s="324"/>
      <c r="AO380" s="323"/>
      <c r="AP380" s="323"/>
      <c r="AQ380" s="323"/>
      <c r="AR380" s="323"/>
      <c r="AS380" s="323"/>
      <c r="AT380" s="323"/>
      <c r="AU380" s="324"/>
      <c r="AV380" s="323"/>
      <c r="AW380" s="323"/>
      <c r="AX380" s="323"/>
      <c r="AY380" s="323"/>
      <c r="AZ380" s="323"/>
      <c r="BA380" s="323"/>
      <c r="BB380" s="324"/>
      <c r="BC380" s="323"/>
      <c r="BD380" s="323"/>
      <c r="BE380" s="323"/>
      <c r="BF380" s="323"/>
      <c r="BG380" s="323"/>
      <c r="BH380" s="323"/>
      <c r="BI380" s="323"/>
    </row>
    <row r="381" spans="1:68">
      <c r="C381" s="5" t="s">
        <v>10315</v>
      </c>
      <c r="D381" s="37">
        <f t="shared" si="8"/>
        <v>2.7619047619047619</v>
      </c>
      <c r="E381" s="17">
        <v>4</v>
      </c>
      <c r="F381" s="17">
        <v>2</v>
      </c>
      <c r="G381" s="17">
        <v>3.6666666666666665</v>
      </c>
      <c r="H381" s="17">
        <v>2</v>
      </c>
      <c r="I381" s="5" t="s">
        <v>6524</v>
      </c>
      <c r="K381" s="325"/>
      <c r="L381" s="325"/>
      <c r="M381" s="325"/>
      <c r="N381" s="17">
        <v>0</v>
      </c>
      <c r="O381" s="5">
        <v>2021</v>
      </c>
      <c r="P381" s="5" t="s">
        <v>10314</v>
      </c>
      <c r="Q381" s="268" t="s">
        <v>10313</v>
      </c>
      <c r="S381" s="269" t="s">
        <v>8</v>
      </c>
      <c r="T381" s="323"/>
      <c r="U381" s="323"/>
      <c r="V381" s="323"/>
      <c r="W381" s="323"/>
      <c r="X381" s="323"/>
      <c r="Y381" s="323"/>
      <c r="Z381" s="324"/>
      <c r="AA381" s="323"/>
      <c r="AB381" s="323"/>
      <c r="AC381" s="323"/>
      <c r="AD381" s="323"/>
      <c r="AE381" s="323"/>
      <c r="AF381" s="323"/>
      <c r="AG381" s="324"/>
      <c r="AH381" s="323"/>
      <c r="AI381" s="323"/>
      <c r="AJ381" s="323"/>
      <c r="AK381" s="323"/>
      <c r="AL381" s="323"/>
      <c r="AM381" s="323"/>
      <c r="AN381" s="324"/>
      <c r="AO381" s="323"/>
      <c r="AP381" s="323"/>
      <c r="AQ381" s="323"/>
      <c r="AR381" s="323"/>
      <c r="AS381" s="323"/>
      <c r="AT381" s="323"/>
      <c r="AU381" s="324"/>
      <c r="AV381" s="323"/>
      <c r="AW381" s="323"/>
      <c r="AX381" s="323"/>
      <c r="AY381" s="323"/>
      <c r="AZ381" s="323"/>
      <c r="BA381" s="323"/>
      <c r="BB381" s="324"/>
      <c r="BC381" s="323"/>
      <c r="BD381" s="323"/>
      <c r="BE381" s="323"/>
      <c r="BF381" s="323"/>
      <c r="BG381" s="323"/>
      <c r="BH381" s="323"/>
      <c r="BI381" s="323"/>
    </row>
    <row r="382" spans="1:68">
      <c r="C382" s="5" t="s">
        <v>10312</v>
      </c>
      <c r="D382" s="37">
        <f t="shared" si="8"/>
        <v>2.7380952380952381</v>
      </c>
      <c r="E382" s="17">
        <v>2</v>
      </c>
      <c r="F382" s="17">
        <v>3</v>
      </c>
      <c r="G382" s="17">
        <v>3.3333333333333335</v>
      </c>
      <c r="H382" s="17">
        <v>2.5</v>
      </c>
      <c r="I382" s="5" t="s">
        <v>6524</v>
      </c>
      <c r="K382" s="325"/>
      <c r="L382" s="325"/>
      <c r="M382" s="325"/>
      <c r="N382" s="17">
        <v>0</v>
      </c>
      <c r="O382" s="5">
        <v>2022</v>
      </c>
      <c r="P382" s="5" t="s">
        <v>9906</v>
      </c>
      <c r="Q382" s="268" t="s">
        <v>10311</v>
      </c>
      <c r="S382" s="269" t="s">
        <v>8</v>
      </c>
      <c r="T382" s="323"/>
      <c r="U382" s="323"/>
      <c r="V382" s="323"/>
      <c r="W382" s="323"/>
      <c r="X382" s="323"/>
      <c r="Y382" s="323"/>
      <c r="Z382" s="324"/>
      <c r="AA382" s="323"/>
      <c r="AB382" s="323"/>
      <c r="AC382" s="323"/>
      <c r="AD382" s="323"/>
      <c r="AE382" s="323"/>
      <c r="AF382" s="323"/>
      <c r="AG382" s="324"/>
      <c r="AH382" s="323"/>
      <c r="AI382" s="323"/>
      <c r="AJ382" s="323"/>
      <c r="AK382" s="323"/>
      <c r="AL382" s="323"/>
      <c r="AM382" s="323"/>
      <c r="AN382" s="324"/>
      <c r="AO382" s="323"/>
      <c r="AP382" s="323"/>
      <c r="AQ382" s="323"/>
      <c r="AR382" s="323"/>
      <c r="AS382" s="323"/>
      <c r="AT382" s="323"/>
      <c r="AU382" s="324"/>
      <c r="AV382" s="323"/>
      <c r="AW382" s="323"/>
      <c r="AX382" s="323"/>
      <c r="AY382" s="323"/>
      <c r="AZ382" s="323"/>
      <c r="BA382" s="323"/>
      <c r="BB382" s="324"/>
      <c r="BC382" s="323"/>
      <c r="BD382" s="323"/>
      <c r="BE382" s="323"/>
      <c r="BF382" s="323"/>
      <c r="BG382" s="323"/>
      <c r="BH382" s="323"/>
      <c r="BI382" s="323"/>
    </row>
    <row r="383" spans="1:68">
      <c r="B383" s="269"/>
      <c r="C383" s="5" t="s">
        <v>10310</v>
      </c>
      <c r="D383" s="37">
        <f t="shared" si="8"/>
        <v>2.5952380952380953</v>
      </c>
      <c r="E383" s="17">
        <v>6</v>
      </c>
      <c r="F383" s="17">
        <v>1</v>
      </c>
      <c r="G383" s="17">
        <v>3.3333333333333335</v>
      </c>
      <c r="H383" s="17">
        <v>1.5</v>
      </c>
      <c r="I383" s="5" t="s">
        <v>6524</v>
      </c>
      <c r="K383" s="325"/>
      <c r="L383" s="325"/>
      <c r="M383" s="325">
        <v>44595</v>
      </c>
      <c r="N383" s="17">
        <v>1</v>
      </c>
      <c r="O383" s="5">
        <v>2009</v>
      </c>
      <c r="P383" s="5" t="s">
        <v>10106</v>
      </c>
      <c r="Q383" s="268" t="s">
        <v>10105</v>
      </c>
      <c r="S383" s="269" t="s">
        <v>8</v>
      </c>
      <c r="T383" s="323"/>
      <c r="U383" s="323"/>
      <c r="V383" s="323"/>
      <c r="W383" s="323"/>
      <c r="X383" s="323"/>
      <c r="Y383" s="323"/>
      <c r="Z383" s="324"/>
      <c r="AA383" s="323"/>
      <c r="AB383" s="323"/>
      <c r="AC383" s="323"/>
      <c r="AD383" s="323"/>
      <c r="AE383" s="323"/>
      <c r="AF383" s="323"/>
      <c r="AG383" s="324"/>
      <c r="AH383" s="323"/>
      <c r="AI383" s="323"/>
      <c r="AJ383" s="323"/>
      <c r="AK383" s="323"/>
      <c r="AL383" s="323"/>
      <c r="AM383" s="323"/>
      <c r="AN383" s="324"/>
      <c r="AO383" s="323"/>
      <c r="AP383" s="323"/>
      <c r="AQ383" s="323"/>
      <c r="AR383" s="323"/>
      <c r="AS383" s="323"/>
      <c r="AT383" s="323"/>
      <c r="AU383" s="324"/>
      <c r="AV383" s="323"/>
      <c r="AW383" s="323"/>
      <c r="AX383" s="323"/>
      <c r="AY383" s="323"/>
      <c r="AZ383" s="323"/>
      <c r="BA383" s="323"/>
      <c r="BB383" s="324"/>
      <c r="BC383" s="323"/>
      <c r="BD383" s="323"/>
      <c r="BE383" s="323"/>
      <c r="BF383" s="323"/>
      <c r="BG383" s="323"/>
      <c r="BH383" s="323"/>
      <c r="BI383" s="323"/>
      <c r="BJ383" s="323"/>
      <c r="BK383" s="323"/>
      <c r="BL383" s="323"/>
      <c r="BM383" s="323"/>
      <c r="BN383" s="323"/>
      <c r="BO383" s="323"/>
      <c r="BP383" s="323"/>
    </row>
    <row r="384" spans="1:68">
      <c r="C384" s="5" t="s">
        <v>10309</v>
      </c>
      <c r="D384" s="37">
        <f t="shared" si="8"/>
        <v>2.5714285714285716</v>
      </c>
      <c r="E384" s="17">
        <v>6</v>
      </c>
      <c r="F384" s="17">
        <v>4</v>
      </c>
      <c r="G384" s="17">
        <v>1</v>
      </c>
      <c r="H384" s="17">
        <v>2</v>
      </c>
      <c r="I384" s="5" t="s">
        <v>6524</v>
      </c>
      <c r="K384" s="325">
        <v>44838</v>
      </c>
      <c r="L384" s="325">
        <v>45334</v>
      </c>
      <c r="M384" s="325" t="s">
        <v>55</v>
      </c>
      <c r="N384" s="17">
        <v>0</v>
      </c>
      <c r="O384" s="5">
        <v>2022</v>
      </c>
      <c r="P384" s="5" t="s">
        <v>10308</v>
      </c>
      <c r="Q384" s="268" t="s">
        <v>10307</v>
      </c>
      <c r="S384" s="269" t="s">
        <v>8</v>
      </c>
      <c r="T384" s="323"/>
      <c r="U384" s="323"/>
      <c r="V384" s="323"/>
      <c r="W384" s="323"/>
      <c r="X384" s="323"/>
      <c r="Y384" s="323"/>
      <c r="Z384" s="324"/>
      <c r="AA384" s="323"/>
      <c r="AB384" s="323"/>
      <c r="AC384" s="323"/>
      <c r="AD384" s="323"/>
      <c r="AE384" s="323"/>
      <c r="AF384" s="323"/>
      <c r="AG384" s="324"/>
      <c r="AH384" s="323"/>
      <c r="AI384" s="323"/>
      <c r="AJ384" s="323"/>
      <c r="AK384" s="323"/>
      <c r="AL384" s="323"/>
      <c r="AM384" s="323"/>
      <c r="AN384" s="324"/>
      <c r="AO384" s="323"/>
      <c r="AP384" s="323"/>
      <c r="AQ384" s="323"/>
      <c r="AR384" s="323"/>
      <c r="AS384" s="323"/>
      <c r="AT384" s="323"/>
      <c r="AU384" s="324"/>
      <c r="AV384" s="323"/>
      <c r="AW384" s="323"/>
      <c r="AX384" s="323"/>
      <c r="AY384" s="323"/>
      <c r="AZ384" s="323"/>
      <c r="BA384" s="323"/>
      <c r="BB384" s="324"/>
      <c r="BC384" s="323"/>
      <c r="BD384" s="323"/>
      <c r="BE384" s="323"/>
      <c r="BF384" s="323"/>
      <c r="BG384" s="323"/>
      <c r="BH384" s="323"/>
      <c r="BI384" s="323"/>
    </row>
    <row r="385" spans="3:61">
      <c r="C385" s="5" t="s">
        <v>10306</v>
      </c>
      <c r="D385" s="37">
        <f t="shared" si="8"/>
        <v>2.5714285714285716</v>
      </c>
      <c r="E385" s="17">
        <v>6</v>
      </c>
      <c r="F385" s="17">
        <v>0</v>
      </c>
      <c r="G385" s="17">
        <v>3</v>
      </c>
      <c r="H385" s="17">
        <v>2</v>
      </c>
      <c r="I385" s="5" t="s">
        <v>6524</v>
      </c>
      <c r="K385" s="325"/>
      <c r="L385" s="325"/>
      <c r="M385" s="325"/>
      <c r="N385" s="17">
        <v>0</v>
      </c>
      <c r="O385" s="5">
        <v>2020</v>
      </c>
      <c r="P385" s="5" t="s">
        <v>10197</v>
      </c>
      <c r="Q385" s="268" t="s">
        <v>10196</v>
      </c>
      <c r="S385" s="269" t="s">
        <v>8</v>
      </c>
      <c r="T385" s="323"/>
      <c r="U385" s="323"/>
      <c r="V385" s="323"/>
      <c r="W385" s="323"/>
      <c r="X385" s="323"/>
      <c r="Y385" s="323"/>
      <c r="Z385" s="324"/>
      <c r="AA385" s="323"/>
      <c r="AB385" s="323"/>
      <c r="AC385" s="323"/>
      <c r="AD385" s="323"/>
      <c r="AE385" s="323"/>
      <c r="AF385" s="323"/>
      <c r="AG385" s="324"/>
      <c r="AH385" s="323"/>
      <c r="AI385" s="323"/>
      <c r="AJ385" s="323"/>
      <c r="AK385" s="323"/>
      <c r="AL385" s="323"/>
      <c r="AM385" s="323"/>
      <c r="AN385" s="324"/>
      <c r="AO385" s="323"/>
      <c r="AP385" s="323"/>
      <c r="AQ385" s="323"/>
      <c r="AR385" s="323"/>
      <c r="AS385" s="323"/>
      <c r="AT385" s="323"/>
      <c r="AU385" s="324"/>
      <c r="AV385" s="323"/>
      <c r="AW385" s="323"/>
      <c r="AX385" s="323"/>
      <c r="AY385" s="323"/>
      <c r="AZ385" s="323"/>
      <c r="BA385" s="323"/>
      <c r="BB385" s="324"/>
      <c r="BC385" s="323"/>
      <c r="BD385" s="323"/>
      <c r="BE385" s="323"/>
      <c r="BF385" s="323"/>
      <c r="BG385" s="323"/>
      <c r="BH385" s="323"/>
      <c r="BI385" s="323"/>
    </row>
    <row r="386" spans="3:61">
      <c r="C386" s="5" t="s">
        <v>10305</v>
      </c>
      <c r="D386" s="37">
        <f t="shared" si="8"/>
        <v>2.5476190476190474</v>
      </c>
      <c r="E386" s="17">
        <v>3</v>
      </c>
      <c r="F386" s="17">
        <v>0</v>
      </c>
      <c r="G386" s="17">
        <v>3.6666666666666665</v>
      </c>
      <c r="H386" s="17">
        <v>2.5</v>
      </c>
      <c r="I386" s="5" t="s">
        <v>6524</v>
      </c>
      <c r="K386" s="325"/>
      <c r="L386" s="325"/>
      <c r="M386" s="325"/>
      <c r="N386" s="17">
        <v>0</v>
      </c>
      <c r="O386" s="5">
        <v>2021</v>
      </c>
      <c r="P386" s="5" t="s">
        <v>10304</v>
      </c>
      <c r="Q386" s="268" t="s">
        <v>10303</v>
      </c>
      <c r="S386" s="269" t="s">
        <v>8</v>
      </c>
      <c r="T386" s="323"/>
      <c r="U386" s="323"/>
      <c r="V386" s="323"/>
      <c r="W386" s="323"/>
      <c r="X386" s="323"/>
      <c r="Y386" s="323"/>
      <c r="Z386" s="324"/>
      <c r="AA386" s="323"/>
      <c r="AB386" s="323"/>
      <c r="AC386" s="323"/>
      <c r="AD386" s="323"/>
      <c r="AE386" s="323"/>
      <c r="AF386" s="323"/>
      <c r="AG386" s="324"/>
      <c r="AH386" s="323"/>
      <c r="AI386" s="323"/>
      <c r="AJ386" s="323"/>
      <c r="AK386" s="323"/>
      <c r="AL386" s="323"/>
      <c r="AM386" s="323"/>
      <c r="AN386" s="324"/>
      <c r="AO386" s="323"/>
      <c r="AP386" s="323"/>
      <c r="AQ386" s="323"/>
      <c r="AR386" s="323"/>
      <c r="AS386" s="323"/>
      <c r="AT386" s="323"/>
      <c r="AU386" s="324"/>
      <c r="AV386" s="323"/>
      <c r="AW386" s="323"/>
      <c r="AX386" s="323"/>
      <c r="AY386" s="323"/>
      <c r="AZ386" s="323"/>
      <c r="BA386" s="323"/>
      <c r="BB386" s="324"/>
      <c r="BC386" s="323"/>
      <c r="BD386" s="323"/>
      <c r="BE386" s="323"/>
      <c r="BF386" s="323"/>
      <c r="BG386" s="323"/>
      <c r="BH386" s="323"/>
      <c r="BI386" s="323"/>
    </row>
    <row r="387" spans="3:61">
      <c r="C387" s="5" t="s">
        <v>10302</v>
      </c>
      <c r="D387" s="37">
        <f t="shared" si="8"/>
        <v>2.5</v>
      </c>
      <c r="E387" s="17">
        <v>2</v>
      </c>
      <c r="F387" s="17">
        <v>2</v>
      </c>
      <c r="G387" s="17">
        <v>3</v>
      </c>
      <c r="H387" s="17">
        <v>2.5</v>
      </c>
      <c r="I387" s="5" t="s">
        <v>6524</v>
      </c>
      <c r="K387" s="325"/>
      <c r="L387" s="325"/>
      <c r="M387" s="325"/>
      <c r="N387" s="17">
        <v>0</v>
      </c>
      <c r="O387" s="5">
        <v>2015</v>
      </c>
      <c r="P387" s="5" t="s">
        <v>10301</v>
      </c>
      <c r="Q387" s="268" t="s">
        <v>10299</v>
      </c>
      <c r="S387" s="269" t="s">
        <v>8</v>
      </c>
      <c r="T387" s="323"/>
      <c r="U387" s="323"/>
      <c r="V387" s="323"/>
      <c r="W387" s="323"/>
      <c r="X387" s="323"/>
      <c r="Y387" s="323"/>
      <c r="Z387" s="324"/>
      <c r="AA387" s="323"/>
      <c r="AB387" s="323"/>
      <c r="AC387" s="323"/>
      <c r="AD387" s="323"/>
      <c r="AE387" s="323"/>
      <c r="AF387" s="323"/>
      <c r="AG387" s="324"/>
      <c r="AH387" s="323"/>
      <c r="AI387" s="323"/>
      <c r="AJ387" s="323"/>
      <c r="AK387" s="323"/>
      <c r="AL387" s="323"/>
      <c r="AM387" s="323"/>
      <c r="AN387" s="324"/>
      <c r="AO387" s="323"/>
      <c r="AP387" s="323"/>
      <c r="AQ387" s="323"/>
      <c r="AR387" s="323"/>
      <c r="AS387" s="323"/>
      <c r="AT387" s="323"/>
      <c r="AU387" s="324"/>
      <c r="AV387" s="323"/>
      <c r="AW387" s="323"/>
      <c r="AX387" s="323"/>
      <c r="AY387" s="323"/>
      <c r="AZ387" s="323"/>
      <c r="BA387" s="323"/>
      <c r="BB387" s="324"/>
      <c r="BC387" s="323"/>
      <c r="BD387" s="323"/>
      <c r="BE387" s="323"/>
      <c r="BF387" s="323"/>
      <c r="BG387" s="323"/>
      <c r="BH387" s="323"/>
      <c r="BI387" s="323"/>
    </row>
    <row r="388" spans="3:61">
      <c r="C388" s="5" t="s">
        <v>10300</v>
      </c>
      <c r="D388" s="37">
        <f t="shared" si="8"/>
        <v>2.4761904761904767</v>
      </c>
      <c r="E388" s="17">
        <v>7</v>
      </c>
      <c r="F388" s="17">
        <v>1</v>
      </c>
      <c r="G388" s="17">
        <v>1.6666666666666667</v>
      </c>
      <c r="H388" s="17">
        <v>2</v>
      </c>
      <c r="I388" s="5" t="s">
        <v>6524</v>
      </c>
      <c r="K388" s="325"/>
      <c r="L388" s="325"/>
      <c r="M388" s="325"/>
      <c r="N388" s="17">
        <v>0</v>
      </c>
      <c r="O388" s="5">
        <v>2021</v>
      </c>
      <c r="P388" s="5" t="s">
        <v>10126</v>
      </c>
      <c r="Q388" s="268" t="s">
        <v>10299</v>
      </c>
      <c r="S388" s="269" t="s">
        <v>8</v>
      </c>
      <c r="T388" s="323"/>
      <c r="U388" s="323"/>
      <c r="V388" s="323"/>
      <c r="W388" s="323"/>
      <c r="X388" s="323"/>
      <c r="Y388" s="323"/>
      <c r="Z388" s="324"/>
      <c r="AA388" s="323"/>
      <c r="AB388" s="323"/>
      <c r="AC388" s="323"/>
      <c r="AD388" s="323"/>
      <c r="AE388" s="323"/>
      <c r="AF388" s="323"/>
      <c r="AG388" s="324"/>
      <c r="AH388" s="323"/>
      <c r="AI388" s="323"/>
      <c r="AJ388" s="323"/>
      <c r="AK388" s="323"/>
      <c r="AL388" s="323"/>
      <c r="AM388" s="323"/>
      <c r="AN388" s="324"/>
      <c r="AO388" s="323"/>
      <c r="AP388" s="323"/>
      <c r="AQ388" s="323"/>
      <c r="AR388" s="323"/>
      <c r="AS388" s="323"/>
      <c r="AT388" s="323"/>
      <c r="AU388" s="324"/>
      <c r="AV388" s="323"/>
      <c r="AW388" s="323"/>
      <c r="AX388" s="323"/>
      <c r="AY388" s="323"/>
      <c r="AZ388" s="323"/>
      <c r="BA388" s="323"/>
      <c r="BB388" s="324"/>
      <c r="BC388" s="323"/>
      <c r="BD388" s="323"/>
      <c r="BE388" s="323"/>
      <c r="BF388" s="323"/>
      <c r="BG388" s="323"/>
      <c r="BH388" s="323"/>
      <c r="BI388" s="323"/>
    </row>
    <row r="389" spans="3:61">
      <c r="C389" s="5" t="s">
        <v>10298</v>
      </c>
      <c r="D389" s="37">
        <f t="shared" si="8"/>
        <v>2.4761904761904758</v>
      </c>
      <c r="E389" s="17">
        <v>3</v>
      </c>
      <c r="F389" s="17">
        <v>3</v>
      </c>
      <c r="G389" s="17">
        <v>2.6666666666666665</v>
      </c>
      <c r="H389" s="17">
        <v>2</v>
      </c>
      <c r="I389" s="5" t="s">
        <v>6524</v>
      </c>
      <c r="K389" s="325"/>
      <c r="L389" s="325"/>
      <c r="M389" s="325"/>
      <c r="N389" s="17">
        <v>0</v>
      </c>
      <c r="O389" s="5">
        <v>2020</v>
      </c>
      <c r="P389" s="5" t="s">
        <v>10297</v>
      </c>
      <c r="Q389" s="268" t="s">
        <v>10296</v>
      </c>
      <c r="S389" s="269" t="s">
        <v>8</v>
      </c>
      <c r="T389" s="323"/>
      <c r="U389" s="323"/>
      <c r="V389" s="323"/>
      <c r="W389" s="323"/>
      <c r="X389" s="323"/>
      <c r="Y389" s="323"/>
      <c r="Z389" s="324"/>
      <c r="AA389" s="323"/>
      <c r="AB389" s="323"/>
      <c r="AC389" s="323"/>
      <c r="AD389" s="323"/>
      <c r="AE389" s="323"/>
      <c r="AF389" s="323"/>
      <c r="AG389" s="324"/>
      <c r="AH389" s="323"/>
      <c r="AI389" s="323"/>
      <c r="AJ389" s="323"/>
      <c r="AK389" s="323"/>
      <c r="AL389" s="323"/>
      <c r="AM389" s="323"/>
      <c r="AN389" s="324"/>
      <c r="AO389" s="323"/>
      <c r="AP389" s="323"/>
      <c r="AQ389" s="323"/>
      <c r="AR389" s="323"/>
      <c r="AS389" s="323"/>
      <c r="AT389" s="323"/>
      <c r="AU389" s="324"/>
      <c r="AV389" s="323"/>
      <c r="AW389" s="323"/>
      <c r="AX389" s="323"/>
      <c r="AY389" s="323"/>
      <c r="AZ389" s="323"/>
      <c r="BA389" s="323"/>
      <c r="BB389" s="324"/>
      <c r="BC389" s="323"/>
      <c r="BD389" s="323"/>
      <c r="BE389" s="323"/>
      <c r="BF389" s="323"/>
      <c r="BG389" s="323"/>
      <c r="BH389" s="323"/>
      <c r="BI389" s="323"/>
    </row>
    <row r="390" spans="3:61">
      <c r="C390" s="5" t="s">
        <v>10295</v>
      </c>
      <c r="D390" s="37">
        <f t="shared" si="8"/>
        <v>2.4285714285714284</v>
      </c>
      <c r="E390" s="17">
        <v>1</v>
      </c>
      <c r="F390" s="17">
        <v>2</v>
      </c>
      <c r="G390" s="17">
        <v>4</v>
      </c>
      <c r="H390" s="17">
        <v>2</v>
      </c>
      <c r="I390" s="5" t="s">
        <v>6524</v>
      </c>
      <c r="K390" s="325"/>
      <c r="L390" s="325"/>
      <c r="M390" s="325"/>
      <c r="N390" s="17">
        <v>0</v>
      </c>
      <c r="O390" s="5">
        <v>2015</v>
      </c>
      <c r="P390" s="5" t="s">
        <v>10294</v>
      </c>
      <c r="Q390" s="268" t="s">
        <v>10293</v>
      </c>
      <c r="S390" s="269" t="s">
        <v>8</v>
      </c>
      <c r="T390" s="323"/>
      <c r="U390" s="323"/>
      <c r="V390" s="323"/>
      <c r="W390" s="323"/>
      <c r="X390" s="323"/>
      <c r="Y390" s="323"/>
      <c r="Z390" s="324"/>
      <c r="AA390" s="323"/>
      <c r="AB390" s="323"/>
      <c r="AC390" s="323"/>
      <c r="AD390" s="323"/>
      <c r="AE390" s="323"/>
      <c r="AF390" s="323"/>
      <c r="AG390" s="324"/>
      <c r="AH390" s="323"/>
      <c r="AI390" s="323"/>
      <c r="AJ390" s="323"/>
      <c r="AK390" s="323"/>
      <c r="AL390" s="323"/>
      <c r="AM390" s="323"/>
      <c r="AN390" s="324"/>
      <c r="AO390" s="323"/>
      <c r="AP390" s="323"/>
      <c r="AQ390" s="323"/>
      <c r="AR390" s="323"/>
      <c r="AS390" s="323"/>
      <c r="AT390" s="323"/>
      <c r="AU390" s="324"/>
      <c r="AV390" s="323"/>
      <c r="AW390" s="323"/>
      <c r="AX390" s="323"/>
      <c r="AY390" s="323"/>
      <c r="AZ390" s="323"/>
      <c r="BA390" s="323"/>
      <c r="BB390" s="324"/>
      <c r="BC390" s="323"/>
      <c r="BD390" s="323"/>
      <c r="BE390" s="323"/>
      <c r="BF390" s="323"/>
      <c r="BG390" s="323"/>
      <c r="BH390" s="323"/>
      <c r="BI390" s="323"/>
    </row>
    <row r="391" spans="3:61">
      <c r="C391" s="5" t="s">
        <v>10292</v>
      </c>
      <c r="D391" s="37">
        <f t="shared" si="8"/>
        <v>2.3809523809523809</v>
      </c>
      <c r="E391" s="17">
        <v>4</v>
      </c>
      <c r="F391" s="17">
        <v>0</v>
      </c>
      <c r="G391" s="17">
        <v>3.3333333333333335</v>
      </c>
      <c r="H391" s="17">
        <v>2</v>
      </c>
      <c r="I391" s="5" t="s">
        <v>6524</v>
      </c>
      <c r="K391" s="325"/>
      <c r="L391" s="325"/>
      <c r="M391" s="325"/>
      <c r="N391" s="17">
        <v>0</v>
      </c>
      <c r="O391" s="5">
        <v>2020</v>
      </c>
      <c r="P391" s="5" t="s">
        <v>9976</v>
      </c>
      <c r="Q391" s="268" t="s">
        <v>10291</v>
      </c>
      <c r="S391" s="269" t="s">
        <v>8</v>
      </c>
      <c r="T391" s="323"/>
      <c r="U391" s="323"/>
      <c r="V391" s="323"/>
      <c r="W391" s="323"/>
      <c r="X391" s="323"/>
      <c r="Y391" s="323"/>
      <c r="Z391" s="324"/>
      <c r="AA391" s="323"/>
      <c r="AB391" s="323"/>
      <c r="AC391" s="323"/>
      <c r="AD391" s="323"/>
      <c r="AE391" s="323"/>
      <c r="AF391" s="323"/>
      <c r="AG391" s="324"/>
      <c r="AH391" s="323"/>
      <c r="AI391" s="323"/>
      <c r="AJ391" s="323"/>
      <c r="AK391" s="323"/>
      <c r="AL391" s="323"/>
      <c r="AM391" s="323"/>
      <c r="AN391" s="324"/>
      <c r="AO391" s="323"/>
      <c r="AP391" s="323"/>
      <c r="AQ391" s="323"/>
      <c r="AR391" s="323"/>
      <c r="AS391" s="323"/>
      <c r="AT391" s="323"/>
      <c r="AU391" s="324"/>
      <c r="AV391" s="323"/>
      <c r="AW391" s="323"/>
      <c r="AX391" s="323"/>
      <c r="AY391" s="323"/>
      <c r="AZ391" s="323"/>
      <c r="BA391" s="323"/>
      <c r="BB391" s="324"/>
      <c r="BC391" s="323"/>
      <c r="BD391" s="323"/>
      <c r="BE391" s="323"/>
      <c r="BF391" s="323"/>
      <c r="BG391" s="323"/>
      <c r="BH391" s="323"/>
      <c r="BI391" s="323"/>
    </row>
    <row r="392" spans="3:61">
      <c r="C392" s="5" t="s">
        <v>10290</v>
      </c>
      <c r="D392" s="37">
        <f t="shared" si="8"/>
        <v>2.3571428571428572</v>
      </c>
      <c r="E392" s="17">
        <v>3</v>
      </c>
      <c r="F392" s="17">
        <v>2</v>
      </c>
      <c r="G392" s="17">
        <v>2</v>
      </c>
      <c r="H392" s="17">
        <v>2.5</v>
      </c>
      <c r="I392" s="5" t="s">
        <v>6524</v>
      </c>
      <c r="K392" s="325"/>
      <c r="L392" s="325"/>
      <c r="M392" s="325"/>
      <c r="N392" s="17">
        <v>0</v>
      </c>
      <c r="O392" s="17">
        <v>2021</v>
      </c>
      <c r="P392" s="5" t="s">
        <v>10289</v>
      </c>
      <c r="Q392" s="268" t="s">
        <v>10288</v>
      </c>
      <c r="S392" s="269" t="s">
        <v>8</v>
      </c>
      <c r="T392" s="323"/>
      <c r="U392" s="323"/>
      <c r="V392" s="323"/>
      <c r="W392" s="323"/>
      <c r="X392" s="323"/>
      <c r="Y392" s="323"/>
      <c r="Z392" s="324"/>
      <c r="AA392" s="323"/>
      <c r="AB392" s="323"/>
      <c r="AC392" s="323"/>
      <c r="AD392" s="323"/>
      <c r="AE392" s="323"/>
      <c r="AF392" s="323"/>
      <c r="AG392" s="324"/>
      <c r="AH392" s="323"/>
      <c r="AI392" s="323"/>
      <c r="AJ392" s="323"/>
      <c r="AK392" s="323"/>
      <c r="AL392" s="323"/>
      <c r="AM392" s="323"/>
      <c r="AN392" s="324"/>
      <c r="AO392" s="323"/>
      <c r="AP392" s="323"/>
      <c r="AQ392" s="323"/>
      <c r="AR392" s="323"/>
      <c r="AS392" s="323"/>
      <c r="AT392" s="323"/>
      <c r="AU392" s="324"/>
      <c r="AV392" s="323"/>
      <c r="AW392" s="323"/>
      <c r="AX392" s="323"/>
      <c r="AY392" s="323"/>
      <c r="AZ392" s="323"/>
      <c r="BA392" s="323"/>
      <c r="BB392" s="324"/>
      <c r="BC392" s="323"/>
      <c r="BD392" s="323"/>
      <c r="BE392" s="323"/>
      <c r="BF392" s="323"/>
      <c r="BG392" s="323"/>
      <c r="BH392" s="323"/>
      <c r="BI392" s="323"/>
    </row>
    <row r="393" spans="3:61" ht="31.5">
      <c r="C393" s="269" t="s">
        <v>10287</v>
      </c>
      <c r="D393" s="37">
        <f t="shared" si="8"/>
        <v>2.333333333333333</v>
      </c>
      <c r="E393" s="333">
        <v>6</v>
      </c>
      <c r="F393" s="333">
        <v>2</v>
      </c>
      <c r="G393" s="333">
        <v>2.6666666666666665</v>
      </c>
      <c r="H393" s="333">
        <v>1</v>
      </c>
      <c r="I393" s="269" t="s">
        <v>6524</v>
      </c>
      <c r="J393" s="335"/>
      <c r="K393" s="332"/>
      <c r="L393" s="332"/>
      <c r="M393" s="332"/>
      <c r="N393" s="17">
        <v>0</v>
      </c>
      <c r="O393" s="269">
        <v>2021</v>
      </c>
      <c r="P393" s="5" t="s">
        <v>10014</v>
      </c>
      <c r="Q393" s="283" t="s">
        <v>10286</v>
      </c>
      <c r="S393" s="269" t="s">
        <v>8</v>
      </c>
      <c r="T393" s="323"/>
      <c r="U393" s="323"/>
      <c r="V393" s="323"/>
      <c r="W393" s="323"/>
      <c r="X393" s="323"/>
      <c r="Y393" s="323"/>
      <c r="Z393" s="324"/>
      <c r="AA393" s="323"/>
      <c r="AB393" s="323"/>
      <c r="AC393" s="323"/>
      <c r="AD393" s="323"/>
      <c r="AE393" s="323"/>
      <c r="AF393" s="323"/>
      <c r="AG393" s="324"/>
      <c r="AH393" s="323"/>
      <c r="AI393" s="323"/>
      <c r="AJ393" s="323"/>
      <c r="AK393" s="323"/>
      <c r="AL393" s="323"/>
      <c r="AM393" s="323"/>
      <c r="AN393" s="324"/>
      <c r="AO393" s="323"/>
      <c r="AP393" s="323"/>
      <c r="AQ393" s="323"/>
      <c r="AR393" s="323"/>
      <c r="AS393" s="323"/>
      <c r="AT393" s="323"/>
      <c r="AU393" s="324"/>
      <c r="AV393" s="323"/>
      <c r="AW393" s="323"/>
      <c r="AX393" s="323"/>
      <c r="AY393" s="323"/>
      <c r="AZ393" s="323"/>
      <c r="BA393" s="323"/>
      <c r="BB393" s="324"/>
      <c r="BC393" s="323"/>
      <c r="BD393" s="323"/>
      <c r="BE393" s="323"/>
      <c r="BF393" s="323"/>
      <c r="BG393" s="323"/>
      <c r="BH393" s="323"/>
      <c r="BI393" s="323"/>
    </row>
    <row r="394" spans="3:61">
      <c r="C394" s="269" t="s">
        <v>10285</v>
      </c>
      <c r="D394" s="37">
        <f t="shared" si="8"/>
        <v>2.3095238095238098</v>
      </c>
      <c r="E394" s="333">
        <v>9</v>
      </c>
      <c r="F394" s="333">
        <v>1</v>
      </c>
      <c r="G394" s="333">
        <v>2.3333333333333335</v>
      </c>
      <c r="H394" s="333">
        <v>0.5</v>
      </c>
      <c r="I394" s="269" t="s">
        <v>6524</v>
      </c>
      <c r="J394" s="335"/>
      <c r="K394" s="332"/>
      <c r="L394" s="332"/>
      <c r="M394" s="332"/>
      <c r="N394" s="17">
        <v>0</v>
      </c>
      <c r="O394" s="269">
        <v>2021</v>
      </c>
      <c r="P394" s="5" t="s">
        <v>10284</v>
      </c>
      <c r="Q394" s="283" t="s">
        <v>10283</v>
      </c>
      <c r="S394" s="269" t="s">
        <v>8</v>
      </c>
      <c r="T394" s="323"/>
      <c r="U394" s="323"/>
      <c r="V394" s="323"/>
      <c r="W394" s="323"/>
      <c r="X394" s="323"/>
      <c r="Y394" s="323"/>
      <c r="Z394" s="324"/>
      <c r="AA394" s="323"/>
      <c r="AB394" s="323"/>
      <c r="AC394" s="323"/>
      <c r="AD394" s="323"/>
      <c r="AE394" s="323"/>
      <c r="AF394" s="323"/>
      <c r="AG394" s="324"/>
      <c r="AH394" s="323"/>
      <c r="AI394" s="323"/>
      <c r="AJ394" s="323"/>
      <c r="AK394" s="323"/>
      <c r="AL394" s="323"/>
      <c r="AM394" s="323"/>
      <c r="AN394" s="324"/>
      <c r="AO394" s="323"/>
      <c r="AP394" s="323"/>
      <c r="AQ394" s="323"/>
      <c r="AR394" s="323"/>
      <c r="AS394" s="323"/>
      <c r="AT394" s="323"/>
      <c r="AU394" s="324"/>
      <c r="AV394" s="323"/>
      <c r="AW394" s="323"/>
      <c r="AX394" s="323"/>
      <c r="AY394" s="323"/>
      <c r="AZ394" s="323"/>
      <c r="BA394" s="323"/>
      <c r="BB394" s="324"/>
      <c r="BC394" s="323"/>
      <c r="BD394" s="323"/>
      <c r="BE394" s="323"/>
      <c r="BF394" s="323"/>
      <c r="BG394" s="323"/>
      <c r="BH394" s="323"/>
      <c r="BI394" s="323"/>
    </row>
    <row r="395" spans="3:61">
      <c r="C395" s="5" t="s">
        <v>10282</v>
      </c>
      <c r="D395" s="37">
        <f t="shared" si="8"/>
        <v>2.3095238095238098</v>
      </c>
      <c r="E395" s="17">
        <v>2</v>
      </c>
      <c r="F395" s="17">
        <v>0</v>
      </c>
      <c r="G395" s="17">
        <v>3.3333333333333335</v>
      </c>
      <c r="H395" s="17">
        <v>2.5</v>
      </c>
      <c r="I395" s="5" t="s">
        <v>6524</v>
      </c>
      <c r="K395" s="325"/>
      <c r="L395" s="325"/>
      <c r="M395" s="325"/>
      <c r="N395" s="17">
        <v>0</v>
      </c>
      <c r="O395" s="5">
        <v>2021</v>
      </c>
      <c r="P395" s="5" t="s">
        <v>10002</v>
      </c>
      <c r="Q395" s="268" t="s">
        <v>10281</v>
      </c>
      <c r="S395" s="269" t="s">
        <v>8</v>
      </c>
      <c r="T395" s="323"/>
      <c r="U395" s="323"/>
      <c r="V395" s="323"/>
      <c r="W395" s="323"/>
      <c r="X395" s="323"/>
      <c r="Y395" s="323"/>
      <c r="Z395" s="324"/>
      <c r="AA395" s="323"/>
      <c r="AB395" s="323"/>
      <c r="AC395" s="323"/>
      <c r="AD395" s="323"/>
      <c r="AE395" s="323"/>
      <c r="AF395" s="323"/>
      <c r="AG395" s="324"/>
      <c r="AH395" s="323"/>
      <c r="AI395" s="323"/>
      <c r="AJ395" s="323"/>
      <c r="AK395" s="323"/>
      <c r="AL395" s="323"/>
      <c r="AM395" s="323"/>
      <c r="AN395" s="324"/>
      <c r="AO395" s="323"/>
      <c r="AP395" s="323"/>
      <c r="AQ395" s="323"/>
      <c r="AR395" s="323"/>
      <c r="AS395" s="323"/>
      <c r="AT395" s="323"/>
      <c r="AU395" s="324"/>
      <c r="AV395" s="323"/>
      <c r="AW395" s="323"/>
      <c r="AX395" s="323"/>
      <c r="AY395" s="323"/>
      <c r="AZ395" s="323"/>
      <c r="BA395" s="323"/>
      <c r="BB395" s="324"/>
      <c r="BC395" s="323"/>
      <c r="BD395" s="323"/>
      <c r="BE395" s="323"/>
      <c r="BF395" s="323"/>
      <c r="BG395" s="323"/>
      <c r="BH395" s="323"/>
      <c r="BI395" s="323"/>
    </row>
    <row r="396" spans="3:61">
      <c r="C396" s="269" t="s">
        <v>10280</v>
      </c>
      <c r="D396" s="37">
        <f t="shared" si="8"/>
        <v>2.3095238095238093</v>
      </c>
      <c r="E396" s="17">
        <v>7</v>
      </c>
      <c r="F396" s="17">
        <v>5</v>
      </c>
      <c r="G396" s="17">
        <v>1.3333333333333333</v>
      </c>
      <c r="H396" s="17">
        <v>0.5</v>
      </c>
      <c r="I396" s="5" t="s">
        <v>6524</v>
      </c>
      <c r="K396" s="325"/>
      <c r="L396" s="325"/>
      <c r="M396" s="325"/>
      <c r="N396" s="17">
        <v>0</v>
      </c>
      <c r="O396" s="5">
        <v>2017</v>
      </c>
      <c r="P396" s="5" t="s">
        <v>10120</v>
      </c>
      <c r="Q396" s="268" t="s">
        <v>10279</v>
      </c>
      <c r="S396" s="269" t="s">
        <v>8</v>
      </c>
      <c r="T396" s="323"/>
      <c r="U396" s="323"/>
      <c r="V396" s="323"/>
      <c r="W396" s="323"/>
      <c r="X396" s="323"/>
      <c r="Y396" s="323"/>
      <c r="Z396" s="324"/>
      <c r="AA396" s="323"/>
      <c r="AB396" s="323"/>
      <c r="AC396" s="323"/>
      <c r="AD396" s="323"/>
      <c r="AE396" s="323"/>
      <c r="AF396" s="323"/>
      <c r="AG396" s="324"/>
      <c r="AH396" s="323"/>
      <c r="AI396" s="323"/>
      <c r="AJ396" s="323"/>
      <c r="AK396" s="323"/>
      <c r="AL396" s="323"/>
      <c r="AM396" s="323"/>
      <c r="AN396" s="324"/>
      <c r="AO396" s="323"/>
      <c r="AP396" s="323"/>
      <c r="AQ396" s="323"/>
      <c r="AR396" s="323"/>
      <c r="AS396" s="323"/>
      <c r="AT396" s="323"/>
      <c r="AU396" s="324"/>
      <c r="AV396" s="323"/>
      <c r="AW396" s="323"/>
      <c r="AX396" s="323"/>
      <c r="AY396" s="323"/>
      <c r="AZ396" s="323"/>
      <c r="BA396" s="323"/>
      <c r="BB396" s="324"/>
      <c r="BC396" s="323"/>
      <c r="BD396" s="323"/>
      <c r="BE396" s="323"/>
      <c r="BF396" s="323"/>
      <c r="BG396" s="323"/>
      <c r="BH396" s="323"/>
      <c r="BI396" s="323"/>
    </row>
    <row r="397" spans="3:61">
      <c r="C397" s="5" t="s">
        <v>10278</v>
      </c>
      <c r="D397" s="37">
        <f t="shared" si="8"/>
        <v>2.2619047619047619</v>
      </c>
      <c r="E397" s="17">
        <v>3</v>
      </c>
      <c r="F397" s="17">
        <v>0</v>
      </c>
      <c r="G397" s="17">
        <v>2.6666666666666665</v>
      </c>
      <c r="H397" s="17">
        <v>2.5</v>
      </c>
      <c r="I397" s="5" t="s">
        <v>6524</v>
      </c>
      <c r="K397" s="325"/>
      <c r="L397" s="325"/>
      <c r="M397" s="325"/>
      <c r="N397" s="17">
        <v>0</v>
      </c>
      <c r="O397" s="5">
        <v>2021</v>
      </c>
      <c r="P397" s="5" t="s">
        <v>10277</v>
      </c>
      <c r="Q397" s="268" t="s">
        <v>10276</v>
      </c>
      <c r="S397" s="269" t="s">
        <v>8</v>
      </c>
      <c r="T397" s="323"/>
      <c r="U397" s="323"/>
      <c r="V397" s="323"/>
      <c r="W397" s="323"/>
      <c r="X397" s="323"/>
      <c r="Y397" s="323"/>
      <c r="Z397" s="324"/>
      <c r="AA397" s="323"/>
      <c r="AB397" s="323"/>
      <c r="AC397" s="323"/>
      <c r="AD397" s="323"/>
      <c r="AE397" s="323"/>
      <c r="AF397" s="323"/>
      <c r="AG397" s="324"/>
      <c r="AH397" s="323"/>
      <c r="AI397" s="323"/>
      <c r="AJ397" s="323"/>
      <c r="AK397" s="323"/>
      <c r="AL397" s="323"/>
      <c r="AM397" s="323"/>
      <c r="AN397" s="324"/>
      <c r="AO397" s="323"/>
      <c r="AP397" s="323"/>
      <c r="AQ397" s="323"/>
      <c r="AR397" s="323"/>
      <c r="AS397" s="323"/>
      <c r="AT397" s="323"/>
      <c r="AU397" s="324"/>
      <c r="AV397" s="323"/>
      <c r="AW397" s="323"/>
      <c r="AX397" s="323"/>
      <c r="AY397" s="323"/>
      <c r="AZ397" s="323"/>
      <c r="BA397" s="323"/>
      <c r="BB397" s="324"/>
      <c r="BC397" s="323"/>
      <c r="BD397" s="323"/>
      <c r="BE397" s="323"/>
      <c r="BF397" s="323"/>
      <c r="BG397" s="323"/>
      <c r="BH397" s="323"/>
      <c r="BI397" s="323"/>
    </row>
    <row r="398" spans="3:61">
      <c r="C398" s="5" t="s">
        <v>10275</v>
      </c>
      <c r="D398" s="37">
        <f t="shared" si="8"/>
        <v>2.2380952380952381</v>
      </c>
      <c r="E398" s="17">
        <v>3</v>
      </c>
      <c r="F398" s="17">
        <v>1</v>
      </c>
      <c r="G398" s="17">
        <v>4.333333333333333</v>
      </c>
      <c r="H398" s="17">
        <v>1</v>
      </c>
      <c r="I398" s="5" t="s">
        <v>6524</v>
      </c>
      <c r="K398" s="325"/>
      <c r="L398" s="325"/>
      <c r="M398" s="325"/>
      <c r="N398" s="17">
        <v>0</v>
      </c>
      <c r="O398" s="5">
        <v>2021</v>
      </c>
      <c r="P398" s="5" t="s">
        <v>10274</v>
      </c>
      <c r="Q398" s="268" t="s">
        <v>10063</v>
      </c>
      <c r="S398" s="269" t="s">
        <v>8</v>
      </c>
      <c r="T398" s="323"/>
      <c r="U398" s="323"/>
      <c r="V398" s="323"/>
      <c r="W398" s="323"/>
      <c r="X398" s="323"/>
      <c r="Y398" s="323"/>
      <c r="Z398" s="324"/>
      <c r="AA398" s="323"/>
      <c r="AB398" s="323"/>
      <c r="AC398" s="323"/>
      <c r="AD398" s="323"/>
      <c r="AE398" s="323"/>
      <c r="AF398" s="323"/>
      <c r="AG398" s="324"/>
      <c r="AH398" s="323"/>
      <c r="AI398" s="323"/>
      <c r="AJ398" s="323"/>
      <c r="AK398" s="323"/>
      <c r="AL398" s="323"/>
      <c r="AM398" s="323"/>
      <c r="AN398" s="324"/>
      <c r="AO398" s="323"/>
      <c r="AP398" s="323"/>
      <c r="AQ398" s="323"/>
      <c r="AR398" s="323"/>
      <c r="AS398" s="323"/>
      <c r="AT398" s="323"/>
      <c r="AU398" s="324"/>
      <c r="AV398" s="323"/>
      <c r="AW398" s="323"/>
      <c r="AX398" s="323"/>
      <c r="AY398" s="323"/>
      <c r="AZ398" s="323"/>
      <c r="BA398" s="323"/>
      <c r="BB398" s="324"/>
      <c r="BC398" s="323"/>
      <c r="BD398" s="323"/>
      <c r="BE398" s="323"/>
      <c r="BF398" s="323"/>
      <c r="BG398" s="323"/>
      <c r="BH398" s="323"/>
      <c r="BI398" s="323"/>
    </row>
    <row r="399" spans="3:61">
      <c r="C399" s="5" t="s">
        <v>10273</v>
      </c>
      <c r="D399" s="37">
        <f t="shared" si="8"/>
        <v>2.2380952380952381</v>
      </c>
      <c r="E399" s="17">
        <v>3</v>
      </c>
      <c r="F399" s="17">
        <v>0</v>
      </c>
      <c r="G399" s="17">
        <v>3.3333333333333335</v>
      </c>
      <c r="H399" s="17">
        <v>2</v>
      </c>
      <c r="I399" s="5" t="s">
        <v>6524</v>
      </c>
      <c r="K399" s="325"/>
      <c r="L399" s="325"/>
      <c r="M399" s="325"/>
      <c r="N399" s="17">
        <v>0</v>
      </c>
      <c r="O399" s="5">
        <v>2022</v>
      </c>
      <c r="P399" s="5" t="s">
        <v>9937</v>
      </c>
      <c r="Q399" s="268" t="s">
        <v>9961</v>
      </c>
      <c r="S399" s="269" t="s">
        <v>8</v>
      </c>
      <c r="T399" s="323"/>
      <c r="U399" s="323"/>
      <c r="V399" s="323"/>
      <c r="W399" s="323"/>
      <c r="X399" s="323"/>
      <c r="Y399" s="323"/>
      <c r="Z399" s="324"/>
      <c r="AA399" s="323"/>
      <c r="AB399" s="323"/>
      <c r="AC399" s="323"/>
      <c r="AD399" s="323"/>
      <c r="AE399" s="323"/>
      <c r="AF399" s="323"/>
      <c r="AG399" s="324"/>
      <c r="AH399" s="323"/>
      <c r="AI399" s="323"/>
      <c r="AJ399" s="323"/>
      <c r="AK399" s="323"/>
      <c r="AL399" s="323"/>
      <c r="AM399" s="323"/>
      <c r="AN399" s="324"/>
      <c r="AO399" s="323"/>
      <c r="AP399" s="323"/>
      <c r="AQ399" s="323"/>
      <c r="AR399" s="323"/>
      <c r="AS399" s="323"/>
      <c r="AT399" s="323"/>
      <c r="AU399" s="324"/>
      <c r="AV399" s="323"/>
      <c r="AW399" s="323"/>
      <c r="AX399" s="323"/>
      <c r="AY399" s="323"/>
      <c r="AZ399" s="323"/>
      <c r="BA399" s="323"/>
      <c r="BB399" s="324"/>
      <c r="BC399" s="323"/>
      <c r="BD399" s="323"/>
      <c r="BE399" s="323"/>
      <c r="BF399" s="323"/>
      <c r="BG399" s="323"/>
      <c r="BH399" s="323"/>
      <c r="BI399" s="323"/>
    </row>
    <row r="400" spans="3:61">
      <c r="C400" s="5" t="s">
        <v>10272</v>
      </c>
      <c r="D400" s="37">
        <f t="shared" si="8"/>
        <v>2.2380952380952381</v>
      </c>
      <c r="E400" s="17">
        <v>3</v>
      </c>
      <c r="F400" s="17">
        <v>0</v>
      </c>
      <c r="G400" s="17">
        <v>3.3333333333333335</v>
      </c>
      <c r="H400" s="17">
        <v>2</v>
      </c>
      <c r="I400" s="5" t="s">
        <v>6524</v>
      </c>
      <c r="K400" s="325"/>
      <c r="L400" s="325"/>
      <c r="M400" s="325"/>
      <c r="N400" s="17">
        <v>0</v>
      </c>
      <c r="O400" s="17">
        <v>2021</v>
      </c>
      <c r="P400" s="5" t="s">
        <v>10082</v>
      </c>
      <c r="Q400" s="268" t="s">
        <v>10271</v>
      </c>
      <c r="S400" s="269" t="s">
        <v>8</v>
      </c>
      <c r="T400" s="323"/>
      <c r="U400" s="323"/>
      <c r="V400" s="323"/>
      <c r="W400" s="323"/>
      <c r="X400" s="323"/>
      <c r="Y400" s="323"/>
      <c r="Z400" s="324"/>
      <c r="AA400" s="323"/>
      <c r="AB400" s="323"/>
      <c r="AC400" s="323"/>
      <c r="AD400" s="323"/>
      <c r="AE400" s="323"/>
      <c r="AF400" s="323"/>
      <c r="AG400" s="324"/>
      <c r="AH400" s="323"/>
      <c r="AI400" s="323"/>
      <c r="AJ400" s="323"/>
      <c r="AK400" s="323"/>
      <c r="AL400" s="323"/>
      <c r="AM400" s="323"/>
      <c r="AN400" s="324"/>
      <c r="AO400" s="323"/>
      <c r="AP400" s="323"/>
      <c r="AQ400" s="323"/>
      <c r="AR400" s="323"/>
      <c r="AS400" s="323"/>
      <c r="AT400" s="323"/>
      <c r="AU400" s="324"/>
      <c r="AV400" s="323"/>
      <c r="AW400" s="323"/>
      <c r="AX400" s="323"/>
      <c r="AY400" s="323"/>
      <c r="AZ400" s="323"/>
      <c r="BA400" s="323"/>
      <c r="BB400" s="324"/>
      <c r="BC400" s="323"/>
      <c r="BD400" s="323"/>
      <c r="BE400" s="323"/>
      <c r="BF400" s="323"/>
      <c r="BG400" s="323"/>
      <c r="BH400" s="323"/>
      <c r="BI400" s="323"/>
    </row>
    <row r="401" spans="1:68">
      <c r="C401" s="5" t="s">
        <v>10270</v>
      </c>
      <c r="D401" s="37">
        <f t="shared" si="8"/>
        <v>2.1904761904761902</v>
      </c>
      <c r="E401" s="17">
        <v>7</v>
      </c>
      <c r="F401" s="17">
        <v>0</v>
      </c>
      <c r="G401" s="17">
        <v>2.6666666666666665</v>
      </c>
      <c r="H401" s="17">
        <v>1</v>
      </c>
      <c r="I401" s="5" t="s">
        <v>6524</v>
      </c>
      <c r="K401" s="325"/>
      <c r="L401" s="325"/>
      <c r="M401" s="325"/>
      <c r="N401" s="17">
        <v>0</v>
      </c>
      <c r="O401" s="5">
        <v>2022</v>
      </c>
      <c r="P401" s="5" t="s">
        <v>10269</v>
      </c>
      <c r="Q401" s="268" t="s">
        <v>10268</v>
      </c>
      <c r="S401" s="269" t="s">
        <v>8</v>
      </c>
      <c r="T401" s="323"/>
      <c r="U401" s="323"/>
      <c r="V401" s="323"/>
      <c r="W401" s="323"/>
      <c r="X401" s="323"/>
      <c r="Y401" s="323"/>
      <c r="Z401" s="324"/>
      <c r="AA401" s="323"/>
      <c r="AB401" s="323"/>
      <c r="AC401" s="323"/>
      <c r="AD401" s="323"/>
      <c r="AE401" s="323"/>
      <c r="AF401" s="323"/>
      <c r="AG401" s="324"/>
      <c r="AH401" s="323"/>
      <c r="AI401" s="323"/>
      <c r="AJ401" s="323"/>
      <c r="AK401" s="323"/>
      <c r="AL401" s="323"/>
      <c r="AM401" s="323"/>
      <c r="AN401" s="324"/>
      <c r="AO401" s="323"/>
      <c r="AP401" s="323"/>
      <c r="AQ401" s="323"/>
      <c r="AR401" s="323"/>
      <c r="AS401" s="323"/>
      <c r="AT401" s="323"/>
      <c r="AU401" s="324"/>
      <c r="AV401" s="323"/>
      <c r="AW401" s="323"/>
      <c r="AX401" s="323"/>
      <c r="AY401" s="323"/>
      <c r="AZ401" s="323"/>
      <c r="BA401" s="323"/>
      <c r="BB401" s="324"/>
      <c r="BC401" s="323"/>
      <c r="BD401" s="323"/>
      <c r="BE401" s="323"/>
      <c r="BF401" s="323"/>
      <c r="BG401" s="323"/>
      <c r="BH401" s="323"/>
      <c r="BI401" s="323"/>
    </row>
    <row r="402" spans="1:68">
      <c r="C402" s="5" t="s">
        <v>10267</v>
      </c>
      <c r="D402" s="37">
        <f t="shared" si="8"/>
        <v>2.1904761904761902</v>
      </c>
      <c r="E402" s="17">
        <v>2</v>
      </c>
      <c r="F402" s="17">
        <v>0</v>
      </c>
      <c r="G402" s="17">
        <v>3.6666666666666665</v>
      </c>
      <c r="H402" s="17">
        <v>2</v>
      </c>
      <c r="I402" s="5" t="s">
        <v>6524</v>
      </c>
      <c r="K402" s="325"/>
      <c r="L402" s="325"/>
      <c r="M402" s="325"/>
      <c r="N402" s="17">
        <v>0</v>
      </c>
      <c r="O402" s="5">
        <v>2022</v>
      </c>
      <c r="P402" s="5" t="s">
        <v>9937</v>
      </c>
      <c r="Q402" s="268" t="s">
        <v>10266</v>
      </c>
      <c r="S402" s="269" t="s">
        <v>8</v>
      </c>
      <c r="T402" s="323"/>
      <c r="U402" s="323"/>
      <c r="V402" s="323"/>
      <c r="W402" s="323"/>
      <c r="X402" s="323"/>
      <c r="Y402" s="323"/>
      <c r="Z402" s="324"/>
      <c r="AA402" s="323"/>
      <c r="AB402" s="323"/>
      <c r="AC402" s="323"/>
      <c r="AD402" s="323"/>
      <c r="AE402" s="323"/>
      <c r="AF402" s="323"/>
      <c r="AG402" s="324"/>
      <c r="AH402" s="323"/>
      <c r="AI402" s="323"/>
      <c r="AJ402" s="323"/>
      <c r="AK402" s="323"/>
      <c r="AL402" s="323"/>
      <c r="AM402" s="323"/>
      <c r="AN402" s="324"/>
      <c r="AO402" s="323"/>
      <c r="AP402" s="323"/>
      <c r="AQ402" s="323"/>
      <c r="AR402" s="323"/>
      <c r="AS402" s="323"/>
      <c r="AT402" s="323"/>
      <c r="AU402" s="324"/>
      <c r="AV402" s="323"/>
      <c r="AW402" s="323"/>
      <c r="AX402" s="323"/>
      <c r="AY402" s="323"/>
      <c r="AZ402" s="323"/>
      <c r="BA402" s="323"/>
      <c r="BB402" s="324"/>
      <c r="BC402" s="323"/>
      <c r="BD402" s="323"/>
      <c r="BE402" s="323"/>
      <c r="BF402" s="323"/>
      <c r="BG402" s="323"/>
      <c r="BH402" s="323"/>
      <c r="BI402" s="323"/>
    </row>
    <row r="403" spans="1:68">
      <c r="C403" s="269" t="s">
        <v>10265</v>
      </c>
      <c r="D403" s="37">
        <f t="shared" si="8"/>
        <v>2.1428571428571428</v>
      </c>
      <c r="E403" s="333">
        <v>12</v>
      </c>
      <c r="F403" s="333">
        <v>3</v>
      </c>
      <c r="G403" s="333">
        <v>0</v>
      </c>
      <c r="H403" s="333">
        <v>0</v>
      </c>
      <c r="I403" s="269" t="s">
        <v>6524</v>
      </c>
      <c r="J403" s="335"/>
      <c r="K403" s="332"/>
      <c r="L403" s="332"/>
      <c r="M403" s="332"/>
      <c r="N403" s="17">
        <v>0</v>
      </c>
      <c r="O403" s="269">
        <v>2021</v>
      </c>
      <c r="P403" s="5" t="s">
        <v>10264</v>
      </c>
      <c r="Q403" s="283" t="s">
        <v>10263</v>
      </c>
      <c r="S403" s="269" t="s">
        <v>8</v>
      </c>
      <c r="T403" s="323"/>
      <c r="U403" s="323"/>
      <c r="V403" s="323"/>
      <c r="W403" s="323"/>
      <c r="X403" s="323"/>
      <c r="Y403" s="323"/>
      <c r="Z403" s="324"/>
      <c r="AA403" s="323"/>
      <c r="AB403" s="323"/>
      <c r="AC403" s="323"/>
      <c r="AD403" s="323"/>
      <c r="AE403" s="323"/>
      <c r="AF403" s="323"/>
      <c r="AG403" s="324"/>
      <c r="AH403" s="323"/>
      <c r="AI403" s="323"/>
      <c r="AJ403" s="323"/>
      <c r="AK403" s="323"/>
      <c r="AL403" s="323"/>
      <c r="AM403" s="323"/>
      <c r="AN403" s="324"/>
      <c r="AO403" s="323"/>
      <c r="AP403" s="323"/>
      <c r="AQ403" s="323"/>
      <c r="AR403" s="323"/>
      <c r="AS403" s="323"/>
      <c r="AT403" s="323"/>
      <c r="AU403" s="324"/>
      <c r="AV403" s="323"/>
      <c r="AW403" s="323"/>
      <c r="AX403" s="323"/>
      <c r="AY403" s="323"/>
      <c r="AZ403" s="323"/>
      <c r="BA403" s="323"/>
      <c r="BB403" s="324"/>
      <c r="BC403" s="323"/>
      <c r="BD403" s="323"/>
      <c r="BE403" s="323"/>
      <c r="BF403" s="323"/>
      <c r="BG403" s="323"/>
      <c r="BH403" s="323"/>
      <c r="BI403" s="323"/>
    </row>
    <row r="404" spans="1:68">
      <c r="C404" s="5" t="s">
        <v>10262</v>
      </c>
      <c r="D404" s="37">
        <f t="shared" si="8"/>
        <v>2.1190476190476191</v>
      </c>
      <c r="E404" s="17">
        <v>4</v>
      </c>
      <c r="F404" s="17">
        <v>1</v>
      </c>
      <c r="G404" s="17">
        <v>2.6666666666666665</v>
      </c>
      <c r="H404" s="17">
        <v>1.5</v>
      </c>
      <c r="I404" s="5" t="s">
        <v>6524</v>
      </c>
      <c r="K404" s="325"/>
      <c r="L404" s="325"/>
      <c r="M404" s="325"/>
      <c r="N404" s="17">
        <v>0</v>
      </c>
      <c r="O404" s="5">
        <v>2020</v>
      </c>
      <c r="P404" s="5" t="s">
        <v>10123</v>
      </c>
      <c r="Q404" s="268" t="s">
        <v>10261</v>
      </c>
      <c r="S404" s="269" t="s">
        <v>8</v>
      </c>
      <c r="T404" s="323"/>
      <c r="U404" s="323"/>
      <c r="V404" s="323"/>
      <c r="W404" s="323"/>
      <c r="X404" s="323"/>
      <c r="Y404" s="323"/>
      <c r="Z404" s="324"/>
      <c r="AA404" s="323"/>
      <c r="AB404" s="323"/>
      <c r="AC404" s="323"/>
      <c r="AD404" s="323"/>
      <c r="AE404" s="323"/>
      <c r="AF404" s="323"/>
      <c r="AG404" s="324"/>
      <c r="AH404" s="323"/>
      <c r="AI404" s="323"/>
      <c r="AJ404" s="323"/>
      <c r="AK404" s="323"/>
      <c r="AL404" s="323"/>
      <c r="AM404" s="323"/>
      <c r="AN404" s="324"/>
      <c r="AO404" s="323"/>
      <c r="AP404" s="323"/>
      <c r="AQ404" s="323"/>
      <c r="AR404" s="323"/>
      <c r="AS404" s="323"/>
      <c r="AT404" s="323"/>
      <c r="AU404" s="324"/>
      <c r="AV404" s="323"/>
      <c r="AW404" s="323"/>
      <c r="AX404" s="323"/>
      <c r="AY404" s="323"/>
      <c r="AZ404" s="323"/>
      <c r="BA404" s="323"/>
      <c r="BB404" s="324"/>
      <c r="BC404" s="323"/>
      <c r="BD404" s="323"/>
      <c r="BE404" s="323"/>
      <c r="BF404" s="323"/>
      <c r="BG404" s="323"/>
      <c r="BH404" s="323"/>
      <c r="BI404" s="323"/>
    </row>
    <row r="405" spans="1:68">
      <c r="A405" s="289"/>
      <c r="B405" s="289"/>
      <c r="C405" s="5" t="s">
        <v>10260</v>
      </c>
      <c r="D405" s="37">
        <f t="shared" si="8"/>
        <v>2.1190476190476191</v>
      </c>
      <c r="E405" s="17">
        <v>7</v>
      </c>
      <c r="F405" s="17">
        <v>0</v>
      </c>
      <c r="G405" s="17">
        <v>1.6666666666666667</v>
      </c>
      <c r="H405" s="17">
        <v>1.5</v>
      </c>
      <c r="I405" s="5" t="s">
        <v>6524</v>
      </c>
      <c r="K405" s="325"/>
      <c r="L405" s="325"/>
      <c r="M405" s="325"/>
      <c r="N405" s="17">
        <v>0</v>
      </c>
      <c r="O405" s="5">
        <v>2013</v>
      </c>
      <c r="P405" s="5" t="s">
        <v>10259</v>
      </c>
      <c r="Q405" s="268" t="s">
        <v>10258</v>
      </c>
      <c r="S405" s="269" t="s">
        <v>8</v>
      </c>
      <c r="T405" s="323"/>
      <c r="U405" s="323"/>
      <c r="V405" s="323"/>
      <c r="W405" s="323"/>
      <c r="X405" s="323"/>
      <c r="Y405" s="323"/>
      <c r="Z405" s="324"/>
      <c r="AA405" s="323"/>
      <c r="AB405" s="323"/>
      <c r="AC405" s="323"/>
      <c r="AD405" s="323"/>
      <c r="AE405" s="323"/>
      <c r="AF405" s="323"/>
      <c r="AG405" s="324"/>
      <c r="AH405" s="323"/>
      <c r="AI405" s="323"/>
      <c r="AJ405" s="323"/>
      <c r="AK405" s="323"/>
      <c r="AL405" s="323"/>
      <c r="AM405" s="323"/>
      <c r="AN405" s="324"/>
      <c r="AO405" s="323"/>
      <c r="AP405" s="323"/>
      <c r="AQ405" s="323"/>
      <c r="AR405" s="323"/>
      <c r="AS405" s="323"/>
      <c r="AT405" s="323"/>
      <c r="AU405" s="324"/>
      <c r="AV405" s="323"/>
      <c r="AW405" s="323"/>
      <c r="AX405" s="323"/>
      <c r="AY405" s="323"/>
      <c r="AZ405" s="323"/>
      <c r="BA405" s="323"/>
      <c r="BB405" s="324"/>
      <c r="BC405" s="323"/>
      <c r="BD405" s="323"/>
      <c r="BE405" s="323"/>
      <c r="BF405" s="323"/>
      <c r="BG405" s="323"/>
      <c r="BH405" s="323"/>
      <c r="BI405" s="323"/>
      <c r="BJ405" s="308"/>
      <c r="BK405" s="308"/>
      <c r="BL405" s="308"/>
      <c r="BM405" s="308"/>
      <c r="BN405" s="308"/>
      <c r="BO405" s="308"/>
      <c r="BP405" s="308"/>
    </row>
    <row r="406" spans="1:68">
      <c r="C406" s="5" t="s">
        <v>10257</v>
      </c>
      <c r="D406" s="37">
        <f t="shared" si="8"/>
        <v>2.0952380952380953</v>
      </c>
      <c r="E406" s="17">
        <v>2</v>
      </c>
      <c r="F406" s="17">
        <v>3</v>
      </c>
      <c r="G406" s="17">
        <v>3.3333333333333335</v>
      </c>
      <c r="H406" s="17">
        <v>1</v>
      </c>
      <c r="I406" s="5" t="s">
        <v>6524</v>
      </c>
      <c r="K406" s="325"/>
      <c r="L406" s="325"/>
      <c r="M406" s="325"/>
      <c r="N406" s="17">
        <v>0</v>
      </c>
      <c r="O406" s="5">
        <v>2022</v>
      </c>
      <c r="P406" s="5" t="s">
        <v>10256</v>
      </c>
      <c r="Q406" s="268" t="s">
        <v>10255</v>
      </c>
      <c r="S406" s="269" t="s">
        <v>8</v>
      </c>
      <c r="T406" s="323"/>
      <c r="U406" s="323"/>
      <c r="V406" s="323"/>
      <c r="W406" s="323"/>
      <c r="X406" s="323"/>
      <c r="Y406" s="323"/>
      <c r="Z406" s="324"/>
      <c r="AA406" s="323"/>
      <c r="AB406" s="323"/>
      <c r="AC406" s="323"/>
      <c r="AD406" s="323"/>
      <c r="AE406" s="323"/>
      <c r="AF406" s="323"/>
      <c r="AG406" s="324"/>
      <c r="AH406" s="323"/>
      <c r="AI406" s="323"/>
      <c r="AJ406" s="323"/>
      <c r="AK406" s="323"/>
      <c r="AL406" s="323"/>
      <c r="AM406" s="323"/>
      <c r="AN406" s="324"/>
      <c r="AO406" s="323"/>
      <c r="AP406" s="323"/>
      <c r="AQ406" s="323"/>
      <c r="AR406" s="323"/>
      <c r="AS406" s="323"/>
      <c r="AT406" s="323"/>
      <c r="AU406" s="324"/>
      <c r="AV406" s="323"/>
      <c r="AW406" s="323"/>
      <c r="AX406" s="323"/>
      <c r="AY406" s="323"/>
      <c r="AZ406" s="323"/>
      <c r="BA406" s="323"/>
      <c r="BB406" s="324"/>
      <c r="BC406" s="323"/>
      <c r="BD406" s="323"/>
      <c r="BE406" s="323"/>
      <c r="BF406" s="323"/>
      <c r="BG406" s="323"/>
      <c r="BH406" s="323"/>
      <c r="BI406" s="323"/>
    </row>
    <row r="407" spans="1:68">
      <c r="C407" s="5" t="s">
        <v>10254</v>
      </c>
      <c r="D407" s="37">
        <f t="shared" si="8"/>
        <v>2.0952380952380953</v>
      </c>
      <c r="E407" s="17">
        <v>6</v>
      </c>
      <c r="F407" s="17">
        <v>1</v>
      </c>
      <c r="G407" s="17">
        <v>2.3333333333333335</v>
      </c>
      <c r="H407" s="17">
        <v>1</v>
      </c>
      <c r="I407" s="5" t="s">
        <v>6524</v>
      </c>
      <c r="K407" s="325"/>
      <c r="L407" s="325"/>
      <c r="M407" s="325"/>
      <c r="N407" s="17">
        <v>0</v>
      </c>
      <c r="O407" s="5">
        <v>2013</v>
      </c>
      <c r="P407" s="5" t="s">
        <v>9976</v>
      </c>
      <c r="Q407" s="268" t="s">
        <v>10253</v>
      </c>
      <c r="S407" s="269" t="s">
        <v>8</v>
      </c>
      <c r="T407" s="323"/>
      <c r="U407" s="323"/>
      <c r="V407" s="323"/>
      <c r="W407" s="323"/>
      <c r="X407" s="323"/>
      <c r="Y407" s="323"/>
      <c r="Z407" s="324"/>
      <c r="AA407" s="323"/>
      <c r="AB407" s="323"/>
      <c r="AC407" s="323"/>
      <c r="AD407" s="323"/>
      <c r="AE407" s="323"/>
      <c r="AF407" s="323"/>
      <c r="AG407" s="324"/>
      <c r="AH407" s="323"/>
      <c r="AI407" s="323"/>
      <c r="AJ407" s="323"/>
      <c r="AK407" s="323"/>
      <c r="AL407" s="323"/>
      <c r="AM407" s="323"/>
      <c r="AN407" s="324"/>
      <c r="AO407" s="323"/>
      <c r="AP407" s="323"/>
      <c r="AQ407" s="323"/>
      <c r="AR407" s="323"/>
      <c r="AS407" s="323"/>
      <c r="AT407" s="323"/>
      <c r="AU407" s="324"/>
      <c r="AV407" s="323"/>
      <c r="AW407" s="323"/>
      <c r="AX407" s="323"/>
      <c r="AY407" s="323"/>
      <c r="AZ407" s="323"/>
      <c r="BA407" s="323"/>
      <c r="BB407" s="324"/>
      <c r="BC407" s="323"/>
      <c r="BD407" s="323"/>
      <c r="BE407" s="323"/>
      <c r="BF407" s="323"/>
      <c r="BG407" s="323"/>
      <c r="BH407" s="323"/>
      <c r="BI407" s="323"/>
    </row>
    <row r="408" spans="1:68">
      <c r="C408" s="5" t="s">
        <v>10252</v>
      </c>
      <c r="D408" s="37">
        <f t="shared" si="8"/>
        <v>2.0952380952380953</v>
      </c>
      <c r="E408" s="17">
        <v>2</v>
      </c>
      <c r="F408" s="17">
        <v>0</v>
      </c>
      <c r="G408" s="17">
        <v>3.3333333333333335</v>
      </c>
      <c r="H408" s="17">
        <v>2</v>
      </c>
      <c r="I408" s="5" t="s">
        <v>6524</v>
      </c>
      <c r="K408" s="325"/>
      <c r="L408" s="325"/>
      <c r="M408" s="325"/>
      <c r="N408" s="17">
        <v>0</v>
      </c>
      <c r="O408" s="5">
        <v>2021</v>
      </c>
      <c r="P408" s="5" t="s">
        <v>10082</v>
      </c>
      <c r="Q408" s="268" t="s">
        <v>10251</v>
      </c>
      <c r="S408" s="269" t="s">
        <v>8</v>
      </c>
      <c r="T408" s="323"/>
      <c r="U408" s="323"/>
      <c r="V408" s="323"/>
      <c r="W408" s="323"/>
      <c r="X408" s="323"/>
      <c r="Y408" s="323"/>
      <c r="Z408" s="324"/>
      <c r="AA408" s="323"/>
      <c r="AB408" s="323"/>
      <c r="AC408" s="323"/>
      <c r="AD408" s="323"/>
      <c r="AE408" s="323"/>
      <c r="AF408" s="323"/>
      <c r="AG408" s="324"/>
      <c r="AH408" s="323"/>
      <c r="AI408" s="323"/>
      <c r="AJ408" s="323"/>
      <c r="AK408" s="323"/>
      <c r="AL408" s="323"/>
      <c r="AM408" s="323"/>
      <c r="AN408" s="324"/>
      <c r="AO408" s="323"/>
      <c r="AP408" s="323"/>
      <c r="AQ408" s="323"/>
      <c r="AR408" s="323"/>
      <c r="AS408" s="323"/>
      <c r="AT408" s="323"/>
      <c r="AU408" s="324"/>
      <c r="AV408" s="323"/>
      <c r="AW408" s="323"/>
      <c r="AX408" s="323"/>
      <c r="AY408" s="323"/>
      <c r="AZ408" s="323"/>
      <c r="BA408" s="323"/>
      <c r="BB408" s="324"/>
      <c r="BC408" s="323"/>
      <c r="BD408" s="323"/>
      <c r="BE408" s="323"/>
      <c r="BF408" s="323"/>
      <c r="BG408" s="323"/>
      <c r="BH408" s="323"/>
      <c r="BI408" s="323"/>
    </row>
    <row r="409" spans="1:68">
      <c r="C409" s="5" t="s">
        <v>10250</v>
      </c>
      <c r="D409" s="37">
        <f t="shared" si="8"/>
        <v>2.0952380952380953</v>
      </c>
      <c r="E409" s="17">
        <v>2</v>
      </c>
      <c r="F409" s="17">
        <v>1</v>
      </c>
      <c r="G409" s="17">
        <v>1.3333333333333333</v>
      </c>
      <c r="H409" s="17">
        <v>3</v>
      </c>
      <c r="I409" s="5" t="s">
        <v>6524</v>
      </c>
      <c r="K409" s="325"/>
      <c r="L409" s="325"/>
      <c r="M409" s="325"/>
      <c r="N409" s="17">
        <v>0</v>
      </c>
      <c r="O409" s="5">
        <v>2020</v>
      </c>
      <c r="P409" s="5" t="s">
        <v>10123</v>
      </c>
      <c r="Q409" s="268" t="s">
        <v>10249</v>
      </c>
      <c r="S409" s="269" t="s">
        <v>8</v>
      </c>
      <c r="T409" s="323"/>
      <c r="U409" s="323"/>
      <c r="V409" s="323"/>
      <c r="W409" s="323"/>
      <c r="X409" s="323"/>
      <c r="Y409" s="323"/>
      <c r="Z409" s="324"/>
      <c r="AA409" s="323"/>
      <c r="AB409" s="323"/>
      <c r="AC409" s="323"/>
      <c r="AD409" s="323"/>
      <c r="AE409" s="323"/>
      <c r="AF409" s="323"/>
      <c r="AG409" s="324"/>
      <c r="AH409" s="323"/>
      <c r="AI409" s="323"/>
      <c r="AJ409" s="323"/>
      <c r="AK409" s="323"/>
      <c r="AL409" s="323"/>
      <c r="AM409" s="323"/>
      <c r="AN409" s="324"/>
      <c r="AO409" s="323"/>
      <c r="AP409" s="323"/>
      <c r="AQ409" s="323"/>
      <c r="AR409" s="323"/>
      <c r="AS409" s="323"/>
      <c r="AT409" s="323"/>
      <c r="AU409" s="324"/>
      <c r="AV409" s="323"/>
      <c r="AW409" s="323"/>
      <c r="AX409" s="323"/>
      <c r="AY409" s="323"/>
      <c r="AZ409" s="323"/>
      <c r="BA409" s="323"/>
      <c r="BB409" s="324"/>
      <c r="BC409" s="323"/>
      <c r="BD409" s="323"/>
      <c r="BE409" s="323"/>
      <c r="BF409" s="323"/>
      <c r="BG409" s="323"/>
      <c r="BH409" s="323"/>
      <c r="BI409" s="323"/>
    </row>
    <row r="410" spans="1:68">
      <c r="A410" s="5" t="s">
        <v>10248</v>
      </c>
      <c r="B410" s="5" t="s">
        <v>10247</v>
      </c>
      <c r="C410" s="5" t="s">
        <v>10246</v>
      </c>
      <c r="D410" s="37">
        <f t="shared" si="8"/>
        <v>2.0714285714285716</v>
      </c>
      <c r="E410" s="17">
        <v>1</v>
      </c>
      <c r="F410" s="17">
        <v>3.5</v>
      </c>
      <c r="G410" s="17">
        <v>2</v>
      </c>
      <c r="H410" s="17">
        <v>2</v>
      </c>
      <c r="I410" s="5" t="s">
        <v>6524</v>
      </c>
      <c r="J410" s="37" t="e">
        <f>AVERAGE(S410:BP410)</f>
        <v>#DIV/0!</v>
      </c>
      <c r="K410" s="325">
        <v>45418</v>
      </c>
      <c r="L410" s="325">
        <v>45418</v>
      </c>
      <c r="M410" s="325" t="s">
        <v>55</v>
      </c>
      <c r="N410" s="17">
        <v>0</v>
      </c>
      <c r="O410" s="17">
        <v>1979</v>
      </c>
      <c r="P410" s="5" t="s">
        <v>10245</v>
      </c>
      <c r="Q410" s="268" t="s">
        <v>10244</v>
      </c>
      <c r="R410" s="267" t="s">
        <v>10243</v>
      </c>
      <c r="S410" s="269"/>
      <c r="T410" s="323"/>
      <c r="U410" s="323"/>
      <c r="V410" s="323"/>
      <c r="W410" s="323"/>
      <c r="X410" s="323"/>
      <c r="Y410" s="323"/>
      <c r="Z410" s="324"/>
      <c r="AA410" s="323"/>
      <c r="AB410" s="323"/>
      <c r="AC410" s="323"/>
      <c r="AD410" s="323"/>
      <c r="AE410" s="323"/>
      <c r="AF410" s="323"/>
      <c r="AG410" s="324"/>
      <c r="AH410" s="323"/>
      <c r="AI410" s="323"/>
      <c r="AJ410" s="323"/>
      <c r="AK410" s="323"/>
      <c r="AL410" s="323"/>
      <c r="AM410" s="323"/>
      <c r="AN410" s="324"/>
      <c r="AO410" s="323"/>
      <c r="AP410" s="323"/>
      <c r="AQ410" s="323"/>
      <c r="AR410" s="323"/>
      <c r="AS410" s="323"/>
      <c r="AT410" s="323"/>
      <c r="AU410" s="324"/>
      <c r="AV410" s="323"/>
      <c r="AW410" s="323"/>
      <c r="AX410" s="323"/>
      <c r="AY410" s="323"/>
      <c r="AZ410" s="323"/>
      <c r="BA410" s="323"/>
      <c r="BB410" s="324"/>
      <c r="BC410" s="323"/>
      <c r="BD410" s="323"/>
      <c r="BE410" s="323"/>
      <c r="BF410" s="323"/>
      <c r="BG410" s="323"/>
      <c r="BH410" s="323"/>
      <c r="BI410" s="323"/>
    </row>
    <row r="411" spans="1:68">
      <c r="C411" s="5" t="s">
        <v>10242</v>
      </c>
      <c r="D411" s="37">
        <f t="shared" si="8"/>
        <v>2.0714285714285716</v>
      </c>
      <c r="E411" s="17">
        <v>2</v>
      </c>
      <c r="F411" s="17">
        <v>3</v>
      </c>
      <c r="G411" s="17">
        <v>4</v>
      </c>
      <c r="H411" s="17">
        <v>0.5</v>
      </c>
      <c r="I411" s="5" t="s">
        <v>6524</v>
      </c>
      <c r="K411" s="325"/>
      <c r="L411" s="325"/>
      <c r="M411" s="325"/>
      <c r="N411" s="17">
        <v>0</v>
      </c>
      <c r="O411" s="5">
        <v>2014</v>
      </c>
      <c r="P411" s="5" t="s">
        <v>10112</v>
      </c>
      <c r="Q411" s="268" t="s">
        <v>10241</v>
      </c>
      <c r="S411" s="269" t="s">
        <v>8</v>
      </c>
      <c r="T411" s="323"/>
      <c r="U411" s="323"/>
      <c r="V411" s="323"/>
      <c r="W411" s="323"/>
      <c r="X411" s="323"/>
      <c r="Y411" s="323"/>
      <c r="Z411" s="324"/>
      <c r="AA411" s="323"/>
      <c r="AB411" s="323"/>
      <c r="AC411" s="323"/>
      <c r="AD411" s="323"/>
      <c r="AE411" s="323"/>
      <c r="AF411" s="323"/>
      <c r="AG411" s="324"/>
      <c r="AH411" s="323"/>
      <c r="AI411" s="323"/>
      <c r="AJ411" s="323"/>
      <c r="AK411" s="323"/>
      <c r="AL411" s="323"/>
      <c r="AM411" s="323"/>
      <c r="AN411" s="324"/>
      <c r="AO411" s="323"/>
      <c r="AP411" s="323"/>
      <c r="AQ411" s="323"/>
      <c r="AR411" s="323"/>
      <c r="AS411" s="323"/>
      <c r="AT411" s="323"/>
      <c r="AU411" s="324"/>
      <c r="AV411" s="323"/>
      <c r="AW411" s="323"/>
      <c r="AX411" s="323"/>
      <c r="AY411" s="323"/>
      <c r="AZ411" s="323"/>
      <c r="BA411" s="323"/>
      <c r="BB411" s="324"/>
      <c r="BC411" s="323"/>
      <c r="BD411" s="323"/>
      <c r="BE411" s="323"/>
      <c r="BF411" s="323"/>
      <c r="BG411" s="323"/>
      <c r="BH411" s="323"/>
      <c r="BI411" s="323"/>
    </row>
    <row r="412" spans="1:68">
      <c r="C412" s="5" t="s">
        <v>10240</v>
      </c>
      <c r="D412" s="37">
        <f t="shared" si="8"/>
        <v>2.0476190476190474</v>
      </c>
      <c r="E412" s="17">
        <v>2</v>
      </c>
      <c r="F412" s="17">
        <v>1</v>
      </c>
      <c r="G412" s="17">
        <v>2.6666666666666665</v>
      </c>
      <c r="H412" s="17">
        <v>2</v>
      </c>
      <c r="I412" s="5" t="s">
        <v>6524</v>
      </c>
      <c r="K412" s="325"/>
      <c r="L412" s="325"/>
      <c r="M412" s="325"/>
      <c r="N412" s="17">
        <v>0</v>
      </c>
      <c r="O412" s="5">
        <v>2022</v>
      </c>
      <c r="P412" s="5" t="s">
        <v>10239</v>
      </c>
      <c r="Q412" s="268" t="s">
        <v>10238</v>
      </c>
      <c r="S412" s="269" t="s">
        <v>8</v>
      </c>
      <c r="T412" s="323"/>
      <c r="U412" s="323"/>
      <c r="V412" s="323"/>
      <c r="W412" s="323"/>
      <c r="X412" s="323"/>
      <c r="Y412" s="323"/>
      <c r="Z412" s="324"/>
      <c r="AA412" s="323"/>
      <c r="AB412" s="323"/>
      <c r="AC412" s="323"/>
      <c r="AD412" s="323"/>
      <c r="AE412" s="323"/>
      <c r="AF412" s="323"/>
      <c r="AG412" s="324"/>
      <c r="AH412" s="323"/>
      <c r="AI412" s="323"/>
      <c r="AJ412" s="323"/>
      <c r="AK412" s="323"/>
      <c r="AL412" s="323"/>
      <c r="AM412" s="323"/>
      <c r="AN412" s="324"/>
      <c r="AO412" s="323"/>
      <c r="AP412" s="323"/>
      <c r="AQ412" s="323"/>
      <c r="AR412" s="323"/>
      <c r="AS412" s="323"/>
      <c r="AT412" s="323"/>
      <c r="AU412" s="324"/>
      <c r="AV412" s="323"/>
      <c r="AW412" s="323"/>
      <c r="AX412" s="323"/>
      <c r="AY412" s="323"/>
      <c r="AZ412" s="323"/>
      <c r="BA412" s="323"/>
      <c r="BB412" s="324"/>
      <c r="BC412" s="323"/>
      <c r="BD412" s="323"/>
      <c r="BE412" s="323"/>
      <c r="BF412" s="323"/>
      <c r="BG412" s="323"/>
      <c r="BH412" s="323"/>
      <c r="BI412" s="323"/>
    </row>
    <row r="413" spans="1:68">
      <c r="C413" s="269" t="s">
        <v>10237</v>
      </c>
      <c r="D413" s="37">
        <f t="shared" si="8"/>
        <v>2.0238095238095242</v>
      </c>
      <c r="E413" s="333">
        <v>3</v>
      </c>
      <c r="F413" s="333">
        <v>2</v>
      </c>
      <c r="G413" s="333">
        <v>2.3333333333333335</v>
      </c>
      <c r="H413" s="333">
        <v>1.5</v>
      </c>
      <c r="I413" s="269" t="s">
        <v>6524</v>
      </c>
      <c r="J413" s="335"/>
      <c r="K413" s="332"/>
      <c r="L413" s="332"/>
      <c r="M413" s="332"/>
      <c r="N413" s="17">
        <v>0</v>
      </c>
      <c r="O413" s="269">
        <v>2009</v>
      </c>
      <c r="P413" s="5" t="s">
        <v>10236</v>
      </c>
      <c r="Q413" s="283" t="s">
        <v>10235</v>
      </c>
      <c r="S413" s="269" t="s">
        <v>8</v>
      </c>
      <c r="T413" s="323"/>
      <c r="U413" s="323"/>
      <c r="V413" s="323"/>
      <c r="W413" s="323"/>
      <c r="X413" s="323"/>
      <c r="Y413" s="323"/>
      <c r="Z413" s="324"/>
      <c r="AA413" s="323"/>
      <c r="AB413" s="323"/>
      <c r="AC413" s="323"/>
      <c r="AD413" s="323"/>
      <c r="AE413" s="323"/>
      <c r="AF413" s="323"/>
      <c r="AG413" s="324"/>
      <c r="AH413" s="323"/>
      <c r="AI413" s="323"/>
      <c r="AJ413" s="323"/>
      <c r="AK413" s="323"/>
      <c r="AL413" s="323"/>
      <c r="AM413" s="323"/>
      <c r="AN413" s="324"/>
      <c r="AO413" s="323"/>
      <c r="AP413" s="323"/>
      <c r="AQ413" s="323"/>
      <c r="AR413" s="323"/>
      <c r="AS413" s="323"/>
      <c r="AT413" s="323"/>
      <c r="AU413" s="324"/>
      <c r="AV413" s="323"/>
      <c r="AW413" s="323"/>
      <c r="AX413" s="323"/>
      <c r="AY413" s="323"/>
      <c r="AZ413" s="323"/>
      <c r="BA413" s="323"/>
      <c r="BB413" s="324"/>
      <c r="BC413" s="323"/>
      <c r="BD413" s="323"/>
      <c r="BE413" s="323"/>
      <c r="BF413" s="323"/>
      <c r="BG413" s="323"/>
      <c r="BH413" s="323"/>
      <c r="BI413" s="323"/>
    </row>
    <row r="414" spans="1:68">
      <c r="C414" s="5" t="s">
        <v>10234</v>
      </c>
      <c r="D414" s="37">
        <f t="shared" si="8"/>
        <v>2.0238095238095237</v>
      </c>
      <c r="E414" s="17">
        <v>10</v>
      </c>
      <c r="F414" s="17">
        <v>0</v>
      </c>
      <c r="G414" s="17">
        <v>1.3333333333333333</v>
      </c>
      <c r="H414" s="17">
        <v>0.5</v>
      </c>
      <c r="I414" s="5" t="s">
        <v>6524</v>
      </c>
      <c r="K414" s="325"/>
      <c r="L414" s="325"/>
      <c r="M414" s="325"/>
      <c r="N414" s="17">
        <v>0</v>
      </c>
      <c r="O414" s="5">
        <v>2022</v>
      </c>
      <c r="P414" s="5" t="s">
        <v>9971</v>
      </c>
      <c r="Q414" s="268" t="s">
        <v>10233</v>
      </c>
      <c r="S414" s="269" t="s">
        <v>8</v>
      </c>
      <c r="T414" s="323"/>
      <c r="U414" s="323"/>
      <c r="V414" s="323"/>
      <c r="W414" s="323"/>
      <c r="X414" s="323"/>
      <c r="Y414" s="323"/>
      <c r="Z414" s="324"/>
      <c r="AA414" s="323"/>
      <c r="AB414" s="323"/>
      <c r="AC414" s="323"/>
      <c r="AD414" s="323"/>
      <c r="AE414" s="323"/>
      <c r="AF414" s="323"/>
      <c r="AG414" s="324"/>
      <c r="AH414" s="323"/>
      <c r="AI414" s="323"/>
      <c r="AJ414" s="323"/>
      <c r="AK414" s="323"/>
      <c r="AL414" s="323"/>
      <c r="AM414" s="323"/>
      <c r="AN414" s="324"/>
      <c r="AO414" s="323"/>
      <c r="AP414" s="323"/>
      <c r="AQ414" s="323"/>
      <c r="AR414" s="323"/>
      <c r="AS414" s="323"/>
      <c r="AT414" s="323"/>
      <c r="AU414" s="324"/>
      <c r="AV414" s="323"/>
      <c r="AW414" s="323"/>
      <c r="AX414" s="323"/>
      <c r="AY414" s="323"/>
      <c r="AZ414" s="323"/>
      <c r="BA414" s="323"/>
      <c r="BB414" s="324"/>
      <c r="BC414" s="323"/>
      <c r="BD414" s="323"/>
      <c r="BE414" s="323"/>
      <c r="BF414" s="323"/>
      <c r="BG414" s="323"/>
      <c r="BH414" s="323"/>
      <c r="BI414" s="323"/>
    </row>
    <row r="415" spans="1:68">
      <c r="C415" s="5" t="s">
        <v>10232</v>
      </c>
      <c r="D415" s="37">
        <f t="shared" si="8"/>
        <v>2</v>
      </c>
      <c r="E415" s="17">
        <v>2</v>
      </c>
      <c r="F415" s="17">
        <v>0</v>
      </c>
      <c r="G415" s="17">
        <v>3</v>
      </c>
      <c r="H415" s="17">
        <v>2</v>
      </c>
      <c r="I415" s="5" t="s">
        <v>6524</v>
      </c>
      <c r="K415" s="325"/>
      <c r="L415" s="325"/>
      <c r="M415" s="325"/>
      <c r="N415" s="17">
        <v>0</v>
      </c>
      <c r="O415" s="17">
        <v>2021</v>
      </c>
      <c r="P415" s="5" t="s">
        <v>9906</v>
      </c>
      <c r="Q415" s="268" t="s">
        <v>10215</v>
      </c>
      <c r="S415" s="269" t="s">
        <v>8</v>
      </c>
      <c r="T415" s="323"/>
      <c r="U415" s="323"/>
      <c r="V415" s="323"/>
      <c r="W415" s="323"/>
      <c r="X415" s="323"/>
      <c r="Y415" s="323"/>
      <c r="Z415" s="324"/>
      <c r="AA415" s="323"/>
      <c r="AB415" s="323"/>
      <c r="AC415" s="323"/>
      <c r="AD415" s="323"/>
      <c r="AE415" s="323"/>
      <c r="AF415" s="323"/>
      <c r="AG415" s="324"/>
      <c r="AH415" s="323"/>
      <c r="AI415" s="323"/>
      <c r="AJ415" s="323"/>
      <c r="AK415" s="323"/>
      <c r="AL415" s="323"/>
      <c r="AM415" s="323"/>
      <c r="AN415" s="324"/>
      <c r="AO415" s="323"/>
      <c r="AP415" s="323"/>
      <c r="AQ415" s="323"/>
      <c r="AR415" s="323"/>
      <c r="AS415" s="323"/>
      <c r="AT415" s="323"/>
      <c r="AU415" s="324"/>
      <c r="AV415" s="323"/>
      <c r="AW415" s="323"/>
      <c r="AX415" s="323"/>
      <c r="AY415" s="323"/>
      <c r="AZ415" s="323"/>
      <c r="BA415" s="323"/>
      <c r="BB415" s="324"/>
      <c r="BC415" s="323"/>
      <c r="BD415" s="323"/>
      <c r="BE415" s="323"/>
      <c r="BF415" s="323"/>
      <c r="BG415" s="323"/>
      <c r="BH415" s="323"/>
      <c r="BI415" s="323"/>
    </row>
    <row r="416" spans="1:68" s="308" customFormat="1">
      <c r="A416" s="5"/>
      <c r="B416" s="5"/>
      <c r="C416" s="5" t="s">
        <v>10231</v>
      </c>
      <c r="D416" s="37">
        <f t="shared" si="8"/>
        <v>2</v>
      </c>
      <c r="E416" s="17">
        <v>2</v>
      </c>
      <c r="F416" s="17">
        <v>2</v>
      </c>
      <c r="G416" s="17">
        <v>2</v>
      </c>
      <c r="H416" s="17">
        <v>2</v>
      </c>
      <c r="I416" s="5" t="s">
        <v>6524</v>
      </c>
      <c r="J416" s="37"/>
      <c r="K416" s="325">
        <v>44983</v>
      </c>
      <c r="L416" s="325"/>
      <c r="M416" s="325"/>
      <c r="N416" s="17">
        <v>0</v>
      </c>
      <c r="O416" s="5">
        <v>2020</v>
      </c>
      <c r="P416" s="5" t="s">
        <v>9976</v>
      </c>
      <c r="Q416" s="268" t="s">
        <v>10215</v>
      </c>
      <c r="R416" s="267"/>
      <c r="S416" s="269" t="s">
        <v>8</v>
      </c>
      <c r="T416" s="323"/>
      <c r="U416" s="323"/>
      <c r="V416" s="323"/>
      <c r="W416" s="323"/>
      <c r="X416" s="323"/>
      <c r="Y416" s="323"/>
      <c r="Z416" s="324"/>
      <c r="AA416" s="323"/>
      <c r="AB416" s="323"/>
      <c r="AC416" s="323"/>
      <c r="AD416" s="323"/>
      <c r="AE416" s="323"/>
      <c r="AF416" s="323"/>
      <c r="AG416" s="324"/>
      <c r="AH416" s="323"/>
      <c r="AI416" s="323"/>
      <c r="AJ416" s="323"/>
      <c r="AK416" s="323"/>
      <c r="AL416" s="323"/>
      <c r="AM416" s="323"/>
      <c r="AN416" s="324"/>
      <c r="AO416" s="323"/>
      <c r="AP416" s="323"/>
      <c r="AQ416" s="323"/>
      <c r="AR416" s="323"/>
      <c r="AS416" s="323"/>
      <c r="AT416" s="323"/>
      <c r="AU416" s="324"/>
      <c r="AV416" s="323"/>
      <c r="AW416" s="323"/>
      <c r="AX416" s="323"/>
      <c r="AY416" s="323"/>
      <c r="AZ416" s="323"/>
      <c r="BA416" s="323"/>
      <c r="BB416" s="324"/>
      <c r="BC416" s="323"/>
      <c r="BD416" s="323"/>
      <c r="BE416" s="323"/>
      <c r="BF416" s="323"/>
      <c r="BG416" s="323"/>
      <c r="BH416" s="323"/>
      <c r="BI416" s="323"/>
      <c r="BJ416" s="300"/>
      <c r="BK416" s="300"/>
      <c r="BL416" s="300"/>
      <c r="BM416" s="300"/>
      <c r="BN416" s="300"/>
      <c r="BO416" s="300"/>
      <c r="BP416" s="300"/>
    </row>
    <row r="417" spans="2:68">
      <c r="C417" s="5" t="s">
        <v>10230</v>
      </c>
      <c r="D417" s="37">
        <f t="shared" si="8"/>
        <v>2</v>
      </c>
      <c r="E417" s="17">
        <v>4</v>
      </c>
      <c r="F417" s="17">
        <v>0</v>
      </c>
      <c r="G417" s="17">
        <v>2</v>
      </c>
      <c r="H417" s="17">
        <v>2</v>
      </c>
      <c r="I417" s="5" t="s">
        <v>6524</v>
      </c>
      <c r="K417" s="325"/>
      <c r="L417" s="325"/>
      <c r="M417" s="325"/>
      <c r="N417" s="17">
        <v>0</v>
      </c>
      <c r="O417" s="5">
        <v>2021</v>
      </c>
      <c r="P417" s="5" t="s">
        <v>9855</v>
      </c>
      <c r="Q417" s="268" t="s">
        <v>10229</v>
      </c>
      <c r="S417" s="269" t="s">
        <v>8</v>
      </c>
      <c r="T417" s="323"/>
      <c r="U417" s="323"/>
      <c r="V417" s="323"/>
      <c r="W417" s="323"/>
      <c r="X417" s="323"/>
      <c r="Y417" s="323"/>
      <c r="Z417" s="324"/>
      <c r="AA417" s="323"/>
      <c r="AB417" s="323"/>
      <c r="AC417" s="323"/>
      <c r="AD417" s="323"/>
      <c r="AE417" s="323"/>
      <c r="AF417" s="323"/>
      <c r="AG417" s="324"/>
      <c r="AH417" s="323"/>
      <c r="AI417" s="323"/>
      <c r="AJ417" s="323"/>
      <c r="AK417" s="323"/>
      <c r="AL417" s="323"/>
      <c r="AM417" s="323"/>
      <c r="AN417" s="324"/>
      <c r="AO417" s="323"/>
      <c r="AP417" s="323"/>
      <c r="AQ417" s="323"/>
      <c r="AR417" s="323"/>
      <c r="AS417" s="323"/>
      <c r="AT417" s="323"/>
      <c r="AU417" s="324"/>
      <c r="AV417" s="323"/>
      <c r="AW417" s="323"/>
      <c r="AX417" s="323"/>
      <c r="AY417" s="323"/>
      <c r="AZ417" s="323"/>
      <c r="BA417" s="323"/>
      <c r="BB417" s="324"/>
      <c r="BC417" s="323"/>
      <c r="BD417" s="323"/>
      <c r="BE417" s="323"/>
      <c r="BF417" s="323"/>
      <c r="BG417" s="323"/>
      <c r="BH417" s="323"/>
      <c r="BI417" s="323"/>
    </row>
    <row r="418" spans="2:68">
      <c r="C418" s="5" t="s">
        <v>10228</v>
      </c>
      <c r="D418" s="37">
        <f t="shared" si="8"/>
        <v>1.9761904761904761</v>
      </c>
      <c r="E418" s="17">
        <v>1</v>
      </c>
      <c r="F418" s="17">
        <v>0</v>
      </c>
      <c r="G418" s="17">
        <v>2.6666666666666665</v>
      </c>
      <c r="H418" s="17">
        <v>2.5</v>
      </c>
      <c r="I418" s="5" t="s">
        <v>6524</v>
      </c>
      <c r="K418" s="325"/>
      <c r="L418" s="325"/>
      <c r="M418" s="325"/>
      <c r="N418" s="17">
        <v>0</v>
      </c>
      <c r="O418" s="5">
        <v>2022</v>
      </c>
      <c r="P418" s="5" t="s">
        <v>10058</v>
      </c>
      <c r="Q418" s="268" t="s">
        <v>10227</v>
      </c>
      <c r="S418" s="269" t="s">
        <v>8</v>
      </c>
      <c r="T418" s="323"/>
      <c r="U418" s="323"/>
      <c r="V418" s="323"/>
      <c r="W418" s="323"/>
      <c r="X418" s="323"/>
      <c r="Y418" s="323"/>
      <c r="Z418" s="324"/>
      <c r="AA418" s="323"/>
      <c r="AB418" s="323"/>
      <c r="AC418" s="323"/>
      <c r="AD418" s="323"/>
      <c r="AE418" s="323"/>
      <c r="AF418" s="323"/>
      <c r="AG418" s="324"/>
      <c r="AH418" s="323"/>
      <c r="AI418" s="323"/>
      <c r="AJ418" s="323"/>
      <c r="AK418" s="323"/>
      <c r="AL418" s="323"/>
      <c r="AM418" s="323"/>
      <c r="AN418" s="324"/>
      <c r="AO418" s="323"/>
      <c r="AP418" s="323"/>
      <c r="AQ418" s="323"/>
      <c r="AR418" s="323"/>
      <c r="AS418" s="323"/>
      <c r="AT418" s="323"/>
      <c r="AU418" s="324"/>
      <c r="AV418" s="323"/>
      <c r="AW418" s="323"/>
      <c r="AX418" s="323"/>
      <c r="AY418" s="323"/>
      <c r="AZ418" s="323"/>
      <c r="BA418" s="323"/>
      <c r="BB418" s="324"/>
      <c r="BC418" s="323"/>
      <c r="BD418" s="323"/>
      <c r="BE418" s="323"/>
      <c r="BF418" s="323"/>
      <c r="BG418" s="323"/>
      <c r="BH418" s="323"/>
      <c r="BI418" s="323"/>
    </row>
    <row r="419" spans="2:68">
      <c r="C419" s="5" t="s">
        <v>10226</v>
      </c>
      <c r="D419" s="37">
        <f t="shared" si="8"/>
        <v>1.9523809523809526</v>
      </c>
      <c r="E419" s="17">
        <v>4</v>
      </c>
      <c r="F419" s="17">
        <v>0</v>
      </c>
      <c r="G419" s="17">
        <v>3.3333333333333335</v>
      </c>
      <c r="H419" s="17">
        <v>1</v>
      </c>
      <c r="I419" s="5" t="s">
        <v>6524</v>
      </c>
      <c r="K419" s="325"/>
      <c r="L419" s="325"/>
      <c r="M419" s="325"/>
      <c r="N419" s="17">
        <v>0</v>
      </c>
      <c r="O419" s="5">
        <v>2022</v>
      </c>
      <c r="P419" s="5" t="s">
        <v>10225</v>
      </c>
      <c r="Q419" s="268" t="s">
        <v>10224</v>
      </c>
      <c r="S419" s="269" t="s">
        <v>8</v>
      </c>
      <c r="T419" s="323"/>
      <c r="U419" s="323"/>
      <c r="V419" s="323"/>
      <c r="W419" s="323"/>
      <c r="X419" s="323"/>
      <c r="Y419" s="323"/>
      <c r="Z419" s="324"/>
      <c r="AA419" s="323"/>
      <c r="AB419" s="323"/>
      <c r="AC419" s="323"/>
      <c r="AD419" s="323"/>
      <c r="AE419" s="323"/>
      <c r="AF419" s="323"/>
      <c r="AG419" s="324"/>
      <c r="AH419" s="323"/>
      <c r="AI419" s="323"/>
      <c r="AJ419" s="323"/>
      <c r="AK419" s="323"/>
      <c r="AL419" s="323"/>
      <c r="AM419" s="323"/>
      <c r="AN419" s="324"/>
      <c r="AO419" s="323"/>
      <c r="AP419" s="323"/>
      <c r="AQ419" s="323"/>
      <c r="AR419" s="323"/>
      <c r="AS419" s="323"/>
      <c r="AT419" s="323"/>
      <c r="AU419" s="324"/>
      <c r="AV419" s="323"/>
      <c r="AW419" s="323"/>
      <c r="AX419" s="323"/>
      <c r="AY419" s="323"/>
      <c r="AZ419" s="323"/>
      <c r="BA419" s="323"/>
      <c r="BB419" s="324"/>
      <c r="BC419" s="323"/>
      <c r="BD419" s="323"/>
      <c r="BE419" s="323"/>
      <c r="BF419" s="323"/>
      <c r="BG419" s="323"/>
      <c r="BH419" s="323"/>
      <c r="BI419" s="323"/>
    </row>
    <row r="420" spans="2:68">
      <c r="C420" s="5" t="s">
        <v>10223</v>
      </c>
      <c r="D420" s="37">
        <f t="shared" si="8"/>
        <v>1.9285714285714286</v>
      </c>
      <c r="E420" s="17">
        <v>5</v>
      </c>
      <c r="F420" s="17">
        <v>0</v>
      </c>
      <c r="G420" s="17">
        <v>2</v>
      </c>
      <c r="H420" s="17">
        <v>1.5</v>
      </c>
      <c r="I420" s="5" t="s">
        <v>6524</v>
      </c>
      <c r="K420" s="325"/>
      <c r="L420" s="325"/>
      <c r="M420" s="325"/>
      <c r="N420" s="17">
        <v>0</v>
      </c>
      <c r="O420" s="5">
        <v>2016</v>
      </c>
      <c r="P420" s="5" t="s">
        <v>10222</v>
      </c>
      <c r="Q420" s="268" t="s">
        <v>10221</v>
      </c>
      <c r="S420" s="269" t="s">
        <v>8</v>
      </c>
      <c r="T420" s="323"/>
      <c r="U420" s="323"/>
      <c r="V420" s="323"/>
      <c r="W420" s="323"/>
      <c r="X420" s="323"/>
      <c r="Y420" s="323"/>
      <c r="Z420" s="324"/>
      <c r="AA420" s="323"/>
      <c r="AB420" s="323"/>
      <c r="AC420" s="323"/>
      <c r="AD420" s="323"/>
      <c r="AE420" s="323"/>
      <c r="AF420" s="323"/>
      <c r="AG420" s="324"/>
      <c r="AH420" s="323"/>
      <c r="AI420" s="323"/>
      <c r="AJ420" s="323"/>
      <c r="AK420" s="323"/>
      <c r="AL420" s="323"/>
      <c r="AM420" s="323"/>
      <c r="AN420" s="324"/>
      <c r="AO420" s="323"/>
      <c r="AP420" s="323"/>
      <c r="AQ420" s="323"/>
      <c r="AR420" s="323"/>
      <c r="AS420" s="323"/>
      <c r="AT420" s="323"/>
      <c r="AU420" s="324"/>
      <c r="AV420" s="323"/>
      <c r="AW420" s="323"/>
      <c r="AX420" s="323"/>
      <c r="AY420" s="323"/>
      <c r="AZ420" s="323"/>
      <c r="BA420" s="323"/>
      <c r="BB420" s="324"/>
      <c r="BC420" s="323"/>
      <c r="BD420" s="323"/>
      <c r="BE420" s="323"/>
      <c r="BF420" s="323"/>
      <c r="BG420" s="323"/>
      <c r="BH420" s="323"/>
      <c r="BI420" s="323"/>
    </row>
    <row r="421" spans="2:68">
      <c r="B421" s="269"/>
      <c r="C421" s="5" t="s">
        <v>10220</v>
      </c>
      <c r="D421" s="37">
        <f t="shared" si="8"/>
        <v>1.8571428571428572</v>
      </c>
      <c r="E421" s="17">
        <v>4</v>
      </c>
      <c r="F421" s="17">
        <v>2</v>
      </c>
      <c r="G421" s="17">
        <v>2</v>
      </c>
      <c r="H421" s="17">
        <v>1</v>
      </c>
      <c r="I421" s="5" t="s">
        <v>6524</v>
      </c>
      <c r="K421" s="325">
        <v>45288</v>
      </c>
      <c r="L421" s="325">
        <v>45288</v>
      </c>
      <c r="M421" s="325"/>
      <c r="N421" s="17">
        <v>0</v>
      </c>
      <c r="O421" s="5">
        <v>2023</v>
      </c>
      <c r="P421" s="5" t="s">
        <v>10219</v>
      </c>
      <c r="S421" s="269" t="s">
        <v>8</v>
      </c>
      <c r="T421" s="323"/>
      <c r="U421" s="323"/>
      <c r="V421" s="323"/>
      <c r="W421" s="323"/>
      <c r="X421" s="323"/>
      <c r="Y421" s="323"/>
      <c r="Z421" s="324"/>
      <c r="AA421" s="323"/>
      <c r="AB421" s="323"/>
      <c r="AC421" s="323"/>
      <c r="AD421" s="323"/>
      <c r="AE421" s="323"/>
      <c r="AF421" s="323"/>
      <c r="AG421" s="324"/>
      <c r="AH421" s="323"/>
      <c r="AI421" s="323"/>
      <c r="AJ421" s="323"/>
      <c r="AK421" s="323"/>
      <c r="AL421" s="323"/>
      <c r="AM421" s="323"/>
      <c r="AN421" s="324"/>
      <c r="AO421" s="323"/>
      <c r="AP421" s="323"/>
      <c r="AQ421" s="323"/>
      <c r="AR421" s="323"/>
      <c r="AS421" s="323"/>
      <c r="AT421" s="323"/>
      <c r="AU421" s="324"/>
      <c r="AV421" s="323"/>
      <c r="AW421" s="323"/>
      <c r="AX421" s="323"/>
      <c r="AY421" s="323"/>
      <c r="AZ421" s="323"/>
      <c r="BA421" s="323"/>
      <c r="BB421" s="324"/>
      <c r="BC421" s="323"/>
      <c r="BD421" s="323"/>
      <c r="BE421" s="323"/>
      <c r="BF421" s="323"/>
      <c r="BG421" s="323"/>
      <c r="BH421" s="323"/>
      <c r="BI421" s="323"/>
      <c r="BJ421" s="323"/>
      <c r="BK421" s="323"/>
      <c r="BL421" s="323"/>
      <c r="BM421" s="323"/>
      <c r="BN421" s="323"/>
      <c r="BO421" s="323"/>
      <c r="BP421" s="323"/>
    </row>
    <row r="422" spans="2:68">
      <c r="C422" s="5" t="s">
        <v>10218</v>
      </c>
      <c r="D422" s="37">
        <f t="shared" si="8"/>
        <v>1.8333333333333335</v>
      </c>
      <c r="E422" s="17">
        <v>6</v>
      </c>
      <c r="F422" s="17">
        <v>4</v>
      </c>
      <c r="G422" s="17">
        <v>0.66666666666666663</v>
      </c>
      <c r="H422" s="17">
        <v>0.5</v>
      </c>
      <c r="I422" s="5" t="s">
        <v>6524</v>
      </c>
      <c r="K422" s="325"/>
      <c r="L422" s="325"/>
      <c r="M422" s="325"/>
      <c r="N422" s="17">
        <v>0</v>
      </c>
      <c r="O422" s="5">
        <v>2013</v>
      </c>
      <c r="P422" s="5" t="s">
        <v>10217</v>
      </c>
      <c r="Q422" s="268" t="s">
        <v>10105</v>
      </c>
      <c r="S422" s="269" t="s">
        <v>8</v>
      </c>
      <c r="T422" s="323"/>
      <c r="U422" s="323"/>
      <c r="V422" s="323"/>
      <c r="W422" s="323"/>
      <c r="X422" s="323"/>
      <c r="Y422" s="323"/>
      <c r="Z422" s="324"/>
      <c r="AA422" s="323"/>
      <c r="AB422" s="323"/>
      <c r="AC422" s="323"/>
      <c r="AD422" s="323"/>
      <c r="AE422" s="323"/>
      <c r="AF422" s="323"/>
      <c r="AG422" s="324"/>
      <c r="AH422" s="323"/>
      <c r="AI422" s="323"/>
      <c r="AJ422" s="323"/>
      <c r="AK422" s="323"/>
      <c r="AL422" s="323"/>
      <c r="AM422" s="323"/>
      <c r="AN422" s="324"/>
      <c r="AO422" s="323"/>
      <c r="AP422" s="323"/>
      <c r="AQ422" s="323"/>
      <c r="AR422" s="323"/>
      <c r="AS422" s="323"/>
      <c r="AT422" s="323"/>
      <c r="AU422" s="324"/>
      <c r="AV422" s="323"/>
      <c r="AW422" s="323"/>
      <c r="AX422" s="323"/>
      <c r="AY422" s="323"/>
      <c r="AZ422" s="323"/>
      <c r="BA422" s="323"/>
      <c r="BB422" s="324"/>
      <c r="BC422" s="323"/>
      <c r="BD422" s="323"/>
      <c r="BE422" s="323"/>
      <c r="BF422" s="323"/>
      <c r="BG422" s="323"/>
      <c r="BH422" s="323"/>
      <c r="BI422" s="323"/>
    </row>
    <row r="423" spans="2:68">
      <c r="C423" s="5" t="s">
        <v>10216</v>
      </c>
      <c r="D423" s="37">
        <f t="shared" si="8"/>
        <v>1.8333333333333333</v>
      </c>
      <c r="E423" s="17">
        <v>4</v>
      </c>
      <c r="F423" s="17">
        <v>0</v>
      </c>
      <c r="G423" s="17">
        <v>3.6666666666666665</v>
      </c>
      <c r="H423" s="17">
        <v>0.5</v>
      </c>
      <c r="I423" s="5" t="s">
        <v>6524</v>
      </c>
      <c r="K423" s="325"/>
      <c r="L423" s="325"/>
      <c r="M423" s="325"/>
      <c r="N423" s="17">
        <v>0</v>
      </c>
      <c r="O423" s="5">
        <v>2019</v>
      </c>
      <c r="P423" s="5" t="s">
        <v>9971</v>
      </c>
      <c r="Q423" s="268" t="s">
        <v>10215</v>
      </c>
      <c r="S423" s="269" t="s">
        <v>8</v>
      </c>
      <c r="T423" s="323"/>
      <c r="U423" s="323"/>
      <c r="V423" s="323"/>
      <c r="W423" s="323"/>
      <c r="X423" s="323"/>
      <c r="Y423" s="323"/>
      <c r="Z423" s="324"/>
      <c r="AA423" s="323"/>
      <c r="AB423" s="323"/>
      <c r="AC423" s="323"/>
      <c r="AD423" s="323"/>
      <c r="AE423" s="323"/>
      <c r="AF423" s="323"/>
      <c r="AG423" s="324"/>
      <c r="AH423" s="323"/>
      <c r="AI423" s="323"/>
      <c r="AJ423" s="323"/>
      <c r="AK423" s="323"/>
      <c r="AL423" s="323"/>
      <c r="AM423" s="323"/>
      <c r="AN423" s="324"/>
      <c r="AO423" s="323"/>
      <c r="AP423" s="323"/>
      <c r="AQ423" s="323"/>
      <c r="AR423" s="323"/>
      <c r="AS423" s="323"/>
      <c r="AT423" s="323"/>
      <c r="AU423" s="324"/>
      <c r="AV423" s="323"/>
      <c r="AW423" s="323"/>
      <c r="AX423" s="323"/>
      <c r="AY423" s="323"/>
      <c r="AZ423" s="323"/>
      <c r="BA423" s="323"/>
      <c r="BB423" s="324"/>
      <c r="BC423" s="323"/>
      <c r="BD423" s="323"/>
      <c r="BE423" s="323"/>
      <c r="BF423" s="323"/>
      <c r="BG423" s="323"/>
      <c r="BH423" s="323"/>
      <c r="BI423" s="323"/>
    </row>
    <row r="424" spans="2:68">
      <c r="C424" s="5" t="s">
        <v>10214</v>
      </c>
      <c r="D424" s="37">
        <f t="shared" si="8"/>
        <v>1.8095238095238098</v>
      </c>
      <c r="E424" s="17">
        <v>3</v>
      </c>
      <c r="F424" s="17">
        <v>0</v>
      </c>
      <c r="G424" s="17">
        <v>3.3333333333333335</v>
      </c>
      <c r="H424" s="17">
        <v>1</v>
      </c>
      <c r="I424" s="5" t="s">
        <v>6524</v>
      </c>
      <c r="K424" s="325"/>
      <c r="L424" s="325"/>
      <c r="M424" s="325"/>
      <c r="N424" s="17">
        <v>0</v>
      </c>
      <c r="O424" s="5">
        <v>2021</v>
      </c>
      <c r="P424" s="5" t="s">
        <v>10213</v>
      </c>
      <c r="Q424" s="268" t="s">
        <v>10212</v>
      </c>
      <c r="S424" s="269" t="s">
        <v>8</v>
      </c>
      <c r="T424" s="323"/>
      <c r="U424" s="323"/>
      <c r="V424" s="323"/>
      <c r="W424" s="323"/>
      <c r="X424" s="323"/>
      <c r="Y424" s="323"/>
      <c r="Z424" s="324"/>
      <c r="AA424" s="323"/>
      <c r="AB424" s="323"/>
      <c r="AC424" s="323"/>
      <c r="AD424" s="323"/>
      <c r="AE424" s="323"/>
      <c r="AF424" s="323"/>
      <c r="AG424" s="324"/>
      <c r="AH424" s="323"/>
      <c r="AI424" s="323"/>
      <c r="AJ424" s="323"/>
      <c r="AK424" s="323"/>
      <c r="AL424" s="323"/>
      <c r="AM424" s="323"/>
      <c r="AN424" s="324"/>
      <c r="AO424" s="323"/>
      <c r="AP424" s="323"/>
      <c r="AQ424" s="323"/>
      <c r="AR424" s="323"/>
      <c r="AS424" s="323"/>
      <c r="AT424" s="323"/>
      <c r="AU424" s="324"/>
      <c r="AV424" s="323"/>
      <c r="AW424" s="323"/>
      <c r="AX424" s="323"/>
      <c r="AY424" s="323"/>
      <c r="AZ424" s="323"/>
      <c r="BA424" s="323"/>
      <c r="BB424" s="324"/>
      <c r="BC424" s="323"/>
      <c r="BD424" s="323"/>
      <c r="BE424" s="323"/>
      <c r="BF424" s="323"/>
      <c r="BG424" s="323"/>
      <c r="BH424" s="323"/>
      <c r="BI424" s="323"/>
    </row>
    <row r="425" spans="2:68">
      <c r="C425" s="5" t="s">
        <v>10211</v>
      </c>
      <c r="D425" s="37">
        <f t="shared" si="8"/>
        <v>1.7857142857142858</v>
      </c>
      <c r="E425" s="17">
        <v>2</v>
      </c>
      <c r="F425" s="17">
        <v>0</v>
      </c>
      <c r="G425" s="17">
        <v>3</v>
      </c>
      <c r="H425" s="17">
        <v>1.5</v>
      </c>
      <c r="I425" s="5" t="s">
        <v>6524</v>
      </c>
      <c r="K425" s="325"/>
      <c r="L425" s="325"/>
      <c r="M425" s="325"/>
      <c r="N425" s="17">
        <v>0</v>
      </c>
      <c r="O425" s="17">
        <v>2021</v>
      </c>
      <c r="P425" s="5" t="s">
        <v>10210</v>
      </c>
      <c r="Q425" s="268" t="s">
        <v>10209</v>
      </c>
      <c r="S425" s="269" t="s">
        <v>8</v>
      </c>
      <c r="T425" s="323"/>
      <c r="U425" s="323"/>
      <c r="V425" s="323"/>
      <c r="W425" s="323"/>
      <c r="X425" s="323"/>
      <c r="Y425" s="323"/>
      <c r="Z425" s="324"/>
      <c r="AA425" s="323"/>
      <c r="AB425" s="323"/>
      <c r="AC425" s="323"/>
      <c r="AD425" s="323"/>
      <c r="AE425" s="323"/>
      <c r="AF425" s="323"/>
      <c r="AG425" s="324"/>
      <c r="AH425" s="323"/>
      <c r="AI425" s="323"/>
      <c r="AJ425" s="323"/>
      <c r="AK425" s="323"/>
      <c r="AL425" s="323"/>
      <c r="AM425" s="323"/>
      <c r="AN425" s="324"/>
      <c r="AO425" s="323"/>
      <c r="AP425" s="323"/>
      <c r="AQ425" s="323"/>
      <c r="AR425" s="323"/>
      <c r="AS425" s="323"/>
      <c r="AT425" s="323"/>
      <c r="AU425" s="324"/>
      <c r="AV425" s="323"/>
      <c r="AW425" s="323"/>
      <c r="AX425" s="323"/>
      <c r="AY425" s="323"/>
      <c r="AZ425" s="323"/>
      <c r="BA425" s="323"/>
      <c r="BB425" s="324"/>
      <c r="BC425" s="323"/>
      <c r="BD425" s="323"/>
      <c r="BE425" s="323"/>
      <c r="BF425" s="323"/>
      <c r="BG425" s="323"/>
      <c r="BH425" s="323"/>
      <c r="BI425" s="323"/>
    </row>
    <row r="426" spans="2:68">
      <c r="C426" s="5" t="s">
        <v>10208</v>
      </c>
      <c r="D426" s="37">
        <f t="shared" si="8"/>
        <v>1.7619047619047616</v>
      </c>
      <c r="E426" s="17">
        <v>1</v>
      </c>
      <c r="F426" s="17">
        <v>0</v>
      </c>
      <c r="G426" s="17">
        <v>2.6666666666666665</v>
      </c>
      <c r="H426" s="17">
        <v>2</v>
      </c>
      <c r="I426" s="5" t="s">
        <v>6524</v>
      </c>
      <c r="K426" s="325"/>
      <c r="L426" s="325"/>
      <c r="M426" s="325"/>
      <c r="N426" s="17">
        <v>0</v>
      </c>
      <c r="O426" s="5">
        <v>2014</v>
      </c>
      <c r="P426" s="5" t="s">
        <v>9976</v>
      </c>
      <c r="Q426" s="268" t="s">
        <v>10207</v>
      </c>
      <c r="S426" s="269" t="s">
        <v>8</v>
      </c>
      <c r="T426" s="323"/>
      <c r="U426" s="323"/>
      <c r="V426" s="323"/>
      <c r="W426" s="323"/>
      <c r="X426" s="323"/>
      <c r="Y426" s="323"/>
      <c r="Z426" s="324"/>
      <c r="AA426" s="323"/>
      <c r="AB426" s="323"/>
      <c r="AC426" s="323"/>
      <c r="AD426" s="323"/>
      <c r="AE426" s="323"/>
      <c r="AF426" s="323"/>
      <c r="AG426" s="324"/>
      <c r="AH426" s="323"/>
      <c r="AI426" s="323"/>
      <c r="AJ426" s="323"/>
      <c r="AK426" s="323"/>
      <c r="AL426" s="323"/>
      <c r="AM426" s="323"/>
      <c r="AN426" s="324"/>
      <c r="AO426" s="323"/>
      <c r="AP426" s="323"/>
      <c r="AQ426" s="323"/>
      <c r="AR426" s="323"/>
      <c r="AS426" s="323"/>
      <c r="AT426" s="323"/>
      <c r="AU426" s="324"/>
      <c r="AV426" s="323"/>
      <c r="AW426" s="323"/>
      <c r="AX426" s="323"/>
      <c r="AY426" s="323"/>
      <c r="AZ426" s="323"/>
      <c r="BA426" s="323"/>
      <c r="BB426" s="324"/>
      <c r="BC426" s="323"/>
      <c r="BD426" s="323"/>
      <c r="BE426" s="323"/>
      <c r="BF426" s="323"/>
      <c r="BG426" s="323"/>
      <c r="BH426" s="323"/>
      <c r="BI426" s="323"/>
    </row>
    <row r="427" spans="2:68">
      <c r="C427" s="5" t="s">
        <v>10206</v>
      </c>
      <c r="D427" s="37">
        <f t="shared" si="8"/>
        <v>1.7380952380952379</v>
      </c>
      <c r="E427" s="17">
        <v>8</v>
      </c>
      <c r="F427" s="17">
        <v>0</v>
      </c>
      <c r="G427" s="17">
        <v>1.3333333333333333</v>
      </c>
      <c r="H427" s="17">
        <v>0.5</v>
      </c>
      <c r="I427" s="5" t="s">
        <v>6524</v>
      </c>
      <c r="K427" s="325"/>
      <c r="L427" s="325"/>
      <c r="M427" s="325"/>
      <c r="N427" s="17">
        <v>0</v>
      </c>
      <c r="O427" s="5">
        <v>2018</v>
      </c>
      <c r="P427" s="5" t="s">
        <v>9971</v>
      </c>
      <c r="Q427" s="268" t="s">
        <v>10205</v>
      </c>
      <c r="S427" s="269" t="s">
        <v>8</v>
      </c>
      <c r="T427" s="323"/>
      <c r="U427" s="323"/>
      <c r="V427" s="323"/>
      <c r="W427" s="323"/>
      <c r="X427" s="323"/>
      <c r="Y427" s="323"/>
      <c r="Z427" s="324"/>
      <c r="AA427" s="323"/>
      <c r="AB427" s="323"/>
      <c r="AC427" s="323"/>
      <c r="AD427" s="323"/>
      <c r="AE427" s="323"/>
      <c r="AF427" s="323"/>
      <c r="AG427" s="324"/>
      <c r="AH427" s="323"/>
      <c r="AI427" s="323"/>
      <c r="AJ427" s="323"/>
      <c r="AK427" s="323"/>
      <c r="AL427" s="323"/>
      <c r="AM427" s="323"/>
      <c r="AN427" s="324"/>
      <c r="AO427" s="323"/>
      <c r="AP427" s="323"/>
      <c r="AQ427" s="323"/>
      <c r="AR427" s="323"/>
      <c r="AS427" s="323"/>
      <c r="AT427" s="323"/>
      <c r="AU427" s="324"/>
      <c r="AV427" s="323"/>
      <c r="AW427" s="323"/>
      <c r="AX427" s="323"/>
      <c r="AY427" s="323"/>
      <c r="AZ427" s="323"/>
      <c r="BA427" s="323"/>
      <c r="BB427" s="324"/>
      <c r="BC427" s="323"/>
      <c r="BD427" s="323"/>
      <c r="BE427" s="323"/>
      <c r="BF427" s="323"/>
      <c r="BG427" s="323"/>
      <c r="BH427" s="323"/>
      <c r="BI427" s="323"/>
    </row>
    <row r="428" spans="2:68">
      <c r="B428" s="269"/>
      <c r="C428" s="5" t="s">
        <v>10204</v>
      </c>
      <c r="D428" s="37">
        <f t="shared" si="8"/>
        <v>1.7142857142857142</v>
      </c>
      <c r="E428" s="17">
        <v>2</v>
      </c>
      <c r="F428" s="17">
        <v>0</v>
      </c>
      <c r="G428" s="17">
        <v>2</v>
      </c>
      <c r="H428" s="17">
        <v>2</v>
      </c>
      <c r="I428" s="5" t="s">
        <v>6524</v>
      </c>
      <c r="K428" s="325">
        <v>44821</v>
      </c>
      <c r="L428" s="325">
        <v>44831</v>
      </c>
      <c r="M428" s="325">
        <v>44821</v>
      </c>
      <c r="N428" s="17">
        <v>1</v>
      </c>
      <c r="O428" s="5">
        <v>1972</v>
      </c>
      <c r="P428" s="5" t="s">
        <v>10203</v>
      </c>
      <c r="Q428" s="268" t="s">
        <v>10202</v>
      </c>
      <c r="S428" s="269" t="s">
        <v>8</v>
      </c>
      <c r="T428" s="323"/>
      <c r="U428" s="323"/>
      <c r="V428" s="323"/>
      <c r="W428" s="323"/>
      <c r="X428" s="323"/>
      <c r="Y428" s="323"/>
      <c r="Z428" s="324"/>
      <c r="AA428" s="323"/>
      <c r="AB428" s="323"/>
      <c r="AC428" s="323"/>
      <c r="AD428" s="323"/>
      <c r="AE428" s="323"/>
      <c r="AF428" s="323"/>
      <c r="AG428" s="324"/>
      <c r="AH428" s="323"/>
      <c r="AI428" s="323"/>
      <c r="AJ428" s="323"/>
      <c r="AK428" s="323"/>
      <c r="AL428" s="323"/>
      <c r="AM428" s="323"/>
      <c r="AN428" s="324"/>
      <c r="AO428" s="323"/>
      <c r="AP428" s="323"/>
      <c r="AQ428" s="323"/>
      <c r="AR428" s="323"/>
      <c r="AS428" s="323"/>
      <c r="AT428" s="323"/>
      <c r="AU428" s="324"/>
      <c r="AV428" s="323"/>
      <c r="AW428" s="323"/>
      <c r="AX428" s="323"/>
      <c r="AY428" s="323"/>
      <c r="AZ428" s="323"/>
      <c r="BA428" s="323"/>
      <c r="BB428" s="324"/>
      <c r="BC428" s="323"/>
      <c r="BD428" s="323"/>
      <c r="BE428" s="323"/>
      <c r="BF428" s="323"/>
      <c r="BG428" s="323"/>
      <c r="BH428" s="323"/>
      <c r="BI428" s="323"/>
      <c r="BJ428" s="323"/>
      <c r="BK428" s="323"/>
      <c r="BL428" s="323"/>
      <c r="BM428" s="323"/>
      <c r="BN428" s="323"/>
      <c r="BO428" s="323"/>
      <c r="BP428" s="323"/>
    </row>
    <row r="429" spans="2:68">
      <c r="C429" s="5" t="s">
        <v>10201</v>
      </c>
      <c r="D429" s="37">
        <f t="shared" si="8"/>
        <v>1.7142857142857142</v>
      </c>
      <c r="E429" s="17">
        <v>1</v>
      </c>
      <c r="F429" s="17">
        <v>2</v>
      </c>
      <c r="G429" s="17">
        <v>3</v>
      </c>
      <c r="H429" s="17">
        <v>1</v>
      </c>
      <c r="I429" s="5" t="s">
        <v>6524</v>
      </c>
      <c r="K429" s="325"/>
      <c r="L429" s="325"/>
      <c r="M429" s="325"/>
      <c r="N429" s="17">
        <v>0</v>
      </c>
      <c r="O429" s="17">
        <v>2020</v>
      </c>
      <c r="P429" s="5" t="s">
        <v>10200</v>
      </c>
      <c r="Q429" s="268" t="s">
        <v>10199</v>
      </c>
      <c r="S429" s="269" t="s">
        <v>8</v>
      </c>
      <c r="T429" s="323"/>
      <c r="U429" s="323"/>
      <c r="V429" s="323"/>
      <c r="W429" s="323"/>
      <c r="X429" s="323"/>
      <c r="Y429" s="323"/>
      <c r="Z429" s="324"/>
      <c r="AA429" s="323"/>
      <c r="AB429" s="323"/>
      <c r="AC429" s="323"/>
      <c r="AD429" s="323"/>
      <c r="AE429" s="323"/>
      <c r="AF429" s="323"/>
      <c r="AG429" s="324"/>
      <c r="AH429" s="323"/>
      <c r="AI429" s="323"/>
      <c r="AJ429" s="323"/>
      <c r="AK429" s="323"/>
      <c r="AL429" s="323"/>
      <c r="AM429" s="323"/>
      <c r="AN429" s="324"/>
      <c r="AO429" s="323"/>
      <c r="AP429" s="323"/>
      <c r="AQ429" s="323"/>
      <c r="AR429" s="323"/>
      <c r="AS429" s="323"/>
      <c r="AT429" s="323"/>
      <c r="AU429" s="324"/>
      <c r="AV429" s="323"/>
      <c r="AW429" s="323"/>
      <c r="AX429" s="323"/>
      <c r="AY429" s="323"/>
      <c r="AZ429" s="323"/>
      <c r="BA429" s="323"/>
      <c r="BB429" s="324"/>
      <c r="BC429" s="323"/>
      <c r="BD429" s="323"/>
      <c r="BE429" s="323"/>
      <c r="BF429" s="323"/>
      <c r="BG429" s="323"/>
      <c r="BH429" s="323"/>
      <c r="BI429" s="323"/>
    </row>
    <row r="430" spans="2:68">
      <c r="C430" s="5" t="s">
        <v>10198</v>
      </c>
      <c r="D430" s="37">
        <f t="shared" si="8"/>
        <v>1.7142857142857142</v>
      </c>
      <c r="E430" s="17">
        <v>4</v>
      </c>
      <c r="F430" s="17">
        <v>1</v>
      </c>
      <c r="G430" s="17">
        <v>2</v>
      </c>
      <c r="H430" s="17">
        <v>1</v>
      </c>
      <c r="I430" s="5" t="s">
        <v>6524</v>
      </c>
      <c r="K430" s="325"/>
      <c r="L430" s="325"/>
      <c r="M430" s="325"/>
      <c r="N430" s="17">
        <v>0</v>
      </c>
      <c r="O430" s="5">
        <v>2022</v>
      </c>
      <c r="P430" s="5" t="s">
        <v>10197</v>
      </c>
      <c r="Q430" s="268" t="s">
        <v>10196</v>
      </c>
      <c r="S430" s="269" t="s">
        <v>8</v>
      </c>
      <c r="T430" s="323"/>
      <c r="U430" s="323"/>
      <c r="V430" s="323"/>
      <c r="W430" s="323"/>
      <c r="X430" s="323"/>
      <c r="Y430" s="323"/>
      <c r="Z430" s="324"/>
      <c r="AA430" s="323"/>
      <c r="AB430" s="323"/>
      <c r="AC430" s="323"/>
      <c r="AD430" s="323"/>
      <c r="AE430" s="323"/>
      <c r="AF430" s="323"/>
      <c r="AG430" s="324"/>
      <c r="AH430" s="323"/>
      <c r="AI430" s="323"/>
      <c r="AJ430" s="323"/>
      <c r="AK430" s="323"/>
      <c r="AL430" s="323"/>
      <c r="AM430" s="323"/>
      <c r="AN430" s="324"/>
      <c r="AO430" s="323"/>
      <c r="AP430" s="323"/>
      <c r="AQ430" s="323"/>
      <c r="AR430" s="323"/>
      <c r="AS430" s="323"/>
      <c r="AT430" s="323"/>
      <c r="AU430" s="324"/>
      <c r="AV430" s="323"/>
      <c r="AW430" s="323"/>
      <c r="AX430" s="323"/>
      <c r="AY430" s="323"/>
      <c r="AZ430" s="323"/>
      <c r="BA430" s="323"/>
      <c r="BB430" s="324"/>
      <c r="BC430" s="323"/>
      <c r="BD430" s="323"/>
      <c r="BE430" s="323"/>
      <c r="BF430" s="323"/>
      <c r="BG430" s="323"/>
      <c r="BH430" s="323"/>
      <c r="BI430" s="323"/>
    </row>
    <row r="431" spans="2:68">
      <c r="C431" s="5" t="s">
        <v>10195</v>
      </c>
      <c r="D431" s="37">
        <f t="shared" si="8"/>
        <v>1.6666666666666667</v>
      </c>
      <c r="E431" s="17">
        <v>3</v>
      </c>
      <c r="F431" s="17">
        <v>1</v>
      </c>
      <c r="G431" s="17">
        <v>2.3333333333333335</v>
      </c>
      <c r="H431" s="17">
        <v>1</v>
      </c>
      <c r="I431" s="5" t="s">
        <v>6524</v>
      </c>
      <c r="K431" s="325"/>
      <c r="L431" s="325"/>
      <c r="M431" s="325"/>
      <c r="N431" s="17">
        <v>0</v>
      </c>
      <c r="O431" s="5">
        <v>2020</v>
      </c>
      <c r="P431" s="5" t="s">
        <v>9978</v>
      </c>
      <c r="Q431" s="268" t="s">
        <v>10013</v>
      </c>
      <c r="S431" s="269" t="s">
        <v>8</v>
      </c>
      <c r="T431" s="323"/>
      <c r="U431" s="323"/>
      <c r="V431" s="323"/>
      <c r="W431" s="323"/>
      <c r="X431" s="323"/>
      <c r="Y431" s="323"/>
      <c r="Z431" s="324"/>
      <c r="AA431" s="323"/>
      <c r="AB431" s="323"/>
      <c r="AC431" s="323"/>
      <c r="AD431" s="323"/>
      <c r="AE431" s="323"/>
      <c r="AF431" s="323"/>
      <c r="AG431" s="324"/>
      <c r="AH431" s="323"/>
      <c r="AI431" s="323"/>
      <c r="AJ431" s="323"/>
      <c r="AK431" s="323"/>
      <c r="AL431" s="323"/>
      <c r="AM431" s="323"/>
      <c r="AN431" s="324"/>
      <c r="AO431" s="323"/>
      <c r="AP431" s="323"/>
      <c r="AQ431" s="323"/>
      <c r="AR431" s="323"/>
      <c r="AS431" s="323"/>
      <c r="AT431" s="323"/>
      <c r="AU431" s="324"/>
      <c r="AV431" s="323"/>
      <c r="AW431" s="323"/>
      <c r="AX431" s="323"/>
      <c r="AY431" s="323"/>
      <c r="AZ431" s="323"/>
      <c r="BA431" s="323"/>
      <c r="BB431" s="324"/>
      <c r="BC431" s="323"/>
      <c r="BD431" s="323"/>
      <c r="BE431" s="323"/>
      <c r="BF431" s="323"/>
      <c r="BG431" s="323"/>
      <c r="BH431" s="323"/>
      <c r="BI431" s="323"/>
    </row>
    <row r="432" spans="2:68">
      <c r="C432" s="5" t="s">
        <v>10194</v>
      </c>
      <c r="D432" s="37">
        <f t="shared" si="8"/>
        <v>1.6666666666666665</v>
      </c>
      <c r="E432" s="17">
        <v>3</v>
      </c>
      <c r="F432" s="17">
        <v>0</v>
      </c>
      <c r="G432" s="17">
        <v>1.3333333333333333</v>
      </c>
      <c r="H432" s="17">
        <v>2</v>
      </c>
      <c r="I432" s="5" t="s">
        <v>6524</v>
      </c>
      <c r="K432" s="325"/>
      <c r="L432" s="325"/>
      <c r="M432" s="325"/>
      <c r="N432" s="17">
        <v>0</v>
      </c>
      <c r="O432" s="5">
        <v>2021</v>
      </c>
      <c r="P432" s="5" t="s">
        <v>10193</v>
      </c>
      <c r="Q432" s="268" t="s">
        <v>10192</v>
      </c>
      <c r="S432" s="269" t="s">
        <v>8</v>
      </c>
      <c r="T432" s="323"/>
      <c r="U432" s="323"/>
      <c r="V432" s="323"/>
      <c r="W432" s="323"/>
      <c r="X432" s="323"/>
      <c r="Y432" s="323"/>
      <c r="Z432" s="324"/>
      <c r="AA432" s="323"/>
      <c r="AB432" s="323"/>
      <c r="AC432" s="323"/>
      <c r="AD432" s="323"/>
      <c r="AE432" s="323"/>
      <c r="AF432" s="323"/>
      <c r="AG432" s="324"/>
      <c r="AH432" s="323"/>
      <c r="AI432" s="323"/>
      <c r="AJ432" s="323"/>
      <c r="AK432" s="323"/>
      <c r="AL432" s="323"/>
      <c r="AM432" s="323"/>
      <c r="AN432" s="324"/>
      <c r="AO432" s="323"/>
      <c r="AP432" s="323"/>
      <c r="AQ432" s="323"/>
      <c r="AR432" s="323"/>
      <c r="AS432" s="323"/>
      <c r="AT432" s="323"/>
      <c r="AU432" s="324"/>
      <c r="AV432" s="323"/>
      <c r="AW432" s="323"/>
      <c r="AX432" s="323"/>
      <c r="AY432" s="323"/>
      <c r="AZ432" s="323"/>
      <c r="BA432" s="323"/>
      <c r="BB432" s="324"/>
      <c r="BC432" s="323"/>
      <c r="BD432" s="323"/>
      <c r="BE432" s="323"/>
      <c r="BF432" s="323"/>
      <c r="BG432" s="323"/>
      <c r="BH432" s="323"/>
      <c r="BI432" s="323"/>
    </row>
    <row r="433" spans="3:61">
      <c r="C433" s="269" t="s">
        <v>10191</v>
      </c>
      <c r="D433" s="37">
        <f t="shared" si="8"/>
        <v>1.6666666666666665</v>
      </c>
      <c r="E433" s="17">
        <v>0</v>
      </c>
      <c r="F433" s="17">
        <v>0</v>
      </c>
      <c r="G433" s="17">
        <v>1.3333333333333333</v>
      </c>
      <c r="H433" s="17">
        <v>3</v>
      </c>
      <c r="I433" s="5" t="s">
        <v>6524</v>
      </c>
      <c r="K433" s="325"/>
      <c r="L433" s="325"/>
      <c r="M433" s="325"/>
      <c r="N433" s="17">
        <v>0</v>
      </c>
      <c r="O433" s="5">
        <v>2020</v>
      </c>
      <c r="P433" s="5" t="s">
        <v>10002</v>
      </c>
      <c r="Q433" s="268" t="s">
        <v>10190</v>
      </c>
      <c r="S433" s="269" t="s">
        <v>8</v>
      </c>
      <c r="T433" s="323"/>
      <c r="U433" s="323"/>
      <c r="V433" s="323"/>
      <c r="W433" s="323"/>
      <c r="X433" s="323"/>
      <c r="Y433" s="323"/>
      <c r="Z433" s="324"/>
      <c r="AA433" s="323"/>
      <c r="AB433" s="323"/>
      <c r="AC433" s="323"/>
      <c r="AD433" s="323"/>
      <c r="AE433" s="323"/>
      <c r="AF433" s="323"/>
      <c r="AG433" s="324"/>
      <c r="AH433" s="323"/>
      <c r="AI433" s="323"/>
      <c r="AJ433" s="323"/>
      <c r="AK433" s="323"/>
      <c r="AL433" s="323"/>
      <c r="AM433" s="323"/>
      <c r="AN433" s="324"/>
      <c r="AO433" s="323"/>
      <c r="AP433" s="323"/>
      <c r="AQ433" s="323"/>
      <c r="AR433" s="323"/>
      <c r="AS433" s="323"/>
      <c r="AT433" s="323"/>
      <c r="AU433" s="324"/>
      <c r="AV433" s="323"/>
      <c r="AW433" s="323"/>
      <c r="AX433" s="323"/>
      <c r="AY433" s="323"/>
      <c r="AZ433" s="323"/>
      <c r="BA433" s="323"/>
      <c r="BB433" s="324"/>
      <c r="BC433" s="323"/>
      <c r="BD433" s="323"/>
      <c r="BE433" s="323"/>
      <c r="BF433" s="323"/>
      <c r="BG433" s="323"/>
      <c r="BH433" s="323"/>
      <c r="BI433" s="323"/>
    </row>
    <row r="434" spans="3:61">
      <c r="C434" s="5" t="s">
        <v>10189</v>
      </c>
      <c r="D434" s="37">
        <f t="shared" si="8"/>
        <v>1.6428571428571428</v>
      </c>
      <c r="E434" s="17">
        <v>3</v>
      </c>
      <c r="F434" s="17">
        <v>3</v>
      </c>
      <c r="G434" s="17">
        <v>2</v>
      </c>
      <c r="H434" s="17">
        <v>0.5</v>
      </c>
      <c r="I434" s="5" t="s">
        <v>6524</v>
      </c>
      <c r="K434" s="325"/>
      <c r="L434" s="325"/>
      <c r="M434" s="325"/>
      <c r="N434" s="17">
        <v>0</v>
      </c>
      <c r="O434" s="5">
        <v>2021</v>
      </c>
      <c r="P434" s="5" t="s">
        <v>10040</v>
      </c>
      <c r="Q434" s="268" t="s">
        <v>10188</v>
      </c>
      <c r="S434" s="269" t="s">
        <v>8</v>
      </c>
      <c r="T434" s="323"/>
      <c r="U434" s="323"/>
      <c r="V434" s="323"/>
      <c r="W434" s="323"/>
      <c r="X434" s="323"/>
      <c r="Y434" s="323"/>
      <c r="Z434" s="324"/>
      <c r="AA434" s="323"/>
      <c r="AB434" s="323"/>
      <c r="AC434" s="323"/>
      <c r="AD434" s="323"/>
      <c r="AE434" s="323"/>
      <c r="AF434" s="323"/>
      <c r="AG434" s="324"/>
      <c r="AH434" s="323"/>
      <c r="AI434" s="323"/>
      <c r="AJ434" s="323"/>
      <c r="AK434" s="323"/>
      <c r="AL434" s="323"/>
      <c r="AM434" s="323"/>
      <c r="AN434" s="324"/>
      <c r="AO434" s="323"/>
      <c r="AP434" s="323"/>
      <c r="AQ434" s="323"/>
      <c r="AR434" s="323"/>
      <c r="AS434" s="323"/>
      <c r="AT434" s="323"/>
      <c r="AU434" s="324"/>
      <c r="AV434" s="323"/>
      <c r="AW434" s="323"/>
      <c r="AX434" s="323"/>
      <c r="AY434" s="323"/>
      <c r="AZ434" s="323"/>
      <c r="BA434" s="323"/>
      <c r="BB434" s="324"/>
      <c r="BC434" s="323"/>
      <c r="BD434" s="323"/>
      <c r="BE434" s="323"/>
      <c r="BF434" s="323"/>
      <c r="BG434" s="323"/>
      <c r="BH434" s="323"/>
      <c r="BI434" s="323"/>
    </row>
    <row r="435" spans="3:61">
      <c r="C435" s="5" t="s">
        <v>10187</v>
      </c>
      <c r="D435" s="37">
        <f t="shared" ref="D435:D498" si="9">(E435+F435+G435*2+H435*3)/7</f>
        <v>1.5952380952380951</v>
      </c>
      <c r="E435" s="17">
        <v>4</v>
      </c>
      <c r="F435" s="17">
        <v>3</v>
      </c>
      <c r="G435" s="17">
        <v>1.3333333333333333</v>
      </c>
      <c r="H435" s="17">
        <v>0.5</v>
      </c>
      <c r="I435" s="5" t="s">
        <v>6524</v>
      </c>
      <c r="K435" s="325"/>
      <c r="L435" s="325"/>
      <c r="M435" s="325"/>
      <c r="N435" s="17">
        <v>0</v>
      </c>
      <c r="O435" s="5">
        <v>2020</v>
      </c>
      <c r="P435" s="5" t="s">
        <v>10186</v>
      </c>
      <c r="Q435" s="268" t="s">
        <v>10185</v>
      </c>
      <c r="S435" s="269" t="s">
        <v>8</v>
      </c>
      <c r="T435" s="323"/>
      <c r="U435" s="323"/>
      <c r="V435" s="323"/>
      <c r="W435" s="323"/>
      <c r="X435" s="323"/>
      <c r="Y435" s="323"/>
      <c r="Z435" s="324"/>
      <c r="AA435" s="323"/>
      <c r="AB435" s="323"/>
      <c r="AC435" s="323"/>
      <c r="AD435" s="323"/>
      <c r="AE435" s="323"/>
      <c r="AF435" s="323"/>
      <c r="AG435" s="324"/>
      <c r="AH435" s="323"/>
      <c r="AI435" s="323"/>
      <c r="AJ435" s="323"/>
      <c r="AK435" s="323"/>
      <c r="AL435" s="323"/>
      <c r="AM435" s="323"/>
      <c r="AN435" s="324"/>
      <c r="AO435" s="323"/>
      <c r="AP435" s="323"/>
      <c r="AQ435" s="323"/>
      <c r="AR435" s="323"/>
      <c r="AS435" s="323"/>
      <c r="AT435" s="323"/>
      <c r="AU435" s="324"/>
      <c r="AV435" s="323"/>
      <c r="AW435" s="323"/>
      <c r="AX435" s="323"/>
      <c r="AY435" s="323"/>
      <c r="AZ435" s="323"/>
      <c r="BA435" s="323"/>
      <c r="BB435" s="324"/>
      <c r="BC435" s="323"/>
      <c r="BD435" s="323"/>
      <c r="BE435" s="323"/>
      <c r="BF435" s="323"/>
      <c r="BG435" s="323"/>
      <c r="BH435" s="323"/>
      <c r="BI435" s="323"/>
    </row>
    <row r="436" spans="3:61">
      <c r="C436" s="5" t="s">
        <v>10184</v>
      </c>
      <c r="D436" s="37">
        <f t="shared" si="9"/>
        <v>1.5714285714285714</v>
      </c>
      <c r="E436" s="17">
        <v>4</v>
      </c>
      <c r="F436" s="17">
        <v>2</v>
      </c>
      <c r="G436" s="17">
        <v>1</v>
      </c>
      <c r="H436" s="17">
        <v>1</v>
      </c>
      <c r="I436" s="5" t="s">
        <v>6524</v>
      </c>
      <c r="K436" s="325"/>
      <c r="L436" s="325"/>
      <c r="M436" s="325"/>
      <c r="N436" s="17">
        <v>0</v>
      </c>
      <c r="O436" s="17">
        <v>2021</v>
      </c>
      <c r="P436" s="5" t="s">
        <v>10183</v>
      </c>
      <c r="Q436" s="268" t="s">
        <v>10182</v>
      </c>
      <c r="S436" s="269" t="s">
        <v>8</v>
      </c>
      <c r="T436" s="323"/>
      <c r="U436" s="323"/>
      <c r="V436" s="323"/>
      <c r="W436" s="323"/>
      <c r="X436" s="323"/>
      <c r="Y436" s="323"/>
      <c r="Z436" s="324"/>
      <c r="AA436" s="323"/>
      <c r="AB436" s="323"/>
      <c r="AC436" s="323"/>
      <c r="AD436" s="323"/>
      <c r="AE436" s="323"/>
      <c r="AF436" s="323"/>
      <c r="AG436" s="324"/>
      <c r="AH436" s="323"/>
      <c r="AI436" s="323"/>
      <c r="AJ436" s="323"/>
      <c r="AK436" s="323"/>
      <c r="AL436" s="323"/>
      <c r="AM436" s="323"/>
      <c r="AN436" s="324"/>
      <c r="AO436" s="323"/>
      <c r="AP436" s="323"/>
      <c r="AQ436" s="323"/>
      <c r="AR436" s="323"/>
      <c r="AS436" s="323"/>
      <c r="AT436" s="323"/>
      <c r="AU436" s="324"/>
      <c r="AV436" s="323"/>
      <c r="AW436" s="323"/>
      <c r="AX436" s="323"/>
      <c r="AY436" s="323"/>
      <c r="AZ436" s="323"/>
      <c r="BA436" s="323"/>
      <c r="BB436" s="324"/>
      <c r="BC436" s="323"/>
      <c r="BD436" s="323"/>
      <c r="BE436" s="323"/>
      <c r="BF436" s="323"/>
      <c r="BG436" s="323"/>
      <c r="BH436" s="323"/>
      <c r="BI436" s="323"/>
    </row>
    <row r="437" spans="3:61">
      <c r="C437" s="5" t="s">
        <v>10181</v>
      </c>
      <c r="D437" s="37">
        <f t="shared" si="9"/>
        <v>1.5714285714285714</v>
      </c>
      <c r="E437" s="17">
        <v>6</v>
      </c>
      <c r="F437" s="17">
        <v>0</v>
      </c>
      <c r="G437" s="17">
        <v>1</v>
      </c>
      <c r="H437" s="17">
        <v>1</v>
      </c>
      <c r="I437" s="5" t="s">
        <v>6524</v>
      </c>
      <c r="K437" s="325"/>
      <c r="L437" s="325"/>
      <c r="M437" s="325"/>
      <c r="N437" s="17">
        <v>0</v>
      </c>
      <c r="O437" s="17">
        <v>2019</v>
      </c>
      <c r="P437" s="5" t="s">
        <v>10180</v>
      </c>
      <c r="Q437" s="268" t="s">
        <v>10067</v>
      </c>
      <c r="S437" s="269" t="s">
        <v>8</v>
      </c>
      <c r="T437" s="323"/>
      <c r="U437" s="323"/>
      <c r="V437" s="323"/>
      <c r="W437" s="323"/>
      <c r="X437" s="323"/>
      <c r="Y437" s="323"/>
      <c r="Z437" s="324"/>
      <c r="AA437" s="323"/>
      <c r="AB437" s="323"/>
      <c r="AC437" s="323"/>
      <c r="AD437" s="323"/>
      <c r="AE437" s="323"/>
      <c r="AF437" s="323"/>
      <c r="AG437" s="324"/>
      <c r="AH437" s="323"/>
      <c r="AI437" s="323"/>
      <c r="AJ437" s="323"/>
      <c r="AK437" s="323"/>
      <c r="AL437" s="323"/>
      <c r="AM437" s="323"/>
      <c r="AN437" s="324"/>
      <c r="AO437" s="323"/>
      <c r="AP437" s="323"/>
      <c r="AQ437" s="323"/>
      <c r="AR437" s="323"/>
      <c r="AS437" s="323"/>
      <c r="AT437" s="323"/>
      <c r="AU437" s="324"/>
      <c r="AV437" s="323"/>
      <c r="AW437" s="323"/>
      <c r="AX437" s="323"/>
      <c r="AY437" s="323"/>
      <c r="AZ437" s="323"/>
      <c r="BA437" s="323"/>
      <c r="BB437" s="324"/>
      <c r="BC437" s="323"/>
      <c r="BD437" s="323"/>
      <c r="BE437" s="323"/>
      <c r="BF437" s="323"/>
      <c r="BG437" s="323"/>
      <c r="BH437" s="323"/>
      <c r="BI437" s="323"/>
    </row>
    <row r="438" spans="3:61">
      <c r="C438" s="5" t="s">
        <v>10179</v>
      </c>
      <c r="D438" s="37">
        <f t="shared" si="9"/>
        <v>1.5238095238095237</v>
      </c>
      <c r="E438" s="17">
        <v>6</v>
      </c>
      <c r="F438" s="17">
        <v>2</v>
      </c>
      <c r="G438" s="17">
        <v>1.3333333333333333</v>
      </c>
      <c r="H438" s="17">
        <v>0</v>
      </c>
      <c r="I438" s="5" t="s">
        <v>6524</v>
      </c>
      <c r="K438" s="325"/>
      <c r="L438" s="325"/>
      <c r="M438" s="325"/>
      <c r="N438" s="17">
        <v>0</v>
      </c>
      <c r="O438" s="5">
        <v>2021</v>
      </c>
      <c r="P438" s="5" t="s">
        <v>9918</v>
      </c>
      <c r="Q438" s="268" t="s">
        <v>10178</v>
      </c>
      <c r="S438" s="269" t="s">
        <v>8</v>
      </c>
      <c r="T438" s="323"/>
      <c r="U438" s="323"/>
      <c r="V438" s="323"/>
      <c r="W438" s="323"/>
      <c r="X438" s="323"/>
      <c r="Y438" s="323"/>
      <c r="Z438" s="324"/>
      <c r="AA438" s="323"/>
      <c r="AB438" s="323"/>
      <c r="AC438" s="323"/>
      <c r="AD438" s="323"/>
      <c r="AE438" s="323"/>
      <c r="AF438" s="323"/>
      <c r="AG438" s="324"/>
      <c r="AH438" s="323"/>
      <c r="AI438" s="323"/>
      <c r="AJ438" s="323"/>
      <c r="AK438" s="323"/>
      <c r="AL438" s="323"/>
      <c r="AM438" s="323"/>
      <c r="AN438" s="324"/>
      <c r="AO438" s="323"/>
      <c r="AP438" s="323"/>
      <c r="AQ438" s="323"/>
      <c r="AR438" s="323"/>
      <c r="AS438" s="323"/>
      <c r="AT438" s="323"/>
      <c r="AU438" s="324"/>
      <c r="AV438" s="323"/>
      <c r="AW438" s="323"/>
      <c r="AX438" s="323"/>
      <c r="AY438" s="323"/>
      <c r="AZ438" s="323"/>
      <c r="BA438" s="323"/>
      <c r="BB438" s="324"/>
      <c r="BC438" s="323"/>
      <c r="BD438" s="323"/>
      <c r="BE438" s="323"/>
      <c r="BF438" s="323"/>
      <c r="BG438" s="323"/>
      <c r="BH438" s="323"/>
      <c r="BI438" s="323"/>
    </row>
    <row r="439" spans="3:61" ht="31.5">
      <c r="C439" s="269" t="s">
        <v>10177</v>
      </c>
      <c r="D439" s="37">
        <f t="shared" si="9"/>
        <v>1.5</v>
      </c>
      <c r="E439" s="333">
        <v>2</v>
      </c>
      <c r="F439" s="333">
        <v>0</v>
      </c>
      <c r="G439" s="333">
        <v>2</v>
      </c>
      <c r="H439" s="333">
        <v>1.5</v>
      </c>
      <c r="I439" s="269" t="s">
        <v>6524</v>
      </c>
      <c r="J439" s="335"/>
      <c r="K439" s="332"/>
      <c r="L439" s="332"/>
      <c r="M439" s="332"/>
      <c r="N439" s="17">
        <v>0</v>
      </c>
      <c r="O439" s="269">
        <v>2022</v>
      </c>
      <c r="P439" s="5" t="s">
        <v>10167</v>
      </c>
      <c r="Q439" s="283" t="s">
        <v>10176</v>
      </c>
      <c r="S439" s="269" t="s">
        <v>8</v>
      </c>
      <c r="T439" s="323"/>
      <c r="U439" s="323"/>
      <c r="V439" s="323"/>
      <c r="W439" s="323"/>
      <c r="X439" s="323"/>
      <c r="Y439" s="323"/>
      <c r="Z439" s="324"/>
      <c r="AA439" s="323"/>
      <c r="AB439" s="323"/>
      <c r="AC439" s="323"/>
      <c r="AD439" s="323"/>
      <c r="AE439" s="323"/>
      <c r="AF439" s="323"/>
      <c r="AG439" s="324"/>
      <c r="AH439" s="323"/>
      <c r="AI439" s="323"/>
      <c r="AJ439" s="323"/>
      <c r="AK439" s="323"/>
      <c r="AL439" s="323"/>
      <c r="AM439" s="323"/>
      <c r="AN439" s="324"/>
      <c r="AO439" s="323"/>
      <c r="AP439" s="323"/>
      <c r="AQ439" s="323"/>
      <c r="AR439" s="323"/>
      <c r="AS439" s="323"/>
      <c r="AT439" s="323"/>
      <c r="AU439" s="324"/>
      <c r="AV439" s="323"/>
      <c r="AW439" s="323"/>
      <c r="AX439" s="323"/>
      <c r="AY439" s="323"/>
      <c r="AZ439" s="323"/>
      <c r="BA439" s="323"/>
      <c r="BB439" s="324"/>
      <c r="BC439" s="323"/>
      <c r="BD439" s="323"/>
      <c r="BE439" s="323"/>
      <c r="BF439" s="323"/>
      <c r="BG439" s="323"/>
      <c r="BH439" s="323"/>
      <c r="BI439" s="323"/>
    </row>
    <row r="440" spans="3:61">
      <c r="C440" s="5" t="s">
        <v>10175</v>
      </c>
      <c r="D440" s="37">
        <f t="shared" si="9"/>
        <v>1.4761904761904763</v>
      </c>
      <c r="E440" s="17">
        <v>4</v>
      </c>
      <c r="F440" s="17">
        <v>0</v>
      </c>
      <c r="G440" s="17">
        <v>1.6666666666666667</v>
      </c>
      <c r="H440" s="17">
        <v>1</v>
      </c>
      <c r="I440" s="5" t="s">
        <v>6524</v>
      </c>
      <c r="K440" s="325"/>
      <c r="L440" s="325"/>
      <c r="M440" s="325"/>
      <c r="N440" s="17">
        <v>0</v>
      </c>
      <c r="O440" s="5">
        <v>2022</v>
      </c>
      <c r="P440" s="5" t="s">
        <v>9906</v>
      </c>
      <c r="Q440" s="268" t="s">
        <v>10174</v>
      </c>
      <c r="S440" s="269" t="s">
        <v>8</v>
      </c>
      <c r="T440" s="323"/>
      <c r="U440" s="323"/>
      <c r="V440" s="323"/>
      <c r="W440" s="323"/>
      <c r="X440" s="323"/>
      <c r="Y440" s="323"/>
      <c r="Z440" s="324"/>
      <c r="AA440" s="323"/>
      <c r="AB440" s="323"/>
      <c r="AC440" s="323"/>
      <c r="AD440" s="323"/>
      <c r="AE440" s="323"/>
      <c r="AF440" s="323"/>
      <c r="AG440" s="324"/>
      <c r="AH440" s="323"/>
      <c r="AI440" s="323"/>
      <c r="AJ440" s="323"/>
      <c r="AK440" s="323"/>
      <c r="AL440" s="323"/>
      <c r="AM440" s="323"/>
      <c r="AN440" s="324"/>
      <c r="AO440" s="323"/>
      <c r="AP440" s="323"/>
      <c r="AQ440" s="323"/>
      <c r="AR440" s="323"/>
      <c r="AS440" s="323"/>
      <c r="AT440" s="323"/>
      <c r="AU440" s="324"/>
      <c r="AV440" s="323"/>
      <c r="AW440" s="323"/>
      <c r="AX440" s="323"/>
      <c r="AY440" s="323"/>
      <c r="AZ440" s="323"/>
      <c r="BA440" s="323"/>
      <c r="BB440" s="324"/>
      <c r="BC440" s="323"/>
      <c r="BD440" s="323"/>
      <c r="BE440" s="323"/>
      <c r="BF440" s="323"/>
      <c r="BG440" s="323"/>
      <c r="BH440" s="323"/>
      <c r="BI440" s="323"/>
    </row>
    <row r="441" spans="3:61">
      <c r="C441" s="5" t="s">
        <v>10173</v>
      </c>
      <c r="D441" s="37">
        <f t="shared" si="9"/>
        <v>1.4761904761904761</v>
      </c>
      <c r="E441" s="17">
        <v>2</v>
      </c>
      <c r="F441" s="17">
        <v>4</v>
      </c>
      <c r="G441" s="17">
        <v>0.66666666666666663</v>
      </c>
      <c r="H441" s="17">
        <v>1</v>
      </c>
      <c r="I441" s="5" t="s">
        <v>6524</v>
      </c>
      <c r="K441" s="325"/>
      <c r="L441" s="325"/>
      <c r="M441" s="325"/>
      <c r="N441" s="17">
        <v>0</v>
      </c>
      <c r="O441" s="5">
        <v>2021</v>
      </c>
      <c r="P441" s="5" t="s">
        <v>10167</v>
      </c>
      <c r="Q441" s="268" t="s">
        <v>10172</v>
      </c>
      <c r="S441" s="269" t="s">
        <v>8</v>
      </c>
      <c r="T441" s="323"/>
      <c r="U441" s="323"/>
      <c r="V441" s="323"/>
      <c r="W441" s="323"/>
      <c r="X441" s="323"/>
      <c r="Y441" s="323"/>
      <c r="Z441" s="324"/>
      <c r="AA441" s="323"/>
      <c r="AB441" s="323"/>
      <c r="AC441" s="323"/>
      <c r="AD441" s="323"/>
      <c r="AE441" s="323"/>
      <c r="AF441" s="323"/>
      <c r="AG441" s="324"/>
      <c r="AH441" s="323"/>
      <c r="AI441" s="323"/>
      <c r="AJ441" s="323"/>
      <c r="AK441" s="323"/>
      <c r="AL441" s="323"/>
      <c r="AM441" s="323"/>
      <c r="AN441" s="324"/>
      <c r="AO441" s="323"/>
      <c r="AP441" s="323"/>
      <c r="AQ441" s="323"/>
      <c r="AR441" s="323"/>
      <c r="AS441" s="323"/>
      <c r="AT441" s="323"/>
      <c r="AU441" s="324"/>
      <c r="AV441" s="323"/>
      <c r="AW441" s="323"/>
      <c r="AX441" s="323"/>
      <c r="AY441" s="323"/>
      <c r="AZ441" s="323"/>
      <c r="BA441" s="323"/>
      <c r="BB441" s="324"/>
      <c r="BC441" s="323"/>
      <c r="BD441" s="323"/>
      <c r="BE441" s="323"/>
      <c r="BF441" s="323"/>
      <c r="BG441" s="323"/>
      <c r="BH441" s="323"/>
      <c r="BI441" s="323"/>
    </row>
    <row r="442" spans="3:61">
      <c r="C442" s="5" t="s">
        <v>10171</v>
      </c>
      <c r="D442" s="37">
        <f t="shared" si="9"/>
        <v>1.4523809523809523</v>
      </c>
      <c r="E442" s="17">
        <v>2</v>
      </c>
      <c r="F442" s="17">
        <v>1</v>
      </c>
      <c r="G442" s="17">
        <v>1.3333333333333333</v>
      </c>
      <c r="H442" s="17">
        <v>1.5</v>
      </c>
      <c r="I442" s="5" t="s">
        <v>6524</v>
      </c>
      <c r="K442" s="325"/>
      <c r="L442" s="325"/>
      <c r="M442" s="325"/>
      <c r="N442" s="17">
        <v>0</v>
      </c>
      <c r="O442" s="5">
        <v>2021</v>
      </c>
      <c r="P442" s="5" t="s">
        <v>10170</v>
      </c>
      <c r="Q442" s="268" t="s">
        <v>10169</v>
      </c>
      <c r="S442" s="269" t="s">
        <v>8</v>
      </c>
      <c r="T442" s="323"/>
      <c r="U442" s="323"/>
      <c r="V442" s="323"/>
      <c r="W442" s="323"/>
      <c r="X442" s="323"/>
      <c r="Y442" s="323"/>
      <c r="Z442" s="324"/>
      <c r="AA442" s="323"/>
      <c r="AB442" s="323"/>
      <c r="AC442" s="323"/>
      <c r="AD442" s="323"/>
      <c r="AE442" s="323"/>
      <c r="AF442" s="323"/>
      <c r="AG442" s="324"/>
      <c r="AH442" s="323"/>
      <c r="AI442" s="323"/>
      <c r="AJ442" s="323"/>
      <c r="AK442" s="323"/>
      <c r="AL442" s="323"/>
      <c r="AM442" s="323"/>
      <c r="AN442" s="324"/>
      <c r="AO442" s="323"/>
      <c r="AP442" s="323"/>
      <c r="AQ442" s="323"/>
      <c r="AR442" s="323"/>
      <c r="AS442" s="323"/>
      <c r="AT442" s="323"/>
      <c r="AU442" s="324"/>
      <c r="AV442" s="323"/>
      <c r="AW442" s="323"/>
      <c r="AX442" s="323"/>
      <c r="AY442" s="323"/>
      <c r="AZ442" s="323"/>
      <c r="BA442" s="323"/>
      <c r="BB442" s="324"/>
      <c r="BC442" s="323"/>
      <c r="BD442" s="323"/>
      <c r="BE442" s="323"/>
      <c r="BF442" s="323"/>
      <c r="BG442" s="323"/>
      <c r="BH442" s="323"/>
      <c r="BI442" s="323"/>
    </row>
    <row r="443" spans="3:61">
      <c r="C443" s="5" t="s">
        <v>10168</v>
      </c>
      <c r="D443" s="37">
        <f t="shared" si="9"/>
        <v>1.4285714285714286</v>
      </c>
      <c r="E443" s="17">
        <v>2</v>
      </c>
      <c r="F443" s="17">
        <v>0</v>
      </c>
      <c r="G443" s="17">
        <v>4</v>
      </c>
      <c r="H443" s="17">
        <v>0</v>
      </c>
      <c r="I443" s="5" t="s">
        <v>6524</v>
      </c>
      <c r="K443" s="325"/>
      <c r="L443" s="325"/>
      <c r="M443" s="325"/>
      <c r="N443" s="17">
        <v>0</v>
      </c>
      <c r="O443" s="5">
        <v>2020</v>
      </c>
      <c r="P443" s="5" t="s">
        <v>10167</v>
      </c>
      <c r="Q443" s="268" t="s">
        <v>10166</v>
      </c>
      <c r="S443" s="269" t="s">
        <v>8</v>
      </c>
      <c r="T443" s="323"/>
      <c r="U443" s="323"/>
      <c r="V443" s="323"/>
      <c r="W443" s="323"/>
      <c r="X443" s="323"/>
      <c r="Y443" s="323"/>
      <c r="Z443" s="324"/>
      <c r="AA443" s="323"/>
      <c r="AB443" s="323"/>
      <c r="AC443" s="323"/>
      <c r="AD443" s="323"/>
      <c r="AE443" s="323"/>
      <c r="AF443" s="323"/>
      <c r="AG443" s="324"/>
      <c r="AH443" s="323"/>
      <c r="AI443" s="323"/>
      <c r="AJ443" s="323"/>
      <c r="AK443" s="323"/>
      <c r="AL443" s="323"/>
      <c r="AM443" s="323"/>
      <c r="AN443" s="324"/>
      <c r="AO443" s="323"/>
      <c r="AP443" s="323"/>
      <c r="AQ443" s="323"/>
      <c r="AR443" s="323"/>
      <c r="AS443" s="323"/>
      <c r="AT443" s="323"/>
      <c r="AU443" s="324"/>
      <c r="AV443" s="323"/>
      <c r="AW443" s="323"/>
      <c r="AX443" s="323"/>
      <c r="AY443" s="323"/>
      <c r="AZ443" s="323"/>
      <c r="BA443" s="323"/>
      <c r="BB443" s="324"/>
      <c r="BC443" s="323"/>
      <c r="BD443" s="323"/>
      <c r="BE443" s="323"/>
      <c r="BF443" s="323"/>
      <c r="BG443" s="323"/>
      <c r="BH443" s="323"/>
      <c r="BI443" s="323"/>
    </row>
    <row r="444" spans="3:61">
      <c r="C444" s="5" t="s">
        <v>10165</v>
      </c>
      <c r="D444" s="37">
        <f t="shared" si="9"/>
        <v>1.4285714285714286</v>
      </c>
      <c r="E444" s="17">
        <v>6</v>
      </c>
      <c r="F444" s="17">
        <v>4</v>
      </c>
      <c r="G444" s="17">
        <v>0</v>
      </c>
      <c r="H444" s="17">
        <v>0</v>
      </c>
      <c r="I444" s="5" t="s">
        <v>6524</v>
      </c>
      <c r="K444" s="325"/>
      <c r="L444" s="325"/>
      <c r="M444" s="325"/>
      <c r="N444" s="17">
        <v>0</v>
      </c>
      <c r="O444" s="5">
        <v>2020</v>
      </c>
      <c r="P444" s="5" t="s">
        <v>9976</v>
      </c>
      <c r="Q444" s="268" t="s">
        <v>10164</v>
      </c>
      <c r="S444" s="269" t="s">
        <v>8</v>
      </c>
      <c r="T444" s="323"/>
      <c r="U444" s="323"/>
      <c r="V444" s="323"/>
      <c r="W444" s="323"/>
      <c r="X444" s="323"/>
      <c r="Y444" s="323"/>
      <c r="Z444" s="324"/>
      <c r="AA444" s="323"/>
      <c r="AB444" s="323"/>
      <c r="AC444" s="323"/>
      <c r="AD444" s="323"/>
      <c r="AE444" s="323"/>
      <c r="AF444" s="323"/>
      <c r="AG444" s="324"/>
      <c r="AH444" s="323"/>
      <c r="AI444" s="323"/>
      <c r="AJ444" s="323"/>
      <c r="AK444" s="323"/>
      <c r="AL444" s="323"/>
      <c r="AM444" s="323"/>
      <c r="AN444" s="324"/>
      <c r="AO444" s="323"/>
      <c r="AP444" s="323"/>
      <c r="AQ444" s="323"/>
      <c r="AR444" s="323"/>
      <c r="AS444" s="323"/>
      <c r="AT444" s="323"/>
      <c r="AU444" s="324"/>
      <c r="AV444" s="323"/>
      <c r="AW444" s="323"/>
      <c r="AX444" s="323"/>
      <c r="AY444" s="323"/>
      <c r="AZ444" s="323"/>
      <c r="BA444" s="323"/>
      <c r="BB444" s="324"/>
      <c r="BC444" s="323"/>
      <c r="BD444" s="323"/>
      <c r="BE444" s="323"/>
      <c r="BF444" s="323"/>
      <c r="BG444" s="323"/>
      <c r="BH444" s="323"/>
      <c r="BI444" s="323"/>
    </row>
    <row r="445" spans="3:61">
      <c r="C445" s="269" t="s">
        <v>10163</v>
      </c>
      <c r="D445" s="37">
        <f t="shared" si="9"/>
        <v>1.3809523809523812</v>
      </c>
      <c r="E445" s="17">
        <v>2</v>
      </c>
      <c r="F445" s="17">
        <v>0</v>
      </c>
      <c r="G445" s="17">
        <v>2.3333333333333335</v>
      </c>
      <c r="H445" s="17">
        <v>1</v>
      </c>
      <c r="I445" s="5" t="s">
        <v>6524</v>
      </c>
      <c r="K445" s="325"/>
      <c r="L445" s="325"/>
      <c r="M445" s="325"/>
      <c r="N445" s="17">
        <v>0</v>
      </c>
      <c r="O445" s="5">
        <v>2021</v>
      </c>
      <c r="P445" s="5" t="s">
        <v>9962</v>
      </c>
      <c r="Q445" s="268" t="s">
        <v>10162</v>
      </c>
      <c r="S445" s="269" t="s">
        <v>8</v>
      </c>
      <c r="T445" s="323"/>
      <c r="U445" s="323"/>
      <c r="V445" s="323"/>
      <c r="W445" s="323"/>
      <c r="X445" s="323"/>
      <c r="Y445" s="323"/>
      <c r="Z445" s="324"/>
      <c r="AA445" s="323"/>
      <c r="AB445" s="323"/>
      <c r="AC445" s="323"/>
      <c r="AD445" s="323"/>
      <c r="AE445" s="323"/>
      <c r="AF445" s="323"/>
      <c r="AG445" s="324"/>
      <c r="AH445" s="323"/>
      <c r="AI445" s="323"/>
      <c r="AJ445" s="323"/>
      <c r="AK445" s="323"/>
      <c r="AL445" s="323"/>
      <c r="AM445" s="323"/>
      <c r="AN445" s="324"/>
      <c r="AO445" s="323"/>
      <c r="AP445" s="323"/>
      <c r="AQ445" s="323"/>
      <c r="AR445" s="323"/>
      <c r="AS445" s="323"/>
      <c r="AT445" s="323"/>
      <c r="AU445" s="324"/>
      <c r="AV445" s="323"/>
      <c r="AW445" s="323"/>
      <c r="AX445" s="323"/>
      <c r="AY445" s="323"/>
      <c r="AZ445" s="323"/>
      <c r="BA445" s="323"/>
      <c r="BB445" s="324"/>
      <c r="BC445" s="323"/>
      <c r="BD445" s="323"/>
      <c r="BE445" s="323"/>
      <c r="BF445" s="323"/>
      <c r="BG445" s="323"/>
      <c r="BH445" s="323"/>
      <c r="BI445" s="323"/>
    </row>
    <row r="446" spans="3:61">
      <c r="C446" s="269" t="s">
        <v>10161</v>
      </c>
      <c r="D446" s="37">
        <f t="shared" si="9"/>
        <v>1.3571428571428572</v>
      </c>
      <c r="E446" s="333">
        <v>2</v>
      </c>
      <c r="F446" s="333">
        <v>2</v>
      </c>
      <c r="G446" s="333">
        <v>2</v>
      </c>
      <c r="H446" s="333">
        <v>0.5</v>
      </c>
      <c r="I446" s="269" t="s">
        <v>6524</v>
      </c>
      <c r="J446" s="335"/>
      <c r="K446" s="332"/>
      <c r="L446" s="332"/>
      <c r="M446" s="332"/>
      <c r="N446" s="17">
        <v>0</v>
      </c>
      <c r="O446" s="269">
        <v>2016</v>
      </c>
      <c r="P446" s="5" t="s">
        <v>10160</v>
      </c>
      <c r="Q446" s="283" t="s">
        <v>10159</v>
      </c>
      <c r="S446" s="269" t="s">
        <v>8</v>
      </c>
      <c r="T446" s="323"/>
      <c r="U446" s="323"/>
      <c r="V446" s="323"/>
      <c r="W446" s="323"/>
      <c r="X446" s="323"/>
      <c r="Y446" s="323"/>
      <c r="Z446" s="324"/>
      <c r="AA446" s="323"/>
      <c r="AB446" s="323"/>
      <c r="AC446" s="323"/>
      <c r="AD446" s="323"/>
      <c r="AE446" s="323"/>
      <c r="AF446" s="323"/>
      <c r="AG446" s="324"/>
      <c r="AH446" s="323"/>
      <c r="AI446" s="323"/>
      <c r="AJ446" s="323"/>
      <c r="AK446" s="323"/>
      <c r="AL446" s="323"/>
      <c r="AM446" s="323"/>
      <c r="AN446" s="324"/>
      <c r="AO446" s="323"/>
      <c r="AP446" s="323"/>
      <c r="AQ446" s="323"/>
      <c r="AR446" s="323"/>
      <c r="AS446" s="323"/>
      <c r="AT446" s="323"/>
      <c r="AU446" s="324"/>
      <c r="AV446" s="323"/>
      <c r="AW446" s="323"/>
      <c r="AX446" s="323"/>
      <c r="AY446" s="323"/>
      <c r="AZ446" s="323"/>
      <c r="BA446" s="323"/>
      <c r="BB446" s="324"/>
      <c r="BC446" s="323"/>
      <c r="BD446" s="323"/>
      <c r="BE446" s="323"/>
      <c r="BF446" s="323"/>
      <c r="BG446" s="323"/>
      <c r="BH446" s="323"/>
      <c r="BI446" s="323"/>
    </row>
    <row r="447" spans="3:61">
      <c r="C447" s="269" t="s">
        <v>10158</v>
      </c>
      <c r="D447" s="37">
        <f t="shared" si="9"/>
        <v>1.3333333333333333</v>
      </c>
      <c r="E447" s="17">
        <v>1</v>
      </c>
      <c r="F447" s="17">
        <v>0</v>
      </c>
      <c r="G447" s="17">
        <v>2.6666666666666665</v>
      </c>
      <c r="H447" s="17">
        <v>1</v>
      </c>
      <c r="I447" s="5" t="s">
        <v>6524</v>
      </c>
      <c r="N447" s="17">
        <v>0</v>
      </c>
      <c r="O447" s="5">
        <v>2020</v>
      </c>
      <c r="P447" s="5" t="s">
        <v>9962</v>
      </c>
      <c r="Q447" s="268" t="s">
        <v>10157</v>
      </c>
      <c r="S447" s="269" t="s">
        <v>8</v>
      </c>
      <c r="T447" s="323"/>
      <c r="U447" s="323"/>
      <c r="V447" s="323"/>
      <c r="W447" s="323"/>
      <c r="X447" s="323"/>
      <c r="Y447" s="323"/>
      <c r="Z447" s="324"/>
      <c r="AA447" s="323"/>
      <c r="AB447" s="323"/>
      <c r="AC447" s="323"/>
      <c r="AD447" s="323"/>
      <c r="AE447" s="323"/>
      <c r="AF447" s="323"/>
      <c r="AG447" s="324"/>
      <c r="AH447" s="323"/>
      <c r="AI447" s="323"/>
      <c r="AJ447" s="323"/>
      <c r="AK447" s="323"/>
      <c r="AL447" s="323"/>
      <c r="AM447" s="323"/>
      <c r="AN447" s="324"/>
      <c r="AO447" s="323"/>
      <c r="AP447" s="323"/>
      <c r="AQ447" s="323"/>
      <c r="AR447" s="323"/>
      <c r="AS447" s="323"/>
      <c r="AT447" s="323"/>
      <c r="AU447" s="324"/>
      <c r="AV447" s="323"/>
      <c r="AW447" s="323"/>
      <c r="AX447" s="323"/>
      <c r="AY447" s="323"/>
      <c r="AZ447" s="323"/>
      <c r="BA447" s="323"/>
      <c r="BB447" s="324"/>
      <c r="BC447" s="323"/>
      <c r="BD447" s="323"/>
      <c r="BE447" s="323"/>
      <c r="BF447" s="323"/>
      <c r="BG447" s="323"/>
      <c r="BH447" s="323"/>
      <c r="BI447" s="323"/>
    </row>
    <row r="448" spans="3:61">
      <c r="C448" s="5" t="s">
        <v>10156</v>
      </c>
      <c r="D448" s="37">
        <f t="shared" si="9"/>
        <v>1.3095238095238095</v>
      </c>
      <c r="E448" s="17">
        <v>4</v>
      </c>
      <c r="F448" s="17">
        <v>1</v>
      </c>
      <c r="G448" s="17">
        <v>1.3333333333333333</v>
      </c>
      <c r="H448" s="17">
        <v>0.5</v>
      </c>
      <c r="I448" s="5" t="s">
        <v>10155</v>
      </c>
      <c r="K448" s="325"/>
      <c r="L448" s="325"/>
      <c r="M448" s="325"/>
      <c r="N448" s="17">
        <v>0</v>
      </c>
      <c r="O448" s="5">
        <v>2013</v>
      </c>
      <c r="P448" s="5" t="s">
        <v>10154</v>
      </c>
      <c r="Q448" s="268" t="s">
        <v>10105</v>
      </c>
      <c r="S448" s="269" t="s">
        <v>8</v>
      </c>
      <c r="T448" s="323"/>
      <c r="U448" s="323"/>
      <c r="V448" s="323"/>
      <c r="W448" s="323"/>
      <c r="X448" s="323"/>
      <c r="Y448" s="323"/>
      <c r="Z448" s="324"/>
      <c r="AA448" s="323"/>
      <c r="AB448" s="323"/>
      <c r="AC448" s="323"/>
      <c r="AD448" s="323"/>
      <c r="AE448" s="323"/>
      <c r="AF448" s="323"/>
      <c r="AG448" s="324"/>
      <c r="AH448" s="323"/>
      <c r="AI448" s="323"/>
      <c r="AJ448" s="323"/>
      <c r="AK448" s="323"/>
      <c r="AL448" s="323"/>
      <c r="AM448" s="323"/>
      <c r="AN448" s="324"/>
      <c r="AO448" s="323"/>
      <c r="AP448" s="323"/>
      <c r="AQ448" s="323"/>
      <c r="AR448" s="323"/>
      <c r="AS448" s="323"/>
      <c r="AT448" s="323"/>
      <c r="AU448" s="324"/>
      <c r="AV448" s="323"/>
      <c r="AW448" s="323"/>
      <c r="AX448" s="323"/>
      <c r="AY448" s="323"/>
      <c r="AZ448" s="323"/>
      <c r="BA448" s="323"/>
      <c r="BB448" s="324"/>
      <c r="BC448" s="323"/>
      <c r="BD448" s="323"/>
      <c r="BE448" s="323"/>
      <c r="BF448" s="323"/>
      <c r="BG448" s="323"/>
      <c r="BH448" s="323"/>
      <c r="BI448" s="323"/>
    </row>
    <row r="449" spans="3:61">
      <c r="C449" s="5" t="s">
        <v>10153</v>
      </c>
      <c r="D449" s="37">
        <f t="shared" si="9"/>
        <v>1.3095238095238095</v>
      </c>
      <c r="E449" s="17">
        <v>4</v>
      </c>
      <c r="F449" s="17">
        <v>1</v>
      </c>
      <c r="G449" s="17">
        <v>1.3333333333333333</v>
      </c>
      <c r="H449" s="17">
        <v>0.5</v>
      </c>
      <c r="I449" s="5" t="s">
        <v>6524</v>
      </c>
      <c r="K449" s="325"/>
      <c r="L449" s="325"/>
      <c r="M449" s="325"/>
      <c r="N449" s="17">
        <v>0</v>
      </c>
      <c r="O449" s="5">
        <v>2021</v>
      </c>
      <c r="P449" s="5" t="s">
        <v>10082</v>
      </c>
      <c r="Q449" s="268" t="s">
        <v>10152</v>
      </c>
      <c r="S449" s="269" t="s">
        <v>8</v>
      </c>
      <c r="T449" s="323"/>
      <c r="U449" s="323"/>
      <c r="V449" s="323"/>
      <c r="W449" s="323"/>
      <c r="X449" s="323"/>
      <c r="Y449" s="323"/>
      <c r="Z449" s="324"/>
      <c r="AA449" s="323"/>
      <c r="AB449" s="323"/>
      <c r="AC449" s="323"/>
      <c r="AD449" s="323"/>
      <c r="AE449" s="323"/>
      <c r="AF449" s="323"/>
      <c r="AG449" s="324"/>
      <c r="AH449" s="323"/>
      <c r="AI449" s="323"/>
      <c r="AJ449" s="323"/>
      <c r="AK449" s="323"/>
      <c r="AL449" s="323"/>
      <c r="AM449" s="323"/>
      <c r="AN449" s="324"/>
      <c r="AO449" s="323"/>
      <c r="AP449" s="323"/>
      <c r="AQ449" s="323"/>
      <c r="AR449" s="323"/>
      <c r="AS449" s="323"/>
      <c r="AT449" s="323"/>
      <c r="AU449" s="324"/>
      <c r="AV449" s="323"/>
      <c r="AW449" s="323"/>
      <c r="AX449" s="323"/>
      <c r="AY449" s="323"/>
      <c r="AZ449" s="323"/>
      <c r="BA449" s="323"/>
      <c r="BB449" s="324"/>
      <c r="BC449" s="323"/>
      <c r="BD449" s="323"/>
      <c r="BE449" s="323"/>
      <c r="BF449" s="323"/>
      <c r="BG449" s="323"/>
      <c r="BH449" s="323"/>
      <c r="BI449" s="323"/>
    </row>
    <row r="450" spans="3:61">
      <c r="C450" s="5" t="s">
        <v>10151</v>
      </c>
      <c r="D450" s="37">
        <f t="shared" si="9"/>
        <v>1.2857142857142858</v>
      </c>
      <c r="E450" s="17">
        <v>2</v>
      </c>
      <c r="F450" s="17">
        <v>0</v>
      </c>
      <c r="G450" s="17">
        <v>2</v>
      </c>
      <c r="H450" s="17">
        <v>1</v>
      </c>
      <c r="I450" s="5" t="s">
        <v>6524</v>
      </c>
      <c r="K450" s="325"/>
      <c r="L450" s="325"/>
      <c r="M450" s="325"/>
      <c r="N450" s="17">
        <v>0</v>
      </c>
      <c r="O450" s="5">
        <v>2018</v>
      </c>
      <c r="P450" s="5" t="s">
        <v>10150</v>
      </c>
      <c r="Q450" s="268" t="s">
        <v>10149</v>
      </c>
      <c r="S450" s="269" t="s">
        <v>8</v>
      </c>
      <c r="T450" s="323"/>
      <c r="U450" s="323"/>
      <c r="V450" s="323"/>
      <c r="W450" s="323"/>
      <c r="X450" s="323"/>
      <c r="Y450" s="323"/>
      <c r="Z450" s="324"/>
      <c r="AA450" s="323"/>
      <c r="AB450" s="323"/>
      <c r="AC450" s="323"/>
      <c r="AD450" s="323"/>
      <c r="AE450" s="323"/>
      <c r="AF450" s="323"/>
      <c r="AG450" s="324"/>
      <c r="AH450" s="323"/>
      <c r="AI450" s="323"/>
      <c r="AJ450" s="323"/>
      <c r="AK450" s="323"/>
      <c r="AL450" s="323"/>
      <c r="AM450" s="323"/>
      <c r="AN450" s="324"/>
      <c r="AO450" s="323"/>
      <c r="AP450" s="323"/>
      <c r="AQ450" s="323"/>
      <c r="AR450" s="323"/>
      <c r="AS450" s="323"/>
      <c r="AT450" s="323"/>
      <c r="AU450" s="324"/>
      <c r="AV450" s="323"/>
      <c r="AW450" s="323"/>
      <c r="AX450" s="323"/>
      <c r="AY450" s="323"/>
      <c r="AZ450" s="323"/>
      <c r="BA450" s="323"/>
      <c r="BB450" s="324"/>
      <c r="BC450" s="323"/>
      <c r="BD450" s="323"/>
      <c r="BE450" s="323"/>
      <c r="BF450" s="323"/>
      <c r="BG450" s="323"/>
      <c r="BH450" s="323"/>
      <c r="BI450" s="323"/>
    </row>
    <row r="451" spans="3:61">
      <c r="C451" s="269" t="s">
        <v>10148</v>
      </c>
      <c r="D451" s="37">
        <f t="shared" si="9"/>
        <v>1.2857142857142858</v>
      </c>
      <c r="E451" s="333">
        <v>4</v>
      </c>
      <c r="F451" s="333">
        <v>0</v>
      </c>
      <c r="G451" s="333">
        <v>1</v>
      </c>
      <c r="H451" s="333">
        <v>1</v>
      </c>
      <c r="I451" s="269" t="s">
        <v>6524</v>
      </c>
      <c r="J451" s="335"/>
      <c r="K451" s="332"/>
      <c r="L451" s="332"/>
      <c r="M451" s="332"/>
      <c r="N451" s="17">
        <v>0</v>
      </c>
      <c r="O451" s="269">
        <v>2021</v>
      </c>
      <c r="P451" s="5" t="s">
        <v>9863</v>
      </c>
      <c r="Q451" s="283" t="s">
        <v>10147</v>
      </c>
      <c r="S451" s="269" t="s">
        <v>8</v>
      </c>
      <c r="T451" s="323"/>
      <c r="U451" s="323"/>
      <c r="V451" s="323"/>
      <c r="W451" s="323"/>
      <c r="X451" s="323"/>
      <c r="Y451" s="323"/>
      <c r="Z451" s="324"/>
      <c r="AA451" s="323"/>
      <c r="AB451" s="323"/>
      <c r="AC451" s="323"/>
      <c r="AD451" s="323"/>
      <c r="AE451" s="323"/>
      <c r="AF451" s="323"/>
      <c r="AG451" s="324"/>
      <c r="AH451" s="323"/>
      <c r="AI451" s="323"/>
      <c r="AJ451" s="323"/>
      <c r="AK451" s="323"/>
      <c r="AL451" s="323"/>
      <c r="AM451" s="323"/>
      <c r="AN451" s="324"/>
      <c r="AO451" s="323"/>
      <c r="AP451" s="323"/>
      <c r="AQ451" s="323"/>
      <c r="AR451" s="323"/>
      <c r="AS451" s="323"/>
      <c r="AT451" s="323"/>
      <c r="AU451" s="324"/>
      <c r="AV451" s="323"/>
      <c r="AW451" s="323"/>
      <c r="AX451" s="323"/>
      <c r="AY451" s="323"/>
      <c r="AZ451" s="323"/>
      <c r="BA451" s="323"/>
      <c r="BB451" s="324"/>
      <c r="BC451" s="323"/>
      <c r="BD451" s="323"/>
      <c r="BE451" s="323"/>
      <c r="BF451" s="323"/>
      <c r="BG451" s="323"/>
      <c r="BH451" s="323"/>
      <c r="BI451" s="323"/>
    </row>
    <row r="452" spans="3:61">
      <c r="C452" s="5" t="s">
        <v>10146</v>
      </c>
      <c r="D452" s="37">
        <f t="shared" si="9"/>
        <v>1.2619047619047616</v>
      </c>
      <c r="E452" s="17">
        <v>6</v>
      </c>
      <c r="F452" s="17">
        <v>0</v>
      </c>
      <c r="G452" s="17">
        <v>0.66666666666666663</v>
      </c>
      <c r="H452" s="17">
        <v>0.5</v>
      </c>
      <c r="I452" s="5" t="s">
        <v>6524</v>
      </c>
      <c r="K452" s="325"/>
      <c r="L452" s="325"/>
      <c r="M452" s="325"/>
      <c r="N452" s="17">
        <v>0</v>
      </c>
      <c r="O452" s="5">
        <v>2020</v>
      </c>
      <c r="P452" s="5" t="s">
        <v>10145</v>
      </c>
      <c r="Q452" s="268" t="s">
        <v>10144</v>
      </c>
      <c r="S452" s="269" t="s">
        <v>8</v>
      </c>
      <c r="T452" s="323"/>
      <c r="U452" s="323"/>
      <c r="V452" s="323"/>
      <c r="W452" s="323"/>
      <c r="X452" s="323"/>
      <c r="Y452" s="323"/>
      <c r="Z452" s="324"/>
      <c r="AA452" s="323"/>
      <c r="AB452" s="323"/>
      <c r="AC452" s="323"/>
      <c r="AD452" s="323"/>
      <c r="AE452" s="323"/>
      <c r="AF452" s="323"/>
      <c r="AG452" s="324"/>
      <c r="AH452" s="323"/>
      <c r="AI452" s="323"/>
      <c r="AJ452" s="323"/>
      <c r="AK452" s="323"/>
      <c r="AL452" s="323"/>
      <c r="AM452" s="323"/>
      <c r="AN452" s="324"/>
      <c r="AO452" s="323"/>
      <c r="AP452" s="323"/>
      <c r="AQ452" s="323"/>
      <c r="AR452" s="323"/>
      <c r="AS452" s="323"/>
      <c r="AT452" s="323"/>
      <c r="AU452" s="324"/>
      <c r="AV452" s="323"/>
      <c r="AW452" s="323"/>
      <c r="AX452" s="323"/>
      <c r="AY452" s="323"/>
      <c r="AZ452" s="323"/>
      <c r="BA452" s="323"/>
      <c r="BB452" s="324"/>
      <c r="BC452" s="323"/>
      <c r="BD452" s="323"/>
      <c r="BE452" s="323"/>
      <c r="BF452" s="323"/>
      <c r="BG452" s="323"/>
      <c r="BH452" s="323"/>
      <c r="BI452" s="323"/>
    </row>
    <row r="453" spans="3:61">
      <c r="C453" s="5" t="s">
        <v>10143</v>
      </c>
      <c r="D453" s="37">
        <f t="shared" si="9"/>
        <v>1.2380952380952379</v>
      </c>
      <c r="E453" s="17">
        <v>1</v>
      </c>
      <c r="F453" s="17">
        <v>2</v>
      </c>
      <c r="G453" s="17">
        <v>1.3333333333333333</v>
      </c>
      <c r="H453" s="17">
        <v>1</v>
      </c>
      <c r="I453" s="5" t="s">
        <v>6524</v>
      </c>
      <c r="K453" s="325"/>
      <c r="L453" s="325"/>
      <c r="M453" s="325"/>
      <c r="N453" s="17">
        <v>0</v>
      </c>
      <c r="O453" s="5">
        <v>2021</v>
      </c>
      <c r="P453" s="5" t="s">
        <v>10142</v>
      </c>
      <c r="Q453" s="268" t="s">
        <v>10141</v>
      </c>
      <c r="S453" s="269" t="s">
        <v>8</v>
      </c>
      <c r="T453" s="323"/>
      <c r="U453" s="323"/>
      <c r="V453" s="323"/>
      <c r="W453" s="323"/>
      <c r="X453" s="323"/>
      <c r="Y453" s="323"/>
      <c r="Z453" s="324"/>
      <c r="AA453" s="323"/>
      <c r="AB453" s="323"/>
      <c r="AC453" s="323"/>
      <c r="AD453" s="323"/>
      <c r="AE453" s="323"/>
      <c r="AF453" s="323"/>
      <c r="AG453" s="324"/>
      <c r="AH453" s="323"/>
      <c r="AI453" s="323"/>
      <c r="AJ453" s="323"/>
      <c r="AK453" s="323"/>
      <c r="AL453" s="323"/>
      <c r="AM453" s="323"/>
      <c r="AN453" s="324"/>
      <c r="AO453" s="323"/>
      <c r="AP453" s="323"/>
      <c r="AQ453" s="323"/>
      <c r="AR453" s="323"/>
      <c r="AS453" s="323"/>
      <c r="AT453" s="323"/>
      <c r="AU453" s="324"/>
      <c r="AV453" s="323"/>
      <c r="AW453" s="323"/>
      <c r="AX453" s="323"/>
      <c r="AY453" s="323"/>
      <c r="AZ453" s="323"/>
      <c r="BA453" s="323"/>
      <c r="BB453" s="324"/>
      <c r="BC453" s="323"/>
      <c r="BD453" s="323"/>
      <c r="BE453" s="323"/>
      <c r="BF453" s="323"/>
      <c r="BG453" s="323"/>
      <c r="BH453" s="323"/>
      <c r="BI453" s="323"/>
    </row>
    <row r="454" spans="3:61">
      <c r="C454" s="5" t="s">
        <v>10140</v>
      </c>
      <c r="D454" s="37">
        <f t="shared" si="9"/>
        <v>1.2380952380952379</v>
      </c>
      <c r="E454" s="17">
        <v>3</v>
      </c>
      <c r="F454" s="17">
        <v>0</v>
      </c>
      <c r="G454" s="17">
        <v>1.3333333333333333</v>
      </c>
      <c r="H454" s="17">
        <v>1</v>
      </c>
      <c r="I454" s="5" t="s">
        <v>6524</v>
      </c>
      <c r="K454" s="325"/>
      <c r="L454" s="325"/>
      <c r="M454" s="325"/>
      <c r="N454" s="17">
        <v>0</v>
      </c>
      <c r="O454" s="5">
        <v>2019</v>
      </c>
      <c r="P454" s="5" t="s">
        <v>10139</v>
      </c>
      <c r="Q454" s="268" t="s">
        <v>10138</v>
      </c>
      <c r="S454" s="269" t="s">
        <v>8</v>
      </c>
      <c r="T454" s="323"/>
      <c r="U454" s="323"/>
      <c r="V454" s="323"/>
      <c r="W454" s="323"/>
      <c r="X454" s="323"/>
      <c r="Y454" s="323"/>
      <c r="Z454" s="324"/>
      <c r="AA454" s="323"/>
      <c r="AB454" s="323"/>
      <c r="AC454" s="323"/>
      <c r="AD454" s="323"/>
      <c r="AE454" s="323"/>
      <c r="AF454" s="323"/>
      <c r="AG454" s="324"/>
      <c r="AH454" s="323"/>
      <c r="AI454" s="323"/>
      <c r="AJ454" s="323"/>
      <c r="AK454" s="323"/>
      <c r="AL454" s="323"/>
      <c r="AM454" s="323"/>
      <c r="AN454" s="324"/>
      <c r="AO454" s="323"/>
      <c r="AP454" s="323"/>
      <c r="AQ454" s="323"/>
      <c r="AR454" s="323"/>
      <c r="AS454" s="323"/>
      <c r="AT454" s="323"/>
      <c r="AU454" s="324"/>
      <c r="AV454" s="323"/>
      <c r="AW454" s="323"/>
      <c r="AX454" s="323"/>
      <c r="AY454" s="323"/>
      <c r="AZ454" s="323"/>
      <c r="BA454" s="323"/>
      <c r="BB454" s="324"/>
      <c r="BC454" s="323"/>
      <c r="BD454" s="323"/>
      <c r="BE454" s="323"/>
      <c r="BF454" s="323"/>
      <c r="BG454" s="323"/>
      <c r="BH454" s="323"/>
      <c r="BI454" s="323"/>
    </row>
    <row r="455" spans="3:61">
      <c r="C455" s="5" t="s">
        <v>10137</v>
      </c>
      <c r="D455" s="37">
        <f t="shared" si="9"/>
        <v>1.2142857142857142</v>
      </c>
      <c r="E455" s="17">
        <v>3</v>
      </c>
      <c r="F455" s="17">
        <v>0</v>
      </c>
      <c r="G455" s="17">
        <v>2</v>
      </c>
      <c r="H455" s="17">
        <v>0.5</v>
      </c>
      <c r="I455" s="5" t="s">
        <v>6524</v>
      </c>
      <c r="K455" s="325"/>
      <c r="L455" s="325"/>
      <c r="M455" s="325"/>
      <c r="N455" s="17">
        <v>0</v>
      </c>
      <c r="O455" s="5">
        <v>2021</v>
      </c>
      <c r="P455" s="5" t="s">
        <v>10136</v>
      </c>
      <c r="Q455" s="268" t="s">
        <v>10135</v>
      </c>
      <c r="S455" s="269" t="s">
        <v>8</v>
      </c>
      <c r="T455" s="323"/>
      <c r="U455" s="323"/>
      <c r="V455" s="323"/>
      <c r="W455" s="323"/>
      <c r="X455" s="323"/>
      <c r="Y455" s="323"/>
      <c r="Z455" s="324"/>
      <c r="AA455" s="323"/>
      <c r="AB455" s="323"/>
      <c r="AC455" s="323"/>
      <c r="AD455" s="323"/>
      <c r="AE455" s="323"/>
      <c r="AF455" s="323"/>
      <c r="AG455" s="324"/>
      <c r="AH455" s="323"/>
      <c r="AI455" s="323"/>
      <c r="AJ455" s="323"/>
      <c r="AK455" s="323"/>
      <c r="AL455" s="323"/>
      <c r="AM455" s="323"/>
      <c r="AN455" s="324"/>
      <c r="AO455" s="323"/>
      <c r="AP455" s="323"/>
      <c r="AQ455" s="323"/>
      <c r="AR455" s="323"/>
      <c r="AS455" s="323"/>
      <c r="AT455" s="323"/>
      <c r="AU455" s="324"/>
      <c r="AV455" s="323"/>
      <c r="AW455" s="323"/>
      <c r="AX455" s="323"/>
      <c r="AY455" s="323"/>
      <c r="AZ455" s="323"/>
      <c r="BA455" s="323"/>
      <c r="BB455" s="324"/>
      <c r="BC455" s="323"/>
      <c r="BD455" s="323"/>
      <c r="BE455" s="323"/>
      <c r="BF455" s="323"/>
      <c r="BG455" s="323"/>
      <c r="BH455" s="323"/>
      <c r="BI455" s="323"/>
    </row>
    <row r="456" spans="3:61">
      <c r="C456" s="5" t="s">
        <v>10134</v>
      </c>
      <c r="D456" s="37">
        <f t="shared" si="9"/>
        <v>1.1904761904761905</v>
      </c>
      <c r="E456" s="17">
        <v>6</v>
      </c>
      <c r="F456" s="17">
        <v>1</v>
      </c>
      <c r="G456" s="17">
        <v>0.66666666666666663</v>
      </c>
      <c r="H456" s="17">
        <v>0</v>
      </c>
      <c r="I456" s="5" t="s">
        <v>6524</v>
      </c>
      <c r="K456" s="325"/>
      <c r="L456" s="325"/>
      <c r="M456" s="325"/>
      <c r="N456" s="17">
        <v>0</v>
      </c>
      <c r="O456" s="5">
        <v>2012</v>
      </c>
      <c r="P456" s="5" t="s">
        <v>10120</v>
      </c>
      <c r="Q456" s="268" t="s">
        <v>10119</v>
      </c>
      <c r="S456" s="269" t="s">
        <v>8</v>
      </c>
      <c r="T456" s="323"/>
      <c r="U456" s="323"/>
      <c r="V456" s="323"/>
      <c r="W456" s="323"/>
      <c r="X456" s="323"/>
      <c r="Y456" s="323"/>
      <c r="Z456" s="324"/>
      <c r="AA456" s="323"/>
      <c r="AB456" s="323"/>
      <c r="AC456" s="323"/>
      <c r="AD456" s="323"/>
      <c r="AE456" s="323"/>
      <c r="AF456" s="323"/>
      <c r="AG456" s="324"/>
      <c r="AH456" s="323"/>
      <c r="AI456" s="323"/>
      <c r="AJ456" s="323"/>
      <c r="AK456" s="323"/>
      <c r="AL456" s="323"/>
      <c r="AM456" s="323"/>
      <c r="AN456" s="324"/>
      <c r="AO456" s="323"/>
      <c r="AP456" s="323"/>
      <c r="AQ456" s="323"/>
      <c r="AR456" s="323"/>
      <c r="AS456" s="323"/>
      <c r="AT456" s="323"/>
      <c r="AU456" s="324"/>
      <c r="AV456" s="323"/>
      <c r="AW456" s="323"/>
      <c r="AX456" s="323"/>
      <c r="AY456" s="323"/>
      <c r="AZ456" s="323"/>
      <c r="BA456" s="323"/>
      <c r="BB456" s="324"/>
      <c r="BC456" s="323"/>
      <c r="BD456" s="323"/>
      <c r="BE456" s="323"/>
      <c r="BF456" s="323"/>
      <c r="BG456" s="323"/>
      <c r="BH456" s="323"/>
      <c r="BI456" s="323"/>
    </row>
    <row r="457" spans="3:61">
      <c r="C457" s="5" t="s">
        <v>10133</v>
      </c>
      <c r="D457" s="37">
        <f t="shared" si="9"/>
        <v>1.1904761904761905</v>
      </c>
      <c r="E457" s="17">
        <v>1</v>
      </c>
      <c r="F457" s="17">
        <v>1</v>
      </c>
      <c r="G457" s="17">
        <v>1.6666666666666667</v>
      </c>
      <c r="H457" s="17">
        <v>1</v>
      </c>
      <c r="I457" s="5" t="s">
        <v>6524</v>
      </c>
      <c r="K457" s="325"/>
      <c r="L457" s="325"/>
      <c r="M457" s="325"/>
      <c r="N457" s="17">
        <v>0</v>
      </c>
      <c r="O457" s="17">
        <v>2010</v>
      </c>
      <c r="P457" s="5" t="s">
        <v>10112</v>
      </c>
      <c r="Q457" s="268" t="s">
        <v>10132</v>
      </c>
      <c r="S457" s="269" t="s">
        <v>8</v>
      </c>
      <c r="T457" s="323"/>
      <c r="U457" s="323"/>
      <c r="V457" s="323"/>
      <c r="W457" s="323"/>
      <c r="X457" s="323"/>
      <c r="Y457" s="323"/>
      <c r="Z457" s="324"/>
      <c r="AA457" s="323"/>
      <c r="AB457" s="323"/>
      <c r="AC457" s="323"/>
      <c r="AD457" s="323"/>
      <c r="AE457" s="323"/>
      <c r="AF457" s="323"/>
      <c r="AG457" s="324"/>
      <c r="AH457" s="323"/>
      <c r="AI457" s="323"/>
      <c r="AJ457" s="323"/>
      <c r="AK457" s="323"/>
      <c r="AL457" s="323"/>
      <c r="AM457" s="323"/>
      <c r="AN457" s="324"/>
      <c r="AO457" s="323"/>
      <c r="AP457" s="323"/>
      <c r="AQ457" s="323"/>
      <c r="AR457" s="323"/>
      <c r="AS457" s="323"/>
      <c r="AT457" s="323"/>
      <c r="AU457" s="324"/>
      <c r="AV457" s="323"/>
      <c r="AW457" s="323"/>
      <c r="AX457" s="323"/>
      <c r="AY457" s="323"/>
      <c r="AZ457" s="323"/>
      <c r="BA457" s="323"/>
      <c r="BB457" s="324"/>
      <c r="BC457" s="323"/>
      <c r="BD457" s="323"/>
      <c r="BE457" s="323"/>
      <c r="BF457" s="323"/>
      <c r="BG457" s="323"/>
      <c r="BH457" s="323"/>
      <c r="BI457" s="323"/>
    </row>
    <row r="458" spans="3:61">
      <c r="C458" s="5" t="s">
        <v>10131</v>
      </c>
      <c r="D458" s="37">
        <f t="shared" si="9"/>
        <v>1.1428571428571428</v>
      </c>
      <c r="E458" s="17">
        <v>6</v>
      </c>
      <c r="F458" s="17">
        <v>0</v>
      </c>
      <c r="G458" s="17">
        <v>1</v>
      </c>
      <c r="H458" s="17">
        <v>0</v>
      </c>
      <c r="I458" s="5" t="s">
        <v>6524</v>
      </c>
      <c r="K458" s="325"/>
      <c r="L458" s="325"/>
      <c r="M458" s="325"/>
      <c r="N458" s="17">
        <v>0</v>
      </c>
      <c r="O458" s="17">
        <v>2017</v>
      </c>
      <c r="P458" s="5" t="s">
        <v>9976</v>
      </c>
      <c r="Q458" s="268" t="s">
        <v>10130</v>
      </c>
      <c r="S458" s="269" t="s">
        <v>8</v>
      </c>
      <c r="T458" s="323"/>
      <c r="U458" s="323"/>
      <c r="V458" s="323"/>
      <c r="W458" s="323"/>
      <c r="X458" s="323"/>
      <c r="Y458" s="323"/>
      <c r="Z458" s="324"/>
      <c r="AA458" s="323"/>
      <c r="AB458" s="323"/>
      <c r="AC458" s="323"/>
      <c r="AD458" s="323"/>
      <c r="AE458" s="323"/>
      <c r="AF458" s="323"/>
      <c r="AG458" s="324"/>
      <c r="AH458" s="323"/>
      <c r="AI458" s="323"/>
      <c r="AJ458" s="323"/>
      <c r="AK458" s="323"/>
      <c r="AL458" s="323"/>
      <c r="AM458" s="323"/>
      <c r="AN458" s="324"/>
      <c r="AO458" s="323"/>
      <c r="AP458" s="323"/>
      <c r="AQ458" s="323"/>
      <c r="AR458" s="323"/>
      <c r="AS458" s="323"/>
      <c r="AT458" s="323"/>
      <c r="AU458" s="324"/>
      <c r="AV458" s="323"/>
      <c r="AW458" s="323"/>
      <c r="AX458" s="323"/>
      <c r="AY458" s="323"/>
      <c r="AZ458" s="323"/>
      <c r="BA458" s="323"/>
      <c r="BB458" s="324"/>
      <c r="BC458" s="323"/>
      <c r="BD458" s="323"/>
      <c r="BE458" s="323"/>
      <c r="BF458" s="323"/>
      <c r="BG458" s="323"/>
      <c r="BH458" s="323"/>
      <c r="BI458" s="323"/>
    </row>
    <row r="459" spans="3:61">
      <c r="C459" s="5" t="s">
        <v>10129</v>
      </c>
      <c r="D459" s="37">
        <f t="shared" si="9"/>
        <v>1.1190476190476191</v>
      </c>
      <c r="E459" s="17">
        <v>1</v>
      </c>
      <c r="F459" s="17">
        <v>0</v>
      </c>
      <c r="G459" s="17">
        <v>2.6666666666666665</v>
      </c>
      <c r="H459" s="17">
        <v>0.5</v>
      </c>
      <c r="I459" s="5" t="s">
        <v>6524</v>
      </c>
      <c r="K459" s="325"/>
      <c r="L459" s="325"/>
      <c r="M459" s="325"/>
      <c r="N459" s="17">
        <v>0</v>
      </c>
      <c r="O459" s="17">
        <v>2014</v>
      </c>
      <c r="P459" s="5" t="s">
        <v>10128</v>
      </c>
      <c r="Q459" s="268" t="s">
        <v>10108</v>
      </c>
      <c r="S459" s="269" t="s">
        <v>8</v>
      </c>
      <c r="T459" s="323"/>
      <c r="U459" s="323"/>
      <c r="V459" s="323"/>
      <c r="W459" s="323"/>
      <c r="X459" s="323"/>
      <c r="Y459" s="323"/>
      <c r="Z459" s="324"/>
      <c r="AA459" s="323"/>
      <c r="AB459" s="323"/>
      <c r="AC459" s="323"/>
      <c r="AD459" s="323"/>
      <c r="AE459" s="323"/>
      <c r="AF459" s="323"/>
      <c r="AG459" s="324"/>
      <c r="AH459" s="323"/>
      <c r="AI459" s="323"/>
      <c r="AJ459" s="323"/>
      <c r="AK459" s="323"/>
      <c r="AL459" s="323"/>
      <c r="AM459" s="323"/>
      <c r="AN459" s="324"/>
      <c r="AO459" s="323"/>
      <c r="AP459" s="323"/>
      <c r="AQ459" s="323"/>
      <c r="AR459" s="323"/>
      <c r="AS459" s="323"/>
      <c r="AT459" s="323"/>
      <c r="AU459" s="324"/>
      <c r="AV459" s="323"/>
      <c r="AW459" s="323"/>
      <c r="AX459" s="323"/>
      <c r="AY459" s="323"/>
      <c r="AZ459" s="323"/>
      <c r="BA459" s="323"/>
      <c r="BB459" s="324"/>
      <c r="BC459" s="323"/>
      <c r="BD459" s="323"/>
      <c r="BE459" s="323"/>
      <c r="BF459" s="323"/>
      <c r="BG459" s="323"/>
      <c r="BH459" s="323"/>
      <c r="BI459" s="323"/>
    </row>
    <row r="460" spans="3:61">
      <c r="C460" s="5" t="s">
        <v>10127</v>
      </c>
      <c r="D460" s="37">
        <f t="shared" si="9"/>
        <v>1.0952380952380951</v>
      </c>
      <c r="E460" s="17">
        <v>1</v>
      </c>
      <c r="F460" s="17">
        <v>1</v>
      </c>
      <c r="G460" s="17">
        <v>1.3333333333333333</v>
      </c>
      <c r="H460" s="17">
        <v>1</v>
      </c>
      <c r="I460" s="5" t="s">
        <v>6524</v>
      </c>
      <c r="K460" s="325"/>
      <c r="L460" s="325"/>
      <c r="M460" s="325"/>
      <c r="N460" s="17">
        <v>0</v>
      </c>
      <c r="O460" s="17">
        <v>2021</v>
      </c>
      <c r="P460" s="5" t="s">
        <v>10126</v>
      </c>
      <c r="Q460" s="268" t="s">
        <v>10125</v>
      </c>
      <c r="S460" s="269" t="s">
        <v>8</v>
      </c>
      <c r="T460" s="323"/>
      <c r="U460" s="323"/>
      <c r="V460" s="323"/>
      <c r="W460" s="323"/>
      <c r="X460" s="323"/>
      <c r="Y460" s="323"/>
      <c r="Z460" s="324"/>
      <c r="AA460" s="323"/>
      <c r="AB460" s="323"/>
      <c r="AC460" s="323"/>
      <c r="AD460" s="323"/>
      <c r="AE460" s="323"/>
      <c r="AF460" s="323"/>
      <c r="AG460" s="324"/>
      <c r="AH460" s="323"/>
      <c r="AI460" s="323"/>
      <c r="AJ460" s="323"/>
      <c r="AK460" s="323"/>
      <c r="AL460" s="323"/>
      <c r="AM460" s="323"/>
      <c r="AN460" s="324"/>
      <c r="AO460" s="323"/>
      <c r="AP460" s="323"/>
      <c r="AQ460" s="323"/>
      <c r="AR460" s="323"/>
      <c r="AS460" s="323"/>
      <c r="AT460" s="323"/>
      <c r="AU460" s="324"/>
      <c r="AV460" s="323"/>
      <c r="AW460" s="323"/>
      <c r="AX460" s="323"/>
      <c r="AY460" s="323"/>
      <c r="AZ460" s="323"/>
      <c r="BA460" s="323"/>
      <c r="BB460" s="324"/>
      <c r="BC460" s="323"/>
      <c r="BD460" s="323"/>
      <c r="BE460" s="323"/>
      <c r="BF460" s="323"/>
      <c r="BG460" s="323"/>
      <c r="BH460" s="323"/>
      <c r="BI460" s="323"/>
    </row>
    <row r="461" spans="3:61">
      <c r="C461" s="5" t="s">
        <v>10124</v>
      </c>
      <c r="D461" s="37">
        <f t="shared" si="9"/>
        <v>1.0476190476190477</v>
      </c>
      <c r="E461" s="17">
        <v>6</v>
      </c>
      <c r="F461" s="17">
        <v>0</v>
      </c>
      <c r="G461" s="17">
        <v>0.66666666666666663</v>
      </c>
      <c r="H461" s="17">
        <v>0</v>
      </c>
      <c r="I461" s="5" t="s">
        <v>6524</v>
      </c>
      <c r="K461" s="325"/>
      <c r="L461" s="325"/>
      <c r="M461" s="325"/>
      <c r="N461" s="17">
        <v>0</v>
      </c>
      <c r="O461" s="5">
        <v>2017</v>
      </c>
      <c r="P461" s="5" t="s">
        <v>10123</v>
      </c>
      <c r="Q461" s="268" t="s">
        <v>10122</v>
      </c>
      <c r="S461" s="269" t="s">
        <v>8</v>
      </c>
      <c r="T461" s="323"/>
      <c r="U461" s="323"/>
      <c r="V461" s="323"/>
      <c r="W461" s="323"/>
      <c r="X461" s="323"/>
      <c r="Y461" s="323"/>
      <c r="Z461" s="324"/>
      <c r="AA461" s="323"/>
      <c r="AB461" s="323"/>
      <c r="AC461" s="323"/>
      <c r="AD461" s="323"/>
      <c r="AE461" s="323"/>
      <c r="AF461" s="323"/>
      <c r="AG461" s="324"/>
      <c r="AH461" s="323"/>
      <c r="AI461" s="323"/>
      <c r="AJ461" s="323"/>
      <c r="AK461" s="323"/>
      <c r="AL461" s="323"/>
      <c r="AM461" s="323"/>
      <c r="AN461" s="324"/>
      <c r="AO461" s="323"/>
      <c r="AP461" s="323"/>
      <c r="AQ461" s="323"/>
      <c r="AR461" s="323"/>
      <c r="AS461" s="323"/>
      <c r="AT461" s="323"/>
      <c r="AU461" s="324"/>
      <c r="AV461" s="323"/>
      <c r="AW461" s="323"/>
      <c r="AX461" s="323"/>
      <c r="AY461" s="323"/>
      <c r="AZ461" s="323"/>
      <c r="BA461" s="323"/>
      <c r="BB461" s="324"/>
      <c r="BC461" s="323"/>
      <c r="BD461" s="323"/>
      <c r="BE461" s="323"/>
      <c r="BF461" s="323"/>
      <c r="BG461" s="323"/>
      <c r="BH461" s="323"/>
      <c r="BI461" s="323"/>
    </row>
    <row r="462" spans="3:61">
      <c r="C462" s="5" t="s">
        <v>10121</v>
      </c>
      <c r="D462" s="37">
        <f t="shared" si="9"/>
        <v>1.0476190476190477</v>
      </c>
      <c r="E462" s="17">
        <v>5</v>
      </c>
      <c r="F462" s="17">
        <v>1</v>
      </c>
      <c r="G462" s="17">
        <v>0.66666666666666663</v>
      </c>
      <c r="H462" s="17">
        <v>0</v>
      </c>
      <c r="I462" s="5" t="s">
        <v>6524</v>
      </c>
      <c r="K462" s="325"/>
      <c r="L462" s="325"/>
      <c r="M462" s="325"/>
      <c r="N462" s="17">
        <v>0</v>
      </c>
      <c r="O462" s="5">
        <v>2010</v>
      </c>
      <c r="P462" s="5" t="s">
        <v>10120</v>
      </c>
      <c r="Q462" s="268" t="s">
        <v>10119</v>
      </c>
      <c r="S462" s="269" t="s">
        <v>8</v>
      </c>
      <c r="T462" s="323"/>
      <c r="U462" s="323"/>
      <c r="V462" s="323"/>
      <c r="W462" s="323"/>
      <c r="X462" s="323"/>
      <c r="Y462" s="323"/>
      <c r="Z462" s="324"/>
      <c r="AA462" s="323"/>
      <c r="AB462" s="323"/>
      <c r="AC462" s="323"/>
      <c r="AD462" s="323"/>
      <c r="AE462" s="323"/>
      <c r="AF462" s="323"/>
      <c r="AG462" s="324"/>
      <c r="AH462" s="323"/>
      <c r="AI462" s="323"/>
      <c r="AJ462" s="323"/>
      <c r="AK462" s="323"/>
      <c r="AL462" s="323"/>
      <c r="AM462" s="323"/>
      <c r="AN462" s="324"/>
      <c r="AO462" s="323"/>
      <c r="AP462" s="323"/>
      <c r="AQ462" s="323"/>
      <c r="AR462" s="323"/>
      <c r="AS462" s="323"/>
      <c r="AT462" s="323"/>
      <c r="AU462" s="324"/>
      <c r="AV462" s="323"/>
      <c r="AW462" s="323"/>
      <c r="AX462" s="323"/>
      <c r="AY462" s="323"/>
      <c r="AZ462" s="323"/>
      <c r="BA462" s="323"/>
      <c r="BB462" s="324"/>
      <c r="BC462" s="323"/>
      <c r="BD462" s="323"/>
      <c r="BE462" s="323"/>
      <c r="BF462" s="323"/>
      <c r="BG462" s="323"/>
      <c r="BH462" s="323"/>
      <c r="BI462" s="323"/>
    </row>
    <row r="463" spans="3:61" ht="31.5">
      <c r="C463" s="269" t="s">
        <v>10118</v>
      </c>
      <c r="D463" s="37">
        <f t="shared" si="9"/>
        <v>1.0238095238095237</v>
      </c>
      <c r="E463" s="17">
        <v>1</v>
      </c>
      <c r="F463" s="17">
        <v>2</v>
      </c>
      <c r="G463" s="17">
        <v>1.3333333333333333</v>
      </c>
      <c r="H463" s="17">
        <v>0.5</v>
      </c>
      <c r="I463" s="5" t="s">
        <v>6524</v>
      </c>
      <c r="K463" s="325"/>
      <c r="L463" s="325"/>
      <c r="M463" s="325"/>
      <c r="N463" s="17">
        <v>0</v>
      </c>
      <c r="O463" s="5">
        <v>2022</v>
      </c>
      <c r="P463" s="5" t="s">
        <v>10040</v>
      </c>
      <c r="Q463" s="268" t="s">
        <v>10117</v>
      </c>
      <c r="S463" s="269" t="s">
        <v>8</v>
      </c>
      <c r="T463" s="323"/>
      <c r="U463" s="323"/>
      <c r="V463" s="323"/>
      <c r="W463" s="323"/>
      <c r="X463" s="323"/>
      <c r="Y463" s="323"/>
      <c r="Z463" s="324"/>
      <c r="AA463" s="323"/>
      <c r="AB463" s="323"/>
      <c r="AC463" s="323"/>
      <c r="AD463" s="323"/>
      <c r="AE463" s="323"/>
      <c r="AF463" s="323"/>
      <c r="AG463" s="324"/>
      <c r="AH463" s="323"/>
      <c r="AI463" s="323"/>
      <c r="AJ463" s="323"/>
      <c r="AK463" s="323"/>
      <c r="AL463" s="323"/>
      <c r="AM463" s="323"/>
      <c r="AN463" s="324"/>
      <c r="AO463" s="323"/>
      <c r="AP463" s="323"/>
      <c r="AQ463" s="323"/>
      <c r="AR463" s="323"/>
      <c r="AS463" s="323"/>
      <c r="AT463" s="323"/>
      <c r="AU463" s="324"/>
      <c r="AV463" s="323"/>
      <c r="AW463" s="323"/>
      <c r="AX463" s="323"/>
      <c r="AY463" s="323"/>
      <c r="AZ463" s="323"/>
      <c r="BA463" s="323"/>
      <c r="BB463" s="324"/>
      <c r="BC463" s="323"/>
      <c r="BD463" s="323"/>
      <c r="BE463" s="323"/>
      <c r="BF463" s="323"/>
      <c r="BG463" s="323"/>
      <c r="BH463" s="323"/>
      <c r="BI463" s="323"/>
    </row>
    <row r="464" spans="3:61">
      <c r="C464" s="5" t="s">
        <v>10116</v>
      </c>
      <c r="D464" s="37">
        <f t="shared" si="9"/>
        <v>1.0238095238095237</v>
      </c>
      <c r="E464" s="17">
        <v>3</v>
      </c>
      <c r="F464" s="17">
        <v>0</v>
      </c>
      <c r="G464" s="17">
        <v>1.3333333333333333</v>
      </c>
      <c r="H464" s="17">
        <v>0.5</v>
      </c>
      <c r="I464" s="5" t="s">
        <v>6524</v>
      </c>
      <c r="K464" s="325"/>
      <c r="L464" s="325"/>
      <c r="M464" s="325"/>
      <c r="N464" s="17">
        <v>0</v>
      </c>
      <c r="O464" s="5">
        <v>2021</v>
      </c>
      <c r="P464" s="5" t="s">
        <v>10115</v>
      </c>
      <c r="Q464" s="268" t="s">
        <v>10114</v>
      </c>
      <c r="S464" s="269" t="s">
        <v>8</v>
      </c>
      <c r="T464" s="323"/>
      <c r="U464" s="323"/>
      <c r="V464" s="323"/>
      <c r="W464" s="323"/>
      <c r="X464" s="323"/>
      <c r="Y464" s="323"/>
      <c r="Z464" s="324"/>
      <c r="AA464" s="323"/>
      <c r="AB464" s="323"/>
      <c r="AC464" s="323"/>
      <c r="AD464" s="323"/>
      <c r="AE464" s="323"/>
      <c r="AF464" s="323"/>
      <c r="AG464" s="324"/>
      <c r="AH464" s="323"/>
      <c r="AI464" s="323"/>
      <c r="AJ464" s="323"/>
      <c r="AK464" s="323"/>
      <c r="AL464" s="323"/>
      <c r="AM464" s="323"/>
      <c r="AN464" s="324"/>
      <c r="AO464" s="323"/>
      <c r="AP464" s="323"/>
      <c r="AQ464" s="323"/>
      <c r="AR464" s="323"/>
      <c r="AS464" s="323"/>
      <c r="AT464" s="323"/>
      <c r="AU464" s="324"/>
      <c r="AV464" s="323"/>
      <c r="AW464" s="323"/>
      <c r="AX464" s="323"/>
      <c r="AY464" s="323"/>
      <c r="AZ464" s="323"/>
      <c r="BA464" s="323"/>
      <c r="BB464" s="324"/>
      <c r="BC464" s="323"/>
      <c r="BD464" s="323"/>
      <c r="BE464" s="323"/>
      <c r="BF464" s="323"/>
      <c r="BG464" s="323"/>
      <c r="BH464" s="323"/>
      <c r="BI464" s="323"/>
    </row>
    <row r="465" spans="2:68">
      <c r="C465" s="5" t="s">
        <v>10113</v>
      </c>
      <c r="D465" s="37">
        <f t="shared" si="9"/>
        <v>1</v>
      </c>
      <c r="E465" s="17">
        <v>1</v>
      </c>
      <c r="F465" s="17">
        <v>0</v>
      </c>
      <c r="G465" s="17">
        <v>3</v>
      </c>
      <c r="H465" s="17">
        <v>0</v>
      </c>
      <c r="I465" s="5" t="s">
        <v>6524</v>
      </c>
      <c r="K465" s="325">
        <v>44981</v>
      </c>
      <c r="L465" s="325"/>
      <c r="M465" s="325"/>
      <c r="N465" s="17">
        <v>0</v>
      </c>
      <c r="O465" s="5">
        <v>2009</v>
      </c>
      <c r="P465" s="5" t="s">
        <v>10112</v>
      </c>
      <c r="Q465" s="268" t="s">
        <v>10111</v>
      </c>
      <c r="S465" s="269" t="s">
        <v>8</v>
      </c>
      <c r="T465" s="323"/>
      <c r="U465" s="323"/>
      <c r="V465" s="323"/>
      <c r="W465" s="323"/>
      <c r="X465" s="323"/>
      <c r="Y465" s="323"/>
      <c r="Z465" s="324"/>
      <c r="AA465" s="323"/>
      <c r="AB465" s="323"/>
      <c r="AC465" s="323"/>
      <c r="AD465" s="323"/>
      <c r="AE465" s="323"/>
      <c r="AF465" s="323"/>
      <c r="AG465" s="324"/>
      <c r="AH465" s="323"/>
      <c r="AI465" s="323"/>
      <c r="AJ465" s="323"/>
      <c r="AK465" s="323"/>
      <c r="AL465" s="323"/>
      <c r="AM465" s="323"/>
      <c r="AN465" s="324"/>
      <c r="AO465" s="323"/>
      <c r="AP465" s="323"/>
      <c r="AQ465" s="323"/>
      <c r="AR465" s="323"/>
      <c r="AS465" s="323"/>
      <c r="AT465" s="323"/>
      <c r="AU465" s="324"/>
      <c r="AV465" s="323"/>
      <c r="AW465" s="323"/>
      <c r="AX465" s="323"/>
      <c r="AY465" s="323"/>
      <c r="AZ465" s="323"/>
      <c r="BA465" s="323"/>
      <c r="BB465" s="324"/>
      <c r="BC465" s="323"/>
      <c r="BD465" s="323"/>
      <c r="BE465" s="323"/>
      <c r="BF465" s="323"/>
      <c r="BG465" s="323"/>
      <c r="BH465" s="323"/>
      <c r="BI465" s="323"/>
    </row>
    <row r="466" spans="2:68">
      <c r="C466" s="5" t="s">
        <v>10110</v>
      </c>
      <c r="D466" s="37">
        <f t="shared" si="9"/>
        <v>1</v>
      </c>
      <c r="E466" s="17">
        <v>0</v>
      </c>
      <c r="F466" s="17">
        <v>0</v>
      </c>
      <c r="G466" s="17">
        <v>2</v>
      </c>
      <c r="H466" s="17">
        <v>1</v>
      </c>
      <c r="I466" s="5" t="s">
        <v>6524</v>
      </c>
      <c r="K466" s="325"/>
      <c r="L466" s="325"/>
      <c r="M466" s="325"/>
      <c r="N466" s="17">
        <v>0</v>
      </c>
      <c r="O466" s="5">
        <v>2010</v>
      </c>
      <c r="P466" s="5" t="s">
        <v>10109</v>
      </c>
      <c r="Q466" s="268" t="s">
        <v>10108</v>
      </c>
      <c r="S466" s="269" t="s">
        <v>8</v>
      </c>
      <c r="T466" s="323"/>
      <c r="U466" s="323"/>
      <c r="V466" s="323"/>
      <c r="W466" s="323"/>
      <c r="X466" s="323"/>
      <c r="Y466" s="323"/>
      <c r="Z466" s="324"/>
      <c r="AA466" s="323"/>
      <c r="AB466" s="323"/>
      <c r="AC466" s="323"/>
      <c r="AD466" s="323"/>
      <c r="AE466" s="323"/>
      <c r="AF466" s="323"/>
      <c r="AG466" s="324"/>
      <c r="AH466" s="323"/>
      <c r="AI466" s="323"/>
      <c r="AJ466" s="323"/>
      <c r="AK466" s="323"/>
      <c r="AL466" s="323"/>
      <c r="AM466" s="323"/>
      <c r="AN466" s="324"/>
      <c r="AO466" s="323"/>
      <c r="AP466" s="323"/>
      <c r="AQ466" s="323"/>
      <c r="AR466" s="323"/>
      <c r="AS466" s="323"/>
      <c r="AT466" s="323"/>
      <c r="AU466" s="324"/>
      <c r="AV466" s="323"/>
      <c r="AW466" s="323"/>
      <c r="AX466" s="323"/>
      <c r="AY466" s="323"/>
      <c r="AZ466" s="323"/>
      <c r="BA466" s="323"/>
      <c r="BB466" s="324"/>
      <c r="BC466" s="323"/>
      <c r="BD466" s="323"/>
      <c r="BE466" s="323"/>
      <c r="BF466" s="323"/>
      <c r="BG466" s="323"/>
      <c r="BH466" s="323"/>
      <c r="BI466" s="323"/>
    </row>
    <row r="467" spans="2:68">
      <c r="C467" s="5" t="s">
        <v>10107</v>
      </c>
      <c r="D467" s="37">
        <f t="shared" si="9"/>
        <v>0.95238095238095233</v>
      </c>
      <c r="E467" s="17">
        <v>2</v>
      </c>
      <c r="F467" s="17">
        <v>2</v>
      </c>
      <c r="G467" s="17">
        <v>1.3333333333333333</v>
      </c>
      <c r="H467" s="17">
        <v>0</v>
      </c>
      <c r="I467" s="5" t="s">
        <v>6524</v>
      </c>
      <c r="K467" s="325"/>
      <c r="L467" s="325"/>
      <c r="M467" s="325"/>
      <c r="N467" s="17">
        <v>0</v>
      </c>
      <c r="O467" s="5">
        <v>2009</v>
      </c>
      <c r="P467" s="5" t="s">
        <v>10106</v>
      </c>
      <c r="Q467" s="268" t="s">
        <v>10105</v>
      </c>
      <c r="S467" s="269" t="s">
        <v>8</v>
      </c>
      <c r="T467" s="323"/>
      <c r="U467" s="323"/>
      <c r="V467" s="323"/>
      <c r="W467" s="323"/>
      <c r="X467" s="323"/>
      <c r="Y467" s="323"/>
      <c r="Z467" s="324"/>
      <c r="AA467" s="323"/>
      <c r="AB467" s="323"/>
      <c r="AC467" s="323"/>
      <c r="AD467" s="323"/>
      <c r="AE467" s="323"/>
      <c r="AF467" s="323"/>
      <c r="AG467" s="324"/>
      <c r="AH467" s="323"/>
      <c r="AI467" s="323"/>
      <c r="AJ467" s="323"/>
      <c r="AK467" s="323"/>
      <c r="AL467" s="323"/>
      <c r="AM467" s="323"/>
      <c r="AN467" s="324"/>
      <c r="AO467" s="323"/>
      <c r="AP467" s="323"/>
      <c r="AQ467" s="323"/>
      <c r="AR467" s="323"/>
      <c r="AS467" s="323"/>
      <c r="AT467" s="323"/>
      <c r="AU467" s="324"/>
      <c r="AV467" s="323"/>
      <c r="AW467" s="323"/>
      <c r="AX467" s="323"/>
      <c r="AY467" s="323"/>
      <c r="AZ467" s="323"/>
      <c r="BA467" s="323"/>
      <c r="BB467" s="324"/>
      <c r="BC467" s="323"/>
      <c r="BD467" s="323"/>
      <c r="BE467" s="323"/>
      <c r="BF467" s="323"/>
      <c r="BG467" s="323"/>
      <c r="BH467" s="323"/>
      <c r="BI467" s="323"/>
    </row>
    <row r="468" spans="2:68">
      <c r="C468" s="5" t="s">
        <v>10104</v>
      </c>
      <c r="D468" s="37">
        <f t="shared" si="9"/>
        <v>0.95238095238095233</v>
      </c>
      <c r="E468" s="17">
        <v>1</v>
      </c>
      <c r="F468" s="17">
        <v>0</v>
      </c>
      <c r="G468" s="17">
        <v>1.3333333333333333</v>
      </c>
      <c r="H468" s="17">
        <v>1</v>
      </c>
      <c r="I468" s="5" t="s">
        <v>6524</v>
      </c>
      <c r="K468" s="325"/>
      <c r="L468" s="325"/>
      <c r="M468" s="325"/>
      <c r="N468" s="17">
        <v>0</v>
      </c>
      <c r="O468" s="5">
        <v>2022</v>
      </c>
      <c r="P468" s="5" t="s">
        <v>10103</v>
      </c>
      <c r="Q468" s="268" t="s">
        <v>10102</v>
      </c>
      <c r="S468" s="269" t="s">
        <v>8</v>
      </c>
      <c r="T468" s="323"/>
      <c r="U468" s="323"/>
      <c r="V468" s="323"/>
      <c r="W468" s="323"/>
      <c r="X468" s="323"/>
      <c r="Y468" s="323"/>
      <c r="Z468" s="324"/>
      <c r="AA468" s="323"/>
      <c r="AB468" s="323"/>
      <c r="AC468" s="323"/>
      <c r="AD468" s="323"/>
      <c r="AE468" s="323"/>
      <c r="AF468" s="323"/>
      <c r="AG468" s="324"/>
      <c r="AH468" s="323"/>
      <c r="AI468" s="323"/>
      <c r="AJ468" s="323"/>
      <c r="AK468" s="323"/>
      <c r="AL468" s="323"/>
      <c r="AM468" s="323"/>
      <c r="AN468" s="324"/>
      <c r="AO468" s="323"/>
      <c r="AP468" s="323"/>
      <c r="AQ468" s="323"/>
      <c r="AR468" s="323"/>
      <c r="AS468" s="323"/>
      <c r="AT468" s="323"/>
      <c r="AU468" s="324"/>
      <c r="AV468" s="323"/>
      <c r="AW468" s="323"/>
      <c r="AX468" s="323"/>
      <c r="AY468" s="323"/>
      <c r="AZ468" s="323"/>
      <c r="BA468" s="323"/>
      <c r="BB468" s="324"/>
      <c r="BC468" s="323"/>
      <c r="BD468" s="323"/>
      <c r="BE468" s="323"/>
      <c r="BF468" s="323"/>
      <c r="BG468" s="323"/>
      <c r="BH468" s="323"/>
      <c r="BI468" s="323"/>
    </row>
    <row r="469" spans="2:68">
      <c r="C469" s="5" t="s">
        <v>10101</v>
      </c>
      <c r="D469" s="37">
        <f t="shared" si="9"/>
        <v>0.9285714285714286</v>
      </c>
      <c r="E469" s="17">
        <v>1</v>
      </c>
      <c r="F469" s="17">
        <v>0</v>
      </c>
      <c r="G469" s="17">
        <v>2</v>
      </c>
      <c r="H469" s="17">
        <v>0.5</v>
      </c>
      <c r="I469" s="5" t="s">
        <v>6524</v>
      </c>
      <c r="K469" s="325"/>
      <c r="L469" s="325"/>
      <c r="M469" s="325"/>
      <c r="N469" s="17">
        <v>0</v>
      </c>
      <c r="O469" s="5">
        <v>2011</v>
      </c>
      <c r="P469" s="5" t="s">
        <v>10100</v>
      </c>
      <c r="Q469" s="268" t="s">
        <v>10099</v>
      </c>
      <c r="S469" s="269" t="s">
        <v>8</v>
      </c>
      <c r="T469" s="323"/>
      <c r="U469" s="323"/>
      <c r="V469" s="323"/>
      <c r="W469" s="323"/>
      <c r="X469" s="323"/>
      <c r="Y469" s="323"/>
      <c r="Z469" s="324"/>
      <c r="AA469" s="323"/>
      <c r="AB469" s="323"/>
      <c r="AC469" s="323"/>
      <c r="AD469" s="323"/>
      <c r="AE469" s="323"/>
      <c r="AF469" s="323"/>
      <c r="AG469" s="324"/>
      <c r="AH469" s="323"/>
      <c r="AI469" s="323"/>
      <c r="AJ469" s="323"/>
      <c r="AK469" s="323"/>
      <c r="AL469" s="323"/>
      <c r="AM469" s="323"/>
      <c r="AN469" s="324"/>
      <c r="AO469" s="323"/>
      <c r="AP469" s="323"/>
      <c r="AQ469" s="323"/>
      <c r="AR469" s="323"/>
      <c r="AS469" s="323"/>
      <c r="AT469" s="323"/>
      <c r="AU469" s="324"/>
      <c r="AV469" s="323"/>
      <c r="AW469" s="323"/>
      <c r="AX469" s="323"/>
      <c r="AY469" s="323"/>
      <c r="AZ469" s="323"/>
      <c r="BA469" s="323"/>
      <c r="BB469" s="324"/>
      <c r="BC469" s="323"/>
      <c r="BD469" s="323"/>
      <c r="BE469" s="323"/>
      <c r="BF469" s="323"/>
      <c r="BG469" s="323"/>
      <c r="BH469" s="323"/>
      <c r="BI469" s="323"/>
    </row>
    <row r="470" spans="2:68">
      <c r="C470" s="5" t="s">
        <v>10098</v>
      </c>
      <c r="D470" s="37">
        <f t="shared" si="9"/>
        <v>0.9285714285714286</v>
      </c>
      <c r="E470" s="17">
        <v>1</v>
      </c>
      <c r="F470" s="17">
        <v>0</v>
      </c>
      <c r="G470" s="17">
        <v>2</v>
      </c>
      <c r="H470" s="17">
        <v>0.5</v>
      </c>
      <c r="I470" s="5" t="s">
        <v>6524</v>
      </c>
      <c r="K470" s="325"/>
      <c r="L470" s="325"/>
      <c r="M470" s="325"/>
      <c r="N470" s="17">
        <v>0</v>
      </c>
      <c r="O470" s="17">
        <v>2021</v>
      </c>
      <c r="P470" s="5" t="s">
        <v>10097</v>
      </c>
      <c r="Q470" s="268" t="s">
        <v>10096</v>
      </c>
      <c r="S470" s="269" t="s">
        <v>8</v>
      </c>
      <c r="T470" s="323"/>
      <c r="U470" s="323"/>
      <c r="V470" s="323"/>
      <c r="W470" s="323"/>
      <c r="X470" s="323"/>
      <c r="Y470" s="323"/>
      <c r="Z470" s="324"/>
      <c r="AA470" s="323"/>
      <c r="AB470" s="323"/>
      <c r="AC470" s="323"/>
      <c r="AD470" s="323"/>
      <c r="AE470" s="323"/>
      <c r="AF470" s="323"/>
      <c r="AG470" s="324"/>
      <c r="AH470" s="323"/>
      <c r="AI470" s="323"/>
      <c r="AJ470" s="323"/>
      <c r="AK470" s="323"/>
      <c r="AL470" s="323"/>
      <c r="AM470" s="323"/>
      <c r="AN470" s="324"/>
      <c r="AO470" s="323"/>
      <c r="AP470" s="323"/>
      <c r="AQ470" s="323"/>
      <c r="AR470" s="323"/>
      <c r="AS470" s="323"/>
      <c r="AT470" s="323"/>
      <c r="AU470" s="324"/>
      <c r="AV470" s="323"/>
      <c r="AW470" s="323"/>
      <c r="AX470" s="323"/>
      <c r="AY470" s="323"/>
      <c r="AZ470" s="323"/>
      <c r="BA470" s="323"/>
      <c r="BB470" s="324"/>
      <c r="BC470" s="323"/>
      <c r="BD470" s="323"/>
      <c r="BE470" s="323"/>
      <c r="BF470" s="323"/>
      <c r="BG470" s="323"/>
      <c r="BH470" s="323"/>
      <c r="BI470" s="323"/>
    </row>
    <row r="471" spans="2:68">
      <c r="C471" s="5" t="s">
        <v>10095</v>
      </c>
      <c r="D471" s="37">
        <f t="shared" si="9"/>
        <v>0.90476190476190477</v>
      </c>
      <c r="E471" s="17">
        <v>1</v>
      </c>
      <c r="F471" s="17">
        <v>0</v>
      </c>
      <c r="G471" s="17">
        <v>2.6666666666666665</v>
      </c>
      <c r="H471" s="17">
        <v>0</v>
      </c>
      <c r="I471" s="5" t="s">
        <v>6524</v>
      </c>
      <c r="K471" s="325"/>
      <c r="L471" s="325"/>
      <c r="M471" s="325"/>
      <c r="N471" s="17">
        <v>0</v>
      </c>
      <c r="O471" s="5">
        <v>2022</v>
      </c>
      <c r="P471" s="5" t="s">
        <v>10094</v>
      </c>
      <c r="Q471" s="268" t="s">
        <v>10093</v>
      </c>
      <c r="S471" s="269" t="s">
        <v>8</v>
      </c>
      <c r="T471" s="323"/>
      <c r="U471" s="323"/>
      <c r="V471" s="323"/>
      <c r="W471" s="323"/>
      <c r="X471" s="323"/>
      <c r="Y471" s="323"/>
      <c r="Z471" s="324"/>
      <c r="AA471" s="323"/>
      <c r="AB471" s="323"/>
      <c r="AC471" s="323"/>
      <c r="AD471" s="323"/>
      <c r="AE471" s="323"/>
      <c r="AF471" s="323"/>
      <c r="AG471" s="324"/>
      <c r="AH471" s="323"/>
      <c r="AI471" s="323"/>
      <c r="AJ471" s="323"/>
      <c r="AK471" s="323"/>
      <c r="AL471" s="323"/>
      <c r="AM471" s="323"/>
      <c r="AN471" s="324"/>
      <c r="AO471" s="323"/>
      <c r="AP471" s="323"/>
      <c r="AQ471" s="323"/>
      <c r="AR471" s="323"/>
      <c r="AS471" s="323"/>
      <c r="AT471" s="323"/>
      <c r="AU471" s="324"/>
      <c r="AV471" s="323"/>
      <c r="AW471" s="323"/>
      <c r="AX471" s="323"/>
      <c r="AY471" s="323"/>
      <c r="AZ471" s="323"/>
      <c r="BA471" s="323"/>
      <c r="BB471" s="324"/>
      <c r="BC471" s="323"/>
      <c r="BD471" s="323"/>
      <c r="BE471" s="323"/>
      <c r="BF471" s="323"/>
      <c r="BG471" s="323"/>
      <c r="BH471" s="323"/>
      <c r="BI471" s="323"/>
    </row>
    <row r="472" spans="2:68">
      <c r="C472" s="5" t="s">
        <v>10092</v>
      </c>
      <c r="D472" s="37">
        <f t="shared" si="9"/>
        <v>0.8571428571428571</v>
      </c>
      <c r="E472" s="17">
        <v>1</v>
      </c>
      <c r="F472" s="17">
        <v>0</v>
      </c>
      <c r="G472" s="17">
        <v>1</v>
      </c>
      <c r="H472" s="17">
        <v>1</v>
      </c>
      <c r="I472" s="5" t="s">
        <v>6524</v>
      </c>
      <c r="K472" s="325"/>
      <c r="L472" s="325"/>
      <c r="M472" s="325"/>
      <c r="N472" s="17">
        <v>0</v>
      </c>
      <c r="O472" s="5">
        <v>2021</v>
      </c>
      <c r="P472" s="5" t="s">
        <v>10082</v>
      </c>
      <c r="Q472" s="268" t="s">
        <v>10091</v>
      </c>
      <c r="S472" s="269" t="s">
        <v>8</v>
      </c>
      <c r="T472" s="323"/>
      <c r="U472" s="323"/>
      <c r="V472" s="323"/>
      <c r="W472" s="323"/>
      <c r="X472" s="323"/>
      <c r="Y472" s="323"/>
      <c r="Z472" s="324"/>
      <c r="AA472" s="323"/>
      <c r="AB472" s="323"/>
      <c r="AC472" s="323"/>
      <c r="AD472" s="323"/>
      <c r="AE472" s="323"/>
      <c r="AF472" s="323"/>
      <c r="AG472" s="324"/>
      <c r="AH472" s="323"/>
      <c r="AI472" s="323"/>
      <c r="AJ472" s="323"/>
      <c r="AK472" s="323"/>
      <c r="AL472" s="323"/>
      <c r="AM472" s="323"/>
      <c r="AN472" s="324"/>
      <c r="AO472" s="323"/>
      <c r="AP472" s="323"/>
      <c r="AQ472" s="323"/>
      <c r="AR472" s="323"/>
      <c r="AS472" s="323"/>
      <c r="AT472" s="323"/>
      <c r="AU472" s="324"/>
      <c r="AV472" s="323"/>
      <c r="AW472" s="323"/>
      <c r="AX472" s="323"/>
      <c r="AY472" s="323"/>
      <c r="AZ472" s="323"/>
      <c r="BA472" s="323"/>
      <c r="BB472" s="324"/>
      <c r="BC472" s="323"/>
      <c r="BD472" s="323"/>
      <c r="BE472" s="323"/>
      <c r="BF472" s="323"/>
      <c r="BG472" s="323"/>
      <c r="BH472" s="323"/>
      <c r="BI472" s="323"/>
    </row>
    <row r="473" spans="2:68">
      <c r="C473" s="5" t="s">
        <v>10090</v>
      </c>
      <c r="D473" s="37">
        <f t="shared" si="9"/>
        <v>0.76190476190476197</v>
      </c>
      <c r="E473" s="17">
        <v>2</v>
      </c>
      <c r="F473" s="17">
        <v>0</v>
      </c>
      <c r="G473" s="17">
        <v>1.6666666666666667</v>
      </c>
      <c r="H473" s="17">
        <v>0</v>
      </c>
      <c r="I473" s="5" t="s">
        <v>6524</v>
      </c>
      <c r="K473" s="325"/>
      <c r="L473" s="325"/>
      <c r="M473" s="325"/>
      <c r="N473" s="17">
        <v>0</v>
      </c>
      <c r="O473" s="5">
        <v>2020</v>
      </c>
      <c r="P473" s="5" t="s">
        <v>10089</v>
      </c>
      <c r="Q473" s="268" t="s">
        <v>10088</v>
      </c>
      <c r="S473" s="269" t="s">
        <v>8</v>
      </c>
      <c r="T473" s="323"/>
      <c r="U473" s="323"/>
      <c r="V473" s="323"/>
      <c r="W473" s="323"/>
      <c r="X473" s="323"/>
      <c r="Y473" s="323"/>
      <c r="Z473" s="324"/>
      <c r="AA473" s="323"/>
      <c r="AB473" s="323"/>
      <c r="AC473" s="323"/>
      <c r="AD473" s="323"/>
      <c r="AE473" s="323"/>
      <c r="AF473" s="323"/>
      <c r="AG473" s="324"/>
      <c r="AH473" s="323"/>
      <c r="AI473" s="323"/>
      <c r="AJ473" s="323"/>
      <c r="AK473" s="323"/>
      <c r="AL473" s="323"/>
      <c r="AM473" s="323"/>
      <c r="AN473" s="324"/>
      <c r="AO473" s="323"/>
      <c r="AP473" s="323"/>
      <c r="AQ473" s="323"/>
      <c r="AR473" s="323"/>
      <c r="AS473" s="323"/>
      <c r="AT473" s="323"/>
      <c r="AU473" s="324"/>
      <c r="AV473" s="323"/>
      <c r="AW473" s="323"/>
      <c r="AX473" s="323"/>
      <c r="AY473" s="323"/>
      <c r="AZ473" s="323"/>
      <c r="BA473" s="323"/>
      <c r="BB473" s="324"/>
      <c r="BC473" s="323"/>
      <c r="BD473" s="323"/>
      <c r="BE473" s="323"/>
      <c r="BF473" s="323"/>
      <c r="BG473" s="323"/>
      <c r="BH473" s="323"/>
      <c r="BI473" s="323"/>
    </row>
    <row r="474" spans="2:68">
      <c r="C474" s="5" t="s">
        <v>10087</v>
      </c>
      <c r="D474" s="37">
        <f t="shared" si="9"/>
        <v>0.76190476190476186</v>
      </c>
      <c r="E474" s="17">
        <v>4</v>
      </c>
      <c r="F474" s="17">
        <v>0</v>
      </c>
      <c r="G474" s="17">
        <v>0.66666666666666663</v>
      </c>
      <c r="H474" s="17">
        <v>0</v>
      </c>
      <c r="I474" s="5" t="s">
        <v>6524</v>
      </c>
      <c r="K474" s="325"/>
      <c r="L474" s="325"/>
      <c r="M474" s="325"/>
      <c r="N474" s="17">
        <v>0</v>
      </c>
      <c r="O474" s="5">
        <v>2020</v>
      </c>
      <c r="P474" s="5" t="s">
        <v>9976</v>
      </c>
      <c r="Q474" s="268" t="s">
        <v>10086</v>
      </c>
      <c r="S474" s="269" t="s">
        <v>8</v>
      </c>
      <c r="T474" s="323"/>
      <c r="U474" s="323"/>
      <c r="V474" s="323"/>
      <c r="W474" s="323"/>
      <c r="X474" s="323"/>
      <c r="Y474" s="323"/>
      <c r="Z474" s="324"/>
      <c r="AA474" s="323"/>
      <c r="AB474" s="323"/>
      <c r="AC474" s="323"/>
      <c r="AD474" s="323"/>
      <c r="AE474" s="323"/>
      <c r="AF474" s="323"/>
      <c r="AG474" s="324"/>
      <c r="AH474" s="323"/>
      <c r="AI474" s="323"/>
      <c r="AJ474" s="323"/>
      <c r="AK474" s="323"/>
      <c r="AL474" s="323"/>
      <c r="AM474" s="323"/>
      <c r="AN474" s="324"/>
      <c r="AO474" s="323"/>
      <c r="AP474" s="323"/>
      <c r="AQ474" s="323"/>
      <c r="AR474" s="323"/>
      <c r="AS474" s="323"/>
      <c r="AT474" s="323"/>
      <c r="AU474" s="324"/>
      <c r="AV474" s="323"/>
      <c r="AW474" s="323"/>
      <c r="AX474" s="323"/>
      <c r="AY474" s="323"/>
      <c r="AZ474" s="323"/>
      <c r="BA474" s="323"/>
      <c r="BB474" s="324"/>
      <c r="BC474" s="323"/>
      <c r="BD474" s="323"/>
      <c r="BE474" s="323"/>
      <c r="BF474" s="323"/>
      <c r="BG474" s="323"/>
      <c r="BH474" s="323"/>
      <c r="BI474" s="323"/>
    </row>
    <row r="475" spans="2:68">
      <c r="C475" s="5" t="s">
        <v>10085</v>
      </c>
      <c r="D475" s="37">
        <f t="shared" si="9"/>
        <v>0.66666666666666663</v>
      </c>
      <c r="E475" s="17">
        <v>2</v>
      </c>
      <c r="F475" s="17">
        <v>0</v>
      </c>
      <c r="G475" s="17">
        <v>1.3333333333333333</v>
      </c>
      <c r="H475" s="17">
        <v>0</v>
      </c>
      <c r="I475" s="5" t="s">
        <v>6524</v>
      </c>
      <c r="K475" s="325"/>
      <c r="L475" s="325"/>
      <c r="M475" s="325"/>
      <c r="N475" s="17">
        <v>0</v>
      </c>
      <c r="O475" s="17">
        <v>2022</v>
      </c>
      <c r="P475" s="5" t="s">
        <v>10040</v>
      </c>
      <c r="Q475" s="268" t="s">
        <v>10084</v>
      </c>
      <c r="S475" s="269" t="s">
        <v>8</v>
      </c>
      <c r="T475" s="323"/>
      <c r="U475" s="323"/>
      <c r="V475" s="323"/>
      <c r="W475" s="323"/>
      <c r="X475" s="323"/>
      <c r="Y475" s="323"/>
      <c r="Z475" s="324"/>
      <c r="AA475" s="323"/>
      <c r="AB475" s="323"/>
      <c r="AC475" s="323"/>
      <c r="AD475" s="323"/>
      <c r="AE475" s="323"/>
      <c r="AF475" s="323"/>
      <c r="AG475" s="324"/>
      <c r="AH475" s="323"/>
      <c r="AI475" s="323"/>
      <c r="AJ475" s="323"/>
      <c r="AK475" s="323"/>
      <c r="AL475" s="323"/>
      <c r="AM475" s="323"/>
      <c r="AN475" s="324"/>
      <c r="AO475" s="323"/>
      <c r="AP475" s="323"/>
      <c r="AQ475" s="323"/>
      <c r="AR475" s="323"/>
      <c r="AS475" s="323"/>
      <c r="AT475" s="323"/>
      <c r="AU475" s="324"/>
      <c r="AV475" s="323"/>
      <c r="AW475" s="323"/>
      <c r="AX475" s="323"/>
      <c r="AY475" s="323"/>
      <c r="AZ475" s="323"/>
      <c r="BA475" s="323"/>
      <c r="BB475" s="324"/>
      <c r="BC475" s="323"/>
      <c r="BD475" s="323"/>
      <c r="BE475" s="323"/>
      <c r="BF475" s="323"/>
      <c r="BG475" s="323"/>
      <c r="BH475" s="323"/>
      <c r="BI475" s="323"/>
    </row>
    <row r="476" spans="2:68">
      <c r="C476" s="5" t="s">
        <v>10083</v>
      </c>
      <c r="D476" s="37">
        <f t="shared" si="9"/>
        <v>0.66666666666666663</v>
      </c>
      <c r="E476" s="17">
        <v>2</v>
      </c>
      <c r="F476" s="17">
        <v>0</v>
      </c>
      <c r="G476" s="17">
        <v>1.3333333333333333</v>
      </c>
      <c r="H476" s="17">
        <v>0</v>
      </c>
      <c r="I476" s="5" t="s">
        <v>6524</v>
      </c>
      <c r="K476" s="325"/>
      <c r="L476" s="325"/>
      <c r="M476" s="325"/>
      <c r="N476" s="17">
        <v>0</v>
      </c>
      <c r="O476" s="5">
        <v>2021</v>
      </c>
      <c r="P476" s="5" t="s">
        <v>10082</v>
      </c>
      <c r="Q476" s="268" t="s">
        <v>10081</v>
      </c>
      <c r="S476" s="269" t="s">
        <v>8</v>
      </c>
      <c r="T476" s="323"/>
      <c r="U476" s="323"/>
      <c r="V476" s="323"/>
      <c r="W476" s="323"/>
      <c r="X476" s="323"/>
      <c r="Y476" s="323"/>
      <c r="Z476" s="324"/>
      <c r="AA476" s="323"/>
      <c r="AB476" s="323"/>
      <c r="AC476" s="323"/>
      <c r="AD476" s="323"/>
      <c r="AE476" s="323"/>
      <c r="AF476" s="323"/>
      <c r="AG476" s="324"/>
      <c r="AH476" s="323"/>
      <c r="AI476" s="323"/>
      <c r="AJ476" s="323"/>
      <c r="AK476" s="323"/>
      <c r="AL476" s="323"/>
      <c r="AM476" s="323"/>
      <c r="AN476" s="324"/>
      <c r="AO476" s="323"/>
      <c r="AP476" s="323"/>
      <c r="AQ476" s="323"/>
      <c r="AR476" s="323"/>
      <c r="AS476" s="323"/>
      <c r="AT476" s="323"/>
      <c r="AU476" s="324"/>
      <c r="AV476" s="323"/>
      <c r="AW476" s="323"/>
      <c r="AX476" s="323"/>
      <c r="AY476" s="323"/>
      <c r="AZ476" s="323"/>
      <c r="BA476" s="323"/>
      <c r="BB476" s="324"/>
      <c r="BC476" s="323"/>
      <c r="BD476" s="323"/>
      <c r="BE476" s="323"/>
      <c r="BF476" s="323"/>
      <c r="BG476" s="323"/>
      <c r="BH476" s="323"/>
      <c r="BI476" s="323"/>
    </row>
    <row r="477" spans="2:68">
      <c r="C477" s="5" t="s">
        <v>10080</v>
      </c>
      <c r="D477" s="37">
        <f t="shared" si="9"/>
        <v>0.66666666666666663</v>
      </c>
      <c r="E477" s="17">
        <v>2</v>
      </c>
      <c r="F477" s="17">
        <v>0</v>
      </c>
      <c r="G477" s="17">
        <v>1.3333333333333333</v>
      </c>
      <c r="H477" s="17">
        <v>0</v>
      </c>
      <c r="I477" s="5" t="s">
        <v>6524</v>
      </c>
      <c r="K477" s="325"/>
      <c r="L477" s="325"/>
      <c r="M477" s="325"/>
      <c r="N477" s="17">
        <v>0</v>
      </c>
      <c r="O477" s="5">
        <v>2021</v>
      </c>
      <c r="P477" s="5" t="s">
        <v>10079</v>
      </c>
      <c r="Q477" s="268" t="s">
        <v>10078</v>
      </c>
      <c r="S477" s="269" t="s">
        <v>8</v>
      </c>
      <c r="T477" s="323"/>
      <c r="U477" s="323"/>
      <c r="V477" s="323"/>
      <c r="W477" s="323"/>
      <c r="X477" s="323"/>
      <c r="Y477" s="323"/>
      <c r="Z477" s="324"/>
      <c r="AA477" s="323"/>
      <c r="AB477" s="323"/>
      <c r="AC477" s="323"/>
      <c r="AD477" s="323"/>
      <c r="AE477" s="323"/>
      <c r="AF477" s="323"/>
      <c r="AG477" s="324"/>
      <c r="AH477" s="323"/>
      <c r="AI477" s="323"/>
      <c r="AJ477" s="323"/>
      <c r="AK477" s="323"/>
      <c r="AL477" s="323"/>
      <c r="AM477" s="323"/>
      <c r="AN477" s="324"/>
      <c r="AO477" s="323"/>
      <c r="AP477" s="323"/>
      <c r="AQ477" s="323"/>
      <c r="AR477" s="323"/>
      <c r="AS477" s="323"/>
      <c r="AT477" s="323"/>
      <c r="AU477" s="324"/>
      <c r="AV477" s="323"/>
      <c r="AW477" s="323"/>
      <c r="AX477" s="323"/>
      <c r="AY477" s="323"/>
      <c r="AZ477" s="323"/>
      <c r="BA477" s="323"/>
      <c r="BB477" s="324"/>
      <c r="BC477" s="323"/>
      <c r="BD477" s="323"/>
      <c r="BE477" s="323"/>
      <c r="BF477" s="323"/>
      <c r="BG477" s="323"/>
      <c r="BH477" s="323"/>
      <c r="BI477" s="323"/>
    </row>
    <row r="478" spans="2:68">
      <c r="C478" s="5" t="s">
        <v>10077</v>
      </c>
      <c r="D478" s="37">
        <f t="shared" si="9"/>
        <v>0.66666666666666663</v>
      </c>
      <c r="E478" s="17">
        <v>2</v>
      </c>
      <c r="F478" s="17">
        <v>0</v>
      </c>
      <c r="G478" s="17">
        <v>1.3333333333333333</v>
      </c>
      <c r="H478" s="17">
        <v>0</v>
      </c>
      <c r="I478" s="5" t="s">
        <v>6524</v>
      </c>
      <c r="K478" s="325"/>
      <c r="L478" s="325"/>
      <c r="M478" s="325"/>
      <c r="N478" s="17">
        <v>0</v>
      </c>
      <c r="O478" s="5">
        <v>2020</v>
      </c>
      <c r="P478" s="5" t="s">
        <v>10076</v>
      </c>
      <c r="Q478" s="268" t="s">
        <v>10075</v>
      </c>
      <c r="S478" s="269" t="s">
        <v>8</v>
      </c>
      <c r="T478" s="323"/>
      <c r="U478" s="323"/>
      <c r="V478" s="323"/>
      <c r="W478" s="323"/>
      <c r="X478" s="323"/>
      <c r="Y478" s="323"/>
      <c r="Z478" s="324"/>
      <c r="AA478" s="323"/>
      <c r="AB478" s="323"/>
      <c r="AC478" s="323"/>
      <c r="AD478" s="323"/>
      <c r="AE478" s="323"/>
      <c r="AF478" s="323"/>
      <c r="AG478" s="324"/>
      <c r="AH478" s="323"/>
      <c r="AI478" s="323"/>
      <c r="AJ478" s="323"/>
      <c r="AK478" s="323"/>
      <c r="AL478" s="323"/>
      <c r="AM478" s="323"/>
      <c r="AN478" s="324"/>
      <c r="AO478" s="323"/>
      <c r="AP478" s="323"/>
      <c r="AQ478" s="323"/>
      <c r="AR478" s="323"/>
      <c r="AS478" s="323"/>
      <c r="AT478" s="323"/>
      <c r="AU478" s="324"/>
      <c r="AV478" s="323"/>
      <c r="AW478" s="323"/>
      <c r="AX478" s="323"/>
      <c r="AY478" s="323"/>
      <c r="AZ478" s="323"/>
      <c r="BA478" s="323"/>
      <c r="BB478" s="324"/>
      <c r="BC478" s="323"/>
      <c r="BD478" s="323"/>
      <c r="BE478" s="323"/>
      <c r="BF478" s="323"/>
      <c r="BG478" s="323"/>
      <c r="BH478" s="323"/>
      <c r="BI478" s="323"/>
    </row>
    <row r="479" spans="2:68">
      <c r="B479" s="269"/>
      <c r="C479" s="5" t="s">
        <v>10074</v>
      </c>
      <c r="D479" s="37">
        <f t="shared" si="9"/>
        <v>0.6428571428571429</v>
      </c>
      <c r="E479" s="17">
        <v>0</v>
      </c>
      <c r="F479" s="17">
        <v>0</v>
      </c>
      <c r="G479" s="17">
        <v>0</v>
      </c>
      <c r="H479" s="17">
        <v>1.5</v>
      </c>
      <c r="I479" s="5" t="s">
        <v>6524</v>
      </c>
      <c r="K479" s="325"/>
      <c r="L479" s="325"/>
      <c r="M479" s="325">
        <v>44308</v>
      </c>
      <c r="N479" s="17">
        <v>1</v>
      </c>
      <c r="O479" s="5">
        <v>2017</v>
      </c>
      <c r="P479" s="5" t="s">
        <v>10073</v>
      </c>
      <c r="Q479" s="268" t="s">
        <v>10072</v>
      </c>
      <c r="S479" s="269" t="s">
        <v>8</v>
      </c>
      <c r="T479" s="323"/>
      <c r="U479" s="323"/>
      <c r="V479" s="323"/>
      <c r="W479" s="323"/>
      <c r="X479" s="323"/>
      <c r="Y479" s="323"/>
      <c r="Z479" s="324"/>
      <c r="AA479" s="323"/>
      <c r="AB479" s="323"/>
      <c r="AC479" s="323"/>
      <c r="AD479" s="323"/>
      <c r="AE479" s="323"/>
      <c r="AF479" s="323"/>
      <c r="AG479" s="324"/>
      <c r="AH479" s="323"/>
      <c r="AI479" s="323"/>
      <c r="AJ479" s="323"/>
      <c r="AK479" s="323"/>
      <c r="AL479" s="323"/>
      <c r="AM479" s="323"/>
      <c r="AN479" s="324"/>
      <c r="AO479" s="323"/>
      <c r="AP479" s="323"/>
      <c r="AQ479" s="323"/>
      <c r="AR479" s="323"/>
      <c r="AS479" s="323"/>
      <c r="AT479" s="323"/>
      <c r="AU479" s="324"/>
      <c r="AV479" s="323"/>
      <c r="AW479" s="323"/>
      <c r="AX479" s="323"/>
      <c r="AY479" s="323"/>
      <c r="AZ479" s="323"/>
      <c r="BA479" s="323"/>
      <c r="BB479" s="324"/>
      <c r="BC479" s="323"/>
      <c r="BD479" s="323"/>
      <c r="BE479" s="323"/>
      <c r="BF479" s="323"/>
      <c r="BG479" s="323"/>
      <c r="BH479" s="323"/>
      <c r="BI479" s="323"/>
      <c r="BJ479" s="323"/>
      <c r="BK479" s="323"/>
      <c r="BL479" s="323"/>
      <c r="BM479" s="323"/>
      <c r="BN479" s="323"/>
      <c r="BO479" s="323"/>
      <c r="BP479" s="323"/>
    </row>
    <row r="480" spans="2:68">
      <c r="C480" s="5" t="s">
        <v>10071</v>
      </c>
      <c r="D480" s="37">
        <f t="shared" si="9"/>
        <v>0.61904761904761896</v>
      </c>
      <c r="E480" s="17">
        <v>3</v>
      </c>
      <c r="F480" s="17">
        <v>0</v>
      </c>
      <c r="G480" s="17">
        <v>0.66666666666666663</v>
      </c>
      <c r="H480" s="17">
        <v>0</v>
      </c>
      <c r="I480" s="5" t="s">
        <v>6524</v>
      </c>
      <c r="K480" s="325"/>
      <c r="L480" s="325"/>
      <c r="M480" s="325"/>
      <c r="N480" s="17">
        <v>0</v>
      </c>
      <c r="O480" s="17">
        <v>2020</v>
      </c>
      <c r="P480" s="5" t="s">
        <v>10070</v>
      </c>
      <c r="Q480" s="268" t="s">
        <v>10069</v>
      </c>
      <c r="S480" s="269" t="s">
        <v>8</v>
      </c>
      <c r="T480" s="323"/>
      <c r="U480" s="323"/>
      <c r="V480" s="323"/>
      <c r="W480" s="323"/>
      <c r="X480" s="323"/>
      <c r="Y480" s="323"/>
      <c r="Z480" s="324"/>
      <c r="AA480" s="323"/>
      <c r="AB480" s="323"/>
      <c r="AC480" s="323"/>
      <c r="AD480" s="323"/>
      <c r="AE480" s="323"/>
      <c r="AF480" s="323"/>
      <c r="AG480" s="324"/>
      <c r="AH480" s="323"/>
      <c r="AI480" s="323"/>
      <c r="AJ480" s="323"/>
      <c r="AK480" s="323"/>
      <c r="AL480" s="323"/>
      <c r="AM480" s="323"/>
      <c r="AN480" s="324"/>
      <c r="AO480" s="323"/>
      <c r="AP480" s="323"/>
      <c r="AQ480" s="323"/>
      <c r="AR480" s="323"/>
      <c r="AS480" s="323"/>
      <c r="AT480" s="323"/>
      <c r="AU480" s="324"/>
      <c r="AV480" s="323"/>
      <c r="AW480" s="323"/>
      <c r="AX480" s="323"/>
      <c r="AY480" s="323"/>
      <c r="AZ480" s="323"/>
      <c r="BA480" s="323"/>
      <c r="BB480" s="324"/>
      <c r="BC480" s="323"/>
      <c r="BD480" s="323"/>
      <c r="BE480" s="323"/>
      <c r="BF480" s="323"/>
      <c r="BG480" s="323"/>
      <c r="BH480" s="323"/>
      <c r="BI480" s="323"/>
    </row>
    <row r="481" spans="3:61">
      <c r="C481" s="5" t="s">
        <v>10068</v>
      </c>
      <c r="D481" s="37">
        <f t="shared" si="9"/>
        <v>0.61904761904761896</v>
      </c>
      <c r="E481" s="17">
        <v>3</v>
      </c>
      <c r="F481" s="17">
        <v>0</v>
      </c>
      <c r="G481" s="17">
        <v>0.66666666666666663</v>
      </c>
      <c r="H481" s="17">
        <v>0</v>
      </c>
      <c r="I481" s="5" t="s">
        <v>6524</v>
      </c>
      <c r="K481" s="325"/>
      <c r="L481" s="325"/>
      <c r="M481" s="325"/>
      <c r="N481" s="17">
        <v>0</v>
      </c>
      <c r="O481" s="17">
        <v>2016</v>
      </c>
      <c r="P481" s="5" t="s">
        <v>9976</v>
      </c>
      <c r="Q481" s="268" t="s">
        <v>10067</v>
      </c>
      <c r="S481" s="269" t="s">
        <v>8</v>
      </c>
      <c r="T481" s="323"/>
      <c r="U481" s="323"/>
      <c r="V481" s="323"/>
      <c r="W481" s="323"/>
      <c r="X481" s="323"/>
      <c r="Y481" s="323"/>
      <c r="Z481" s="324"/>
      <c r="AA481" s="323"/>
      <c r="AB481" s="323"/>
      <c r="AC481" s="323"/>
      <c r="AD481" s="323"/>
      <c r="AE481" s="323"/>
      <c r="AF481" s="323"/>
      <c r="AG481" s="324"/>
      <c r="AH481" s="323"/>
      <c r="AI481" s="323"/>
      <c r="AJ481" s="323"/>
      <c r="AK481" s="323"/>
      <c r="AL481" s="323"/>
      <c r="AM481" s="323"/>
      <c r="AN481" s="324"/>
      <c r="AO481" s="323"/>
      <c r="AP481" s="323"/>
      <c r="AQ481" s="323"/>
      <c r="AR481" s="323"/>
      <c r="AS481" s="323"/>
      <c r="AT481" s="323"/>
      <c r="AU481" s="324"/>
      <c r="AV481" s="323"/>
      <c r="AW481" s="323"/>
      <c r="AX481" s="323"/>
      <c r="AY481" s="323"/>
      <c r="AZ481" s="323"/>
      <c r="BA481" s="323"/>
      <c r="BB481" s="324"/>
      <c r="BC481" s="323"/>
      <c r="BD481" s="323"/>
      <c r="BE481" s="323"/>
      <c r="BF481" s="323"/>
      <c r="BG481" s="323"/>
      <c r="BH481" s="323"/>
      <c r="BI481" s="323"/>
    </row>
    <row r="482" spans="3:61">
      <c r="C482" s="5" t="s">
        <v>10066</v>
      </c>
      <c r="D482" s="37">
        <f t="shared" si="9"/>
        <v>0.59523809523809512</v>
      </c>
      <c r="E482" s="17">
        <v>0</v>
      </c>
      <c r="F482" s="17">
        <v>0</v>
      </c>
      <c r="G482" s="17">
        <v>1.3333333333333333</v>
      </c>
      <c r="H482" s="17">
        <v>0.5</v>
      </c>
      <c r="I482" s="5" t="s">
        <v>6524</v>
      </c>
      <c r="K482" s="325"/>
      <c r="L482" s="325"/>
      <c r="M482" s="325"/>
      <c r="N482" s="17">
        <v>0</v>
      </c>
      <c r="O482" s="5">
        <v>2021</v>
      </c>
      <c r="P482" s="5" t="s">
        <v>9962</v>
      </c>
      <c r="Q482" s="268" t="s">
        <v>10065</v>
      </c>
      <c r="S482" s="269" t="s">
        <v>8</v>
      </c>
      <c r="T482" s="323"/>
      <c r="U482" s="323"/>
      <c r="V482" s="323"/>
      <c r="W482" s="323"/>
      <c r="X482" s="323"/>
      <c r="Y482" s="323"/>
      <c r="Z482" s="324"/>
      <c r="AA482" s="323"/>
      <c r="AB482" s="323"/>
      <c r="AC482" s="323"/>
      <c r="AD482" s="323"/>
      <c r="AE482" s="323"/>
      <c r="AF482" s="323"/>
      <c r="AG482" s="324"/>
      <c r="AH482" s="323"/>
      <c r="AI482" s="323"/>
      <c r="AJ482" s="323"/>
      <c r="AK482" s="323"/>
      <c r="AL482" s="323"/>
      <c r="AM482" s="323"/>
      <c r="AN482" s="324"/>
      <c r="AO482" s="323"/>
      <c r="AP482" s="323"/>
      <c r="AQ482" s="323"/>
      <c r="AR482" s="323"/>
      <c r="AS482" s="323"/>
      <c r="AT482" s="323"/>
      <c r="AU482" s="324"/>
      <c r="AV482" s="323"/>
      <c r="AW482" s="323"/>
      <c r="AX482" s="323"/>
      <c r="AY482" s="323"/>
      <c r="AZ482" s="323"/>
      <c r="BA482" s="323"/>
      <c r="BB482" s="324"/>
      <c r="BC482" s="323"/>
      <c r="BD482" s="323"/>
      <c r="BE482" s="323"/>
      <c r="BF482" s="323"/>
      <c r="BG482" s="323"/>
      <c r="BH482" s="323"/>
      <c r="BI482" s="323"/>
    </row>
    <row r="483" spans="3:61">
      <c r="C483" s="5" t="s">
        <v>10064</v>
      </c>
      <c r="D483" s="37">
        <f t="shared" si="9"/>
        <v>0.59523809523809512</v>
      </c>
      <c r="E483" s="17">
        <v>1</v>
      </c>
      <c r="F483" s="17">
        <v>1</v>
      </c>
      <c r="G483" s="17">
        <v>0.33333333333333331</v>
      </c>
      <c r="H483" s="17">
        <v>0.5</v>
      </c>
      <c r="I483" s="5" t="s">
        <v>6524</v>
      </c>
      <c r="K483" s="325"/>
      <c r="L483" s="325"/>
      <c r="M483" s="325"/>
      <c r="N483" s="17">
        <v>0</v>
      </c>
      <c r="O483" s="5">
        <v>2022</v>
      </c>
      <c r="P483" s="5" t="s">
        <v>9978</v>
      </c>
      <c r="Q483" s="268" t="s">
        <v>10063</v>
      </c>
      <c r="S483" s="269" t="s">
        <v>8</v>
      </c>
      <c r="T483" s="323"/>
      <c r="U483" s="323"/>
      <c r="V483" s="323"/>
      <c r="W483" s="323"/>
      <c r="X483" s="323"/>
      <c r="Y483" s="323"/>
      <c r="Z483" s="324"/>
      <c r="AA483" s="323"/>
      <c r="AB483" s="323"/>
      <c r="AC483" s="323"/>
      <c r="AD483" s="323"/>
      <c r="AE483" s="323"/>
      <c r="AF483" s="323"/>
      <c r="AG483" s="324"/>
      <c r="AH483" s="323"/>
      <c r="AI483" s="323"/>
      <c r="AJ483" s="323"/>
      <c r="AK483" s="323"/>
      <c r="AL483" s="323"/>
      <c r="AM483" s="323"/>
      <c r="AN483" s="324"/>
      <c r="AO483" s="323"/>
      <c r="AP483" s="323"/>
      <c r="AQ483" s="323"/>
      <c r="AR483" s="323"/>
      <c r="AS483" s="323"/>
      <c r="AT483" s="323"/>
      <c r="AU483" s="324"/>
      <c r="AV483" s="323"/>
      <c r="AW483" s="323"/>
      <c r="AX483" s="323"/>
      <c r="AY483" s="323"/>
      <c r="AZ483" s="323"/>
      <c r="BA483" s="323"/>
      <c r="BB483" s="324"/>
      <c r="BC483" s="323"/>
      <c r="BD483" s="323"/>
      <c r="BE483" s="323"/>
      <c r="BF483" s="323"/>
      <c r="BG483" s="323"/>
      <c r="BH483" s="323"/>
      <c r="BI483" s="323"/>
    </row>
    <row r="484" spans="3:61">
      <c r="C484" s="5" t="s">
        <v>10062</v>
      </c>
      <c r="D484" s="37">
        <f t="shared" si="9"/>
        <v>0.59523809523809512</v>
      </c>
      <c r="E484" s="17">
        <v>1</v>
      </c>
      <c r="F484" s="17">
        <v>1</v>
      </c>
      <c r="G484" s="17">
        <v>0.33333333333333331</v>
      </c>
      <c r="H484" s="17">
        <v>0.5</v>
      </c>
      <c r="I484" s="5" t="s">
        <v>6524</v>
      </c>
      <c r="K484" s="325"/>
      <c r="L484" s="325"/>
      <c r="M484" s="325"/>
      <c r="N484" s="17">
        <v>0</v>
      </c>
      <c r="O484" s="5">
        <v>2022</v>
      </c>
      <c r="P484" s="5" t="s">
        <v>10061</v>
      </c>
      <c r="Q484" s="268" t="s">
        <v>10060</v>
      </c>
      <c r="S484" s="269" t="s">
        <v>8</v>
      </c>
      <c r="T484" s="323"/>
      <c r="U484" s="323"/>
      <c r="V484" s="323"/>
      <c r="W484" s="323"/>
      <c r="X484" s="323"/>
      <c r="Y484" s="323"/>
      <c r="Z484" s="324"/>
      <c r="AA484" s="323"/>
      <c r="AB484" s="323"/>
      <c r="AC484" s="323"/>
      <c r="AD484" s="323"/>
      <c r="AE484" s="323"/>
      <c r="AF484" s="323"/>
      <c r="AG484" s="324"/>
      <c r="AH484" s="323"/>
      <c r="AI484" s="323"/>
      <c r="AJ484" s="323"/>
      <c r="AK484" s="323"/>
      <c r="AL484" s="323"/>
      <c r="AM484" s="323"/>
      <c r="AN484" s="324"/>
      <c r="AO484" s="323"/>
      <c r="AP484" s="323"/>
      <c r="AQ484" s="323"/>
      <c r="AR484" s="323"/>
      <c r="AS484" s="323"/>
      <c r="AT484" s="323"/>
      <c r="AU484" s="324"/>
      <c r="AV484" s="323"/>
      <c r="AW484" s="323"/>
      <c r="AX484" s="323"/>
      <c r="AY484" s="323"/>
      <c r="AZ484" s="323"/>
      <c r="BA484" s="323"/>
      <c r="BB484" s="324"/>
      <c r="BC484" s="323"/>
      <c r="BD484" s="323"/>
      <c r="BE484" s="323"/>
      <c r="BF484" s="323"/>
      <c r="BG484" s="323"/>
      <c r="BH484" s="323"/>
      <c r="BI484" s="323"/>
    </row>
    <row r="485" spans="3:61">
      <c r="C485" s="5" t="s">
        <v>10059</v>
      </c>
      <c r="D485" s="37">
        <f t="shared" si="9"/>
        <v>0.59523809523809512</v>
      </c>
      <c r="E485" s="17">
        <v>1</v>
      </c>
      <c r="F485" s="17">
        <v>1</v>
      </c>
      <c r="G485" s="17">
        <v>0.33333333333333331</v>
      </c>
      <c r="H485" s="17">
        <v>0.5</v>
      </c>
      <c r="I485" s="5" t="s">
        <v>6524</v>
      </c>
      <c r="K485" s="325"/>
      <c r="L485" s="325"/>
      <c r="M485" s="325"/>
      <c r="N485" s="17">
        <v>0</v>
      </c>
      <c r="O485" s="5">
        <v>2022</v>
      </c>
      <c r="P485" s="5" t="s">
        <v>10058</v>
      </c>
      <c r="Q485" s="268" t="s">
        <v>10055</v>
      </c>
      <c r="S485" s="269" t="s">
        <v>8</v>
      </c>
      <c r="T485" s="323"/>
      <c r="U485" s="323"/>
      <c r="V485" s="323"/>
      <c r="W485" s="323"/>
      <c r="X485" s="323"/>
      <c r="Y485" s="323"/>
      <c r="Z485" s="324"/>
      <c r="AA485" s="323"/>
      <c r="AB485" s="323"/>
      <c r="AC485" s="323"/>
      <c r="AD485" s="323"/>
      <c r="AE485" s="323"/>
      <c r="AF485" s="323"/>
      <c r="AG485" s="324"/>
      <c r="AH485" s="323"/>
      <c r="AI485" s="323"/>
      <c r="AJ485" s="323"/>
      <c r="AK485" s="323"/>
      <c r="AL485" s="323"/>
      <c r="AM485" s="323"/>
      <c r="AN485" s="324"/>
      <c r="AO485" s="323"/>
      <c r="AP485" s="323"/>
      <c r="AQ485" s="323"/>
      <c r="AR485" s="323"/>
      <c r="AS485" s="323"/>
      <c r="AT485" s="323"/>
      <c r="AU485" s="324"/>
      <c r="AV485" s="323"/>
      <c r="AW485" s="323"/>
      <c r="AX485" s="323"/>
      <c r="AY485" s="323"/>
      <c r="AZ485" s="323"/>
      <c r="BA485" s="323"/>
      <c r="BB485" s="324"/>
      <c r="BC485" s="323"/>
      <c r="BD485" s="323"/>
      <c r="BE485" s="323"/>
      <c r="BF485" s="323"/>
      <c r="BG485" s="323"/>
      <c r="BH485" s="323"/>
      <c r="BI485" s="323"/>
    </row>
    <row r="486" spans="3:61">
      <c r="C486" s="5" t="s">
        <v>10057</v>
      </c>
      <c r="D486" s="37">
        <f t="shared" si="9"/>
        <v>0.59523809523809512</v>
      </c>
      <c r="E486" s="17">
        <v>1</v>
      </c>
      <c r="F486" s="17">
        <v>1</v>
      </c>
      <c r="G486" s="17">
        <v>0.33333333333333331</v>
      </c>
      <c r="H486" s="17">
        <v>0.5</v>
      </c>
      <c r="I486" s="5" t="s">
        <v>6524</v>
      </c>
      <c r="K486" s="325"/>
      <c r="L486" s="325"/>
      <c r="M486" s="325"/>
      <c r="N486" s="17">
        <v>0</v>
      </c>
      <c r="O486" s="5">
        <v>2022</v>
      </c>
      <c r="P486" s="5" t="s">
        <v>10056</v>
      </c>
      <c r="Q486" s="268" t="s">
        <v>10055</v>
      </c>
      <c r="S486" s="269" t="s">
        <v>8</v>
      </c>
      <c r="T486" s="323"/>
      <c r="U486" s="323"/>
      <c r="V486" s="323"/>
      <c r="W486" s="323"/>
      <c r="X486" s="323"/>
      <c r="Y486" s="323"/>
      <c r="Z486" s="324"/>
      <c r="AA486" s="323"/>
      <c r="AB486" s="323"/>
      <c r="AC486" s="323"/>
      <c r="AD486" s="323"/>
      <c r="AE486" s="323"/>
      <c r="AF486" s="323"/>
      <c r="AG486" s="324"/>
      <c r="AH486" s="323"/>
      <c r="AI486" s="323"/>
      <c r="AJ486" s="323"/>
      <c r="AK486" s="323"/>
      <c r="AL486" s="323"/>
      <c r="AM486" s="323"/>
      <c r="AN486" s="324"/>
      <c r="AO486" s="323"/>
      <c r="AP486" s="323"/>
      <c r="AQ486" s="323"/>
      <c r="AR486" s="323"/>
      <c r="AS486" s="323"/>
      <c r="AT486" s="323"/>
      <c r="AU486" s="324"/>
      <c r="AV486" s="323"/>
      <c r="AW486" s="323"/>
      <c r="AX486" s="323"/>
      <c r="AY486" s="323"/>
      <c r="AZ486" s="323"/>
      <c r="BA486" s="323"/>
      <c r="BB486" s="324"/>
      <c r="BC486" s="323"/>
      <c r="BD486" s="323"/>
      <c r="BE486" s="323"/>
      <c r="BF486" s="323"/>
      <c r="BG486" s="323"/>
      <c r="BH486" s="323"/>
      <c r="BI486" s="323"/>
    </row>
    <row r="487" spans="3:61">
      <c r="C487" s="5" t="s">
        <v>10054</v>
      </c>
      <c r="D487" s="37">
        <f t="shared" si="9"/>
        <v>0.5714285714285714</v>
      </c>
      <c r="E487" s="17">
        <v>2</v>
      </c>
      <c r="F487" s="17">
        <v>0</v>
      </c>
      <c r="G487" s="17">
        <v>1</v>
      </c>
      <c r="H487" s="17">
        <v>0</v>
      </c>
      <c r="I487" s="5" t="s">
        <v>6524</v>
      </c>
      <c r="K487" s="325"/>
      <c r="L487" s="325"/>
      <c r="M487" s="325"/>
      <c r="N487" s="17">
        <v>0</v>
      </c>
      <c r="O487" s="5">
        <v>2020</v>
      </c>
      <c r="P487" s="5" t="s">
        <v>10053</v>
      </c>
      <c r="Q487" s="268" t="s">
        <v>10052</v>
      </c>
      <c r="S487" s="269" t="s">
        <v>8</v>
      </c>
      <c r="T487" s="323"/>
      <c r="U487" s="323"/>
      <c r="V487" s="323"/>
      <c r="W487" s="323"/>
      <c r="X487" s="323"/>
      <c r="Y487" s="323"/>
      <c r="Z487" s="324"/>
      <c r="AA487" s="323"/>
      <c r="AB487" s="323"/>
      <c r="AC487" s="323"/>
      <c r="AD487" s="323"/>
      <c r="AE487" s="323"/>
      <c r="AF487" s="323"/>
      <c r="AG487" s="324"/>
      <c r="AH487" s="323"/>
      <c r="AI487" s="323"/>
      <c r="AJ487" s="323"/>
      <c r="AK487" s="323"/>
      <c r="AL487" s="323"/>
      <c r="AM487" s="323"/>
      <c r="AN487" s="324"/>
      <c r="AO487" s="323"/>
      <c r="AP487" s="323"/>
      <c r="AQ487" s="323"/>
      <c r="AR487" s="323"/>
      <c r="AS487" s="323"/>
      <c r="AT487" s="323"/>
      <c r="AU487" s="324"/>
      <c r="AV487" s="323"/>
      <c r="AW487" s="323"/>
      <c r="AX487" s="323"/>
      <c r="AY487" s="323"/>
      <c r="AZ487" s="323"/>
      <c r="BA487" s="323"/>
      <c r="BB487" s="324"/>
      <c r="BC487" s="323"/>
      <c r="BD487" s="323"/>
      <c r="BE487" s="323"/>
      <c r="BF487" s="323"/>
      <c r="BG487" s="323"/>
      <c r="BH487" s="323"/>
      <c r="BI487" s="323"/>
    </row>
    <row r="488" spans="3:61">
      <c r="C488" s="5" t="s">
        <v>10051</v>
      </c>
      <c r="D488" s="37">
        <f t="shared" si="9"/>
        <v>0.47619047619047616</v>
      </c>
      <c r="E488" s="17">
        <v>2</v>
      </c>
      <c r="F488" s="17">
        <v>0</v>
      </c>
      <c r="G488" s="17">
        <v>0.66666666666666663</v>
      </c>
      <c r="H488" s="17">
        <v>0</v>
      </c>
      <c r="I488" s="5" t="s">
        <v>6524</v>
      </c>
      <c r="K488" s="325"/>
      <c r="L488" s="325"/>
      <c r="M488" s="325"/>
      <c r="N488" s="17">
        <v>0</v>
      </c>
      <c r="O488" s="5">
        <v>2019</v>
      </c>
      <c r="P488" s="5" t="s">
        <v>10050</v>
      </c>
      <c r="Q488" s="268" t="s">
        <v>10049</v>
      </c>
      <c r="S488" s="269" t="s">
        <v>8</v>
      </c>
      <c r="T488" s="323"/>
      <c r="U488" s="323"/>
      <c r="V488" s="323"/>
      <c r="W488" s="323"/>
      <c r="X488" s="323"/>
      <c r="Y488" s="323"/>
      <c r="Z488" s="324"/>
      <c r="AA488" s="323"/>
      <c r="AB488" s="323"/>
      <c r="AC488" s="323"/>
      <c r="AD488" s="323"/>
      <c r="AE488" s="323"/>
      <c r="AF488" s="323"/>
      <c r="AG488" s="324"/>
      <c r="AH488" s="323"/>
      <c r="AI488" s="323"/>
      <c r="AJ488" s="323"/>
      <c r="AK488" s="323"/>
      <c r="AL488" s="323"/>
      <c r="AM488" s="323"/>
      <c r="AN488" s="324"/>
      <c r="AO488" s="323"/>
      <c r="AP488" s="323"/>
      <c r="AQ488" s="323"/>
      <c r="AR488" s="323"/>
      <c r="AS488" s="323"/>
      <c r="AT488" s="323"/>
      <c r="AU488" s="324"/>
      <c r="AV488" s="323"/>
      <c r="AW488" s="323"/>
      <c r="AX488" s="323"/>
      <c r="AY488" s="323"/>
      <c r="AZ488" s="323"/>
      <c r="BA488" s="323"/>
      <c r="BB488" s="324"/>
      <c r="BC488" s="323"/>
      <c r="BD488" s="323"/>
      <c r="BE488" s="323"/>
      <c r="BF488" s="323"/>
      <c r="BG488" s="323"/>
      <c r="BH488" s="323"/>
      <c r="BI488" s="323"/>
    </row>
    <row r="489" spans="3:61">
      <c r="C489" s="5" t="s">
        <v>10048</v>
      </c>
      <c r="D489" s="37">
        <f t="shared" si="9"/>
        <v>0.42857142857142855</v>
      </c>
      <c r="E489" s="17">
        <v>3</v>
      </c>
      <c r="F489" s="17">
        <v>0</v>
      </c>
      <c r="G489" s="17">
        <v>0</v>
      </c>
      <c r="H489" s="17">
        <v>0</v>
      </c>
      <c r="I489" s="5" t="s">
        <v>6524</v>
      </c>
      <c r="K489" s="325"/>
      <c r="L489" s="325"/>
      <c r="M489" s="325"/>
      <c r="N489" s="17">
        <v>0</v>
      </c>
      <c r="O489" s="5">
        <v>2022</v>
      </c>
      <c r="P489" s="5" t="s">
        <v>10040</v>
      </c>
      <c r="Q489" s="268" t="s">
        <v>10034</v>
      </c>
      <c r="S489" s="269" t="s">
        <v>8</v>
      </c>
      <c r="T489" s="323"/>
      <c r="U489" s="323"/>
      <c r="V489" s="323"/>
      <c r="W489" s="323"/>
      <c r="X489" s="323"/>
      <c r="Y489" s="323"/>
      <c r="Z489" s="324"/>
      <c r="AA489" s="323"/>
      <c r="AB489" s="323"/>
      <c r="AC489" s="323"/>
      <c r="AD489" s="323"/>
      <c r="AE489" s="323"/>
      <c r="AF489" s="323"/>
      <c r="AG489" s="324"/>
      <c r="AH489" s="323"/>
      <c r="AI489" s="323"/>
      <c r="AJ489" s="323"/>
      <c r="AK489" s="323"/>
      <c r="AL489" s="323"/>
      <c r="AM489" s="323"/>
      <c r="AN489" s="324"/>
      <c r="AO489" s="323"/>
      <c r="AP489" s="323"/>
      <c r="AQ489" s="323"/>
      <c r="AR489" s="323"/>
      <c r="AS489" s="323"/>
      <c r="AT489" s="323"/>
      <c r="AU489" s="324"/>
      <c r="AV489" s="323"/>
      <c r="AW489" s="323"/>
      <c r="AX489" s="323"/>
      <c r="AY489" s="323"/>
      <c r="AZ489" s="323"/>
      <c r="BA489" s="323"/>
      <c r="BB489" s="324"/>
      <c r="BC489" s="323"/>
      <c r="BD489" s="323"/>
      <c r="BE489" s="323"/>
      <c r="BF489" s="323"/>
      <c r="BG489" s="323"/>
      <c r="BH489" s="323"/>
      <c r="BI489" s="323"/>
    </row>
    <row r="490" spans="3:61">
      <c r="C490" s="5" t="s">
        <v>10047</v>
      </c>
      <c r="D490" s="37">
        <f t="shared" si="9"/>
        <v>0.38095238095238093</v>
      </c>
      <c r="E490" s="17">
        <v>1</v>
      </c>
      <c r="F490" s="17">
        <v>1</v>
      </c>
      <c r="G490" s="17">
        <v>0.33333333333333331</v>
      </c>
      <c r="H490" s="17">
        <v>0</v>
      </c>
      <c r="I490" s="5" t="s">
        <v>6524</v>
      </c>
      <c r="K490" s="325"/>
      <c r="L490" s="325"/>
      <c r="M490" s="325"/>
      <c r="N490" s="17">
        <v>0</v>
      </c>
      <c r="O490" s="5">
        <v>2022</v>
      </c>
      <c r="P490" s="5" t="s">
        <v>9860</v>
      </c>
      <c r="Q490" s="268" t="s">
        <v>10046</v>
      </c>
      <c r="S490" s="269" t="s">
        <v>8</v>
      </c>
      <c r="T490" s="323"/>
      <c r="U490" s="323"/>
      <c r="V490" s="323"/>
      <c r="W490" s="323"/>
      <c r="X490" s="323"/>
      <c r="Y490" s="323"/>
      <c r="Z490" s="324"/>
      <c r="AA490" s="323"/>
      <c r="AB490" s="323"/>
      <c r="AC490" s="323"/>
      <c r="AD490" s="323"/>
      <c r="AE490" s="323"/>
      <c r="AF490" s="323"/>
      <c r="AG490" s="324"/>
      <c r="AH490" s="323"/>
      <c r="AI490" s="323"/>
      <c r="AJ490" s="323"/>
      <c r="AK490" s="323"/>
      <c r="AL490" s="323"/>
      <c r="AM490" s="323"/>
      <c r="AN490" s="324"/>
      <c r="AO490" s="323"/>
      <c r="AP490" s="323"/>
      <c r="AQ490" s="323"/>
      <c r="AR490" s="323"/>
      <c r="AS490" s="323"/>
      <c r="AT490" s="323"/>
      <c r="AU490" s="324"/>
      <c r="AV490" s="323"/>
      <c r="AW490" s="323"/>
      <c r="AX490" s="323"/>
      <c r="AY490" s="323"/>
      <c r="AZ490" s="323"/>
      <c r="BA490" s="323"/>
      <c r="BB490" s="324"/>
      <c r="BC490" s="323"/>
      <c r="BD490" s="323"/>
      <c r="BE490" s="323"/>
      <c r="BF490" s="323"/>
      <c r="BG490" s="323"/>
      <c r="BH490" s="323"/>
      <c r="BI490" s="323"/>
    </row>
    <row r="491" spans="3:61">
      <c r="C491" s="5" t="s">
        <v>10045</v>
      </c>
      <c r="D491" s="37">
        <f t="shared" si="9"/>
        <v>0.33333333333333331</v>
      </c>
      <c r="E491" s="17">
        <v>1</v>
      </c>
      <c r="F491" s="17">
        <v>0</v>
      </c>
      <c r="G491" s="17">
        <v>0.66666666666666663</v>
      </c>
      <c r="H491" s="17">
        <v>0</v>
      </c>
      <c r="I491" s="5" t="s">
        <v>6524</v>
      </c>
      <c r="K491" s="325"/>
      <c r="L491" s="325"/>
      <c r="M491" s="325"/>
      <c r="N491" s="17">
        <v>0</v>
      </c>
      <c r="O491" s="5">
        <v>2020</v>
      </c>
      <c r="P491" s="5" t="s">
        <v>9906</v>
      </c>
      <c r="Q491" s="268" t="s">
        <v>10044</v>
      </c>
      <c r="S491" s="269" t="s">
        <v>8</v>
      </c>
      <c r="T491" s="323"/>
      <c r="U491" s="323"/>
      <c r="V491" s="323"/>
      <c r="W491" s="323"/>
      <c r="X491" s="323"/>
      <c r="Y491" s="323"/>
      <c r="Z491" s="324"/>
      <c r="AA491" s="323"/>
      <c r="AB491" s="323"/>
      <c r="AC491" s="323"/>
      <c r="AD491" s="323"/>
      <c r="AE491" s="323"/>
      <c r="AF491" s="323"/>
      <c r="AG491" s="324"/>
      <c r="AH491" s="323"/>
      <c r="AI491" s="323"/>
      <c r="AJ491" s="323"/>
      <c r="AK491" s="323"/>
      <c r="AL491" s="323"/>
      <c r="AM491" s="323"/>
      <c r="AN491" s="324"/>
      <c r="AO491" s="323"/>
      <c r="AP491" s="323"/>
      <c r="AQ491" s="323"/>
      <c r="AR491" s="323"/>
      <c r="AS491" s="323"/>
      <c r="AT491" s="323"/>
      <c r="AU491" s="324"/>
      <c r="AV491" s="323"/>
      <c r="AW491" s="323"/>
      <c r="AX491" s="323"/>
      <c r="AY491" s="323"/>
      <c r="AZ491" s="323"/>
      <c r="BA491" s="323"/>
      <c r="BB491" s="324"/>
      <c r="BC491" s="323"/>
      <c r="BD491" s="323"/>
      <c r="BE491" s="323"/>
      <c r="BF491" s="323"/>
      <c r="BG491" s="323"/>
      <c r="BH491" s="323"/>
      <c r="BI491" s="323"/>
    </row>
    <row r="492" spans="3:61">
      <c r="C492" s="5" t="s">
        <v>10043</v>
      </c>
      <c r="D492" s="37">
        <f t="shared" si="9"/>
        <v>0.33333333333333331</v>
      </c>
      <c r="E492" s="17">
        <v>1</v>
      </c>
      <c r="F492" s="17">
        <v>0</v>
      </c>
      <c r="G492" s="17">
        <v>0.66666666666666663</v>
      </c>
      <c r="H492" s="17">
        <v>0</v>
      </c>
      <c r="I492" s="5" t="s">
        <v>6524</v>
      </c>
      <c r="K492" s="325"/>
      <c r="L492" s="325"/>
      <c r="M492" s="325"/>
      <c r="N492" s="17">
        <v>0</v>
      </c>
      <c r="O492" s="17">
        <v>2017</v>
      </c>
      <c r="P492" s="5" t="s">
        <v>9976</v>
      </c>
      <c r="Q492" s="268" t="s">
        <v>10042</v>
      </c>
      <c r="S492" s="269" t="s">
        <v>8</v>
      </c>
      <c r="T492" s="323"/>
      <c r="U492" s="323"/>
      <c r="V492" s="323"/>
      <c r="W492" s="323"/>
      <c r="X492" s="323"/>
      <c r="Y492" s="323"/>
      <c r="Z492" s="324"/>
      <c r="AA492" s="323"/>
      <c r="AB492" s="323"/>
      <c r="AC492" s="323"/>
      <c r="AD492" s="323"/>
      <c r="AE492" s="323"/>
      <c r="AF492" s="323"/>
      <c r="AG492" s="324"/>
      <c r="AH492" s="323"/>
      <c r="AI492" s="323"/>
      <c r="AJ492" s="323"/>
      <c r="AK492" s="323"/>
      <c r="AL492" s="323"/>
      <c r="AM492" s="323"/>
      <c r="AN492" s="324"/>
      <c r="AO492" s="323"/>
      <c r="AP492" s="323"/>
      <c r="AQ492" s="323"/>
      <c r="AR492" s="323"/>
      <c r="AS492" s="323"/>
      <c r="AT492" s="323"/>
      <c r="AU492" s="324"/>
      <c r="AV492" s="323"/>
      <c r="AW492" s="323"/>
      <c r="AX492" s="323"/>
      <c r="AY492" s="323"/>
      <c r="AZ492" s="323"/>
      <c r="BA492" s="323"/>
      <c r="BB492" s="324"/>
      <c r="BC492" s="323"/>
      <c r="BD492" s="323"/>
      <c r="BE492" s="323"/>
      <c r="BF492" s="323"/>
      <c r="BG492" s="323"/>
      <c r="BH492" s="323"/>
      <c r="BI492" s="323"/>
    </row>
    <row r="493" spans="3:61">
      <c r="C493" s="5" t="s">
        <v>10041</v>
      </c>
      <c r="D493" s="37">
        <f t="shared" si="9"/>
        <v>0.2857142857142857</v>
      </c>
      <c r="E493" s="17">
        <v>0</v>
      </c>
      <c r="F493" s="17">
        <v>0</v>
      </c>
      <c r="G493" s="17">
        <v>1</v>
      </c>
      <c r="H493" s="17">
        <v>0</v>
      </c>
      <c r="I493" s="5" t="s">
        <v>6524</v>
      </c>
      <c r="K493" s="325"/>
      <c r="L493" s="325"/>
      <c r="M493" s="325"/>
      <c r="N493" s="17">
        <v>0</v>
      </c>
      <c r="O493" s="5">
        <v>2022</v>
      </c>
      <c r="P493" s="5" t="s">
        <v>10040</v>
      </c>
      <c r="Q493" s="268" t="s">
        <v>10039</v>
      </c>
      <c r="S493" s="269" t="s">
        <v>8</v>
      </c>
      <c r="T493" s="323"/>
      <c r="U493" s="323"/>
      <c r="V493" s="323"/>
      <c r="W493" s="323"/>
      <c r="X493" s="323"/>
      <c r="Y493" s="323"/>
      <c r="Z493" s="324"/>
      <c r="AA493" s="323"/>
      <c r="AB493" s="323"/>
      <c r="AC493" s="323"/>
      <c r="AD493" s="323"/>
      <c r="AE493" s="323"/>
      <c r="AF493" s="323"/>
      <c r="AG493" s="324"/>
      <c r="AH493" s="323"/>
      <c r="AI493" s="323"/>
      <c r="AJ493" s="323"/>
      <c r="AK493" s="323"/>
      <c r="AL493" s="323"/>
      <c r="AM493" s="323"/>
      <c r="AN493" s="324"/>
      <c r="AO493" s="323"/>
      <c r="AP493" s="323"/>
      <c r="AQ493" s="323"/>
      <c r="AR493" s="323"/>
      <c r="AS493" s="323"/>
      <c r="AT493" s="323"/>
      <c r="AU493" s="324"/>
      <c r="AV493" s="323"/>
      <c r="AW493" s="323"/>
      <c r="AX493" s="323"/>
      <c r="AY493" s="323"/>
      <c r="AZ493" s="323"/>
      <c r="BA493" s="323"/>
      <c r="BB493" s="324"/>
      <c r="BC493" s="323"/>
      <c r="BD493" s="323"/>
      <c r="BE493" s="323"/>
      <c r="BF493" s="323"/>
      <c r="BG493" s="323"/>
      <c r="BH493" s="323"/>
      <c r="BI493" s="323"/>
    </row>
    <row r="494" spans="3:61">
      <c r="C494" s="5" t="s">
        <v>10038</v>
      </c>
      <c r="D494" s="37">
        <f t="shared" si="9"/>
        <v>0.2857142857142857</v>
      </c>
      <c r="E494" s="17">
        <v>2</v>
      </c>
      <c r="F494" s="17">
        <v>0</v>
      </c>
      <c r="G494" s="17">
        <v>0</v>
      </c>
      <c r="H494" s="17">
        <v>0</v>
      </c>
      <c r="I494" s="5" t="s">
        <v>6524</v>
      </c>
      <c r="K494" s="325"/>
      <c r="L494" s="325"/>
      <c r="M494" s="325"/>
      <c r="N494" s="17">
        <v>0</v>
      </c>
      <c r="O494" s="5">
        <v>2021</v>
      </c>
      <c r="P494" s="5" t="s">
        <v>10037</v>
      </c>
      <c r="Q494" s="268" t="s">
        <v>10036</v>
      </c>
      <c r="S494" s="269" t="s">
        <v>8</v>
      </c>
      <c r="T494" s="323"/>
      <c r="U494" s="323"/>
      <c r="V494" s="323"/>
      <c r="W494" s="323"/>
      <c r="X494" s="323"/>
      <c r="Y494" s="323"/>
      <c r="Z494" s="324"/>
      <c r="AA494" s="323"/>
      <c r="AB494" s="323"/>
      <c r="AC494" s="323"/>
      <c r="AD494" s="323"/>
      <c r="AE494" s="323"/>
      <c r="AF494" s="323"/>
      <c r="AG494" s="324"/>
      <c r="AH494" s="323"/>
      <c r="AI494" s="323"/>
      <c r="AJ494" s="323"/>
      <c r="AK494" s="323"/>
      <c r="AL494" s="323"/>
      <c r="AM494" s="323"/>
      <c r="AN494" s="324"/>
      <c r="AO494" s="323"/>
      <c r="AP494" s="323"/>
      <c r="AQ494" s="323"/>
      <c r="AR494" s="323"/>
      <c r="AS494" s="323"/>
      <c r="AT494" s="323"/>
      <c r="AU494" s="324"/>
      <c r="AV494" s="323"/>
      <c r="AW494" s="323"/>
      <c r="AX494" s="323"/>
      <c r="AY494" s="323"/>
      <c r="AZ494" s="323"/>
      <c r="BA494" s="323"/>
      <c r="BB494" s="324"/>
      <c r="BC494" s="323"/>
      <c r="BD494" s="323"/>
      <c r="BE494" s="323"/>
      <c r="BF494" s="323"/>
      <c r="BG494" s="323"/>
      <c r="BH494" s="323"/>
      <c r="BI494" s="323"/>
    </row>
    <row r="495" spans="3:61">
      <c r="C495" s="269" t="s">
        <v>10035</v>
      </c>
      <c r="D495" s="37">
        <f t="shared" si="9"/>
        <v>0.2857142857142857</v>
      </c>
      <c r="E495" s="17">
        <v>1</v>
      </c>
      <c r="F495" s="17">
        <v>1</v>
      </c>
      <c r="G495" s="17">
        <v>0</v>
      </c>
      <c r="H495" s="17">
        <v>0</v>
      </c>
      <c r="I495" s="5" t="s">
        <v>6524</v>
      </c>
      <c r="K495" s="325"/>
      <c r="L495" s="325"/>
      <c r="M495" s="325"/>
      <c r="N495" s="17">
        <v>0</v>
      </c>
      <c r="O495" s="5">
        <v>2022</v>
      </c>
      <c r="P495" s="5" t="s">
        <v>9855</v>
      </c>
      <c r="Q495" s="268" t="s">
        <v>10034</v>
      </c>
      <c r="S495" s="269" t="s">
        <v>8</v>
      </c>
      <c r="T495" s="323"/>
      <c r="U495" s="323"/>
      <c r="V495" s="323"/>
      <c r="W495" s="323"/>
      <c r="X495" s="323"/>
      <c r="Y495" s="323"/>
      <c r="Z495" s="324"/>
      <c r="AA495" s="323"/>
      <c r="AB495" s="323"/>
      <c r="AC495" s="323"/>
      <c r="AD495" s="323"/>
      <c r="AE495" s="323"/>
      <c r="AF495" s="323"/>
      <c r="AG495" s="324"/>
      <c r="AH495" s="323"/>
      <c r="AI495" s="323"/>
      <c r="AJ495" s="323"/>
      <c r="AK495" s="323"/>
      <c r="AL495" s="323"/>
      <c r="AM495" s="323"/>
      <c r="AN495" s="324"/>
      <c r="AO495" s="323"/>
      <c r="AP495" s="323"/>
      <c r="AQ495" s="323"/>
      <c r="AR495" s="323"/>
      <c r="AS495" s="323"/>
      <c r="AT495" s="323"/>
      <c r="AU495" s="324"/>
      <c r="AV495" s="323"/>
      <c r="AW495" s="323"/>
      <c r="AX495" s="323"/>
      <c r="AY495" s="323"/>
      <c r="AZ495" s="323"/>
      <c r="BA495" s="323"/>
      <c r="BB495" s="324"/>
      <c r="BC495" s="323"/>
      <c r="BD495" s="323"/>
      <c r="BE495" s="323"/>
      <c r="BF495" s="323"/>
      <c r="BG495" s="323"/>
      <c r="BH495" s="323"/>
      <c r="BI495" s="323"/>
    </row>
    <row r="496" spans="3:61">
      <c r="C496" s="5" t="s">
        <v>10033</v>
      </c>
      <c r="D496" s="37">
        <f t="shared" si="9"/>
        <v>0.2857142857142857</v>
      </c>
      <c r="E496" s="17">
        <v>2</v>
      </c>
      <c r="F496" s="17">
        <v>0</v>
      </c>
      <c r="G496" s="17">
        <v>0</v>
      </c>
      <c r="H496" s="17">
        <v>0</v>
      </c>
      <c r="I496" s="5" t="s">
        <v>6524</v>
      </c>
      <c r="K496" s="325"/>
      <c r="L496" s="325"/>
      <c r="M496" s="325"/>
      <c r="N496" s="17">
        <v>0</v>
      </c>
      <c r="O496" s="5">
        <v>2019</v>
      </c>
      <c r="P496" s="5" t="s">
        <v>10032</v>
      </c>
      <c r="Q496" s="268" t="s">
        <v>10031</v>
      </c>
      <c r="S496" s="269" t="s">
        <v>8</v>
      </c>
      <c r="T496" s="323"/>
      <c r="U496" s="323"/>
      <c r="V496" s="323"/>
      <c r="W496" s="323"/>
      <c r="X496" s="323"/>
      <c r="Y496" s="323"/>
      <c r="Z496" s="324"/>
      <c r="AA496" s="323"/>
      <c r="AB496" s="323"/>
      <c r="AC496" s="323"/>
      <c r="AD496" s="323"/>
      <c r="AE496" s="323"/>
      <c r="AF496" s="323"/>
      <c r="AG496" s="324"/>
      <c r="AH496" s="323"/>
      <c r="AI496" s="323"/>
      <c r="AJ496" s="323"/>
      <c r="AK496" s="323"/>
      <c r="AL496" s="323"/>
      <c r="AM496" s="323"/>
      <c r="AN496" s="324"/>
      <c r="AO496" s="323"/>
      <c r="AP496" s="323"/>
      <c r="AQ496" s="323"/>
      <c r="AR496" s="323"/>
      <c r="AS496" s="323"/>
      <c r="AT496" s="323"/>
      <c r="AU496" s="324"/>
      <c r="AV496" s="323"/>
      <c r="AW496" s="323"/>
      <c r="AX496" s="323"/>
      <c r="AY496" s="323"/>
      <c r="AZ496" s="323"/>
      <c r="BA496" s="323"/>
      <c r="BB496" s="324"/>
      <c r="BC496" s="323"/>
      <c r="BD496" s="323"/>
      <c r="BE496" s="323"/>
      <c r="BF496" s="323"/>
      <c r="BG496" s="323"/>
      <c r="BH496" s="323"/>
      <c r="BI496" s="323"/>
    </row>
    <row r="497" spans="1:68">
      <c r="C497" s="5" t="s">
        <v>10030</v>
      </c>
      <c r="D497" s="37">
        <f t="shared" si="9"/>
        <v>0.23809523809523808</v>
      </c>
      <c r="E497" s="17">
        <v>1</v>
      </c>
      <c r="F497" s="17">
        <v>0</v>
      </c>
      <c r="G497" s="17">
        <v>0.33333333333333331</v>
      </c>
      <c r="H497" s="17">
        <v>0</v>
      </c>
      <c r="I497" s="5" t="s">
        <v>6524</v>
      </c>
      <c r="K497" s="325"/>
      <c r="L497" s="325"/>
      <c r="M497" s="325"/>
      <c r="N497" s="17">
        <v>0</v>
      </c>
      <c r="O497" s="5">
        <v>2020</v>
      </c>
      <c r="P497" s="5" t="s">
        <v>9962</v>
      </c>
      <c r="Q497" s="268" t="s">
        <v>10029</v>
      </c>
      <c r="S497" s="269" t="s">
        <v>8</v>
      </c>
      <c r="T497" s="323"/>
      <c r="U497" s="323"/>
      <c r="V497" s="323"/>
      <c r="W497" s="323"/>
      <c r="X497" s="323"/>
      <c r="Y497" s="323"/>
      <c r="Z497" s="324"/>
      <c r="AA497" s="323"/>
      <c r="AB497" s="323"/>
      <c r="AC497" s="323"/>
      <c r="AD497" s="323"/>
      <c r="AE497" s="323"/>
      <c r="AF497" s="323"/>
      <c r="AG497" s="324"/>
      <c r="AH497" s="323"/>
      <c r="AI497" s="323"/>
      <c r="AJ497" s="323"/>
      <c r="AK497" s="323"/>
      <c r="AL497" s="323"/>
      <c r="AM497" s="323"/>
      <c r="AN497" s="324"/>
      <c r="AO497" s="323"/>
      <c r="AP497" s="323"/>
      <c r="AQ497" s="323"/>
      <c r="AR497" s="323"/>
      <c r="AS497" s="323"/>
      <c r="AT497" s="323"/>
      <c r="AU497" s="324"/>
      <c r="AV497" s="323"/>
      <c r="AW497" s="323"/>
      <c r="AX497" s="323"/>
      <c r="AY497" s="323"/>
      <c r="AZ497" s="323"/>
      <c r="BA497" s="323"/>
      <c r="BB497" s="324"/>
      <c r="BC497" s="323"/>
      <c r="BD497" s="323"/>
      <c r="BE497" s="323"/>
      <c r="BF497" s="323"/>
      <c r="BG497" s="323"/>
      <c r="BH497" s="323"/>
      <c r="BI497" s="323"/>
    </row>
    <row r="498" spans="1:68">
      <c r="C498" s="5" t="s">
        <v>10028</v>
      </c>
      <c r="D498" s="37">
        <f t="shared" si="9"/>
        <v>0.14285714285714285</v>
      </c>
      <c r="E498" s="17">
        <v>0</v>
      </c>
      <c r="F498" s="17">
        <v>1</v>
      </c>
      <c r="G498" s="17">
        <v>0</v>
      </c>
      <c r="H498" s="17">
        <v>0</v>
      </c>
      <c r="I498" s="5" t="s">
        <v>6524</v>
      </c>
      <c r="K498" s="325"/>
      <c r="L498" s="325"/>
      <c r="M498" s="325"/>
      <c r="N498" s="17">
        <v>0</v>
      </c>
      <c r="O498" s="5">
        <v>2022</v>
      </c>
      <c r="P498" s="5" t="s">
        <v>9855</v>
      </c>
      <c r="Q498" s="268" t="s">
        <v>10027</v>
      </c>
      <c r="S498" s="269" t="s">
        <v>8</v>
      </c>
      <c r="T498" s="323"/>
      <c r="U498" s="323"/>
      <c r="V498" s="323"/>
      <c r="W498" s="323"/>
      <c r="X498" s="323"/>
      <c r="Y498" s="323"/>
      <c r="Z498" s="324"/>
      <c r="AA498" s="323"/>
      <c r="AB498" s="323"/>
      <c r="AC498" s="323"/>
      <c r="AD498" s="323"/>
      <c r="AE498" s="323"/>
      <c r="AF498" s="323"/>
      <c r="AG498" s="324"/>
      <c r="AH498" s="323"/>
      <c r="AI498" s="323"/>
      <c r="AJ498" s="323"/>
      <c r="AK498" s="323"/>
      <c r="AL498" s="323"/>
      <c r="AM498" s="323"/>
      <c r="AN498" s="324"/>
      <c r="AO498" s="323"/>
      <c r="AP498" s="323"/>
      <c r="AQ498" s="323"/>
      <c r="AR498" s="323"/>
      <c r="AS498" s="323"/>
      <c r="AT498" s="323"/>
      <c r="AU498" s="324"/>
      <c r="AV498" s="323"/>
      <c r="AW498" s="323"/>
      <c r="AX498" s="323"/>
      <c r="AY498" s="323"/>
      <c r="AZ498" s="323"/>
      <c r="BA498" s="323"/>
      <c r="BB498" s="324"/>
      <c r="BC498" s="323"/>
      <c r="BD498" s="323"/>
      <c r="BE498" s="323"/>
      <c r="BF498" s="323"/>
      <c r="BG498" s="323"/>
      <c r="BH498" s="323"/>
      <c r="BI498" s="323"/>
    </row>
    <row r="499" spans="1:68">
      <c r="A499" s="5" t="s">
        <v>10026</v>
      </c>
      <c r="B499" s="5" t="s">
        <v>10025</v>
      </c>
      <c r="C499" s="334" t="s">
        <v>10024</v>
      </c>
      <c r="D499" s="37">
        <f t="shared" ref="D499:D562" si="10">(E499+F499+G499*2+H499*3)/7</f>
        <v>0</v>
      </c>
      <c r="E499" s="333"/>
      <c r="F499" s="333"/>
      <c r="G499" s="333"/>
      <c r="H499" s="333"/>
      <c r="I499" s="269" t="s">
        <v>6524</v>
      </c>
      <c r="J499" s="37" t="e">
        <f>AVERAGE(S499:BP499)</f>
        <v>#DIV/0!</v>
      </c>
      <c r="K499" s="332">
        <v>45382</v>
      </c>
      <c r="L499" s="332" t="s">
        <v>55</v>
      </c>
      <c r="M499" s="332"/>
      <c r="N499" s="17">
        <v>0</v>
      </c>
      <c r="O499" s="269">
        <v>2020</v>
      </c>
      <c r="P499" s="5" t="s">
        <v>10023</v>
      </c>
      <c r="Q499" s="283" t="s">
        <v>10022</v>
      </c>
      <c r="S499" s="269" t="s">
        <v>8</v>
      </c>
      <c r="T499" s="323"/>
      <c r="U499" s="323"/>
      <c r="V499" s="323"/>
      <c r="W499" s="323"/>
      <c r="X499" s="323"/>
      <c r="Y499" s="323"/>
      <c r="Z499" s="324"/>
      <c r="AA499" s="323"/>
      <c r="AB499" s="323"/>
      <c r="AC499" s="323"/>
      <c r="AD499" s="323"/>
      <c r="AE499" s="323"/>
      <c r="AF499" s="323"/>
      <c r="AG499" s="324"/>
      <c r="AH499" s="323"/>
      <c r="AI499" s="323"/>
      <c r="AJ499" s="323"/>
      <c r="AK499" s="323"/>
      <c r="AL499" s="323"/>
      <c r="AM499" s="323"/>
      <c r="AN499" s="324"/>
      <c r="AO499" s="323"/>
      <c r="AP499" s="323"/>
      <c r="AQ499" s="323"/>
      <c r="AR499" s="323"/>
      <c r="AS499" s="323"/>
      <c r="AT499" s="323"/>
      <c r="AU499" s="324"/>
      <c r="AV499" s="323"/>
      <c r="AW499" s="323"/>
      <c r="AX499" s="323"/>
      <c r="AY499" s="323"/>
      <c r="AZ499" s="323"/>
      <c r="BA499" s="323"/>
      <c r="BB499" s="324"/>
      <c r="BC499" s="323"/>
      <c r="BD499" s="323"/>
      <c r="BE499" s="323"/>
      <c r="BF499" s="323"/>
      <c r="BG499" s="323"/>
      <c r="BH499" s="323"/>
      <c r="BI499" s="323"/>
    </row>
    <row r="500" spans="1:68">
      <c r="B500" s="5" t="s">
        <v>10021</v>
      </c>
      <c r="C500" s="334" t="s">
        <v>10020</v>
      </c>
      <c r="D500" s="37">
        <f t="shared" si="10"/>
        <v>0</v>
      </c>
      <c r="E500" s="333"/>
      <c r="F500" s="333"/>
      <c r="G500" s="333"/>
      <c r="H500" s="333"/>
      <c r="I500" s="269"/>
      <c r="K500" s="332"/>
      <c r="L500" s="332"/>
      <c r="M500" s="332"/>
      <c r="N500" s="17">
        <v>0</v>
      </c>
      <c r="O500" s="269"/>
      <c r="Q500" s="283"/>
      <c r="S500" s="269" t="s">
        <v>8</v>
      </c>
      <c r="T500" s="323"/>
      <c r="U500" s="323"/>
      <c r="V500" s="323"/>
      <c r="W500" s="323"/>
      <c r="X500" s="323"/>
      <c r="Y500" s="323"/>
      <c r="Z500" s="324"/>
      <c r="AA500" s="323"/>
      <c r="AB500" s="323"/>
      <c r="AC500" s="323"/>
      <c r="AD500" s="323"/>
      <c r="AE500" s="323"/>
      <c r="AF500" s="323"/>
      <c r="AG500" s="324"/>
      <c r="AH500" s="323"/>
      <c r="AI500" s="323"/>
      <c r="AJ500" s="323"/>
      <c r="AK500" s="323"/>
      <c r="AL500" s="323"/>
      <c r="AM500" s="323"/>
      <c r="AN500" s="324"/>
      <c r="AO500" s="323"/>
      <c r="AP500" s="323"/>
      <c r="AQ500" s="323"/>
      <c r="AR500" s="323"/>
      <c r="AS500" s="323"/>
      <c r="AT500" s="323"/>
      <c r="AU500" s="324"/>
      <c r="AV500" s="323"/>
      <c r="AW500" s="323"/>
      <c r="AX500" s="323"/>
      <c r="AY500" s="323"/>
      <c r="AZ500" s="323"/>
      <c r="BA500" s="323"/>
      <c r="BB500" s="324"/>
      <c r="BC500" s="323"/>
      <c r="BD500" s="323"/>
      <c r="BE500" s="323"/>
      <c r="BF500" s="323"/>
      <c r="BG500" s="323"/>
      <c r="BH500" s="323"/>
      <c r="BI500" s="323"/>
    </row>
    <row r="501" spans="1:68">
      <c r="C501" s="334" t="s">
        <v>10019</v>
      </c>
      <c r="D501" s="37">
        <f t="shared" si="10"/>
        <v>0</v>
      </c>
      <c r="E501" s="333"/>
      <c r="F501" s="333"/>
      <c r="G501" s="333"/>
      <c r="H501" s="333"/>
      <c r="I501" s="269" t="s">
        <v>6524</v>
      </c>
      <c r="J501" s="37">
        <f>AVERAGE(S501:BP501)</f>
        <v>4</v>
      </c>
      <c r="K501" s="332">
        <v>45389</v>
      </c>
      <c r="L501" s="332"/>
      <c r="M501" s="332"/>
      <c r="N501" s="17">
        <v>0</v>
      </c>
      <c r="O501" s="269">
        <v>2018</v>
      </c>
      <c r="P501" s="5" t="s">
        <v>9906</v>
      </c>
      <c r="Q501" s="283"/>
      <c r="S501" s="269" t="s">
        <v>8</v>
      </c>
      <c r="T501" s="323"/>
      <c r="U501" s="323"/>
      <c r="V501" s="323"/>
      <c r="W501" s="323"/>
      <c r="X501" s="323"/>
      <c r="Y501" s="323"/>
      <c r="Z501" s="324"/>
      <c r="AA501" s="323"/>
      <c r="AB501" s="323"/>
      <c r="AC501" s="323"/>
      <c r="AD501" s="323"/>
      <c r="AE501" s="323"/>
      <c r="AF501" s="323"/>
      <c r="AG501" s="324"/>
      <c r="AH501" s="323"/>
      <c r="AI501" s="323"/>
      <c r="AJ501" s="323"/>
      <c r="AK501" s="323"/>
      <c r="AL501" s="323"/>
      <c r="AM501" s="323"/>
      <c r="AN501" s="324"/>
      <c r="AO501" s="323">
        <v>4</v>
      </c>
      <c r="AP501" s="323"/>
      <c r="AQ501" s="323"/>
      <c r="AR501" s="323"/>
      <c r="AS501" s="323"/>
      <c r="AT501" s="323"/>
      <c r="AU501" s="324"/>
      <c r="AV501" s="323"/>
      <c r="AW501" s="323"/>
      <c r="AX501" s="323"/>
      <c r="AY501" s="323"/>
      <c r="AZ501" s="323"/>
      <c r="BA501" s="323"/>
      <c r="BB501" s="324"/>
      <c r="BC501" s="323"/>
      <c r="BD501" s="323"/>
      <c r="BE501" s="323"/>
      <c r="BF501" s="323"/>
      <c r="BG501" s="323"/>
      <c r="BH501" s="323"/>
      <c r="BI501" s="323"/>
    </row>
    <row r="502" spans="1:68">
      <c r="B502" s="269"/>
      <c r="C502" s="326" t="s">
        <v>10018</v>
      </c>
      <c r="D502" s="37">
        <f t="shared" si="10"/>
        <v>0</v>
      </c>
      <c r="E502" s="17"/>
      <c r="F502" s="17"/>
      <c r="G502" s="17"/>
      <c r="H502" s="17"/>
      <c r="J502" s="37">
        <f>AVERAGE(S502:BP502)</f>
        <v>6.5</v>
      </c>
      <c r="K502" s="325">
        <v>45318</v>
      </c>
      <c r="L502" s="325"/>
      <c r="M502" s="325"/>
      <c r="N502" s="17">
        <v>0</v>
      </c>
      <c r="O502" s="5">
        <v>2022</v>
      </c>
      <c r="P502" s="5" t="s">
        <v>10017</v>
      </c>
      <c r="Q502" s="268" t="s">
        <v>10016</v>
      </c>
      <c r="S502" s="269" t="s">
        <v>8</v>
      </c>
      <c r="T502" s="323"/>
      <c r="U502" s="323"/>
      <c r="V502" s="323"/>
      <c r="W502" s="323"/>
      <c r="X502" s="323"/>
      <c r="Y502" s="323"/>
      <c r="Z502" s="324"/>
      <c r="AA502" s="323"/>
      <c r="AB502" s="323"/>
      <c r="AC502" s="323"/>
      <c r="AD502" s="323"/>
      <c r="AE502" s="323"/>
      <c r="AF502" s="323"/>
      <c r="AG502" s="324"/>
      <c r="AH502" s="323">
        <v>6.5</v>
      </c>
      <c r="AI502" s="323"/>
      <c r="AJ502" s="323"/>
      <c r="AK502" s="323"/>
      <c r="AL502" s="323"/>
      <c r="AM502" s="323"/>
      <c r="AN502" s="324"/>
      <c r="AO502" s="323"/>
      <c r="AP502" s="323"/>
      <c r="AQ502" s="323"/>
      <c r="AR502" s="323"/>
      <c r="AS502" s="323"/>
      <c r="AT502" s="323"/>
      <c r="AU502" s="324"/>
      <c r="AV502" s="323"/>
      <c r="AW502" s="323"/>
      <c r="AX502" s="323"/>
      <c r="AY502" s="323"/>
      <c r="AZ502" s="323"/>
      <c r="BA502" s="323"/>
      <c r="BB502" s="324"/>
      <c r="BC502" s="323"/>
      <c r="BD502" s="323"/>
      <c r="BE502" s="323"/>
      <c r="BF502" s="323"/>
      <c r="BG502" s="323"/>
      <c r="BH502" s="323"/>
      <c r="BI502" s="323"/>
      <c r="BJ502" s="323"/>
      <c r="BK502" s="323"/>
      <c r="BL502" s="323"/>
      <c r="BM502" s="323"/>
      <c r="BN502" s="323"/>
      <c r="BO502" s="323"/>
      <c r="BP502" s="323"/>
    </row>
    <row r="503" spans="1:68">
      <c r="B503" s="269"/>
      <c r="C503" s="5" t="s">
        <v>10015</v>
      </c>
      <c r="D503" s="37">
        <f t="shared" si="10"/>
        <v>0</v>
      </c>
      <c r="E503" s="17"/>
      <c r="F503" s="17"/>
      <c r="G503" s="17"/>
      <c r="H503" s="17"/>
      <c r="K503" s="325">
        <v>45333</v>
      </c>
      <c r="L503" s="325"/>
      <c r="M503" s="325"/>
      <c r="N503" s="17">
        <v>0</v>
      </c>
      <c r="O503" s="5">
        <v>2014</v>
      </c>
      <c r="P503" s="5" t="s">
        <v>10014</v>
      </c>
      <c r="Q503" s="268" t="s">
        <v>10013</v>
      </c>
      <c r="S503" s="269" t="s">
        <v>8</v>
      </c>
      <c r="T503" s="323"/>
      <c r="U503" s="323"/>
      <c r="V503" s="323"/>
      <c r="W503" s="323"/>
      <c r="X503" s="323"/>
      <c r="Y503" s="323"/>
      <c r="Z503" s="324"/>
      <c r="AA503" s="323"/>
      <c r="AB503" s="323"/>
      <c r="AC503" s="323"/>
      <c r="AD503" s="323"/>
      <c r="AE503" s="323"/>
      <c r="AF503" s="323"/>
      <c r="AG503" s="324"/>
      <c r="AH503" s="323"/>
      <c r="AI503" s="323"/>
      <c r="AJ503" s="323"/>
      <c r="AK503" s="323"/>
      <c r="AL503" s="323"/>
      <c r="AM503" s="323"/>
      <c r="AN503" s="324"/>
      <c r="AO503" s="323"/>
      <c r="AP503" s="323"/>
      <c r="AQ503" s="323"/>
      <c r="AR503" s="323"/>
      <c r="AS503" s="323"/>
      <c r="AT503" s="323"/>
      <c r="AU503" s="324"/>
      <c r="AV503" s="323"/>
      <c r="AW503" s="323"/>
      <c r="AX503" s="323"/>
      <c r="AY503" s="323"/>
      <c r="AZ503" s="323"/>
      <c r="BA503" s="323"/>
      <c r="BB503" s="324"/>
      <c r="BC503" s="323"/>
      <c r="BD503" s="323"/>
      <c r="BE503" s="323"/>
      <c r="BF503" s="323"/>
      <c r="BG503" s="323"/>
      <c r="BH503" s="323"/>
      <c r="BI503" s="323"/>
      <c r="BJ503" s="323"/>
      <c r="BK503" s="323"/>
      <c r="BL503" s="323"/>
      <c r="BM503" s="323"/>
      <c r="BN503" s="323"/>
      <c r="BO503" s="323"/>
      <c r="BP503" s="323"/>
    </row>
    <row r="504" spans="1:68">
      <c r="B504" s="269"/>
      <c r="C504" s="5" t="s">
        <v>10012</v>
      </c>
      <c r="D504" s="37">
        <f t="shared" si="10"/>
        <v>0</v>
      </c>
      <c r="E504" s="17"/>
      <c r="F504" s="17"/>
      <c r="G504" s="17"/>
      <c r="H504" s="17"/>
      <c r="K504" s="325">
        <v>45320</v>
      </c>
      <c r="L504" s="325"/>
      <c r="M504" s="325"/>
      <c r="N504" s="17">
        <v>0</v>
      </c>
      <c r="O504" s="5">
        <v>2024</v>
      </c>
      <c r="P504" s="5" t="s">
        <v>10011</v>
      </c>
      <c r="Q504" s="268" t="s">
        <v>10010</v>
      </c>
      <c r="S504" s="269" t="s">
        <v>8</v>
      </c>
      <c r="T504" s="323"/>
      <c r="U504" s="323"/>
      <c r="V504" s="323"/>
      <c r="W504" s="323"/>
      <c r="X504" s="323"/>
      <c r="Y504" s="323"/>
      <c r="Z504" s="324"/>
      <c r="AA504" s="323"/>
      <c r="AB504" s="323"/>
      <c r="AC504" s="323"/>
      <c r="AD504" s="323"/>
      <c r="AE504" s="323"/>
      <c r="AF504" s="323"/>
      <c r="AG504" s="324"/>
      <c r="AH504" s="323"/>
      <c r="AI504" s="323"/>
      <c r="AJ504" s="323"/>
      <c r="AK504" s="323"/>
      <c r="AL504" s="323"/>
      <c r="AM504" s="323"/>
      <c r="AN504" s="324"/>
      <c r="AO504" s="323"/>
      <c r="AP504" s="323"/>
      <c r="AQ504" s="323"/>
      <c r="AR504" s="323"/>
      <c r="AS504" s="323"/>
      <c r="AT504" s="323"/>
      <c r="AU504" s="324"/>
      <c r="AV504" s="323"/>
      <c r="AW504" s="323"/>
      <c r="AX504" s="323"/>
      <c r="AY504" s="323"/>
      <c r="AZ504" s="323"/>
      <c r="BA504" s="323"/>
      <c r="BB504" s="324"/>
      <c r="BC504" s="323"/>
      <c r="BD504" s="323"/>
      <c r="BE504" s="323"/>
      <c r="BF504" s="323"/>
      <c r="BG504" s="323"/>
      <c r="BH504" s="323"/>
      <c r="BI504" s="323"/>
      <c r="BJ504" s="323"/>
      <c r="BK504" s="323"/>
      <c r="BL504" s="323"/>
      <c r="BM504" s="323"/>
      <c r="BN504" s="323"/>
      <c r="BO504" s="323"/>
      <c r="BP504" s="323"/>
    </row>
    <row r="505" spans="1:68">
      <c r="C505" s="289" t="s">
        <v>10009</v>
      </c>
      <c r="D505" s="330">
        <f t="shared" si="10"/>
        <v>0</v>
      </c>
      <c r="E505" s="331"/>
      <c r="F505" s="331"/>
      <c r="G505" s="331"/>
      <c r="H505" s="331"/>
      <c r="I505" s="289" t="s">
        <v>6524</v>
      </c>
      <c r="J505" s="330"/>
      <c r="K505" s="329">
        <v>44887</v>
      </c>
      <c r="L505" s="329"/>
      <c r="M505" s="329"/>
      <c r="N505" s="17">
        <v>0</v>
      </c>
      <c r="O505" s="289">
        <v>2022</v>
      </c>
      <c r="P505" s="289" t="s">
        <v>10008</v>
      </c>
      <c r="Q505" s="328" t="s">
        <v>10007</v>
      </c>
      <c r="S505" s="269" t="s">
        <v>8</v>
      </c>
      <c r="T505" s="323"/>
      <c r="U505" s="323"/>
      <c r="V505" s="323"/>
      <c r="W505" s="323"/>
      <c r="X505" s="323"/>
      <c r="Y505" s="323"/>
      <c r="Z505" s="324"/>
      <c r="AA505" s="323"/>
      <c r="AB505" s="323"/>
      <c r="AC505" s="323"/>
      <c r="AD505" s="323"/>
      <c r="AE505" s="323"/>
      <c r="AF505" s="323"/>
      <c r="AG505" s="324"/>
      <c r="AH505" s="323"/>
      <c r="AI505" s="323"/>
      <c r="AJ505" s="323"/>
      <c r="AK505" s="323"/>
      <c r="AL505" s="323"/>
      <c r="AM505" s="323"/>
      <c r="AN505" s="324"/>
      <c r="AO505" s="323"/>
      <c r="AP505" s="323"/>
      <c r="AQ505" s="323"/>
      <c r="AR505" s="323"/>
      <c r="AS505" s="323"/>
      <c r="AT505" s="323"/>
      <c r="AU505" s="324"/>
      <c r="AV505" s="323"/>
      <c r="AW505" s="323"/>
      <c r="AX505" s="323"/>
      <c r="AY505" s="323"/>
      <c r="AZ505" s="323"/>
      <c r="BA505" s="323"/>
      <c r="BB505" s="324"/>
      <c r="BC505" s="323"/>
      <c r="BD505" s="323"/>
      <c r="BE505" s="323"/>
      <c r="BF505" s="323"/>
      <c r="BG505" s="323"/>
      <c r="BH505" s="323"/>
      <c r="BI505" s="323"/>
    </row>
    <row r="506" spans="1:68">
      <c r="C506" s="5" t="s">
        <v>10006</v>
      </c>
      <c r="D506" s="37">
        <f t="shared" si="10"/>
        <v>0</v>
      </c>
      <c r="E506" s="17"/>
      <c r="F506" s="17"/>
      <c r="G506" s="17"/>
      <c r="H506" s="17"/>
      <c r="I506" s="5" t="s">
        <v>6524</v>
      </c>
      <c r="K506" s="325"/>
      <c r="L506" s="325"/>
      <c r="M506" s="325"/>
      <c r="N506" s="17">
        <v>0</v>
      </c>
      <c r="O506" s="5">
        <v>2022</v>
      </c>
      <c r="P506" s="5" t="s">
        <v>10005</v>
      </c>
      <c r="Q506" s="268" t="s">
        <v>10004</v>
      </c>
      <c r="S506" s="269" t="s">
        <v>8</v>
      </c>
      <c r="T506" s="323"/>
      <c r="U506" s="323"/>
      <c r="V506" s="323"/>
      <c r="W506" s="323"/>
      <c r="X506" s="323"/>
      <c r="Y506" s="323"/>
      <c r="Z506" s="324"/>
      <c r="AA506" s="323"/>
      <c r="AB506" s="323"/>
      <c r="AC506" s="323"/>
      <c r="AD506" s="323"/>
      <c r="AE506" s="323"/>
      <c r="AF506" s="323"/>
      <c r="AG506" s="324"/>
      <c r="AH506" s="323"/>
      <c r="AI506" s="323"/>
      <c r="AJ506" s="323"/>
      <c r="AK506" s="323"/>
      <c r="AL506" s="323"/>
      <c r="AM506" s="323"/>
      <c r="AN506" s="324"/>
      <c r="AO506" s="323"/>
      <c r="AP506" s="323"/>
      <c r="AQ506" s="323"/>
      <c r="AR506" s="323"/>
      <c r="AS506" s="323"/>
      <c r="AT506" s="323"/>
      <c r="AU506" s="324"/>
      <c r="AV506" s="323"/>
      <c r="AW506" s="323"/>
      <c r="AX506" s="323"/>
      <c r="AY506" s="323"/>
      <c r="AZ506" s="323"/>
      <c r="BA506" s="323"/>
      <c r="BB506" s="324"/>
      <c r="BC506" s="323"/>
      <c r="BD506" s="323"/>
      <c r="BE506" s="323"/>
      <c r="BF506" s="323"/>
      <c r="BG506" s="323"/>
      <c r="BH506" s="323"/>
      <c r="BI506" s="323"/>
    </row>
    <row r="507" spans="1:68">
      <c r="C507" s="5" t="s">
        <v>10003</v>
      </c>
      <c r="D507" s="37">
        <f t="shared" si="10"/>
        <v>0</v>
      </c>
      <c r="E507" s="17"/>
      <c r="F507" s="17"/>
      <c r="G507" s="17"/>
      <c r="H507" s="17"/>
      <c r="I507" s="5" t="s">
        <v>6524</v>
      </c>
      <c r="K507" s="325">
        <v>39932</v>
      </c>
      <c r="L507" s="325"/>
      <c r="M507" s="325"/>
      <c r="N507" s="17">
        <v>0</v>
      </c>
      <c r="O507" s="5">
        <v>2009</v>
      </c>
      <c r="P507" s="5" t="s">
        <v>10002</v>
      </c>
      <c r="Q507" s="268" t="s">
        <v>10001</v>
      </c>
      <c r="S507" s="269" t="s">
        <v>8</v>
      </c>
      <c r="T507" s="323"/>
      <c r="U507" s="323"/>
      <c r="V507" s="323"/>
      <c r="W507" s="323"/>
      <c r="X507" s="323"/>
      <c r="Y507" s="323"/>
      <c r="Z507" s="324"/>
      <c r="AA507" s="323"/>
      <c r="AB507" s="323"/>
      <c r="AC507" s="323"/>
      <c r="AD507" s="323"/>
      <c r="AE507" s="323"/>
      <c r="AF507" s="323"/>
      <c r="AG507" s="324"/>
      <c r="AH507" s="323"/>
      <c r="AI507" s="323"/>
      <c r="AJ507" s="323"/>
      <c r="AK507" s="323"/>
      <c r="AL507" s="323"/>
      <c r="AM507" s="323"/>
      <c r="AN507" s="324"/>
      <c r="AO507" s="323"/>
      <c r="AP507" s="323"/>
      <c r="AQ507" s="323"/>
      <c r="AR507" s="323"/>
      <c r="AS507" s="323"/>
      <c r="AT507" s="323"/>
      <c r="AU507" s="324"/>
      <c r="AV507" s="323"/>
      <c r="AW507" s="323"/>
      <c r="AX507" s="323"/>
      <c r="AY507" s="323"/>
      <c r="AZ507" s="323"/>
      <c r="BA507" s="323"/>
      <c r="BB507" s="324"/>
      <c r="BC507" s="323"/>
      <c r="BD507" s="323"/>
      <c r="BE507" s="323"/>
      <c r="BF507" s="323"/>
      <c r="BG507" s="323"/>
      <c r="BH507" s="323"/>
      <c r="BI507" s="323"/>
    </row>
    <row r="508" spans="1:68">
      <c r="C508" s="5" t="s">
        <v>10000</v>
      </c>
      <c r="D508" s="37">
        <f t="shared" si="10"/>
        <v>0</v>
      </c>
      <c r="E508" s="17"/>
      <c r="F508" s="17"/>
      <c r="G508" s="17">
        <v>0</v>
      </c>
      <c r="H508" s="17">
        <v>0</v>
      </c>
      <c r="I508" s="5" t="s">
        <v>6524</v>
      </c>
      <c r="K508" s="325"/>
      <c r="L508" s="325"/>
      <c r="M508" s="325"/>
      <c r="N508" s="17">
        <v>0</v>
      </c>
      <c r="O508" s="17"/>
      <c r="S508" s="269" t="s">
        <v>8</v>
      </c>
      <c r="T508" s="323"/>
      <c r="U508" s="323"/>
      <c r="V508" s="323"/>
      <c r="W508" s="323"/>
      <c r="X508" s="323"/>
      <c r="Y508" s="323"/>
      <c r="Z508" s="324"/>
      <c r="AA508" s="323"/>
      <c r="AB508" s="323"/>
      <c r="AC508" s="323"/>
      <c r="AD508" s="323"/>
      <c r="AE508" s="323"/>
      <c r="AF508" s="323"/>
      <c r="AG508" s="324"/>
      <c r="AH508" s="323"/>
      <c r="AI508" s="323"/>
      <c r="AJ508" s="323"/>
      <c r="AK508" s="323"/>
      <c r="AL508" s="323"/>
      <c r="AM508" s="323"/>
      <c r="AN508" s="324"/>
      <c r="AO508" s="323"/>
      <c r="AP508" s="323"/>
      <c r="AQ508" s="323"/>
      <c r="AR508" s="323"/>
      <c r="AS508" s="323"/>
      <c r="AT508" s="323"/>
      <c r="AU508" s="324"/>
      <c r="AV508" s="323"/>
      <c r="AW508" s="323"/>
      <c r="AX508" s="323"/>
      <c r="AY508" s="323"/>
      <c r="AZ508" s="323"/>
      <c r="BA508" s="323"/>
      <c r="BB508" s="324"/>
      <c r="BC508" s="323"/>
      <c r="BD508" s="323"/>
      <c r="BE508" s="323"/>
      <c r="BF508" s="323"/>
      <c r="BG508" s="323"/>
      <c r="BH508" s="323"/>
      <c r="BI508" s="323"/>
    </row>
    <row r="509" spans="1:68">
      <c r="C509" s="5" t="s">
        <v>9999</v>
      </c>
      <c r="D509" s="37">
        <f t="shared" si="10"/>
        <v>0</v>
      </c>
      <c r="E509" s="17"/>
      <c r="F509" s="17"/>
      <c r="G509" s="17">
        <v>0</v>
      </c>
      <c r="H509" s="17">
        <v>0</v>
      </c>
      <c r="I509" s="5" t="s">
        <v>6524</v>
      </c>
      <c r="K509" s="325"/>
      <c r="L509" s="325"/>
      <c r="M509" s="325"/>
      <c r="N509" s="17">
        <v>0</v>
      </c>
      <c r="O509" s="17"/>
      <c r="R509" s="327"/>
      <c r="S509" s="269" t="s">
        <v>8</v>
      </c>
      <c r="T509" s="323"/>
      <c r="U509" s="323"/>
      <c r="V509" s="323"/>
      <c r="W509" s="323"/>
      <c r="X509" s="323"/>
      <c r="Y509" s="323"/>
      <c r="Z509" s="324"/>
      <c r="AA509" s="323"/>
      <c r="AB509" s="323"/>
      <c r="AC509" s="323"/>
      <c r="AD509" s="323"/>
      <c r="AE509" s="323"/>
      <c r="AF509" s="323"/>
      <c r="AG509" s="324"/>
      <c r="AH509" s="323"/>
      <c r="AI509" s="323"/>
      <c r="AJ509" s="323"/>
      <c r="AK509" s="323"/>
      <c r="AL509" s="323"/>
      <c r="AM509" s="323"/>
      <c r="AN509" s="324"/>
      <c r="AO509" s="323"/>
      <c r="AP509" s="323"/>
      <c r="AQ509" s="323"/>
      <c r="AR509" s="323"/>
      <c r="AS509" s="323"/>
      <c r="AT509" s="323"/>
      <c r="AU509" s="324"/>
      <c r="AV509" s="323"/>
      <c r="AW509" s="323"/>
      <c r="AX509" s="323"/>
      <c r="AY509" s="323"/>
      <c r="AZ509" s="323"/>
      <c r="BA509" s="323"/>
      <c r="BB509" s="324"/>
      <c r="BC509" s="323"/>
      <c r="BD509" s="323"/>
      <c r="BE509" s="323"/>
      <c r="BF509" s="323"/>
      <c r="BG509" s="323"/>
      <c r="BH509" s="323"/>
      <c r="BI509" s="323"/>
    </row>
    <row r="510" spans="1:68">
      <c r="C510" s="5" t="s">
        <v>9998</v>
      </c>
      <c r="D510" s="37">
        <f t="shared" si="10"/>
        <v>0</v>
      </c>
      <c r="E510" s="17"/>
      <c r="F510" s="17"/>
      <c r="G510" s="17">
        <v>0</v>
      </c>
      <c r="H510" s="17">
        <v>0</v>
      </c>
      <c r="I510" s="5" t="s">
        <v>6524</v>
      </c>
      <c r="K510" s="325"/>
      <c r="L510" s="325"/>
      <c r="M510" s="325"/>
      <c r="N510" s="17">
        <v>0</v>
      </c>
      <c r="O510" s="17"/>
      <c r="S510" s="269" t="s">
        <v>8</v>
      </c>
      <c r="T510" s="323"/>
      <c r="U510" s="323"/>
      <c r="V510" s="323"/>
      <c r="W510" s="323"/>
      <c r="X510" s="323"/>
      <c r="Y510" s="323"/>
      <c r="Z510" s="324"/>
      <c r="AA510" s="323"/>
      <c r="AB510" s="323"/>
      <c r="AC510" s="323"/>
      <c r="AD510" s="323"/>
      <c r="AE510" s="323"/>
      <c r="AF510" s="323"/>
      <c r="AG510" s="324"/>
      <c r="AH510" s="323"/>
      <c r="AI510" s="323"/>
      <c r="AJ510" s="323"/>
      <c r="AK510" s="323"/>
      <c r="AL510" s="323"/>
      <c r="AM510" s="323"/>
      <c r="AN510" s="324"/>
      <c r="AO510" s="323"/>
      <c r="AP510" s="323"/>
      <c r="AQ510" s="323"/>
      <c r="AR510" s="323"/>
      <c r="AS510" s="323"/>
      <c r="AT510" s="323"/>
      <c r="AU510" s="324"/>
      <c r="AV510" s="323"/>
      <c r="AW510" s="323"/>
      <c r="AX510" s="323"/>
      <c r="AY510" s="323"/>
      <c r="AZ510" s="323"/>
      <c r="BA510" s="323"/>
      <c r="BB510" s="324"/>
      <c r="BC510" s="323"/>
      <c r="BD510" s="323"/>
      <c r="BE510" s="323"/>
      <c r="BF510" s="323"/>
      <c r="BG510" s="323"/>
      <c r="BH510" s="323"/>
      <c r="BI510" s="323"/>
    </row>
    <row r="511" spans="1:68">
      <c r="C511" s="5" t="s">
        <v>9997</v>
      </c>
      <c r="D511" s="37">
        <f t="shared" si="10"/>
        <v>0</v>
      </c>
      <c r="E511" s="17"/>
      <c r="F511" s="17"/>
      <c r="G511" s="17">
        <v>0</v>
      </c>
      <c r="H511" s="17">
        <v>0</v>
      </c>
      <c r="I511" s="5" t="s">
        <v>6524</v>
      </c>
      <c r="K511" s="325"/>
      <c r="L511" s="325"/>
      <c r="M511" s="325"/>
      <c r="N511" s="17">
        <v>0</v>
      </c>
      <c r="O511" s="17"/>
      <c r="S511" s="269" t="s">
        <v>8</v>
      </c>
      <c r="T511" s="323"/>
      <c r="U511" s="323"/>
      <c r="V511" s="323"/>
      <c r="W511" s="323"/>
      <c r="X511" s="323"/>
      <c r="Y511" s="323"/>
      <c r="Z511" s="324"/>
      <c r="AA511" s="323"/>
      <c r="AB511" s="323"/>
      <c r="AC511" s="323"/>
      <c r="AD511" s="323"/>
      <c r="AE511" s="323"/>
      <c r="AF511" s="323"/>
      <c r="AG511" s="324"/>
      <c r="AH511" s="323"/>
      <c r="AI511" s="323"/>
      <c r="AJ511" s="323"/>
      <c r="AK511" s="323"/>
      <c r="AL511" s="323"/>
      <c r="AM511" s="323"/>
      <c r="AN511" s="324"/>
      <c r="AO511" s="323"/>
      <c r="AP511" s="323"/>
      <c r="AQ511" s="323"/>
      <c r="AR511" s="323"/>
      <c r="AS511" s="323"/>
      <c r="AT511" s="323"/>
      <c r="AU511" s="324"/>
      <c r="AV511" s="323"/>
      <c r="AW511" s="323"/>
      <c r="AX511" s="323"/>
      <c r="AY511" s="323"/>
      <c r="AZ511" s="323"/>
      <c r="BA511" s="323"/>
      <c r="BB511" s="324"/>
      <c r="BC511" s="323"/>
      <c r="BD511" s="323"/>
      <c r="BE511" s="323"/>
      <c r="BF511" s="323"/>
      <c r="BG511" s="323"/>
      <c r="BH511" s="323"/>
      <c r="BI511" s="323"/>
    </row>
    <row r="512" spans="1:68">
      <c r="C512" s="5" t="s">
        <v>9996</v>
      </c>
      <c r="D512" s="37">
        <f t="shared" si="10"/>
        <v>0</v>
      </c>
      <c r="E512" s="17"/>
      <c r="F512" s="17"/>
      <c r="G512" s="17">
        <v>0</v>
      </c>
      <c r="H512" s="17">
        <v>0</v>
      </c>
      <c r="I512" s="5" t="s">
        <v>6524</v>
      </c>
      <c r="K512" s="325"/>
      <c r="L512" s="325"/>
      <c r="M512" s="325"/>
      <c r="N512" s="17">
        <v>0</v>
      </c>
      <c r="O512" s="17"/>
      <c r="S512" s="269" t="s">
        <v>8</v>
      </c>
      <c r="T512" s="323"/>
      <c r="U512" s="323"/>
      <c r="V512" s="323"/>
      <c r="W512" s="323"/>
      <c r="X512" s="323"/>
      <c r="Y512" s="323"/>
      <c r="Z512" s="324"/>
      <c r="AA512" s="323"/>
      <c r="AB512" s="323"/>
      <c r="AC512" s="323"/>
      <c r="AD512" s="323"/>
      <c r="AE512" s="323"/>
      <c r="AF512" s="323"/>
      <c r="AG512" s="324"/>
      <c r="AH512" s="323"/>
      <c r="AI512" s="323"/>
      <c r="AJ512" s="323"/>
      <c r="AK512" s="323"/>
      <c r="AL512" s="323"/>
      <c r="AM512" s="323"/>
      <c r="AN512" s="324"/>
      <c r="AO512" s="323"/>
      <c r="AP512" s="323"/>
      <c r="AQ512" s="323"/>
      <c r="AR512" s="323"/>
      <c r="AS512" s="323"/>
      <c r="AT512" s="323"/>
      <c r="AU512" s="324"/>
      <c r="AV512" s="323"/>
      <c r="AW512" s="323"/>
      <c r="AX512" s="323"/>
      <c r="AY512" s="323"/>
      <c r="AZ512" s="323"/>
      <c r="BA512" s="323"/>
      <c r="BB512" s="324"/>
      <c r="BC512" s="323"/>
      <c r="BD512" s="323"/>
      <c r="BE512" s="323"/>
      <c r="BF512" s="323"/>
      <c r="BG512" s="323"/>
      <c r="BH512" s="323"/>
      <c r="BI512" s="323"/>
    </row>
    <row r="513" spans="3:61">
      <c r="C513" s="5" t="s">
        <v>9995</v>
      </c>
      <c r="D513" s="37">
        <f t="shared" si="10"/>
        <v>0</v>
      </c>
      <c r="E513" s="17"/>
      <c r="F513" s="17"/>
      <c r="G513" s="17">
        <v>0</v>
      </c>
      <c r="H513" s="17">
        <v>0</v>
      </c>
      <c r="I513" s="5" t="s">
        <v>6524</v>
      </c>
      <c r="K513" s="325"/>
      <c r="L513" s="325"/>
      <c r="M513" s="325"/>
      <c r="N513" s="17">
        <v>0</v>
      </c>
      <c r="O513" s="17"/>
      <c r="S513" s="269" t="s">
        <v>8</v>
      </c>
      <c r="T513" s="323"/>
      <c r="U513" s="323"/>
      <c r="V513" s="323"/>
      <c r="W513" s="323"/>
      <c r="X513" s="323"/>
      <c r="Y513" s="323"/>
      <c r="Z513" s="324"/>
      <c r="AA513" s="323"/>
      <c r="AB513" s="323"/>
      <c r="AC513" s="323"/>
      <c r="AD513" s="323"/>
      <c r="AE513" s="323"/>
      <c r="AF513" s="323"/>
      <c r="AG513" s="324"/>
      <c r="AH513" s="323"/>
      <c r="AI513" s="323"/>
      <c r="AJ513" s="323"/>
      <c r="AK513" s="323"/>
      <c r="AL513" s="323"/>
      <c r="AM513" s="323"/>
      <c r="AN513" s="324"/>
      <c r="AO513" s="323"/>
      <c r="AP513" s="323"/>
      <c r="AQ513" s="323"/>
      <c r="AR513" s="323"/>
      <c r="AS513" s="323"/>
      <c r="AT513" s="323"/>
      <c r="AU513" s="324"/>
      <c r="AV513" s="323"/>
      <c r="AW513" s="323"/>
      <c r="AX513" s="323"/>
      <c r="AY513" s="323"/>
      <c r="AZ513" s="323"/>
      <c r="BA513" s="323"/>
      <c r="BB513" s="324"/>
      <c r="BC513" s="323"/>
      <c r="BD513" s="323"/>
      <c r="BE513" s="323"/>
      <c r="BF513" s="323"/>
      <c r="BG513" s="323"/>
      <c r="BH513" s="323"/>
      <c r="BI513" s="323"/>
    </row>
    <row r="514" spans="3:61">
      <c r="C514" s="5" t="s">
        <v>9994</v>
      </c>
      <c r="D514" s="37">
        <f t="shared" si="10"/>
        <v>0</v>
      </c>
      <c r="E514" s="17"/>
      <c r="F514" s="17"/>
      <c r="G514" s="17">
        <v>0</v>
      </c>
      <c r="H514" s="17">
        <v>0</v>
      </c>
      <c r="I514" s="5" t="s">
        <v>6524</v>
      </c>
      <c r="K514" s="325"/>
      <c r="L514" s="325"/>
      <c r="M514" s="325"/>
      <c r="N514" s="17">
        <v>0</v>
      </c>
      <c r="O514" s="17"/>
      <c r="S514" s="269" t="s">
        <v>8</v>
      </c>
      <c r="T514" s="323"/>
      <c r="U514" s="323"/>
      <c r="V514" s="323"/>
      <c r="W514" s="323"/>
      <c r="X514" s="323"/>
      <c r="Y514" s="323"/>
      <c r="Z514" s="324"/>
      <c r="AA514" s="323"/>
      <c r="AB514" s="323"/>
      <c r="AC514" s="323"/>
      <c r="AD514" s="323"/>
      <c r="AE514" s="323"/>
      <c r="AF514" s="323"/>
      <c r="AG514" s="324"/>
      <c r="AH514" s="323"/>
      <c r="AI514" s="323"/>
      <c r="AJ514" s="323"/>
      <c r="AK514" s="323"/>
      <c r="AL514" s="323"/>
      <c r="AM514" s="323"/>
      <c r="AN514" s="324"/>
      <c r="AO514" s="323"/>
      <c r="AP514" s="323"/>
      <c r="AQ514" s="323"/>
      <c r="AR514" s="323"/>
      <c r="AS514" s="323"/>
      <c r="AT514" s="323"/>
      <c r="AU514" s="324"/>
      <c r="AV514" s="323"/>
      <c r="AW514" s="323"/>
      <c r="AX514" s="323"/>
      <c r="AY514" s="323"/>
      <c r="AZ514" s="323"/>
      <c r="BA514" s="323"/>
      <c r="BB514" s="324"/>
      <c r="BC514" s="323"/>
      <c r="BD514" s="323"/>
      <c r="BE514" s="323"/>
      <c r="BF514" s="323"/>
      <c r="BG514" s="323"/>
      <c r="BH514" s="323"/>
      <c r="BI514" s="323"/>
    </row>
    <row r="515" spans="3:61">
      <c r="C515" s="5" t="s">
        <v>9993</v>
      </c>
      <c r="D515" s="37">
        <f t="shared" si="10"/>
        <v>0</v>
      </c>
      <c r="E515" s="17"/>
      <c r="F515" s="17"/>
      <c r="G515" s="17">
        <v>0</v>
      </c>
      <c r="H515" s="17">
        <v>0</v>
      </c>
      <c r="I515" s="5" t="s">
        <v>6524</v>
      </c>
      <c r="K515" s="325"/>
      <c r="L515" s="325"/>
      <c r="M515" s="325"/>
      <c r="N515" s="17">
        <v>0</v>
      </c>
      <c r="O515" s="17"/>
      <c r="S515" s="269" t="s">
        <v>8</v>
      </c>
      <c r="T515" s="323"/>
      <c r="U515" s="323"/>
      <c r="V515" s="323"/>
      <c r="W515" s="323"/>
      <c r="X515" s="323"/>
      <c r="Y515" s="323"/>
      <c r="Z515" s="324"/>
      <c r="AA515" s="323"/>
      <c r="AB515" s="323"/>
      <c r="AC515" s="323"/>
      <c r="AD515" s="323"/>
      <c r="AE515" s="323"/>
      <c r="AF515" s="323"/>
      <c r="AG515" s="324"/>
      <c r="AH515" s="323"/>
      <c r="AI515" s="323"/>
      <c r="AJ515" s="323"/>
      <c r="AK515" s="323"/>
      <c r="AL515" s="323"/>
      <c r="AM515" s="323"/>
      <c r="AN515" s="324"/>
      <c r="AO515" s="323"/>
      <c r="AP515" s="323"/>
      <c r="AQ515" s="323"/>
      <c r="AR515" s="323"/>
      <c r="AS515" s="323"/>
      <c r="AT515" s="323"/>
      <c r="AU515" s="324"/>
      <c r="AV515" s="323"/>
      <c r="AW515" s="323"/>
      <c r="AX515" s="323"/>
      <c r="AY515" s="323"/>
      <c r="AZ515" s="323"/>
      <c r="BA515" s="323"/>
      <c r="BB515" s="324"/>
      <c r="BC515" s="323"/>
      <c r="BD515" s="323"/>
      <c r="BE515" s="323"/>
      <c r="BF515" s="323"/>
      <c r="BG515" s="323"/>
      <c r="BH515" s="323"/>
      <c r="BI515" s="323"/>
    </row>
    <row r="516" spans="3:61">
      <c r="C516" s="5" t="s">
        <v>9992</v>
      </c>
      <c r="D516" s="37">
        <f t="shared" si="10"/>
        <v>0</v>
      </c>
      <c r="E516" s="17"/>
      <c r="F516" s="17"/>
      <c r="G516" s="17">
        <v>0</v>
      </c>
      <c r="H516" s="17">
        <v>0</v>
      </c>
      <c r="I516" s="5" t="s">
        <v>6524</v>
      </c>
      <c r="K516" s="325"/>
      <c r="L516" s="325"/>
      <c r="M516" s="325"/>
      <c r="N516" s="17">
        <v>0</v>
      </c>
      <c r="O516" s="17"/>
      <c r="S516" s="269" t="s">
        <v>8</v>
      </c>
      <c r="T516" s="323"/>
      <c r="U516" s="323"/>
      <c r="V516" s="323"/>
      <c r="W516" s="323"/>
      <c r="X516" s="323"/>
      <c r="Y516" s="323"/>
      <c r="Z516" s="324"/>
      <c r="AA516" s="323"/>
      <c r="AB516" s="323"/>
      <c r="AC516" s="323"/>
      <c r="AD516" s="323"/>
      <c r="AE516" s="323"/>
      <c r="AF516" s="323"/>
      <c r="AG516" s="324"/>
      <c r="AH516" s="323"/>
      <c r="AI516" s="323"/>
      <c r="AJ516" s="323"/>
      <c r="AK516" s="323"/>
      <c r="AL516" s="323"/>
      <c r="AM516" s="323"/>
      <c r="AN516" s="324"/>
      <c r="AO516" s="323"/>
      <c r="AP516" s="323"/>
      <c r="AQ516" s="323"/>
      <c r="AR516" s="323"/>
      <c r="AS516" s="323"/>
      <c r="AT516" s="323"/>
      <c r="AU516" s="324"/>
      <c r="AV516" s="323"/>
      <c r="AW516" s="323"/>
      <c r="AX516" s="323"/>
      <c r="AY516" s="323"/>
      <c r="AZ516" s="323"/>
      <c r="BA516" s="323"/>
      <c r="BB516" s="324"/>
      <c r="BC516" s="323"/>
      <c r="BD516" s="323"/>
      <c r="BE516" s="323"/>
      <c r="BF516" s="323"/>
      <c r="BG516" s="323"/>
      <c r="BH516" s="323"/>
      <c r="BI516" s="323"/>
    </row>
    <row r="517" spans="3:61">
      <c r="C517" s="5" t="s">
        <v>9991</v>
      </c>
      <c r="D517" s="37">
        <f t="shared" si="10"/>
        <v>0</v>
      </c>
      <c r="E517" s="17"/>
      <c r="F517" s="17"/>
      <c r="G517" s="17">
        <v>0</v>
      </c>
      <c r="H517" s="17">
        <v>0</v>
      </c>
      <c r="I517" s="5" t="s">
        <v>6524</v>
      </c>
      <c r="K517" s="325"/>
      <c r="L517" s="325"/>
      <c r="M517" s="325"/>
      <c r="N517" s="17">
        <v>0</v>
      </c>
      <c r="O517" s="17"/>
      <c r="S517" s="269" t="s">
        <v>8</v>
      </c>
      <c r="T517" s="323"/>
      <c r="U517" s="323"/>
      <c r="V517" s="323"/>
      <c r="W517" s="323"/>
      <c r="X517" s="323"/>
      <c r="Y517" s="323"/>
      <c r="Z517" s="324"/>
      <c r="AA517" s="323"/>
      <c r="AB517" s="323"/>
      <c r="AC517" s="323"/>
      <c r="AD517" s="323"/>
      <c r="AE517" s="323"/>
      <c r="AF517" s="323"/>
      <c r="AG517" s="324"/>
      <c r="AH517" s="323"/>
      <c r="AI517" s="323"/>
      <c r="AJ517" s="323"/>
      <c r="AK517" s="323"/>
      <c r="AL517" s="323"/>
      <c r="AM517" s="323"/>
      <c r="AN517" s="324"/>
      <c r="AO517" s="323"/>
      <c r="AP517" s="323"/>
      <c r="AQ517" s="323"/>
      <c r="AR517" s="323"/>
      <c r="AS517" s="323"/>
      <c r="AT517" s="323"/>
      <c r="AU517" s="324"/>
      <c r="AV517" s="323"/>
      <c r="AW517" s="323"/>
      <c r="AX517" s="323"/>
      <c r="AY517" s="323"/>
      <c r="AZ517" s="323"/>
      <c r="BA517" s="323"/>
      <c r="BB517" s="324"/>
      <c r="BC517" s="323"/>
      <c r="BD517" s="323"/>
      <c r="BE517" s="323"/>
      <c r="BF517" s="323"/>
      <c r="BG517" s="323"/>
      <c r="BH517" s="323"/>
      <c r="BI517" s="323"/>
    </row>
    <row r="518" spans="3:61">
      <c r="C518" s="5" t="s">
        <v>9990</v>
      </c>
      <c r="D518" s="37">
        <f t="shared" si="10"/>
        <v>0</v>
      </c>
      <c r="E518" s="17"/>
      <c r="F518" s="17"/>
      <c r="G518" s="17">
        <v>0</v>
      </c>
      <c r="H518" s="17">
        <v>0</v>
      </c>
      <c r="I518" s="5" t="s">
        <v>6524</v>
      </c>
      <c r="K518" s="325"/>
      <c r="L518" s="325"/>
      <c r="M518" s="325"/>
      <c r="N518" s="17">
        <v>0</v>
      </c>
      <c r="O518" s="17"/>
      <c r="S518" s="269" t="s">
        <v>8</v>
      </c>
      <c r="T518" s="323"/>
      <c r="U518" s="323"/>
      <c r="V518" s="323"/>
      <c r="W518" s="323"/>
      <c r="X518" s="323"/>
      <c r="Y518" s="323"/>
      <c r="Z518" s="324"/>
      <c r="AA518" s="323"/>
      <c r="AB518" s="323"/>
      <c r="AC518" s="323"/>
      <c r="AD518" s="323"/>
      <c r="AE518" s="323"/>
      <c r="AF518" s="323"/>
      <c r="AG518" s="324"/>
      <c r="AH518" s="323"/>
      <c r="AI518" s="323"/>
      <c r="AJ518" s="323"/>
      <c r="AK518" s="323"/>
      <c r="AL518" s="323"/>
      <c r="AM518" s="323"/>
      <c r="AN518" s="324"/>
      <c r="AO518" s="323"/>
      <c r="AP518" s="323"/>
      <c r="AQ518" s="323"/>
      <c r="AR518" s="323"/>
      <c r="AS518" s="323"/>
      <c r="AT518" s="323"/>
      <c r="AU518" s="324"/>
      <c r="AV518" s="323"/>
      <c r="AW518" s="323"/>
      <c r="AX518" s="323"/>
      <c r="AY518" s="323"/>
      <c r="AZ518" s="323"/>
      <c r="BA518" s="323"/>
      <c r="BB518" s="324"/>
      <c r="BC518" s="323"/>
      <c r="BD518" s="323"/>
      <c r="BE518" s="323"/>
      <c r="BF518" s="323"/>
      <c r="BG518" s="323"/>
      <c r="BH518" s="323"/>
      <c r="BI518" s="323"/>
    </row>
    <row r="519" spans="3:61">
      <c r="C519" s="5" t="s">
        <v>9989</v>
      </c>
      <c r="D519" s="37">
        <f t="shared" si="10"/>
        <v>0</v>
      </c>
      <c r="E519" s="17"/>
      <c r="F519" s="17"/>
      <c r="G519" s="17">
        <v>0</v>
      </c>
      <c r="H519" s="17">
        <v>0</v>
      </c>
      <c r="I519" s="5" t="s">
        <v>6524</v>
      </c>
      <c r="K519" s="325"/>
      <c r="L519" s="325"/>
      <c r="M519" s="325"/>
      <c r="N519" s="17">
        <v>0</v>
      </c>
      <c r="O519" s="17"/>
      <c r="S519" s="269" t="s">
        <v>8</v>
      </c>
      <c r="T519" s="323"/>
      <c r="U519" s="323"/>
      <c r="V519" s="323"/>
      <c r="W519" s="323"/>
      <c r="X519" s="323"/>
      <c r="Y519" s="323"/>
      <c r="Z519" s="324"/>
      <c r="AA519" s="323"/>
      <c r="AB519" s="323"/>
      <c r="AC519" s="323"/>
      <c r="AD519" s="323"/>
      <c r="AE519" s="323"/>
      <c r="AF519" s="323"/>
      <c r="AG519" s="324"/>
      <c r="AH519" s="323"/>
      <c r="AI519" s="323"/>
      <c r="AJ519" s="323"/>
      <c r="AK519" s="323"/>
      <c r="AL519" s="323"/>
      <c r="AM519" s="323"/>
      <c r="AN519" s="324"/>
      <c r="AO519" s="323"/>
      <c r="AP519" s="323"/>
      <c r="AQ519" s="323"/>
      <c r="AR519" s="323"/>
      <c r="AS519" s="323"/>
      <c r="AT519" s="323"/>
      <c r="AU519" s="324"/>
      <c r="AV519" s="323"/>
      <c r="AW519" s="323"/>
      <c r="AX519" s="323"/>
      <c r="AY519" s="323"/>
      <c r="AZ519" s="323"/>
      <c r="BA519" s="323"/>
      <c r="BB519" s="324"/>
      <c r="BC519" s="323"/>
      <c r="BD519" s="323"/>
      <c r="BE519" s="323"/>
      <c r="BF519" s="323"/>
      <c r="BG519" s="323"/>
      <c r="BH519" s="323"/>
      <c r="BI519" s="323"/>
    </row>
    <row r="520" spans="3:61">
      <c r="C520" s="5" t="s">
        <v>9988</v>
      </c>
      <c r="D520" s="37">
        <f t="shared" si="10"/>
        <v>0</v>
      </c>
      <c r="E520" s="17"/>
      <c r="F520" s="17"/>
      <c r="G520" s="17">
        <v>0</v>
      </c>
      <c r="H520" s="17">
        <v>0</v>
      </c>
      <c r="I520" s="5" t="s">
        <v>6524</v>
      </c>
      <c r="K520" s="325"/>
      <c r="L520" s="325"/>
      <c r="M520" s="325"/>
      <c r="N520" s="17">
        <v>0</v>
      </c>
      <c r="O520" s="17"/>
      <c r="S520" s="269" t="s">
        <v>8</v>
      </c>
      <c r="T520" s="323"/>
      <c r="U520" s="323"/>
      <c r="V520" s="323"/>
      <c r="W520" s="323"/>
      <c r="X520" s="323"/>
      <c r="Y520" s="323"/>
      <c r="Z520" s="324"/>
      <c r="AA520" s="323"/>
      <c r="AB520" s="323"/>
      <c r="AC520" s="323"/>
      <c r="AD520" s="323"/>
      <c r="AE520" s="323"/>
      <c r="AF520" s="323"/>
      <c r="AG520" s="324"/>
      <c r="AH520" s="323"/>
      <c r="AI520" s="323"/>
      <c r="AJ520" s="323"/>
      <c r="AK520" s="323"/>
      <c r="AL520" s="323"/>
      <c r="AM520" s="323"/>
      <c r="AN520" s="324"/>
      <c r="AO520" s="323"/>
      <c r="AP520" s="323"/>
      <c r="AQ520" s="323"/>
      <c r="AR520" s="323"/>
      <c r="AS520" s="323"/>
      <c r="AT520" s="323"/>
      <c r="AU520" s="324"/>
      <c r="AV520" s="323"/>
      <c r="AW520" s="323"/>
      <c r="AX520" s="323"/>
      <c r="AY520" s="323"/>
      <c r="AZ520" s="323"/>
      <c r="BA520" s="323"/>
      <c r="BB520" s="324"/>
      <c r="BC520" s="323"/>
      <c r="BD520" s="323"/>
      <c r="BE520" s="323"/>
      <c r="BF520" s="323"/>
      <c r="BG520" s="323"/>
      <c r="BH520" s="323"/>
      <c r="BI520" s="323"/>
    </row>
    <row r="521" spans="3:61">
      <c r="C521" s="5" t="s">
        <v>9987</v>
      </c>
      <c r="D521" s="37">
        <f t="shared" si="10"/>
        <v>0</v>
      </c>
      <c r="E521" s="17"/>
      <c r="F521" s="17"/>
      <c r="G521" s="17">
        <v>0</v>
      </c>
      <c r="H521" s="17">
        <v>0</v>
      </c>
      <c r="I521" s="5" t="s">
        <v>6524</v>
      </c>
      <c r="K521" s="325"/>
      <c r="L521" s="325"/>
      <c r="M521" s="325"/>
      <c r="N521" s="17">
        <v>0</v>
      </c>
      <c r="O521" s="17"/>
      <c r="S521" s="269" t="s">
        <v>8</v>
      </c>
      <c r="T521" s="323"/>
      <c r="U521" s="323"/>
      <c r="V521" s="323"/>
      <c r="W521" s="323"/>
      <c r="X521" s="323"/>
      <c r="Y521" s="323"/>
      <c r="Z521" s="324"/>
      <c r="AA521" s="323"/>
      <c r="AB521" s="323"/>
      <c r="AC521" s="323"/>
      <c r="AD521" s="323"/>
      <c r="AE521" s="323"/>
      <c r="AF521" s="323"/>
      <c r="AG521" s="324"/>
      <c r="AH521" s="323"/>
      <c r="AI521" s="323"/>
      <c r="AJ521" s="323"/>
      <c r="AK521" s="323"/>
      <c r="AL521" s="323"/>
      <c r="AM521" s="323"/>
      <c r="AN521" s="324"/>
      <c r="AO521" s="323"/>
      <c r="AP521" s="323"/>
      <c r="AQ521" s="323"/>
      <c r="AR521" s="323"/>
      <c r="AS521" s="323"/>
      <c r="AT521" s="323"/>
      <c r="AU521" s="324"/>
      <c r="AV521" s="323"/>
      <c r="AW521" s="323"/>
      <c r="AX521" s="323"/>
      <c r="AY521" s="323"/>
      <c r="AZ521" s="323"/>
      <c r="BA521" s="323"/>
      <c r="BB521" s="324"/>
      <c r="BC521" s="323"/>
      <c r="BD521" s="323"/>
      <c r="BE521" s="323"/>
      <c r="BF521" s="323"/>
      <c r="BG521" s="323"/>
      <c r="BH521" s="323"/>
      <c r="BI521" s="323"/>
    </row>
    <row r="522" spans="3:61">
      <c r="C522" s="5" t="s">
        <v>9986</v>
      </c>
      <c r="D522" s="37">
        <f t="shared" si="10"/>
        <v>0</v>
      </c>
      <c r="E522" s="17"/>
      <c r="F522" s="17"/>
      <c r="G522" s="17">
        <v>0</v>
      </c>
      <c r="H522" s="17">
        <v>0</v>
      </c>
      <c r="I522" s="5" t="s">
        <v>6524</v>
      </c>
      <c r="K522" s="325"/>
      <c r="L522" s="325"/>
      <c r="M522" s="325"/>
      <c r="N522" s="17">
        <v>0</v>
      </c>
      <c r="O522" s="17"/>
      <c r="S522" s="269" t="s">
        <v>8</v>
      </c>
      <c r="T522" s="323"/>
      <c r="U522" s="323"/>
      <c r="V522" s="323"/>
      <c r="W522" s="323"/>
      <c r="X522" s="323"/>
      <c r="Y522" s="323"/>
      <c r="Z522" s="324"/>
      <c r="AA522" s="323"/>
      <c r="AB522" s="323"/>
      <c r="AC522" s="323"/>
      <c r="AD522" s="323"/>
      <c r="AE522" s="323"/>
      <c r="AF522" s="323"/>
      <c r="AG522" s="324"/>
      <c r="AH522" s="323"/>
      <c r="AI522" s="323"/>
      <c r="AJ522" s="323"/>
      <c r="AK522" s="323"/>
      <c r="AL522" s="323"/>
      <c r="AM522" s="323"/>
      <c r="AN522" s="324"/>
      <c r="AO522" s="323"/>
      <c r="AP522" s="323"/>
      <c r="AQ522" s="323"/>
      <c r="AR522" s="323"/>
      <c r="AS522" s="323"/>
      <c r="AT522" s="323"/>
      <c r="AU522" s="324"/>
      <c r="AV522" s="323"/>
      <c r="AW522" s="323"/>
      <c r="AX522" s="323"/>
      <c r="AY522" s="323"/>
      <c r="AZ522" s="323"/>
      <c r="BA522" s="323"/>
      <c r="BB522" s="324"/>
      <c r="BC522" s="323"/>
      <c r="BD522" s="323"/>
      <c r="BE522" s="323"/>
      <c r="BF522" s="323"/>
      <c r="BG522" s="323"/>
      <c r="BH522" s="323"/>
      <c r="BI522" s="323"/>
    </row>
    <row r="523" spans="3:61">
      <c r="C523" s="5" t="s">
        <v>9985</v>
      </c>
      <c r="D523" s="37">
        <f t="shared" si="10"/>
        <v>0</v>
      </c>
      <c r="E523" s="17"/>
      <c r="F523" s="17"/>
      <c r="G523" s="17">
        <v>0</v>
      </c>
      <c r="H523" s="17">
        <v>0</v>
      </c>
      <c r="I523" s="5" t="s">
        <v>6524</v>
      </c>
      <c r="K523" s="325"/>
      <c r="L523" s="325"/>
      <c r="M523" s="325"/>
      <c r="N523" s="17">
        <v>0</v>
      </c>
      <c r="O523" s="17"/>
      <c r="S523" s="269" t="s">
        <v>8</v>
      </c>
      <c r="T523" s="323"/>
      <c r="U523" s="323"/>
      <c r="V523" s="323"/>
      <c r="W523" s="323"/>
      <c r="X523" s="323"/>
      <c r="Y523" s="323"/>
      <c r="Z523" s="324"/>
      <c r="AA523" s="323"/>
      <c r="AB523" s="323"/>
      <c r="AC523" s="323"/>
      <c r="AD523" s="323"/>
      <c r="AE523" s="323"/>
      <c r="AF523" s="323"/>
      <c r="AG523" s="324"/>
      <c r="AH523" s="323"/>
      <c r="AI523" s="323"/>
      <c r="AJ523" s="323"/>
      <c r="AK523" s="323"/>
      <c r="AL523" s="323"/>
      <c r="AM523" s="323"/>
      <c r="AN523" s="324"/>
      <c r="AO523" s="323"/>
      <c r="AP523" s="323"/>
      <c r="AQ523" s="323"/>
      <c r="AR523" s="323"/>
      <c r="AS523" s="323"/>
      <c r="AT523" s="323"/>
      <c r="AU523" s="324"/>
      <c r="AV523" s="323"/>
      <c r="AW523" s="323"/>
      <c r="AX523" s="323"/>
      <c r="AY523" s="323"/>
      <c r="AZ523" s="323"/>
      <c r="BA523" s="323"/>
      <c r="BB523" s="324"/>
      <c r="BC523" s="323"/>
      <c r="BD523" s="323"/>
      <c r="BE523" s="323"/>
      <c r="BF523" s="323"/>
      <c r="BG523" s="323"/>
      <c r="BH523" s="323"/>
      <c r="BI523" s="323"/>
    </row>
    <row r="524" spans="3:61">
      <c r="C524" s="5" t="s">
        <v>9984</v>
      </c>
      <c r="D524" s="37">
        <f t="shared" si="10"/>
        <v>0</v>
      </c>
      <c r="E524" s="17"/>
      <c r="F524" s="17"/>
      <c r="G524" s="17">
        <v>0</v>
      </c>
      <c r="H524" s="17">
        <v>0</v>
      </c>
      <c r="I524" s="5" t="s">
        <v>6524</v>
      </c>
      <c r="K524" s="325"/>
      <c r="L524" s="325"/>
      <c r="M524" s="325"/>
      <c r="N524" s="17">
        <v>0</v>
      </c>
      <c r="O524" s="17"/>
      <c r="S524" s="269" t="s">
        <v>8</v>
      </c>
      <c r="T524" s="323"/>
      <c r="U524" s="323"/>
      <c r="V524" s="323"/>
      <c r="W524" s="323"/>
      <c r="X524" s="323"/>
      <c r="Y524" s="323"/>
      <c r="Z524" s="324"/>
      <c r="AA524" s="323"/>
      <c r="AB524" s="323"/>
      <c r="AC524" s="323"/>
      <c r="AD524" s="323"/>
      <c r="AE524" s="323"/>
      <c r="AF524" s="323"/>
      <c r="AG524" s="324"/>
      <c r="AH524" s="323"/>
      <c r="AI524" s="323"/>
      <c r="AJ524" s="323"/>
      <c r="AK524" s="323"/>
      <c r="AL524" s="323"/>
      <c r="AM524" s="323"/>
      <c r="AN524" s="324"/>
      <c r="AO524" s="323"/>
      <c r="AP524" s="323"/>
      <c r="AQ524" s="323"/>
      <c r="AR524" s="323"/>
      <c r="AS524" s="323"/>
      <c r="AT524" s="323"/>
      <c r="AU524" s="324"/>
      <c r="AV524" s="323"/>
      <c r="AW524" s="323"/>
      <c r="AX524" s="323"/>
      <c r="AY524" s="323"/>
      <c r="AZ524" s="323"/>
      <c r="BA524" s="323"/>
      <c r="BB524" s="324"/>
      <c r="BC524" s="323"/>
      <c r="BD524" s="323"/>
      <c r="BE524" s="323"/>
      <c r="BF524" s="323"/>
      <c r="BG524" s="323"/>
      <c r="BH524" s="323"/>
      <c r="BI524" s="323"/>
    </row>
    <row r="525" spans="3:61">
      <c r="C525" s="5" t="s">
        <v>9983</v>
      </c>
      <c r="D525" s="37">
        <f t="shared" si="10"/>
        <v>0</v>
      </c>
      <c r="E525" s="17"/>
      <c r="F525" s="17"/>
      <c r="G525" s="17">
        <v>0</v>
      </c>
      <c r="H525" s="17">
        <v>0</v>
      </c>
      <c r="I525" s="5" t="s">
        <v>6524</v>
      </c>
      <c r="N525" s="17">
        <v>0</v>
      </c>
      <c r="O525" s="5">
        <v>2009</v>
      </c>
      <c r="P525" s="5" t="s">
        <v>9931</v>
      </c>
      <c r="Q525" s="268" t="s">
        <v>9982</v>
      </c>
      <c r="S525" s="269" t="s">
        <v>8</v>
      </c>
      <c r="T525" s="323"/>
      <c r="U525" s="323"/>
      <c r="V525" s="323"/>
      <c r="W525" s="323"/>
      <c r="X525" s="323"/>
      <c r="Y525" s="323"/>
      <c r="Z525" s="324"/>
      <c r="AA525" s="323"/>
      <c r="AB525" s="323"/>
      <c r="AC525" s="323"/>
      <c r="AD525" s="323"/>
      <c r="AE525" s="323"/>
      <c r="AF525" s="323"/>
      <c r="AG525" s="324"/>
      <c r="AH525" s="323"/>
      <c r="AI525" s="323"/>
      <c r="AJ525" s="323"/>
      <c r="AK525" s="323"/>
      <c r="AL525" s="323"/>
      <c r="AM525" s="323"/>
      <c r="AN525" s="324"/>
      <c r="AO525" s="323"/>
      <c r="AP525" s="323"/>
      <c r="AQ525" s="323"/>
      <c r="AR525" s="323"/>
      <c r="AS525" s="323"/>
      <c r="AT525" s="323"/>
      <c r="AU525" s="324"/>
      <c r="AV525" s="323"/>
      <c r="AW525" s="323"/>
      <c r="AX525" s="323"/>
      <c r="AY525" s="323"/>
      <c r="AZ525" s="323"/>
      <c r="BA525" s="323"/>
      <c r="BB525" s="324"/>
      <c r="BC525" s="323"/>
      <c r="BD525" s="323"/>
      <c r="BE525" s="323"/>
      <c r="BF525" s="323"/>
      <c r="BG525" s="323"/>
      <c r="BH525" s="323"/>
      <c r="BI525" s="323"/>
    </row>
    <row r="526" spans="3:61">
      <c r="C526" s="5" t="s">
        <v>9981</v>
      </c>
      <c r="D526" s="37">
        <f t="shared" si="10"/>
        <v>0</v>
      </c>
      <c r="E526" s="17"/>
      <c r="F526" s="17"/>
      <c r="G526" s="17">
        <v>0</v>
      </c>
      <c r="H526" s="17">
        <v>0</v>
      </c>
      <c r="I526" s="5" t="s">
        <v>6524</v>
      </c>
      <c r="N526" s="17">
        <v>0</v>
      </c>
      <c r="O526" s="5">
        <v>2008</v>
      </c>
      <c r="P526" s="5" t="s">
        <v>9980</v>
      </c>
      <c r="Q526" s="268" t="s">
        <v>9979</v>
      </c>
      <c r="S526" s="269" t="s">
        <v>8</v>
      </c>
      <c r="T526" s="323"/>
      <c r="U526" s="323"/>
      <c r="V526" s="323"/>
      <c r="W526" s="323"/>
      <c r="X526" s="323"/>
      <c r="Y526" s="323"/>
      <c r="Z526" s="324"/>
      <c r="AA526" s="323"/>
      <c r="AB526" s="323"/>
      <c r="AC526" s="323"/>
      <c r="AD526" s="323"/>
      <c r="AE526" s="323"/>
      <c r="AF526" s="323"/>
      <c r="AG526" s="324"/>
      <c r="AH526" s="323"/>
      <c r="AI526" s="323"/>
      <c r="AJ526" s="323"/>
      <c r="AK526" s="323"/>
      <c r="AL526" s="323"/>
      <c r="AM526" s="323"/>
      <c r="AN526" s="324"/>
      <c r="AO526" s="323"/>
      <c r="AP526" s="323"/>
      <c r="AQ526" s="323"/>
      <c r="AR526" s="323"/>
      <c r="AS526" s="323"/>
      <c r="AT526" s="323"/>
      <c r="AU526" s="324"/>
      <c r="AV526" s="323"/>
      <c r="AW526" s="323"/>
      <c r="AX526" s="323"/>
      <c r="AY526" s="323"/>
      <c r="AZ526" s="323"/>
      <c r="BA526" s="323"/>
      <c r="BB526" s="324"/>
      <c r="BC526" s="323"/>
      <c r="BD526" s="323"/>
      <c r="BE526" s="323"/>
      <c r="BF526" s="323"/>
      <c r="BG526" s="323"/>
      <c r="BH526" s="323"/>
      <c r="BI526" s="323"/>
    </row>
    <row r="527" spans="3:61">
      <c r="C527" s="5" t="s">
        <v>9507</v>
      </c>
      <c r="D527" s="37">
        <f t="shared" si="10"/>
        <v>0</v>
      </c>
      <c r="E527" s="17">
        <v>0</v>
      </c>
      <c r="F527" s="17">
        <v>0</v>
      </c>
      <c r="G527" s="17">
        <v>0</v>
      </c>
      <c r="H527" s="17">
        <v>0</v>
      </c>
      <c r="I527" s="5" t="s">
        <v>6524</v>
      </c>
      <c r="K527" s="325"/>
      <c r="L527" s="325"/>
      <c r="M527" s="325"/>
      <c r="N527" s="17">
        <v>0</v>
      </c>
      <c r="O527" s="17">
        <v>2021</v>
      </c>
      <c r="P527" s="5" t="s">
        <v>9978</v>
      </c>
      <c r="Q527" s="268" t="s">
        <v>9977</v>
      </c>
      <c r="S527" s="269" t="s">
        <v>8</v>
      </c>
      <c r="T527" s="323"/>
      <c r="U527" s="323"/>
      <c r="V527" s="323"/>
      <c r="W527" s="323"/>
      <c r="X527" s="323"/>
      <c r="Y527" s="323"/>
      <c r="Z527" s="324"/>
      <c r="AA527" s="323"/>
      <c r="AB527" s="323"/>
      <c r="AC527" s="323"/>
      <c r="AD527" s="323"/>
      <c r="AE527" s="323"/>
      <c r="AF527" s="323"/>
      <c r="AG527" s="324"/>
      <c r="AH527" s="323"/>
      <c r="AI527" s="323"/>
      <c r="AJ527" s="323"/>
      <c r="AK527" s="323"/>
      <c r="AL527" s="323"/>
      <c r="AM527" s="323"/>
      <c r="AN527" s="324"/>
      <c r="AO527" s="323"/>
      <c r="AP527" s="323"/>
      <c r="AQ527" s="323"/>
      <c r="AR527" s="323"/>
      <c r="AS527" s="323"/>
      <c r="AT527" s="323"/>
      <c r="AU527" s="324"/>
      <c r="AV527" s="323"/>
      <c r="AW527" s="323"/>
      <c r="AX527" s="323"/>
      <c r="AY527" s="323"/>
      <c r="AZ527" s="323"/>
      <c r="BA527" s="323"/>
      <c r="BB527" s="324"/>
      <c r="BC527" s="323"/>
      <c r="BD527" s="323"/>
      <c r="BE527" s="323"/>
      <c r="BF527" s="323"/>
      <c r="BG527" s="323"/>
      <c r="BH527" s="323"/>
      <c r="BI527" s="323"/>
    </row>
    <row r="528" spans="3:61">
      <c r="C528" s="5" t="s">
        <v>7954</v>
      </c>
      <c r="D528" s="37">
        <f t="shared" si="10"/>
        <v>0</v>
      </c>
      <c r="E528" s="17">
        <v>0</v>
      </c>
      <c r="F528" s="17">
        <v>0</v>
      </c>
      <c r="G528" s="17">
        <v>0</v>
      </c>
      <c r="H528" s="17">
        <v>0</v>
      </c>
      <c r="I528" s="5" t="s">
        <v>6524</v>
      </c>
      <c r="K528" s="325"/>
      <c r="L528" s="325"/>
      <c r="M528" s="325"/>
      <c r="N528" s="17">
        <v>0</v>
      </c>
      <c r="O528" s="5">
        <v>2020</v>
      </c>
      <c r="P528" s="5" t="s">
        <v>9976</v>
      </c>
      <c r="Q528" s="268" t="s">
        <v>9975</v>
      </c>
      <c r="S528" s="269" t="s">
        <v>8</v>
      </c>
      <c r="T528" s="323"/>
      <c r="U528" s="323"/>
      <c r="V528" s="323"/>
      <c r="W528" s="323"/>
      <c r="X528" s="323"/>
      <c r="Y528" s="323"/>
      <c r="Z528" s="324"/>
      <c r="AA528" s="323"/>
      <c r="AB528" s="323"/>
      <c r="AC528" s="323"/>
      <c r="AD528" s="323"/>
      <c r="AE528" s="323"/>
      <c r="AF528" s="323"/>
      <c r="AG528" s="324"/>
      <c r="AH528" s="323"/>
      <c r="AI528" s="323"/>
      <c r="AJ528" s="323"/>
      <c r="AK528" s="323"/>
      <c r="AL528" s="323"/>
      <c r="AM528" s="323"/>
      <c r="AN528" s="324"/>
      <c r="AO528" s="323"/>
      <c r="AP528" s="323"/>
      <c r="AQ528" s="323"/>
      <c r="AR528" s="323"/>
      <c r="AS528" s="323"/>
      <c r="AT528" s="323"/>
      <c r="AU528" s="324"/>
      <c r="AV528" s="323"/>
      <c r="AW528" s="323"/>
      <c r="AX528" s="323"/>
      <c r="AY528" s="323"/>
      <c r="AZ528" s="323"/>
      <c r="BA528" s="323"/>
      <c r="BB528" s="324"/>
      <c r="BC528" s="323"/>
      <c r="BD528" s="323"/>
      <c r="BE528" s="323"/>
      <c r="BF528" s="323"/>
      <c r="BG528" s="323"/>
      <c r="BH528" s="323"/>
      <c r="BI528" s="323"/>
    </row>
    <row r="529" spans="3:61">
      <c r="C529" s="5" t="s">
        <v>9974</v>
      </c>
      <c r="D529" s="37">
        <f t="shared" si="10"/>
        <v>0</v>
      </c>
      <c r="E529" s="17"/>
      <c r="F529" s="17"/>
      <c r="G529" s="17">
        <v>0</v>
      </c>
      <c r="H529" s="17">
        <v>0</v>
      </c>
      <c r="I529" s="5" t="s">
        <v>6524</v>
      </c>
      <c r="K529" s="325"/>
      <c r="L529" s="325"/>
      <c r="M529" s="325"/>
      <c r="N529" s="17">
        <v>0</v>
      </c>
      <c r="O529" s="17"/>
      <c r="S529" s="269" t="s">
        <v>8</v>
      </c>
      <c r="T529" s="323"/>
      <c r="U529" s="323"/>
      <c r="V529" s="323"/>
      <c r="W529" s="323"/>
      <c r="X529" s="323"/>
      <c r="Y529" s="323"/>
      <c r="Z529" s="324"/>
      <c r="AA529" s="323"/>
      <c r="AB529" s="323"/>
      <c r="AC529" s="323"/>
      <c r="AD529" s="323"/>
      <c r="AE529" s="323"/>
      <c r="AF529" s="323"/>
      <c r="AG529" s="324"/>
      <c r="AH529" s="323"/>
      <c r="AI529" s="323"/>
      <c r="AJ529" s="323"/>
      <c r="AK529" s="323"/>
      <c r="AL529" s="323"/>
      <c r="AM529" s="323"/>
      <c r="AN529" s="324"/>
      <c r="AO529" s="323"/>
      <c r="AP529" s="323"/>
      <c r="AQ529" s="323"/>
      <c r="AR529" s="323"/>
      <c r="AS529" s="323"/>
      <c r="AT529" s="323"/>
      <c r="AU529" s="324"/>
      <c r="AV529" s="323"/>
      <c r="AW529" s="323"/>
      <c r="AX529" s="323"/>
      <c r="AY529" s="323"/>
      <c r="AZ529" s="323"/>
      <c r="BA529" s="323"/>
      <c r="BB529" s="324"/>
      <c r="BC529" s="323"/>
      <c r="BD529" s="323"/>
      <c r="BE529" s="323"/>
      <c r="BF529" s="323"/>
      <c r="BG529" s="323"/>
      <c r="BH529" s="323"/>
      <c r="BI529" s="323"/>
    </row>
    <row r="530" spans="3:61">
      <c r="C530" s="5" t="s">
        <v>9973</v>
      </c>
      <c r="D530" s="37">
        <f t="shared" si="10"/>
        <v>0</v>
      </c>
      <c r="E530" s="17"/>
      <c r="F530" s="17"/>
      <c r="G530" s="17">
        <v>0</v>
      </c>
      <c r="H530" s="17">
        <v>0</v>
      </c>
      <c r="I530" s="5" t="s">
        <v>6524</v>
      </c>
      <c r="K530" s="325"/>
      <c r="L530" s="325"/>
      <c r="M530" s="325"/>
      <c r="N530" s="17">
        <v>0</v>
      </c>
      <c r="O530" s="17"/>
      <c r="S530" s="269" t="s">
        <v>8</v>
      </c>
      <c r="T530" s="323"/>
      <c r="U530" s="323"/>
      <c r="V530" s="323"/>
      <c r="W530" s="323"/>
      <c r="X530" s="323"/>
      <c r="Y530" s="323"/>
      <c r="Z530" s="324"/>
      <c r="AA530" s="323"/>
      <c r="AB530" s="323"/>
      <c r="AC530" s="323"/>
      <c r="AD530" s="323"/>
      <c r="AE530" s="323"/>
      <c r="AF530" s="323"/>
      <c r="AG530" s="324"/>
      <c r="AH530" s="323"/>
      <c r="AI530" s="323"/>
      <c r="AJ530" s="323"/>
      <c r="AK530" s="323"/>
      <c r="AL530" s="323"/>
      <c r="AM530" s="323"/>
      <c r="AN530" s="324"/>
      <c r="AO530" s="323"/>
      <c r="AP530" s="323"/>
      <c r="AQ530" s="323"/>
      <c r="AR530" s="323"/>
      <c r="AS530" s="323"/>
      <c r="AT530" s="323"/>
      <c r="AU530" s="324"/>
      <c r="AV530" s="323"/>
      <c r="AW530" s="323"/>
      <c r="AX530" s="323"/>
      <c r="AY530" s="323"/>
      <c r="AZ530" s="323"/>
      <c r="BA530" s="323"/>
      <c r="BB530" s="324"/>
      <c r="BC530" s="323"/>
      <c r="BD530" s="323"/>
      <c r="BE530" s="323"/>
      <c r="BF530" s="323"/>
      <c r="BG530" s="323"/>
      <c r="BH530" s="323"/>
      <c r="BI530" s="323"/>
    </row>
    <row r="531" spans="3:61">
      <c r="C531" s="5" t="s">
        <v>9972</v>
      </c>
      <c r="D531" s="37">
        <f t="shared" si="10"/>
        <v>0</v>
      </c>
      <c r="E531" s="17">
        <v>0</v>
      </c>
      <c r="F531" s="17">
        <v>0</v>
      </c>
      <c r="G531" s="17">
        <v>0</v>
      </c>
      <c r="H531" s="17">
        <v>0</v>
      </c>
      <c r="I531" s="5" t="s">
        <v>6524</v>
      </c>
      <c r="K531" s="325"/>
      <c r="L531" s="325"/>
      <c r="M531" s="325"/>
      <c r="N531" s="17">
        <v>0</v>
      </c>
      <c r="O531" s="5">
        <v>2021</v>
      </c>
      <c r="P531" s="5" t="s">
        <v>9971</v>
      </c>
      <c r="Q531" s="268" t="s">
        <v>9970</v>
      </c>
      <c r="S531" s="269" t="s">
        <v>8</v>
      </c>
      <c r="T531" s="323"/>
      <c r="U531" s="323"/>
      <c r="V531" s="323"/>
      <c r="W531" s="323"/>
      <c r="X531" s="323"/>
      <c r="Y531" s="323"/>
      <c r="Z531" s="324"/>
      <c r="AA531" s="323"/>
      <c r="AB531" s="323"/>
      <c r="AC531" s="323"/>
      <c r="AD531" s="323"/>
      <c r="AE531" s="323"/>
      <c r="AF531" s="323"/>
      <c r="AG531" s="324"/>
      <c r="AH531" s="323"/>
      <c r="AI531" s="323"/>
      <c r="AJ531" s="323"/>
      <c r="AK531" s="323"/>
      <c r="AL531" s="323"/>
      <c r="AM531" s="323"/>
      <c r="AN531" s="324"/>
      <c r="AO531" s="323"/>
      <c r="AP531" s="323"/>
      <c r="AQ531" s="323"/>
      <c r="AR531" s="323"/>
      <c r="AS531" s="323"/>
      <c r="AT531" s="323"/>
      <c r="AU531" s="324"/>
      <c r="AV531" s="323"/>
      <c r="AW531" s="323"/>
      <c r="AX531" s="323"/>
      <c r="AY531" s="323"/>
      <c r="AZ531" s="323"/>
      <c r="BA531" s="323"/>
      <c r="BB531" s="324"/>
      <c r="BC531" s="323"/>
      <c r="BD531" s="323"/>
      <c r="BE531" s="323"/>
      <c r="BF531" s="323"/>
      <c r="BG531" s="323"/>
      <c r="BH531" s="323"/>
      <c r="BI531" s="323"/>
    </row>
    <row r="532" spans="3:61">
      <c r="C532" s="5" t="s">
        <v>9969</v>
      </c>
      <c r="D532" s="37">
        <f t="shared" si="10"/>
        <v>0</v>
      </c>
      <c r="E532" s="17"/>
      <c r="F532" s="17"/>
      <c r="G532" s="17">
        <v>0</v>
      </c>
      <c r="H532" s="17">
        <v>0</v>
      </c>
      <c r="I532" s="5" t="s">
        <v>6524</v>
      </c>
      <c r="K532" s="325"/>
      <c r="L532" s="325"/>
      <c r="M532" s="325"/>
      <c r="N532" s="17">
        <v>0</v>
      </c>
      <c r="O532" s="17"/>
      <c r="S532" s="269" t="s">
        <v>8</v>
      </c>
      <c r="T532" s="323"/>
      <c r="U532" s="323"/>
      <c r="V532" s="323"/>
      <c r="W532" s="323"/>
      <c r="X532" s="323"/>
      <c r="Y532" s="323"/>
      <c r="Z532" s="324"/>
      <c r="AA532" s="323"/>
      <c r="AB532" s="323"/>
      <c r="AC532" s="323"/>
      <c r="AD532" s="323"/>
      <c r="AE532" s="323"/>
      <c r="AF532" s="323"/>
      <c r="AG532" s="324"/>
      <c r="AH532" s="323"/>
      <c r="AI532" s="323"/>
      <c r="AJ532" s="323"/>
      <c r="AK532" s="323"/>
      <c r="AL532" s="323"/>
      <c r="AM532" s="323"/>
      <c r="AN532" s="324"/>
      <c r="AO532" s="323"/>
      <c r="AP532" s="323"/>
      <c r="AQ532" s="323"/>
      <c r="AR532" s="323"/>
      <c r="AS532" s="323"/>
      <c r="AT532" s="323"/>
      <c r="AU532" s="324"/>
      <c r="AV532" s="323"/>
      <c r="AW532" s="323"/>
      <c r="AX532" s="323"/>
      <c r="AY532" s="323"/>
      <c r="AZ532" s="323"/>
      <c r="BA532" s="323"/>
      <c r="BB532" s="324"/>
      <c r="BC532" s="323"/>
      <c r="BD532" s="323"/>
      <c r="BE532" s="323"/>
      <c r="BF532" s="323"/>
      <c r="BG532" s="323"/>
      <c r="BH532" s="323"/>
      <c r="BI532" s="323"/>
    </row>
    <row r="533" spans="3:61">
      <c r="C533" s="5" t="s">
        <v>9968</v>
      </c>
      <c r="D533" s="37">
        <f t="shared" si="10"/>
        <v>0</v>
      </c>
      <c r="E533" s="17"/>
      <c r="F533" s="17"/>
      <c r="G533" s="17">
        <v>0</v>
      </c>
      <c r="H533" s="17">
        <v>0</v>
      </c>
      <c r="I533" s="5" t="s">
        <v>6524</v>
      </c>
      <c r="K533" s="325"/>
      <c r="L533" s="325"/>
      <c r="M533" s="325"/>
      <c r="N533" s="17">
        <v>0</v>
      </c>
      <c r="O533" s="17"/>
      <c r="S533" s="269" t="s">
        <v>8</v>
      </c>
      <c r="T533" s="323"/>
      <c r="U533" s="323"/>
      <c r="V533" s="323"/>
      <c r="W533" s="323"/>
      <c r="X533" s="323"/>
      <c r="Y533" s="323"/>
      <c r="Z533" s="324"/>
      <c r="AA533" s="323"/>
      <c r="AB533" s="323"/>
      <c r="AC533" s="323"/>
      <c r="AD533" s="323"/>
      <c r="AE533" s="323"/>
      <c r="AF533" s="323"/>
      <c r="AG533" s="324"/>
      <c r="AH533" s="323"/>
      <c r="AI533" s="323"/>
      <c r="AJ533" s="323"/>
      <c r="AK533" s="323"/>
      <c r="AL533" s="323"/>
      <c r="AM533" s="323"/>
      <c r="AN533" s="324"/>
      <c r="AO533" s="323"/>
      <c r="AP533" s="323"/>
      <c r="AQ533" s="323"/>
      <c r="AR533" s="323"/>
      <c r="AS533" s="323"/>
      <c r="AT533" s="323"/>
      <c r="AU533" s="324"/>
      <c r="AV533" s="323"/>
      <c r="AW533" s="323"/>
      <c r="AX533" s="323"/>
      <c r="AY533" s="323"/>
      <c r="AZ533" s="323"/>
      <c r="BA533" s="323"/>
      <c r="BB533" s="324"/>
      <c r="BC533" s="323"/>
      <c r="BD533" s="323"/>
      <c r="BE533" s="323"/>
      <c r="BF533" s="323"/>
      <c r="BG533" s="323"/>
      <c r="BH533" s="323"/>
      <c r="BI533" s="323"/>
    </row>
    <row r="534" spans="3:61">
      <c r="C534" s="5" t="s">
        <v>9967</v>
      </c>
      <c r="D534" s="37">
        <f t="shared" si="10"/>
        <v>0</v>
      </c>
      <c r="E534" s="17"/>
      <c r="F534" s="17"/>
      <c r="G534" s="17">
        <v>0</v>
      </c>
      <c r="H534" s="17">
        <v>0</v>
      </c>
      <c r="I534" s="5" t="s">
        <v>6524</v>
      </c>
      <c r="K534" s="325"/>
      <c r="L534" s="325"/>
      <c r="M534" s="325"/>
      <c r="N534" s="17">
        <v>0</v>
      </c>
      <c r="O534" s="17"/>
      <c r="S534" s="269" t="s">
        <v>8</v>
      </c>
      <c r="T534" s="323"/>
      <c r="U534" s="323"/>
      <c r="V534" s="323"/>
      <c r="W534" s="323"/>
      <c r="X534" s="323"/>
      <c r="Y534" s="323"/>
      <c r="Z534" s="324"/>
      <c r="AA534" s="323"/>
      <c r="AB534" s="323"/>
      <c r="AC534" s="323"/>
      <c r="AD534" s="323"/>
      <c r="AE534" s="323"/>
      <c r="AF534" s="323"/>
      <c r="AG534" s="324"/>
      <c r="AH534" s="323"/>
      <c r="AI534" s="323"/>
      <c r="AJ534" s="323"/>
      <c r="AK534" s="323"/>
      <c r="AL534" s="323"/>
      <c r="AM534" s="323"/>
      <c r="AN534" s="324"/>
      <c r="AO534" s="323"/>
      <c r="AP534" s="323"/>
      <c r="AQ534" s="323"/>
      <c r="AR534" s="323"/>
      <c r="AS534" s="323"/>
      <c r="AT534" s="323"/>
      <c r="AU534" s="324"/>
      <c r="AV534" s="323"/>
      <c r="AW534" s="323"/>
      <c r="AX534" s="323"/>
      <c r="AY534" s="323"/>
      <c r="AZ534" s="323"/>
      <c r="BA534" s="323"/>
      <c r="BB534" s="324"/>
      <c r="BC534" s="323"/>
      <c r="BD534" s="323"/>
      <c r="BE534" s="323"/>
      <c r="BF534" s="323"/>
      <c r="BG534" s="323"/>
      <c r="BH534" s="323"/>
      <c r="BI534" s="323"/>
    </row>
    <row r="535" spans="3:61">
      <c r="C535" s="5" t="s">
        <v>9966</v>
      </c>
      <c r="D535" s="37">
        <f t="shared" si="10"/>
        <v>0</v>
      </c>
      <c r="E535" s="17"/>
      <c r="F535" s="17"/>
      <c r="G535" s="17">
        <v>0</v>
      </c>
      <c r="H535" s="17">
        <v>0</v>
      </c>
      <c r="I535" s="5" t="s">
        <v>6524</v>
      </c>
      <c r="K535" s="325"/>
      <c r="L535" s="325"/>
      <c r="M535" s="325"/>
      <c r="N535" s="17">
        <v>0</v>
      </c>
      <c r="O535" s="17"/>
      <c r="S535" s="269" t="s">
        <v>8</v>
      </c>
      <c r="T535" s="323"/>
      <c r="U535" s="323"/>
      <c r="V535" s="323"/>
      <c r="W535" s="323"/>
      <c r="X535" s="323"/>
      <c r="Y535" s="323"/>
      <c r="Z535" s="324"/>
      <c r="AA535" s="323"/>
      <c r="AB535" s="323"/>
      <c r="AC535" s="323"/>
      <c r="AD535" s="323"/>
      <c r="AE535" s="323"/>
      <c r="AF535" s="323"/>
      <c r="AG535" s="324"/>
      <c r="AH535" s="323"/>
      <c r="AI535" s="323"/>
      <c r="AJ535" s="323"/>
      <c r="AK535" s="323"/>
      <c r="AL535" s="323"/>
      <c r="AM535" s="323"/>
      <c r="AN535" s="324"/>
      <c r="AO535" s="323"/>
      <c r="AP535" s="323"/>
      <c r="AQ535" s="323"/>
      <c r="AR535" s="323"/>
      <c r="AS535" s="323"/>
      <c r="AT535" s="323"/>
      <c r="AU535" s="324"/>
      <c r="AV535" s="323"/>
      <c r="AW535" s="323"/>
      <c r="AX535" s="323"/>
      <c r="AY535" s="323"/>
      <c r="AZ535" s="323"/>
      <c r="BA535" s="323"/>
      <c r="BB535" s="324"/>
      <c r="BC535" s="323"/>
      <c r="BD535" s="323"/>
      <c r="BE535" s="323"/>
      <c r="BF535" s="323"/>
      <c r="BG535" s="323"/>
      <c r="BH535" s="323"/>
      <c r="BI535" s="323"/>
    </row>
    <row r="536" spans="3:61">
      <c r="C536" s="5" t="s">
        <v>9965</v>
      </c>
      <c r="D536" s="37">
        <f t="shared" si="10"/>
        <v>0</v>
      </c>
      <c r="E536" s="17"/>
      <c r="F536" s="17"/>
      <c r="G536" s="17">
        <v>0</v>
      </c>
      <c r="H536" s="17">
        <v>0</v>
      </c>
      <c r="I536" s="5" t="s">
        <v>6524</v>
      </c>
      <c r="K536" s="325"/>
      <c r="L536" s="325"/>
      <c r="M536" s="325"/>
      <c r="N536" s="17">
        <v>0</v>
      </c>
      <c r="O536" s="17"/>
      <c r="S536" s="269" t="s">
        <v>8</v>
      </c>
      <c r="T536" s="323"/>
      <c r="U536" s="323"/>
      <c r="V536" s="323"/>
      <c r="W536" s="323"/>
      <c r="X536" s="323"/>
      <c r="Y536" s="323"/>
      <c r="Z536" s="324"/>
      <c r="AA536" s="323"/>
      <c r="AB536" s="323"/>
      <c r="AC536" s="323"/>
      <c r="AD536" s="323"/>
      <c r="AE536" s="323"/>
      <c r="AF536" s="323"/>
      <c r="AG536" s="324"/>
      <c r="AH536" s="323"/>
      <c r="AI536" s="323"/>
      <c r="AJ536" s="323"/>
      <c r="AK536" s="323"/>
      <c r="AL536" s="323"/>
      <c r="AM536" s="323"/>
      <c r="AN536" s="324"/>
      <c r="AO536" s="323"/>
      <c r="AP536" s="323"/>
      <c r="AQ536" s="323"/>
      <c r="AR536" s="323"/>
      <c r="AS536" s="323"/>
      <c r="AT536" s="323"/>
      <c r="AU536" s="324"/>
      <c r="AV536" s="323"/>
      <c r="AW536" s="323"/>
      <c r="AX536" s="323"/>
      <c r="AY536" s="323"/>
      <c r="AZ536" s="323"/>
      <c r="BA536" s="323"/>
      <c r="BB536" s="324"/>
      <c r="BC536" s="323"/>
      <c r="BD536" s="323"/>
      <c r="BE536" s="323"/>
      <c r="BF536" s="323"/>
      <c r="BG536" s="323"/>
      <c r="BH536" s="323"/>
      <c r="BI536" s="323"/>
    </row>
    <row r="537" spans="3:61">
      <c r="C537" s="5" t="s">
        <v>9964</v>
      </c>
      <c r="D537" s="37">
        <f t="shared" si="10"/>
        <v>0</v>
      </c>
      <c r="E537" s="17"/>
      <c r="F537" s="17"/>
      <c r="G537" s="17">
        <v>0</v>
      </c>
      <c r="H537" s="17">
        <v>0</v>
      </c>
      <c r="I537" s="5" t="s">
        <v>6524</v>
      </c>
      <c r="K537" s="325"/>
      <c r="L537" s="325"/>
      <c r="M537" s="325"/>
      <c r="N537" s="17">
        <v>0</v>
      </c>
      <c r="O537" s="17"/>
      <c r="S537" s="269" t="s">
        <v>8</v>
      </c>
      <c r="T537" s="323"/>
      <c r="U537" s="323"/>
      <c r="V537" s="323"/>
      <c r="W537" s="323"/>
      <c r="X537" s="323"/>
      <c r="Y537" s="323"/>
      <c r="Z537" s="324"/>
      <c r="AA537" s="323"/>
      <c r="AB537" s="323"/>
      <c r="AC537" s="323"/>
      <c r="AD537" s="323"/>
      <c r="AE537" s="323"/>
      <c r="AF537" s="323"/>
      <c r="AG537" s="324"/>
      <c r="AH537" s="323"/>
      <c r="AI537" s="323"/>
      <c r="AJ537" s="323"/>
      <c r="AK537" s="323"/>
      <c r="AL537" s="323"/>
      <c r="AM537" s="323"/>
      <c r="AN537" s="324"/>
      <c r="AO537" s="323"/>
      <c r="AP537" s="323"/>
      <c r="AQ537" s="323"/>
      <c r="AR537" s="323"/>
      <c r="AS537" s="323"/>
      <c r="AT537" s="323"/>
      <c r="AU537" s="324"/>
      <c r="AV537" s="323"/>
      <c r="AW537" s="323"/>
      <c r="AX537" s="323"/>
      <c r="AY537" s="323"/>
      <c r="AZ537" s="323"/>
      <c r="BA537" s="323"/>
      <c r="BB537" s="324"/>
      <c r="BC537" s="323"/>
      <c r="BD537" s="323"/>
      <c r="BE537" s="323"/>
      <c r="BF537" s="323"/>
      <c r="BG537" s="323"/>
      <c r="BH537" s="323"/>
      <c r="BI537" s="323"/>
    </row>
    <row r="538" spans="3:61">
      <c r="C538" s="5" t="s">
        <v>9963</v>
      </c>
      <c r="D538" s="37">
        <f t="shared" si="10"/>
        <v>0</v>
      </c>
      <c r="E538" s="17">
        <v>0</v>
      </c>
      <c r="F538" s="17">
        <v>0</v>
      </c>
      <c r="G538" s="17">
        <v>0</v>
      </c>
      <c r="H538" s="17">
        <v>0</v>
      </c>
      <c r="I538" s="5" t="s">
        <v>6524</v>
      </c>
      <c r="K538" s="325"/>
      <c r="L538" s="325"/>
      <c r="M538" s="325"/>
      <c r="N538" s="17">
        <v>0</v>
      </c>
      <c r="O538" s="5">
        <v>2019</v>
      </c>
      <c r="P538" s="5" t="s">
        <v>9962</v>
      </c>
      <c r="Q538" s="268" t="s">
        <v>9961</v>
      </c>
      <c r="S538" s="269" t="s">
        <v>8</v>
      </c>
      <c r="T538" s="323"/>
      <c r="U538" s="323"/>
      <c r="V538" s="323"/>
      <c r="W538" s="323"/>
      <c r="X538" s="323"/>
      <c r="Y538" s="323"/>
      <c r="Z538" s="324"/>
      <c r="AA538" s="323"/>
      <c r="AB538" s="323"/>
      <c r="AC538" s="323"/>
      <c r="AD538" s="323"/>
      <c r="AE538" s="323"/>
      <c r="AF538" s="323"/>
      <c r="AG538" s="324"/>
      <c r="AH538" s="323"/>
      <c r="AI538" s="323"/>
      <c r="AJ538" s="323"/>
      <c r="AK538" s="323"/>
      <c r="AL538" s="323"/>
      <c r="AM538" s="323"/>
      <c r="AN538" s="324"/>
      <c r="AO538" s="323"/>
      <c r="AP538" s="323"/>
      <c r="AQ538" s="323"/>
      <c r="AR538" s="323"/>
      <c r="AS538" s="323"/>
      <c r="AT538" s="323"/>
      <c r="AU538" s="324"/>
      <c r="AV538" s="323"/>
      <c r="AW538" s="323"/>
      <c r="AX538" s="323"/>
      <c r="AY538" s="323"/>
      <c r="AZ538" s="323"/>
      <c r="BA538" s="323"/>
      <c r="BB538" s="324"/>
      <c r="BC538" s="323"/>
      <c r="BD538" s="323"/>
      <c r="BE538" s="323"/>
      <c r="BF538" s="323"/>
      <c r="BG538" s="323"/>
      <c r="BH538" s="323"/>
      <c r="BI538" s="323"/>
    </row>
    <row r="539" spans="3:61">
      <c r="C539" s="5" t="s">
        <v>9960</v>
      </c>
      <c r="D539" s="37">
        <f t="shared" si="10"/>
        <v>0</v>
      </c>
      <c r="E539" s="17"/>
      <c r="F539" s="17"/>
      <c r="G539" s="17">
        <v>0</v>
      </c>
      <c r="H539" s="17">
        <v>0</v>
      </c>
      <c r="I539" s="5" t="s">
        <v>6524</v>
      </c>
      <c r="K539" s="325"/>
      <c r="L539" s="325"/>
      <c r="M539" s="325"/>
      <c r="N539" s="17">
        <v>0</v>
      </c>
      <c r="O539" s="17"/>
      <c r="S539" s="269" t="s">
        <v>8</v>
      </c>
      <c r="T539" s="323"/>
      <c r="U539" s="323"/>
      <c r="V539" s="323"/>
      <c r="W539" s="323"/>
      <c r="X539" s="323"/>
      <c r="Y539" s="323"/>
      <c r="Z539" s="324"/>
      <c r="AA539" s="323"/>
      <c r="AB539" s="323"/>
      <c r="AC539" s="323"/>
      <c r="AD539" s="323"/>
      <c r="AE539" s="323"/>
      <c r="AF539" s="323"/>
      <c r="AG539" s="324"/>
      <c r="AH539" s="323"/>
      <c r="AI539" s="323"/>
      <c r="AJ539" s="323"/>
      <c r="AK539" s="323"/>
      <c r="AL539" s="323"/>
      <c r="AM539" s="323"/>
      <c r="AN539" s="324"/>
      <c r="AO539" s="323"/>
      <c r="AP539" s="323"/>
      <c r="AQ539" s="323"/>
      <c r="AR539" s="323"/>
      <c r="AS539" s="323"/>
      <c r="AT539" s="323"/>
      <c r="AU539" s="324"/>
      <c r="AV539" s="323"/>
      <c r="AW539" s="323"/>
      <c r="AX539" s="323"/>
      <c r="AY539" s="323"/>
      <c r="AZ539" s="323"/>
      <c r="BA539" s="323"/>
      <c r="BB539" s="324"/>
      <c r="BC539" s="323"/>
      <c r="BD539" s="323"/>
      <c r="BE539" s="323"/>
      <c r="BF539" s="323"/>
      <c r="BG539" s="323"/>
      <c r="BH539" s="323"/>
      <c r="BI539" s="323"/>
    </row>
    <row r="540" spans="3:61">
      <c r="C540" s="5" t="s">
        <v>9959</v>
      </c>
      <c r="D540" s="37">
        <f t="shared" si="10"/>
        <v>0</v>
      </c>
      <c r="E540" s="17"/>
      <c r="F540" s="17"/>
      <c r="G540" s="17">
        <v>0</v>
      </c>
      <c r="H540" s="17">
        <v>0</v>
      </c>
      <c r="I540" s="5" t="s">
        <v>6524</v>
      </c>
      <c r="K540" s="325"/>
      <c r="L540" s="325"/>
      <c r="M540" s="325"/>
      <c r="N540" s="17">
        <v>0</v>
      </c>
      <c r="O540" s="17"/>
      <c r="S540" s="269" t="s">
        <v>8</v>
      </c>
      <c r="T540" s="323"/>
      <c r="U540" s="323"/>
      <c r="V540" s="323"/>
      <c r="W540" s="323"/>
      <c r="X540" s="323"/>
      <c r="Y540" s="323"/>
      <c r="Z540" s="324"/>
      <c r="AA540" s="323"/>
      <c r="AB540" s="323"/>
      <c r="AC540" s="323"/>
      <c r="AD540" s="323"/>
      <c r="AE540" s="323"/>
      <c r="AF540" s="323"/>
      <c r="AG540" s="324"/>
      <c r="AH540" s="323"/>
      <c r="AI540" s="323"/>
      <c r="AJ540" s="323"/>
      <c r="AK540" s="323"/>
      <c r="AL540" s="323"/>
      <c r="AM540" s="323"/>
      <c r="AN540" s="324"/>
      <c r="AO540" s="323"/>
      <c r="AP540" s="323"/>
      <c r="AQ540" s="323"/>
      <c r="AR540" s="323"/>
      <c r="AS540" s="323"/>
      <c r="AT540" s="323"/>
      <c r="AU540" s="324"/>
      <c r="AV540" s="323"/>
      <c r="AW540" s="323"/>
      <c r="AX540" s="323"/>
      <c r="AY540" s="323"/>
      <c r="AZ540" s="323"/>
      <c r="BA540" s="323"/>
      <c r="BB540" s="324"/>
      <c r="BC540" s="323"/>
      <c r="BD540" s="323"/>
      <c r="BE540" s="323"/>
      <c r="BF540" s="323"/>
      <c r="BG540" s="323"/>
      <c r="BH540" s="323"/>
      <c r="BI540" s="323"/>
    </row>
    <row r="541" spans="3:61">
      <c r="C541" s="5" t="s">
        <v>9958</v>
      </c>
      <c r="D541" s="37">
        <f t="shared" si="10"/>
        <v>0</v>
      </c>
      <c r="E541" s="17"/>
      <c r="F541" s="17"/>
      <c r="G541" s="17">
        <v>0</v>
      </c>
      <c r="H541" s="17">
        <v>0</v>
      </c>
      <c r="I541" s="5" t="s">
        <v>6524</v>
      </c>
      <c r="K541" s="325"/>
      <c r="L541" s="325"/>
      <c r="M541" s="325"/>
      <c r="N541" s="17">
        <v>0</v>
      </c>
      <c r="O541" s="17"/>
      <c r="S541" s="269" t="s">
        <v>8</v>
      </c>
      <c r="T541" s="323"/>
      <c r="U541" s="323"/>
      <c r="V541" s="323"/>
      <c r="W541" s="323"/>
      <c r="X541" s="323"/>
      <c r="Y541" s="323"/>
      <c r="Z541" s="324"/>
      <c r="AA541" s="323"/>
      <c r="AB541" s="323"/>
      <c r="AC541" s="323"/>
      <c r="AD541" s="323"/>
      <c r="AE541" s="323"/>
      <c r="AF541" s="323"/>
      <c r="AG541" s="324"/>
      <c r="AH541" s="323"/>
      <c r="AI541" s="323"/>
      <c r="AJ541" s="323"/>
      <c r="AK541" s="323"/>
      <c r="AL541" s="323"/>
      <c r="AM541" s="323"/>
      <c r="AN541" s="324"/>
      <c r="AO541" s="323"/>
      <c r="AP541" s="323"/>
      <c r="AQ541" s="323"/>
      <c r="AR541" s="323"/>
      <c r="AS541" s="323"/>
      <c r="AT541" s="323"/>
      <c r="AU541" s="324"/>
      <c r="AV541" s="323"/>
      <c r="AW541" s="323"/>
      <c r="AX541" s="323"/>
      <c r="AY541" s="323"/>
      <c r="AZ541" s="323"/>
      <c r="BA541" s="323"/>
      <c r="BB541" s="324"/>
      <c r="BC541" s="323"/>
      <c r="BD541" s="323"/>
      <c r="BE541" s="323"/>
      <c r="BF541" s="323"/>
      <c r="BG541" s="323"/>
      <c r="BH541" s="323"/>
      <c r="BI541" s="323"/>
    </row>
    <row r="542" spans="3:61">
      <c r="C542" s="5" t="s">
        <v>9957</v>
      </c>
      <c r="D542" s="37">
        <f t="shared" si="10"/>
        <v>0</v>
      </c>
      <c r="E542" s="17"/>
      <c r="F542" s="17"/>
      <c r="G542" s="17">
        <v>0</v>
      </c>
      <c r="H542" s="17">
        <v>0</v>
      </c>
      <c r="I542" s="5" t="s">
        <v>6524</v>
      </c>
      <c r="K542" s="325"/>
      <c r="L542" s="325"/>
      <c r="M542" s="325"/>
      <c r="N542" s="17">
        <v>0</v>
      </c>
      <c r="O542" s="17"/>
      <c r="S542" s="269" t="s">
        <v>8</v>
      </c>
      <c r="T542" s="323"/>
      <c r="U542" s="323"/>
      <c r="V542" s="323"/>
      <c r="W542" s="323"/>
      <c r="X542" s="323"/>
      <c r="Y542" s="323"/>
      <c r="Z542" s="324"/>
      <c r="AA542" s="323"/>
      <c r="AB542" s="323"/>
      <c r="AC542" s="323"/>
      <c r="AD542" s="323"/>
      <c r="AE542" s="323"/>
      <c r="AF542" s="323"/>
      <c r="AG542" s="324"/>
      <c r="AH542" s="323"/>
      <c r="AI542" s="323"/>
      <c r="AJ542" s="323"/>
      <c r="AK542" s="323"/>
      <c r="AL542" s="323"/>
      <c r="AM542" s="323"/>
      <c r="AN542" s="324"/>
      <c r="AO542" s="323"/>
      <c r="AP542" s="323"/>
      <c r="AQ542" s="323"/>
      <c r="AR542" s="323"/>
      <c r="AS542" s="323"/>
      <c r="AT542" s="323"/>
      <c r="AU542" s="324"/>
      <c r="AV542" s="323"/>
      <c r="AW542" s="323"/>
      <c r="AX542" s="323"/>
      <c r="AY542" s="323"/>
      <c r="AZ542" s="323"/>
      <c r="BA542" s="323"/>
      <c r="BB542" s="324"/>
      <c r="BC542" s="323"/>
      <c r="BD542" s="323"/>
      <c r="BE542" s="323"/>
      <c r="BF542" s="323"/>
      <c r="BG542" s="323"/>
      <c r="BH542" s="323"/>
      <c r="BI542" s="323"/>
    </row>
    <row r="543" spans="3:61">
      <c r="C543" s="5" t="s">
        <v>9956</v>
      </c>
      <c r="D543" s="37">
        <f t="shared" si="10"/>
        <v>0</v>
      </c>
      <c r="E543" s="17"/>
      <c r="F543" s="17"/>
      <c r="G543" s="17">
        <v>0</v>
      </c>
      <c r="H543" s="17">
        <v>0</v>
      </c>
      <c r="I543" s="5" t="s">
        <v>6524</v>
      </c>
      <c r="K543" s="325"/>
      <c r="L543" s="325"/>
      <c r="M543" s="325"/>
      <c r="N543" s="17">
        <v>0</v>
      </c>
      <c r="O543" s="17"/>
      <c r="S543" s="269" t="s">
        <v>8</v>
      </c>
      <c r="T543" s="323"/>
      <c r="U543" s="323"/>
      <c r="V543" s="323"/>
      <c r="W543" s="323"/>
      <c r="X543" s="323"/>
      <c r="Y543" s="323"/>
      <c r="Z543" s="324"/>
      <c r="AA543" s="323"/>
      <c r="AB543" s="323"/>
      <c r="AC543" s="323"/>
      <c r="AD543" s="323"/>
      <c r="AE543" s="323"/>
      <c r="AF543" s="323"/>
      <c r="AG543" s="324"/>
      <c r="AH543" s="323"/>
      <c r="AI543" s="323"/>
      <c r="AJ543" s="323"/>
      <c r="AK543" s="323"/>
      <c r="AL543" s="323"/>
      <c r="AM543" s="323"/>
      <c r="AN543" s="324"/>
      <c r="AO543" s="323"/>
      <c r="AP543" s="323"/>
      <c r="AQ543" s="323"/>
      <c r="AR543" s="323"/>
      <c r="AS543" s="323"/>
      <c r="AT543" s="323"/>
      <c r="AU543" s="324"/>
      <c r="AV543" s="323"/>
      <c r="AW543" s="323"/>
      <c r="AX543" s="323"/>
      <c r="AY543" s="323"/>
      <c r="AZ543" s="323"/>
      <c r="BA543" s="323"/>
      <c r="BB543" s="324"/>
      <c r="BC543" s="323"/>
      <c r="BD543" s="323"/>
      <c r="BE543" s="323"/>
      <c r="BF543" s="323"/>
      <c r="BG543" s="323"/>
      <c r="BH543" s="323"/>
      <c r="BI543" s="323"/>
    </row>
    <row r="544" spans="3:61">
      <c r="C544" s="5" t="s">
        <v>9955</v>
      </c>
      <c r="D544" s="37">
        <f t="shared" si="10"/>
        <v>0</v>
      </c>
      <c r="E544" s="17"/>
      <c r="F544" s="17"/>
      <c r="G544" s="17">
        <v>0</v>
      </c>
      <c r="H544" s="17">
        <v>0</v>
      </c>
      <c r="I544" s="5" t="s">
        <v>6524</v>
      </c>
      <c r="K544" s="325"/>
      <c r="L544" s="325"/>
      <c r="M544" s="325"/>
      <c r="N544" s="17">
        <v>0</v>
      </c>
      <c r="O544" s="17"/>
      <c r="S544" s="269" t="s">
        <v>8</v>
      </c>
      <c r="T544" s="323"/>
      <c r="U544" s="323"/>
      <c r="V544" s="323"/>
      <c r="W544" s="323"/>
      <c r="X544" s="323"/>
      <c r="Y544" s="323"/>
      <c r="Z544" s="324"/>
      <c r="AA544" s="323"/>
      <c r="AB544" s="323"/>
      <c r="AC544" s="323"/>
      <c r="AD544" s="323"/>
      <c r="AE544" s="323"/>
      <c r="AF544" s="323"/>
      <c r="AG544" s="324"/>
      <c r="AH544" s="323"/>
      <c r="AI544" s="323"/>
      <c r="AJ544" s="323"/>
      <c r="AK544" s="323"/>
      <c r="AL544" s="323"/>
      <c r="AM544" s="323"/>
      <c r="AN544" s="324"/>
      <c r="AO544" s="323"/>
      <c r="AP544" s="323"/>
      <c r="AQ544" s="323"/>
      <c r="AR544" s="323"/>
      <c r="AS544" s="323"/>
      <c r="AT544" s="323"/>
      <c r="AU544" s="324"/>
      <c r="AV544" s="323"/>
      <c r="AW544" s="323"/>
      <c r="AX544" s="323"/>
      <c r="AY544" s="323"/>
      <c r="AZ544" s="323"/>
      <c r="BA544" s="323"/>
      <c r="BB544" s="324"/>
      <c r="BC544" s="323"/>
      <c r="BD544" s="323"/>
      <c r="BE544" s="323"/>
      <c r="BF544" s="323"/>
      <c r="BG544" s="323"/>
      <c r="BH544" s="323"/>
      <c r="BI544" s="323"/>
    </row>
    <row r="545" spans="3:61">
      <c r="C545" s="5" t="s">
        <v>9954</v>
      </c>
      <c r="D545" s="37">
        <f t="shared" si="10"/>
        <v>0</v>
      </c>
      <c r="E545" s="17"/>
      <c r="F545" s="17"/>
      <c r="G545" s="17">
        <v>0</v>
      </c>
      <c r="H545" s="17">
        <v>0</v>
      </c>
      <c r="I545" s="5" t="s">
        <v>6524</v>
      </c>
      <c r="K545" s="325"/>
      <c r="L545" s="325"/>
      <c r="M545" s="325"/>
      <c r="N545" s="17">
        <v>0</v>
      </c>
      <c r="O545" s="17"/>
      <c r="S545" s="269" t="s">
        <v>8</v>
      </c>
      <c r="T545" s="323"/>
      <c r="U545" s="323"/>
      <c r="V545" s="323"/>
      <c r="W545" s="323"/>
      <c r="X545" s="323"/>
      <c r="Y545" s="323"/>
      <c r="Z545" s="324"/>
      <c r="AA545" s="323"/>
      <c r="AB545" s="323"/>
      <c r="AC545" s="323"/>
      <c r="AD545" s="323"/>
      <c r="AE545" s="323"/>
      <c r="AF545" s="323"/>
      <c r="AG545" s="324"/>
      <c r="AH545" s="323"/>
      <c r="AI545" s="323"/>
      <c r="AJ545" s="323"/>
      <c r="AK545" s="323"/>
      <c r="AL545" s="323"/>
      <c r="AM545" s="323"/>
      <c r="AN545" s="324"/>
      <c r="AO545" s="323"/>
      <c r="AP545" s="323"/>
      <c r="AQ545" s="323"/>
      <c r="AR545" s="323"/>
      <c r="AS545" s="323"/>
      <c r="AT545" s="323"/>
      <c r="AU545" s="324"/>
      <c r="AV545" s="323"/>
      <c r="AW545" s="323"/>
      <c r="AX545" s="323"/>
      <c r="AY545" s="323"/>
      <c r="AZ545" s="323"/>
      <c r="BA545" s="323"/>
      <c r="BB545" s="324"/>
      <c r="BC545" s="323"/>
      <c r="BD545" s="323"/>
      <c r="BE545" s="323"/>
      <c r="BF545" s="323"/>
      <c r="BG545" s="323"/>
      <c r="BH545" s="323"/>
      <c r="BI545" s="323"/>
    </row>
    <row r="546" spans="3:61">
      <c r="C546" s="5" t="s">
        <v>9953</v>
      </c>
      <c r="D546" s="37">
        <f t="shared" si="10"/>
        <v>0</v>
      </c>
      <c r="E546" s="17"/>
      <c r="F546" s="17"/>
      <c r="G546" s="17">
        <v>0</v>
      </c>
      <c r="H546" s="17">
        <v>0</v>
      </c>
      <c r="I546" s="5" t="s">
        <v>6524</v>
      </c>
      <c r="K546" s="325"/>
      <c r="L546" s="325"/>
      <c r="M546" s="325"/>
      <c r="N546" s="17">
        <v>0</v>
      </c>
      <c r="O546" s="17"/>
      <c r="S546" s="269" t="s">
        <v>8</v>
      </c>
      <c r="T546" s="323"/>
      <c r="U546" s="323"/>
      <c r="V546" s="323"/>
      <c r="W546" s="323"/>
      <c r="X546" s="323"/>
      <c r="Y546" s="323"/>
      <c r="Z546" s="324"/>
      <c r="AA546" s="323"/>
      <c r="AB546" s="323"/>
      <c r="AC546" s="323"/>
      <c r="AD546" s="323"/>
      <c r="AE546" s="323"/>
      <c r="AF546" s="323"/>
      <c r="AG546" s="324"/>
      <c r="AH546" s="323"/>
      <c r="AI546" s="323"/>
      <c r="AJ546" s="323"/>
      <c r="AK546" s="323"/>
      <c r="AL546" s="323"/>
      <c r="AM546" s="323"/>
      <c r="AN546" s="324"/>
      <c r="AO546" s="323"/>
      <c r="AP546" s="323"/>
      <c r="AQ546" s="323"/>
      <c r="AR546" s="323"/>
      <c r="AS546" s="323"/>
      <c r="AT546" s="323"/>
      <c r="AU546" s="324"/>
      <c r="AV546" s="323"/>
      <c r="AW546" s="323"/>
      <c r="AX546" s="323"/>
      <c r="AY546" s="323"/>
      <c r="AZ546" s="323"/>
      <c r="BA546" s="323"/>
      <c r="BB546" s="324"/>
      <c r="BC546" s="323"/>
      <c r="BD546" s="323"/>
      <c r="BE546" s="323"/>
      <c r="BF546" s="323"/>
      <c r="BG546" s="323"/>
      <c r="BH546" s="323"/>
      <c r="BI546" s="323"/>
    </row>
    <row r="547" spans="3:61">
      <c r="C547" s="5" t="s">
        <v>9952</v>
      </c>
      <c r="D547" s="37">
        <f t="shared" si="10"/>
        <v>0</v>
      </c>
      <c r="E547" s="17"/>
      <c r="F547" s="17"/>
      <c r="G547" s="17">
        <v>0</v>
      </c>
      <c r="H547" s="17">
        <v>0</v>
      </c>
      <c r="I547" s="5" t="s">
        <v>6524</v>
      </c>
      <c r="K547" s="325"/>
      <c r="L547" s="325"/>
      <c r="M547" s="325"/>
      <c r="N547" s="17">
        <v>0</v>
      </c>
      <c r="O547" s="17"/>
      <c r="S547" s="269" t="s">
        <v>8</v>
      </c>
      <c r="T547" s="323"/>
      <c r="U547" s="323"/>
      <c r="V547" s="323"/>
      <c r="W547" s="323"/>
      <c r="X547" s="323"/>
      <c r="Y547" s="323"/>
      <c r="Z547" s="324"/>
      <c r="AA547" s="323"/>
      <c r="AB547" s="323"/>
      <c r="AC547" s="323"/>
      <c r="AD547" s="323"/>
      <c r="AE547" s="323"/>
      <c r="AF547" s="323"/>
      <c r="AG547" s="324"/>
      <c r="AH547" s="323"/>
      <c r="AI547" s="323"/>
      <c r="AJ547" s="323"/>
      <c r="AK547" s="323"/>
      <c r="AL547" s="323"/>
      <c r="AM547" s="323"/>
      <c r="AN547" s="324"/>
      <c r="AO547" s="323"/>
      <c r="AP547" s="323"/>
      <c r="AQ547" s="323"/>
      <c r="AR547" s="323"/>
      <c r="AS547" s="323"/>
      <c r="AT547" s="323"/>
      <c r="AU547" s="324"/>
      <c r="AV547" s="323"/>
      <c r="AW547" s="323"/>
      <c r="AX547" s="323"/>
      <c r="AY547" s="323"/>
      <c r="AZ547" s="323"/>
      <c r="BA547" s="323"/>
      <c r="BB547" s="324"/>
      <c r="BC547" s="323"/>
      <c r="BD547" s="323"/>
      <c r="BE547" s="323"/>
      <c r="BF547" s="323"/>
      <c r="BG547" s="323"/>
      <c r="BH547" s="323"/>
      <c r="BI547" s="323"/>
    </row>
    <row r="548" spans="3:61">
      <c r="C548" s="5" t="s">
        <v>9951</v>
      </c>
      <c r="D548" s="37">
        <f t="shared" si="10"/>
        <v>0</v>
      </c>
      <c r="E548" s="17"/>
      <c r="F548" s="17"/>
      <c r="G548" s="17">
        <v>0</v>
      </c>
      <c r="H548" s="17">
        <v>0</v>
      </c>
      <c r="I548" s="5" t="s">
        <v>6524</v>
      </c>
      <c r="K548" s="325"/>
      <c r="L548" s="325"/>
      <c r="M548" s="325"/>
      <c r="N548" s="17">
        <v>0</v>
      </c>
      <c r="O548" s="17"/>
      <c r="S548" s="269" t="s">
        <v>8</v>
      </c>
      <c r="T548" s="323"/>
      <c r="U548" s="323"/>
      <c r="V548" s="323"/>
      <c r="W548" s="323"/>
      <c r="X548" s="323"/>
      <c r="Y548" s="323"/>
      <c r="Z548" s="324"/>
      <c r="AA548" s="323"/>
      <c r="AB548" s="323"/>
      <c r="AC548" s="323"/>
      <c r="AD548" s="323"/>
      <c r="AE548" s="323"/>
      <c r="AF548" s="323"/>
      <c r="AG548" s="324"/>
      <c r="AH548" s="323"/>
      <c r="AI548" s="323"/>
      <c r="AJ548" s="323"/>
      <c r="AK548" s="323"/>
      <c r="AL548" s="323"/>
      <c r="AM548" s="323"/>
      <c r="AN548" s="324"/>
      <c r="AO548" s="323"/>
      <c r="AP548" s="323"/>
      <c r="AQ548" s="323"/>
      <c r="AR548" s="323"/>
      <c r="AS548" s="323"/>
      <c r="AT548" s="323"/>
      <c r="AU548" s="324"/>
      <c r="AV548" s="323"/>
      <c r="AW548" s="323"/>
      <c r="AX548" s="323"/>
      <c r="AY548" s="323"/>
      <c r="AZ548" s="323"/>
      <c r="BA548" s="323"/>
      <c r="BB548" s="324"/>
      <c r="BC548" s="323"/>
      <c r="BD548" s="323"/>
      <c r="BE548" s="323"/>
      <c r="BF548" s="323"/>
      <c r="BG548" s="323"/>
      <c r="BH548" s="323"/>
      <c r="BI548" s="323"/>
    </row>
    <row r="549" spans="3:61">
      <c r="C549" s="5" t="s">
        <v>9950</v>
      </c>
      <c r="D549" s="37">
        <f t="shared" si="10"/>
        <v>0</v>
      </c>
      <c r="E549" s="17"/>
      <c r="F549" s="17"/>
      <c r="G549" s="17">
        <v>0</v>
      </c>
      <c r="H549" s="17">
        <v>0</v>
      </c>
      <c r="I549" s="5" t="s">
        <v>6524</v>
      </c>
      <c r="K549" s="325"/>
      <c r="L549" s="325"/>
      <c r="M549" s="325"/>
      <c r="N549" s="17">
        <v>0</v>
      </c>
      <c r="O549" s="17"/>
      <c r="S549" s="269" t="s">
        <v>8</v>
      </c>
      <c r="T549" s="323"/>
      <c r="U549" s="323"/>
      <c r="V549" s="323"/>
      <c r="W549" s="323"/>
      <c r="X549" s="323"/>
      <c r="Y549" s="323"/>
      <c r="Z549" s="324"/>
      <c r="AA549" s="323"/>
      <c r="AB549" s="323"/>
      <c r="AC549" s="323"/>
      <c r="AD549" s="323"/>
      <c r="AE549" s="323"/>
      <c r="AF549" s="323"/>
      <c r="AG549" s="324"/>
      <c r="AH549" s="323"/>
      <c r="AI549" s="323"/>
      <c r="AJ549" s="323"/>
      <c r="AK549" s="323"/>
      <c r="AL549" s="323"/>
      <c r="AM549" s="323"/>
      <c r="AN549" s="324"/>
      <c r="AO549" s="323"/>
      <c r="AP549" s="323"/>
      <c r="AQ549" s="323"/>
      <c r="AR549" s="323"/>
      <c r="AS549" s="323"/>
      <c r="AT549" s="323"/>
      <c r="AU549" s="324"/>
      <c r="AV549" s="323"/>
      <c r="AW549" s="323"/>
      <c r="AX549" s="323"/>
      <c r="AY549" s="323"/>
      <c r="AZ549" s="323"/>
      <c r="BA549" s="323"/>
      <c r="BB549" s="324"/>
      <c r="BC549" s="323"/>
      <c r="BD549" s="323"/>
      <c r="BE549" s="323"/>
      <c r="BF549" s="323"/>
      <c r="BG549" s="323"/>
      <c r="BH549" s="323"/>
      <c r="BI549" s="323"/>
    </row>
    <row r="550" spans="3:61">
      <c r="C550" s="5" t="s">
        <v>9949</v>
      </c>
      <c r="D550" s="37">
        <f t="shared" si="10"/>
        <v>0</v>
      </c>
      <c r="E550" s="17"/>
      <c r="F550" s="17"/>
      <c r="G550" s="17">
        <v>0</v>
      </c>
      <c r="H550" s="17">
        <v>0</v>
      </c>
      <c r="I550" s="5" t="s">
        <v>6524</v>
      </c>
      <c r="K550" s="325"/>
      <c r="L550" s="325"/>
      <c r="M550" s="325"/>
      <c r="N550" s="17">
        <v>0</v>
      </c>
      <c r="O550" s="17"/>
      <c r="S550" s="269" t="s">
        <v>8</v>
      </c>
      <c r="T550" s="323"/>
      <c r="U550" s="323"/>
      <c r="V550" s="323"/>
      <c r="W550" s="323"/>
      <c r="X550" s="323"/>
      <c r="Y550" s="323"/>
      <c r="Z550" s="324"/>
      <c r="AA550" s="323"/>
      <c r="AB550" s="323"/>
      <c r="AC550" s="323"/>
      <c r="AD550" s="323"/>
      <c r="AE550" s="323"/>
      <c r="AF550" s="323"/>
      <c r="AG550" s="324"/>
      <c r="AH550" s="323"/>
      <c r="AI550" s="323"/>
      <c r="AJ550" s="323"/>
      <c r="AK550" s="323"/>
      <c r="AL550" s="323"/>
      <c r="AM550" s="323"/>
      <c r="AN550" s="324"/>
      <c r="AO550" s="323"/>
      <c r="AP550" s="323"/>
      <c r="AQ550" s="323"/>
      <c r="AR550" s="323"/>
      <c r="AS550" s="323"/>
      <c r="AT550" s="323"/>
      <c r="AU550" s="324"/>
      <c r="AV550" s="323"/>
      <c r="AW550" s="323"/>
      <c r="AX550" s="323"/>
      <c r="AY550" s="323"/>
      <c r="AZ550" s="323"/>
      <c r="BA550" s="323"/>
      <c r="BB550" s="324"/>
      <c r="BC550" s="323"/>
      <c r="BD550" s="323"/>
      <c r="BE550" s="323"/>
      <c r="BF550" s="323"/>
      <c r="BG550" s="323"/>
      <c r="BH550" s="323"/>
      <c r="BI550" s="323"/>
    </row>
    <row r="551" spans="3:61">
      <c r="C551" s="5" t="s">
        <v>9948</v>
      </c>
      <c r="D551" s="37">
        <f t="shared" si="10"/>
        <v>0</v>
      </c>
      <c r="E551" s="17"/>
      <c r="F551" s="17"/>
      <c r="G551" s="17">
        <v>0</v>
      </c>
      <c r="H551" s="17">
        <v>0</v>
      </c>
      <c r="I551" s="5" t="s">
        <v>6524</v>
      </c>
      <c r="K551" s="325"/>
      <c r="L551" s="325"/>
      <c r="M551" s="325"/>
      <c r="N551" s="17">
        <v>0</v>
      </c>
      <c r="O551" s="17"/>
      <c r="S551" s="269" t="s">
        <v>8</v>
      </c>
      <c r="T551" s="323"/>
      <c r="U551" s="323"/>
      <c r="V551" s="323"/>
      <c r="W551" s="323"/>
      <c r="X551" s="323"/>
      <c r="Y551" s="323"/>
      <c r="Z551" s="324"/>
      <c r="AA551" s="323"/>
      <c r="AB551" s="323"/>
      <c r="AC551" s="323"/>
      <c r="AD551" s="323"/>
      <c r="AE551" s="323"/>
      <c r="AF551" s="323"/>
      <c r="AG551" s="324"/>
      <c r="AH551" s="323"/>
      <c r="AI551" s="323"/>
      <c r="AJ551" s="323"/>
      <c r="AK551" s="323"/>
      <c r="AL551" s="323"/>
      <c r="AM551" s="323"/>
      <c r="AN551" s="324"/>
      <c r="AO551" s="323"/>
      <c r="AP551" s="323"/>
      <c r="AQ551" s="323"/>
      <c r="AR551" s="323"/>
      <c r="AS551" s="323"/>
      <c r="AT551" s="323"/>
      <c r="AU551" s="324"/>
      <c r="AV551" s="323"/>
      <c r="AW551" s="323"/>
      <c r="AX551" s="323"/>
      <c r="AY551" s="323"/>
      <c r="AZ551" s="323"/>
      <c r="BA551" s="323"/>
      <c r="BB551" s="324"/>
      <c r="BC551" s="323"/>
      <c r="BD551" s="323"/>
      <c r="BE551" s="323"/>
      <c r="BF551" s="323"/>
      <c r="BG551" s="323"/>
      <c r="BH551" s="323"/>
      <c r="BI551" s="323"/>
    </row>
    <row r="552" spans="3:61">
      <c r="C552" s="5" t="s">
        <v>9947</v>
      </c>
      <c r="D552" s="37">
        <f t="shared" si="10"/>
        <v>0</v>
      </c>
      <c r="E552" s="17"/>
      <c r="F552" s="17"/>
      <c r="G552" s="17">
        <v>0</v>
      </c>
      <c r="H552" s="17">
        <v>0</v>
      </c>
      <c r="I552" s="5" t="s">
        <v>6524</v>
      </c>
      <c r="K552" s="325"/>
      <c r="L552" s="325"/>
      <c r="M552" s="325"/>
      <c r="N552" s="17">
        <v>0</v>
      </c>
      <c r="O552" s="17"/>
      <c r="S552" s="269" t="s">
        <v>8</v>
      </c>
      <c r="T552" s="323"/>
      <c r="U552" s="323"/>
      <c r="V552" s="323"/>
      <c r="W552" s="323"/>
      <c r="X552" s="323"/>
      <c r="Y552" s="323"/>
      <c r="Z552" s="324"/>
      <c r="AA552" s="323"/>
      <c r="AB552" s="323"/>
      <c r="AC552" s="323"/>
      <c r="AD552" s="323"/>
      <c r="AE552" s="323"/>
      <c r="AF552" s="323"/>
      <c r="AG552" s="324"/>
      <c r="AH552" s="323"/>
      <c r="AI552" s="323"/>
      <c r="AJ552" s="323"/>
      <c r="AK552" s="323"/>
      <c r="AL552" s="323"/>
      <c r="AM552" s="323"/>
      <c r="AN552" s="324"/>
      <c r="AO552" s="323"/>
      <c r="AP552" s="323"/>
      <c r="AQ552" s="323"/>
      <c r="AR552" s="323"/>
      <c r="AS552" s="323"/>
      <c r="AT552" s="323"/>
      <c r="AU552" s="324"/>
      <c r="AV552" s="323"/>
      <c r="AW552" s="323"/>
      <c r="AX552" s="323"/>
      <c r="AY552" s="323"/>
      <c r="AZ552" s="323"/>
      <c r="BA552" s="323"/>
      <c r="BB552" s="324"/>
      <c r="BC552" s="323"/>
      <c r="BD552" s="323"/>
      <c r="BE552" s="323"/>
      <c r="BF552" s="323"/>
      <c r="BG552" s="323"/>
      <c r="BH552" s="323"/>
      <c r="BI552" s="323"/>
    </row>
    <row r="553" spans="3:61">
      <c r="C553" s="5" t="s">
        <v>9946</v>
      </c>
      <c r="D553" s="37">
        <f t="shared" si="10"/>
        <v>0</v>
      </c>
      <c r="E553" s="17"/>
      <c r="F553" s="17"/>
      <c r="G553" s="17">
        <v>0</v>
      </c>
      <c r="H553" s="17">
        <v>0</v>
      </c>
      <c r="I553" s="5" t="s">
        <v>6524</v>
      </c>
      <c r="K553" s="325"/>
      <c r="L553" s="325"/>
      <c r="M553" s="325"/>
      <c r="N553" s="17">
        <v>0</v>
      </c>
      <c r="O553" s="17"/>
      <c r="S553" s="269" t="s">
        <v>8</v>
      </c>
      <c r="T553" s="323"/>
      <c r="U553" s="323"/>
      <c r="V553" s="323"/>
      <c r="W553" s="323"/>
      <c r="X553" s="323"/>
      <c r="Y553" s="323"/>
      <c r="Z553" s="324"/>
      <c r="AA553" s="323"/>
      <c r="AB553" s="323"/>
      <c r="AC553" s="323"/>
      <c r="AD553" s="323"/>
      <c r="AE553" s="323"/>
      <c r="AF553" s="323"/>
      <c r="AG553" s="324"/>
      <c r="AH553" s="323"/>
      <c r="AI553" s="323"/>
      <c r="AJ553" s="323"/>
      <c r="AK553" s="323"/>
      <c r="AL553" s="323"/>
      <c r="AM553" s="323"/>
      <c r="AN553" s="324"/>
      <c r="AO553" s="323"/>
      <c r="AP553" s="323"/>
      <c r="AQ553" s="323"/>
      <c r="AR553" s="323"/>
      <c r="AS553" s="323"/>
      <c r="AT553" s="323"/>
      <c r="AU553" s="324"/>
      <c r="AV553" s="323"/>
      <c r="AW553" s="323"/>
      <c r="AX553" s="323"/>
      <c r="AY553" s="323"/>
      <c r="AZ553" s="323"/>
      <c r="BA553" s="323"/>
      <c r="BB553" s="324"/>
      <c r="BC553" s="323"/>
      <c r="BD553" s="323"/>
      <c r="BE553" s="323"/>
      <c r="BF553" s="323"/>
      <c r="BG553" s="323"/>
      <c r="BH553" s="323"/>
      <c r="BI553" s="323"/>
    </row>
    <row r="554" spans="3:61">
      <c r="C554" s="5" t="s">
        <v>9945</v>
      </c>
      <c r="D554" s="37">
        <f t="shared" si="10"/>
        <v>0</v>
      </c>
      <c r="E554" s="17"/>
      <c r="F554" s="17"/>
      <c r="G554" s="17">
        <v>0</v>
      </c>
      <c r="H554" s="17">
        <v>0</v>
      </c>
      <c r="I554" s="5" t="s">
        <v>6524</v>
      </c>
      <c r="K554" s="325"/>
      <c r="L554" s="325"/>
      <c r="M554" s="325"/>
      <c r="N554" s="17">
        <v>0</v>
      </c>
      <c r="O554" s="17"/>
      <c r="S554" s="269" t="s">
        <v>8</v>
      </c>
      <c r="T554" s="323"/>
      <c r="U554" s="323"/>
      <c r="V554" s="323"/>
      <c r="W554" s="323"/>
      <c r="X554" s="323"/>
      <c r="Y554" s="323"/>
      <c r="Z554" s="324"/>
      <c r="AA554" s="323"/>
      <c r="AB554" s="323"/>
      <c r="AC554" s="323"/>
      <c r="AD554" s="323"/>
      <c r="AE554" s="323"/>
      <c r="AF554" s="323"/>
      <c r="AG554" s="324"/>
      <c r="AH554" s="323"/>
      <c r="AI554" s="323"/>
      <c r="AJ554" s="323"/>
      <c r="AK554" s="323"/>
      <c r="AL554" s="323"/>
      <c r="AM554" s="323"/>
      <c r="AN554" s="324"/>
      <c r="AO554" s="323"/>
      <c r="AP554" s="323"/>
      <c r="AQ554" s="323"/>
      <c r="AR554" s="323"/>
      <c r="AS554" s="323"/>
      <c r="AT554" s="323"/>
      <c r="AU554" s="324"/>
      <c r="AV554" s="323"/>
      <c r="AW554" s="323"/>
      <c r="AX554" s="323"/>
      <c r="AY554" s="323"/>
      <c r="AZ554" s="323"/>
      <c r="BA554" s="323"/>
      <c r="BB554" s="324"/>
      <c r="BC554" s="323"/>
      <c r="BD554" s="323"/>
      <c r="BE554" s="323"/>
      <c r="BF554" s="323"/>
      <c r="BG554" s="323"/>
      <c r="BH554" s="323"/>
      <c r="BI554" s="323"/>
    </row>
    <row r="555" spans="3:61">
      <c r="C555" s="5" t="s">
        <v>9944</v>
      </c>
      <c r="D555" s="37">
        <f t="shared" si="10"/>
        <v>0</v>
      </c>
      <c r="E555" s="17"/>
      <c r="F555" s="17"/>
      <c r="G555" s="17">
        <v>0</v>
      </c>
      <c r="H555" s="17">
        <v>0</v>
      </c>
      <c r="I555" s="5" t="s">
        <v>6524</v>
      </c>
      <c r="K555" s="325"/>
      <c r="L555" s="325"/>
      <c r="M555" s="325"/>
      <c r="N555" s="17">
        <v>0</v>
      </c>
      <c r="O555" s="17"/>
      <c r="S555" s="269" t="s">
        <v>8</v>
      </c>
      <c r="T555" s="323"/>
      <c r="U555" s="323"/>
      <c r="V555" s="323"/>
      <c r="W555" s="323"/>
      <c r="X555" s="323"/>
      <c r="Y555" s="323"/>
      <c r="Z555" s="324"/>
      <c r="AA555" s="323"/>
      <c r="AB555" s="323"/>
      <c r="AC555" s="323"/>
      <c r="AD555" s="323"/>
      <c r="AE555" s="323"/>
      <c r="AF555" s="323"/>
      <c r="AG555" s="324"/>
      <c r="AH555" s="323"/>
      <c r="AI555" s="323"/>
      <c r="AJ555" s="323"/>
      <c r="AK555" s="323"/>
      <c r="AL555" s="323"/>
      <c r="AM555" s="323"/>
      <c r="AN555" s="324"/>
      <c r="AO555" s="323"/>
      <c r="AP555" s="323"/>
      <c r="AQ555" s="323"/>
      <c r="AR555" s="323"/>
      <c r="AS555" s="323"/>
      <c r="AT555" s="323"/>
      <c r="AU555" s="324"/>
      <c r="AV555" s="323"/>
      <c r="AW555" s="323"/>
      <c r="AX555" s="323"/>
      <c r="AY555" s="323"/>
      <c r="AZ555" s="323"/>
      <c r="BA555" s="323"/>
      <c r="BB555" s="324"/>
      <c r="BC555" s="323"/>
      <c r="BD555" s="323"/>
      <c r="BE555" s="323"/>
      <c r="BF555" s="323"/>
      <c r="BG555" s="323"/>
      <c r="BH555" s="323"/>
      <c r="BI555" s="323"/>
    </row>
    <row r="556" spans="3:61">
      <c r="C556" s="5" t="s">
        <v>9943</v>
      </c>
      <c r="D556" s="37">
        <f t="shared" si="10"/>
        <v>0</v>
      </c>
      <c r="E556" s="17"/>
      <c r="F556" s="17"/>
      <c r="G556" s="17">
        <v>0</v>
      </c>
      <c r="H556" s="17">
        <v>0</v>
      </c>
      <c r="I556" s="5" t="s">
        <v>6524</v>
      </c>
      <c r="K556" s="325"/>
      <c r="L556" s="325"/>
      <c r="M556" s="325"/>
      <c r="N556" s="17">
        <v>0</v>
      </c>
      <c r="O556" s="17"/>
      <c r="S556" s="269" t="s">
        <v>8</v>
      </c>
      <c r="T556" s="323"/>
      <c r="U556" s="323"/>
      <c r="V556" s="323"/>
      <c r="W556" s="323"/>
      <c r="X556" s="323"/>
      <c r="Y556" s="323"/>
      <c r="Z556" s="324"/>
      <c r="AA556" s="323"/>
      <c r="AB556" s="323"/>
      <c r="AC556" s="323"/>
      <c r="AD556" s="323"/>
      <c r="AE556" s="323"/>
      <c r="AF556" s="323"/>
      <c r="AG556" s="324"/>
      <c r="AH556" s="323"/>
      <c r="AI556" s="323"/>
      <c r="AJ556" s="323"/>
      <c r="AK556" s="323"/>
      <c r="AL556" s="323"/>
      <c r="AM556" s="323"/>
      <c r="AN556" s="324"/>
      <c r="AO556" s="323"/>
      <c r="AP556" s="323"/>
      <c r="AQ556" s="323"/>
      <c r="AR556" s="323"/>
      <c r="AS556" s="323"/>
      <c r="AT556" s="323"/>
      <c r="AU556" s="324"/>
      <c r="AV556" s="323"/>
      <c r="AW556" s="323"/>
      <c r="AX556" s="323"/>
      <c r="AY556" s="323"/>
      <c r="AZ556" s="323"/>
      <c r="BA556" s="323"/>
      <c r="BB556" s="324"/>
      <c r="BC556" s="323"/>
      <c r="BD556" s="323"/>
      <c r="BE556" s="323"/>
      <c r="BF556" s="323"/>
      <c r="BG556" s="323"/>
      <c r="BH556" s="323"/>
      <c r="BI556" s="323"/>
    </row>
    <row r="557" spans="3:61">
      <c r="C557" s="5" t="s">
        <v>9942</v>
      </c>
      <c r="D557" s="37">
        <f t="shared" si="10"/>
        <v>0</v>
      </c>
      <c r="E557" s="17"/>
      <c r="F557" s="17"/>
      <c r="G557" s="17">
        <v>0</v>
      </c>
      <c r="H557" s="17">
        <v>0</v>
      </c>
      <c r="I557" s="5" t="s">
        <v>6524</v>
      </c>
      <c r="K557" s="325"/>
      <c r="L557" s="325"/>
      <c r="M557" s="325"/>
      <c r="N557" s="17">
        <v>0</v>
      </c>
      <c r="O557" s="17"/>
      <c r="S557" s="269" t="s">
        <v>8</v>
      </c>
      <c r="T557" s="323"/>
      <c r="U557" s="323"/>
      <c r="V557" s="323"/>
      <c r="W557" s="323"/>
      <c r="X557" s="323"/>
      <c r="Y557" s="323"/>
      <c r="Z557" s="324"/>
      <c r="AA557" s="323"/>
      <c r="AB557" s="323"/>
      <c r="AC557" s="323"/>
      <c r="AD557" s="323"/>
      <c r="AE557" s="323"/>
      <c r="AF557" s="323"/>
      <c r="AG557" s="324"/>
      <c r="AH557" s="323"/>
      <c r="AI557" s="323"/>
      <c r="AJ557" s="323"/>
      <c r="AK557" s="323"/>
      <c r="AL557" s="323"/>
      <c r="AM557" s="323"/>
      <c r="AN557" s="324"/>
      <c r="AO557" s="323"/>
      <c r="AP557" s="323"/>
      <c r="AQ557" s="323"/>
      <c r="AR557" s="323"/>
      <c r="AS557" s="323"/>
      <c r="AT557" s="323"/>
      <c r="AU557" s="324"/>
      <c r="AV557" s="323"/>
      <c r="AW557" s="323"/>
      <c r="AX557" s="323"/>
      <c r="AY557" s="323"/>
      <c r="AZ557" s="323"/>
      <c r="BA557" s="323"/>
      <c r="BB557" s="324"/>
      <c r="BC557" s="323"/>
      <c r="BD557" s="323"/>
      <c r="BE557" s="323"/>
      <c r="BF557" s="323"/>
      <c r="BG557" s="323"/>
      <c r="BH557" s="323"/>
      <c r="BI557" s="323"/>
    </row>
    <row r="558" spans="3:61">
      <c r="C558" s="5" t="s">
        <v>9941</v>
      </c>
      <c r="D558" s="37">
        <f t="shared" si="10"/>
        <v>0</v>
      </c>
      <c r="E558" s="17"/>
      <c r="F558" s="17"/>
      <c r="G558" s="17">
        <v>0</v>
      </c>
      <c r="H558" s="17">
        <v>0</v>
      </c>
      <c r="I558" s="5" t="s">
        <v>6524</v>
      </c>
      <c r="N558" s="17">
        <v>0</v>
      </c>
      <c r="O558" s="5">
        <v>2008</v>
      </c>
      <c r="P558" s="5" t="s">
        <v>9940</v>
      </c>
      <c r="Q558" s="268" t="s">
        <v>9939</v>
      </c>
      <c r="S558" s="269" t="s">
        <v>8</v>
      </c>
      <c r="T558" s="323"/>
      <c r="U558" s="323"/>
      <c r="V558" s="323"/>
      <c r="W558" s="323"/>
      <c r="X558" s="323"/>
      <c r="Y558" s="323"/>
      <c r="Z558" s="324"/>
      <c r="AA558" s="323"/>
      <c r="AB558" s="323"/>
      <c r="AC558" s="323"/>
      <c r="AD558" s="323"/>
      <c r="AE558" s="323"/>
      <c r="AF558" s="323"/>
      <c r="AG558" s="324"/>
      <c r="AH558" s="323"/>
      <c r="AI558" s="323"/>
      <c r="AJ558" s="323"/>
      <c r="AK558" s="323"/>
      <c r="AL558" s="323"/>
      <c r="AM558" s="323"/>
      <c r="AN558" s="324"/>
      <c r="AO558" s="323"/>
      <c r="AP558" s="323"/>
      <c r="AQ558" s="323"/>
      <c r="AR558" s="323"/>
      <c r="AS558" s="323"/>
      <c r="AT558" s="323"/>
      <c r="AU558" s="324"/>
      <c r="AV558" s="323"/>
      <c r="AW558" s="323"/>
      <c r="AX558" s="323"/>
      <c r="AY558" s="323"/>
      <c r="AZ558" s="323"/>
      <c r="BA558" s="323"/>
      <c r="BB558" s="324"/>
      <c r="BC558" s="323"/>
      <c r="BD558" s="323"/>
      <c r="BE558" s="323"/>
      <c r="BF558" s="323"/>
      <c r="BG558" s="323"/>
      <c r="BH558" s="323"/>
      <c r="BI558" s="323"/>
    </row>
    <row r="559" spans="3:61">
      <c r="C559" s="5" t="s">
        <v>9938</v>
      </c>
      <c r="D559" s="37">
        <f t="shared" si="10"/>
        <v>0</v>
      </c>
      <c r="E559" s="17">
        <v>0</v>
      </c>
      <c r="F559" s="17">
        <v>0</v>
      </c>
      <c r="G559" s="17">
        <v>0</v>
      </c>
      <c r="H559" s="17">
        <v>0</v>
      </c>
      <c r="I559" s="5" t="s">
        <v>6524</v>
      </c>
      <c r="K559" s="325"/>
      <c r="L559" s="325"/>
      <c r="M559" s="325"/>
      <c r="N559" s="17">
        <v>0</v>
      </c>
      <c r="O559" s="5">
        <v>2021</v>
      </c>
      <c r="P559" s="5" t="s">
        <v>9937</v>
      </c>
      <c r="Q559" s="268" t="s">
        <v>9936</v>
      </c>
      <c r="S559" s="269" t="s">
        <v>8</v>
      </c>
      <c r="T559" s="323"/>
      <c r="U559" s="323"/>
      <c r="V559" s="323"/>
      <c r="W559" s="323"/>
      <c r="X559" s="323"/>
      <c r="Y559" s="323"/>
      <c r="Z559" s="324"/>
      <c r="AA559" s="323"/>
      <c r="AB559" s="323"/>
      <c r="AC559" s="323"/>
      <c r="AD559" s="323"/>
      <c r="AE559" s="323"/>
      <c r="AF559" s="323"/>
      <c r="AG559" s="324"/>
      <c r="AH559" s="323"/>
      <c r="AI559" s="323"/>
      <c r="AJ559" s="323"/>
      <c r="AK559" s="323"/>
      <c r="AL559" s="323"/>
      <c r="AM559" s="323"/>
      <c r="AN559" s="324"/>
      <c r="AO559" s="323"/>
      <c r="AP559" s="323"/>
      <c r="AQ559" s="323"/>
      <c r="AR559" s="323"/>
      <c r="AS559" s="323"/>
      <c r="AT559" s="323"/>
      <c r="AU559" s="324"/>
      <c r="AV559" s="323"/>
      <c r="AW559" s="323"/>
      <c r="AX559" s="323"/>
      <c r="AY559" s="323"/>
      <c r="AZ559" s="323"/>
      <c r="BA559" s="323"/>
      <c r="BB559" s="324"/>
      <c r="BC559" s="323"/>
      <c r="BD559" s="323"/>
      <c r="BE559" s="323"/>
      <c r="BF559" s="323"/>
      <c r="BG559" s="323"/>
      <c r="BH559" s="323"/>
      <c r="BI559" s="323"/>
    </row>
    <row r="560" spans="3:61">
      <c r="C560" s="5" t="s">
        <v>9935</v>
      </c>
      <c r="D560" s="37">
        <f t="shared" si="10"/>
        <v>0</v>
      </c>
      <c r="E560" s="17"/>
      <c r="F560" s="17"/>
      <c r="G560" s="17">
        <v>0</v>
      </c>
      <c r="H560" s="17">
        <v>0</v>
      </c>
      <c r="I560" s="5" t="s">
        <v>6524</v>
      </c>
      <c r="K560" s="325"/>
      <c r="L560" s="325"/>
      <c r="M560" s="325"/>
      <c r="N560" s="17">
        <v>0</v>
      </c>
      <c r="O560" s="17"/>
      <c r="S560" s="269" t="s">
        <v>8</v>
      </c>
      <c r="T560" s="323"/>
      <c r="U560" s="323"/>
      <c r="V560" s="323"/>
      <c r="W560" s="323"/>
      <c r="X560" s="323"/>
      <c r="Y560" s="323"/>
      <c r="Z560" s="324"/>
      <c r="AA560" s="323"/>
      <c r="AB560" s="323"/>
      <c r="AC560" s="323"/>
      <c r="AD560" s="323"/>
      <c r="AE560" s="323"/>
      <c r="AF560" s="323"/>
      <c r="AG560" s="324"/>
      <c r="AH560" s="323"/>
      <c r="AI560" s="323"/>
      <c r="AJ560" s="323"/>
      <c r="AK560" s="323"/>
      <c r="AL560" s="323"/>
      <c r="AM560" s="323"/>
      <c r="AN560" s="324"/>
      <c r="AO560" s="323"/>
      <c r="AP560" s="323"/>
      <c r="AQ560" s="323"/>
      <c r="AR560" s="323"/>
      <c r="AS560" s="323"/>
      <c r="AT560" s="323"/>
      <c r="AU560" s="324"/>
      <c r="AV560" s="323"/>
      <c r="AW560" s="323"/>
      <c r="AX560" s="323"/>
      <c r="AY560" s="323"/>
      <c r="AZ560" s="323"/>
      <c r="BA560" s="323"/>
      <c r="BB560" s="324"/>
      <c r="BC560" s="323"/>
      <c r="BD560" s="323"/>
      <c r="BE560" s="323"/>
      <c r="BF560" s="323"/>
      <c r="BG560" s="323"/>
      <c r="BH560" s="323"/>
      <c r="BI560" s="323"/>
    </row>
    <row r="561" spans="3:61">
      <c r="C561" s="5" t="s">
        <v>9934</v>
      </c>
      <c r="D561" s="37">
        <f t="shared" si="10"/>
        <v>0</v>
      </c>
      <c r="E561" s="17"/>
      <c r="F561" s="17"/>
      <c r="G561" s="17">
        <v>0</v>
      </c>
      <c r="H561" s="17">
        <v>0</v>
      </c>
      <c r="I561" s="5" t="s">
        <v>6524</v>
      </c>
      <c r="K561" s="325"/>
      <c r="L561" s="325"/>
      <c r="M561" s="325"/>
      <c r="N561" s="17">
        <v>0</v>
      </c>
      <c r="O561" s="17"/>
      <c r="S561" s="269" t="s">
        <v>8</v>
      </c>
      <c r="T561" s="323"/>
      <c r="U561" s="323"/>
      <c r="V561" s="323"/>
      <c r="W561" s="323"/>
      <c r="X561" s="323"/>
      <c r="Y561" s="323"/>
      <c r="Z561" s="324"/>
      <c r="AA561" s="323"/>
      <c r="AB561" s="323"/>
      <c r="AC561" s="323"/>
      <c r="AD561" s="323"/>
      <c r="AE561" s="323"/>
      <c r="AF561" s="323"/>
      <c r="AG561" s="324"/>
      <c r="AH561" s="323"/>
      <c r="AI561" s="323"/>
      <c r="AJ561" s="323"/>
      <c r="AK561" s="323"/>
      <c r="AL561" s="323"/>
      <c r="AM561" s="323"/>
      <c r="AN561" s="324"/>
      <c r="AO561" s="323"/>
      <c r="AP561" s="323"/>
      <c r="AQ561" s="323"/>
      <c r="AR561" s="323"/>
      <c r="AS561" s="323"/>
      <c r="AT561" s="323"/>
      <c r="AU561" s="324"/>
      <c r="AV561" s="323"/>
      <c r="AW561" s="323"/>
      <c r="AX561" s="323"/>
      <c r="AY561" s="323"/>
      <c r="AZ561" s="323"/>
      <c r="BA561" s="323"/>
      <c r="BB561" s="324"/>
      <c r="BC561" s="323"/>
      <c r="BD561" s="323"/>
      <c r="BE561" s="323"/>
      <c r="BF561" s="323"/>
      <c r="BG561" s="323"/>
      <c r="BH561" s="323"/>
      <c r="BI561" s="323"/>
    </row>
    <row r="562" spans="3:61">
      <c r="C562" s="5" t="s">
        <v>9933</v>
      </c>
      <c r="D562" s="37">
        <f t="shared" si="10"/>
        <v>0</v>
      </c>
      <c r="E562" s="17"/>
      <c r="F562" s="17"/>
      <c r="G562" s="17">
        <v>0</v>
      </c>
      <c r="H562" s="17">
        <v>0</v>
      </c>
      <c r="I562" s="5" t="s">
        <v>6524</v>
      </c>
      <c r="K562" s="325"/>
      <c r="L562" s="325"/>
      <c r="M562" s="325"/>
      <c r="N562" s="17">
        <v>0</v>
      </c>
      <c r="O562" s="17"/>
      <c r="S562" s="269" t="s">
        <v>8</v>
      </c>
      <c r="T562" s="323"/>
      <c r="U562" s="323"/>
      <c r="V562" s="323"/>
      <c r="W562" s="323"/>
      <c r="X562" s="323"/>
      <c r="Y562" s="323"/>
      <c r="Z562" s="324"/>
      <c r="AA562" s="323"/>
      <c r="AB562" s="323"/>
      <c r="AC562" s="323"/>
      <c r="AD562" s="323"/>
      <c r="AE562" s="323"/>
      <c r="AF562" s="323"/>
      <c r="AG562" s="324"/>
      <c r="AH562" s="323"/>
      <c r="AI562" s="323"/>
      <c r="AJ562" s="323"/>
      <c r="AK562" s="323"/>
      <c r="AL562" s="323"/>
      <c r="AM562" s="323"/>
      <c r="AN562" s="324"/>
      <c r="AO562" s="323"/>
      <c r="AP562" s="323"/>
      <c r="AQ562" s="323"/>
      <c r="AR562" s="323"/>
      <c r="AS562" s="323"/>
      <c r="AT562" s="323"/>
      <c r="AU562" s="324"/>
      <c r="AV562" s="323"/>
      <c r="AW562" s="323"/>
      <c r="AX562" s="323"/>
      <c r="AY562" s="323"/>
      <c r="AZ562" s="323"/>
      <c r="BA562" s="323"/>
      <c r="BB562" s="324"/>
      <c r="BC562" s="323"/>
      <c r="BD562" s="323"/>
      <c r="BE562" s="323"/>
      <c r="BF562" s="323"/>
      <c r="BG562" s="323"/>
      <c r="BH562" s="323"/>
      <c r="BI562" s="323"/>
    </row>
    <row r="563" spans="3:61">
      <c r="C563" s="5" t="s">
        <v>9932</v>
      </c>
      <c r="D563" s="37">
        <f t="shared" ref="D563:D626" si="11">(E563+F563+G563*2+H563*3)/7</f>
        <v>0</v>
      </c>
      <c r="E563" s="17"/>
      <c r="F563" s="17"/>
      <c r="G563" s="17">
        <v>0</v>
      </c>
      <c r="H563" s="17">
        <v>0</v>
      </c>
      <c r="I563" s="5" t="s">
        <v>6524</v>
      </c>
      <c r="N563" s="17">
        <v>0</v>
      </c>
      <c r="O563" s="5">
        <v>2088</v>
      </c>
      <c r="P563" s="5" t="s">
        <v>9931</v>
      </c>
      <c r="Q563" s="268" t="s">
        <v>9930</v>
      </c>
      <c r="S563" s="269" t="s">
        <v>8</v>
      </c>
      <c r="T563" s="323"/>
      <c r="U563" s="323"/>
      <c r="V563" s="323"/>
      <c r="W563" s="323"/>
      <c r="X563" s="323"/>
      <c r="Y563" s="323"/>
      <c r="Z563" s="324"/>
      <c r="AA563" s="323"/>
      <c r="AB563" s="323"/>
      <c r="AC563" s="323"/>
      <c r="AD563" s="323"/>
      <c r="AE563" s="323"/>
      <c r="AF563" s="323"/>
      <c r="AG563" s="324"/>
      <c r="AH563" s="323"/>
      <c r="AI563" s="323"/>
      <c r="AJ563" s="323"/>
      <c r="AK563" s="323"/>
      <c r="AL563" s="323"/>
      <c r="AM563" s="323"/>
      <c r="AN563" s="324"/>
      <c r="AO563" s="323"/>
      <c r="AP563" s="323"/>
      <c r="AQ563" s="323"/>
      <c r="AR563" s="323"/>
      <c r="AS563" s="323"/>
      <c r="AT563" s="323"/>
      <c r="AU563" s="324"/>
      <c r="AV563" s="323"/>
      <c r="AW563" s="323"/>
      <c r="AX563" s="323"/>
      <c r="AY563" s="323"/>
      <c r="AZ563" s="323"/>
      <c r="BA563" s="323"/>
      <c r="BB563" s="324"/>
      <c r="BC563" s="323"/>
      <c r="BD563" s="323"/>
      <c r="BE563" s="323"/>
      <c r="BF563" s="323"/>
      <c r="BG563" s="323"/>
      <c r="BH563" s="323"/>
      <c r="BI563" s="323"/>
    </row>
    <row r="564" spans="3:61">
      <c r="C564" s="5" t="s">
        <v>9929</v>
      </c>
      <c r="D564" s="37">
        <f t="shared" si="11"/>
        <v>0</v>
      </c>
      <c r="E564" s="17"/>
      <c r="F564" s="17"/>
      <c r="G564" s="17">
        <v>0</v>
      </c>
      <c r="H564" s="17">
        <v>0</v>
      </c>
      <c r="I564" s="5" t="s">
        <v>6524</v>
      </c>
      <c r="K564" s="325"/>
      <c r="L564" s="325"/>
      <c r="M564" s="325"/>
      <c r="N564" s="17">
        <v>0</v>
      </c>
      <c r="O564" s="17"/>
      <c r="S564" s="269" t="s">
        <v>8</v>
      </c>
      <c r="T564" s="323"/>
      <c r="U564" s="323"/>
      <c r="V564" s="323"/>
      <c r="W564" s="323"/>
      <c r="X564" s="323"/>
      <c r="Y564" s="323"/>
      <c r="Z564" s="324"/>
      <c r="AA564" s="323"/>
      <c r="AB564" s="323"/>
      <c r="AC564" s="323"/>
      <c r="AD564" s="323"/>
      <c r="AE564" s="323"/>
      <c r="AF564" s="323"/>
      <c r="AG564" s="324"/>
      <c r="AH564" s="323"/>
      <c r="AI564" s="323"/>
      <c r="AJ564" s="323"/>
      <c r="AK564" s="323"/>
      <c r="AL564" s="323"/>
      <c r="AM564" s="323"/>
      <c r="AN564" s="324"/>
      <c r="AO564" s="323"/>
      <c r="AP564" s="323"/>
      <c r="AQ564" s="323"/>
      <c r="AR564" s="323"/>
      <c r="AS564" s="323"/>
      <c r="AT564" s="323"/>
      <c r="AU564" s="324"/>
      <c r="AV564" s="323"/>
      <c r="AW564" s="323"/>
      <c r="AX564" s="323"/>
      <c r="AY564" s="323"/>
      <c r="AZ564" s="323"/>
      <c r="BA564" s="323"/>
      <c r="BB564" s="324"/>
      <c r="BC564" s="323"/>
      <c r="BD564" s="323"/>
      <c r="BE564" s="323"/>
      <c r="BF564" s="323"/>
      <c r="BG564" s="323"/>
      <c r="BH564" s="323"/>
      <c r="BI564" s="323"/>
    </row>
    <row r="565" spans="3:61">
      <c r="C565" s="5" t="s">
        <v>9928</v>
      </c>
      <c r="D565" s="37">
        <f t="shared" si="11"/>
        <v>0</v>
      </c>
      <c r="E565" s="17"/>
      <c r="F565" s="17"/>
      <c r="G565" s="17">
        <v>0</v>
      </c>
      <c r="H565" s="17">
        <v>0</v>
      </c>
      <c r="I565" s="5" t="s">
        <v>6524</v>
      </c>
      <c r="K565" s="325"/>
      <c r="L565" s="325"/>
      <c r="M565" s="325"/>
      <c r="N565" s="17">
        <v>0</v>
      </c>
      <c r="O565" s="17"/>
      <c r="S565" s="269" t="s">
        <v>8</v>
      </c>
      <c r="T565" s="323"/>
      <c r="U565" s="323"/>
      <c r="V565" s="323"/>
      <c r="W565" s="323"/>
      <c r="X565" s="323"/>
      <c r="Y565" s="323"/>
      <c r="Z565" s="324"/>
      <c r="AA565" s="323"/>
      <c r="AB565" s="323"/>
      <c r="AC565" s="323"/>
      <c r="AD565" s="323"/>
      <c r="AE565" s="323"/>
      <c r="AF565" s="323"/>
      <c r="AG565" s="324"/>
      <c r="AH565" s="323"/>
      <c r="AI565" s="323"/>
      <c r="AJ565" s="323"/>
      <c r="AK565" s="323"/>
      <c r="AL565" s="323"/>
      <c r="AM565" s="323"/>
      <c r="AN565" s="324"/>
      <c r="AO565" s="323"/>
      <c r="AP565" s="323"/>
      <c r="AQ565" s="323"/>
      <c r="AR565" s="323"/>
      <c r="AS565" s="323"/>
      <c r="AT565" s="323"/>
      <c r="AU565" s="324"/>
      <c r="AV565" s="323"/>
      <c r="AW565" s="323"/>
      <c r="AX565" s="323"/>
      <c r="AY565" s="323"/>
      <c r="AZ565" s="323"/>
      <c r="BA565" s="323"/>
      <c r="BB565" s="324"/>
      <c r="BC565" s="323"/>
      <c r="BD565" s="323"/>
      <c r="BE565" s="323"/>
      <c r="BF565" s="323"/>
      <c r="BG565" s="323"/>
      <c r="BH565" s="323"/>
      <c r="BI565" s="323"/>
    </row>
    <row r="566" spans="3:61">
      <c r="C566" s="5" t="s">
        <v>9927</v>
      </c>
      <c r="D566" s="37">
        <f t="shared" si="11"/>
        <v>0</v>
      </c>
      <c r="E566" s="17"/>
      <c r="F566" s="17"/>
      <c r="G566" s="17">
        <v>0</v>
      </c>
      <c r="H566" s="17">
        <v>0</v>
      </c>
      <c r="I566" s="5" t="s">
        <v>6524</v>
      </c>
      <c r="K566" s="325"/>
      <c r="L566" s="325"/>
      <c r="M566" s="325"/>
      <c r="N566" s="17">
        <v>0</v>
      </c>
      <c r="O566" s="17"/>
      <c r="S566" s="269" t="s">
        <v>8</v>
      </c>
      <c r="T566" s="323"/>
      <c r="U566" s="323"/>
      <c r="V566" s="323"/>
      <c r="W566" s="323"/>
      <c r="X566" s="323"/>
      <c r="Y566" s="323"/>
      <c r="Z566" s="324"/>
      <c r="AA566" s="323"/>
      <c r="AB566" s="323"/>
      <c r="AC566" s="323"/>
      <c r="AD566" s="323"/>
      <c r="AE566" s="323"/>
      <c r="AF566" s="323"/>
      <c r="AG566" s="324"/>
      <c r="AH566" s="323"/>
      <c r="AI566" s="323"/>
      <c r="AJ566" s="323"/>
      <c r="AK566" s="323"/>
      <c r="AL566" s="323"/>
      <c r="AM566" s="323"/>
      <c r="AN566" s="324"/>
      <c r="AO566" s="323"/>
      <c r="AP566" s="323"/>
      <c r="AQ566" s="323"/>
      <c r="AR566" s="323"/>
      <c r="AS566" s="323"/>
      <c r="AT566" s="323"/>
      <c r="AU566" s="324"/>
      <c r="AV566" s="323"/>
      <c r="AW566" s="323"/>
      <c r="AX566" s="323"/>
      <c r="AY566" s="323"/>
      <c r="AZ566" s="323"/>
      <c r="BA566" s="323"/>
      <c r="BB566" s="324"/>
      <c r="BC566" s="323"/>
      <c r="BD566" s="323"/>
      <c r="BE566" s="323"/>
      <c r="BF566" s="323"/>
      <c r="BG566" s="323"/>
      <c r="BH566" s="323"/>
      <c r="BI566" s="323"/>
    </row>
    <row r="567" spans="3:61">
      <c r="C567" s="5" t="s">
        <v>9926</v>
      </c>
      <c r="D567" s="37">
        <f t="shared" si="11"/>
        <v>0</v>
      </c>
      <c r="E567" s="17"/>
      <c r="F567" s="17"/>
      <c r="G567" s="17">
        <v>0</v>
      </c>
      <c r="H567" s="17">
        <v>0</v>
      </c>
      <c r="I567" s="5" t="s">
        <v>6524</v>
      </c>
      <c r="K567" s="325"/>
      <c r="L567" s="325"/>
      <c r="M567" s="325"/>
      <c r="N567" s="17">
        <v>0</v>
      </c>
      <c r="O567" s="17"/>
      <c r="S567" s="269" t="s">
        <v>8</v>
      </c>
      <c r="T567" s="323"/>
      <c r="U567" s="323"/>
      <c r="V567" s="323"/>
      <c r="W567" s="323"/>
      <c r="X567" s="323"/>
      <c r="Y567" s="323"/>
      <c r="Z567" s="324"/>
      <c r="AA567" s="323"/>
      <c r="AB567" s="323"/>
      <c r="AC567" s="323"/>
      <c r="AD567" s="323"/>
      <c r="AE567" s="323"/>
      <c r="AF567" s="323"/>
      <c r="AG567" s="324"/>
      <c r="AH567" s="323"/>
      <c r="AI567" s="323"/>
      <c r="AJ567" s="323"/>
      <c r="AK567" s="323"/>
      <c r="AL567" s="323"/>
      <c r="AM567" s="323"/>
      <c r="AN567" s="324"/>
      <c r="AO567" s="323"/>
      <c r="AP567" s="323"/>
      <c r="AQ567" s="323"/>
      <c r="AR567" s="323"/>
      <c r="AS567" s="323"/>
      <c r="AT567" s="323"/>
      <c r="AU567" s="324"/>
      <c r="AV567" s="323"/>
      <c r="AW567" s="323"/>
      <c r="AX567" s="323"/>
      <c r="AY567" s="323"/>
      <c r="AZ567" s="323"/>
      <c r="BA567" s="323"/>
      <c r="BB567" s="324"/>
      <c r="BC567" s="323"/>
      <c r="BD567" s="323"/>
      <c r="BE567" s="323"/>
      <c r="BF567" s="323"/>
      <c r="BG567" s="323"/>
      <c r="BH567" s="323"/>
      <c r="BI567" s="323"/>
    </row>
    <row r="568" spans="3:61">
      <c r="C568" s="5" t="s">
        <v>9925</v>
      </c>
      <c r="D568" s="37">
        <f t="shared" si="11"/>
        <v>0</v>
      </c>
      <c r="E568" s="17"/>
      <c r="F568" s="17"/>
      <c r="G568" s="17">
        <v>0</v>
      </c>
      <c r="H568" s="17">
        <v>0</v>
      </c>
      <c r="I568" s="5" t="s">
        <v>6524</v>
      </c>
      <c r="K568" s="325"/>
      <c r="L568" s="325"/>
      <c r="M568" s="325"/>
      <c r="N568" s="17">
        <v>0</v>
      </c>
      <c r="O568" s="17"/>
      <c r="S568" s="269" t="s">
        <v>8</v>
      </c>
      <c r="T568" s="323"/>
      <c r="U568" s="323"/>
      <c r="V568" s="323"/>
      <c r="W568" s="323"/>
      <c r="X568" s="323"/>
      <c r="Y568" s="323"/>
      <c r="Z568" s="324"/>
      <c r="AA568" s="323"/>
      <c r="AB568" s="323"/>
      <c r="AC568" s="323"/>
      <c r="AD568" s="323"/>
      <c r="AE568" s="323"/>
      <c r="AF568" s="323"/>
      <c r="AG568" s="324"/>
      <c r="AH568" s="323"/>
      <c r="AI568" s="323"/>
      <c r="AJ568" s="323"/>
      <c r="AK568" s="323"/>
      <c r="AL568" s="323"/>
      <c r="AM568" s="323"/>
      <c r="AN568" s="324"/>
      <c r="AO568" s="323"/>
      <c r="AP568" s="323"/>
      <c r="AQ568" s="323"/>
      <c r="AR568" s="323"/>
      <c r="AS568" s="323"/>
      <c r="AT568" s="323"/>
      <c r="AU568" s="324"/>
      <c r="AV568" s="323"/>
      <c r="AW568" s="323"/>
      <c r="AX568" s="323"/>
      <c r="AY568" s="323"/>
      <c r="AZ568" s="323"/>
      <c r="BA568" s="323"/>
      <c r="BB568" s="324"/>
      <c r="BC568" s="323"/>
      <c r="BD568" s="323"/>
      <c r="BE568" s="323"/>
      <c r="BF568" s="323"/>
      <c r="BG568" s="323"/>
      <c r="BH568" s="323"/>
      <c r="BI568" s="323"/>
    </row>
    <row r="569" spans="3:61">
      <c r="C569" s="5" t="s">
        <v>9924</v>
      </c>
      <c r="D569" s="37">
        <f t="shared" si="11"/>
        <v>0</v>
      </c>
      <c r="E569" s="17"/>
      <c r="F569" s="17"/>
      <c r="G569" s="17">
        <v>0</v>
      </c>
      <c r="H569" s="17">
        <v>0</v>
      </c>
      <c r="I569" s="5" t="s">
        <v>6524</v>
      </c>
      <c r="K569" s="325"/>
      <c r="L569" s="325"/>
      <c r="M569" s="325"/>
      <c r="N569" s="17">
        <v>0</v>
      </c>
      <c r="O569" s="17"/>
      <c r="S569" s="269" t="s">
        <v>8</v>
      </c>
      <c r="T569" s="323"/>
      <c r="U569" s="323"/>
      <c r="V569" s="323"/>
      <c r="W569" s="323"/>
      <c r="X569" s="323"/>
      <c r="Y569" s="323"/>
      <c r="Z569" s="324"/>
      <c r="AA569" s="323"/>
      <c r="AB569" s="323"/>
      <c r="AC569" s="323"/>
      <c r="AD569" s="323"/>
      <c r="AE569" s="323"/>
      <c r="AF569" s="323"/>
      <c r="AG569" s="324"/>
      <c r="AH569" s="323"/>
      <c r="AI569" s="323"/>
      <c r="AJ569" s="323"/>
      <c r="AK569" s="323"/>
      <c r="AL569" s="323"/>
      <c r="AM569" s="323"/>
      <c r="AN569" s="324"/>
      <c r="AO569" s="323"/>
      <c r="AP569" s="323"/>
      <c r="AQ569" s="323"/>
      <c r="AR569" s="323"/>
      <c r="AS569" s="323"/>
      <c r="AT569" s="323"/>
      <c r="AU569" s="324"/>
      <c r="AV569" s="323"/>
      <c r="AW569" s="323"/>
      <c r="AX569" s="323"/>
      <c r="AY569" s="323"/>
      <c r="AZ569" s="323"/>
      <c r="BA569" s="323"/>
      <c r="BB569" s="324"/>
      <c r="BC569" s="323"/>
      <c r="BD569" s="323"/>
      <c r="BE569" s="323"/>
      <c r="BF569" s="323"/>
      <c r="BG569" s="323"/>
      <c r="BH569" s="323"/>
      <c r="BI569" s="323"/>
    </row>
    <row r="570" spans="3:61">
      <c r="C570" s="5" t="s">
        <v>9923</v>
      </c>
      <c r="D570" s="37">
        <f t="shared" si="11"/>
        <v>0</v>
      </c>
      <c r="E570" s="17"/>
      <c r="F570" s="17"/>
      <c r="G570" s="17">
        <v>0</v>
      </c>
      <c r="H570" s="17">
        <v>0</v>
      </c>
      <c r="I570" s="5" t="s">
        <v>6524</v>
      </c>
      <c r="K570" s="325"/>
      <c r="L570" s="325"/>
      <c r="M570" s="325"/>
      <c r="N570" s="17">
        <v>0</v>
      </c>
      <c r="O570" s="17"/>
      <c r="S570" s="269" t="s">
        <v>8</v>
      </c>
      <c r="T570" s="323"/>
      <c r="U570" s="323"/>
      <c r="V570" s="323"/>
      <c r="W570" s="323"/>
      <c r="X570" s="323"/>
      <c r="Y570" s="323"/>
      <c r="Z570" s="324"/>
      <c r="AA570" s="323"/>
      <c r="AB570" s="323"/>
      <c r="AC570" s="323"/>
      <c r="AD570" s="323"/>
      <c r="AE570" s="323"/>
      <c r="AF570" s="323"/>
      <c r="AG570" s="324"/>
      <c r="AH570" s="323"/>
      <c r="AI570" s="323"/>
      <c r="AJ570" s="323"/>
      <c r="AK570" s="323"/>
      <c r="AL570" s="323"/>
      <c r="AM570" s="323"/>
      <c r="AN570" s="324"/>
      <c r="AO570" s="323"/>
      <c r="AP570" s="323"/>
      <c r="AQ570" s="323"/>
      <c r="AR570" s="323"/>
      <c r="AS570" s="323"/>
      <c r="AT570" s="323"/>
      <c r="AU570" s="324"/>
      <c r="AV570" s="323"/>
      <c r="AW570" s="323"/>
      <c r="AX570" s="323"/>
      <c r="AY570" s="323"/>
      <c r="AZ570" s="323"/>
      <c r="BA570" s="323"/>
      <c r="BB570" s="324"/>
      <c r="BC570" s="323"/>
      <c r="BD570" s="323"/>
      <c r="BE570" s="323"/>
      <c r="BF570" s="323"/>
      <c r="BG570" s="323"/>
      <c r="BH570" s="323"/>
      <c r="BI570" s="323"/>
    </row>
    <row r="571" spans="3:61">
      <c r="C571" s="5" t="s">
        <v>9922</v>
      </c>
      <c r="D571" s="37">
        <f t="shared" si="11"/>
        <v>0</v>
      </c>
      <c r="E571" s="17"/>
      <c r="F571" s="17"/>
      <c r="G571" s="17">
        <v>0</v>
      </c>
      <c r="H571" s="17">
        <v>0</v>
      </c>
      <c r="I571" s="5" t="s">
        <v>6524</v>
      </c>
      <c r="K571" s="325"/>
      <c r="L571" s="325"/>
      <c r="M571" s="325"/>
      <c r="N571" s="17">
        <v>0</v>
      </c>
      <c r="O571" s="17"/>
      <c r="S571" s="269" t="s">
        <v>8</v>
      </c>
      <c r="T571" s="323"/>
      <c r="U571" s="323"/>
      <c r="V571" s="323"/>
      <c r="W571" s="323"/>
      <c r="X571" s="323"/>
      <c r="Y571" s="323"/>
      <c r="Z571" s="324"/>
      <c r="AA571" s="323"/>
      <c r="AB571" s="323"/>
      <c r="AC571" s="323"/>
      <c r="AD571" s="323"/>
      <c r="AE571" s="323"/>
      <c r="AF571" s="323"/>
      <c r="AG571" s="324"/>
      <c r="AH571" s="323"/>
      <c r="AI571" s="323"/>
      <c r="AJ571" s="323"/>
      <c r="AK571" s="323"/>
      <c r="AL571" s="323"/>
      <c r="AM571" s="323"/>
      <c r="AN571" s="324"/>
      <c r="AO571" s="323"/>
      <c r="AP571" s="323"/>
      <c r="AQ571" s="323"/>
      <c r="AR571" s="323"/>
      <c r="AS571" s="323"/>
      <c r="AT571" s="323"/>
      <c r="AU571" s="324"/>
      <c r="AV571" s="323"/>
      <c r="AW571" s="323"/>
      <c r="AX571" s="323"/>
      <c r="AY571" s="323"/>
      <c r="AZ571" s="323"/>
      <c r="BA571" s="323"/>
      <c r="BB571" s="324"/>
      <c r="BC571" s="323"/>
      <c r="BD571" s="323"/>
      <c r="BE571" s="323"/>
      <c r="BF571" s="323"/>
      <c r="BG571" s="323"/>
      <c r="BH571" s="323"/>
      <c r="BI571" s="323"/>
    </row>
    <row r="572" spans="3:61">
      <c r="C572" s="5" t="s">
        <v>9921</v>
      </c>
      <c r="D572" s="37">
        <f t="shared" si="11"/>
        <v>0</v>
      </c>
      <c r="E572" s="17"/>
      <c r="F572" s="17"/>
      <c r="G572" s="17">
        <v>0</v>
      </c>
      <c r="H572" s="17">
        <v>0</v>
      </c>
      <c r="I572" s="5" t="s">
        <v>6524</v>
      </c>
      <c r="K572" s="325"/>
      <c r="L572" s="325"/>
      <c r="M572" s="325"/>
      <c r="N572" s="17">
        <v>0</v>
      </c>
      <c r="O572" s="17"/>
      <c r="S572" s="269" t="s">
        <v>8</v>
      </c>
      <c r="T572" s="323"/>
      <c r="U572" s="323"/>
      <c r="V572" s="323"/>
      <c r="W572" s="323"/>
      <c r="X572" s="323"/>
      <c r="Y572" s="323"/>
      <c r="Z572" s="324"/>
      <c r="AA572" s="323"/>
      <c r="AB572" s="323"/>
      <c r="AC572" s="323"/>
      <c r="AD572" s="323"/>
      <c r="AE572" s="323"/>
      <c r="AF572" s="323"/>
      <c r="AG572" s="324"/>
      <c r="AH572" s="323"/>
      <c r="AI572" s="323"/>
      <c r="AJ572" s="323"/>
      <c r="AK572" s="323"/>
      <c r="AL572" s="323"/>
      <c r="AM572" s="323"/>
      <c r="AN572" s="324"/>
      <c r="AO572" s="323"/>
      <c r="AP572" s="323"/>
      <c r="AQ572" s="323"/>
      <c r="AR572" s="323"/>
      <c r="AS572" s="323"/>
      <c r="AT572" s="323"/>
      <c r="AU572" s="324"/>
      <c r="AV572" s="323"/>
      <c r="AW572" s="323"/>
      <c r="AX572" s="323"/>
      <c r="AY572" s="323"/>
      <c r="AZ572" s="323"/>
      <c r="BA572" s="323"/>
      <c r="BB572" s="324"/>
      <c r="BC572" s="323"/>
      <c r="BD572" s="323"/>
      <c r="BE572" s="323"/>
      <c r="BF572" s="323"/>
      <c r="BG572" s="323"/>
      <c r="BH572" s="323"/>
      <c r="BI572" s="323"/>
    </row>
    <row r="573" spans="3:61">
      <c r="C573" s="5" t="s">
        <v>9920</v>
      </c>
      <c r="D573" s="37">
        <f t="shared" si="11"/>
        <v>0</v>
      </c>
      <c r="E573" s="17"/>
      <c r="F573" s="17"/>
      <c r="G573" s="17">
        <v>0</v>
      </c>
      <c r="H573" s="17">
        <v>0</v>
      </c>
      <c r="I573" s="5" t="s">
        <v>6524</v>
      </c>
      <c r="K573" s="325"/>
      <c r="L573" s="325"/>
      <c r="M573" s="325"/>
      <c r="N573" s="17">
        <v>0</v>
      </c>
      <c r="O573" s="17"/>
      <c r="S573" s="269" t="s">
        <v>8</v>
      </c>
      <c r="T573" s="323"/>
      <c r="U573" s="323"/>
      <c r="V573" s="323"/>
      <c r="W573" s="323"/>
      <c r="X573" s="323"/>
      <c r="Y573" s="323"/>
      <c r="Z573" s="324"/>
      <c r="AA573" s="323"/>
      <c r="AB573" s="323"/>
      <c r="AC573" s="323"/>
      <c r="AD573" s="323"/>
      <c r="AE573" s="323"/>
      <c r="AF573" s="323"/>
      <c r="AG573" s="324"/>
      <c r="AH573" s="323"/>
      <c r="AI573" s="323"/>
      <c r="AJ573" s="323"/>
      <c r="AK573" s="323"/>
      <c r="AL573" s="323"/>
      <c r="AM573" s="323"/>
      <c r="AN573" s="324"/>
      <c r="AO573" s="323"/>
      <c r="AP573" s="323"/>
      <c r="AQ573" s="323"/>
      <c r="AR573" s="323"/>
      <c r="AS573" s="323"/>
      <c r="AT573" s="323"/>
      <c r="AU573" s="324"/>
      <c r="AV573" s="323"/>
      <c r="AW573" s="323"/>
      <c r="AX573" s="323"/>
      <c r="AY573" s="323"/>
      <c r="AZ573" s="323"/>
      <c r="BA573" s="323"/>
      <c r="BB573" s="324"/>
      <c r="BC573" s="323"/>
      <c r="BD573" s="323"/>
      <c r="BE573" s="323"/>
      <c r="BF573" s="323"/>
      <c r="BG573" s="323"/>
      <c r="BH573" s="323"/>
      <c r="BI573" s="323"/>
    </row>
    <row r="574" spans="3:61">
      <c r="C574" s="5" t="s">
        <v>9919</v>
      </c>
      <c r="D574" s="37">
        <f t="shared" si="11"/>
        <v>0</v>
      </c>
      <c r="E574" s="17">
        <v>0</v>
      </c>
      <c r="F574" s="17">
        <v>0</v>
      </c>
      <c r="G574" s="17">
        <v>0</v>
      </c>
      <c r="H574" s="17">
        <v>0</v>
      </c>
      <c r="I574" s="5" t="s">
        <v>6524</v>
      </c>
      <c r="K574" s="325"/>
      <c r="L574" s="325"/>
      <c r="M574" s="325"/>
      <c r="N574" s="17">
        <v>0</v>
      </c>
      <c r="O574" s="5">
        <v>2021</v>
      </c>
      <c r="P574" s="5" t="s">
        <v>9918</v>
      </c>
      <c r="Q574" s="268" t="s">
        <v>9917</v>
      </c>
      <c r="S574" s="269" t="s">
        <v>8</v>
      </c>
      <c r="T574" s="323"/>
      <c r="U574" s="323"/>
      <c r="V574" s="323"/>
      <c r="W574" s="323"/>
      <c r="X574" s="323"/>
      <c r="Y574" s="323"/>
      <c r="Z574" s="324"/>
      <c r="AA574" s="323"/>
      <c r="AB574" s="323"/>
      <c r="AC574" s="323"/>
      <c r="AD574" s="323"/>
      <c r="AE574" s="323"/>
      <c r="AF574" s="323"/>
      <c r="AG574" s="324"/>
      <c r="AH574" s="323"/>
      <c r="AI574" s="323"/>
      <c r="AJ574" s="323"/>
      <c r="AK574" s="323"/>
      <c r="AL574" s="323"/>
      <c r="AM574" s="323"/>
      <c r="AN574" s="324"/>
      <c r="AO574" s="323"/>
      <c r="AP574" s="323"/>
      <c r="AQ574" s="323"/>
      <c r="AR574" s="323"/>
      <c r="AS574" s="323"/>
      <c r="AT574" s="323"/>
      <c r="AU574" s="324"/>
      <c r="AV574" s="323"/>
      <c r="AW574" s="323"/>
      <c r="AX574" s="323"/>
      <c r="AY574" s="323"/>
      <c r="AZ574" s="323"/>
      <c r="BA574" s="323"/>
      <c r="BB574" s="324"/>
      <c r="BC574" s="323"/>
      <c r="BD574" s="323"/>
      <c r="BE574" s="323"/>
      <c r="BF574" s="323"/>
      <c r="BG574" s="323"/>
      <c r="BH574" s="323"/>
      <c r="BI574" s="323"/>
    </row>
    <row r="575" spans="3:61">
      <c r="C575" s="5" t="s">
        <v>9916</v>
      </c>
      <c r="D575" s="37">
        <f t="shared" si="11"/>
        <v>0</v>
      </c>
      <c r="E575" s="17"/>
      <c r="F575" s="17"/>
      <c r="G575" s="17">
        <v>0</v>
      </c>
      <c r="H575" s="17">
        <v>0</v>
      </c>
      <c r="I575" s="5" t="s">
        <v>6524</v>
      </c>
      <c r="K575" s="325"/>
      <c r="L575" s="325"/>
      <c r="M575" s="325"/>
      <c r="N575" s="17">
        <v>0</v>
      </c>
      <c r="O575" s="17"/>
      <c r="S575" s="269" t="s">
        <v>8</v>
      </c>
      <c r="T575" s="323"/>
      <c r="U575" s="323"/>
      <c r="V575" s="323"/>
      <c r="W575" s="323"/>
      <c r="X575" s="323"/>
      <c r="Y575" s="323"/>
      <c r="Z575" s="324"/>
      <c r="AA575" s="323"/>
      <c r="AB575" s="323"/>
      <c r="AC575" s="323"/>
      <c r="AD575" s="323"/>
      <c r="AE575" s="323"/>
      <c r="AF575" s="323"/>
      <c r="AG575" s="324"/>
      <c r="AH575" s="323"/>
      <c r="AI575" s="323"/>
      <c r="AJ575" s="323"/>
      <c r="AK575" s="323"/>
      <c r="AL575" s="323"/>
      <c r="AM575" s="323"/>
      <c r="AN575" s="324"/>
      <c r="AO575" s="323"/>
      <c r="AP575" s="323"/>
      <c r="AQ575" s="323"/>
      <c r="AR575" s="323"/>
      <c r="AS575" s="323"/>
      <c r="AT575" s="323"/>
      <c r="AU575" s="324"/>
      <c r="AV575" s="323"/>
      <c r="AW575" s="323"/>
      <c r="AX575" s="323"/>
      <c r="AY575" s="323"/>
      <c r="AZ575" s="323"/>
      <c r="BA575" s="323"/>
      <c r="BB575" s="324"/>
      <c r="BC575" s="323"/>
      <c r="BD575" s="323"/>
      <c r="BE575" s="323"/>
      <c r="BF575" s="323"/>
      <c r="BG575" s="323"/>
      <c r="BH575" s="323"/>
      <c r="BI575" s="323"/>
    </row>
    <row r="576" spans="3:61">
      <c r="C576" s="5" t="s">
        <v>9915</v>
      </c>
      <c r="D576" s="37">
        <f t="shared" si="11"/>
        <v>0</v>
      </c>
      <c r="E576" s="17"/>
      <c r="F576" s="17"/>
      <c r="G576" s="17">
        <v>0</v>
      </c>
      <c r="H576" s="17">
        <v>0</v>
      </c>
      <c r="I576" s="5" t="s">
        <v>6524</v>
      </c>
      <c r="N576" s="17">
        <v>0</v>
      </c>
      <c r="O576" s="5">
        <v>2008</v>
      </c>
      <c r="P576" s="5" t="s">
        <v>9914</v>
      </c>
      <c r="Q576" s="268" t="s">
        <v>9913</v>
      </c>
      <c r="S576" s="269" t="s">
        <v>8</v>
      </c>
      <c r="T576" s="323"/>
      <c r="U576" s="323"/>
      <c r="V576" s="323"/>
      <c r="W576" s="323"/>
      <c r="X576" s="323"/>
      <c r="Y576" s="323"/>
      <c r="Z576" s="324"/>
      <c r="AA576" s="323"/>
      <c r="AB576" s="323"/>
      <c r="AC576" s="323"/>
      <c r="AD576" s="323"/>
      <c r="AE576" s="323"/>
      <c r="AF576" s="323"/>
      <c r="AG576" s="324"/>
      <c r="AH576" s="323"/>
      <c r="AI576" s="323"/>
      <c r="AJ576" s="323"/>
      <c r="AK576" s="323"/>
      <c r="AL576" s="323"/>
      <c r="AM576" s="323"/>
      <c r="AN576" s="324"/>
      <c r="AO576" s="323"/>
      <c r="AP576" s="323"/>
      <c r="AQ576" s="323"/>
      <c r="AR576" s="323"/>
      <c r="AS576" s="323"/>
      <c r="AT576" s="323"/>
      <c r="AU576" s="324"/>
      <c r="AV576" s="323"/>
      <c r="AW576" s="323"/>
      <c r="AX576" s="323"/>
      <c r="AY576" s="323"/>
      <c r="AZ576" s="323"/>
      <c r="BA576" s="323"/>
      <c r="BB576" s="324"/>
      <c r="BC576" s="323"/>
      <c r="BD576" s="323"/>
      <c r="BE576" s="323"/>
      <c r="BF576" s="323"/>
      <c r="BG576" s="323"/>
      <c r="BH576" s="323"/>
      <c r="BI576" s="323"/>
    </row>
    <row r="577" spans="3:61">
      <c r="C577" s="5" t="s">
        <v>9912</v>
      </c>
      <c r="D577" s="37">
        <f t="shared" si="11"/>
        <v>0</v>
      </c>
      <c r="E577" s="17"/>
      <c r="F577" s="17"/>
      <c r="G577" s="17">
        <v>0</v>
      </c>
      <c r="H577" s="17">
        <v>0</v>
      </c>
      <c r="I577" s="5" t="s">
        <v>6524</v>
      </c>
      <c r="K577" s="325"/>
      <c r="L577" s="325"/>
      <c r="M577" s="325"/>
      <c r="N577" s="17">
        <v>0</v>
      </c>
      <c r="O577" s="17"/>
      <c r="S577" s="269" t="s">
        <v>8</v>
      </c>
      <c r="T577" s="323"/>
      <c r="U577" s="323"/>
      <c r="V577" s="323"/>
      <c r="W577" s="323"/>
      <c r="X577" s="323"/>
      <c r="Y577" s="323"/>
      <c r="Z577" s="324"/>
      <c r="AA577" s="323"/>
      <c r="AB577" s="323"/>
      <c r="AC577" s="323"/>
      <c r="AD577" s="323"/>
      <c r="AE577" s="323"/>
      <c r="AF577" s="323"/>
      <c r="AG577" s="324"/>
      <c r="AH577" s="323"/>
      <c r="AI577" s="323"/>
      <c r="AJ577" s="323"/>
      <c r="AK577" s="323"/>
      <c r="AL577" s="323"/>
      <c r="AM577" s="323"/>
      <c r="AN577" s="324"/>
      <c r="AO577" s="323"/>
      <c r="AP577" s="323"/>
      <c r="AQ577" s="323"/>
      <c r="AR577" s="323"/>
      <c r="AS577" s="323"/>
      <c r="AT577" s="323"/>
      <c r="AU577" s="324"/>
      <c r="AV577" s="323"/>
      <c r="AW577" s="323"/>
      <c r="AX577" s="323"/>
      <c r="AY577" s="323"/>
      <c r="AZ577" s="323"/>
      <c r="BA577" s="323"/>
      <c r="BB577" s="324"/>
      <c r="BC577" s="323"/>
      <c r="BD577" s="323"/>
      <c r="BE577" s="323"/>
      <c r="BF577" s="323"/>
      <c r="BG577" s="323"/>
      <c r="BH577" s="323"/>
      <c r="BI577" s="323"/>
    </row>
    <row r="578" spans="3:61">
      <c r="C578" s="5" t="s">
        <v>9911</v>
      </c>
      <c r="D578" s="37">
        <f t="shared" si="11"/>
        <v>0</v>
      </c>
      <c r="E578" s="17"/>
      <c r="F578" s="17"/>
      <c r="G578" s="17">
        <v>0</v>
      </c>
      <c r="H578" s="17">
        <v>0</v>
      </c>
      <c r="I578" s="5" t="s">
        <v>6524</v>
      </c>
      <c r="K578" s="325"/>
      <c r="L578" s="325"/>
      <c r="M578" s="325"/>
      <c r="N578" s="17">
        <v>0</v>
      </c>
      <c r="O578" s="17"/>
      <c r="S578" s="269" t="s">
        <v>8</v>
      </c>
      <c r="T578" s="323"/>
      <c r="U578" s="323"/>
      <c r="V578" s="323"/>
      <c r="W578" s="323"/>
      <c r="X578" s="323"/>
      <c r="Y578" s="323"/>
      <c r="Z578" s="324"/>
      <c r="AA578" s="323"/>
      <c r="AB578" s="323"/>
      <c r="AC578" s="323"/>
      <c r="AD578" s="323"/>
      <c r="AE578" s="323"/>
      <c r="AF578" s="323"/>
      <c r="AG578" s="324"/>
      <c r="AH578" s="323"/>
      <c r="AI578" s="323"/>
      <c r="AJ578" s="323"/>
      <c r="AK578" s="323"/>
      <c r="AL578" s="323"/>
      <c r="AM578" s="323"/>
      <c r="AN578" s="324"/>
      <c r="AO578" s="323"/>
      <c r="AP578" s="323"/>
      <c r="AQ578" s="323"/>
      <c r="AR578" s="323"/>
      <c r="AS578" s="323"/>
      <c r="AT578" s="323"/>
      <c r="AU578" s="324"/>
      <c r="AV578" s="323"/>
      <c r="AW578" s="323"/>
      <c r="AX578" s="323"/>
      <c r="AY578" s="323"/>
      <c r="AZ578" s="323"/>
      <c r="BA578" s="323"/>
      <c r="BB578" s="324"/>
      <c r="BC578" s="323"/>
      <c r="BD578" s="323"/>
      <c r="BE578" s="323"/>
      <c r="BF578" s="323"/>
      <c r="BG578" s="323"/>
      <c r="BH578" s="323"/>
      <c r="BI578" s="323"/>
    </row>
    <row r="579" spans="3:61">
      <c r="C579" s="5" t="s">
        <v>9910</v>
      </c>
      <c r="D579" s="37">
        <f t="shared" si="11"/>
        <v>0</v>
      </c>
      <c r="E579" s="17"/>
      <c r="F579" s="17"/>
      <c r="G579" s="17">
        <v>0</v>
      </c>
      <c r="H579" s="17">
        <v>0</v>
      </c>
      <c r="I579" s="5" t="s">
        <v>6524</v>
      </c>
      <c r="K579" s="325"/>
      <c r="L579" s="325"/>
      <c r="M579" s="325"/>
      <c r="N579" s="17">
        <v>0</v>
      </c>
      <c r="O579" s="17"/>
      <c r="S579" s="269" t="s">
        <v>8</v>
      </c>
      <c r="T579" s="323"/>
      <c r="U579" s="323"/>
      <c r="V579" s="323"/>
      <c r="W579" s="323"/>
      <c r="X579" s="323"/>
      <c r="Y579" s="323"/>
      <c r="Z579" s="324"/>
      <c r="AA579" s="323"/>
      <c r="AB579" s="323"/>
      <c r="AC579" s="323"/>
      <c r="AD579" s="323"/>
      <c r="AE579" s="323"/>
      <c r="AF579" s="323"/>
      <c r="AG579" s="324"/>
      <c r="AH579" s="323"/>
      <c r="AI579" s="323"/>
      <c r="AJ579" s="323"/>
      <c r="AK579" s="323"/>
      <c r="AL579" s="323"/>
      <c r="AM579" s="323"/>
      <c r="AN579" s="324"/>
      <c r="AO579" s="323"/>
      <c r="AP579" s="323"/>
      <c r="AQ579" s="323"/>
      <c r="AR579" s="323"/>
      <c r="AS579" s="323"/>
      <c r="AT579" s="323"/>
      <c r="AU579" s="324"/>
      <c r="AV579" s="323"/>
      <c r="AW579" s="323"/>
      <c r="AX579" s="323"/>
      <c r="AY579" s="323"/>
      <c r="AZ579" s="323"/>
      <c r="BA579" s="323"/>
      <c r="BB579" s="324"/>
      <c r="BC579" s="323"/>
      <c r="BD579" s="323"/>
      <c r="BE579" s="323"/>
      <c r="BF579" s="323"/>
      <c r="BG579" s="323"/>
      <c r="BH579" s="323"/>
      <c r="BI579" s="323"/>
    </row>
    <row r="580" spans="3:61">
      <c r="C580" s="5" t="s">
        <v>9909</v>
      </c>
      <c r="D580" s="37">
        <f t="shared" si="11"/>
        <v>0</v>
      </c>
      <c r="E580" s="17"/>
      <c r="F580" s="17"/>
      <c r="G580" s="17">
        <v>0</v>
      </c>
      <c r="H580" s="17">
        <v>0</v>
      </c>
      <c r="I580" s="5" t="s">
        <v>6524</v>
      </c>
      <c r="K580" s="325"/>
      <c r="L580" s="325"/>
      <c r="M580" s="325"/>
      <c r="N580" s="17">
        <v>0</v>
      </c>
      <c r="O580" s="17"/>
      <c r="S580" s="269" t="s">
        <v>8</v>
      </c>
      <c r="T580" s="323"/>
      <c r="U580" s="323"/>
      <c r="V580" s="323"/>
      <c r="W580" s="323"/>
      <c r="X580" s="323"/>
      <c r="Y580" s="323"/>
      <c r="Z580" s="324"/>
      <c r="AA580" s="323"/>
      <c r="AB580" s="323"/>
      <c r="AC580" s="323"/>
      <c r="AD580" s="323"/>
      <c r="AE580" s="323"/>
      <c r="AF580" s="323"/>
      <c r="AG580" s="324"/>
      <c r="AH580" s="323"/>
      <c r="AI580" s="323"/>
      <c r="AJ580" s="323"/>
      <c r="AK580" s="323"/>
      <c r="AL580" s="323"/>
      <c r="AM580" s="323"/>
      <c r="AN580" s="324"/>
      <c r="AO580" s="323"/>
      <c r="AP580" s="323"/>
      <c r="AQ580" s="323"/>
      <c r="AR580" s="323"/>
      <c r="AS580" s="323"/>
      <c r="AT580" s="323"/>
      <c r="AU580" s="324"/>
      <c r="AV580" s="323"/>
      <c r="AW580" s="323"/>
      <c r="AX580" s="323"/>
      <c r="AY580" s="323"/>
      <c r="AZ580" s="323"/>
      <c r="BA580" s="323"/>
      <c r="BB580" s="324"/>
      <c r="BC580" s="323"/>
      <c r="BD580" s="323"/>
      <c r="BE580" s="323"/>
      <c r="BF580" s="323"/>
      <c r="BG580" s="323"/>
      <c r="BH580" s="323"/>
      <c r="BI580" s="323"/>
    </row>
    <row r="581" spans="3:61">
      <c r="C581" s="5" t="s">
        <v>9908</v>
      </c>
      <c r="D581" s="37">
        <f t="shared" si="11"/>
        <v>0</v>
      </c>
      <c r="E581" s="17"/>
      <c r="F581" s="17"/>
      <c r="G581" s="17">
        <v>0</v>
      </c>
      <c r="H581" s="17">
        <v>0</v>
      </c>
      <c r="I581" s="5" t="s">
        <v>6524</v>
      </c>
      <c r="K581" s="325"/>
      <c r="L581" s="325"/>
      <c r="M581" s="325"/>
      <c r="N581" s="17">
        <v>0</v>
      </c>
      <c r="O581" s="17"/>
      <c r="S581" s="269" t="s">
        <v>8</v>
      </c>
      <c r="T581" s="323"/>
      <c r="U581" s="323"/>
      <c r="V581" s="323"/>
      <c r="W581" s="323"/>
      <c r="X581" s="323"/>
      <c r="Y581" s="323"/>
      <c r="Z581" s="324"/>
      <c r="AA581" s="323"/>
      <c r="AB581" s="323"/>
      <c r="AC581" s="323"/>
      <c r="AD581" s="323"/>
      <c r="AE581" s="323"/>
      <c r="AF581" s="323"/>
      <c r="AG581" s="324"/>
      <c r="AH581" s="323"/>
      <c r="AI581" s="323"/>
      <c r="AJ581" s="323"/>
      <c r="AK581" s="323"/>
      <c r="AL581" s="323"/>
      <c r="AM581" s="323"/>
      <c r="AN581" s="324"/>
      <c r="AO581" s="323"/>
      <c r="AP581" s="323"/>
      <c r="AQ581" s="323"/>
      <c r="AR581" s="323"/>
      <c r="AS581" s="323"/>
      <c r="AT581" s="323"/>
      <c r="AU581" s="324"/>
      <c r="AV581" s="323"/>
      <c r="AW581" s="323"/>
      <c r="AX581" s="323"/>
      <c r="AY581" s="323"/>
      <c r="AZ581" s="323"/>
      <c r="BA581" s="323"/>
      <c r="BB581" s="324"/>
      <c r="BC581" s="323"/>
      <c r="BD581" s="323"/>
      <c r="BE581" s="323"/>
      <c r="BF581" s="323"/>
      <c r="BG581" s="323"/>
      <c r="BH581" s="323"/>
      <c r="BI581" s="323"/>
    </row>
    <row r="582" spans="3:61">
      <c r="C582" s="5" t="s">
        <v>9907</v>
      </c>
      <c r="D582" s="37">
        <f t="shared" si="11"/>
        <v>0</v>
      </c>
      <c r="E582" s="17">
        <v>0</v>
      </c>
      <c r="F582" s="17">
        <v>0</v>
      </c>
      <c r="G582" s="17">
        <v>0</v>
      </c>
      <c r="H582" s="17">
        <v>0</v>
      </c>
      <c r="I582" s="5" t="s">
        <v>6524</v>
      </c>
      <c r="K582" s="325"/>
      <c r="L582" s="325"/>
      <c r="M582" s="325"/>
      <c r="N582" s="17">
        <v>0</v>
      </c>
      <c r="O582" s="5">
        <v>2021</v>
      </c>
      <c r="P582" s="5" t="s">
        <v>9906</v>
      </c>
      <c r="Q582" s="268" t="s">
        <v>9905</v>
      </c>
      <c r="S582" s="269" t="s">
        <v>8</v>
      </c>
      <c r="T582" s="323"/>
      <c r="U582" s="323"/>
      <c r="V582" s="323"/>
      <c r="W582" s="323"/>
      <c r="X582" s="323"/>
      <c r="Y582" s="323"/>
      <c r="Z582" s="324"/>
      <c r="AA582" s="323"/>
      <c r="AB582" s="323"/>
      <c r="AC582" s="323"/>
      <c r="AD582" s="323"/>
      <c r="AE582" s="323"/>
      <c r="AF582" s="323"/>
      <c r="AG582" s="324"/>
      <c r="AH582" s="323"/>
      <c r="AI582" s="323"/>
      <c r="AJ582" s="323"/>
      <c r="AK582" s="323"/>
      <c r="AL582" s="323"/>
      <c r="AM582" s="323"/>
      <c r="AN582" s="324"/>
      <c r="AO582" s="323"/>
      <c r="AP582" s="323"/>
      <c r="AQ582" s="323"/>
      <c r="AR582" s="323"/>
      <c r="AS582" s="323"/>
      <c r="AT582" s="323"/>
      <c r="AU582" s="324"/>
      <c r="AV582" s="323"/>
      <c r="AW582" s="323"/>
      <c r="AX582" s="323"/>
      <c r="AY582" s="323"/>
      <c r="AZ582" s="323"/>
      <c r="BA582" s="323"/>
      <c r="BB582" s="324"/>
      <c r="BC582" s="323"/>
      <c r="BD582" s="323"/>
      <c r="BE582" s="323"/>
      <c r="BF582" s="323"/>
      <c r="BG582" s="323"/>
      <c r="BH582" s="323"/>
      <c r="BI582" s="323"/>
    </row>
    <row r="583" spans="3:61">
      <c r="C583" s="5" t="s">
        <v>9904</v>
      </c>
      <c r="D583" s="37">
        <f t="shared" si="11"/>
        <v>0</v>
      </c>
      <c r="E583" s="17"/>
      <c r="F583" s="17"/>
      <c r="G583" s="17">
        <v>0</v>
      </c>
      <c r="H583" s="17">
        <v>0</v>
      </c>
      <c r="I583" s="5" t="s">
        <v>6524</v>
      </c>
      <c r="K583" s="325"/>
      <c r="L583" s="325"/>
      <c r="M583" s="325"/>
      <c r="N583" s="17">
        <v>0</v>
      </c>
      <c r="O583" s="17"/>
      <c r="S583" s="269" t="s">
        <v>8</v>
      </c>
      <c r="T583" s="323"/>
      <c r="U583" s="323"/>
      <c r="V583" s="323"/>
      <c r="W583" s="323"/>
      <c r="X583" s="323"/>
      <c r="Y583" s="323"/>
      <c r="Z583" s="324"/>
      <c r="AA583" s="323"/>
      <c r="AB583" s="323"/>
      <c r="AC583" s="323"/>
      <c r="AD583" s="323"/>
      <c r="AE583" s="323"/>
      <c r="AF583" s="323"/>
      <c r="AG583" s="324"/>
      <c r="AH583" s="323"/>
      <c r="AI583" s="323"/>
      <c r="AJ583" s="323"/>
      <c r="AK583" s="323"/>
      <c r="AL583" s="323"/>
      <c r="AM583" s="323"/>
      <c r="AN583" s="324"/>
      <c r="AO583" s="323"/>
      <c r="AP583" s="323"/>
      <c r="AQ583" s="323"/>
      <c r="AR583" s="323"/>
      <c r="AS583" s="323"/>
      <c r="AT583" s="323"/>
      <c r="AU583" s="324"/>
      <c r="AV583" s="323"/>
      <c r="AW583" s="323"/>
      <c r="AX583" s="323"/>
      <c r="AY583" s="323"/>
      <c r="AZ583" s="323"/>
      <c r="BA583" s="323"/>
      <c r="BB583" s="324"/>
      <c r="BC583" s="323"/>
      <c r="BD583" s="323"/>
      <c r="BE583" s="323"/>
      <c r="BF583" s="323"/>
      <c r="BG583" s="323"/>
      <c r="BH583" s="323"/>
      <c r="BI583" s="323"/>
    </row>
    <row r="584" spans="3:61">
      <c r="C584" s="5" t="s">
        <v>9903</v>
      </c>
      <c r="D584" s="37">
        <f t="shared" si="11"/>
        <v>0</v>
      </c>
      <c r="E584" s="17"/>
      <c r="F584" s="17"/>
      <c r="G584" s="17">
        <v>0</v>
      </c>
      <c r="H584" s="17">
        <v>0</v>
      </c>
      <c r="I584" s="5" t="s">
        <v>6524</v>
      </c>
      <c r="K584" s="325"/>
      <c r="L584" s="325"/>
      <c r="M584" s="325"/>
      <c r="N584" s="17">
        <v>0</v>
      </c>
      <c r="O584" s="17"/>
      <c r="S584" s="269" t="s">
        <v>8</v>
      </c>
      <c r="T584" s="323"/>
      <c r="U584" s="323"/>
      <c r="V584" s="323"/>
      <c r="W584" s="323"/>
      <c r="X584" s="323"/>
      <c r="Y584" s="323"/>
      <c r="Z584" s="324"/>
      <c r="AA584" s="323"/>
      <c r="AB584" s="323"/>
      <c r="AC584" s="323"/>
      <c r="AD584" s="323"/>
      <c r="AE584" s="323"/>
      <c r="AF584" s="323"/>
      <c r="AG584" s="324"/>
      <c r="AH584" s="323"/>
      <c r="AI584" s="323"/>
      <c r="AJ584" s="323"/>
      <c r="AK584" s="323"/>
      <c r="AL584" s="323"/>
      <c r="AM584" s="323"/>
      <c r="AN584" s="324"/>
      <c r="AO584" s="323"/>
      <c r="AP584" s="323"/>
      <c r="AQ584" s="323"/>
      <c r="AR584" s="323"/>
      <c r="AS584" s="323"/>
      <c r="AT584" s="323"/>
      <c r="AU584" s="324"/>
      <c r="AV584" s="323"/>
      <c r="AW584" s="323"/>
      <c r="AX584" s="323"/>
      <c r="AY584" s="323"/>
      <c r="AZ584" s="323"/>
      <c r="BA584" s="323"/>
      <c r="BB584" s="324"/>
      <c r="BC584" s="323"/>
      <c r="BD584" s="323"/>
      <c r="BE584" s="323"/>
      <c r="BF584" s="323"/>
      <c r="BG584" s="323"/>
      <c r="BH584" s="323"/>
      <c r="BI584" s="323"/>
    </row>
    <row r="585" spans="3:61">
      <c r="C585" s="5" t="s">
        <v>9902</v>
      </c>
      <c r="D585" s="37">
        <f t="shared" si="11"/>
        <v>0</v>
      </c>
      <c r="E585" s="17"/>
      <c r="F585" s="17"/>
      <c r="G585" s="17">
        <v>0</v>
      </c>
      <c r="H585" s="17">
        <v>0</v>
      </c>
      <c r="I585" s="5" t="s">
        <v>6524</v>
      </c>
      <c r="K585" s="325"/>
      <c r="L585" s="325"/>
      <c r="M585" s="325"/>
      <c r="N585" s="17">
        <v>0</v>
      </c>
      <c r="O585" s="17"/>
      <c r="S585" s="269" t="s">
        <v>8</v>
      </c>
      <c r="T585" s="323"/>
      <c r="U585" s="323"/>
      <c r="V585" s="323"/>
      <c r="W585" s="323"/>
      <c r="X585" s="323"/>
      <c r="Y585" s="323"/>
      <c r="Z585" s="324"/>
      <c r="AA585" s="323"/>
      <c r="AB585" s="323"/>
      <c r="AC585" s="323"/>
      <c r="AD585" s="323"/>
      <c r="AE585" s="323"/>
      <c r="AF585" s="323"/>
      <c r="AG585" s="324"/>
      <c r="AH585" s="323"/>
      <c r="AI585" s="323"/>
      <c r="AJ585" s="323"/>
      <c r="AK585" s="323"/>
      <c r="AL585" s="323"/>
      <c r="AM585" s="323"/>
      <c r="AN585" s="324"/>
      <c r="AO585" s="323"/>
      <c r="AP585" s="323"/>
      <c r="AQ585" s="323"/>
      <c r="AR585" s="323"/>
      <c r="AS585" s="323"/>
      <c r="AT585" s="323"/>
      <c r="AU585" s="324"/>
      <c r="AV585" s="323"/>
      <c r="AW585" s="323"/>
      <c r="AX585" s="323"/>
      <c r="AY585" s="323"/>
      <c r="AZ585" s="323"/>
      <c r="BA585" s="323"/>
      <c r="BB585" s="324"/>
      <c r="BC585" s="323"/>
      <c r="BD585" s="323"/>
      <c r="BE585" s="323"/>
      <c r="BF585" s="323"/>
      <c r="BG585" s="323"/>
      <c r="BH585" s="323"/>
      <c r="BI585" s="323"/>
    </row>
    <row r="586" spans="3:61">
      <c r="C586" s="5" t="s">
        <v>9901</v>
      </c>
      <c r="D586" s="37">
        <f t="shared" si="11"/>
        <v>0</v>
      </c>
      <c r="E586" s="17"/>
      <c r="F586" s="17"/>
      <c r="G586" s="17">
        <v>0</v>
      </c>
      <c r="H586" s="17">
        <v>0</v>
      </c>
      <c r="I586" s="5" t="s">
        <v>6524</v>
      </c>
      <c r="K586" s="325"/>
      <c r="L586" s="325"/>
      <c r="M586" s="325"/>
      <c r="N586" s="17">
        <v>0</v>
      </c>
      <c r="O586" s="17"/>
      <c r="S586" s="269" t="s">
        <v>8</v>
      </c>
      <c r="T586" s="323"/>
      <c r="U586" s="323"/>
      <c r="V586" s="323"/>
      <c r="W586" s="323"/>
      <c r="X586" s="323"/>
      <c r="Y586" s="323"/>
      <c r="Z586" s="324"/>
      <c r="AA586" s="323"/>
      <c r="AB586" s="323"/>
      <c r="AC586" s="323"/>
      <c r="AD586" s="323"/>
      <c r="AE586" s="323"/>
      <c r="AF586" s="323"/>
      <c r="AG586" s="324"/>
      <c r="AH586" s="323"/>
      <c r="AI586" s="323"/>
      <c r="AJ586" s="323"/>
      <c r="AK586" s="323"/>
      <c r="AL586" s="323"/>
      <c r="AM586" s="323"/>
      <c r="AN586" s="324"/>
      <c r="AO586" s="323"/>
      <c r="AP586" s="323"/>
      <c r="AQ586" s="323"/>
      <c r="AR586" s="323"/>
      <c r="AS586" s="323"/>
      <c r="AT586" s="323"/>
      <c r="AU586" s="324"/>
      <c r="AV586" s="323"/>
      <c r="AW586" s="323"/>
      <c r="AX586" s="323"/>
      <c r="AY586" s="323"/>
      <c r="AZ586" s="323"/>
      <c r="BA586" s="323"/>
      <c r="BB586" s="324"/>
      <c r="BC586" s="323"/>
      <c r="BD586" s="323"/>
      <c r="BE586" s="323"/>
      <c r="BF586" s="323"/>
      <c r="BG586" s="323"/>
      <c r="BH586" s="323"/>
      <c r="BI586" s="323"/>
    </row>
    <row r="587" spans="3:61">
      <c r="C587" s="5" t="s">
        <v>9900</v>
      </c>
      <c r="D587" s="37">
        <f t="shared" si="11"/>
        <v>0</v>
      </c>
      <c r="E587" s="17"/>
      <c r="F587" s="17"/>
      <c r="G587" s="17">
        <v>0</v>
      </c>
      <c r="H587" s="17">
        <v>0</v>
      </c>
      <c r="I587" s="5" t="s">
        <v>6524</v>
      </c>
      <c r="K587" s="325"/>
      <c r="L587" s="325"/>
      <c r="M587" s="325"/>
      <c r="N587" s="17">
        <v>0</v>
      </c>
      <c r="O587" s="17"/>
      <c r="S587" s="269" t="s">
        <v>8</v>
      </c>
      <c r="T587" s="323"/>
      <c r="U587" s="323"/>
      <c r="V587" s="323"/>
      <c r="W587" s="323"/>
      <c r="X587" s="323"/>
      <c r="Y587" s="323"/>
      <c r="Z587" s="324"/>
      <c r="AA587" s="323"/>
      <c r="AB587" s="323"/>
      <c r="AC587" s="323"/>
      <c r="AD587" s="323"/>
      <c r="AE587" s="323"/>
      <c r="AF587" s="323"/>
      <c r="AG587" s="324"/>
      <c r="AH587" s="323"/>
      <c r="AI587" s="323"/>
      <c r="AJ587" s="323"/>
      <c r="AK587" s="323"/>
      <c r="AL587" s="323"/>
      <c r="AM587" s="323"/>
      <c r="AN587" s="324"/>
      <c r="AO587" s="323"/>
      <c r="AP587" s="323"/>
      <c r="AQ587" s="323"/>
      <c r="AR587" s="323"/>
      <c r="AS587" s="323"/>
      <c r="AT587" s="323"/>
      <c r="AU587" s="324"/>
      <c r="AV587" s="323"/>
      <c r="AW587" s="323"/>
      <c r="AX587" s="323"/>
      <c r="AY587" s="323"/>
      <c r="AZ587" s="323"/>
      <c r="BA587" s="323"/>
      <c r="BB587" s="324"/>
      <c r="BC587" s="323"/>
      <c r="BD587" s="323"/>
      <c r="BE587" s="323"/>
      <c r="BF587" s="323"/>
      <c r="BG587" s="323"/>
      <c r="BH587" s="323"/>
      <c r="BI587" s="323"/>
    </row>
    <row r="588" spans="3:61">
      <c r="C588" s="5" t="s">
        <v>9899</v>
      </c>
      <c r="D588" s="37">
        <f t="shared" si="11"/>
        <v>0</v>
      </c>
      <c r="E588" s="17"/>
      <c r="F588" s="17"/>
      <c r="G588" s="17">
        <v>0</v>
      </c>
      <c r="H588" s="17">
        <v>0</v>
      </c>
      <c r="I588" s="5" t="s">
        <v>6524</v>
      </c>
      <c r="K588" s="325"/>
      <c r="L588" s="325"/>
      <c r="M588" s="325"/>
      <c r="N588" s="17">
        <v>0</v>
      </c>
      <c r="O588" s="17"/>
      <c r="S588" s="269" t="s">
        <v>8</v>
      </c>
      <c r="T588" s="323"/>
      <c r="U588" s="323"/>
      <c r="V588" s="323"/>
      <c r="W588" s="323"/>
      <c r="X588" s="323"/>
      <c r="Y588" s="323"/>
      <c r="Z588" s="324"/>
      <c r="AA588" s="323"/>
      <c r="AB588" s="323"/>
      <c r="AC588" s="323"/>
      <c r="AD588" s="323"/>
      <c r="AE588" s="323"/>
      <c r="AF588" s="323"/>
      <c r="AG588" s="324"/>
      <c r="AH588" s="323"/>
      <c r="AI588" s="323"/>
      <c r="AJ588" s="323"/>
      <c r="AK588" s="323"/>
      <c r="AL588" s="323"/>
      <c r="AM588" s="323"/>
      <c r="AN588" s="324"/>
      <c r="AO588" s="323"/>
      <c r="AP588" s="323"/>
      <c r="AQ588" s="323"/>
      <c r="AR588" s="323"/>
      <c r="AS588" s="323"/>
      <c r="AT588" s="323"/>
      <c r="AU588" s="324"/>
      <c r="AV588" s="323"/>
      <c r="AW588" s="323"/>
      <c r="AX588" s="323"/>
      <c r="AY588" s="323"/>
      <c r="AZ588" s="323"/>
      <c r="BA588" s="323"/>
      <c r="BB588" s="324"/>
      <c r="BC588" s="323"/>
      <c r="BD588" s="323"/>
      <c r="BE588" s="323"/>
      <c r="BF588" s="323"/>
      <c r="BG588" s="323"/>
      <c r="BH588" s="323"/>
      <c r="BI588" s="323"/>
    </row>
    <row r="589" spans="3:61">
      <c r="C589" s="5" t="s">
        <v>9898</v>
      </c>
      <c r="D589" s="37">
        <f t="shared" si="11"/>
        <v>0</v>
      </c>
      <c r="E589" s="17"/>
      <c r="F589" s="17"/>
      <c r="G589" s="17">
        <v>0</v>
      </c>
      <c r="H589" s="17">
        <v>0</v>
      </c>
      <c r="I589" s="5" t="s">
        <v>6524</v>
      </c>
      <c r="K589" s="325"/>
      <c r="L589" s="325"/>
      <c r="M589" s="325"/>
      <c r="N589" s="17">
        <v>0</v>
      </c>
      <c r="O589" s="17"/>
      <c r="S589" s="269" t="s">
        <v>8</v>
      </c>
      <c r="T589" s="323"/>
      <c r="U589" s="323"/>
      <c r="V589" s="323"/>
      <c r="W589" s="323"/>
      <c r="X589" s="323"/>
      <c r="Y589" s="323"/>
      <c r="Z589" s="324"/>
      <c r="AA589" s="323"/>
      <c r="AB589" s="323"/>
      <c r="AC589" s="323"/>
      <c r="AD589" s="323"/>
      <c r="AE589" s="323"/>
      <c r="AF589" s="323"/>
      <c r="AG589" s="324"/>
      <c r="AH589" s="323"/>
      <c r="AI589" s="323"/>
      <c r="AJ589" s="323"/>
      <c r="AK589" s="323"/>
      <c r="AL589" s="323"/>
      <c r="AM589" s="323"/>
      <c r="AN589" s="324"/>
      <c r="AO589" s="323"/>
      <c r="AP589" s="323"/>
      <c r="AQ589" s="323"/>
      <c r="AR589" s="323"/>
      <c r="AS589" s="323"/>
      <c r="AT589" s="323"/>
      <c r="AU589" s="324"/>
      <c r="AV589" s="323"/>
      <c r="AW589" s="323"/>
      <c r="AX589" s="323"/>
      <c r="AY589" s="323"/>
      <c r="AZ589" s="323"/>
      <c r="BA589" s="323"/>
      <c r="BB589" s="324"/>
      <c r="BC589" s="323"/>
      <c r="BD589" s="323"/>
      <c r="BE589" s="323"/>
      <c r="BF589" s="323"/>
      <c r="BG589" s="323"/>
      <c r="BH589" s="323"/>
      <c r="BI589" s="323"/>
    </row>
    <row r="590" spans="3:61">
      <c r="C590" s="5" t="s">
        <v>9897</v>
      </c>
      <c r="D590" s="37">
        <f t="shared" si="11"/>
        <v>0</v>
      </c>
      <c r="E590" s="17"/>
      <c r="F590" s="17"/>
      <c r="G590" s="17">
        <v>0</v>
      </c>
      <c r="H590" s="17">
        <v>0</v>
      </c>
      <c r="I590" s="5" t="s">
        <v>6524</v>
      </c>
      <c r="K590" s="325"/>
      <c r="L590" s="325"/>
      <c r="M590" s="325"/>
      <c r="N590" s="17">
        <v>0</v>
      </c>
      <c r="O590" s="17"/>
      <c r="S590" s="269" t="s">
        <v>8</v>
      </c>
      <c r="T590" s="323"/>
      <c r="U590" s="323"/>
      <c r="V590" s="323"/>
      <c r="W590" s="323"/>
      <c r="X590" s="323"/>
      <c r="Y590" s="323"/>
      <c r="Z590" s="324"/>
      <c r="AA590" s="323"/>
      <c r="AB590" s="323"/>
      <c r="AC590" s="323"/>
      <c r="AD590" s="323"/>
      <c r="AE590" s="323"/>
      <c r="AF590" s="323"/>
      <c r="AG590" s="324"/>
      <c r="AH590" s="323"/>
      <c r="AI590" s="323"/>
      <c r="AJ590" s="323"/>
      <c r="AK590" s="323"/>
      <c r="AL590" s="323"/>
      <c r="AM590" s="323"/>
      <c r="AN590" s="324"/>
      <c r="AO590" s="323"/>
      <c r="AP590" s="323"/>
      <c r="AQ590" s="323"/>
      <c r="AR590" s="323"/>
      <c r="AS590" s="323"/>
      <c r="AT590" s="323"/>
      <c r="AU590" s="324"/>
      <c r="AV590" s="323"/>
      <c r="AW590" s="323"/>
      <c r="AX590" s="323"/>
      <c r="AY590" s="323"/>
      <c r="AZ590" s="323"/>
      <c r="BA590" s="323"/>
      <c r="BB590" s="324"/>
      <c r="BC590" s="323"/>
      <c r="BD590" s="323"/>
      <c r="BE590" s="323"/>
      <c r="BF590" s="323"/>
      <c r="BG590" s="323"/>
      <c r="BH590" s="323"/>
      <c r="BI590" s="323"/>
    </row>
    <row r="591" spans="3:61">
      <c r="C591" s="5" t="s">
        <v>9896</v>
      </c>
      <c r="D591" s="37">
        <f t="shared" si="11"/>
        <v>0</v>
      </c>
      <c r="E591" s="17"/>
      <c r="F591" s="17"/>
      <c r="G591" s="17">
        <v>0</v>
      </c>
      <c r="H591" s="17">
        <v>0</v>
      </c>
      <c r="I591" s="5" t="s">
        <v>6524</v>
      </c>
      <c r="K591" s="325"/>
      <c r="L591" s="325"/>
      <c r="M591" s="325"/>
      <c r="N591" s="17">
        <v>0</v>
      </c>
      <c r="O591" s="17"/>
      <c r="S591" s="269" t="s">
        <v>8</v>
      </c>
      <c r="T591" s="323"/>
      <c r="U591" s="323"/>
      <c r="V591" s="323"/>
      <c r="W591" s="323"/>
      <c r="X591" s="323"/>
      <c r="Y591" s="323"/>
      <c r="Z591" s="324"/>
      <c r="AA591" s="323"/>
      <c r="AB591" s="323"/>
      <c r="AC591" s="323"/>
      <c r="AD591" s="323"/>
      <c r="AE591" s="323"/>
      <c r="AF591" s="323"/>
      <c r="AG591" s="324"/>
      <c r="AH591" s="323"/>
      <c r="AI591" s="323"/>
      <c r="AJ591" s="323"/>
      <c r="AK591" s="323"/>
      <c r="AL591" s="323"/>
      <c r="AM591" s="323"/>
      <c r="AN591" s="324"/>
      <c r="AO591" s="323"/>
      <c r="AP591" s="323"/>
      <c r="AQ591" s="323"/>
      <c r="AR591" s="323"/>
      <c r="AS591" s="323"/>
      <c r="AT591" s="323"/>
      <c r="AU591" s="324"/>
      <c r="AV591" s="323"/>
      <c r="AW591" s="323"/>
      <c r="AX591" s="323"/>
      <c r="AY591" s="323"/>
      <c r="AZ591" s="323"/>
      <c r="BA591" s="323"/>
      <c r="BB591" s="324"/>
      <c r="BC591" s="323"/>
      <c r="BD591" s="323"/>
      <c r="BE591" s="323"/>
      <c r="BF591" s="323"/>
      <c r="BG591" s="323"/>
      <c r="BH591" s="323"/>
      <c r="BI591" s="323"/>
    </row>
    <row r="592" spans="3:61">
      <c r="C592" s="5" t="s">
        <v>9895</v>
      </c>
      <c r="D592" s="37">
        <f t="shared" si="11"/>
        <v>0</v>
      </c>
      <c r="E592" s="17"/>
      <c r="F592" s="17"/>
      <c r="G592" s="17">
        <v>0</v>
      </c>
      <c r="H592" s="17">
        <v>0</v>
      </c>
      <c r="I592" s="5" t="s">
        <v>6524</v>
      </c>
      <c r="K592" s="325"/>
      <c r="L592" s="325"/>
      <c r="M592" s="325"/>
      <c r="N592" s="17">
        <v>0</v>
      </c>
      <c r="O592" s="17"/>
      <c r="S592" s="269" t="s">
        <v>8</v>
      </c>
      <c r="T592" s="323"/>
      <c r="U592" s="323"/>
      <c r="V592" s="323"/>
      <c r="W592" s="323"/>
      <c r="X592" s="323"/>
      <c r="Y592" s="323"/>
      <c r="Z592" s="324"/>
      <c r="AA592" s="323"/>
      <c r="AB592" s="323"/>
      <c r="AC592" s="323"/>
      <c r="AD592" s="323"/>
      <c r="AE592" s="323"/>
      <c r="AF592" s="323"/>
      <c r="AG592" s="324"/>
      <c r="AH592" s="323"/>
      <c r="AI592" s="323"/>
      <c r="AJ592" s="323"/>
      <c r="AK592" s="323"/>
      <c r="AL592" s="323"/>
      <c r="AM592" s="323"/>
      <c r="AN592" s="324"/>
      <c r="AO592" s="323"/>
      <c r="AP592" s="323"/>
      <c r="AQ592" s="323"/>
      <c r="AR592" s="323"/>
      <c r="AS592" s="323"/>
      <c r="AT592" s="323"/>
      <c r="AU592" s="324"/>
      <c r="AV592" s="323"/>
      <c r="AW592" s="323"/>
      <c r="AX592" s="323"/>
      <c r="AY592" s="323"/>
      <c r="AZ592" s="323"/>
      <c r="BA592" s="323"/>
      <c r="BB592" s="324"/>
      <c r="BC592" s="323"/>
      <c r="BD592" s="323"/>
      <c r="BE592" s="323"/>
      <c r="BF592" s="323"/>
      <c r="BG592" s="323"/>
      <c r="BH592" s="323"/>
      <c r="BI592" s="323"/>
    </row>
    <row r="593" spans="3:61">
      <c r="C593" s="5" t="s">
        <v>9894</v>
      </c>
      <c r="D593" s="37">
        <f t="shared" si="11"/>
        <v>0</v>
      </c>
      <c r="E593" s="17"/>
      <c r="F593" s="17"/>
      <c r="G593" s="17">
        <v>0</v>
      </c>
      <c r="H593" s="17">
        <v>0</v>
      </c>
      <c r="I593" s="5" t="s">
        <v>6524</v>
      </c>
      <c r="N593" s="17">
        <v>0</v>
      </c>
      <c r="O593" s="5">
        <v>2009</v>
      </c>
      <c r="P593" s="5" t="s">
        <v>9893</v>
      </c>
      <c r="Q593" s="268" t="s">
        <v>9892</v>
      </c>
      <c r="S593" s="269" t="s">
        <v>8</v>
      </c>
      <c r="T593" s="323"/>
      <c r="U593" s="323"/>
      <c r="V593" s="323"/>
      <c r="W593" s="323"/>
      <c r="X593" s="323"/>
      <c r="Y593" s="323"/>
      <c r="Z593" s="324"/>
      <c r="AA593" s="323"/>
      <c r="AB593" s="323"/>
      <c r="AC593" s="323"/>
      <c r="AD593" s="323"/>
      <c r="AE593" s="323"/>
      <c r="AF593" s="323"/>
      <c r="AG593" s="324"/>
      <c r="AH593" s="323"/>
      <c r="AI593" s="323"/>
      <c r="AJ593" s="323"/>
      <c r="AK593" s="323"/>
      <c r="AL593" s="323"/>
      <c r="AM593" s="323"/>
      <c r="AN593" s="324"/>
      <c r="AO593" s="323"/>
      <c r="AP593" s="323"/>
      <c r="AQ593" s="323"/>
      <c r="AR593" s="323"/>
      <c r="AS593" s="323"/>
      <c r="AT593" s="323"/>
      <c r="AU593" s="324"/>
      <c r="AV593" s="323"/>
      <c r="AW593" s="323"/>
      <c r="AX593" s="323"/>
      <c r="AY593" s="323"/>
      <c r="AZ593" s="323"/>
      <c r="BA593" s="323"/>
      <c r="BB593" s="324"/>
      <c r="BC593" s="323"/>
      <c r="BD593" s="323"/>
      <c r="BE593" s="323"/>
      <c r="BF593" s="323"/>
      <c r="BG593" s="323"/>
      <c r="BH593" s="323"/>
      <c r="BI593" s="323"/>
    </row>
    <row r="594" spans="3:61">
      <c r="C594" s="5" t="s">
        <v>9891</v>
      </c>
      <c r="D594" s="37">
        <f t="shared" si="11"/>
        <v>0</v>
      </c>
      <c r="E594" s="17"/>
      <c r="F594" s="17"/>
      <c r="G594" s="17">
        <v>0</v>
      </c>
      <c r="H594" s="17">
        <v>0</v>
      </c>
      <c r="I594" s="5" t="s">
        <v>6524</v>
      </c>
      <c r="K594" s="325"/>
      <c r="L594" s="325"/>
      <c r="M594" s="325"/>
      <c r="N594" s="17">
        <v>0</v>
      </c>
      <c r="O594" s="17"/>
      <c r="S594" s="269" t="s">
        <v>8</v>
      </c>
      <c r="T594" s="323"/>
      <c r="U594" s="323"/>
      <c r="V594" s="323"/>
      <c r="W594" s="323"/>
      <c r="X594" s="323"/>
      <c r="Y594" s="323"/>
      <c r="Z594" s="324"/>
      <c r="AA594" s="323"/>
      <c r="AB594" s="323"/>
      <c r="AC594" s="323"/>
      <c r="AD594" s="323"/>
      <c r="AE594" s="323"/>
      <c r="AF594" s="323"/>
      <c r="AG594" s="324"/>
      <c r="AH594" s="323"/>
      <c r="AI594" s="323"/>
      <c r="AJ594" s="323"/>
      <c r="AK594" s="323"/>
      <c r="AL594" s="323"/>
      <c r="AM594" s="323"/>
      <c r="AN594" s="324"/>
      <c r="AO594" s="323"/>
      <c r="AP594" s="323"/>
      <c r="AQ594" s="323"/>
      <c r="AR594" s="323"/>
      <c r="AS594" s="323"/>
      <c r="AT594" s="323"/>
      <c r="AU594" s="324"/>
      <c r="AV594" s="323"/>
      <c r="AW594" s="323"/>
      <c r="AX594" s="323"/>
      <c r="AY594" s="323"/>
      <c r="AZ594" s="323"/>
      <c r="BA594" s="323"/>
      <c r="BB594" s="324"/>
      <c r="BC594" s="323"/>
      <c r="BD594" s="323"/>
      <c r="BE594" s="323"/>
      <c r="BF594" s="323"/>
      <c r="BG594" s="323"/>
      <c r="BH594" s="323"/>
      <c r="BI594" s="323"/>
    </row>
    <row r="595" spans="3:61">
      <c r="C595" s="5" t="s">
        <v>9890</v>
      </c>
      <c r="D595" s="37">
        <f t="shared" si="11"/>
        <v>0</v>
      </c>
      <c r="E595" s="17"/>
      <c r="F595" s="17"/>
      <c r="G595" s="17">
        <v>0</v>
      </c>
      <c r="H595" s="17">
        <v>0</v>
      </c>
      <c r="I595" s="5" t="s">
        <v>6524</v>
      </c>
      <c r="K595" s="325"/>
      <c r="L595" s="325"/>
      <c r="M595" s="325"/>
      <c r="N595" s="17">
        <v>0</v>
      </c>
      <c r="O595" s="17"/>
      <c r="S595" s="269" t="s">
        <v>8</v>
      </c>
      <c r="T595" s="323"/>
      <c r="U595" s="323"/>
      <c r="V595" s="323"/>
      <c r="W595" s="323"/>
      <c r="X595" s="323"/>
      <c r="Y595" s="323"/>
      <c r="Z595" s="324"/>
      <c r="AA595" s="323"/>
      <c r="AB595" s="323"/>
      <c r="AC595" s="323"/>
      <c r="AD595" s="323"/>
      <c r="AE595" s="323"/>
      <c r="AF595" s="323"/>
      <c r="AG595" s="324"/>
      <c r="AH595" s="323"/>
      <c r="AI595" s="323"/>
      <c r="AJ595" s="323"/>
      <c r="AK595" s="323"/>
      <c r="AL595" s="323"/>
      <c r="AM595" s="323"/>
      <c r="AN595" s="324"/>
      <c r="AO595" s="323"/>
      <c r="AP595" s="323"/>
      <c r="AQ595" s="323"/>
      <c r="AR595" s="323"/>
      <c r="AS595" s="323"/>
      <c r="AT595" s="323"/>
      <c r="AU595" s="324"/>
      <c r="AV595" s="323"/>
      <c r="AW595" s="323"/>
      <c r="AX595" s="323"/>
      <c r="AY595" s="323"/>
      <c r="AZ595" s="323"/>
      <c r="BA595" s="323"/>
      <c r="BB595" s="324"/>
      <c r="BC595" s="323"/>
      <c r="BD595" s="323"/>
      <c r="BE595" s="323"/>
      <c r="BF595" s="323"/>
      <c r="BG595" s="323"/>
      <c r="BH595" s="323"/>
      <c r="BI595" s="323"/>
    </row>
    <row r="596" spans="3:61">
      <c r="C596" s="5" t="s">
        <v>9889</v>
      </c>
      <c r="D596" s="37">
        <f t="shared" si="11"/>
        <v>0</v>
      </c>
      <c r="E596" s="17"/>
      <c r="F596" s="17"/>
      <c r="G596" s="17">
        <v>0</v>
      </c>
      <c r="H596" s="17">
        <v>0</v>
      </c>
      <c r="I596" s="5" t="s">
        <v>6524</v>
      </c>
      <c r="K596" s="325"/>
      <c r="L596" s="325"/>
      <c r="M596" s="325"/>
      <c r="N596" s="17">
        <v>0</v>
      </c>
      <c r="O596" s="17"/>
      <c r="S596" s="269" t="s">
        <v>8</v>
      </c>
      <c r="T596" s="323"/>
      <c r="U596" s="323"/>
      <c r="V596" s="323"/>
      <c r="W596" s="323"/>
      <c r="X596" s="323"/>
      <c r="Y596" s="323"/>
      <c r="Z596" s="324"/>
      <c r="AA596" s="323"/>
      <c r="AB596" s="323"/>
      <c r="AC596" s="323"/>
      <c r="AD596" s="323"/>
      <c r="AE596" s="323"/>
      <c r="AF596" s="323"/>
      <c r="AG596" s="324"/>
      <c r="AH596" s="323"/>
      <c r="AI596" s="323"/>
      <c r="AJ596" s="323"/>
      <c r="AK596" s="323"/>
      <c r="AL596" s="323"/>
      <c r="AM596" s="323"/>
      <c r="AN596" s="324"/>
      <c r="AO596" s="323"/>
      <c r="AP596" s="323"/>
      <c r="AQ596" s="323"/>
      <c r="AR596" s="323"/>
      <c r="AS596" s="323"/>
      <c r="AT596" s="323"/>
      <c r="AU596" s="324"/>
      <c r="AV596" s="323"/>
      <c r="AW596" s="323"/>
      <c r="AX596" s="323"/>
      <c r="AY596" s="323"/>
      <c r="AZ596" s="323"/>
      <c r="BA596" s="323"/>
      <c r="BB596" s="324"/>
      <c r="BC596" s="323"/>
      <c r="BD596" s="323"/>
      <c r="BE596" s="323"/>
      <c r="BF596" s="323"/>
      <c r="BG596" s="323"/>
      <c r="BH596" s="323"/>
      <c r="BI596" s="323"/>
    </row>
    <row r="597" spans="3:61">
      <c r="C597" s="5" t="s">
        <v>9888</v>
      </c>
      <c r="D597" s="37">
        <f t="shared" si="11"/>
        <v>0</v>
      </c>
      <c r="E597" s="17"/>
      <c r="F597" s="17"/>
      <c r="G597" s="17">
        <v>0</v>
      </c>
      <c r="H597" s="17">
        <v>0</v>
      </c>
      <c r="I597" s="5" t="s">
        <v>6524</v>
      </c>
      <c r="K597" s="325"/>
      <c r="L597" s="325"/>
      <c r="M597" s="325"/>
      <c r="N597" s="17">
        <v>0</v>
      </c>
      <c r="O597" s="17"/>
      <c r="S597" s="269" t="s">
        <v>8</v>
      </c>
      <c r="T597" s="323"/>
      <c r="U597" s="323"/>
      <c r="V597" s="323"/>
      <c r="W597" s="323"/>
      <c r="X597" s="323"/>
      <c r="Y597" s="323"/>
      <c r="Z597" s="324"/>
      <c r="AA597" s="323"/>
      <c r="AB597" s="323"/>
      <c r="AC597" s="323"/>
      <c r="AD597" s="323"/>
      <c r="AE597" s="323"/>
      <c r="AF597" s="323"/>
      <c r="AG597" s="324"/>
      <c r="AH597" s="323"/>
      <c r="AI597" s="323"/>
      <c r="AJ597" s="323"/>
      <c r="AK597" s="323"/>
      <c r="AL597" s="323"/>
      <c r="AM597" s="323"/>
      <c r="AN597" s="324"/>
      <c r="AO597" s="323"/>
      <c r="AP597" s="323"/>
      <c r="AQ597" s="323"/>
      <c r="AR597" s="323"/>
      <c r="AS597" s="323"/>
      <c r="AT597" s="323"/>
      <c r="AU597" s="324"/>
      <c r="AV597" s="323"/>
      <c r="AW597" s="323"/>
      <c r="AX597" s="323"/>
      <c r="AY597" s="323"/>
      <c r="AZ597" s="323"/>
      <c r="BA597" s="323"/>
      <c r="BB597" s="324"/>
      <c r="BC597" s="323"/>
      <c r="BD597" s="323"/>
      <c r="BE597" s="323"/>
      <c r="BF597" s="323"/>
      <c r="BG597" s="323"/>
      <c r="BH597" s="323"/>
      <c r="BI597" s="323"/>
    </row>
    <row r="598" spans="3:61">
      <c r="C598" s="5" t="s">
        <v>9887</v>
      </c>
      <c r="D598" s="37">
        <f t="shared" si="11"/>
        <v>0</v>
      </c>
      <c r="E598" s="17"/>
      <c r="F598" s="17"/>
      <c r="G598" s="17">
        <v>0</v>
      </c>
      <c r="H598" s="17">
        <v>0</v>
      </c>
      <c r="I598" s="5" t="s">
        <v>6524</v>
      </c>
      <c r="K598" s="325"/>
      <c r="L598" s="325"/>
      <c r="M598" s="325"/>
      <c r="N598" s="17">
        <v>0</v>
      </c>
      <c r="O598" s="17"/>
      <c r="S598" s="269" t="s">
        <v>8</v>
      </c>
      <c r="T598" s="323"/>
      <c r="U598" s="323"/>
      <c r="V598" s="323"/>
      <c r="W598" s="323"/>
      <c r="X598" s="323"/>
      <c r="Y598" s="323"/>
      <c r="Z598" s="324"/>
      <c r="AA598" s="323"/>
      <c r="AB598" s="323"/>
      <c r="AC598" s="323"/>
      <c r="AD598" s="323"/>
      <c r="AE598" s="323"/>
      <c r="AF598" s="323"/>
      <c r="AG598" s="324"/>
      <c r="AH598" s="323"/>
      <c r="AI598" s="323"/>
      <c r="AJ598" s="323"/>
      <c r="AK598" s="323"/>
      <c r="AL598" s="323"/>
      <c r="AM598" s="323"/>
      <c r="AN598" s="324"/>
      <c r="AO598" s="323"/>
      <c r="AP598" s="323"/>
      <c r="AQ598" s="323"/>
      <c r="AR598" s="323"/>
      <c r="AS598" s="323"/>
      <c r="AT598" s="323"/>
      <c r="AU598" s="324"/>
      <c r="AV598" s="323"/>
      <c r="AW598" s="323"/>
      <c r="AX598" s="323"/>
      <c r="AY598" s="323"/>
      <c r="AZ598" s="323"/>
      <c r="BA598" s="323"/>
      <c r="BB598" s="324"/>
      <c r="BC598" s="323"/>
      <c r="BD598" s="323"/>
      <c r="BE598" s="323"/>
      <c r="BF598" s="323"/>
      <c r="BG598" s="323"/>
      <c r="BH598" s="323"/>
      <c r="BI598" s="323"/>
    </row>
    <row r="599" spans="3:61">
      <c r="C599" s="5" t="s">
        <v>9886</v>
      </c>
      <c r="D599" s="37">
        <f t="shared" si="11"/>
        <v>0</v>
      </c>
      <c r="E599" s="17"/>
      <c r="F599" s="17"/>
      <c r="G599" s="17">
        <v>0</v>
      </c>
      <c r="H599" s="17">
        <v>0</v>
      </c>
      <c r="I599" s="5" t="s">
        <v>6524</v>
      </c>
      <c r="K599" s="325"/>
      <c r="L599" s="325"/>
      <c r="M599" s="325"/>
      <c r="N599" s="17">
        <v>0</v>
      </c>
      <c r="O599" s="17"/>
      <c r="S599" s="269" t="s">
        <v>8</v>
      </c>
      <c r="T599" s="323"/>
      <c r="U599" s="323"/>
      <c r="V599" s="323"/>
      <c r="W599" s="323"/>
      <c r="X599" s="323"/>
      <c r="Y599" s="323"/>
      <c r="Z599" s="324"/>
      <c r="AA599" s="323"/>
      <c r="AB599" s="323"/>
      <c r="AC599" s="323"/>
      <c r="AD599" s="323"/>
      <c r="AE599" s="323"/>
      <c r="AF599" s="323"/>
      <c r="AG599" s="324"/>
      <c r="AH599" s="323"/>
      <c r="AI599" s="323"/>
      <c r="AJ599" s="323"/>
      <c r="AK599" s="323"/>
      <c r="AL599" s="323"/>
      <c r="AM599" s="323"/>
      <c r="AN599" s="324"/>
      <c r="AO599" s="323"/>
      <c r="AP599" s="323"/>
      <c r="AQ599" s="323"/>
      <c r="AR599" s="323"/>
      <c r="AS599" s="323"/>
      <c r="AT599" s="323"/>
      <c r="AU599" s="324"/>
      <c r="AV599" s="323"/>
      <c r="AW599" s="323"/>
      <c r="AX599" s="323"/>
      <c r="AY599" s="323"/>
      <c r="AZ599" s="323"/>
      <c r="BA599" s="323"/>
      <c r="BB599" s="324"/>
      <c r="BC599" s="323"/>
      <c r="BD599" s="323"/>
      <c r="BE599" s="323"/>
      <c r="BF599" s="323"/>
      <c r="BG599" s="323"/>
      <c r="BH599" s="323"/>
      <c r="BI599" s="323"/>
    </row>
    <row r="600" spans="3:61">
      <c r="C600" s="5" t="s">
        <v>9885</v>
      </c>
      <c r="D600" s="37">
        <f t="shared" si="11"/>
        <v>0</v>
      </c>
      <c r="E600" s="17"/>
      <c r="F600" s="17"/>
      <c r="G600" s="17">
        <v>0</v>
      </c>
      <c r="H600" s="17">
        <v>0</v>
      </c>
      <c r="I600" s="5" t="s">
        <v>6524</v>
      </c>
      <c r="K600" s="325"/>
      <c r="L600" s="325"/>
      <c r="M600" s="325"/>
      <c r="N600" s="17">
        <v>0</v>
      </c>
      <c r="O600" s="17"/>
      <c r="S600" s="269" t="s">
        <v>8</v>
      </c>
      <c r="T600" s="323"/>
      <c r="U600" s="323"/>
      <c r="V600" s="323"/>
      <c r="W600" s="323"/>
      <c r="X600" s="323"/>
      <c r="Y600" s="323"/>
      <c r="Z600" s="324"/>
      <c r="AA600" s="323"/>
      <c r="AB600" s="323"/>
      <c r="AC600" s="323"/>
      <c r="AD600" s="323"/>
      <c r="AE600" s="323"/>
      <c r="AF600" s="323"/>
      <c r="AG600" s="324"/>
      <c r="AH600" s="323"/>
      <c r="AI600" s="323"/>
      <c r="AJ600" s="323"/>
      <c r="AK600" s="323"/>
      <c r="AL600" s="323"/>
      <c r="AM600" s="323"/>
      <c r="AN600" s="324"/>
      <c r="AO600" s="323"/>
      <c r="AP600" s="323"/>
      <c r="AQ600" s="323"/>
      <c r="AR600" s="323"/>
      <c r="AS600" s="323"/>
      <c r="AT600" s="323"/>
      <c r="AU600" s="324"/>
      <c r="AV600" s="323"/>
      <c r="AW600" s="323"/>
      <c r="AX600" s="323"/>
      <c r="AY600" s="323"/>
      <c r="AZ600" s="323"/>
      <c r="BA600" s="323"/>
      <c r="BB600" s="324"/>
      <c r="BC600" s="323"/>
      <c r="BD600" s="323"/>
      <c r="BE600" s="323"/>
      <c r="BF600" s="323"/>
      <c r="BG600" s="323"/>
      <c r="BH600" s="323"/>
      <c r="BI600" s="323"/>
    </row>
    <row r="601" spans="3:61">
      <c r="C601" s="5" t="s">
        <v>9884</v>
      </c>
      <c r="D601" s="37">
        <f t="shared" si="11"/>
        <v>0</v>
      </c>
      <c r="E601" s="17"/>
      <c r="F601" s="17"/>
      <c r="G601" s="17">
        <v>0</v>
      </c>
      <c r="H601" s="17">
        <v>0</v>
      </c>
      <c r="I601" s="5" t="s">
        <v>6524</v>
      </c>
      <c r="K601" s="325"/>
      <c r="L601" s="325"/>
      <c r="M601" s="325"/>
      <c r="N601" s="17">
        <v>0</v>
      </c>
      <c r="O601" s="17"/>
      <c r="S601" s="269" t="s">
        <v>8</v>
      </c>
      <c r="T601" s="323"/>
      <c r="U601" s="323"/>
      <c r="V601" s="323"/>
      <c r="W601" s="323"/>
      <c r="X601" s="323"/>
      <c r="Y601" s="323"/>
      <c r="Z601" s="324"/>
      <c r="AA601" s="323"/>
      <c r="AB601" s="323"/>
      <c r="AC601" s="323"/>
      <c r="AD601" s="323"/>
      <c r="AE601" s="323"/>
      <c r="AF601" s="323"/>
      <c r="AG601" s="324"/>
      <c r="AH601" s="323"/>
      <c r="AI601" s="323"/>
      <c r="AJ601" s="323"/>
      <c r="AK601" s="323"/>
      <c r="AL601" s="323"/>
      <c r="AM601" s="323"/>
      <c r="AN601" s="324"/>
      <c r="AO601" s="323"/>
      <c r="AP601" s="323"/>
      <c r="AQ601" s="323"/>
      <c r="AR601" s="323"/>
      <c r="AS601" s="323"/>
      <c r="AT601" s="323"/>
      <c r="AU601" s="324"/>
      <c r="AV601" s="323"/>
      <c r="AW601" s="323"/>
      <c r="AX601" s="323"/>
      <c r="AY601" s="323"/>
      <c r="AZ601" s="323"/>
      <c r="BA601" s="323"/>
      <c r="BB601" s="324"/>
      <c r="BC601" s="323"/>
      <c r="BD601" s="323"/>
      <c r="BE601" s="323"/>
      <c r="BF601" s="323"/>
      <c r="BG601" s="323"/>
      <c r="BH601" s="323"/>
      <c r="BI601" s="323"/>
    </row>
    <row r="602" spans="3:61">
      <c r="C602" s="5" t="s">
        <v>9883</v>
      </c>
      <c r="D602" s="37">
        <f t="shared" si="11"/>
        <v>0</v>
      </c>
      <c r="E602" s="17"/>
      <c r="F602" s="17"/>
      <c r="G602" s="17">
        <v>0</v>
      </c>
      <c r="H602" s="17">
        <v>0</v>
      </c>
      <c r="I602" s="5" t="s">
        <v>6524</v>
      </c>
      <c r="K602" s="325"/>
      <c r="L602" s="325"/>
      <c r="M602" s="325"/>
      <c r="N602" s="17">
        <v>0</v>
      </c>
      <c r="O602" s="17"/>
      <c r="S602" s="269" t="s">
        <v>8</v>
      </c>
      <c r="T602" s="323"/>
      <c r="U602" s="323"/>
      <c r="V602" s="323"/>
      <c r="W602" s="323"/>
      <c r="X602" s="323"/>
      <c r="Y602" s="323"/>
      <c r="Z602" s="324"/>
      <c r="AA602" s="323"/>
      <c r="AB602" s="323"/>
      <c r="AC602" s="323"/>
      <c r="AD602" s="323"/>
      <c r="AE602" s="323"/>
      <c r="AF602" s="323"/>
      <c r="AG602" s="324"/>
      <c r="AH602" s="323"/>
      <c r="AI602" s="323"/>
      <c r="AJ602" s="323"/>
      <c r="AK602" s="323"/>
      <c r="AL602" s="323"/>
      <c r="AM602" s="323"/>
      <c r="AN602" s="324"/>
      <c r="AO602" s="323"/>
      <c r="AP602" s="323"/>
      <c r="AQ602" s="323"/>
      <c r="AR602" s="323"/>
      <c r="AS602" s="323"/>
      <c r="AT602" s="323"/>
      <c r="AU602" s="324"/>
      <c r="AV602" s="323"/>
      <c r="AW602" s="323"/>
      <c r="AX602" s="323"/>
      <c r="AY602" s="323"/>
      <c r="AZ602" s="323"/>
      <c r="BA602" s="323"/>
      <c r="BB602" s="324"/>
      <c r="BC602" s="323"/>
      <c r="BD602" s="323"/>
      <c r="BE602" s="323"/>
      <c r="BF602" s="323"/>
      <c r="BG602" s="323"/>
      <c r="BH602" s="323"/>
      <c r="BI602" s="323"/>
    </row>
    <row r="603" spans="3:61">
      <c r="C603" s="5" t="s">
        <v>9882</v>
      </c>
      <c r="D603" s="37">
        <f t="shared" si="11"/>
        <v>0</v>
      </c>
      <c r="E603" s="17"/>
      <c r="F603" s="17"/>
      <c r="G603" s="17">
        <v>0</v>
      </c>
      <c r="H603" s="17">
        <v>0</v>
      </c>
      <c r="I603" s="5" t="s">
        <v>6524</v>
      </c>
      <c r="K603" s="325"/>
      <c r="L603" s="325"/>
      <c r="M603" s="325"/>
      <c r="N603" s="17">
        <v>0</v>
      </c>
      <c r="O603" s="17"/>
      <c r="S603" s="269" t="s">
        <v>8</v>
      </c>
      <c r="T603" s="323"/>
      <c r="U603" s="323"/>
      <c r="V603" s="323"/>
      <c r="W603" s="323"/>
      <c r="X603" s="323"/>
      <c r="Y603" s="323"/>
      <c r="Z603" s="324"/>
      <c r="AA603" s="323"/>
      <c r="AB603" s="323"/>
      <c r="AC603" s="323"/>
      <c r="AD603" s="323"/>
      <c r="AE603" s="323"/>
      <c r="AF603" s="323"/>
      <c r="AG603" s="324"/>
      <c r="AH603" s="323"/>
      <c r="AI603" s="323"/>
      <c r="AJ603" s="323"/>
      <c r="AK603" s="323"/>
      <c r="AL603" s="323"/>
      <c r="AM603" s="323"/>
      <c r="AN603" s="324"/>
      <c r="AO603" s="323"/>
      <c r="AP603" s="323"/>
      <c r="AQ603" s="323"/>
      <c r="AR603" s="323"/>
      <c r="AS603" s="323"/>
      <c r="AT603" s="323"/>
      <c r="AU603" s="324"/>
      <c r="AV603" s="323"/>
      <c r="AW603" s="323"/>
      <c r="AX603" s="323"/>
      <c r="AY603" s="323"/>
      <c r="AZ603" s="323"/>
      <c r="BA603" s="323"/>
      <c r="BB603" s="324"/>
      <c r="BC603" s="323"/>
      <c r="BD603" s="323"/>
      <c r="BE603" s="323"/>
      <c r="BF603" s="323"/>
      <c r="BG603" s="323"/>
      <c r="BH603" s="323"/>
      <c r="BI603" s="323"/>
    </row>
    <row r="604" spans="3:61">
      <c r="C604" s="5" t="s">
        <v>9881</v>
      </c>
      <c r="D604" s="37">
        <f t="shared" si="11"/>
        <v>0</v>
      </c>
      <c r="E604" s="17"/>
      <c r="F604" s="17"/>
      <c r="G604" s="17">
        <v>0</v>
      </c>
      <c r="H604" s="17">
        <v>0</v>
      </c>
      <c r="I604" s="5" t="s">
        <v>6524</v>
      </c>
      <c r="K604" s="325"/>
      <c r="L604" s="325"/>
      <c r="M604" s="325"/>
      <c r="N604" s="17">
        <v>0</v>
      </c>
      <c r="O604" s="17"/>
      <c r="S604" s="269" t="s">
        <v>8</v>
      </c>
      <c r="T604" s="323"/>
      <c r="U604" s="323"/>
      <c r="V604" s="323"/>
      <c r="W604" s="323"/>
      <c r="X604" s="323"/>
      <c r="Y604" s="323"/>
      <c r="Z604" s="324"/>
      <c r="AA604" s="323"/>
      <c r="AB604" s="323"/>
      <c r="AC604" s="323"/>
      <c r="AD604" s="323"/>
      <c r="AE604" s="323"/>
      <c r="AF604" s="323"/>
      <c r="AG604" s="324"/>
      <c r="AH604" s="323"/>
      <c r="AI604" s="323"/>
      <c r="AJ604" s="323"/>
      <c r="AK604" s="323"/>
      <c r="AL604" s="323"/>
      <c r="AM604" s="323"/>
      <c r="AN604" s="324"/>
      <c r="AO604" s="323"/>
      <c r="AP604" s="323"/>
      <c r="AQ604" s="323"/>
      <c r="AR604" s="323"/>
      <c r="AS604" s="323"/>
      <c r="AT604" s="323"/>
      <c r="AU604" s="324"/>
      <c r="AV604" s="323"/>
      <c r="AW604" s="323"/>
      <c r="AX604" s="323"/>
      <c r="AY604" s="323"/>
      <c r="AZ604" s="323"/>
      <c r="BA604" s="323"/>
      <c r="BB604" s="324"/>
      <c r="BC604" s="323"/>
      <c r="BD604" s="323"/>
      <c r="BE604" s="323"/>
      <c r="BF604" s="323"/>
      <c r="BG604" s="323"/>
      <c r="BH604" s="323"/>
      <c r="BI604" s="323"/>
    </row>
    <row r="605" spans="3:61">
      <c r="C605" s="5" t="s">
        <v>9880</v>
      </c>
      <c r="D605" s="37">
        <f t="shared" si="11"/>
        <v>0</v>
      </c>
      <c r="E605" s="17"/>
      <c r="F605" s="17"/>
      <c r="G605" s="17">
        <v>0</v>
      </c>
      <c r="H605" s="17">
        <v>0</v>
      </c>
      <c r="I605" s="5" t="s">
        <v>6524</v>
      </c>
      <c r="K605" s="325"/>
      <c r="L605" s="325"/>
      <c r="M605" s="325"/>
      <c r="N605" s="17">
        <v>0</v>
      </c>
      <c r="O605" s="17"/>
      <c r="S605" s="269" t="s">
        <v>8</v>
      </c>
      <c r="T605" s="323"/>
      <c r="U605" s="323"/>
      <c r="V605" s="323"/>
      <c r="W605" s="323"/>
      <c r="X605" s="323"/>
      <c r="Y605" s="323"/>
      <c r="Z605" s="324"/>
      <c r="AA605" s="323"/>
      <c r="AB605" s="323"/>
      <c r="AC605" s="323"/>
      <c r="AD605" s="323"/>
      <c r="AE605" s="323"/>
      <c r="AF605" s="323"/>
      <c r="AG605" s="324"/>
      <c r="AH605" s="323"/>
      <c r="AI605" s="323"/>
      <c r="AJ605" s="323"/>
      <c r="AK605" s="323"/>
      <c r="AL605" s="323"/>
      <c r="AM605" s="323"/>
      <c r="AN605" s="324"/>
      <c r="AO605" s="323"/>
      <c r="AP605" s="323"/>
      <c r="AQ605" s="323"/>
      <c r="AR605" s="323"/>
      <c r="AS605" s="323"/>
      <c r="AT605" s="323"/>
      <c r="AU605" s="324"/>
      <c r="AV605" s="323"/>
      <c r="AW605" s="323"/>
      <c r="AX605" s="323"/>
      <c r="AY605" s="323"/>
      <c r="AZ605" s="323"/>
      <c r="BA605" s="323"/>
      <c r="BB605" s="324"/>
      <c r="BC605" s="323"/>
      <c r="BD605" s="323"/>
      <c r="BE605" s="323"/>
      <c r="BF605" s="323"/>
      <c r="BG605" s="323"/>
      <c r="BH605" s="323"/>
      <c r="BI605" s="323"/>
    </row>
    <row r="606" spans="3:61">
      <c r="C606" s="5" t="s">
        <v>9879</v>
      </c>
      <c r="D606" s="37">
        <f t="shared" si="11"/>
        <v>0</v>
      </c>
      <c r="E606" s="17">
        <v>0</v>
      </c>
      <c r="F606" s="17">
        <v>0</v>
      </c>
      <c r="G606" s="17">
        <v>0</v>
      </c>
      <c r="H606" s="17">
        <v>0</v>
      </c>
      <c r="I606" s="5" t="s">
        <v>6524</v>
      </c>
      <c r="K606" s="325"/>
      <c r="L606" s="325"/>
      <c r="M606" s="325"/>
      <c r="N606" s="17">
        <v>0</v>
      </c>
      <c r="O606" s="5">
        <v>2022</v>
      </c>
      <c r="P606" s="5" t="s">
        <v>9878</v>
      </c>
      <c r="Q606" s="268" t="s">
        <v>9877</v>
      </c>
      <c r="S606" s="269" t="s">
        <v>8</v>
      </c>
      <c r="T606" s="323"/>
      <c r="U606" s="323"/>
      <c r="V606" s="323"/>
      <c r="W606" s="323"/>
      <c r="X606" s="323"/>
      <c r="Y606" s="323"/>
      <c r="Z606" s="324"/>
      <c r="AA606" s="323"/>
      <c r="AB606" s="323"/>
      <c r="AC606" s="323"/>
      <c r="AD606" s="323"/>
      <c r="AE606" s="323"/>
      <c r="AF606" s="323"/>
      <c r="AG606" s="324"/>
      <c r="AH606" s="323"/>
      <c r="AI606" s="323"/>
      <c r="AJ606" s="323"/>
      <c r="AK606" s="323"/>
      <c r="AL606" s="323"/>
      <c r="AM606" s="323"/>
      <c r="AN606" s="324"/>
      <c r="AO606" s="323"/>
      <c r="AP606" s="323"/>
      <c r="AQ606" s="323"/>
      <c r="AR606" s="323"/>
      <c r="AS606" s="323"/>
      <c r="AT606" s="323"/>
      <c r="AU606" s="324"/>
      <c r="AV606" s="323"/>
      <c r="AW606" s="323"/>
      <c r="AX606" s="323"/>
      <c r="AY606" s="323"/>
      <c r="AZ606" s="323"/>
      <c r="BA606" s="323"/>
      <c r="BB606" s="324"/>
      <c r="BC606" s="323"/>
      <c r="BD606" s="323"/>
      <c r="BE606" s="323"/>
      <c r="BF606" s="323"/>
      <c r="BG606" s="323"/>
      <c r="BH606" s="323"/>
      <c r="BI606" s="323"/>
    </row>
    <row r="607" spans="3:61">
      <c r="C607" s="5" t="s">
        <v>9876</v>
      </c>
      <c r="D607" s="37">
        <f t="shared" si="11"/>
        <v>0</v>
      </c>
      <c r="E607" s="17"/>
      <c r="F607" s="17"/>
      <c r="G607" s="17">
        <v>0</v>
      </c>
      <c r="H607" s="17">
        <v>0</v>
      </c>
      <c r="I607" s="5" t="s">
        <v>6524</v>
      </c>
      <c r="K607" s="325"/>
      <c r="L607" s="325"/>
      <c r="M607" s="325"/>
      <c r="N607" s="17">
        <v>0</v>
      </c>
      <c r="O607" s="17"/>
      <c r="S607" s="269" t="s">
        <v>8</v>
      </c>
      <c r="T607" s="323"/>
      <c r="U607" s="323"/>
      <c r="V607" s="323"/>
      <c r="W607" s="323"/>
      <c r="X607" s="323"/>
      <c r="Y607" s="323"/>
      <c r="Z607" s="324"/>
      <c r="AA607" s="323"/>
      <c r="AB607" s="323"/>
      <c r="AC607" s="323"/>
      <c r="AD607" s="323"/>
      <c r="AE607" s="323"/>
      <c r="AF607" s="323"/>
      <c r="AG607" s="324"/>
      <c r="AH607" s="323"/>
      <c r="AI607" s="323"/>
      <c r="AJ607" s="323"/>
      <c r="AK607" s="323"/>
      <c r="AL607" s="323"/>
      <c r="AM607" s="323"/>
      <c r="AN607" s="324"/>
      <c r="AO607" s="323"/>
      <c r="AP607" s="323"/>
      <c r="AQ607" s="323"/>
      <c r="AR607" s="323"/>
      <c r="AS607" s="323"/>
      <c r="AT607" s="323"/>
      <c r="AU607" s="324"/>
      <c r="AV607" s="323"/>
      <c r="AW607" s="323"/>
      <c r="AX607" s="323"/>
      <c r="AY607" s="323"/>
      <c r="AZ607" s="323"/>
      <c r="BA607" s="323"/>
      <c r="BB607" s="324"/>
      <c r="BC607" s="323"/>
      <c r="BD607" s="323"/>
      <c r="BE607" s="323"/>
      <c r="BF607" s="323"/>
      <c r="BG607" s="323"/>
      <c r="BH607" s="323"/>
      <c r="BI607" s="323"/>
    </row>
    <row r="608" spans="3:61">
      <c r="C608" s="5" t="s">
        <v>9875</v>
      </c>
      <c r="D608" s="37">
        <f t="shared" si="11"/>
        <v>0</v>
      </c>
      <c r="E608" s="17"/>
      <c r="F608" s="17"/>
      <c r="G608" s="17">
        <v>0</v>
      </c>
      <c r="H608" s="17">
        <v>0</v>
      </c>
      <c r="I608" s="5" t="s">
        <v>6524</v>
      </c>
      <c r="K608" s="325"/>
      <c r="L608" s="325"/>
      <c r="M608" s="325"/>
      <c r="N608" s="17">
        <v>0</v>
      </c>
      <c r="O608" s="17"/>
      <c r="S608" s="269" t="s">
        <v>8</v>
      </c>
      <c r="T608" s="323"/>
      <c r="U608" s="323"/>
      <c r="V608" s="323"/>
      <c r="W608" s="323"/>
      <c r="X608" s="323"/>
      <c r="Y608" s="323"/>
      <c r="Z608" s="324"/>
      <c r="AA608" s="323"/>
      <c r="AB608" s="323"/>
      <c r="AC608" s="323"/>
      <c r="AD608" s="323"/>
      <c r="AE608" s="323"/>
      <c r="AF608" s="323"/>
      <c r="AG608" s="324"/>
      <c r="AH608" s="323"/>
      <c r="AI608" s="323"/>
      <c r="AJ608" s="323"/>
      <c r="AK608" s="323"/>
      <c r="AL608" s="323"/>
      <c r="AM608" s="323"/>
      <c r="AN608" s="324"/>
      <c r="AO608" s="323"/>
      <c r="AP608" s="323"/>
      <c r="AQ608" s="323"/>
      <c r="AR608" s="323"/>
      <c r="AS608" s="323"/>
      <c r="AT608" s="323"/>
      <c r="AU608" s="324"/>
      <c r="AV608" s="323"/>
      <c r="AW608" s="323"/>
      <c r="AX608" s="323"/>
      <c r="AY608" s="323"/>
      <c r="AZ608" s="323"/>
      <c r="BA608" s="323"/>
      <c r="BB608" s="324"/>
      <c r="BC608" s="323"/>
      <c r="BD608" s="323"/>
      <c r="BE608" s="323"/>
      <c r="BF608" s="323"/>
      <c r="BG608" s="323"/>
      <c r="BH608" s="323"/>
      <c r="BI608" s="323"/>
    </row>
    <row r="609" spans="3:61">
      <c r="C609" s="5" t="s">
        <v>9874</v>
      </c>
      <c r="D609" s="37">
        <f t="shared" si="11"/>
        <v>0</v>
      </c>
      <c r="E609" s="17"/>
      <c r="F609" s="17"/>
      <c r="G609" s="17">
        <v>0</v>
      </c>
      <c r="H609" s="17">
        <v>0</v>
      </c>
      <c r="I609" s="5" t="s">
        <v>6524</v>
      </c>
      <c r="K609" s="325"/>
      <c r="L609" s="325"/>
      <c r="M609" s="325"/>
      <c r="N609" s="17">
        <v>0</v>
      </c>
      <c r="O609" s="17"/>
      <c r="S609" s="269" t="s">
        <v>8</v>
      </c>
      <c r="T609" s="323"/>
      <c r="U609" s="323"/>
      <c r="V609" s="323"/>
      <c r="W609" s="323"/>
      <c r="X609" s="323"/>
      <c r="Y609" s="323"/>
      <c r="Z609" s="324"/>
      <c r="AA609" s="323"/>
      <c r="AB609" s="323"/>
      <c r="AC609" s="323"/>
      <c r="AD609" s="323"/>
      <c r="AE609" s="323"/>
      <c r="AF609" s="323"/>
      <c r="AG609" s="324"/>
      <c r="AH609" s="323"/>
      <c r="AI609" s="323"/>
      <c r="AJ609" s="323"/>
      <c r="AK609" s="323"/>
      <c r="AL609" s="323"/>
      <c r="AM609" s="323"/>
      <c r="AN609" s="324"/>
      <c r="AO609" s="323"/>
      <c r="AP609" s="323"/>
      <c r="AQ609" s="323"/>
      <c r="AR609" s="323"/>
      <c r="AS609" s="323"/>
      <c r="AT609" s="323"/>
      <c r="AU609" s="324"/>
      <c r="AV609" s="323"/>
      <c r="AW609" s="323"/>
      <c r="AX609" s="323"/>
      <c r="AY609" s="323"/>
      <c r="AZ609" s="323"/>
      <c r="BA609" s="323"/>
      <c r="BB609" s="324"/>
      <c r="BC609" s="323"/>
      <c r="BD609" s="323"/>
      <c r="BE609" s="323"/>
      <c r="BF609" s="323"/>
      <c r="BG609" s="323"/>
      <c r="BH609" s="323"/>
      <c r="BI609" s="323"/>
    </row>
    <row r="610" spans="3:61">
      <c r="C610" s="5" t="s">
        <v>9873</v>
      </c>
      <c r="D610" s="37">
        <f t="shared" si="11"/>
        <v>0</v>
      </c>
      <c r="E610" s="17"/>
      <c r="F610" s="17"/>
      <c r="G610" s="17">
        <v>0</v>
      </c>
      <c r="H610" s="17">
        <v>0</v>
      </c>
      <c r="I610" s="5" t="s">
        <v>6524</v>
      </c>
      <c r="K610" s="325"/>
      <c r="L610" s="325"/>
      <c r="M610" s="325"/>
      <c r="N610" s="17">
        <v>0</v>
      </c>
      <c r="O610" s="17"/>
      <c r="S610" s="269" t="s">
        <v>8</v>
      </c>
      <c r="T610" s="323"/>
      <c r="U610" s="323"/>
      <c r="V610" s="323"/>
      <c r="W610" s="323"/>
      <c r="X610" s="323"/>
      <c r="Y610" s="323"/>
      <c r="Z610" s="324"/>
      <c r="AA610" s="323"/>
      <c r="AB610" s="323"/>
      <c r="AC610" s="323"/>
      <c r="AD610" s="323"/>
      <c r="AE610" s="323"/>
      <c r="AF610" s="323"/>
      <c r="AG610" s="324"/>
      <c r="AH610" s="323"/>
      <c r="AI610" s="323"/>
      <c r="AJ610" s="323"/>
      <c r="AK610" s="323"/>
      <c r="AL610" s="323"/>
      <c r="AM610" s="323"/>
      <c r="AN610" s="324"/>
      <c r="AO610" s="323"/>
      <c r="AP610" s="323"/>
      <c r="AQ610" s="323"/>
      <c r="AR610" s="323"/>
      <c r="AS610" s="323"/>
      <c r="AT610" s="323"/>
      <c r="AU610" s="324"/>
      <c r="AV610" s="323"/>
      <c r="AW610" s="323"/>
      <c r="AX610" s="323"/>
      <c r="AY610" s="323"/>
      <c r="AZ610" s="323"/>
      <c r="BA610" s="323"/>
      <c r="BB610" s="324"/>
      <c r="BC610" s="323"/>
      <c r="BD610" s="323"/>
      <c r="BE610" s="323"/>
      <c r="BF610" s="323"/>
      <c r="BG610" s="323"/>
      <c r="BH610" s="323"/>
      <c r="BI610" s="323"/>
    </row>
    <row r="611" spans="3:61">
      <c r="C611" s="5" t="s">
        <v>9872</v>
      </c>
      <c r="D611" s="37">
        <f t="shared" si="11"/>
        <v>0</v>
      </c>
      <c r="E611" s="17"/>
      <c r="F611" s="17"/>
      <c r="G611" s="17">
        <v>0</v>
      </c>
      <c r="H611" s="17">
        <v>0</v>
      </c>
      <c r="I611" s="5" t="s">
        <v>6524</v>
      </c>
      <c r="K611" s="325"/>
      <c r="L611" s="325"/>
      <c r="M611" s="325"/>
      <c r="N611" s="17">
        <v>0</v>
      </c>
      <c r="O611" s="17"/>
      <c r="S611" s="269" t="s">
        <v>8</v>
      </c>
      <c r="T611" s="323"/>
      <c r="U611" s="323"/>
      <c r="V611" s="323"/>
      <c r="W611" s="323"/>
      <c r="X611" s="323"/>
      <c r="Y611" s="323"/>
      <c r="Z611" s="324"/>
      <c r="AA611" s="323"/>
      <c r="AB611" s="323"/>
      <c r="AC611" s="323"/>
      <c r="AD611" s="323"/>
      <c r="AE611" s="323"/>
      <c r="AF611" s="323"/>
      <c r="AG611" s="324"/>
      <c r="AH611" s="323"/>
      <c r="AI611" s="323"/>
      <c r="AJ611" s="323"/>
      <c r="AK611" s="323"/>
      <c r="AL611" s="323"/>
      <c r="AM611" s="323"/>
      <c r="AN611" s="324"/>
      <c r="AO611" s="323"/>
      <c r="AP611" s="323"/>
      <c r="AQ611" s="323"/>
      <c r="AR611" s="323"/>
      <c r="AS611" s="323"/>
      <c r="AT611" s="323"/>
      <c r="AU611" s="324"/>
      <c r="AV611" s="323"/>
      <c r="AW611" s="323"/>
      <c r="AX611" s="323"/>
      <c r="AY611" s="323"/>
      <c r="AZ611" s="323"/>
      <c r="BA611" s="323"/>
      <c r="BB611" s="324"/>
      <c r="BC611" s="323"/>
      <c r="BD611" s="323"/>
      <c r="BE611" s="323"/>
      <c r="BF611" s="323"/>
      <c r="BG611" s="323"/>
      <c r="BH611" s="323"/>
      <c r="BI611" s="323"/>
    </row>
    <row r="612" spans="3:61">
      <c r="C612" s="5" t="s">
        <v>9871</v>
      </c>
      <c r="D612" s="37">
        <f t="shared" si="11"/>
        <v>0</v>
      </c>
      <c r="E612" s="17"/>
      <c r="F612" s="17"/>
      <c r="G612" s="17">
        <v>0</v>
      </c>
      <c r="H612" s="17">
        <v>0</v>
      </c>
      <c r="I612" s="5" t="s">
        <v>6524</v>
      </c>
      <c r="K612" s="325"/>
      <c r="L612" s="325"/>
      <c r="M612" s="325"/>
      <c r="N612" s="17">
        <v>0</v>
      </c>
      <c r="O612" s="17">
        <v>2006</v>
      </c>
      <c r="P612" s="5" t="s">
        <v>9869</v>
      </c>
      <c r="Q612" s="268" t="s">
        <v>9868</v>
      </c>
      <c r="S612" s="269" t="s">
        <v>8</v>
      </c>
      <c r="T612" s="323"/>
      <c r="U612" s="323"/>
      <c r="V612" s="323"/>
      <c r="W612" s="323"/>
      <c r="X612" s="323"/>
      <c r="Y612" s="323"/>
      <c r="Z612" s="324"/>
      <c r="AA612" s="323"/>
      <c r="AB612" s="323"/>
      <c r="AC612" s="323"/>
      <c r="AD612" s="323"/>
      <c r="AE612" s="323"/>
      <c r="AF612" s="323"/>
      <c r="AG612" s="324"/>
      <c r="AH612" s="323"/>
      <c r="AI612" s="323"/>
      <c r="AJ612" s="323"/>
      <c r="AK612" s="323"/>
      <c r="AL612" s="323"/>
      <c r="AM612" s="323"/>
      <c r="AN612" s="324"/>
      <c r="AO612" s="323"/>
      <c r="AP612" s="323"/>
      <c r="AQ612" s="323"/>
      <c r="AR612" s="323"/>
      <c r="AS612" s="323"/>
      <c r="AT612" s="323"/>
      <c r="AU612" s="324"/>
      <c r="AV612" s="323"/>
      <c r="AW612" s="323"/>
      <c r="AX612" s="323"/>
      <c r="AY612" s="323"/>
      <c r="AZ612" s="323"/>
      <c r="BA612" s="323"/>
      <c r="BB612" s="324"/>
      <c r="BC612" s="323"/>
      <c r="BD612" s="323"/>
      <c r="BE612" s="323"/>
      <c r="BF612" s="323"/>
      <c r="BG612" s="323"/>
      <c r="BH612" s="323"/>
      <c r="BI612" s="323"/>
    </row>
    <row r="613" spans="3:61">
      <c r="C613" s="5" t="s">
        <v>9870</v>
      </c>
      <c r="D613" s="37">
        <f t="shared" si="11"/>
        <v>0</v>
      </c>
      <c r="E613" s="17"/>
      <c r="F613" s="17"/>
      <c r="G613" s="17">
        <v>0</v>
      </c>
      <c r="H613" s="17">
        <v>0</v>
      </c>
      <c r="I613" s="5" t="s">
        <v>6524</v>
      </c>
      <c r="N613" s="17">
        <v>0</v>
      </c>
      <c r="O613" s="5">
        <v>2009</v>
      </c>
      <c r="P613" s="5" t="s">
        <v>9869</v>
      </c>
      <c r="Q613" s="268" t="s">
        <v>9868</v>
      </c>
      <c r="S613" s="269" t="s">
        <v>8</v>
      </c>
      <c r="T613" s="323"/>
      <c r="U613" s="323"/>
      <c r="V613" s="323"/>
      <c r="W613" s="323"/>
      <c r="X613" s="323"/>
      <c r="Y613" s="323"/>
      <c r="Z613" s="324"/>
      <c r="AA613" s="323"/>
      <c r="AB613" s="323"/>
      <c r="AC613" s="323"/>
      <c r="AD613" s="323"/>
      <c r="AE613" s="323"/>
      <c r="AF613" s="323"/>
      <c r="AG613" s="324"/>
      <c r="AH613" s="323"/>
      <c r="AI613" s="323"/>
      <c r="AJ613" s="323"/>
      <c r="AK613" s="323"/>
      <c r="AL613" s="323"/>
      <c r="AM613" s="323"/>
      <c r="AN613" s="324"/>
      <c r="AO613" s="323"/>
      <c r="AP613" s="323"/>
      <c r="AQ613" s="323"/>
      <c r="AR613" s="323"/>
      <c r="AS613" s="323"/>
      <c r="AT613" s="323"/>
      <c r="AU613" s="324"/>
      <c r="AV613" s="323"/>
      <c r="AW613" s="323"/>
      <c r="AX613" s="323"/>
      <c r="AY613" s="323"/>
      <c r="AZ613" s="323"/>
      <c r="BA613" s="323"/>
      <c r="BB613" s="324"/>
      <c r="BC613" s="323"/>
      <c r="BD613" s="323"/>
      <c r="BE613" s="323"/>
      <c r="BF613" s="323"/>
      <c r="BG613" s="323"/>
      <c r="BH613" s="323"/>
      <c r="BI613" s="323"/>
    </row>
    <row r="614" spans="3:61">
      <c r="C614" s="5" t="s">
        <v>9867</v>
      </c>
      <c r="D614" s="37">
        <f t="shared" si="11"/>
        <v>0</v>
      </c>
      <c r="E614" s="17"/>
      <c r="F614" s="17"/>
      <c r="G614" s="17">
        <v>0</v>
      </c>
      <c r="H614" s="17">
        <v>0</v>
      </c>
      <c r="I614" s="5" t="s">
        <v>6524</v>
      </c>
      <c r="K614" s="325"/>
      <c r="L614" s="325"/>
      <c r="M614" s="325"/>
      <c r="N614" s="17">
        <v>0</v>
      </c>
      <c r="O614" s="17"/>
      <c r="S614" s="269" t="s">
        <v>8</v>
      </c>
      <c r="T614" s="323"/>
      <c r="U614" s="323"/>
      <c r="V614" s="323"/>
      <c r="W614" s="323"/>
      <c r="X614" s="323"/>
      <c r="Y614" s="323"/>
      <c r="Z614" s="324"/>
      <c r="AA614" s="323"/>
      <c r="AB614" s="323"/>
      <c r="AC614" s="323"/>
      <c r="AD614" s="323"/>
      <c r="AE614" s="323"/>
      <c r="AF614" s="323"/>
      <c r="AG614" s="324"/>
      <c r="AH614" s="323"/>
      <c r="AI614" s="323"/>
      <c r="AJ614" s="323"/>
      <c r="AK614" s="323"/>
      <c r="AL614" s="323"/>
      <c r="AM614" s="323"/>
      <c r="AN614" s="324"/>
      <c r="AO614" s="323"/>
      <c r="AP614" s="323"/>
      <c r="AQ614" s="323"/>
      <c r="AR614" s="323"/>
      <c r="AS614" s="323"/>
      <c r="AT614" s="323"/>
      <c r="AU614" s="324"/>
      <c r="AV614" s="323"/>
      <c r="AW614" s="323"/>
      <c r="AX614" s="323"/>
      <c r="AY614" s="323"/>
      <c r="AZ614" s="323"/>
      <c r="BA614" s="323"/>
      <c r="BB614" s="324"/>
      <c r="BC614" s="323"/>
      <c r="BD614" s="323"/>
      <c r="BE614" s="323"/>
      <c r="BF614" s="323"/>
      <c r="BG614" s="323"/>
      <c r="BH614" s="323"/>
      <c r="BI614" s="323"/>
    </row>
    <row r="615" spans="3:61">
      <c r="C615" s="5" t="s">
        <v>9866</v>
      </c>
      <c r="D615" s="37">
        <f t="shared" si="11"/>
        <v>0</v>
      </c>
      <c r="E615" s="17"/>
      <c r="F615" s="17"/>
      <c r="G615" s="17">
        <v>0</v>
      </c>
      <c r="H615" s="17">
        <v>0</v>
      </c>
      <c r="I615" s="5" t="s">
        <v>6524</v>
      </c>
      <c r="K615" s="325"/>
      <c r="L615" s="325"/>
      <c r="M615" s="325"/>
      <c r="N615" s="17">
        <v>0</v>
      </c>
      <c r="O615" s="17"/>
      <c r="S615" s="269" t="s">
        <v>8</v>
      </c>
      <c r="T615" s="323"/>
      <c r="U615" s="323"/>
      <c r="V615" s="323"/>
      <c r="W615" s="323"/>
      <c r="X615" s="323"/>
      <c r="Y615" s="323"/>
      <c r="Z615" s="324"/>
      <c r="AA615" s="323"/>
      <c r="AB615" s="323"/>
      <c r="AC615" s="323"/>
      <c r="AD615" s="323"/>
      <c r="AE615" s="323"/>
      <c r="AF615" s="323"/>
      <c r="AG615" s="324"/>
      <c r="AH615" s="323"/>
      <c r="AI615" s="323"/>
      <c r="AJ615" s="323"/>
      <c r="AK615" s="323"/>
      <c r="AL615" s="323"/>
      <c r="AM615" s="323"/>
      <c r="AN615" s="324"/>
      <c r="AO615" s="323"/>
      <c r="AP615" s="323"/>
      <c r="AQ615" s="323"/>
      <c r="AR615" s="323"/>
      <c r="AS615" s="323"/>
      <c r="AT615" s="323"/>
      <c r="AU615" s="324"/>
      <c r="AV615" s="323"/>
      <c r="AW615" s="323"/>
      <c r="AX615" s="323"/>
      <c r="AY615" s="323"/>
      <c r="AZ615" s="323"/>
      <c r="BA615" s="323"/>
      <c r="BB615" s="324"/>
      <c r="BC615" s="323"/>
      <c r="BD615" s="323"/>
      <c r="BE615" s="323"/>
      <c r="BF615" s="323"/>
      <c r="BG615" s="323"/>
      <c r="BH615" s="323"/>
      <c r="BI615" s="323"/>
    </row>
    <row r="616" spans="3:61">
      <c r="C616" s="5" t="s">
        <v>9865</v>
      </c>
      <c r="D616" s="37">
        <f t="shared" si="11"/>
        <v>0</v>
      </c>
      <c r="E616" s="17"/>
      <c r="F616" s="17"/>
      <c r="G616" s="17">
        <v>0</v>
      </c>
      <c r="H616" s="17">
        <v>0</v>
      </c>
      <c r="I616" s="5" t="s">
        <v>6524</v>
      </c>
      <c r="K616" s="325"/>
      <c r="L616" s="325"/>
      <c r="M616" s="325"/>
      <c r="N616" s="17">
        <v>0</v>
      </c>
      <c r="O616" s="17"/>
      <c r="S616" s="269" t="s">
        <v>8</v>
      </c>
      <c r="T616" s="323"/>
      <c r="U616" s="323"/>
      <c r="V616" s="323"/>
      <c r="W616" s="323"/>
      <c r="X616" s="323"/>
      <c r="Y616" s="323"/>
      <c r="Z616" s="324"/>
      <c r="AA616" s="323"/>
      <c r="AB616" s="323"/>
      <c r="AC616" s="323"/>
      <c r="AD616" s="323"/>
      <c r="AE616" s="323"/>
      <c r="AF616" s="323"/>
      <c r="AG616" s="324"/>
      <c r="AH616" s="323"/>
      <c r="AI616" s="323"/>
      <c r="AJ616" s="323"/>
      <c r="AK616" s="323"/>
      <c r="AL616" s="323"/>
      <c r="AM616" s="323"/>
      <c r="AN616" s="324"/>
      <c r="AO616" s="323"/>
      <c r="AP616" s="323"/>
      <c r="AQ616" s="323"/>
      <c r="AR616" s="323"/>
      <c r="AS616" s="323"/>
      <c r="AT616" s="323"/>
      <c r="AU616" s="324"/>
      <c r="AV616" s="323"/>
      <c r="AW616" s="323"/>
      <c r="AX616" s="323"/>
      <c r="AY616" s="323"/>
      <c r="AZ616" s="323"/>
      <c r="BA616" s="323"/>
      <c r="BB616" s="324"/>
      <c r="BC616" s="323"/>
      <c r="BD616" s="323"/>
      <c r="BE616" s="323"/>
      <c r="BF616" s="323"/>
      <c r="BG616" s="323"/>
      <c r="BH616" s="323"/>
      <c r="BI616" s="323"/>
    </row>
    <row r="617" spans="3:61">
      <c r="C617" s="5" t="s">
        <v>9864</v>
      </c>
      <c r="D617" s="37">
        <f t="shared" si="11"/>
        <v>0</v>
      </c>
      <c r="E617" s="17">
        <v>0</v>
      </c>
      <c r="F617" s="17">
        <v>0</v>
      </c>
      <c r="G617" s="17">
        <v>0</v>
      </c>
      <c r="H617" s="17">
        <v>0</v>
      </c>
      <c r="I617" s="5" t="s">
        <v>6524</v>
      </c>
      <c r="K617" s="325"/>
      <c r="L617" s="325"/>
      <c r="M617" s="325"/>
      <c r="N617" s="17">
        <v>0</v>
      </c>
      <c r="O617" s="5">
        <v>2020</v>
      </c>
      <c r="P617" s="5" t="s">
        <v>9863</v>
      </c>
      <c r="Q617" s="268" t="s">
        <v>9862</v>
      </c>
      <c r="S617" s="269" t="s">
        <v>8</v>
      </c>
      <c r="T617" s="323"/>
      <c r="U617" s="323"/>
      <c r="V617" s="323"/>
      <c r="W617" s="323"/>
      <c r="X617" s="323"/>
      <c r="Y617" s="323"/>
      <c r="Z617" s="324"/>
      <c r="AA617" s="323"/>
      <c r="AB617" s="323"/>
      <c r="AC617" s="323"/>
      <c r="AD617" s="323"/>
      <c r="AE617" s="323"/>
      <c r="AF617" s="323"/>
      <c r="AG617" s="324"/>
      <c r="AH617" s="323"/>
      <c r="AI617" s="323"/>
      <c r="AJ617" s="323"/>
      <c r="AK617" s="323"/>
      <c r="AL617" s="323"/>
      <c r="AM617" s="323"/>
      <c r="AN617" s="324"/>
      <c r="AO617" s="323"/>
      <c r="AP617" s="323"/>
      <c r="AQ617" s="323"/>
      <c r="AR617" s="323"/>
      <c r="AS617" s="323"/>
      <c r="AT617" s="323"/>
      <c r="AU617" s="324"/>
      <c r="AV617" s="323"/>
      <c r="AW617" s="323"/>
      <c r="AX617" s="323"/>
      <c r="AY617" s="323"/>
      <c r="AZ617" s="323"/>
      <c r="BA617" s="323"/>
      <c r="BB617" s="324"/>
      <c r="BC617" s="323"/>
      <c r="BD617" s="323"/>
      <c r="BE617" s="323"/>
      <c r="BF617" s="323"/>
      <c r="BG617" s="323"/>
      <c r="BH617" s="323"/>
      <c r="BI617" s="323"/>
    </row>
    <row r="618" spans="3:61">
      <c r="C618" s="5" t="s">
        <v>9861</v>
      </c>
      <c r="D618" s="37">
        <f t="shared" si="11"/>
        <v>0</v>
      </c>
      <c r="E618" s="17">
        <v>0</v>
      </c>
      <c r="F618" s="17">
        <v>0</v>
      </c>
      <c r="G618" s="17">
        <v>0</v>
      </c>
      <c r="H618" s="17">
        <v>0</v>
      </c>
      <c r="I618" s="5" t="s">
        <v>6524</v>
      </c>
      <c r="K618" s="325"/>
      <c r="L618" s="325"/>
      <c r="M618" s="325"/>
      <c r="N618" s="17">
        <v>0</v>
      </c>
      <c r="O618" s="5">
        <v>2021</v>
      </c>
      <c r="P618" s="5" t="s">
        <v>9860</v>
      </c>
      <c r="Q618" s="268" t="s">
        <v>9859</v>
      </c>
      <c r="S618" s="269" t="s">
        <v>8</v>
      </c>
      <c r="T618" s="323"/>
      <c r="U618" s="323"/>
      <c r="V618" s="323"/>
      <c r="W618" s="323"/>
      <c r="X618" s="323"/>
      <c r="Y618" s="323"/>
      <c r="Z618" s="324"/>
      <c r="AA618" s="323"/>
      <c r="AB618" s="323"/>
      <c r="AC618" s="323"/>
      <c r="AD618" s="323"/>
      <c r="AE618" s="323"/>
      <c r="AF618" s="323"/>
      <c r="AG618" s="324"/>
      <c r="AH618" s="323"/>
      <c r="AI618" s="323"/>
      <c r="AJ618" s="323"/>
      <c r="AK618" s="323"/>
      <c r="AL618" s="323"/>
      <c r="AM618" s="323"/>
      <c r="AN618" s="324"/>
      <c r="AO618" s="323"/>
      <c r="AP618" s="323"/>
      <c r="AQ618" s="323"/>
      <c r="AR618" s="323"/>
      <c r="AS618" s="323"/>
      <c r="AT618" s="323"/>
      <c r="AU618" s="324"/>
      <c r="AV618" s="323"/>
      <c r="AW618" s="323"/>
      <c r="AX618" s="323"/>
      <c r="AY618" s="323"/>
      <c r="AZ618" s="323"/>
      <c r="BA618" s="323"/>
      <c r="BB618" s="324"/>
      <c r="BC618" s="323"/>
      <c r="BD618" s="323"/>
      <c r="BE618" s="323"/>
      <c r="BF618" s="323"/>
      <c r="BG618" s="323"/>
      <c r="BH618" s="323"/>
      <c r="BI618" s="323"/>
    </row>
    <row r="619" spans="3:61">
      <c r="C619" s="5" t="s">
        <v>9858</v>
      </c>
      <c r="D619" s="37">
        <f t="shared" si="11"/>
        <v>0</v>
      </c>
      <c r="E619" s="17"/>
      <c r="F619" s="17"/>
      <c r="G619" s="17">
        <v>0</v>
      </c>
      <c r="H619" s="17">
        <v>0</v>
      </c>
      <c r="I619" s="5" t="s">
        <v>6524</v>
      </c>
      <c r="K619" s="325"/>
      <c r="L619" s="325"/>
      <c r="M619" s="325"/>
      <c r="N619" s="17">
        <v>0</v>
      </c>
      <c r="O619" s="17"/>
      <c r="S619" s="269" t="s">
        <v>8</v>
      </c>
      <c r="T619" s="323"/>
      <c r="U619" s="323"/>
      <c r="V619" s="323"/>
      <c r="W619" s="323"/>
      <c r="X619" s="323"/>
      <c r="Y619" s="323"/>
      <c r="Z619" s="324"/>
      <c r="AA619" s="323"/>
      <c r="AB619" s="323"/>
      <c r="AC619" s="323"/>
      <c r="AD619" s="323"/>
      <c r="AE619" s="323"/>
      <c r="AF619" s="323"/>
      <c r="AG619" s="324"/>
      <c r="AH619" s="323"/>
      <c r="AI619" s="323"/>
      <c r="AJ619" s="323"/>
      <c r="AK619" s="323"/>
      <c r="AL619" s="323"/>
      <c r="AM619" s="323"/>
      <c r="AN619" s="324"/>
      <c r="AO619" s="323"/>
      <c r="AP619" s="323"/>
      <c r="AQ619" s="323"/>
      <c r="AR619" s="323"/>
      <c r="AS619" s="323"/>
      <c r="AT619" s="323"/>
      <c r="AU619" s="324"/>
      <c r="AV619" s="323"/>
      <c r="AW619" s="323"/>
      <c r="AX619" s="323"/>
      <c r="AY619" s="323"/>
      <c r="AZ619" s="323"/>
      <c r="BA619" s="323"/>
      <c r="BB619" s="324"/>
      <c r="BC619" s="323"/>
      <c r="BD619" s="323"/>
      <c r="BE619" s="323"/>
      <c r="BF619" s="323"/>
      <c r="BG619" s="323"/>
      <c r="BH619" s="323"/>
      <c r="BI619" s="323"/>
    </row>
    <row r="620" spans="3:61">
      <c r="C620" s="5" t="s">
        <v>9857</v>
      </c>
      <c r="D620" s="37">
        <f t="shared" si="11"/>
        <v>0</v>
      </c>
      <c r="E620" s="17"/>
      <c r="F620" s="17"/>
      <c r="G620" s="17">
        <v>0</v>
      </c>
      <c r="H620" s="17">
        <v>0</v>
      </c>
      <c r="I620" s="5" t="s">
        <v>6524</v>
      </c>
      <c r="K620" s="325"/>
      <c r="L620" s="325"/>
      <c r="M620" s="325"/>
      <c r="N620" s="17">
        <v>0</v>
      </c>
      <c r="O620" s="17"/>
      <c r="S620" s="269" t="s">
        <v>8</v>
      </c>
      <c r="T620" s="323"/>
      <c r="U620" s="323"/>
      <c r="V620" s="323"/>
      <c r="W620" s="323"/>
      <c r="X620" s="323"/>
      <c r="Y620" s="323"/>
      <c r="Z620" s="324"/>
      <c r="AA620" s="323"/>
      <c r="AB620" s="323"/>
      <c r="AC620" s="323"/>
      <c r="AD620" s="323"/>
      <c r="AE620" s="323"/>
      <c r="AF620" s="323"/>
      <c r="AG620" s="324"/>
      <c r="AH620" s="323"/>
      <c r="AI620" s="323"/>
      <c r="AJ620" s="323"/>
      <c r="AK620" s="323"/>
      <c r="AL620" s="323"/>
      <c r="AM620" s="323"/>
      <c r="AN620" s="324"/>
      <c r="AO620" s="323"/>
      <c r="AP620" s="323"/>
      <c r="AQ620" s="323"/>
      <c r="AR620" s="323"/>
      <c r="AS620" s="323"/>
      <c r="AT620" s="323"/>
      <c r="AU620" s="324"/>
      <c r="AV620" s="323"/>
      <c r="AW620" s="323"/>
      <c r="AX620" s="323"/>
      <c r="AY620" s="323"/>
      <c r="AZ620" s="323"/>
      <c r="BA620" s="323"/>
      <c r="BB620" s="324"/>
      <c r="BC620" s="323"/>
      <c r="BD620" s="323"/>
      <c r="BE620" s="323"/>
      <c r="BF620" s="323"/>
      <c r="BG620" s="323"/>
      <c r="BH620" s="323"/>
      <c r="BI620" s="323"/>
    </row>
    <row r="621" spans="3:61">
      <c r="C621" s="5" t="s">
        <v>9856</v>
      </c>
      <c r="D621" s="37">
        <f t="shared" si="11"/>
        <v>0</v>
      </c>
      <c r="E621" s="17">
        <v>0</v>
      </c>
      <c r="F621" s="17">
        <v>0</v>
      </c>
      <c r="G621" s="17">
        <v>0</v>
      </c>
      <c r="H621" s="17">
        <v>0</v>
      </c>
      <c r="I621" s="5" t="s">
        <v>6524</v>
      </c>
      <c r="K621" s="325"/>
      <c r="L621" s="325"/>
      <c r="M621" s="325"/>
      <c r="N621" s="17">
        <v>0</v>
      </c>
      <c r="O621" s="5">
        <v>2022</v>
      </c>
      <c r="P621" s="5" t="s">
        <v>9855</v>
      </c>
      <c r="Q621" s="268" t="s">
        <v>9854</v>
      </c>
      <c r="S621" s="269" t="s">
        <v>8</v>
      </c>
      <c r="T621" s="323"/>
      <c r="U621" s="323"/>
      <c r="V621" s="323"/>
      <c r="W621" s="323"/>
      <c r="X621" s="323"/>
      <c r="Y621" s="323"/>
      <c r="Z621" s="324"/>
      <c r="AA621" s="323"/>
      <c r="AB621" s="323"/>
      <c r="AC621" s="323"/>
      <c r="AD621" s="323"/>
      <c r="AE621" s="323"/>
      <c r="AF621" s="323"/>
      <c r="AG621" s="324"/>
      <c r="AH621" s="323"/>
      <c r="AI621" s="323"/>
      <c r="AJ621" s="323"/>
      <c r="AK621" s="323"/>
      <c r="AL621" s="323"/>
      <c r="AM621" s="323"/>
      <c r="AN621" s="324"/>
      <c r="AO621" s="323"/>
      <c r="AP621" s="323"/>
      <c r="AQ621" s="323"/>
      <c r="AR621" s="323"/>
      <c r="AS621" s="323"/>
      <c r="AT621" s="323"/>
      <c r="AU621" s="324"/>
      <c r="AV621" s="323"/>
      <c r="AW621" s="323"/>
      <c r="AX621" s="323"/>
      <c r="AY621" s="323"/>
      <c r="AZ621" s="323"/>
      <c r="BA621" s="323"/>
      <c r="BB621" s="324"/>
      <c r="BC621" s="323"/>
      <c r="BD621" s="323"/>
      <c r="BE621" s="323"/>
      <c r="BF621" s="323"/>
      <c r="BG621" s="323"/>
      <c r="BH621" s="323"/>
      <c r="BI621" s="323"/>
    </row>
    <row r="622" spans="3:61">
      <c r="C622" s="5" t="s">
        <v>9853</v>
      </c>
      <c r="D622" s="37">
        <f t="shared" si="11"/>
        <v>0</v>
      </c>
      <c r="E622" s="17"/>
      <c r="F622" s="17"/>
      <c r="G622" s="17">
        <v>0</v>
      </c>
      <c r="H622" s="17">
        <v>0</v>
      </c>
      <c r="I622" s="5" t="s">
        <v>6524</v>
      </c>
      <c r="K622" s="325"/>
      <c r="L622" s="325"/>
      <c r="M622" s="325"/>
      <c r="N622" s="17">
        <v>0</v>
      </c>
      <c r="O622" s="17"/>
      <c r="S622" s="269" t="s">
        <v>8</v>
      </c>
      <c r="T622" s="323"/>
      <c r="U622" s="323"/>
      <c r="V622" s="323"/>
      <c r="W622" s="323"/>
      <c r="X622" s="323"/>
      <c r="Y622" s="323"/>
      <c r="Z622" s="324"/>
      <c r="AA622" s="323"/>
      <c r="AB622" s="323"/>
      <c r="AC622" s="323"/>
      <c r="AD622" s="323"/>
      <c r="AE622" s="323"/>
      <c r="AF622" s="323"/>
      <c r="AG622" s="324"/>
      <c r="AH622" s="323"/>
      <c r="AI622" s="323"/>
      <c r="AJ622" s="323"/>
      <c r="AK622" s="323"/>
      <c r="AL622" s="323"/>
      <c r="AM622" s="323"/>
      <c r="AN622" s="324"/>
      <c r="AO622" s="323"/>
      <c r="AP622" s="323"/>
      <c r="AQ622" s="323"/>
      <c r="AR622" s="323"/>
      <c r="AS622" s="323"/>
      <c r="AT622" s="323"/>
      <c r="AU622" s="324"/>
      <c r="AV622" s="323"/>
      <c r="AW622" s="323"/>
      <c r="AX622" s="323"/>
      <c r="AY622" s="323"/>
      <c r="AZ622" s="323"/>
      <c r="BA622" s="323"/>
      <c r="BB622" s="324"/>
      <c r="BC622" s="323"/>
      <c r="BD622" s="323"/>
      <c r="BE622" s="323"/>
      <c r="BF622" s="323"/>
      <c r="BG622" s="323"/>
      <c r="BH622" s="323"/>
      <c r="BI622" s="323"/>
    </row>
    <row r="623" spans="3:61">
      <c r="C623" s="5" t="s">
        <v>9852</v>
      </c>
      <c r="D623" s="37">
        <f t="shared" si="11"/>
        <v>0</v>
      </c>
      <c r="E623" s="17"/>
      <c r="F623" s="17"/>
      <c r="G623" s="17">
        <v>0</v>
      </c>
      <c r="H623" s="17">
        <v>0</v>
      </c>
      <c r="I623" s="5" t="s">
        <v>6524</v>
      </c>
      <c r="K623" s="325"/>
      <c r="L623" s="325"/>
      <c r="M623" s="325"/>
      <c r="N623" s="17">
        <v>0</v>
      </c>
      <c r="O623" s="17"/>
      <c r="S623" s="269" t="s">
        <v>8</v>
      </c>
      <c r="T623" s="323"/>
      <c r="U623" s="323"/>
      <c r="V623" s="323"/>
      <c r="W623" s="323"/>
      <c r="X623" s="323"/>
      <c r="Y623" s="323"/>
      <c r="Z623" s="324"/>
      <c r="AA623" s="323"/>
      <c r="AB623" s="323"/>
      <c r="AC623" s="323"/>
      <c r="AD623" s="323"/>
      <c r="AE623" s="323"/>
      <c r="AF623" s="323"/>
      <c r="AG623" s="324"/>
      <c r="AH623" s="323"/>
      <c r="AI623" s="323"/>
      <c r="AJ623" s="323"/>
      <c r="AK623" s="323"/>
      <c r="AL623" s="323"/>
      <c r="AM623" s="323"/>
      <c r="AN623" s="324"/>
      <c r="AO623" s="323"/>
      <c r="AP623" s="323"/>
      <c r="AQ623" s="323"/>
      <c r="AR623" s="323"/>
      <c r="AS623" s="323"/>
      <c r="AT623" s="323"/>
      <c r="AU623" s="324"/>
      <c r="AV623" s="323"/>
      <c r="AW623" s="323"/>
      <c r="AX623" s="323"/>
      <c r="AY623" s="323"/>
      <c r="AZ623" s="323"/>
      <c r="BA623" s="323"/>
      <c r="BB623" s="324"/>
      <c r="BC623" s="323"/>
      <c r="BD623" s="323"/>
      <c r="BE623" s="323"/>
      <c r="BF623" s="323"/>
      <c r="BG623" s="323"/>
      <c r="BH623" s="323"/>
      <c r="BI623" s="323"/>
    </row>
    <row r="624" spans="3:61">
      <c r="C624" s="5" t="s">
        <v>9851</v>
      </c>
      <c r="D624" s="37">
        <f t="shared" si="11"/>
        <v>0</v>
      </c>
      <c r="E624" s="17"/>
      <c r="F624" s="17"/>
      <c r="G624" s="17">
        <v>0</v>
      </c>
      <c r="H624" s="17">
        <v>0</v>
      </c>
      <c r="I624" s="5" t="s">
        <v>6524</v>
      </c>
      <c r="K624" s="325"/>
      <c r="L624" s="325"/>
      <c r="M624" s="325"/>
      <c r="N624" s="17">
        <v>0</v>
      </c>
      <c r="O624" s="17"/>
      <c r="S624" s="269" t="s">
        <v>8</v>
      </c>
      <c r="T624" s="323"/>
      <c r="U624" s="323"/>
      <c r="V624" s="323"/>
      <c r="W624" s="323"/>
      <c r="X624" s="323"/>
      <c r="Y624" s="323"/>
      <c r="Z624" s="324"/>
      <c r="AA624" s="323"/>
      <c r="AB624" s="323"/>
      <c r="AC624" s="323"/>
      <c r="AD624" s="323"/>
      <c r="AE624" s="323"/>
      <c r="AF624" s="323"/>
      <c r="AG624" s="324"/>
      <c r="AH624" s="323"/>
      <c r="AI624" s="323"/>
      <c r="AJ624" s="323"/>
      <c r="AK624" s="323"/>
      <c r="AL624" s="323"/>
      <c r="AM624" s="323"/>
      <c r="AN624" s="324"/>
      <c r="AO624" s="323"/>
      <c r="AP624" s="323"/>
      <c r="AQ624" s="323"/>
      <c r="AR624" s="323"/>
      <c r="AS624" s="323"/>
      <c r="AT624" s="323"/>
      <c r="AU624" s="324"/>
      <c r="AV624" s="323"/>
      <c r="AW624" s="323"/>
      <c r="AX624" s="323"/>
      <c r="AY624" s="323"/>
      <c r="AZ624" s="323"/>
      <c r="BA624" s="323"/>
      <c r="BB624" s="324"/>
      <c r="BC624" s="323"/>
      <c r="BD624" s="323"/>
      <c r="BE624" s="323"/>
      <c r="BF624" s="323"/>
      <c r="BG624" s="323"/>
      <c r="BH624" s="323"/>
      <c r="BI624" s="323"/>
    </row>
    <row r="625" spans="2:68">
      <c r="C625" s="5" t="s">
        <v>9850</v>
      </c>
      <c r="D625" s="37">
        <f t="shared" si="11"/>
        <v>0</v>
      </c>
      <c r="E625" s="17"/>
      <c r="F625" s="17"/>
      <c r="G625" s="17">
        <v>0</v>
      </c>
      <c r="H625" s="17">
        <v>0</v>
      </c>
      <c r="I625" s="5" t="s">
        <v>6524</v>
      </c>
      <c r="K625" s="325"/>
      <c r="L625" s="325"/>
      <c r="M625" s="325"/>
      <c r="N625" s="17">
        <v>0</v>
      </c>
      <c r="O625" s="17"/>
      <c r="S625" s="269" t="s">
        <v>8</v>
      </c>
      <c r="T625" s="323"/>
      <c r="U625" s="323"/>
      <c r="V625" s="323"/>
      <c r="W625" s="323"/>
      <c r="X625" s="323"/>
      <c r="Y625" s="323"/>
      <c r="Z625" s="324"/>
      <c r="AA625" s="323"/>
      <c r="AB625" s="323"/>
      <c r="AC625" s="323"/>
      <c r="AD625" s="323"/>
      <c r="AE625" s="323"/>
      <c r="AF625" s="323"/>
      <c r="AG625" s="324"/>
      <c r="AH625" s="323"/>
      <c r="AI625" s="323"/>
      <c r="AJ625" s="323"/>
      <c r="AK625" s="323"/>
      <c r="AL625" s="323"/>
      <c r="AM625" s="323"/>
      <c r="AN625" s="324"/>
      <c r="AO625" s="323"/>
      <c r="AP625" s="323"/>
      <c r="AQ625" s="323"/>
      <c r="AR625" s="323"/>
      <c r="AS625" s="323"/>
      <c r="AT625" s="323"/>
      <c r="AU625" s="324"/>
      <c r="AV625" s="323"/>
      <c r="AW625" s="323"/>
      <c r="AX625" s="323"/>
      <c r="AY625" s="323"/>
      <c r="AZ625" s="323"/>
      <c r="BA625" s="323"/>
      <c r="BB625" s="324"/>
      <c r="BC625" s="323"/>
      <c r="BD625" s="323"/>
      <c r="BE625" s="323"/>
      <c r="BF625" s="323"/>
      <c r="BG625" s="323"/>
      <c r="BH625" s="323"/>
      <c r="BI625" s="323"/>
    </row>
    <row r="626" spans="2:68">
      <c r="C626" s="5" t="s">
        <v>9849</v>
      </c>
      <c r="D626" s="37">
        <f t="shared" si="11"/>
        <v>0</v>
      </c>
      <c r="E626" s="17"/>
      <c r="F626" s="17"/>
      <c r="G626" s="17">
        <v>0</v>
      </c>
      <c r="H626" s="17">
        <v>0</v>
      </c>
      <c r="I626" s="5" t="s">
        <v>6524</v>
      </c>
      <c r="K626" s="325"/>
      <c r="L626" s="325"/>
      <c r="M626" s="325"/>
      <c r="N626" s="17">
        <v>0</v>
      </c>
      <c r="O626" s="17"/>
      <c r="S626" s="269" t="s">
        <v>8</v>
      </c>
      <c r="T626" s="323"/>
      <c r="U626" s="323"/>
      <c r="V626" s="323"/>
      <c r="W626" s="323"/>
      <c r="X626" s="323"/>
      <c r="Y626" s="323"/>
      <c r="Z626" s="324"/>
      <c r="AA626" s="323"/>
      <c r="AB626" s="323"/>
      <c r="AC626" s="323"/>
      <c r="AD626" s="323"/>
      <c r="AE626" s="323"/>
      <c r="AF626" s="323"/>
      <c r="AG626" s="324"/>
      <c r="AH626" s="323"/>
      <c r="AI626" s="323"/>
      <c r="AJ626" s="323"/>
      <c r="AK626" s="323"/>
      <c r="AL626" s="323"/>
      <c r="AM626" s="323"/>
      <c r="AN626" s="324"/>
      <c r="AO626" s="323"/>
      <c r="AP626" s="323"/>
      <c r="AQ626" s="323"/>
      <c r="AR626" s="323"/>
      <c r="AS626" s="323"/>
      <c r="AT626" s="323"/>
      <c r="AU626" s="324"/>
      <c r="AV626" s="323"/>
      <c r="AW626" s="323"/>
      <c r="AX626" s="323"/>
      <c r="AY626" s="323"/>
      <c r="AZ626" s="323"/>
      <c r="BA626" s="323"/>
      <c r="BB626" s="324"/>
      <c r="BC626" s="323"/>
      <c r="BD626" s="323"/>
      <c r="BE626" s="323"/>
      <c r="BF626" s="323"/>
      <c r="BG626" s="323"/>
      <c r="BH626" s="323"/>
      <c r="BI626" s="323"/>
    </row>
    <row r="627" spans="2:68">
      <c r="B627" s="269"/>
      <c r="C627" s="326" t="s">
        <v>9848</v>
      </c>
      <c r="E627" s="17"/>
      <c r="F627" s="17"/>
      <c r="G627" s="17"/>
      <c r="H627" s="17"/>
      <c r="J627" s="37">
        <f>AVERAGE(S627:BP627)</f>
        <v>8</v>
      </c>
      <c r="K627" s="325"/>
      <c r="L627" s="325"/>
      <c r="M627" s="325"/>
      <c r="N627" s="17"/>
      <c r="S627" s="269" t="s">
        <v>8</v>
      </c>
      <c r="T627" s="323"/>
      <c r="U627" s="323"/>
      <c r="V627" s="323"/>
      <c r="W627" s="323"/>
      <c r="X627" s="323"/>
      <c r="Y627" s="323"/>
      <c r="Z627" s="324"/>
      <c r="AA627" s="323"/>
      <c r="AB627" s="323"/>
      <c r="AC627" s="323"/>
      <c r="AD627" s="323"/>
      <c r="AE627" s="323"/>
      <c r="AF627" s="323"/>
      <c r="AG627" s="324"/>
      <c r="AH627" s="323">
        <v>8</v>
      </c>
      <c r="AI627" s="323"/>
      <c r="AJ627" s="323"/>
      <c r="AK627" s="323"/>
      <c r="AL627" s="323"/>
      <c r="AM627" s="323"/>
      <c r="AN627" s="324"/>
      <c r="AO627" s="323"/>
      <c r="AP627" s="323"/>
      <c r="AQ627" s="323"/>
      <c r="AR627" s="323"/>
      <c r="AS627" s="323"/>
      <c r="AT627" s="323"/>
      <c r="AU627" s="324"/>
      <c r="AV627" s="323"/>
      <c r="AW627" s="323"/>
      <c r="AX627" s="323"/>
      <c r="AY627" s="323"/>
      <c r="AZ627" s="323"/>
      <c r="BA627" s="323"/>
      <c r="BB627" s="324"/>
      <c r="BC627" s="323"/>
      <c r="BD627" s="323"/>
      <c r="BE627" s="323"/>
      <c r="BF627" s="323"/>
      <c r="BG627" s="323"/>
      <c r="BH627" s="323"/>
      <c r="BI627" s="323"/>
      <c r="BJ627" s="323"/>
      <c r="BK627" s="323"/>
      <c r="BL627" s="323"/>
      <c r="BM627" s="323"/>
      <c r="BN627" s="323"/>
      <c r="BO627" s="323"/>
      <c r="BP627" s="323"/>
    </row>
    <row r="628" spans="2:68">
      <c r="B628" s="269"/>
      <c r="C628" s="326" t="s">
        <v>9847</v>
      </c>
      <c r="E628" s="17"/>
      <c r="F628" s="17"/>
      <c r="G628" s="17"/>
      <c r="H628" s="17"/>
      <c r="J628" s="37">
        <f>AVERAGE(S628:BP628)</f>
        <v>9</v>
      </c>
      <c r="K628" s="325"/>
      <c r="L628" s="325"/>
      <c r="M628" s="325"/>
      <c r="N628" s="17"/>
      <c r="S628" s="269" t="s">
        <v>8</v>
      </c>
      <c r="T628" s="323"/>
      <c r="U628" s="323"/>
      <c r="V628" s="323"/>
      <c r="W628" s="323"/>
      <c r="X628" s="323"/>
      <c r="Y628" s="323"/>
      <c r="Z628" s="324"/>
      <c r="AA628" s="323"/>
      <c r="AB628" s="323"/>
      <c r="AC628" s="323"/>
      <c r="AD628" s="323"/>
      <c r="AE628" s="323"/>
      <c r="AF628" s="323"/>
      <c r="AG628" s="324"/>
      <c r="AH628" s="323">
        <v>9</v>
      </c>
      <c r="AI628" s="323"/>
      <c r="AJ628" s="323"/>
      <c r="AK628" s="323"/>
      <c r="AL628" s="323"/>
      <c r="AM628" s="323"/>
      <c r="AN628" s="324"/>
      <c r="AO628" s="323"/>
      <c r="AP628" s="323"/>
      <c r="AQ628" s="323"/>
      <c r="AR628" s="323"/>
      <c r="AS628" s="323"/>
      <c r="AT628" s="323"/>
      <c r="AU628" s="324"/>
      <c r="AV628" s="323"/>
      <c r="AW628" s="323"/>
      <c r="AX628" s="323"/>
      <c r="AY628" s="323"/>
      <c r="AZ628" s="323"/>
      <c r="BA628" s="323"/>
      <c r="BB628" s="324"/>
      <c r="BC628" s="323"/>
      <c r="BD628" s="323"/>
      <c r="BE628" s="323"/>
      <c r="BF628" s="323"/>
      <c r="BG628" s="323"/>
      <c r="BH628" s="323"/>
      <c r="BI628" s="323"/>
      <c r="BJ628" s="323"/>
      <c r="BK628" s="323"/>
      <c r="BL628" s="323"/>
      <c r="BM628" s="323"/>
      <c r="BN628" s="323"/>
      <c r="BO628" s="323"/>
      <c r="BP628" s="323"/>
    </row>
  </sheetData>
  <autoFilter ref="D1:D629" xr:uid="{00000000-0001-0000-0300-000000000000}">
    <sortState xmlns:xlrd2="http://schemas.microsoft.com/office/spreadsheetml/2017/richdata2" ref="A2:BP628">
      <sortCondition descending="1" ref="D1:D629"/>
    </sortState>
  </autoFilter>
  <pageMargins left="0.25" right="0.25" top="0.75" bottom="0.75" header="0.3" footer="0.3"/>
  <pageSetup orientation="landscape" horizontalDpi="4294967292" verticalDpi="429496729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61414-3967-4B4E-A76D-3BA4473AAB33}">
  <sheetPr>
    <tabColor theme="0"/>
  </sheetPr>
  <dimension ref="A1:CJ235"/>
  <sheetViews>
    <sheetView topLeftCell="B1" zoomScale="87" zoomScaleNormal="85" workbookViewId="0">
      <pane ySplit="1" topLeftCell="A167" activePane="bottomLeft" state="frozen"/>
      <selection activeCell="D15" sqref="D15"/>
      <selection pane="bottomLeft" activeCell="D15" sqref="D15"/>
    </sheetView>
  </sheetViews>
  <sheetFormatPr defaultColWidth="9" defaultRowHeight="15.75"/>
  <cols>
    <col min="1" max="1" width="9" style="300"/>
    <col min="2" max="2" width="56.25" style="183" customWidth="1"/>
    <col min="3" max="7" width="0" style="300" hidden="1" customWidth="1"/>
    <col min="8" max="8" width="11.5" style="300" customWidth="1"/>
    <col min="9" max="12" width="10.625" style="301" customWidth="1"/>
    <col min="13" max="17" width="9" style="300"/>
    <col min="18" max="24" width="10.625" style="300" customWidth="1"/>
    <col min="25" max="25" width="10.625" style="322" customWidth="1"/>
    <col min="26" max="31" width="10.625" style="300" customWidth="1"/>
    <col min="32" max="32" width="10.625" style="322" customWidth="1"/>
    <col min="33" max="38" width="10.625" style="300" customWidth="1"/>
    <col min="39" max="39" width="10.625" style="322" customWidth="1"/>
    <col min="40" max="45" width="10.625" style="300" customWidth="1"/>
    <col min="46" max="46" width="10.625" style="322" customWidth="1"/>
    <col min="47" max="52" width="10.625" style="300" customWidth="1"/>
    <col min="53" max="53" width="10.625" style="322" customWidth="1"/>
    <col min="54" max="59" width="10.625" style="300" customWidth="1"/>
    <col min="60" max="60" width="10.625" style="322" customWidth="1"/>
    <col min="61" max="66" width="10.625" style="300" customWidth="1"/>
    <col min="67" max="67" width="10.625" style="322" customWidth="1"/>
    <col min="68" max="73" width="10.625" style="300" customWidth="1"/>
    <col min="74" max="74" width="10.625" style="322" customWidth="1"/>
    <col min="75" max="80" width="10.625" style="300" customWidth="1"/>
    <col min="81" max="81" width="10.625" style="322" customWidth="1"/>
    <col min="82" max="88" width="10.625" style="300" customWidth="1"/>
    <col min="89" max="16384" width="9" style="300"/>
  </cols>
  <sheetData>
    <row r="1" spans="1:88" s="400" customFormat="1" ht="65.45" customHeight="1">
      <c r="A1" s="400" t="s">
        <v>703</v>
      </c>
      <c r="B1" s="404" t="s">
        <v>9846</v>
      </c>
      <c r="C1" s="400" t="s">
        <v>13977</v>
      </c>
      <c r="D1" s="400" t="s">
        <v>13976</v>
      </c>
      <c r="E1" s="400" t="s">
        <v>13975</v>
      </c>
      <c r="F1" s="400" t="s">
        <v>13523</v>
      </c>
      <c r="G1" s="400" t="s">
        <v>13974</v>
      </c>
      <c r="H1" s="400" t="s">
        <v>13973</v>
      </c>
      <c r="I1" s="403" t="s">
        <v>13972</v>
      </c>
      <c r="J1" s="403" t="s">
        <v>13971</v>
      </c>
      <c r="K1" s="403" t="s">
        <v>13970</v>
      </c>
      <c r="L1" s="403" t="s">
        <v>13969</v>
      </c>
      <c r="M1" s="400" t="s">
        <v>13968</v>
      </c>
      <c r="N1" s="400" t="s">
        <v>13967</v>
      </c>
      <c r="O1" s="400" t="s">
        <v>13966</v>
      </c>
      <c r="P1" s="400" t="s">
        <v>13965</v>
      </c>
      <c r="Q1" s="400" t="s">
        <v>13964</v>
      </c>
      <c r="R1" s="401"/>
      <c r="S1" s="401">
        <v>45459</v>
      </c>
      <c r="T1" s="401">
        <v>45458</v>
      </c>
      <c r="U1" s="401">
        <v>45457</v>
      </c>
      <c r="V1" s="401">
        <v>45456</v>
      </c>
      <c r="W1" s="401">
        <v>45455</v>
      </c>
      <c r="X1" s="401">
        <v>45454</v>
      </c>
      <c r="Y1" s="402">
        <v>45453</v>
      </c>
      <c r="Z1" s="401">
        <v>45424</v>
      </c>
      <c r="AA1" s="401">
        <v>45423</v>
      </c>
      <c r="AB1" s="401">
        <v>45422</v>
      </c>
      <c r="AC1" s="401">
        <v>45421</v>
      </c>
      <c r="AD1" s="401">
        <v>45420</v>
      </c>
      <c r="AE1" s="401">
        <v>45419</v>
      </c>
      <c r="AF1" s="402">
        <v>45418</v>
      </c>
      <c r="AG1" s="401">
        <v>45417</v>
      </c>
      <c r="AH1" s="401">
        <v>45416</v>
      </c>
      <c r="AI1" s="401">
        <v>45415</v>
      </c>
      <c r="AJ1" s="401">
        <v>45414</v>
      </c>
      <c r="AK1" s="401">
        <v>45413</v>
      </c>
      <c r="AL1" s="401">
        <v>45412</v>
      </c>
      <c r="AM1" s="402">
        <v>45411</v>
      </c>
      <c r="AN1" s="401">
        <v>45403</v>
      </c>
      <c r="AO1" s="401">
        <v>45402</v>
      </c>
      <c r="AP1" s="401">
        <v>45401</v>
      </c>
      <c r="AQ1" s="401">
        <v>45400</v>
      </c>
      <c r="AR1" s="401">
        <v>45399</v>
      </c>
      <c r="AS1" s="401">
        <v>45398</v>
      </c>
      <c r="AT1" s="402">
        <v>45397</v>
      </c>
      <c r="AU1" s="401">
        <v>45396</v>
      </c>
      <c r="AV1" s="401">
        <v>45395</v>
      </c>
      <c r="AW1" s="401">
        <v>45394</v>
      </c>
      <c r="AX1" s="401">
        <v>45393</v>
      </c>
      <c r="AY1" s="401">
        <v>45392</v>
      </c>
      <c r="AZ1" s="401">
        <v>45391</v>
      </c>
      <c r="BA1" s="402">
        <v>45390</v>
      </c>
      <c r="BB1" s="401">
        <v>45389</v>
      </c>
      <c r="BC1" s="401">
        <v>45388</v>
      </c>
      <c r="BD1" s="401">
        <v>45387</v>
      </c>
      <c r="BE1" s="401">
        <v>45386</v>
      </c>
      <c r="BF1" s="401">
        <v>45385</v>
      </c>
      <c r="BG1" s="401">
        <v>45384</v>
      </c>
      <c r="BH1" s="402">
        <v>45383</v>
      </c>
      <c r="BI1" s="401">
        <v>45382</v>
      </c>
      <c r="BJ1" s="401">
        <v>45381</v>
      </c>
      <c r="BK1" s="401">
        <v>45380</v>
      </c>
      <c r="BL1" s="401">
        <v>45379</v>
      </c>
      <c r="BM1" s="401">
        <v>45378</v>
      </c>
      <c r="BN1" s="401">
        <v>45377</v>
      </c>
      <c r="BO1" s="402">
        <v>45376</v>
      </c>
      <c r="BP1" s="401">
        <v>45375</v>
      </c>
      <c r="BQ1" s="401">
        <v>45374</v>
      </c>
      <c r="BR1" s="401">
        <v>45373</v>
      </c>
      <c r="BS1" s="401">
        <v>45372</v>
      </c>
      <c r="BT1" s="401">
        <v>45371</v>
      </c>
      <c r="BU1" s="401">
        <v>45370</v>
      </c>
      <c r="BV1" s="402">
        <v>45369</v>
      </c>
      <c r="BW1" s="401">
        <v>45368</v>
      </c>
      <c r="BX1" s="401">
        <v>45367</v>
      </c>
      <c r="BY1" s="401">
        <v>45366</v>
      </c>
      <c r="BZ1" s="401">
        <v>45365</v>
      </c>
      <c r="CA1" s="401">
        <v>45364</v>
      </c>
      <c r="CB1" s="401">
        <v>45363</v>
      </c>
      <c r="CC1" s="402">
        <v>45362</v>
      </c>
      <c r="CD1" s="401">
        <v>45361</v>
      </c>
      <c r="CE1" s="401">
        <v>45360</v>
      </c>
      <c r="CF1" s="401">
        <v>45359</v>
      </c>
      <c r="CG1" s="401">
        <v>45358</v>
      </c>
      <c r="CH1" s="401">
        <v>45357</v>
      </c>
      <c r="CI1" s="401">
        <v>45356</v>
      </c>
      <c r="CJ1" s="401">
        <v>45355</v>
      </c>
    </row>
    <row r="2" spans="1:88">
      <c r="A2" s="300" t="s">
        <v>13924</v>
      </c>
      <c r="B2" s="183" t="s">
        <v>13963</v>
      </c>
      <c r="H2" s="398">
        <v>44827</v>
      </c>
      <c r="I2" s="301">
        <v>6.7</v>
      </c>
      <c r="J2" s="301">
        <f t="shared" ref="J2:J65" si="0">(P2*5+Q2*3)/8</f>
        <v>0</v>
      </c>
      <c r="K2" s="301">
        <f t="shared" ref="K2:K65" si="1">(I2+(J2*3))/4</f>
        <v>1.675</v>
      </c>
      <c r="L2" s="301" t="e">
        <f t="shared" ref="L2:L65" si="2">((I2*10)+(AVERAGE(R2:CU2)))/11</f>
        <v>#DIV/0!</v>
      </c>
      <c r="R2" s="300" t="s">
        <v>8</v>
      </c>
    </row>
    <row r="3" spans="1:88">
      <c r="A3" s="300" t="s">
        <v>13924</v>
      </c>
      <c r="B3" s="183" t="s">
        <v>13962</v>
      </c>
      <c r="H3" s="398">
        <v>45353</v>
      </c>
      <c r="I3" s="301">
        <f>(M3*4+N3*3+O3*1)/8</f>
        <v>6.75</v>
      </c>
      <c r="J3" s="301">
        <f t="shared" si="0"/>
        <v>5.625</v>
      </c>
      <c r="K3" s="301">
        <f t="shared" si="1"/>
        <v>5.90625</v>
      </c>
      <c r="L3" s="301" t="e">
        <f t="shared" si="2"/>
        <v>#DIV/0!</v>
      </c>
      <c r="M3" s="300">
        <v>7</v>
      </c>
      <c r="N3" s="300">
        <v>6</v>
      </c>
      <c r="O3" s="300">
        <v>8</v>
      </c>
      <c r="P3" s="300">
        <v>3</v>
      </c>
      <c r="Q3" s="300">
        <v>10</v>
      </c>
      <c r="R3" s="300" t="s">
        <v>8</v>
      </c>
    </row>
    <row r="4" spans="1:88">
      <c r="A4" s="300" t="s">
        <v>13924</v>
      </c>
      <c r="B4" s="183" t="s">
        <v>13961</v>
      </c>
      <c r="H4" s="398">
        <v>44906</v>
      </c>
      <c r="I4" s="301">
        <v>8.4</v>
      </c>
      <c r="J4" s="301">
        <f t="shared" si="0"/>
        <v>0</v>
      </c>
      <c r="K4" s="301">
        <f t="shared" si="1"/>
        <v>2.1</v>
      </c>
      <c r="L4" s="301" t="e">
        <f t="shared" si="2"/>
        <v>#DIV/0!</v>
      </c>
      <c r="R4" s="300" t="s">
        <v>8</v>
      </c>
    </row>
    <row r="5" spans="1:88">
      <c r="A5" s="300" t="s">
        <v>13924</v>
      </c>
      <c r="B5" s="183" t="s">
        <v>13960</v>
      </c>
      <c r="H5" s="398">
        <v>44982</v>
      </c>
      <c r="I5" s="301">
        <f>(M5*4+N5*3+O5*1)/8</f>
        <v>6.375</v>
      </c>
      <c r="J5" s="301">
        <f t="shared" si="0"/>
        <v>4.875</v>
      </c>
      <c r="K5" s="301">
        <f t="shared" si="1"/>
        <v>5.25</v>
      </c>
      <c r="L5" s="301" t="e">
        <f t="shared" si="2"/>
        <v>#DIV/0!</v>
      </c>
      <c r="M5" s="341">
        <v>7</v>
      </c>
      <c r="N5" s="341">
        <v>6</v>
      </c>
      <c r="O5" s="341">
        <v>5</v>
      </c>
      <c r="P5" s="341">
        <v>3</v>
      </c>
      <c r="Q5" s="341">
        <v>8</v>
      </c>
      <c r="R5" s="300" t="s">
        <v>8</v>
      </c>
    </row>
    <row r="6" spans="1:88">
      <c r="A6" s="300" t="s">
        <v>13924</v>
      </c>
      <c r="B6" s="183" t="s">
        <v>13959</v>
      </c>
      <c r="H6" s="398">
        <v>44940</v>
      </c>
      <c r="I6" s="301">
        <v>6.9</v>
      </c>
      <c r="J6" s="301">
        <f t="shared" si="0"/>
        <v>0</v>
      </c>
      <c r="K6" s="301">
        <f t="shared" si="1"/>
        <v>1.7250000000000001</v>
      </c>
      <c r="L6" s="301" t="e">
        <f t="shared" si="2"/>
        <v>#DIV/0!</v>
      </c>
      <c r="R6" s="300" t="s">
        <v>8</v>
      </c>
    </row>
    <row r="7" spans="1:88">
      <c r="A7" s="300" t="s">
        <v>13924</v>
      </c>
      <c r="B7" s="183" t="s">
        <v>3131</v>
      </c>
      <c r="H7" s="398">
        <v>41743</v>
      </c>
      <c r="I7" s="301">
        <f t="shared" ref="I7:I28" si="3">(M7*4+N7*3+O7*1)/8</f>
        <v>6.625</v>
      </c>
      <c r="J7" s="301">
        <f t="shared" si="0"/>
        <v>8.75</v>
      </c>
      <c r="K7" s="301">
        <f t="shared" si="1"/>
        <v>8.21875</v>
      </c>
      <c r="L7" s="301" t="e">
        <f t="shared" si="2"/>
        <v>#DIV/0!</v>
      </c>
      <c r="M7" s="341">
        <v>7</v>
      </c>
      <c r="N7" s="341">
        <v>6</v>
      </c>
      <c r="O7" s="341">
        <v>7</v>
      </c>
      <c r="P7" s="341">
        <v>8</v>
      </c>
      <c r="Q7" s="341">
        <v>10</v>
      </c>
      <c r="R7" s="300" t="s">
        <v>8</v>
      </c>
    </row>
    <row r="8" spans="1:88">
      <c r="A8" s="300" t="s">
        <v>13924</v>
      </c>
      <c r="B8" s="183" t="s">
        <v>13958</v>
      </c>
      <c r="H8" s="398">
        <v>45361</v>
      </c>
      <c r="I8" s="301">
        <f t="shared" si="3"/>
        <v>5.25</v>
      </c>
      <c r="J8" s="301">
        <f t="shared" si="0"/>
        <v>8.75</v>
      </c>
      <c r="K8" s="301">
        <f t="shared" si="1"/>
        <v>7.875</v>
      </c>
      <c r="L8" s="301" t="e">
        <f t="shared" si="2"/>
        <v>#DIV/0!</v>
      </c>
      <c r="M8" s="341">
        <v>6</v>
      </c>
      <c r="N8" s="341">
        <v>4</v>
      </c>
      <c r="O8" s="341">
        <v>6</v>
      </c>
      <c r="P8" s="341">
        <v>8</v>
      </c>
      <c r="Q8" s="341">
        <v>10</v>
      </c>
      <c r="R8" s="300" t="s">
        <v>8</v>
      </c>
    </row>
    <row r="9" spans="1:88">
      <c r="A9" s="300" t="s">
        <v>13924</v>
      </c>
      <c r="B9" s="183" t="s">
        <v>13957</v>
      </c>
      <c r="H9" s="398">
        <v>44978</v>
      </c>
      <c r="I9" s="301">
        <f t="shared" si="3"/>
        <v>8</v>
      </c>
      <c r="J9" s="301">
        <f t="shared" si="0"/>
        <v>8</v>
      </c>
      <c r="K9" s="301">
        <f t="shared" si="1"/>
        <v>8</v>
      </c>
      <c r="L9" s="301" t="e">
        <f t="shared" si="2"/>
        <v>#DIV/0!</v>
      </c>
      <c r="M9" s="341">
        <v>8</v>
      </c>
      <c r="N9" s="341">
        <v>8</v>
      </c>
      <c r="O9" s="341">
        <v>8</v>
      </c>
      <c r="P9" s="341">
        <v>8</v>
      </c>
      <c r="Q9" s="341">
        <v>8</v>
      </c>
      <c r="R9" s="300" t="s">
        <v>8</v>
      </c>
    </row>
    <row r="10" spans="1:88">
      <c r="A10" s="300" t="s">
        <v>13924</v>
      </c>
      <c r="B10" s="183" t="s">
        <v>13956</v>
      </c>
      <c r="H10" s="398">
        <v>45362</v>
      </c>
      <c r="I10" s="301">
        <f t="shared" si="3"/>
        <v>6.375</v>
      </c>
      <c r="J10" s="301">
        <f t="shared" si="0"/>
        <v>8.75</v>
      </c>
      <c r="K10" s="301">
        <f t="shared" si="1"/>
        <v>8.15625</v>
      </c>
      <c r="L10" s="301" t="e">
        <f t="shared" si="2"/>
        <v>#DIV/0!</v>
      </c>
      <c r="M10" s="341">
        <v>6</v>
      </c>
      <c r="N10" s="341">
        <v>7</v>
      </c>
      <c r="O10" s="341">
        <v>6</v>
      </c>
      <c r="P10" s="341">
        <v>8</v>
      </c>
      <c r="Q10" s="341">
        <v>10</v>
      </c>
      <c r="R10" s="300" t="s">
        <v>8</v>
      </c>
    </row>
    <row r="11" spans="1:88">
      <c r="A11" s="300" t="s">
        <v>13924</v>
      </c>
      <c r="B11" s="183" t="s">
        <v>13955</v>
      </c>
      <c r="H11" s="398">
        <v>45418</v>
      </c>
      <c r="I11" s="301">
        <f t="shared" si="3"/>
        <v>7.0374999999999996</v>
      </c>
      <c r="J11" s="301">
        <f t="shared" si="0"/>
        <v>9.375</v>
      </c>
      <c r="K11" s="301">
        <f t="shared" si="1"/>
        <v>8.7906250000000004</v>
      </c>
      <c r="L11" s="301" t="e">
        <f t="shared" si="2"/>
        <v>#DIV/0!</v>
      </c>
      <c r="M11" s="341">
        <v>7.2</v>
      </c>
      <c r="N11" s="341">
        <v>7</v>
      </c>
      <c r="O11" s="341">
        <v>6.5</v>
      </c>
      <c r="P11" s="341">
        <v>9</v>
      </c>
      <c r="Q11" s="341">
        <v>10</v>
      </c>
      <c r="R11" s="300" t="s">
        <v>8</v>
      </c>
    </row>
    <row r="12" spans="1:88">
      <c r="A12" s="300" t="s">
        <v>13924</v>
      </c>
      <c r="B12" s="183" t="s">
        <v>13954</v>
      </c>
      <c r="H12" s="398">
        <v>45419</v>
      </c>
      <c r="I12" s="301">
        <f t="shared" si="3"/>
        <v>7.8</v>
      </c>
      <c r="J12" s="301">
        <f t="shared" si="0"/>
        <v>8.625</v>
      </c>
      <c r="K12" s="301">
        <f t="shared" si="1"/>
        <v>8.4187499999999993</v>
      </c>
      <c r="L12" s="301" t="e">
        <f t="shared" si="2"/>
        <v>#DIV/0!</v>
      </c>
      <c r="M12" s="341">
        <v>7.6</v>
      </c>
      <c r="N12" s="341">
        <v>8</v>
      </c>
      <c r="O12" s="341">
        <v>8</v>
      </c>
      <c r="P12" s="341">
        <v>9</v>
      </c>
      <c r="Q12" s="341">
        <v>8</v>
      </c>
      <c r="R12" s="300" t="s">
        <v>8</v>
      </c>
    </row>
    <row r="13" spans="1:88">
      <c r="A13" s="300" t="s">
        <v>13924</v>
      </c>
      <c r="B13" s="183" t="s">
        <v>13953</v>
      </c>
      <c r="H13" s="398">
        <v>45469</v>
      </c>
      <c r="I13" s="301">
        <f t="shared" si="3"/>
        <v>8.0249999999999986</v>
      </c>
      <c r="J13" s="301">
        <f t="shared" si="0"/>
        <v>5.5</v>
      </c>
      <c r="K13" s="301">
        <f t="shared" si="1"/>
        <v>6.1312499999999996</v>
      </c>
      <c r="L13" s="301" t="e">
        <f t="shared" si="2"/>
        <v>#DIV/0!</v>
      </c>
      <c r="M13" s="341">
        <v>8.1999999999999993</v>
      </c>
      <c r="N13" s="341">
        <v>7.8</v>
      </c>
      <c r="O13" s="341">
        <v>8</v>
      </c>
      <c r="P13" s="341">
        <v>4</v>
      </c>
      <c r="Q13" s="341">
        <v>8</v>
      </c>
      <c r="R13" s="300" t="s">
        <v>8</v>
      </c>
    </row>
    <row r="14" spans="1:88">
      <c r="A14" s="300" t="s">
        <v>13924</v>
      </c>
      <c r="B14" s="183" t="s">
        <v>13952</v>
      </c>
      <c r="H14" s="398">
        <v>45420</v>
      </c>
      <c r="I14" s="301">
        <f t="shared" si="3"/>
        <v>7.875</v>
      </c>
      <c r="J14" s="301">
        <f t="shared" si="0"/>
        <v>6.25</v>
      </c>
      <c r="K14" s="301">
        <f t="shared" si="1"/>
        <v>6.65625</v>
      </c>
      <c r="L14" s="301" t="e">
        <f t="shared" si="2"/>
        <v>#DIV/0!</v>
      </c>
      <c r="M14" s="341">
        <v>8</v>
      </c>
      <c r="N14" s="341">
        <v>8</v>
      </c>
      <c r="O14" s="341">
        <v>7</v>
      </c>
      <c r="P14" s="341">
        <v>4</v>
      </c>
      <c r="Q14" s="341">
        <v>10</v>
      </c>
      <c r="R14" s="300" t="s">
        <v>8</v>
      </c>
    </row>
    <row r="15" spans="1:88">
      <c r="A15" s="300" t="s">
        <v>13924</v>
      </c>
      <c r="B15" s="183" t="s">
        <v>3087</v>
      </c>
      <c r="H15" s="398">
        <v>45392</v>
      </c>
      <c r="I15" s="301">
        <f t="shared" si="3"/>
        <v>5.875</v>
      </c>
      <c r="J15" s="301">
        <f t="shared" si="0"/>
        <v>5.625</v>
      </c>
      <c r="K15" s="301">
        <f t="shared" si="1"/>
        <v>5.6875</v>
      </c>
      <c r="L15" s="301">
        <f t="shared" si="2"/>
        <v>6.1590909090909092</v>
      </c>
      <c r="M15" s="300">
        <v>6</v>
      </c>
      <c r="N15" s="300">
        <v>5</v>
      </c>
      <c r="O15" s="300">
        <v>8</v>
      </c>
      <c r="P15" s="300">
        <v>3</v>
      </c>
      <c r="Q15" s="300">
        <v>10</v>
      </c>
      <c r="R15" s="300" t="s">
        <v>8</v>
      </c>
      <c r="S15" s="300">
        <v>9</v>
      </c>
    </row>
    <row r="16" spans="1:88">
      <c r="A16" s="300" t="s">
        <v>13924</v>
      </c>
      <c r="B16" s="183" t="s">
        <v>13951</v>
      </c>
      <c r="H16" s="398">
        <v>45415</v>
      </c>
      <c r="I16" s="301">
        <f t="shared" si="3"/>
        <v>7.1875</v>
      </c>
      <c r="J16" s="301">
        <f t="shared" si="0"/>
        <v>6.25</v>
      </c>
      <c r="K16" s="301">
        <f t="shared" si="1"/>
        <v>6.484375</v>
      </c>
      <c r="L16" s="301" t="e">
        <f t="shared" si="2"/>
        <v>#DIV/0!</v>
      </c>
      <c r="M16" s="341">
        <v>7.2</v>
      </c>
      <c r="N16" s="341">
        <v>6.9</v>
      </c>
      <c r="O16" s="341">
        <v>8</v>
      </c>
      <c r="P16" s="341">
        <v>4</v>
      </c>
      <c r="Q16" s="341">
        <v>10</v>
      </c>
      <c r="R16" s="300" t="s">
        <v>8</v>
      </c>
    </row>
    <row r="17" spans="1:36">
      <c r="A17" s="300" t="s">
        <v>13924</v>
      </c>
      <c r="B17" s="183" t="s">
        <v>13950</v>
      </c>
      <c r="H17" s="398">
        <v>45481</v>
      </c>
      <c r="I17" s="301">
        <f t="shared" si="3"/>
        <v>8</v>
      </c>
      <c r="J17" s="301">
        <f t="shared" si="0"/>
        <v>9.375</v>
      </c>
      <c r="K17" s="301">
        <f t="shared" si="1"/>
        <v>9.03125</v>
      </c>
      <c r="L17" s="301" t="e">
        <f t="shared" si="2"/>
        <v>#DIV/0!</v>
      </c>
      <c r="M17" s="341">
        <v>9</v>
      </c>
      <c r="N17" s="341">
        <v>7</v>
      </c>
      <c r="O17" s="341">
        <v>7</v>
      </c>
      <c r="P17" s="341">
        <v>9</v>
      </c>
      <c r="Q17" s="341">
        <v>10</v>
      </c>
      <c r="R17" s="300" t="s">
        <v>8</v>
      </c>
    </row>
    <row r="18" spans="1:36">
      <c r="A18" s="300" t="s">
        <v>13924</v>
      </c>
      <c r="B18" s="183" t="s">
        <v>3213</v>
      </c>
      <c r="H18" s="398">
        <v>45412</v>
      </c>
      <c r="I18" s="301">
        <f t="shared" si="3"/>
        <v>7.5250000000000004</v>
      </c>
      <c r="J18" s="301">
        <f t="shared" si="0"/>
        <v>6.125</v>
      </c>
      <c r="K18" s="301">
        <f t="shared" si="1"/>
        <v>6.4749999999999996</v>
      </c>
      <c r="L18" s="301">
        <f t="shared" si="2"/>
        <v>7.5681818181818183</v>
      </c>
      <c r="M18" s="341">
        <v>8</v>
      </c>
      <c r="N18" s="341">
        <v>7.4</v>
      </c>
      <c r="O18" s="341">
        <v>6</v>
      </c>
      <c r="P18" s="341">
        <v>5</v>
      </c>
      <c r="Q18" s="341">
        <v>8</v>
      </c>
      <c r="R18" s="300" t="s">
        <v>8</v>
      </c>
      <c r="S18" s="300">
        <v>8</v>
      </c>
    </row>
    <row r="19" spans="1:36">
      <c r="A19" s="300" t="s">
        <v>13924</v>
      </c>
      <c r="B19" s="183" t="s">
        <v>3233</v>
      </c>
      <c r="H19" s="398">
        <v>45414</v>
      </c>
      <c r="I19" s="301">
        <f t="shared" si="3"/>
        <v>7.25</v>
      </c>
      <c r="J19" s="301">
        <f t="shared" si="0"/>
        <v>7.125</v>
      </c>
      <c r="K19" s="301">
        <f t="shared" si="1"/>
        <v>7.15625</v>
      </c>
      <c r="L19" s="301" t="e">
        <f t="shared" si="2"/>
        <v>#DIV/0!</v>
      </c>
      <c r="M19" s="341">
        <v>8</v>
      </c>
      <c r="N19" s="341">
        <v>6</v>
      </c>
      <c r="O19" s="341">
        <v>8</v>
      </c>
      <c r="P19" s="341">
        <v>6</v>
      </c>
      <c r="Q19" s="341">
        <v>9</v>
      </c>
      <c r="R19" s="300" t="s">
        <v>8</v>
      </c>
    </row>
    <row r="20" spans="1:36">
      <c r="A20" s="300" t="s">
        <v>13924</v>
      </c>
      <c r="B20" s="399" t="s">
        <v>13949</v>
      </c>
      <c r="H20" s="398">
        <v>45370</v>
      </c>
      <c r="I20" s="301">
        <f t="shared" si="3"/>
        <v>6.5</v>
      </c>
      <c r="J20" s="301">
        <f t="shared" si="0"/>
        <v>8.125</v>
      </c>
      <c r="K20" s="301">
        <f t="shared" si="1"/>
        <v>7.71875</v>
      </c>
      <c r="L20" s="301" t="e">
        <f t="shared" si="2"/>
        <v>#DIV/0!</v>
      </c>
      <c r="M20" s="341">
        <v>7</v>
      </c>
      <c r="N20" s="341">
        <v>6</v>
      </c>
      <c r="O20" s="341">
        <v>6</v>
      </c>
      <c r="P20" s="341">
        <v>7</v>
      </c>
      <c r="Q20" s="341">
        <v>10</v>
      </c>
      <c r="R20" s="300" t="s">
        <v>8</v>
      </c>
    </row>
    <row r="21" spans="1:36">
      <c r="A21" s="300" t="s">
        <v>13924</v>
      </c>
      <c r="B21" s="183" t="s">
        <v>13948</v>
      </c>
      <c r="H21" s="398">
        <v>45464</v>
      </c>
      <c r="I21" s="301">
        <f t="shared" si="3"/>
        <v>6.625</v>
      </c>
      <c r="J21" s="301">
        <f t="shared" si="0"/>
        <v>5.875</v>
      </c>
      <c r="K21" s="301">
        <f t="shared" si="1"/>
        <v>6.0625</v>
      </c>
      <c r="L21" s="301" t="e">
        <f t="shared" si="2"/>
        <v>#DIV/0!</v>
      </c>
      <c r="M21" s="341">
        <v>7</v>
      </c>
      <c r="N21" s="341">
        <v>6</v>
      </c>
      <c r="O21" s="341">
        <v>7</v>
      </c>
      <c r="P21" s="341">
        <v>4</v>
      </c>
      <c r="Q21" s="341">
        <v>9</v>
      </c>
      <c r="R21" s="300" t="s">
        <v>8</v>
      </c>
    </row>
    <row r="22" spans="1:36">
      <c r="A22" s="300" t="s">
        <v>13924</v>
      </c>
      <c r="B22" s="183" t="s">
        <v>3232</v>
      </c>
      <c r="H22" s="398">
        <v>45363</v>
      </c>
      <c r="I22" s="301">
        <f t="shared" si="3"/>
        <v>6.625</v>
      </c>
      <c r="J22" s="301">
        <f t="shared" si="0"/>
        <v>5.625</v>
      </c>
      <c r="K22" s="301">
        <f t="shared" si="1"/>
        <v>5.875</v>
      </c>
      <c r="L22" s="301">
        <f t="shared" si="2"/>
        <v>6.75</v>
      </c>
      <c r="M22" s="341">
        <v>7</v>
      </c>
      <c r="N22" s="341">
        <v>6</v>
      </c>
      <c r="O22" s="341">
        <v>7</v>
      </c>
      <c r="P22" s="341">
        <v>3</v>
      </c>
      <c r="Q22" s="341">
        <v>10</v>
      </c>
      <c r="R22" s="300" t="s">
        <v>8</v>
      </c>
      <c r="AJ22" s="300">
        <v>8</v>
      </c>
    </row>
    <row r="23" spans="1:36">
      <c r="A23" s="300" t="s">
        <v>13924</v>
      </c>
      <c r="B23" s="183" t="s">
        <v>13947</v>
      </c>
      <c r="H23" s="398">
        <v>45378</v>
      </c>
      <c r="I23" s="301">
        <f t="shared" si="3"/>
        <v>7.5</v>
      </c>
      <c r="J23" s="301">
        <f t="shared" si="0"/>
        <v>6.5</v>
      </c>
      <c r="K23" s="301">
        <f t="shared" si="1"/>
        <v>6.75</v>
      </c>
      <c r="L23" s="301" t="e">
        <f t="shared" si="2"/>
        <v>#DIV/0!</v>
      </c>
      <c r="M23" s="300">
        <v>8</v>
      </c>
      <c r="N23" s="300">
        <v>7</v>
      </c>
      <c r="O23" s="300">
        <v>7</v>
      </c>
      <c r="P23" s="300">
        <v>5</v>
      </c>
      <c r="Q23" s="300">
        <v>9</v>
      </c>
      <c r="R23" s="300" t="s">
        <v>8</v>
      </c>
    </row>
    <row r="24" spans="1:36">
      <c r="A24" s="300" t="s">
        <v>13924</v>
      </c>
      <c r="B24" s="183" t="s">
        <v>2636</v>
      </c>
      <c r="H24" s="398">
        <v>45378</v>
      </c>
      <c r="I24" s="301">
        <f t="shared" si="3"/>
        <v>7.625</v>
      </c>
      <c r="J24" s="301">
        <f t="shared" si="0"/>
        <v>4.875</v>
      </c>
      <c r="K24" s="301">
        <f t="shared" si="1"/>
        <v>5.5625</v>
      </c>
      <c r="L24" s="301">
        <f t="shared" si="2"/>
        <v>7.6227272727272721</v>
      </c>
      <c r="M24" s="300">
        <v>8</v>
      </c>
      <c r="N24" s="300">
        <v>7</v>
      </c>
      <c r="O24" s="300">
        <v>8</v>
      </c>
      <c r="P24" s="300">
        <v>3</v>
      </c>
      <c r="Q24" s="300">
        <v>8</v>
      </c>
      <c r="R24" s="300" t="s">
        <v>8</v>
      </c>
      <c r="S24" s="300">
        <v>7.6</v>
      </c>
    </row>
    <row r="25" spans="1:36">
      <c r="A25" s="300" t="s">
        <v>13924</v>
      </c>
      <c r="B25" s="183" t="s">
        <v>13946</v>
      </c>
      <c r="H25" s="398">
        <v>45461</v>
      </c>
      <c r="I25" s="301">
        <f t="shared" si="3"/>
        <v>3</v>
      </c>
      <c r="J25" s="301">
        <f t="shared" si="0"/>
        <v>10</v>
      </c>
      <c r="K25" s="301">
        <f t="shared" si="1"/>
        <v>8.25</v>
      </c>
      <c r="L25" s="301" t="e">
        <f t="shared" si="2"/>
        <v>#DIV/0!</v>
      </c>
      <c r="M25" s="341">
        <v>2</v>
      </c>
      <c r="N25" s="341">
        <v>3</v>
      </c>
      <c r="O25" s="341">
        <v>7</v>
      </c>
      <c r="P25" s="341">
        <v>10</v>
      </c>
      <c r="Q25" s="341">
        <v>10</v>
      </c>
      <c r="R25" s="300" t="s">
        <v>8</v>
      </c>
    </row>
    <row r="26" spans="1:36">
      <c r="A26" s="300" t="s">
        <v>13924</v>
      </c>
      <c r="B26" s="183" t="s">
        <v>13945</v>
      </c>
      <c r="H26" s="398">
        <v>45484</v>
      </c>
      <c r="I26" s="301">
        <f t="shared" si="3"/>
        <v>7.6000000000000005</v>
      </c>
      <c r="J26" s="301">
        <f t="shared" si="0"/>
        <v>5.5</v>
      </c>
      <c r="K26" s="301">
        <f t="shared" si="1"/>
        <v>6.0250000000000004</v>
      </c>
      <c r="L26" s="301" t="e">
        <f t="shared" si="2"/>
        <v>#DIV/0!</v>
      </c>
      <c r="M26" s="341">
        <v>7.4</v>
      </c>
      <c r="N26" s="341">
        <v>7.4</v>
      </c>
      <c r="O26" s="341">
        <v>9</v>
      </c>
      <c r="P26" s="341">
        <v>4</v>
      </c>
      <c r="Q26" s="341">
        <v>8</v>
      </c>
    </row>
    <row r="27" spans="1:36">
      <c r="A27" s="300" t="s">
        <v>13924</v>
      </c>
      <c r="B27" s="183" t="s">
        <v>13944</v>
      </c>
      <c r="H27" s="398">
        <v>44982</v>
      </c>
      <c r="I27" s="301">
        <f t="shared" si="3"/>
        <v>6.875</v>
      </c>
      <c r="J27" s="301">
        <f t="shared" si="0"/>
        <v>7</v>
      </c>
      <c r="K27" s="301">
        <f t="shared" si="1"/>
        <v>6.96875</v>
      </c>
      <c r="L27" s="301" t="e">
        <f t="shared" si="2"/>
        <v>#DIV/0!</v>
      </c>
      <c r="M27" s="341">
        <v>7</v>
      </c>
      <c r="N27" s="341">
        <v>7</v>
      </c>
      <c r="O27" s="341">
        <v>6</v>
      </c>
      <c r="P27" s="341">
        <v>7</v>
      </c>
      <c r="Q27" s="341">
        <v>7</v>
      </c>
      <c r="R27" s="300" t="s">
        <v>8</v>
      </c>
    </row>
    <row r="28" spans="1:36">
      <c r="A28" s="300" t="s">
        <v>13924</v>
      </c>
      <c r="B28" s="183" t="s">
        <v>13943</v>
      </c>
      <c r="H28" s="398">
        <v>45364</v>
      </c>
      <c r="I28" s="301">
        <f t="shared" si="3"/>
        <v>6.875</v>
      </c>
      <c r="J28" s="301">
        <f t="shared" si="0"/>
        <v>6.875</v>
      </c>
      <c r="K28" s="301">
        <f t="shared" si="1"/>
        <v>6.875</v>
      </c>
      <c r="L28" s="301" t="e">
        <f t="shared" si="2"/>
        <v>#DIV/0!</v>
      </c>
      <c r="M28" s="300">
        <v>8</v>
      </c>
      <c r="N28" s="300">
        <v>6</v>
      </c>
      <c r="O28" s="300">
        <v>5</v>
      </c>
      <c r="P28" s="300">
        <v>5</v>
      </c>
      <c r="Q28" s="300">
        <v>10</v>
      </c>
      <c r="R28" s="300" t="s">
        <v>8</v>
      </c>
    </row>
    <row r="29" spans="1:36">
      <c r="A29" s="300" t="s">
        <v>13924</v>
      </c>
      <c r="B29" s="183" t="s">
        <v>13942</v>
      </c>
      <c r="H29" s="398">
        <v>44808</v>
      </c>
      <c r="I29" s="301">
        <v>4.4000000000000004</v>
      </c>
      <c r="J29" s="301">
        <f t="shared" si="0"/>
        <v>0</v>
      </c>
      <c r="K29" s="301">
        <f t="shared" si="1"/>
        <v>1.1000000000000001</v>
      </c>
      <c r="L29" s="301" t="e">
        <f t="shared" si="2"/>
        <v>#DIV/0!</v>
      </c>
      <c r="R29" s="300" t="s">
        <v>8</v>
      </c>
    </row>
    <row r="30" spans="1:36">
      <c r="A30" s="300" t="s">
        <v>13924</v>
      </c>
      <c r="B30" s="183" t="s">
        <v>13941</v>
      </c>
      <c r="H30" s="398">
        <v>45360</v>
      </c>
      <c r="I30" s="301">
        <f>(M30*4+N30*3+O30*1)/8</f>
        <v>7.25</v>
      </c>
      <c r="J30" s="301">
        <f t="shared" si="0"/>
        <v>2.375</v>
      </c>
      <c r="K30" s="301">
        <f t="shared" si="1"/>
        <v>3.59375</v>
      </c>
      <c r="L30" s="301" t="e">
        <f t="shared" si="2"/>
        <v>#DIV/0!</v>
      </c>
      <c r="M30" s="341">
        <v>8</v>
      </c>
      <c r="N30" s="341">
        <v>6</v>
      </c>
      <c r="O30" s="341">
        <v>8</v>
      </c>
      <c r="P30" s="341">
        <v>2</v>
      </c>
      <c r="Q30" s="341">
        <v>3</v>
      </c>
      <c r="R30" s="300" t="s">
        <v>8</v>
      </c>
    </row>
    <row r="31" spans="1:36">
      <c r="A31" s="300" t="s">
        <v>13924</v>
      </c>
      <c r="B31" s="183" t="s">
        <v>13940</v>
      </c>
      <c r="H31" s="398">
        <v>44975</v>
      </c>
      <c r="I31" s="301">
        <f>(M31*4+N31*3+O31*1)/8</f>
        <v>6.375</v>
      </c>
      <c r="J31" s="301">
        <f t="shared" si="0"/>
        <v>2.625</v>
      </c>
      <c r="K31" s="301">
        <f t="shared" si="1"/>
        <v>3.5625</v>
      </c>
      <c r="L31" s="301" t="e">
        <f t="shared" si="2"/>
        <v>#DIV/0!</v>
      </c>
      <c r="M31" s="341">
        <v>6</v>
      </c>
      <c r="N31" s="341">
        <v>6</v>
      </c>
      <c r="O31" s="341">
        <v>9</v>
      </c>
      <c r="P31" s="341">
        <v>3</v>
      </c>
      <c r="Q31" s="341">
        <v>2</v>
      </c>
      <c r="R31" s="300" t="s">
        <v>8</v>
      </c>
    </row>
    <row r="32" spans="1:36">
      <c r="A32" s="300" t="s">
        <v>13924</v>
      </c>
      <c r="B32" s="399" t="s">
        <v>13939</v>
      </c>
      <c r="H32" s="398">
        <v>45376</v>
      </c>
      <c r="I32" s="301">
        <f>(M32*4+N32*3+O32*1)/8</f>
        <v>6.75</v>
      </c>
      <c r="J32" s="301">
        <f t="shared" si="0"/>
        <v>6.875</v>
      </c>
      <c r="K32" s="301">
        <f t="shared" si="1"/>
        <v>6.84375</v>
      </c>
      <c r="L32" s="301" t="e">
        <f t="shared" si="2"/>
        <v>#DIV/0!</v>
      </c>
      <c r="M32" s="341">
        <v>7</v>
      </c>
      <c r="N32" s="341">
        <v>6</v>
      </c>
      <c r="O32" s="341">
        <v>8</v>
      </c>
      <c r="P32" s="341">
        <v>5</v>
      </c>
      <c r="Q32" s="341">
        <v>10</v>
      </c>
      <c r="R32" s="300" t="s">
        <v>8</v>
      </c>
    </row>
    <row r="33" spans="1:73">
      <c r="A33" s="300" t="s">
        <v>13924</v>
      </c>
      <c r="B33" s="183" t="s">
        <v>13938</v>
      </c>
      <c r="H33" s="398">
        <v>45470</v>
      </c>
      <c r="I33" s="301">
        <f>(M33*4+N33*3+O33*1)/8</f>
        <v>7.1</v>
      </c>
      <c r="J33" s="301">
        <f t="shared" si="0"/>
        <v>4.25</v>
      </c>
      <c r="K33" s="301">
        <f t="shared" si="1"/>
        <v>4.9625000000000004</v>
      </c>
      <c r="L33" s="301" t="e">
        <f t="shared" si="2"/>
        <v>#DIV/0!</v>
      </c>
      <c r="M33" s="341">
        <v>6.8</v>
      </c>
      <c r="N33" s="341">
        <v>7.2</v>
      </c>
      <c r="O33" s="341">
        <v>8</v>
      </c>
      <c r="P33" s="341">
        <v>2</v>
      </c>
      <c r="Q33" s="341">
        <v>8</v>
      </c>
      <c r="R33" s="300" t="s">
        <v>8</v>
      </c>
    </row>
    <row r="34" spans="1:73">
      <c r="A34" s="300" t="s">
        <v>13924</v>
      </c>
      <c r="B34" s="183" t="s">
        <v>13937</v>
      </c>
      <c r="H34" s="398">
        <v>44897</v>
      </c>
      <c r="I34" s="301">
        <v>8</v>
      </c>
      <c r="J34" s="301">
        <f t="shared" si="0"/>
        <v>0</v>
      </c>
      <c r="K34" s="301">
        <f t="shared" si="1"/>
        <v>2</v>
      </c>
      <c r="L34" s="301" t="e">
        <f t="shared" si="2"/>
        <v>#DIV/0!</v>
      </c>
      <c r="R34" s="300" t="s">
        <v>8</v>
      </c>
    </row>
    <row r="35" spans="1:73">
      <c r="A35" s="300" t="s">
        <v>13924</v>
      </c>
      <c r="B35" s="183" t="s">
        <v>13936</v>
      </c>
      <c r="H35" s="398">
        <v>44863</v>
      </c>
      <c r="I35" s="301">
        <v>4.5</v>
      </c>
      <c r="J35" s="301">
        <f t="shared" si="0"/>
        <v>0</v>
      </c>
      <c r="K35" s="301">
        <f t="shared" si="1"/>
        <v>1.125</v>
      </c>
      <c r="L35" s="301" t="e">
        <f t="shared" si="2"/>
        <v>#DIV/0!</v>
      </c>
      <c r="R35" s="300" t="s">
        <v>8</v>
      </c>
    </row>
    <row r="36" spans="1:73">
      <c r="A36" s="300" t="s">
        <v>13924</v>
      </c>
      <c r="B36" s="183" t="s">
        <v>13935</v>
      </c>
      <c r="H36" s="398">
        <v>44953</v>
      </c>
      <c r="I36" s="301">
        <v>0</v>
      </c>
      <c r="J36" s="301">
        <f t="shared" si="0"/>
        <v>0</v>
      </c>
      <c r="K36" s="301">
        <f t="shared" si="1"/>
        <v>0</v>
      </c>
      <c r="L36" s="301" t="e">
        <f t="shared" si="2"/>
        <v>#DIV/0!</v>
      </c>
      <c r="R36" s="300" t="s">
        <v>8</v>
      </c>
    </row>
    <row r="37" spans="1:73">
      <c r="A37" s="300" t="s">
        <v>13924</v>
      </c>
      <c r="B37" s="183" t="s">
        <v>13934</v>
      </c>
      <c r="H37" s="398">
        <v>45381</v>
      </c>
      <c r="I37" s="301">
        <v>6.4</v>
      </c>
      <c r="J37" s="301">
        <f t="shared" si="0"/>
        <v>6.875</v>
      </c>
      <c r="K37" s="301">
        <f t="shared" si="1"/>
        <v>6.7562499999999996</v>
      </c>
      <c r="L37" s="301" t="e">
        <f t="shared" si="2"/>
        <v>#DIV/0!</v>
      </c>
      <c r="M37" s="300">
        <v>8</v>
      </c>
      <c r="N37" s="300">
        <v>6</v>
      </c>
      <c r="O37" s="300">
        <v>5</v>
      </c>
      <c r="P37" s="300">
        <v>5</v>
      </c>
      <c r="Q37" s="300">
        <v>10</v>
      </c>
      <c r="R37" s="300" t="s">
        <v>8</v>
      </c>
    </row>
    <row r="38" spans="1:73">
      <c r="A38" s="300" t="s">
        <v>13924</v>
      </c>
      <c r="B38" s="183" t="s">
        <v>3120</v>
      </c>
      <c r="H38" s="398">
        <v>45396</v>
      </c>
      <c r="I38" s="301">
        <f>(M38*4+N38*3+O38*1)/8</f>
        <v>6.875</v>
      </c>
      <c r="J38" s="301">
        <f t="shared" si="0"/>
        <v>7.5</v>
      </c>
      <c r="K38" s="301">
        <f t="shared" si="1"/>
        <v>7.34375</v>
      </c>
      <c r="L38" s="301" t="e">
        <f t="shared" si="2"/>
        <v>#DIV/0!</v>
      </c>
      <c r="M38" s="300">
        <v>7</v>
      </c>
      <c r="N38" s="300">
        <v>7</v>
      </c>
      <c r="O38" s="300">
        <v>6</v>
      </c>
      <c r="P38" s="300">
        <v>6</v>
      </c>
      <c r="Q38" s="300">
        <v>10</v>
      </c>
      <c r="R38" s="300" t="s">
        <v>8</v>
      </c>
    </row>
    <row r="39" spans="1:73">
      <c r="A39" s="300" t="s">
        <v>13924</v>
      </c>
      <c r="B39" s="399" t="s">
        <v>13933</v>
      </c>
      <c r="H39" s="398">
        <v>45370</v>
      </c>
      <c r="I39" s="301">
        <f>(M39*4+N39*3+O39*1)/8</f>
        <v>5.625</v>
      </c>
      <c r="J39" s="301">
        <f t="shared" si="0"/>
        <v>5.625</v>
      </c>
      <c r="K39" s="301">
        <f t="shared" si="1"/>
        <v>5.625</v>
      </c>
      <c r="L39" s="301" t="e">
        <f t="shared" si="2"/>
        <v>#DIV/0!</v>
      </c>
      <c r="M39" s="341">
        <v>6</v>
      </c>
      <c r="N39" s="341">
        <v>5</v>
      </c>
      <c r="O39" s="341">
        <v>6</v>
      </c>
      <c r="P39" s="341">
        <v>3</v>
      </c>
      <c r="Q39" s="341">
        <v>10</v>
      </c>
      <c r="R39" s="300" t="s">
        <v>8</v>
      </c>
    </row>
    <row r="40" spans="1:73">
      <c r="A40" s="300" t="s">
        <v>13924</v>
      </c>
      <c r="B40" s="183" t="s">
        <v>13932</v>
      </c>
      <c r="H40" s="398">
        <v>44970</v>
      </c>
      <c r="I40" s="301">
        <f>(M40*4+N40*3+O40*1)/8</f>
        <v>7.5</v>
      </c>
      <c r="J40" s="301">
        <f t="shared" si="0"/>
        <v>3</v>
      </c>
      <c r="K40" s="301">
        <f t="shared" si="1"/>
        <v>4.125</v>
      </c>
      <c r="L40" s="301">
        <f t="shared" si="2"/>
        <v>7.5545454545454538</v>
      </c>
      <c r="M40" s="341">
        <v>8</v>
      </c>
      <c r="N40" s="341">
        <v>7</v>
      </c>
      <c r="O40" s="341">
        <v>7</v>
      </c>
      <c r="P40" s="341">
        <v>0</v>
      </c>
      <c r="Q40" s="341">
        <v>8</v>
      </c>
      <c r="R40" s="300" t="s">
        <v>8</v>
      </c>
      <c r="S40" s="300">
        <v>9</v>
      </c>
      <c r="T40" s="300">
        <v>7.2</v>
      </c>
    </row>
    <row r="41" spans="1:73">
      <c r="A41" s="300" t="s">
        <v>13924</v>
      </c>
      <c r="B41" s="183" t="s">
        <v>13932</v>
      </c>
      <c r="H41" s="398">
        <v>44946</v>
      </c>
      <c r="I41" s="301">
        <v>8.3000000000000007</v>
      </c>
      <c r="J41" s="301">
        <f t="shared" si="0"/>
        <v>0</v>
      </c>
      <c r="K41" s="301">
        <f t="shared" si="1"/>
        <v>2.0750000000000002</v>
      </c>
      <c r="L41" s="301" t="e">
        <f t="shared" si="2"/>
        <v>#DIV/0!</v>
      </c>
      <c r="R41" s="300" t="s">
        <v>8</v>
      </c>
    </row>
    <row r="42" spans="1:73">
      <c r="A42" s="300" t="s">
        <v>13924</v>
      </c>
      <c r="B42" s="399" t="s">
        <v>13931</v>
      </c>
      <c r="H42" s="398">
        <v>45363</v>
      </c>
      <c r="I42" s="301">
        <f t="shared" ref="I42:I51" si="4">(M42*4+N42*3+O42*1)/8</f>
        <v>7.5</v>
      </c>
      <c r="J42" s="301">
        <f t="shared" si="0"/>
        <v>5</v>
      </c>
      <c r="K42" s="301">
        <f t="shared" si="1"/>
        <v>5.625</v>
      </c>
      <c r="L42" s="301" t="e">
        <f t="shared" si="2"/>
        <v>#DIV/0!</v>
      </c>
      <c r="M42" s="341">
        <v>8</v>
      </c>
      <c r="N42" s="341">
        <v>7</v>
      </c>
      <c r="O42" s="341">
        <v>7</v>
      </c>
      <c r="P42" s="341">
        <v>2</v>
      </c>
      <c r="Q42" s="341">
        <v>10</v>
      </c>
      <c r="R42" s="300" t="s">
        <v>8</v>
      </c>
    </row>
    <row r="43" spans="1:73">
      <c r="A43" s="300" t="s">
        <v>13924</v>
      </c>
      <c r="B43" s="399" t="s">
        <v>13930</v>
      </c>
      <c r="H43" s="398">
        <v>45363</v>
      </c>
      <c r="I43" s="301">
        <f t="shared" si="4"/>
        <v>6</v>
      </c>
      <c r="J43" s="301">
        <f t="shared" si="0"/>
        <v>3.75</v>
      </c>
      <c r="K43" s="301">
        <f t="shared" si="1"/>
        <v>4.3125</v>
      </c>
      <c r="L43" s="301" t="e">
        <f t="shared" si="2"/>
        <v>#DIV/0!</v>
      </c>
      <c r="M43" s="341">
        <v>6</v>
      </c>
      <c r="N43" s="341">
        <v>5</v>
      </c>
      <c r="O43" s="341">
        <v>9</v>
      </c>
      <c r="P43" s="341">
        <v>0</v>
      </c>
      <c r="Q43" s="341">
        <v>10</v>
      </c>
      <c r="R43" s="300" t="s">
        <v>8</v>
      </c>
    </row>
    <row r="44" spans="1:73">
      <c r="A44" s="300" t="s">
        <v>13924</v>
      </c>
      <c r="B44" s="183" t="s">
        <v>13929</v>
      </c>
      <c r="H44" s="398">
        <v>44982</v>
      </c>
      <c r="I44" s="301">
        <f t="shared" si="4"/>
        <v>2.375</v>
      </c>
      <c r="J44" s="301">
        <f t="shared" si="0"/>
        <v>4.625</v>
      </c>
      <c r="K44" s="301">
        <f t="shared" si="1"/>
        <v>4.0625</v>
      </c>
      <c r="L44" s="301" t="e">
        <f t="shared" si="2"/>
        <v>#DIV/0!</v>
      </c>
      <c r="M44" s="341">
        <v>1</v>
      </c>
      <c r="N44" s="341">
        <v>3</v>
      </c>
      <c r="O44" s="341">
        <v>6</v>
      </c>
      <c r="P44" s="341">
        <v>2</v>
      </c>
      <c r="Q44" s="341">
        <v>9</v>
      </c>
      <c r="R44" s="300" t="s">
        <v>8</v>
      </c>
    </row>
    <row r="45" spans="1:73">
      <c r="A45" s="300" t="s">
        <v>13924</v>
      </c>
      <c r="B45" s="183" t="s">
        <v>13928</v>
      </c>
      <c r="H45" s="398">
        <v>44829</v>
      </c>
      <c r="I45" s="301">
        <f t="shared" si="4"/>
        <v>9</v>
      </c>
      <c r="J45" s="301">
        <f t="shared" si="0"/>
        <v>1.5</v>
      </c>
      <c r="K45" s="301">
        <f t="shared" si="1"/>
        <v>3.375</v>
      </c>
      <c r="L45" s="301" t="e">
        <f t="shared" si="2"/>
        <v>#DIV/0!</v>
      </c>
      <c r="M45" s="300">
        <v>9</v>
      </c>
      <c r="N45" s="300">
        <v>10</v>
      </c>
      <c r="O45" s="300">
        <v>6</v>
      </c>
      <c r="P45" s="300">
        <v>0</v>
      </c>
      <c r="Q45" s="300">
        <v>4</v>
      </c>
      <c r="R45" s="300" t="s">
        <v>8</v>
      </c>
    </row>
    <row r="46" spans="1:73">
      <c r="A46" s="300" t="s">
        <v>13924</v>
      </c>
      <c r="B46" s="183" t="s">
        <v>3524</v>
      </c>
      <c r="H46" s="398">
        <v>45470</v>
      </c>
      <c r="I46" s="301">
        <f t="shared" si="4"/>
        <v>7.2</v>
      </c>
      <c r="J46" s="301">
        <f t="shared" si="0"/>
        <v>4.625</v>
      </c>
      <c r="K46" s="301">
        <f t="shared" si="1"/>
        <v>5.2687499999999998</v>
      </c>
      <c r="L46" s="301" t="e">
        <f t="shared" si="2"/>
        <v>#DIV/0!</v>
      </c>
      <c r="M46" s="341">
        <v>7</v>
      </c>
      <c r="N46" s="341">
        <v>7.2</v>
      </c>
      <c r="O46" s="341">
        <v>8</v>
      </c>
      <c r="P46" s="341">
        <v>2</v>
      </c>
      <c r="Q46" s="341">
        <v>9</v>
      </c>
      <c r="R46" s="300" t="s">
        <v>8</v>
      </c>
    </row>
    <row r="47" spans="1:73">
      <c r="A47" s="300" t="s">
        <v>13924</v>
      </c>
      <c r="B47" s="183" t="s">
        <v>13927</v>
      </c>
      <c r="H47" s="398">
        <v>45419</v>
      </c>
      <c r="I47" s="301">
        <f t="shared" si="4"/>
        <v>8.0749999999999993</v>
      </c>
      <c r="J47" s="301">
        <f t="shared" si="0"/>
        <v>6.875</v>
      </c>
      <c r="K47" s="301">
        <f t="shared" si="1"/>
        <v>7.1749999999999998</v>
      </c>
      <c r="L47" s="301" t="e">
        <f t="shared" si="2"/>
        <v>#DIV/0!</v>
      </c>
      <c r="M47" s="341">
        <v>8</v>
      </c>
      <c r="N47" s="341">
        <v>8.1999999999999993</v>
      </c>
      <c r="O47" s="341">
        <v>8</v>
      </c>
      <c r="P47" s="341">
        <v>5</v>
      </c>
      <c r="Q47" s="341">
        <v>10</v>
      </c>
      <c r="R47" s="300" t="s">
        <v>8</v>
      </c>
    </row>
    <row r="48" spans="1:73">
      <c r="A48" s="300" t="s">
        <v>13924</v>
      </c>
      <c r="B48" s="399" t="s">
        <v>13926</v>
      </c>
      <c r="H48" s="398">
        <v>45364</v>
      </c>
      <c r="I48" s="301">
        <f t="shared" si="4"/>
        <v>6.75</v>
      </c>
      <c r="J48" s="301">
        <f t="shared" si="0"/>
        <v>4.375</v>
      </c>
      <c r="K48" s="301">
        <f t="shared" si="1"/>
        <v>4.96875</v>
      </c>
      <c r="L48" s="301">
        <f t="shared" si="2"/>
        <v>6.4090909090909092</v>
      </c>
      <c r="M48" s="341">
        <v>8</v>
      </c>
      <c r="N48" s="341">
        <v>6</v>
      </c>
      <c r="O48" s="341">
        <v>4</v>
      </c>
      <c r="P48" s="341">
        <v>4</v>
      </c>
      <c r="Q48" s="341">
        <v>5</v>
      </c>
      <c r="R48" s="300" t="s">
        <v>8</v>
      </c>
      <c r="BP48" s="300" t="s">
        <v>8</v>
      </c>
      <c r="BQ48" s="300">
        <v>3</v>
      </c>
      <c r="BR48" s="300" t="s">
        <v>8</v>
      </c>
      <c r="BS48" s="300" t="s">
        <v>8</v>
      </c>
      <c r="BT48" s="300" t="s">
        <v>8</v>
      </c>
      <c r="BU48" s="300" t="s">
        <v>8</v>
      </c>
    </row>
    <row r="49" spans="1:88">
      <c r="A49" s="300" t="s">
        <v>13924</v>
      </c>
      <c r="B49" s="183" t="s">
        <v>3121</v>
      </c>
      <c r="H49" s="398">
        <v>44962</v>
      </c>
      <c r="I49" s="301">
        <f t="shared" si="4"/>
        <v>7.125</v>
      </c>
      <c r="J49" s="301">
        <f t="shared" si="0"/>
        <v>6.75</v>
      </c>
      <c r="K49" s="301">
        <f t="shared" si="1"/>
        <v>6.84375</v>
      </c>
      <c r="L49" s="301" t="e">
        <f t="shared" si="2"/>
        <v>#DIV/0!</v>
      </c>
      <c r="M49" s="341">
        <v>7</v>
      </c>
      <c r="N49" s="341">
        <v>8</v>
      </c>
      <c r="O49" s="341">
        <v>5</v>
      </c>
      <c r="P49" s="341">
        <v>6</v>
      </c>
      <c r="Q49" s="341">
        <v>8</v>
      </c>
      <c r="R49" s="300" t="s">
        <v>8</v>
      </c>
    </row>
    <row r="50" spans="1:88">
      <c r="A50" s="300" t="s">
        <v>13924</v>
      </c>
      <c r="B50" s="183" t="s">
        <v>3531</v>
      </c>
      <c r="H50" s="398">
        <v>45471</v>
      </c>
      <c r="I50" s="301">
        <f t="shared" si="4"/>
        <v>8.1499999999999986</v>
      </c>
      <c r="J50" s="301">
        <f t="shared" si="0"/>
        <v>6.5</v>
      </c>
      <c r="K50" s="301">
        <f t="shared" si="1"/>
        <v>6.9124999999999996</v>
      </c>
      <c r="L50" s="301" t="e">
        <f t="shared" si="2"/>
        <v>#DIV/0!</v>
      </c>
      <c r="M50" s="341">
        <v>8.1999999999999993</v>
      </c>
      <c r="N50" s="341">
        <v>7.8</v>
      </c>
      <c r="O50" s="341">
        <v>9</v>
      </c>
      <c r="P50" s="341">
        <v>5</v>
      </c>
      <c r="Q50" s="341">
        <v>9</v>
      </c>
      <c r="R50" s="300" t="s">
        <v>13925</v>
      </c>
    </row>
    <row r="51" spans="1:88">
      <c r="A51" s="300" t="s">
        <v>13924</v>
      </c>
      <c r="B51" s="183" t="s">
        <v>3247</v>
      </c>
      <c r="H51" s="398">
        <v>45416</v>
      </c>
      <c r="I51" s="301">
        <f t="shared" si="4"/>
        <v>7.7</v>
      </c>
      <c r="J51" s="301">
        <f t="shared" si="0"/>
        <v>8.125</v>
      </c>
      <c r="K51" s="301">
        <f t="shared" si="1"/>
        <v>8.0187500000000007</v>
      </c>
      <c r="L51" s="301" t="e">
        <f t="shared" si="2"/>
        <v>#DIV/0!</v>
      </c>
      <c r="M51" s="341">
        <v>7.4</v>
      </c>
      <c r="N51" s="341">
        <v>8</v>
      </c>
      <c r="O51" s="341">
        <v>8</v>
      </c>
      <c r="P51" s="341">
        <v>7</v>
      </c>
      <c r="Q51" s="341">
        <v>10</v>
      </c>
      <c r="R51" s="300" t="s">
        <v>8</v>
      </c>
    </row>
    <row r="52" spans="1:88">
      <c r="A52" s="300" t="s">
        <v>13924</v>
      </c>
      <c r="B52" s="183" t="s">
        <v>13923</v>
      </c>
      <c r="H52" s="398">
        <v>44827</v>
      </c>
      <c r="I52" s="301">
        <v>6.7</v>
      </c>
      <c r="J52" s="301">
        <f t="shared" si="0"/>
        <v>0</v>
      </c>
      <c r="K52" s="301">
        <f t="shared" si="1"/>
        <v>1.675</v>
      </c>
      <c r="L52" s="301" t="e">
        <f t="shared" si="2"/>
        <v>#DIV/0!</v>
      </c>
      <c r="R52" s="300" t="s">
        <v>8</v>
      </c>
    </row>
    <row r="53" spans="1:88">
      <c r="A53" s="300" t="s">
        <v>13878</v>
      </c>
      <c r="B53" s="183" t="s">
        <v>13922</v>
      </c>
      <c r="H53" s="398">
        <v>45390</v>
      </c>
      <c r="I53" s="301">
        <f>(M53*4+N53*3+O53*1)/8</f>
        <v>7.25</v>
      </c>
      <c r="J53" s="301">
        <f t="shared" si="0"/>
        <v>7.375</v>
      </c>
      <c r="K53" s="301">
        <f t="shared" si="1"/>
        <v>7.34375</v>
      </c>
      <c r="L53" s="301" t="e">
        <f t="shared" si="2"/>
        <v>#DIV/0!</v>
      </c>
      <c r="M53" s="300">
        <v>7</v>
      </c>
      <c r="N53" s="300">
        <v>8</v>
      </c>
      <c r="O53" s="300">
        <v>6</v>
      </c>
      <c r="P53" s="300">
        <v>7</v>
      </c>
      <c r="Q53" s="300">
        <v>8</v>
      </c>
      <c r="R53" s="300" t="s">
        <v>8</v>
      </c>
    </row>
    <row r="54" spans="1:88">
      <c r="A54" s="300" t="s">
        <v>13878</v>
      </c>
      <c r="B54" s="183" t="s">
        <v>13921</v>
      </c>
      <c r="H54" s="398">
        <v>44981</v>
      </c>
      <c r="I54" s="301">
        <f>(M54*4+N54*3+O54*1)/8</f>
        <v>5.875</v>
      </c>
      <c r="J54" s="301">
        <f t="shared" si="0"/>
        <v>9.25</v>
      </c>
      <c r="K54" s="301">
        <f t="shared" si="1"/>
        <v>8.40625</v>
      </c>
      <c r="L54" s="301" t="e">
        <f t="shared" si="2"/>
        <v>#DIV/0!</v>
      </c>
      <c r="M54" s="341">
        <v>6</v>
      </c>
      <c r="N54" s="341">
        <v>5</v>
      </c>
      <c r="O54" s="341">
        <v>8</v>
      </c>
      <c r="P54" s="341">
        <v>10</v>
      </c>
      <c r="Q54" s="341">
        <v>8</v>
      </c>
      <c r="R54" s="300" t="s">
        <v>8</v>
      </c>
    </row>
    <row r="55" spans="1:88">
      <c r="A55" s="300" t="s">
        <v>13878</v>
      </c>
      <c r="B55" s="183" t="s">
        <v>13501</v>
      </c>
      <c r="H55" s="398">
        <v>44793</v>
      </c>
      <c r="I55" s="301">
        <v>6.8</v>
      </c>
      <c r="J55" s="301">
        <f t="shared" si="0"/>
        <v>0</v>
      </c>
      <c r="K55" s="301">
        <f t="shared" si="1"/>
        <v>1.7</v>
      </c>
      <c r="L55" s="301" t="e">
        <f t="shared" si="2"/>
        <v>#DIV/0!</v>
      </c>
      <c r="R55" s="300" t="s">
        <v>8</v>
      </c>
    </row>
    <row r="56" spans="1:88">
      <c r="A56" s="300" t="s">
        <v>13878</v>
      </c>
      <c r="B56" s="183" t="s">
        <v>13920</v>
      </c>
      <c r="H56" s="398">
        <v>45355</v>
      </c>
      <c r="I56" s="301">
        <f t="shared" ref="I56:I62" si="5">(M56*4+N56*3+O56*1)/8</f>
        <v>9.125</v>
      </c>
      <c r="J56" s="301">
        <f t="shared" si="0"/>
        <v>6.5</v>
      </c>
      <c r="K56" s="301">
        <f t="shared" si="1"/>
        <v>7.15625</v>
      </c>
      <c r="L56" s="301">
        <f t="shared" si="2"/>
        <v>9.1136363636363633</v>
      </c>
      <c r="M56" s="341">
        <v>10</v>
      </c>
      <c r="N56" s="341">
        <v>9</v>
      </c>
      <c r="O56" s="341">
        <v>6</v>
      </c>
      <c r="P56" s="341">
        <v>8</v>
      </c>
      <c r="Q56" s="341">
        <v>4</v>
      </c>
      <c r="R56" s="300" t="s">
        <v>8</v>
      </c>
      <c r="CJ56" s="300">
        <v>9</v>
      </c>
    </row>
    <row r="57" spans="1:88">
      <c r="A57" s="300" t="s">
        <v>13878</v>
      </c>
      <c r="B57" s="183" t="s">
        <v>13919</v>
      </c>
      <c r="H57" s="398">
        <v>45346</v>
      </c>
      <c r="I57" s="301">
        <f t="shared" si="5"/>
        <v>7</v>
      </c>
      <c r="J57" s="301">
        <f t="shared" si="0"/>
        <v>4.125</v>
      </c>
      <c r="K57" s="301">
        <f t="shared" si="1"/>
        <v>4.84375</v>
      </c>
      <c r="L57" s="301" t="e">
        <f t="shared" si="2"/>
        <v>#DIV/0!</v>
      </c>
      <c r="M57" s="300">
        <v>8</v>
      </c>
      <c r="N57" s="300">
        <v>6</v>
      </c>
      <c r="O57" s="300">
        <v>6</v>
      </c>
      <c r="P57" s="300">
        <v>3</v>
      </c>
      <c r="Q57" s="300">
        <v>6</v>
      </c>
      <c r="R57" s="300" t="s">
        <v>8</v>
      </c>
    </row>
    <row r="58" spans="1:88">
      <c r="A58" s="300" t="s">
        <v>13878</v>
      </c>
      <c r="B58" s="183" t="s">
        <v>2643</v>
      </c>
      <c r="H58" s="398">
        <v>45382</v>
      </c>
      <c r="I58" s="301">
        <f t="shared" si="5"/>
        <v>8.125</v>
      </c>
      <c r="J58" s="301">
        <f t="shared" si="0"/>
        <v>4.75</v>
      </c>
      <c r="K58" s="301">
        <f t="shared" si="1"/>
        <v>5.59375</v>
      </c>
      <c r="L58" s="301">
        <f t="shared" si="2"/>
        <v>8.295454545454545</v>
      </c>
      <c r="M58" s="300">
        <v>8</v>
      </c>
      <c r="N58" s="300">
        <v>8</v>
      </c>
      <c r="O58" s="300">
        <v>9</v>
      </c>
      <c r="P58" s="300">
        <v>4</v>
      </c>
      <c r="Q58" s="300">
        <v>6</v>
      </c>
      <c r="R58" s="300" t="s">
        <v>8</v>
      </c>
      <c r="AW58" s="300">
        <v>10</v>
      </c>
    </row>
    <row r="59" spans="1:88">
      <c r="A59" s="300" t="s">
        <v>13878</v>
      </c>
      <c r="B59" s="183" t="s">
        <v>13918</v>
      </c>
      <c r="H59" s="398">
        <v>45091</v>
      </c>
      <c r="I59" s="301">
        <f t="shared" si="5"/>
        <v>7.875</v>
      </c>
      <c r="J59" s="301">
        <f t="shared" si="0"/>
        <v>5.625</v>
      </c>
      <c r="K59" s="301">
        <f t="shared" si="1"/>
        <v>6.1875</v>
      </c>
      <c r="L59" s="301" t="e">
        <f t="shared" si="2"/>
        <v>#DIV/0!</v>
      </c>
      <c r="M59" s="341">
        <v>9</v>
      </c>
      <c r="N59" s="341">
        <v>7</v>
      </c>
      <c r="O59" s="341">
        <v>6</v>
      </c>
      <c r="P59" s="341">
        <v>6</v>
      </c>
      <c r="Q59" s="341">
        <v>5</v>
      </c>
      <c r="R59" s="300" t="s">
        <v>8</v>
      </c>
    </row>
    <row r="60" spans="1:88">
      <c r="A60" s="300" t="s">
        <v>13878</v>
      </c>
      <c r="B60" s="183" t="s">
        <v>13917</v>
      </c>
      <c r="H60" s="398">
        <v>45034</v>
      </c>
      <c r="I60" s="301">
        <f t="shared" si="5"/>
        <v>9.125</v>
      </c>
      <c r="J60" s="301">
        <f t="shared" si="0"/>
        <v>5.25</v>
      </c>
      <c r="K60" s="301">
        <f t="shared" si="1"/>
        <v>6.21875</v>
      </c>
      <c r="L60" s="301" t="e">
        <f t="shared" si="2"/>
        <v>#DIV/0!</v>
      </c>
      <c r="M60" s="341">
        <v>9</v>
      </c>
      <c r="N60" s="341">
        <v>10</v>
      </c>
      <c r="O60" s="341">
        <v>7</v>
      </c>
      <c r="P60" s="341">
        <v>6</v>
      </c>
      <c r="Q60" s="341">
        <v>4</v>
      </c>
      <c r="R60" s="300" t="s">
        <v>8</v>
      </c>
    </row>
    <row r="61" spans="1:88">
      <c r="A61" s="300" t="s">
        <v>13878</v>
      </c>
      <c r="B61" s="183" t="s">
        <v>13916</v>
      </c>
      <c r="H61" s="398">
        <v>45312</v>
      </c>
      <c r="I61" s="301">
        <f t="shared" si="5"/>
        <v>8.25</v>
      </c>
      <c r="J61" s="301">
        <f t="shared" si="0"/>
        <v>9.25</v>
      </c>
      <c r="K61" s="301">
        <f t="shared" si="1"/>
        <v>9</v>
      </c>
      <c r="L61" s="301" t="e">
        <f t="shared" si="2"/>
        <v>#DIV/0!</v>
      </c>
      <c r="M61" s="300">
        <v>8</v>
      </c>
      <c r="N61" s="300">
        <v>8</v>
      </c>
      <c r="O61" s="300">
        <v>10</v>
      </c>
      <c r="P61" s="300">
        <v>10</v>
      </c>
      <c r="Q61" s="300">
        <v>8</v>
      </c>
      <c r="R61" s="300" t="s">
        <v>8</v>
      </c>
    </row>
    <row r="62" spans="1:88">
      <c r="A62" s="300" t="s">
        <v>13878</v>
      </c>
      <c r="B62" s="183" t="s">
        <v>13915</v>
      </c>
      <c r="H62" s="398">
        <v>44971</v>
      </c>
      <c r="I62" s="301">
        <f t="shared" si="5"/>
        <v>6.125</v>
      </c>
      <c r="J62" s="301">
        <f t="shared" si="0"/>
        <v>6.875</v>
      </c>
      <c r="K62" s="301">
        <f t="shared" si="1"/>
        <v>6.6875</v>
      </c>
      <c r="L62" s="301" t="e">
        <f t="shared" si="2"/>
        <v>#DIV/0!</v>
      </c>
      <c r="M62" s="341">
        <v>6</v>
      </c>
      <c r="N62" s="341">
        <v>5</v>
      </c>
      <c r="O62" s="341">
        <v>10</v>
      </c>
      <c r="P62" s="341">
        <v>8</v>
      </c>
      <c r="Q62" s="341">
        <v>5</v>
      </c>
      <c r="R62" s="300" t="s">
        <v>8</v>
      </c>
    </row>
    <row r="63" spans="1:88">
      <c r="A63" s="300" t="s">
        <v>13878</v>
      </c>
      <c r="B63" s="183" t="s">
        <v>13914</v>
      </c>
      <c r="H63" s="398">
        <v>44920</v>
      </c>
      <c r="I63" s="301">
        <v>9.4</v>
      </c>
      <c r="J63" s="301">
        <f t="shared" si="0"/>
        <v>0</v>
      </c>
      <c r="K63" s="301">
        <f t="shared" si="1"/>
        <v>2.35</v>
      </c>
      <c r="L63" s="301" t="e">
        <f t="shared" si="2"/>
        <v>#DIV/0!</v>
      </c>
      <c r="R63" s="300" t="s">
        <v>8</v>
      </c>
    </row>
    <row r="64" spans="1:88">
      <c r="A64" s="300" t="s">
        <v>13878</v>
      </c>
      <c r="B64" s="183" t="s">
        <v>13913</v>
      </c>
      <c r="H64" s="398">
        <v>44779</v>
      </c>
      <c r="I64" s="301">
        <v>10</v>
      </c>
      <c r="J64" s="301">
        <f t="shared" si="0"/>
        <v>0</v>
      </c>
      <c r="K64" s="301">
        <f t="shared" si="1"/>
        <v>2.5</v>
      </c>
      <c r="L64" s="301" t="e">
        <f t="shared" si="2"/>
        <v>#DIV/0!</v>
      </c>
      <c r="R64" s="300" t="s">
        <v>8</v>
      </c>
    </row>
    <row r="65" spans="1:49">
      <c r="A65" s="300" t="s">
        <v>13878</v>
      </c>
      <c r="B65" s="183" t="s">
        <v>13912</v>
      </c>
      <c r="H65" s="398">
        <v>45305</v>
      </c>
      <c r="I65" s="301">
        <f>(M65*4+N65*3+O65*1)/8</f>
        <v>8.625</v>
      </c>
      <c r="J65" s="301">
        <f t="shared" si="0"/>
        <v>5.5</v>
      </c>
      <c r="K65" s="301">
        <f t="shared" si="1"/>
        <v>6.28125</v>
      </c>
      <c r="L65" s="301" t="e">
        <f t="shared" si="2"/>
        <v>#DIV/0!</v>
      </c>
      <c r="M65" s="341">
        <v>9</v>
      </c>
      <c r="N65" s="341">
        <v>8</v>
      </c>
      <c r="O65" s="341">
        <v>9</v>
      </c>
      <c r="P65" s="341">
        <v>4</v>
      </c>
      <c r="Q65" s="341">
        <v>8</v>
      </c>
      <c r="R65" s="300" t="s">
        <v>8</v>
      </c>
    </row>
    <row r="66" spans="1:49">
      <c r="A66" s="300" t="s">
        <v>13878</v>
      </c>
      <c r="B66" s="399" t="s">
        <v>3263</v>
      </c>
      <c r="H66" s="398">
        <v>45368</v>
      </c>
      <c r="I66" s="301">
        <f>(M66*4+N66*3+O66*1)/8</f>
        <v>8.125</v>
      </c>
      <c r="J66" s="301">
        <f t="shared" ref="J66:J129" si="6">(P66*5+Q66*3)/8</f>
        <v>4.75</v>
      </c>
      <c r="K66" s="301">
        <f t="shared" ref="K66:K129" si="7">(I66+(J66*3))/4</f>
        <v>5.59375</v>
      </c>
      <c r="L66" s="301">
        <f t="shared" ref="L66:L129" si="8">((I66*10)+(AVERAGE(R66:CU66)))/11</f>
        <v>7.9863636363636354</v>
      </c>
      <c r="M66" s="341">
        <v>9</v>
      </c>
      <c r="N66" s="341">
        <v>8</v>
      </c>
      <c r="O66" s="341">
        <v>5</v>
      </c>
      <c r="P66" s="341">
        <v>4</v>
      </c>
      <c r="Q66" s="341">
        <v>6</v>
      </c>
      <c r="R66" s="300" t="s">
        <v>8</v>
      </c>
      <c r="AF66" s="322">
        <v>7.2</v>
      </c>
      <c r="AG66" s="300">
        <v>6</v>
      </c>
    </row>
    <row r="67" spans="1:49">
      <c r="A67" s="300" t="s">
        <v>13878</v>
      </c>
      <c r="B67" s="183" t="s">
        <v>13911</v>
      </c>
      <c r="H67" s="398">
        <v>44865</v>
      </c>
      <c r="I67" s="301">
        <v>10</v>
      </c>
      <c r="J67" s="301">
        <f t="shared" si="6"/>
        <v>0</v>
      </c>
      <c r="K67" s="301">
        <f t="shared" si="7"/>
        <v>2.5</v>
      </c>
      <c r="L67" s="301" t="e">
        <f t="shared" si="8"/>
        <v>#DIV/0!</v>
      </c>
      <c r="R67" s="300" t="s">
        <v>8</v>
      </c>
    </row>
    <row r="68" spans="1:49">
      <c r="A68" s="300" t="s">
        <v>13878</v>
      </c>
      <c r="B68" s="183" t="s">
        <v>13910</v>
      </c>
      <c r="H68" s="398">
        <v>45349</v>
      </c>
      <c r="I68" s="301">
        <f t="shared" ref="I68:I75" si="9">(M68*4+N68*3+O68*1)/8</f>
        <v>0</v>
      </c>
      <c r="J68" s="301">
        <f t="shared" si="6"/>
        <v>0</v>
      </c>
      <c r="K68" s="301">
        <f t="shared" si="7"/>
        <v>0</v>
      </c>
      <c r="L68" s="301" t="e">
        <f t="shared" si="8"/>
        <v>#DIV/0!</v>
      </c>
      <c r="R68" s="300" t="s">
        <v>8</v>
      </c>
    </row>
    <row r="69" spans="1:49">
      <c r="A69" s="300" t="s">
        <v>13878</v>
      </c>
      <c r="B69" s="183" t="s">
        <v>13909</v>
      </c>
      <c r="H69" s="398">
        <v>45320</v>
      </c>
      <c r="I69" s="301">
        <f t="shared" si="9"/>
        <v>8.75</v>
      </c>
      <c r="J69" s="301">
        <f t="shared" si="6"/>
        <v>4.5</v>
      </c>
      <c r="K69" s="301">
        <f t="shared" si="7"/>
        <v>5.5625</v>
      </c>
      <c r="L69" s="301" t="e">
        <f t="shared" si="8"/>
        <v>#DIV/0!</v>
      </c>
      <c r="M69" s="300">
        <v>9</v>
      </c>
      <c r="N69" s="300">
        <v>8</v>
      </c>
      <c r="O69" s="300">
        <v>10</v>
      </c>
      <c r="P69" s="300">
        <v>3</v>
      </c>
      <c r="Q69" s="300">
        <v>7</v>
      </c>
      <c r="R69" s="300" t="s">
        <v>8</v>
      </c>
    </row>
    <row r="70" spans="1:49">
      <c r="A70" s="300" t="s">
        <v>13878</v>
      </c>
      <c r="B70" s="183" t="s">
        <v>3092</v>
      </c>
      <c r="H70" s="398">
        <v>45391</v>
      </c>
      <c r="I70" s="301">
        <f t="shared" si="9"/>
        <v>4.75</v>
      </c>
      <c r="J70" s="301">
        <f t="shared" si="6"/>
        <v>6.5</v>
      </c>
      <c r="K70" s="301">
        <f t="shared" si="7"/>
        <v>6.0625</v>
      </c>
      <c r="L70" s="301" t="e">
        <f t="shared" si="8"/>
        <v>#DIV/0!</v>
      </c>
      <c r="M70" s="300">
        <v>5</v>
      </c>
      <c r="N70" s="300">
        <v>4</v>
      </c>
      <c r="O70" s="300">
        <v>6</v>
      </c>
      <c r="P70" s="300">
        <v>5</v>
      </c>
      <c r="Q70" s="300">
        <v>9</v>
      </c>
      <c r="R70" s="300" t="s">
        <v>8</v>
      </c>
    </row>
    <row r="71" spans="1:49">
      <c r="A71" s="300" t="s">
        <v>13878</v>
      </c>
      <c r="B71" s="183" t="s">
        <v>13908</v>
      </c>
      <c r="H71" s="398">
        <v>45380</v>
      </c>
      <c r="I71" s="301">
        <f t="shared" si="9"/>
        <v>3.875</v>
      </c>
      <c r="J71" s="301">
        <f t="shared" si="6"/>
        <v>4.25</v>
      </c>
      <c r="K71" s="301">
        <f t="shared" si="7"/>
        <v>4.15625</v>
      </c>
      <c r="L71" s="301" t="e">
        <f t="shared" si="8"/>
        <v>#DIV/0!</v>
      </c>
      <c r="M71" s="300">
        <v>4</v>
      </c>
      <c r="N71" s="300">
        <v>3</v>
      </c>
      <c r="O71" s="300">
        <v>6</v>
      </c>
      <c r="P71" s="300">
        <v>5</v>
      </c>
      <c r="Q71" s="300">
        <v>3</v>
      </c>
      <c r="R71" s="300" t="s">
        <v>8</v>
      </c>
    </row>
    <row r="72" spans="1:49">
      <c r="A72" s="300" t="s">
        <v>13878</v>
      </c>
      <c r="B72" s="183" t="s">
        <v>2642</v>
      </c>
      <c r="H72" s="398">
        <v>45379</v>
      </c>
      <c r="I72" s="301">
        <f t="shared" si="9"/>
        <v>7</v>
      </c>
      <c r="J72" s="301">
        <f t="shared" si="6"/>
        <v>5.125</v>
      </c>
      <c r="K72" s="301">
        <f t="shared" si="7"/>
        <v>5.59375</v>
      </c>
      <c r="L72" s="301" t="e">
        <f t="shared" si="8"/>
        <v>#DIV/0!</v>
      </c>
      <c r="M72" s="300">
        <v>7</v>
      </c>
      <c r="N72" s="300">
        <v>7</v>
      </c>
      <c r="O72" s="300">
        <v>7</v>
      </c>
      <c r="P72" s="300">
        <v>4</v>
      </c>
      <c r="Q72" s="300">
        <v>7</v>
      </c>
      <c r="R72" s="300" t="s">
        <v>8</v>
      </c>
    </row>
    <row r="73" spans="1:49">
      <c r="A73" s="300" t="s">
        <v>13878</v>
      </c>
      <c r="B73" s="183" t="s">
        <v>13907</v>
      </c>
      <c r="H73" s="398">
        <v>45060</v>
      </c>
      <c r="I73" s="301">
        <f t="shared" si="9"/>
        <v>7.75</v>
      </c>
      <c r="J73" s="301">
        <f t="shared" si="6"/>
        <v>4.75</v>
      </c>
      <c r="K73" s="301">
        <f t="shared" si="7"/>
        <v>5.5</v>
      </c>
      <c r="L73" s="301" t="e">
        <f t="shared" si="8"/>
        <v>#DIV/0!</v>
      </c>
      <c r="M73" s="341">
        <v>8</v>
      </c>
      <c r="N73" s="341">
        <v>8</v>
      </c>
      <c r="O73" s="341">
        <v>6</v>
      </c>
      <c r="P73" s="341">
        <v>4</v>
      </c>
      <c r="Q73" s="341">
        <v>6</v>
      </c>
      <c r="R73" s="300" t="s">
        <v>8</v>
      </c>
    </row>
    <row r="74" spans="1:49">
      <c r="A74" s="300" t="s">
        <v>13878</v>
      </c>
      <c r="B74" s="183" t="s">
        <v>3083</v>
      </c>
      <c r="H74" s="398">
        <v>45391</v>
      </c>
      <c r="I74" s="301">
        <f t="shared" si="9"/>
        <v>6.625</v>
      </c>
      <c r="J74" s="301">
        <f t="shared" si="6"/>
        <v>7.75</v>
      </c>
      <c r="K74" s="301">
        <f t="shared" si="7"/>
        <v>7.46875</v>
      </c>
      <c r="L74" s="301" t="e">
        <f t="shared" si="8"/>
        <v>#DIV/0!</v>
      </c>
      <c r="M74" s="300">
        <v>8</v>
      </c>
      <c r="N74" s="300">
        <v>5</v>
      </c>
      <c r="O74" s="300">
        <v>6</v>
      </c>
      <c r="P74" s="300">
        <v>7</v>
      </c>
      <c r="Q74" s="300">
        <v>9</v>
      </c>
      <c r="R74" s="300" t="s">
        <v>8</v>
      </c>
    </row>
    <row r="75" spans="1:49">
      <c r="A75" s="300" t="s">
        <v>13878</v>
      </c>
      <c r="B75" s="183" t="s">
        <v>13906</v>
      </c>
      <c r="H75" s="398">
        <v>45488</v>
      </c>
      <c r="I75" s="301">
        <f t="shared" si="9"/>
        <v>8.2000000000000011</v>
      </c>
      <c r="J75" s="301">
        <f t="shared" si="6"/>
        <v>7.55</v>
      </c>
      <c r="K75" s="301">
        <f t="shared" si="7"/>
        <v>7.7125000000000004</v>
      </c>
      <c r="L75" s="301" t="e">
        <f t="shared" si="8"/>
        <v>#DIV/0!</v>
      </c>
      <c r="M75" s="341">
        <v>8</v>
      </c>
      <c r="N75" s="341">
        <v>8.8000000000000007</v>
      </c>
      <c r="O75" s="341">
        <v>7.2</v>
      </c>
      <c r="P75" s="341">
        <v>8</v>
      </c>
      <c r="Q75" s="341">
        <v>6.8</v>
      </c>
      <c r="R75" s="300" t="s">
        <v>8</v>
      </c>
    </row>
    <row r="76" spans="1:49">
      <c r="A76" s="300" t="s">
        <v>13878</v>
      </c>
      <c r="B76" s="183" t="s">
        <v>13905</v>
      </c>
      <c r="H76" s="398">
        <v>44946</v>
      </c>
      <c r="I76" s="301">
        <v>9.1</v>
      </c>
      <c r="J76" s="301">
        <f t="shared" si="6"/>
        <v>0</v>
      </c>
      <c r="K76" s="301">
        <f t="shared" si="7"/>
        <v>2.2749999999999999</v>
      </c>
      <c r="L76" s="301">
        <f t="shared" si="8"/>
        <v>9.1818181818181817</v>
      </c>
      <c r="R76" s="300" t="s">
        <v>8</v>
      </c>
      <c r="AW76" s="300">
        <v>10</v>
      </c>
    </row>
    <row r="77" spans="1:49">
      <c r="A77" s="300" t="s">
        <v>13878</v>
      </c>
      <c r="B77" s="183" t="s">
        <v>13904</v>
      </c>
      <c r="H77" s="398">
        <v>45031</v>
      </c>
      <c r="I77" s="301">
        <f>(M77*4+N77*3+O77*1)/8</f>
        <v>8.125</v>
      </c>
      <c r="J77" s="301">
        <f t="shared" si="6"/>
        <v>5.75</v>
      </c>
      <c r="K77" s="301">
        <f t="shared" si="7"/>
        <v>6.34375</v>
      </c>
      <c r="L77" s="301" t="e">
        <f t="shared" si="8"/>
        <v>#DIV/0!</v>
      </c>
      <c r="M77" s="341">
        <v>9</v>
      </c>
      <c r="N77" s="341">
        <v>7</v>
      </c>
      <c r="O77" s="341">
        <v>8</v>
      </c>
      <c r="P77" s="341">
        <v>5</v>
      </c>
      <c r="Q77" s="341">
        <v>7</v>
      </c>
      <c r="R77" s="300" t="s">
        <v>8</v>
      </c>
    </row>
    <row r="78" spans="1:49">
      <c r="A78" s="300" t="s">
        <v>13878</v>
      </c>
      <c r="B78" s="183" t="s">
        <v>13904</v>
      </c>
      <c r="H78" s="398">
        <v>44940</v>
      </c>
      <c r="I78" s="301">
        <v>9.3000000000000007</v>
      </c>
      <c r="J78" s="301">
        <f t="shared" si="6"/>
        <v>0</v>
      </c>
      <c r="K78" s="301">
        <f t="shared" si="7"/>
        <v>2.3250000000000002</v>
      </c>
      <c r="L78" s="301" t="e">
        <f t="shared" si="8"/>
        <v>#DIV/0!</v>
      </c>
      <c r="R78" s="300" t="s">
        <v>8</v>
      </c>
    </row>
    <row r="79" spans="1:49">
      <c r="A79" s="300" t="s">
        <v>13878</v>
      </c>
      <c r="B79" s="183" t="s">
        <v>13903</v>
      </c>
      <c r="H79" s="398">
        <v>45359</v>
      </c>
      <c r="I79" s="301">
        <f t="shared" ref="I79:I98" si="10">(M79*4+N79*3+O79*1)/8</f>
        <v>7.375</v>
      </c>
      <c r="J79" s="301">
        <f t="shared" si="6"/>
        <v>3.75</v>
      </c>
      <c r="K79" s="301">
        <f t="shared" si="7"/>
        <v>4.65625</v>
      </c>
      <c r="L79" s="301" t="e">
        <f t="shared" si="8"/>
        <v>#DIV/0!</v>
      </c>
      <c r="M79" s="341">
        <v>8</v>
      </c>
      <c r="N79" s="341">
        <v>7</v>
      </c>
      <c r="O79" s="341">
        <v>6</v>
      </c>
      <c r="P79" s="341">
        <v>3</v>
      </c>
      <c r="Q79" s="341">
        <v>5</v>
      </c>
      <c r="R79" s="300" t="s">
        <v>8</v>
      </c>
    </row>
    <row r="80" spans="1:49">
      <c r="A80" s="300" t="s">
        <v>13878</v>
      </c>
      <c r="B80" s="183" t="s">
        <v>13902</v>
      </c>
      <c r="H80" s="398">
        <v>45054</v>
      </c>
      <c r="I80" s="301">
        <f t="shared" si="10"/>
        <v>8</v>
      </c>
      <c r="J80" s="301">
        <f t="shared" si="6"/>
        <v>6.5</v>
      </c>
      <c r="K80" s="301">
        <f t="shared" si="7"/>
        <v>6.875</v>
      </c>
      <c r="L80" s="301" t="e">
        <f t="shared" si="8"/>
        <v>#DIV/0!</v>
      </c>
      <c r="M80" s="341">
        <v>9</v>
      </c>
      <c r="N80" s="341">
        <v>7</v>
      </c>
      <c r="O80" s="341">
        <v>7</v>
      </c>
      <c r="P80" s="341">
        <v>5</v>
      </c>
      <c r="Q80" s="341">
        <v>9</v>
      </c>
      <c r="R80" s="300" t="s">
        <v>8</v>
      </c>
    </row>
    <row r="81" spans="1:60">
      <c r="A81" s="300" t="s">
        <v>13878</v>
      </c>
      <c r="B81" s="183" t="s">
        <v>3197</v>
      </c>
      <c r="H81" s="398">
        <v>45348</v>
      </c>
      <c r="I81" s="301">
        <f t="shared" si="10"/>
        <v>7.75</v>
      </c>
      <c r="J81" s="301">
        <f t="shared" si="6"/>
        <v>8.25</v>
      </c>
      <c r="K81" s="301">
        <f t="shared" si="7"/>
        <v>8.125</v>
      </c>
      <c r="L81" s="301">
        <f t="shared" si="8"/>
        <v>7.8787878787878789</v>
      </c>
      <c r="M81" s="300">
        <v>9</v>
      </c>
      <c r="N81" s="300">
        <v>7</v>
      </c>
      <c r="O81" s="300">
        <v>5</v>
      </c>
      <c r="P81" s="300">
        <v>9</v>
      </c>
      <c r="Q81" s="300">
        <v>7</v>
      </c>
      <c r="R81" s="300" t="s">
        <v>8</v>
      </c>
      <c r="S81" s="300">
        <v>10</v>
      </c>
      <c r="Y81" s="322">
        <v>8.5</v>
      </c>
      <c r="AG81" s="300" t="s">
        <v>8</v>
      </c>
      <c r="AH81" s="300" t="s">
        <v>8</v>
      </c>
      <c r="AI81" s="300" t="s">
        <v>8</v>
      </c>
      <c r="AJ81" s="300" t="s">
        <v>8</v>
      </c>
      <c r="AK81" s="300" t="s">
        <v>8</v>
      </c>
      <c r="AL81" s="300" t="s">
        <v>8</v>
      </c>
      <c r="AM81" s="322">
        <v>9</v>
      </c>
    </row>
    <row r="82" spans="1:60">
      <c r="A82" s="300" t="s">
        <v>13878</v>
      </c>
      <c r="B82" s="183" t="s">
        <v>3470</v>
      </c>
      <c r="H82" s="398">
        <v>45387</v>
      </c>
      <c r="I82" s="301">
        <f t="shared" si="10"/>
        <v>8.25</v>
      </c>
      <c r="J82" s="301">
        <f t="shared" si="6"/>
        <v>7.375</v>
      </c>
      <c r="K82" s="301">
        <f t="shared" si="7"/>
        <v>7.59375</v>
      </c>
      <c r="L82" s="301">
        <f t="shared" si="8"/>
        <v>8.2575757575757578</v>
      </c>
      <c r="M82" s="341">
        <v>9</v>
      </c>
      <c r="N82" s="341">
        <v>7</v>
      </c>
      <c r="O82" s="341">
        <v>9</v>
      </c>
      <c r="P82" s="341">
        <v>7</v>
      </c>
      <c r="Q82" s="341">
        <v>8</v>
      </c>
      <c r="R82" s="300" t="s">
        <v>8</v>
      </c>
      <c r="S82" s="300">
        <v>10</v>
      </c>
      <c r="BB82" s="300" t="s">
        <v>8</v>
      </c>
      <c r="BC82" s="300" t="s">
        <v>8</v>
      </c>
      <c r="BD82" s="300">
        <v>7</v>
      </c>
      <c r="BE82" s="300">
        <v>8</v>
      </c>
      <c r="BF82" s="300" t="s">
        <v>8</v>
      </c>
      <c r="BG82" s="300" t="s">
        <v>8</v>
      </c>
      <c r="BH82" s="322" t="s">
        <v>8</v>
      </c>
    </row>
    <row r="83" spans="1:60">
      <c r="A83" s="300" t="s">
        <v>13878</v>
      </c>
      <c r="B83" s="183" t="s">
        <v>2704</v>
      </c>
      <c r="H83" s="398">
        <v>45385</v>
      </c>
      <c r="I83" s="301">
        <f t="shared" si="10"/>
        <v>7.625</v>
      </c>
      <c r="J83" s="301">
        <f t="shared" si="6"/>
        <v>5.5</v>
      </c>
      <c r="K83" s="301">
        <f t="shared" si="7"/>
        <v>6.03125</v>
      </c>
      <c r="L83" s="301" t="e">
        <f t="shared" si="8"/>
        <v>#DIV/0!</v>
      </c>
      <c r="M83" s="300">
        <v>8</v>
      </c>
      <c r="N83" s="300">
        <v>7</v>
      </c>
      <c r="O83" s="300">
        <v>8</v>
      </c>
      <c r="P83" s="300">
        <v>4</v>
      </c>
      <c r="Q83" s="300">
        <v>8</v>
      </c>
      <c r="R83" s="300" t="s">
        <v>8</v>
      </c>
    </row>
    <row r="84" spans="1:60">
      <c r="A84" s="300" t="s">
        <v>13878</v>
      </c>
      <c r="B84" s="183" t="s">
        <v>13901</v>
      </c>
      <c r="H84" s="398">
        <v>45375</v>
      </c>
      <c r="I84" s="301">
        <f t="shared" si="10"/>
        <v>5.75</v>
      </c>
      <c r="J84" s="301">
        <f t="shared" si="6"/>
        <v>8</v>
      </c>
      <c r="K84" s="301">
        <f t="shared" si="7"/>
        <v>7.4375</v>
      </c>
      <c r="L84" s="301">
        <f t="shared" si="8"/>
        <v>6.1363636363636367</v>
      </c>
      <c r="M84" s="300">
        <v>6</v>
      </c>
      <c r="N84" s="300">
        <v>6</v>
      </c>
      <c r="O84" s="300">
        <v>4</v>
      </c>
      <c r="P84" s="300">
        <v>8</v>
      </c>
      <c r="Q84" s="300">
        <v>8</v>
      </c>
      <c r="R84" s="300" t="s">
        <v>8</v>
      </c>
      <c r="S84" s="300">
        <v>10</v>
      </c>
    </row>
    <row r="85" spans="1:60">
      <c r="A85" s="300" t="s">
        <v>13878</v>
      </c>
      <c r="B85" s="183" t="s">
        <v>3033</v>
      </c>
      <c r="H85" s="398">
        <v>45388</v>
      </c>
      <c r="I85" s="301">
        <f t="shared" si="10"/>
        <v>4.5</v>
      </c>
      <c r="J85" s="301">
        <f t="shared" si="6"/>
        <v>3.5</v>
      </c>
      <c r="K85" s="301">
        <f t="shared" si="7"/>
        <v>3.75</v>
      </c>
      <c r="L85" s="301" t="e">
        <f t="shared" si="8"/>
        <v>#DIV/0!</v>
      </c>
      <c r="M85" s="300">
        <v>4</v>
      </c>
      <c r="N85" s="300">
        <v>4</v>
      </c>
      <c r="O85" s="300">
        <v>8</v>
      </c>
      <c r="P85" s="300">
        <v>5</v>
      </c>
      <c r="Q85" s="300">
        <v>1</v>
      </c>
      <c r="R85" s="300" t="s">
        <v>8</v>
      </c>
    </row>
    <row r="86" spans="1:60">
      <c r="A86" s="300" t="s">
        <v>13878</v>
      </c>
      <c r="B86" s="183" t="s">
        <v>13900</v>
      </c>
      <c r="H86" s="398">
        <v>45607</v>
      </c>
      <c r="I86" s="301">
        <f t="shared" si="10"/>
        <v>8.375</v>
      </c>
      <c r="J86" s="301">
        <f t="shared" si="6"/>
        <v>7.5</v>
      </c>
      <c r="K86" s="301">
        <f t="shared" si="7"/>
        <v>7.71875</v>
      </c>
      <c r="L86" s="301">
        <f t="shared" si="8"/>
        <v>8.377272727272727</v>
      </c>
      <c r="M86" s="300">
        <v>8.5</v>
      </c>
      <c r="N86" s="300">
        <v>9</v>
      </c>
      <c r="O86" s="300">
        <v>6</v>
      </c>
      <c r="P86" s="300">
        <v>9</v>
      </c>
      <c r="Q86" s="300">
        <v>5</v>
      </c>
      <c r="R86" s="300" t="s">
        <v>8</v>
      </c>
      <c r="S86" s="300">
        <v>8.4</v>
      </c>
    </row>
    <row r="87" spans="1:60">
      <c r="A87" s="300" t="s">
        <v>13878</v>
      </c>
      <c r="B87" s="183" t="s">
        <v>3129</v>
      </c>
      <c r="H87" s="398">
        <v>45396</v>
      </c>
      <c r="I87" s="301">
        <f t="shared" si="10"/>
        <v>7.75</v>
      </c>
      <c r="J87" s="301">
        <f t="shared" si="6"/>
        <v>6.75</v>
      </c>
      <c r="K87" s="301">
        <f t="shared" si="7"/>
        <v>7</v>
      </c>
      <c r="L87" s="301" t="e">
        <f t="shared" si="8"/>
        <v>#DIV/0!</v>
      </c>
      <c r="M87" s="300">
        <v>8</v>
      </c>
      <c r="N87" s="300">
        <v>8</v>
      </c>
      <c r="O87" s="300">
        <v>6</v>
      </c>
      <c r="P87" s="300">
        <v>6</v>
      </c>
      <c r="Q87" s="300">
        <v>8</v>
      </c>
      <c r="R87" s="300" t="s">
        <v>8</v>
      </c>
    </row>
    <row r="88" spans="1:60">
      <c r="A88" s="300" t="s">
        <v>13878</v>
      </c>
      <c r="B88" s="183" t="s">
        <v>13899</v>
      </c>
      <c r="H88" s="398">
        <v>44988</v>
      </c>
      <c r="I88" s="301">
        <f t="shared" si="10"/>
        <v>8.5</v>
      </c>
      <c r="J88" s="301">
        <f t="shared" si="6"/>
        <v>5.875</v>
      </c>
      <c r="K88" s="301">
        <f t="shared" si="7"/>
        <v>6.53125</v>
      </c>
      <c r="L88" s="301" t="e">
        <f t="shared" si="8"/>
        <v>#DIV/0!</v>
      </c>
      <c r="M88" s="341">
        <v>9</v>
      </c>
      <c r="N88" s="341">
        <v>8</v>
      </c>
      <c r="O88" s="341">
        <v>8</v>
      </c>
      <c r="P88" s="341">
        <v>7</v>
      </c>
      <c r="Q88" s="341">
        <v>4</v>
      </c>
      <c r="R88" s="300" t="s">
        <v>8</v>
      </c>
    </row>
    <row r="89" spans="1:60">
      <c r="A89" s="300" t="s">
        <v>13878</v>
      </c>
      <c r="B89" s="183" t="s">
        <v>13898</v>
      </c>
      <c r="H89" s="398">
        <v>45027</v>
      </c>
      <c r="I89" s="301">
        <f t="shared" si="10"/>
        <v>6.875</v>
      </c>
      <c r="J89" s="301">
        <f t="shared" si="6"/>
        <v>7.875</v>
      </c>
      <c r="K89" s="301">
        <f t="shared" si="7"/>
        <v>7.625</v>
      </c>
      <c r="L89" s="301" t="e">
        <f t="shared" si="8"/>
        <v>#DIV/0!</v>
      </c>
      <c r="M89" s="341">
        <v>7</v>
      </c>
      <c r="N89" s="341">
        <v>6</v>
      </c>
      <c r="O89" s="341">
        <v>9</v>
      </c>
      <c r="P89" s="341">
        <v>9</v>
      </c>
      <c r="Q89" s="341">
        <v>6</v>
      </c>
      <c r="R89" s="300" t="s">
        <v>8</v>
      </c>
    </row>
    <row r="90" spans="1:60">
      <c r="A90" s="300" t="s">
        <v>13878</v>
      </c>
      <c r="B90" s="183" t="s">
        <v>13897</v>
      </c>
      <c r="H90" s="398">
        <v>45421</v>
      </c>
      <c r="I90" s="301">
        <f t="shared" si="10"/>
        <v>8</v>
      </c>
      <c r="J90" s="301">
        <f t="shared" si="6"/>
        <v>5.125</v>
      </c>
      <c r="K90" s="301">
        <f t="shared" si="7"/>
        <v>5.84375</v>
      </c>
      <c r="L90" s="301" t="e">
        <f t="shared" si="8"/>
        <v>#DIV/0!</v>
      </c>
      <c r="M90" s="300">
        <v>8</v>
      </c>
      <c r="N90" s="300">
        <v>8</v>
      </c>
      <c r="O90" s="300">
        <v>8</v>
      </c>
      <c r="P90" s="300">
        <v>4</v>
      </c>
      <c r="Q90" s="300">
        <v>7</v>
      </c>
      <c r="R90" s="300" t="s">
        <v>8</v>
      </c>
    </row>
    <row r="91" spans="1:60">
      <c r="A91" s="300" t="s">
        <v>13878</v>
      </c>
      <c r="B91" s="183" t="s">
        <v>13896</v>
      </c>
      <c r="H91" s="398">
        <v>45351</v>
      </c>
      <c r="I91" s="301">
        <f t="shared" si="10"/>
        <v>7.875</v>
      </c>
      <c r="J91" s="301">
        <f t="shared" si="6"/>
        <v>6.125</v>
      </c>
      <c r="K91" s="301">
        <f t="shared" si="7"/>
        <v>6.5625</v>
      </c>
      <c r="L91" s="301" t="e">
        <f t="shared" si="8"/>
        <v>#DIV/0!</v>
      </c>
      <c r="M91" s="300">
        <v>7</v>
      </c>
      <c r="N91" s="300">
        <v>9</v>
      </c>
      <c r="O91" s="300">
        <v>8</v>
      </c>
      <c r="P91" s="300">
        <v>5</v>
      </c>
      <c r="Q91" s="300">
        <v>8</v>
      </c>
      <c r="R91" s="300" t="s">
        <v>8</v>
      </c>
    </row>
    <row r="92" spans="1:60">
      <c r="A92" s="300" t="s">
        <v>13878</v>
      </c>
      <c r="B92" s="183" t="s">
        <v>13895</v>
      </c>
      <c r="H92" s="398">
        <v>44966</v>
      </c>
      <c r="I92" s="301">
        <f t="shared" si="10"/>
        <v>7.125</v>
      </c>
      <c r="J92" s="301">
        <f t="shared" si="6"/>
        <v>6.625</v>
      </c>
      <c r="K92" s="301">
        <f t="shared" si="7"/>
        <v>6.75</v>
      </c>
      <c r="L92" s="301" t="e">
        <f t="shared" si="8"/>
        <v>#DIV/0!</v>
      </c>
      <c r="M92" s="341">
        <v>8</v>
      </c>
      <c r="N92" s="341">
        <v>6</v>
      </c>
      <c r="O92" s="341">
        <v>7</v>
      </c>
      <c r="P92" s="341">
        <v>7</v>
      </c>
      <c r="Q92" s="341">
        <v>6</v>
      </c>
      <c r="R92" s="300" t="s">
        <v>8</v>
      </c>
    </row>
    <row r="93" spans="1:60">
      <c r="A93" s="300" t="s">
        <v>13878</v>
      </c>
      <c r="B93" s="183" t="s">
        <v>13894</v>
      </c>
      <c r="H93" s="398">
        <v>44997</v>
      </c>
      <c r="I93" s="301">
        <f t="shared" si="10"/>
        <v>7</v>
      </c>
      <c r="J93" s="301">
        <f t="shared" si="6"/>
        <v>9.25</v>
      </c>
      <c r="K93" s="301">
        <f t="shared" si="7"/>
        <v>8.6875</v>
      </c>
      <c r="L93" s="301" t="e">
        <f t="shared" si="8"/>
        <v>#DIV/0!</v>
      </c>
      <c r="M93" s="341">
        <v>7</v>
      </c>
      <c r="N93" s="341">
        <v>6</v>
      </c>
      <c r="O93" s="341">
        <v>10</v>
      </c>
      <c r="P93" s="341">
        <v>10</v>
      </c>
      <c r="Q93" s="341">
        <v>8</v>
      </c>
      <c r="R93" s="300" t="s">
        <v>8</v>
      </c>
    </row>
    <row r="94" spans="1:60">
      <c r="A94" s="300" t="s">
        <v>13878</v>
      </c>
      <c r="B94" s="183" t="s">
        <v>13893</v>
      </c>
      <c r="H94" s="398">
        <v>45048</v>
      </c>
      <c r="I94" s="301">
        <f t="shared" si="10"/>
        <v>4.75</v>
      </c>
      <c r="J94" s="301">
        <f t="shared" si="6"/>
        <v>7.25</v>
      </c>
      <c r="K94" s="301">
        <f t="shared" si="7"/>
        <v>6.625</v>
      </c>
      <c r="L94" s="301" t="e">
        <f t="shared" si="8"/>
        <v>#DIV/0!</v>
      </c>
      <c r="M94" s="341">
        <v>4</v>
      </c>
      <c r="N94" s="341">
        <v>4</v>
      </c>
      <c r="O94" s="341">
        <v>10</v>
      </c>
      <c r="P94" s="341">
        <v>8</v>
      </c>
      <c r="Q94" s="341">
        <v>6</v>
      </c>
      <c r="R94" s="300" t="s">
        <v>8</v>
      </c>
    </row>
    <row r="95" spans="1:60">
      <c r="A95" s="300" t="s">
        <v>13878</v>
      </c>
      <c r="B95" s="183" t="s">
        <v>2672</v>
      </c>
      <c r="H95" s="398">
        <v>45383</v>
      </c>
      <c r="I95" s="301">
        <f t="shared" si="10"/>
        <v>8.75</v>
      </c>
      <c r="J95" s="301">
        <f t="shared" si="6"/>
        <v>5.875</v>
      </c>
      <c r="K95" s="301">
        <f t="shared" si="7"/>
        <v>6.59375</v>
      </c>
      <c r="L95" s="301">
        <f t="shared" si="8"/>
        <v>8.5909090909090917</v>
      </c>
      <c r="M95" s="300">
        <v>9</v>
      </c>
      <c r="N95" s="300">
        <v>9</v>
      </c>
      <c r="O95" s="300">
        <v>7</v>
      </c>
      <c r="P95" s="300">
        <v>7</v>
      </c>
      <c r="Q95" s="300">
        <v>4</v>
      </c>
      <c r="R95" s="300" t="s">
        <v>8</v>
      </c>
      <c r="BB95" s="300" t="s">
        <v>8</v>
      </c>
      <c r="BC95" s="300" t="s">
        <v>8</v>
      </c>
      <c r="BD95" s="300" t="s">
        <v>8</v>
      </c>
      <c r="BE95" s="300" t="s">
        <v>8</v>
      </c>
      <c r="BF95" s="300" t="s">
        <v>8</v>
      </c>
      <c r="BG95" s="300">
        <v>7</v>
      </c>
      <c r="BH95" s="322" t="s">
        <v>8</v>
      </c>
    </row>
    <row r="96" spans="1:60">
      <c r="A96" s="300" t="s">
        <v>13878</v>
      </c>
      <c r="B96" s="183" t="s">
        <v>13892</v>
      </c>
      <c r="H96" s="398">
        <v>44976</v>
      </c>
      <c r="I96" s="301">
        <f t="shared" si="10"/>
        <v>8.375</v>
      </c>
      <c r="J96" s="301">
        <f t="shared" si="6"/>
        <v>4.375</v>
      </c>
      <c r="K96" s="301">
        <f t="shared" si="7"/>
        <v>5.375</v>
      </c>
      <c r="L96" s="301" t="e">
        <f t="shared" si="8"/>
        <v>#DIV/0!</v>
      </c>
      <c r="M96" s="341">
        <v>9</v>
      </c>
      <c r="N96" s="341">
        <v>8</v>
      </c>
      <c r="O96" s="341">
        <v>7</v>
      </c>
      <c r="P96" s="341">
        <v>4</v>
      </c>
      <c r="Q96" s="341">
        <v>5</v>
      </c>
      <c r="R96" s="300" t="s">
        <v>8</v>
      </c>
    </row>
    <row r="97" spans="1:19">
      <c r="A97" s="300" t="s">
        <v>13878</v>
      </c>
      <c r="B97" s="183" t="s">
        <v>13891</v>
      </c>
      <c r="H97" s="398">
        <v>44964</v>
      </c>
      <c r="I97" s="301">
        <f t="shared" si="10"/>
        <v>7.875</v>
      </c>
      <c r="J97" s="301">
        <f t="shared" si="6"/>
        <v>10</v>
      </c>
      <c r="K97" s="301">
        <f t="shared" si="7"/>
        <v>9.46875</v>
      </c>
      <c r="L97" s="301" t="e">
        <f t="shared" si="8"/>
        <v>#DIV/0!</v>
      </c>
      <c r="M97" s="341">
        <v>8</v>
      </c>
      <c r="N97" s="341">
        <v>7</v>
      </c>
      <c r="O97" s="341">
        <v>10</v>
      </c>
      <c r="P97" s="341">
        <v>10</v>
      </c>
      <c r="Q97" s="341">
        <v>10</v>
      </c>
      <c r="R97" s="300" t="s">
        <v>8</v>
      </c>
    </row>
    <row r="98" spans="1:19">
      <c r="A98" s="300" t="s">
        <v>13878</v>
      </c>
      <c r="B98" s="183" t="s">
        <v>13890</v>
      </c>
      <c r="H98" s="398">
        <v>44991</v>
      </c>
      <c r="I98" s="301">
        <f t="shared" si="10"/>
        <v>7.125</v>
      </c>
      <c r="J98" s="301">
        <f t="shared" si="6"/>
        <v>7.625</v>
      </c>
      <c r="K98" s="301">
        <f t="shared" si="7"/>
        <v>7.5</v>
      </c>
      <c r="L98" s="301" t="e">
        <f t="shared" si="8"/>
        <v>#DIV/0!</v>
      </c>
      <c r="M98" s="341">
        <v>7</v>
      </c>
      <c r="N98" s="341">
        <v>7</v>
      </c>
      <c r="O98" s="341">
        <v>8</v>
      </c>
      <c r="P98" s="341">
        <v>8</v>
      </c>
      <c r="Q98" s="341">
        <v>7</v>
      </c>
      <c r="R98" s="300" t="s">
        <v>8</v>
      </c>
    </row>
    <row r="99" spans="1:19">
      <c r="A99" s="300" t="s">
        <v>13878</v>
      </c>
      <c r="B99" s="183" t="s">
        <v>13889</v>
      </c>
      <c r="H99" s="398">
        <v>44807</v>
      </c>
      <c r="I99" s="301">
        <v>3.2</v>
      </c>
      <c r="J99" s="301">
        <f t="shared" si="6"/>
        <v>0</v>
      </c>
      <c r="K99" s="301">
        <f t="shared" si="7"/>
        <v>0.8</v>
      </c>
      <c r="L99" s="301" t="e">
        <f t="shared" si="8"/>
        <v>#DIV/0!</v>
      </c>
      <c r="R99" s="300" t="s">
        <v>8</v>
      </c>
    </row>
    <row r="100" spans="1:19">
      <c r="A100" s="300" t="s">
        <v>13878</v>
      </c>
      <c r="B100" s="183" t="s">
        <v>13888</v>
      </c>
      <c r="H100" s="398">
        <v>45051</v>
      </c>
      <c r="I100" s="301">
        <f t="shared" ref="I100:I107" si="11">(M100*4+N100*3+O100*1)/8</f>
        <v>8.625</v>
      </c>
      <c r="J100" s="301">
        <f t="shared" si="6"/>
        <v>4.75</v>
      </c>
      <c r="K100" s="301">
        <f t="shared" si="7"/>
        <v>5.71875</v>
      </c>
      <c r="L100" s="301" t="e">
        <f t="shared" si="8"/>
        <v>#DIV/0!</v>
      </c>
      <c r="M100" s="341">
        <v>9</v>
      </c>
      <c r="N100" s="341">
        <v>9</v>
      </c>
      <c r="O100" s="341">
        <v>6</v>
      </c>
      <c r="P100" s="341">
        <v>4</v>
      </c>
      <c r="Q100" s="341">
        <v>6</v>
      </c>
      <c r="R100" s="300" t="s">
        <v>8</v>
      </c>
    </row>
    <row r="101" spans="1:19">
      <c r="A101" s="300" t="s">
        <v>13878</v>
      </c>
      <c r="B101" s="183" t="s">
        <v>13887</v>
      </c>
      <c r="H101" s="398">
        <v>45003</v>
      </c>
      <c r="I101" s="301">
        <f t="shared" si="11"/>
        <v>7</v>
      </c>
      <c r="J101" s="301">
        <f t="shared" si="6"/>
        <v>3.5</v>
      </c>
      <c r="K101" s="301">
        <f t="shared" si="7"/>
        <v>4.375</v>
      </c>
      <c r="L101" s="301" t="e">
        <f t="shared" si="8"/>
        <v>#DIV/0!</v>
      </c>
      <c r="M101" s="341">
        <v>7</v>
      </c>
      <c r="N101" s="341">
        <v>7</v>
      </c>
      <c r="O101" s="341">
        <v>7</v>
      </c>
      <c r="P101" s="341">
        <v>2</v>
      </c>
      <c r="Q101" s="341">
        <v>6</v>
      </c>
      <c r="R101" s="300" t="s">
        <v>8</v>
      </c>
    </row>
    <row r="102" spans="1:19">
      <c r="A102" s="300" t="s">
        <v>13878</v>
      </c>
      <c r="B102" s="183" t="s">
        <v>13886</v>
      </c>
      <c r="H102" s="398">
        <v>44984</v>
      </c>
      <c r="I102" s="301">
        <f t="shared" si="11"/>
        <v>6.875</v>
      </c>
      <c r="J102" s="301">
        <f t="shared" si="6"/>
        <v>8.875</v>
      </c>
      <c r="K102" s="301">
        <f t="shared" si="7"/>
        <v>8.375</v>
      </c>
      <c r="L102" s="301" t="e">
        <f t="shared" si="8"/>
        <v>#DIV/0!</v>
      </c>
      <c r="M102" s="341">
        <v>7</v>
      </c>
      <c r="N102" s="341">
        <v>7</v>
      </c>
      <c r="O102" s="341">
        <v>6</v>
      </c>
      <c r="P102" s="341">
        <v>10</v>
      </c>
      <c r="Q102" s="341">
        <v>7</v>
      </c>
      <c r="R102" s="300" t="s">
        <v>8</v>
      </c>
    </row>
    <row r="103" spans="1:19">
      <c r="A103" s="300" t="s">
        <v>13878</v>
      </c>
      <c r="B103" s="183" t="s">
        <v>13885</v>
      </c>
      <c r="H103" s="398">
        <v>44970</v>
      </c>
      <c r="I103" s="301">
        <f t="shared" si="11"/>
        <v>7.625</v>
      </c>
      <c r="J103" s="301">
        <f t="shared" si="6"/>
        <v>4.5</v>
      </c>
      <c r="K103" s="301">
        <f t="shared" si="7"/>
        <v>5.28125</v>
      </c>
      <c r="L103" s="301" t="e">
        <f t="shared" si="8"/>
        <v>#DIV/0!</v>
      </c>
      <c r="M103" s="341">
        <v>6</v>
      </c>
      <c r="N103" s="341">
        <v>10</v>
      </c>
      <c r="O103" s="341">
        <v>7</v>
      </c>
      <c r="P103" s="341">
        <v>6</v>
      </c>
      <c r="Q103" s="341">
        <v>2</v>
      </c>
      <c r="R103" s="300" t="s">
        <v>8</v>
      </c>
    </row>
    <row r="104" spans="1:19">
      <c r="A104" s="300" t="s">
        <v>13878</v>
      </c>
      <c r="B104" s="183" t="s">
        <v>13884</v>
      </c>
      <c r="H104" s="398">
        <v>45080</v>
      </c>
      <c r="I104" s="301">
        <f t="shared" si="11"/>
        <v>6.875</v>
      </c>
      <c r="J104" s="301">
        <f t="shared" si="6"/>
        <v>5.625</v>
      </c>
      <c r="K104" s="301">
        <f t="shared" si="7"/>
        <v>5.9375</v>
      </c>
      <c r="L104" s="301" t="e">
        <f t="shared" si="8"/>
        <v>#DIV/0!</v>
      </c>
      <c r="M104" s="341">
        <v>7</v>
      </c>
      <c r="N104" s="341">
        <v>7</v>
      </c>
      <c r="O104" s="341">
        <v>6</v>
      </c>
      <c r="P104" s="341">
        <v>6</v>
      </c>
      <c r="Q104" s="341">
        <v>5</v>
      </c>
      <c r="R104" s="300" t="s">
        <v>8</v>
      </c>
    </row>
    <row r="105" spans="1:19">
      <c r="A105" s="300" t="s">
        <v>13878</v>
      </c>
      <c r="B105" s="183" t="s">
        <v>13883</v>
      </c>
      <c r="H105" s="398">
        <v>45075</v>
      </c>
      <c r="I105" s="301">
        <f t="shared" si="11"/>
        <v>9</v>
      </c>
      <c r="J105" s="301">
        <f t="shared" si="6"/>
        <v>3.5</v>
      </c>
      <c r="K105" s="301">
        <f t="shared" si="7"/>
        <v>4.875</v>
      </c>
      <c r="L105" s="301" t="e">
        <f t="shared" si="8"/>
        <v>#DIV/0!</v>
      </c>
      <c r="M105" s="341">
        <v>9</v>
      </c>
      <c r="N105" s="341">
        <v>9</v>
      </c>
      <c r="O105" s="341">
        <v>9</v>
      </c>
      <c r="P105" s="341">
        <v>2</v>
      </c>
      <c r="Q105" s="341">
        <v>6</v>
      </c>
      <c r="R105" s="300" t="s">
        <v>8</v>
      </c>
    </row>
    <row r="106" spans="1:19">
      <c r="A106" s="300" t="s">
        <v>13878</v>
      </c>
      <c r="B106" s="183" t="s">
        <v>13882</v>
      </c>
      <c r="H106" s="398">
        <v>45482</v>
      </c>
      <c r="I106" s="301">
        <f t="shared" si="11"/>
        <v>8.25</v>
      </c>
      <c r="J106" s="301">
        <f t="shared" si="6"/>
        <v>7</v>
      </c>
      <c r="K106" s="301">
        <f t="shared" si="7"/>
        <v>7.3125</v>
      </c>
      <c r="L106" s="301">
        <f t="shared" si="8"/>
        <v>8.245454545454546</v>
      </c>
      <c r="M106" s="341">
        <v>8.4</v>
      </c>
      <c r="N106" s="341">
        <v>7.8</v>
      </c>
      <c r="O106" s="341">
        <v>9</v>
      </c>
      <c r="P106" s="341">
        <v>7</v>
      </c>
      <c r="Q106" s="341">
        <v>7</v>
      </c>
      <c r="R106" s="300" t="s">
        <v>8</v>
      </c>
      <c r="S106" s="300">
        <v>8.1999999999999993</v>
      </c>
    </row>
    <row r="107" spans="1:19">
      <c r="A107" s="300" t="s">
        <v>13878</v>
      </c>
      <c r="B107" s="399" t="s">
        <v>13881</v>
      </c>
      <c r="H107" s="398">
        <v>45368</v>
      </c>
      <c r="I107" s="301">
        <f t="shared" si="11"/>
        <v>7.125</v>
      </c>
      <c r="J107" s="301">
        <f t="shared" si="6"/>
        <v>8.125</v>
      </c>
      <c r="K107" s="301">
        <f t="shared" si="7"/>
        <v>7.875</v>
      </c>
      <c r="L107" s="301" t="e">
        <f t="shared" si="8"/>
        <v>#DIV/0!</v>
      </c>
      <c r="M107" s="341">
        <v>7</v>
      </c>
      <c r="N107" s="341">
        <v>7</v>
      </c>
      <c r="O107" s="341">
        <v>8</v>
      </c>
      <c r="P107" s="341">
        <v>7</v>
      </c>
      <c r="Q107" s="341">
        <v>10</v>
      </c>
      <c r="R107" s="300" t="s">
        <v>8</v>
      </c>
    </row>
    <row r="108" spans="1:19">
      <c r="A108" s="300" t="s">
        <v>13878</v>
      </c>
      <c r="B108" s="183" t="s">
        <v>13880</v>
      </c>
      <c r="H108" s="398">
        <v>44890</v>
      </c>
      <c r="I108" s="301">
        <v>9.6</v>
      </c>
      <c r="J108" s="301">
        <f t="shared" si="6"/>
        <v>0</v>
      </c>
      <c r="K108" s="301">
        <f t="shared" si="7"/>
        <v>2.4</v>
      </c>
      <c r="L108" s="301" t="e">
        <f t="shared" si="8"/>
        <v>#DIV/0!</v>
      </c>
      <c r="R108" s="300" t="s">
        <v>8</v>
      </c>
    </row>
    <row r="109" spans="1:19">
      <c r="A109" s="300" t="s">
        <v>13878</v>
      </c>
      <c r="B109" s="183" t="s">
        <v>13879</v>
      </c>
      <c r="H109" s="398">
        <v>45460</v>
      </c>
      <c r="I109" s="301">
        <f>(M109*4+N109*3+O109*1)/8</f>
        <v>6.0625</v>
      </c>
      <c r="J109" s="301">
        <f t="shared" si="6"/>
        <v>8.875</v>
      </c>
      <c r="K109" s="301">
        <f t="shared" si="7"/>
        <v>8.171875</v>
      </c>
      <c r="L109" s="301" t="e">
        <f t="shared" si="8"/>
        <v>#DIV/0!</v>
      </c>
      <c r="M109" s="341">
        <v>6</v>
      </c>
      <c r="N109" s="341">
        <v>6.5</v>
      </c>
      <c r="O109" s="341">
        <v>5</v>
      </c>
      <c r="P109" s="341">
        <v>10</v>
      </c>
      <c r="Q109" s="341">
        <v>7</v>
      </c>
      <c r="R109" s="300" t="s">
        <v>8</v>
      </c>
    </row>
    <row r="110" spans="1:19">
      <c r="A110" s="300" t="s">
        <v>13878</v>
      </c>
      <c r="B110" s="183" t="s">
        <v>13877</v>
      </c>
      <c r="H110" s="398">
        <v>45092</v>
      </c>
      <c r="I110" s="301">
        <f>(M110*4+N110*3+O110*1)/8</f>
        <v>8.5</v>
      </c>
      <c r="J110" s="301">
        <f t="shared" si="6"/>
        <v>6.25</v>
      </c>
      <c r="K110" s="301">
        <f t="shared" si="7"/>
        <v>6.8125</v>
      </c>
      <c r="L110" s="301" t="e">
        <f t="shared" si="8"/>
        <v>#DIV/0!</v>
      </c>
      <c r="M110" s="300">
        <v>9</v>
      </c>
      <c r="N110" s="300">
        <v>8</v>
      </c>
      <c r="O110" s="300">
        <v>8</v>
      </c>
      <c r="P110" s="300">
        <v>7</v>
      </c>
      <c r="Q110" s="300">
        <v>5</v>
      </c>
      <c r="R110" s="300" t="s">
        <v>8</v>
      </c>
    </row>
    <row r="111" spans="1:19">
      <c r="A111" s="300" t="s">
        <v>13472</v>
      </c>
      <c r="B111" s="183" t="s">
        <v>13876</v>
      </c>
      <c r="H111" s="398">
        <v>44940</v>
      </c>
      <c r="I111" s="301">
        <v>8.3000000000000007</v>
      </c>
      <c r="J111" s="301">
        <f t="shared" si="6"/>
        <v>0</v>
      </c>
      <c r="K111" s="301">
        <f t="shared" si="7"/>
        <v>2.0750000000000002</v>
      </c>
      <c r="L111" s="301" t="e">
        <f t="shared" si="8"/>
        <v>#DIV/0!</v>
      </c>
      <c r="R111" s="300" t="s">
        <v>8</v>
      </c>
    </row>
    <row r="112" spans="1:19">
      <c r="A112" s="300" t="s">
        <v>13472</v>
      </c>
      <c r="B112" s="183" t="s">
        <v>13875</v>
      </c>
      <c r="H112" s="398">
        <v>44843</v>
      </c>
      <c r="I112" s="301">
        <v>6.7</v>
      </c>
      <c r="J112" s="301">
        <f t="shared" si="6"/>
        <v>0</v>
      </c>
      <c r="K112" s="301">
        <f t="shared" si="7"/>
        <v>1.675</v>
      </c>
      <c r="L112" s="301" t="e">
        <f t="shared" si="8"/>
        <v>#DIV/0!</v>
      </c>
      <c r="R112" s="300" t="s">
        <v>8</v>
      </c>
    </row>
    <row r="113" spans="1:80">
      <c r="A113" s="300" t="s">
        <v>13472</v>
      </c>
      <c r="B113" s="183" t="s">
        <v>13874</v>
      </c>
      <c r="H113" s="398">
        <v>44889</v>
      </c>
      <c r="I113" s="301">
        <v>9.5</v>
      </c>
      <c r="J113" s="301">
        <f t="shared" si="6"/>
        <v>0</v>
      </c>
      <c r="K113" s="301">
        <f t="shared" si="7"/>
        <v>2.375</v>
      </c>
      <c r="L113" s="301" t="e">
        <f t="shared" si="8"/>
        <v>#DIV/0!</v>
      </c>
      <c r="R113" s="300" t="s">
        <v>8</v>
      </c>
    </row>
    <row r="114" spans="1:80">
      <c r="A114" s="300" t="s">
        <v>13472</v>
      </c>
      <c r="B114" s="183" t="s">
        <v>13873</v>
      </c>
      <c r="H114" s="398">
        <v>44989</v>
      </c>
      <c r="I114" s="301">
        <f>(M114*4+N114*3+O114*1)/8</f>
        <v>9</v>
      </c>
      <c r="J114" s="301">
        <f t="shared" si="6"/>
        <v>0</v>
      </c>
      <c r="K114" s="301">
        <f t="shared" si="7"/>
        <v>2.25</v>
      </c>
      <c r="L114" s="301" t="e">
        <f t="shared" si="8"/>
        <v>#DIV/0!</v>
      </c>
      <c r="M114" s="341">
        <v>9</v>
      </c>
      <c r="N114" s="341">
        <v>10</v>
      </c>
      <c r="O114" s="341">
        <v>6</v>
      </c>
      <c r="P114" s="341"/>
      <c r="Q114" s="341"/>
      <c r="R114" s="300" t="s">
        <v>8</v>
      </c>
    </row>
    <row r="115" spans="1:80">
      <c r="A115" s="300" t="s">
        <v>13472</v>
      </c>
      <c r="B115" s="183" t="s">
        <v>13872</v>
      </c>
      <c r="H115" s="398">
        <v>44989</v>
      </c>
      <c r="I115" s="301">
        <f>(M115*4+N115*3+O115*1)/8</f>
        <v>7.625</v>
      </c>
      <c r="J115" s="301">
        <f t="shared" si="6"/>
        <v>0</v>
      </c>
      <c r="K115" s="301">
        <f t="shared" si="7"/>
        <v>1.90625</v>
      </c>
      <c r="L115" s="301" t="e">
        <f t="shared" si="8"/>
        <v>#DIV/0!</v>
      </c>
      <c r="M115" s="341">
        <v>7</v>
      </c>
      <c r="N115" s="341">
        <v>9</v>
      </c>
      <c r="O115" s="341">
        <v>6</v>
      </c>
      <c r="P115" s="341"/>
      <c r="Q115" s="341"/>
      <c r="R115" s="300" t="s">
        <v>8</v>
      </c>
    </row>
    <row r="116" spans="1:80">
      <c r="A116" s="300" t="s">
        <v>13472</v>
      </c>
      <c r="B116" s="183" t="s">
        <v>13871</v>
      </c>
      <c r="H116" s="398">
        <v>45002</v>
      </c>
      <c r="I116" s="301">
        <f>(M116*4+N116*3+O116*1)/8</f>
        <v>4.75</v>
      </c>
      <c r="J116" s="301">
        <f t="shared" si="6"/>
        <v>0</v>
      </c>
      <c r="K116" s="301">
        <f t="shared" si="7"/>
        <v>1.1875</v>
      </c>
      <c r="L116" s="301" t="e">
        <f t="shared" si="8"/>
        <v>#DIV/0!</v>
      </c>
      <c r="M116" s="341">
        <v>3</v>
      </c>
      <c r="N116" s="341">
        <v>6</v>
      </c>
      <c r="O116" s="341">
        <v>8</v>
      </c>
      <c r="P116" s="341"/>
      <c r="Q116" s="341"/>
      <c r="R116" s="300" t="s">
        <v>8</v>
      </c>
    </row>
    <row r="117" spans="1:80">
      <c r="A117" s="300" t="s">
        <v>13472</v>
      </c>
      <c r="B117" s="183" t="s">
        <v>3461</v>
      </c>
      <c r="H117" s="398">
        <v>45465</v>
      </c>
      <c r="I117" s="301">
        <f>(M117*4+N117*3+O117*1)/8</f>
        <v>8.9</v>
      </c>
      <c r="J117" s="301">
        <f t="shared" si="6"/>
        <v>3.75</v>
      </c>
      <c r="K117" s="301">
        <f t="shared" si="7"/>
        <v>5.0374999999999996</v>
      </c>
      <c r="L117" s="301">
        <f t="shared" si="8"/>
        <v>8.9090909090909083</v>
      </c>
      <c r="M117" s="300">
        <v>8.8000000000000007</v>
      </c>
      <c r="N117" s="300">
        <v>9</v>
      </c>
      <c r="O117" s="300">
        <v>9</v>
      </c>
      <c r="P117" s="300">
        <v>0</v>
      </c>
      <c r="Q117" s="300">
        <v>10</v>
      </c>
      <c r="R117" s="300" t="s">
        <v>8</v>
      </c>
      <c r="S117" s="300">
        <v>9</v>
      </c>
      <c r="T117" s="300">
        <v>9</v>
      </c>
    </row>
    <row r="118" spans="1:80">
      <c r="A118" s="300" t="s">
        <v>13472</v>
      </c>
      <c r="B118" s="183" t="s">
        <v>13870</v>
      </c>
      <c r="H118" s="398">
        <v>44793</v>
      </c>
      <c r="I118" s="301">
        <v>8.4</v>
      </c>
      <c r="J118" s="301">
        <f t="shared" si="6"/>
        <v>0</v>
      </c>
      <c r="K118" s="301">
        <f t="shared" si="7"/>
        <v>2.1</v>
      </c>
      <c r="L118" s="301" t="e">
        <f t="shared" si="8"/>
        <v>#DIV/0!</v>
      </c>
      <c r="R118" s="300" t="s">
        <v>8</v>
      </c>
    </row>
    <row r="119" spans="1:80">
      <c r="A119" s="300" t="s">
        <v>13472</v>
      </c>
      <c r="B119" s="183" t="s">
        <v>13869</v>
      </c>
      <c r="H119" s="398">
        <v>45418</v>
      </c>
      <c r="I119" s="301">
        <f t="shared" ref="I119:I127" si="12">(M119*4+N119*3+O119*1)/8</f>
        <v>8.1875</v>
      </c>
      <c r="J119" s="301">
        <f t="shared" si="6"/>
        <v>5</v>
      </c>
      <c r="K119" s="301">
        <f t="shared" si="7"/>
        <v>5.796875</v>
      </c>
      <c r="L119" s="301">
        <f t="shared" si="8"/>
        <v>8.2613636363636367</v>
      </c>
      <c r="M119" s="300">
        <v>8</v>
      </c>
      <c r="N119" s="300">
        <v>8</v>
      </c>
      <c r="O119" s="300">
        <v>9.5</v>
      </c>
      <c r="P119" s="300">
        <v>2</v>
      </c>
      <c r="Q119" s="300">
        <v>10</v>
      </c>
      <c r="R119" s="300" t="s">
        <v>8</v>
      </c>
      <c r="Y119" s="322">
        <v>9</v>
      </c>
      <c r="AE119" s="300">
        <v>9</v>
      </c>
    </row>
    <row r="120" spans="1:80">
      <c r="A120" s="300" t="s">
        <v>13472</v>
      </c>
      <c r="B120" s="183" t="s">
        <v>13868</v>
      </c>
      <c r="H120" s="398">
        <v>45369</v>
      </c>
      <c r="I120" s="301">
        <f t="shared" si="12"/>
        <v>5.375</v>
      </c>
      <c r="J120" s="301">
        <f t="shared" si="6"/>
        <v>7.5</v>
      </c>
      <c r="K120" s="301">
        <f t="shared" si="7"/>
        <v>6.96875</v>
      </c>
      <c r="L120" s="301">
        <f t="shared" si="8"/>
        <v>5.7045454545454541</v>
      </c>
      <c r="M120" s="300">
        <v>6</v>
      </c>
      <c r="N120" s="300">
        <v>4</v>
      </c>
      <c r="O120" s="300">
        <v>7</v>
      </c>
      <c r="P120" s="300">
        <v>6</v>
      </c>
      <c r="Q120" s="300">
        <v>10</v>
      </c>
      <c r="R120" s="300" t="s">
        <v>8</v>
      </c>
      <c r="CB120" s="300">
        <v>9</v>
      </c>
    </row>
    <row r="121" spans="1:80">
      <c r="A121" s="300" t="s">
        <v>13472</v>
      </c>
      <c r="B121" s="183" t="s">
        <v>13867</v>
      </c>
      <c r="H121" s="398">
        <v>45362</v>
      </c>
      <c r="I121" s="301">
        <f t="shared" si="12"/>
        <v>7.125</v>
      </c>
      <c r="J121" s="301">
        <f t="shared" si="6"/>
        <v>0</v>
      </c>
      <c r="K121" s="301">
        <f t="shared" si="7"/>
        <v>1.78125</v>
      </c>
      <c r="L121" s="301" t="e">
        <f t="shared" si="8"/>
        <v>#DIV/0!</v>
      </c>
      <c r="M121" s="341">
        <v>7</v>
      </c>
      <c r="N121" s="341">
        <v>7</v>
      </c>
      <c r="O121" s="341">
        <v>8</v>
      </c>
      <c r="P121" s="341">
        <v>0</v>
      </c>
      <c r="Q121" s="341">
        <v>0</v>
      </c>
      <c r="R121" s="300" t="s">
        <v>8</v>
      </c>
    </row>
    <row r="122" spans="1:80">
      <c r="A122" s="300" t="s">
        <v>13472</v>
      </c>
      <c r="B122" s="183" t="s">
        <v>13866</v>
      </c>
      <c r="H122" s="398">
        <v>45488</v>
      </c>
      <c r="I122" s="301">
        <f t="shared" si="12"/>
        <v>8.4375</v>
      </c>
      <c r="J122" s="301">
        <f t="shared" si="6"/>
        <v>5.625</v>
      </c>
      <c r="K122" s="301">
        <f t="shared" si="7"/>
        <v>6.328125</v>
      </c>
      <c r="L122" s="301" t="e">
        <f t="shared" si="8"/>
        <v>#DIV/0!</v>
      </c>
      <c r="M122" s="300">
        <v>8</v>
      </c>
      <c r="N122" s="300">
        <v>8.5</v>
      </c>
      <c r="O122" s="300">
        <v>10</v>
      </c>
      <c r="P122" s="300">
        <v>3</v>
      </c>
      <c r="Q122" s="300">
        <v>10</v>
      </c>
      <c r="R122" s="300" t="s">
        <v>8</v>
      </c>
    </row>
    <row r="123" spans="1:80">
      <c r="A123" s="300" t="s">
        <v>13472</v>
      </c>
      <c r="B123" s="183" t="s">
        <v>13865</v>
      </c>
      <c r="H123" s="398">
        <v>45372</v>
      </c>
      <c r="I123" s="301">
        <f t="shared" si="12"/>
        <v>5</v>
      </c>
      <c r="J123" s="301">
        <f t="shared" si="6"/>
        <v>5</v>
      </c>
      <c r="K123" s="301">
        <f t="shared" si="7"/>
        <v>5</v>
      </c>
      <c r="L123" s="301" t="e">
        <f t="shared" si="8"/>
        <v>#DIV/0!</v>
      </c>
      <c r="M123" s="300">
        <v>6</v>
      </c>
      <c r="N123" s="300">
        <v>4</v>
      </c>
      <c r="O123" s="300">
        <v>4</v>
      </c>
      <c r="P123" s="300">
        <v>2</v>
      </c>
      <c r="Q123" s="300">
        <v>10</v>
      </c>
      <c r="R123" s="300" t="s">
        <v>8</v>
      </c>
    </row>
    <row r="124" spans="1:80">
      <c r="A124" s="300" t="s">
        <v>13472</v>
      </c>
      <c r="B124" s="183" t="s">
        <v>2634</v>
      </c>
      <c r="H124" s="398">
        <v>44953</v>
      </c>
      <c r="I124" s="301">
        <f t="shared" si="12"/>
        <v>9</v>
      </c>
      <c r="J124" s="301">
        <f t="shared" si="6"/>
        <v>5</v>
      </c>
      <c r="K124" s="301">
        <f t="shared" si="7"/>
        <v>6</v>
      </c>
      <c r="L124" s="301">
        <f t="shared" si="8"/>
        <v>8.9575757575757571</v>
      </c>
      <c r="M124" s="300">
        <v>9</v>
      </c>
      <c r="N124" s="300">
        <v>9</v>
      </c>
      <c r="O124" s="300">
        <v>9</v>
      </c>
      <c r="P124" s="300">
        <v>2</v>
      </c>
      <c r="Q124" s="300">
        <v>10</v>
      </c>
      <c r="R124" s="300" t="s">
        <v>8</v>
      </c>
      <c r="S124" s="300">
        <v>10</v>
      </c>
      <c r="T124" s="300">
        <v>8.1999999999999993</v>
      </c>
      <c r="U124" s="300">
        <v>9</v>
      </c>
      <c r="AD124" s="300">
        <v>9</v>
      </c>
      <c r="AM124" s="322">
        <v>9</v>
      </c>
      <c r="BI124" s="300" t="s">
        <v>8</v>
      </c>
      <c r="BJ124" s="300" t="s">
        <v>8</v>
      </c>
      <c r="BK124" s="300" t="s">
        <v>8</v>
      </c>
      <c r="BL124" s="300" t="s">
        <v>8</v>
      </c>
      <c r="BM124" s="300">
        <v>6</v>
      </c>
      <c r="BN124" s="300" t="s">
        <v>8</v>
      </c>
      <c r="BO124" s="322" t="s">
        <v>8</v>
      </c>
    </row>
    <row r="125" spans="1:80">
      <c r="A125" s="300" t="s">
        <v>13472</v>
      </c>
      <c r="B125" s="183" t="s">
        <v>13864</v>
      </c>
      <c r="H125" s="398">
        <v>45417</v>
      </c>
      <c r="I125" s="301">
        <f t="shared" si="12"/>
        <v>8.375</v>
      </c>
      <c r="J125" s="301">
        <f t="shared" si="6"/>
        <v>8.125</v>
      </c>
      <c r="K125" s="301">
        <f t="shared" si="7"/>
        <v>8.1875</v>
      </c>
      <c r="L125" s="301" t="e">
        <f t="shared" si="8"/>
        <v>#DIV/0!</v>
      </c>
      <c r="M125" s="300">
        <v>9</v>
      </c>
      <c r="N125" s="300">
        <v>7</v>
      </c>
      <c r="O125" s="300">
        <v>10</v>
      </c>
      <c r="P125" s="300">
        <v>7</v>
      </c>
      <c r="Q125" s="300">
        <v>10</v>
      </c>
      <c r="R125" s="300" t="s">
        <v>8</v>
      </c>
    </row>
    <row r="126" spans="1:80">
      <c r="A126" s="300" t="s">
        <v>13472</v>
      </c>
      <c r="B126" s="183" t="s">
        <v>3234</v>
      </c>
      <c r="H126" s="398">
        <v>45415</v>
      </c>
      <c r="I126" s="301">
        <f t="shared" si="12"/>
        <v>7.95</v>
      </c>
      <c r="J126" s="301">
        <f t="shared" si="6"/>
        <v>7.5</v>
      </c>
      <c r="K126" s="301">
        <f t="shared" si="7"/>
        <v>7.6124999999999998</v>
      </c>
      <c r="L126" s="301">
        <f t="shared" si="8"/>
        <v>7.9090909090909092</v>
      </c>
      <c r="M126" s="300">
        <v>8.9</v>
      </c>
      <c r="N126" s="300">
        <v>6</v>
      </c>
      <c r="O126" s="300">
        <v>10</v>
      </c>
      <c r="P126" s="300">
        <v>6</v>
      </c>
      <c r="Q126" s="300">
        <v>10</v>
      </c>
      <c r="R126" s="300" t="s">
        <v>8</v>
      </c>
      <c r="AC126" s="300">
        <v>7.5</v>
      </c>
    </row>
    <row r="127" spans="1:80">
      <c r="A127" s="300" t="s">
        <v>13472</v>
      </c>
      <c r="B127" s="183" t="s">
        <v>13863</v>
      </c>
      <c r="H127" s="398">
        <v>45414</v>
      </c>
      <c r="I127" s="301">
        <f t="shared" si="12"/>
        <v>7.125</v>
      </c>
      <c r="J127" s="301">
        <f t="shared" si="6"/>
        <v>8.75</v>
      </c>
      <c r="K127" s="301">
        <f t="shared" si="7"/>
        <v>8.34375</v>
      </c>
      <c r="L127" s="301" t="e">
        <f t="shared" si="8"/>
        <v>#DIV/0!</v>
      </c>
      <c r="M127" s="300">
        <v>8</v>
      </c>
      <c r="N127" s="300">
        <v>5</v>
      </c>
      <c r="O127" s="300">
        <v>10</v>
      </c>
      <c r="P127" s="300">
        <v>8</v>
      </c>
      <c r="Q127" s="300">
        <v>10</v>
      </c>
      <c r="R127" s="300" t="s">
        <v>8</v>
      </c>
    </row>
    <row r="128" spans="1:80">
      <c r="A128" s="300" t="s">
        <v>13472</v>
      </c>
      <c r="B128" s="183" t="s">
        <v>13862</v>
      </c>
      <c r="H128" s="398">
        <v>44779</v>
      </c>
      <c r="I128" s="301">
        <v>9.3000000000000007</v>
      </c>
      <c r="J128" s="301">
        <f t="shared" si="6"/>
        <v>0</v>
      </c>
      <c r="K128" s="301">
        <f t="shared" si="7"/>
        <v>2.3250000000000002</v>
      </c>
      <c r="L128" s="301" t="e">
        <f t="shared" si="8"/>
        <v>#DIV/0!</v>
      </c>
      <c r="R128" s="300" t="s">
        <v>8</v>
      </c>
    </row>
    <row r="129" spans="1:67">
      <c r="A129" s="300" t="s">
        <v>13472</v>
      </c>
      <c r="B129" s="183" t="s">
        <v>13861</v>
      </c>
      <c r="H129" s="398">
        <v>45052</v>
      </c>
      <c r="I129" s="301">
        <f>(M129*4+N129*3+O129*1)/8</f>
        <v>10</v>
      </c>
      <c r="J129" s="301">
        <f t="shared" si="6"/>
        <v>0</v>
      </c>
      <c r="K129" s="301">
        <f t="shared" si="7"/>
        <v>2.5</v>
      </c>
      <c r="L129" s="301" t="e">
        <f t="shared" si="8"/>
        <v>#DIV/0!</v>
      </c>
      <c r="M129" s="341">
        <v>10</v>
      </c>
      <c r="N129" s="341">
        <v>10</v>
      </c>
      <c r="O129" s="341">
        <v>10</v>
      </c>
      <c r="P129" s="341"/>
      <c r="Q129" s="341"/>
      <c r="R129" s="300" t="s">
        <v>8</v>
      </c>
    </row>
    <row r="130" spans="1:67">
      <c r="A130" s="300" t="s">
        <v>13472</v>
      </c>
      <c r="B130" s="183" t="s">
        <v>13860</v>
      </c>
      <c r="H130" s="398">
        <v>45397</v>
      </c>
      <c r="I130" s="301">
        <f>(M130*4+N130*3+O130*1)/8</f>
        <v>7.5</v>
      </c>
      <c r="J130" s="301">
        <f t="shared" ref="J130:J193" si="13">(P130*5+Q130*3)/8</f>
        <v>5.625</v>
      </c>
      <c r="K130" s="301">
        <f t="shared" ref="K130:K193" si="14">(I130+(J130*3))/4</f>
        <v>6.09375</v>
      </c>
      <c r="L130" s="301" t="e">
        <f t="shared" ref="L130:L193" si="15">((I130*10)+(AVERAGE(R130:CU130)))/11</f>
        <v>#DIV/0!</v>
      </c>
      <c r="M130" s="300">
        <v>8</v>
      </c>
      <c r="N130" s="300">
        <v>6</v>
      </c>
      <c r="O130" s="300">
        <v>10</v>
      </c>
      <c r="P130" s="300">
        <v>3</v>
      </c>
      <c r="Q130" s="300">
        <v>10</v>
      </c>
      <c r="R130" s="300" t="s">
        <v>8</v>
      </c>
    </row>
    <row r="131" spans="1:67">
      <c r="A131" s="300" t="s">
        <v>13472</v>
      </c>
      <c r="B131" s="183" t="s">
        <v>2615</v>
      </c>
      <c r="H131" s="398">
        <v>45375</v>
      </c>
      <c r="I131" s="301">
        <f>(M131*4+N131*3+O131*1)/8</f>
        <v>9.25</v>
      </c>
      <c r="J131" s="301">
        <f t="shared" si="13"/>
        <v>6.25</v>
      </c>
      <c r="K131" s="301">
        <f t="shared" si="14"/>
        <v>7</v>
      </c>
      <c r="L131" s="301">
        <f t="shared" si="15"/>
        <v>9.2272727272727266</v>
      </c>
      <c r="M131" s="300">
        <v>10</v>
      </c>
      <c r="N131" s="300">
        <v>8</v>
      </c>
      <c r="O131" s="300">
        <v>10</v>
      </c>
      <c r="P131" s="300">
        <v>4</v>
      </c>
      <c r="Q131" s="300">
        <v>10</v>
      </c>
      <c r="R131" s="300" t="s">
        <v>8</v>
      </c>
      <c r="BI131" s="300" t="s">
        <v>8</v>
      </c>
      <c r="BJ131" s="300" t="s">
        <v>8</v>
      </c>
      <c r="BK131" s="300" t="s">
        <v>8</v>
      </c>
      <c r="BL131" s="300" t="s">
        <v>8</v>
      </c>
      <c r="BM131" s="300">
        <v>9</v>
      </c>
      <c r="BN131" s="300" t="s">
        <v>8</v>
      </c>
      <c r="BO131" s="322">
        <v>9</v>
      </c>
    </row>
    <row r="132" spans="1:67">
      <c r="A132" s="300" t="s">
        <v>13472</v>
      </c>
      <c r="B132" s="183" t="s">
        <v>13859</v>
      </c>
      <c r="H132" s="398">
        <v>44947</v>
      </c>
      <c r="I132" s="301">
        <v>7.8</v>
      </c>
      <c r="J132" s="301">
        <f t="shared" si="13"/>
        <v>0</v>
      </c>
      <c r="K132" s="301">
        <f t="shared" si="14"/>
        <v>1.95</v>
      </c>
      <c r="L132" s="301" t="e">
        <f t="shared" si="15"/>
        <v>#DIV/0!</v>
      </c>
      <c r="R132" s="300" t="s">
        <v>8</v>
      </c>
    </row>
    <row r="133" spans="1:67">
      <c r="A133" s="300" t="s">
        <v>13472</v>
      </c>
      <c r="B133" s="183" t="s">
        <v>13858</v>
      </c>
      <c r="H133" s="398">
        <v>45048</v>
      </c>
      <c r="I133" s="301">
        <f t="shared" ref="I133:I144" si="16">(M133*4+N133*3+O133*1)/8</f>
        <v>8.25</v>
      </c>
      <c r="J133" s="301">
        <f t="shared" si="13"/>
        <v>0</v>
      </c>
      <c r="K133" s="301">
        <f t="shared" si="14"/>
        <v>2.0625</v>
      </c>
      <c r="L133" s="301" t="e">
        <f t="shared" si="15"/>
        <v>#DIV/0!</v>
      </c>
      <c r="M133" s="341">
        <v>8</v>
      </c>
      <c r="N133" s="341">
        <v>8</v>
      </c>
      <c r="O133" s="341">
        <v>10</v>
      </c>
      <c r="P133" s="341"/>
      <c r="Q133" s="341"/>
      <c r="R133" s="300" t="s">
        <v>8</v>
      </c>
    </row>
    <row r="134" spans="1:67">
      <c r="A134" s="300" t="s">
        <v>13472</v>
      </c>
      <c r="B134" s="183" t="s">
        <v>3118</v>
      </c>
      <c r="H134" s="398">
        <v>45396</v>
      </c>
      <c r="I134" s="301">
        <f t="shared" si="16"/>
        <v>8.5</v>
      </c>
      <c r="J134" s="301">
        <f t="shared" si="13"/>
        <v>6.125</v>
      </c>
      <c r="K134" s="301">
        <f t="shared" si="14"/>
        <v>6.71875</v>
      </c>
      <c r="L134" s="301" t="e">
        <f t="shared" si="15"/>
        <v>#DIV/0!</v>
      </c>
      <c r="M134" s="300">
        <v>9</v>
      </c>
      <c r="N134" s="300">
        <v>8</v>
      </c>
      <c r="O134" s="300">
        <v>8</v>
      </c>
      <c r="P134" s="300">
        <v>5</v>
      </c>
      <c r="Q134" s="300">
        <v>8</v>
      </c>
      <c r="R134" s="300" t="s">
        <v>8</v>
      </c>
    </row>
    <row r="135" spans="1:67">
      <c r="A135" s="300" t="s">
        <v>13472</v>
      </c>
      <c r="B135" s="183" t="s">
        <v>13857</v>
      </c>
      <c r="H135" s="398">
        <v>44975</v>
      </c>
      <c r="I135" s="301">
        <f t="shared" si="16"/>
        <v>6.75</v>
      </c>
      <c r="J135" s="301">
        <f t="shared" si="13"/>
        <v>0</v>
      </c>
      <c r="K135" s="301">
        <f t="shared" si="14"/>
        <v>1.6875</v>
      </c>
      <c r="L135" s="301" t="e">
        <f t="shared" si="15"/>
        <v>#DIV/0!</v>
      </c>
      <c r="M135" s="341">
        <v>6</v>
      </c>
      <c r="N135" s="341">
        <v>8</v>
      </c>
      <c r="O135" s="341">
        <v>6</v>
      </c>
      <c r="P135" s="341"/>
      <c r="Q135" s="341"/>
      <c r="R135" s="300" t="s">
        <v>8</v>
      </c>
    </row>
    <row r="136" spans="1:67">
      <c r="A136" s="300" t="s">
        <v>13472</v>
      </c>
      <c r="B136" s="183" t="s">
        <v>3130</v>
      </c>
      <c r="H136" s="398">
        <v>45396</v>
      </c>
      <c r="I136" s="301">
        <f t="shared" si="16"/>
        <v>9.375</v>
      </c>
      <c r="J136" s="301">
        <f t="shared" si="13"/>
        <v>6.875</v>
      </c>
      <c r="K136" s="301">
        <f t="shared" si="14"/>
        <v>7.5</v>
      </c>
      <c r="L136" s="301" t="e">
        <f t="shared" si="15"/>
        <v>#DIV/0!</v>
      </c>
      <c r="M136" s="300">
        <v>9</v>
      </c>
      <c r="N136" s="300">
        <v>10</v>
      </c>
      <c r="O136" s="300">
        <v>9</v>
      </c>
      <c r="P136" s="300">
        <v>5</v>
      </c>
      <c r="Q136" s="300">
        <v>10</v>
      </c>
      <c r="R136" s="300" t="s">
        <v>8</v>
      </c>
    </row>
    <row r="137" spans="1:67">
      <c r="A137" s="300" t="s">
        <v>13472</v>
      </c>
      <c r="B137" s="183" t="s">
        <v>13856</v>
      </c>
      <c r="H137" s="398">
        <v>45354</v>
      </c>
      <c r="I137" s="301">
        <f t="shared" si="16"/>
        <v>7.375</v>
      </c>
      <c r="J137" s="301">
        <f t="shared" si="13"/>
        <v>0</v>
      </c>
      <c r="K137" s="301">
        <f t="shared" si="14"/>
        <v>1.84375</v>
      </c>
      <c r="L137" s="301" t="e">
        <f t="shared" si="15"/>
        <v>#DIV/0!</v>
      </c>
      <c r="M137" s="300">
        <v>8</v>
      </c>
      <c r="N137" s="300">
        <v>7</v>
      </c>
      <c r="O137" s="300">
        <v>6</v>
      </c>
      <c r="R137" s="300" t="s">
        <v>8</v>
      </c>
    </row>
    <row r="138" spans="1:67">
      <c r="A138" s="300" t="s">
        <v>13472</v>
      </c>
      <c r="B138" s="183" t="s">
        <v>13855</v>
      </c>
      <c r="H138" s="398">
        <v>45354</v>
      </c>
      <c r="I138" s="301">
        <f t="shared" si="16"/>
        <v>7.625</v>
      </c>
      <c r="J138" s="301">
        <f t="shared" si="13"/>
        <v>0</v>
      </c>
      <c r="K138" s="301">
        <f t="shared" si="14"/>
        <v>1.90625</v>
      </c>
      <c r="L138" s="301" t="e">
        <f t="shared" si="15"/>
        <v>#DIV/0!</v>
      </c>
      <c r="M138" s="300">
        <v>8</v>
      </c>
      <c r="N138" s="300">
        <v>7</v>
      </c>
      <c r="O138" s="300">
        <v>8</v>
      </c>
      <c r="R138" s="300" t="s">
        <v>8</v>
      </c>
    </row>
    <row r="139" spans="1:67">
      <c r="A139" s="300" t="s">
        <v>13472</v>
      </c>
      <c r="B139" s="183" t="s">
        <v>13854</v>
      </c>
      <c r="H139" s="398">
        <v>44969</v>
      </c>
      <c r="I139" s="301">
        <f t="shared" si="16"/>
        <v>7.375</v>
      </c>
      <c r="J139" s="301">
        <f t="shared" si="13"/>
        <v>0</v>
      </c>
      <c r="K139" s="301">
        <f t="shared" si="14"/>
        <v>1.84375</v>
      </c>
      <c r="L139" s="301" t="e">
        <f t="shared" si="15"/>
        <v>#DIV/0!</v>
      </c>
      <c r="M139" s="341">
        <v>7</v>
      </c>
      <c r="N139" s="341">
        <v>8</v>
      </c>
      <c r="O139" s="341">
        <v>7</v>
      </c>
      <c r="P139" s="341"/>
      <c r="Q139" s="341"/>
      <c r="R139" s="300" t="s">
        <v>8</v>
      </c>
    </row>
    <row r="140" spans="1:67">
      <c r="A140" s="300" t="s">
        <v>13472</v>
      </c>
      <c r="B140" s="183" t="s">
        <v>2646</v>
      </c>
      <c r="H140" s="398">
        <v>45381</v>
      </c>
      <c r="I140" s="301">
        <f t="shared" si="16"/>
        <v>8.75</v>
      </c>
      <c r="J140" s="301">
        <f t="shared" si="13"/>
        <v>3</v>
      </c>
      <c r="K140" s="301">
        <f t="shared" si="14"/>
        <v>4.4375</v>
      </c>
      <c r="L140" s="301">
        <f t="shared" si="15"/>
        <v>8.5</v>
      </c>
      <c r="M140" s="300">
        <v>10</v>
      </c>
      <c r="N140" s="300">
        <v>8</v>
      </c>
      <c r="O140" s="300">
        <v>6</v>
      </c>
      <c r="P140" s="300">
        <v>0</v>
      </c>
      <c r="Q140" s="300">
        <v>8</v>
      </c>
      <c r="R140" s="300" t="s">
        <v>8</v>
      </c>
      <c r="AW140" s="300">
        <v>6</v>
      </c>
    </row>
    <row r="141" spans="1:67">
      <c r="A141" s="300" t="s">
        <v>13472</v>
      </c>
      <c r="B141" s="183" t="s">
        <v>13853</v>
      </c>
      <c r="H141" s="398">
        <v>45464</v>
      </c>
      <c r="I141" s="301">
        <f t="shared" si="16"/>
        <v>8.25</v>
      </c>
      <c r="J141" s="301">
        <f t="shared" si="13"/>
        <v>3.75</v>
      </c>
      <c r="K141" s="301">
        <f t="shared" si="14"/>
        <v>4.875</v>
      </c>
      <c r="L141" s="301" t="e">
        <f t="shared" si="15"/>
        <v>#DIV/0!</v>
      </c>
      <c r="M141" s="300">
        <v>8</v>
      </c>
      <c r="N141" s="300">
        <v>8</v>
      </c>
      <c r="O141" s="300">
        <v>10</v>
      </c>
      <c r="P141" s="300">
        <v>0</v>
      </c>
      <c r="Q141" s="300">
        <v>10</v>
      </c>
      <c r="R141" s="300" t="s">
        <v>8</v>
      </c>
    </row>
    <row r="142" spans="1:67">
      <c r="A142" s="300" t="s">
        <v>13472</v>
      </c>
      <c r="B142" s="183" t="s">
        <v>13852</v>
      </c>
      <c r="H142" s="398">
        <v>45398</v>
      </c>
      <c r="I142" s="301">
        <f t="shared" si="16"/>
        <v>7.125</v>
      </c>
      <c r="J142" s="301">
        <f t="shared" si="13"/>
        <v>9.375</v>
      </c>
      <c r="K142" s="301">
        <f t="shared" si="14"/>
        <v>8.8125</v>
      </c>
      <c r="L142" s="301">
        <f t="shared" si="15"/>
        <v>7.1136363636363633</v>
      </c>
      <c r="M142" s="300">
        <v>7.5</v>
      </c>
      <c r="N142" s="300">
        <v>6</v>
      </c>
      <c r="O142" s="300">
        <v>9</v>
      </c>
      <c r="P142" s="300">
        <v>9</v>
      </c>
      <c r="Q142" s="300">
        <v>10</v>
      </c>
      <c r="R142" s="300" t="s">
        <v>8</v>
      </c>
      <c r="S142" s="300">
        <v>5.5</v>
      </c>
      <c r="T142" s="300">
        <v>6.5</v>
      </c>
      <c r="Y142" s="322">
        <v>6</v>
      </c>
      <c r="AL142" s="300">
        <v>7</v>
      </c>
      <c r="AM142" s="322">
        <v>10</v>
      </c>
    </row>
    <row r="143" spans="1:67">
      <c r="A143" s="300" t="s">
        <v>13472</v>
      </c>
      <c r="B143" s="183" t="s">
        <v>13851</v>
      </c>
      <c r="H143" s="398">
        <v>45383</v>
      </c>
      <c r="I143" s="301">
        <f t="shared" si="16"/>
        <v>3.875</v>
      </c>
      <c r="J143" s="301">
        <f t="shared" si="13"/>
        <v>7.5</v>
      </c>
      <c r="K143" s="301">
        <f t="shared" si="14"/>
        <v>6.59375</v>
      </c>
      <c r="L143" s="301" t="e">
        <f t="shared" si="15"/>
        <v>#DIV/0!</v>
      </c>
      <c r="M143" s="300">
        <v>3</v>
      </c>
      <c r="N143" s="300">
        <v>5</v>
      </c>
      <c r="O143" s="300">
        <v>4</v>
      </c>
      <c r="P143" s="300">
        <v>6</v>
      </c>
      <c r="Q143" s="300">
        <v>10</v>
      </c>
      <c r="R143" s="300" t="s">
        <v>8</v>
      </c>
    </row>
    <row r="144" spans="1:67">
      <c r="A144" s="300" t="s">
        <v>13472</v>
      </c>
      <c r="B144" s="183" t="s">
        <v>12558</v>
      </c>
      <c r="H144" s="398">
        <v>45371</v>
      </c>
      <c r="I144" s="301">
        <f t="shared" si="16"/>
        <v>5</v>
      </c>
      <c r="J144" s="301">
        <f t="shared" si="13"/>
        <v>5.625</v>
      </c>
      <c r="K144" s="301">
        <f t="shared" si="14"/>
        <v>5.46875</v>
      </c>
      <c r="L144" s="301" t="e">
        <f t="shared" si="15"/>
        <v>#DIV/0!</v>
      </c>
      <c r="M144" s="300">
        <v>6</v>
      </c>
      <c r="N144" s="300">
        <v>4</v>
      </c>
      <c r="O144" s="300">
        <v>4</v>
      </c>
      <c r="P144" s="300">
        <v>3</v>
      </c>
      <c r="Q144" s="300">
        <v>10</v>
      </c>
      <c r="R144" s="300" t="s">
        <v>8</v>
      </c>
    </row>
    <row r="145" spans="1:20">
      <c r="A145" s="300" t="s">
        <v>13472</v>
      </c>
      <c r="B145" s="183" t="s">
        <v>13850</v>
      </c>
      <c r="H145" s="398">
        <v>44864</v>
      </c>
      <c r="I145" s="301">
        <v>7.4</v>
      </c>
      <c r="J145" s="301">
        <f t="shared" si="13"/>
        <v>0</v>
      </c>
      <c r="K145" s="301">
        <f t="shared" si="14"/>
        <v>1.85</v>
      </c>
      <c r="L145" s="301" t="e">
        <f t="shared" si="15"/>
        <v>#DIV/0!</v>
      </c>
      <c r="R145" s="300" t="s">
        <v>8</v>
      </c>
    </row>
    <row r="146" spans="1:20">
      <c r="A146" s="300" t="s">
        <v>13472</v>
      </c>
      <c r="B146" s="183" t="s">
        <v>13849</v>
      </c>
      <c r="H146" s="398">
        <v>44919</v>
      </c>
      <c r="I146" s="301">
        <v>8.4</v>
      </c>
      <c r="J146" s="301">
        <f t="shared" si="13"/>
        <v>0</v>
      </c>
      <c r="K146" s="301">
        <f t="shared" si="14"/>
        <v>2.1</v>
      </c>
      <c r="L146" s="301" t="e">
        <f t="shared" si="15"/>
        <v>#DIV/0!</v>
      </c>
      <c r="R146" s="300" t="s">
        <v>8</v>
      </c>
    </row>
    <row r="147" spans="1:20">
      <c r="A147" s="300" t="s">
        <v>13472</v>
      </c>
      <c r="B147" s="183" t="s">
        <v>13848</v>
      </c>
      <c r="H147" s="398">
        <v>45359</v>
      </c>
      <c r="I147" s="301">
        <f>(M147*4+N147*3+O147*1)/8</f>
        <v>7.875</v>
      </c>
      <c r="J147" s="301">
        <f t="shared" si="13"/>
        <v>0</v>
      </c>
      <c r="K147" s="301">
        <f t="shared" si="14"/>
        <v>1.96875</v>
      </c>
      <c r="L147" s="301" t="e">
        <f t="shared" si="15"/>
        <v>#DIV/0!</v>
      </c>
      <c r="M147" s="341">
        <v>8</v>
      </c>
      <c r="N147" s="341">
        <v>8</v>
      </c>
      <c r="O147" s="341">
        <v>7</v>
      </c>
      <c r="P147" s="341">
        <v>0</v>
      </c>
      <c r="Q147" s="341">
        <v>0</v>
      </c>
      <c r="R147" s="300" t="s">
        <v>8</v>
      </c>
    </row>
    <row r="148" spans="1:20">
      <c r="A148" s="300" t="s">
        <v>13472</v>
      </c>
      <c r="B148" s="183" t="s">
        <v>3510</v>
      </c>
      <c r="H148" s="398">
        <v>45470</v>
      </c>
      <c r="I148" s="301">
        <f>(M148*4+N148*3+O148*1)/8</f>
        <v>3</v>
      </c>
      <c r="J148" s="301">
        <f t="shared" si="13"/>
        <v>6.875</v>
      </c>
      <c r="K148" s="301">
        <f t="shared" si="14"/>
        <v>5.90625</v>
      </c>
      <c r="L148" s="301" t="e">
        <f t="shared" si="15"/>
        <v>#DIV/0!</v>
      </c>
      <c r="M148" s="300">
        <v>3</v>
      </c>
      <c r="N148" s="300">
        <v>2</v>
      </c>
      <c r="O148" s="300">
        <v>6</v>
      </c>
      <c r="P148" s="300">
        <v>5</v>
      </c>
      <c r="Q148" s="300">
        <v>10</v>
      </c>
      <c r="R148" s="300" t="s">
        <v>8</v>
      </c>
    </row>
    <row r="149" spans="1:20">
      <c r="A149" s="300" t="s">
        <v>13472</v>
      </c>
      <c r="B149" s="183" t="s">
        <v>13847</v>
      </c>
      <c r="H149" s="398">
        <v>45412</v>
      </c>
      <c r="I149" s="301">
        <f>(M149*4+N149*3+O149*1)/8</f>
        <v>7.1</v>
      </c>
      <c r="J149" s="301">
        <f t="shared" si="13"/>
        <v>6.125</v>
      </c>
      <c r="K149" s="301">
        <f t="shared" si="14"/>
        <v>6.3687500000000004</v>
      </c>
      <c r="L149" s="301">
        <f t="shared" si="15"/>
        <v>7.0727272727272723</v>
      </c>
      <c r="M149" s="300">
        <v>7.1</v>
      </c>
      <c r="N149" s="300">
        <v>6.8</v>
      </c>
      <c r="O149" s="300">
        <v>8</v>
      </c>
      <c r="P149" s="300">
        <v>3.8</v>
      </c>
      <c r="Q149" s="300">
        <v>10</v>
      </c>
      <c r="R149" s="300" t="s">
        <v>8</v>
      </c>
      <c r="S149" s="300">
        <v>6.8</v>
      </c>
    </row>
    <row r="150" spans="1:20">
      <c r="A150" s="300" t="s">
        <v>13472</v>
      </c>
      <c r="B150" s="183" t="s">
        <v>13846</v>
      </c>
      <c r="H150" s="398">
        <v>44807</v>
      </c>
      <c r="I150" s="301">
        <v>7.8</v>
      </c>
      <c r="J150" s="301">
        <f t="shared" si="13"/>
        <v>0</v>
      </c>
      <c r="K150" s="301">
        <f t="shared" si="14"/>
        <v>1.95</v>
      </c>
      <c r="L150" s="301" t="e">
        <f t="shared" si="15"/>
        <v>#DIV/0!</v>
      </c>
      <c r="R150" s="300" t="s">
        <v>8</v>
      </c>
    </row>
    <row r="151" spans="1:20">
      <c r="A151" s="300" t="s">
        <v>13472</v>
      </c>
      <c r="B151" s="183" t="s">
        <v>2691</v>
      </c>
      <c r="H151" s="398">
        <v>45385</v>
      </c>
      <c r="I151" s="301">
        <f>(M151*4+N151*3+O151*1)/8</f>
        <v>6.875</v>
      </c>
      <c r="J151" s="301">
        <f t="shared" si="13"/>
        <v>10</v>
      </c>
      <c r="K151" s="301">
        <f t="shared" si="14"/>
        <v>9.21875</v>
      </c>
      <c r="L151" s="301" t="e">
        <f t="shared" si="15"/>
        <v>#DIV/0!</v>
      </c>
      <c r="M151" s="300">
        <v>6</v>
      </c>
      <c r="N151" s="300">
        <v>7</v>
      </c>
      <c r="O151" s="300">
        <v>10</v>
      </c>
      <c r="P151" s="300">
        <v>10</v>
      </c>
      <c r="Q151" s="300">
        <v>10</v>
      </c>
      <c r="R151" s="300" t="s">
        <v>8</v>
      </c>
    </row>
    <row r="152" spans="1:20">
      <c r="A152" s="300" t="s">
        <v>13472</v>
      </c>
      <c r="B152" s="183" t="s">
        <v>13845</v>
      </c>
      <c r="H152" s="398">
        <v>45481</v>
      </c>
      <c r="I152" s="301">
        <f>(M152*4+N152*3+O152*1)/8</f>
        <v>7.75</v>
      </c>
      <c r="J152" s="301">
        <f t="shared" si="13"/>
        <v>3.75</v>
      </c>
      <c r="K152" s="301">
        <f t="shared" si="14"/>
        <v>4.75</v>
      </c>
      <c r="L152" s="301" t="e">
        <f t="shared" si="15"/>
        <v>#DIV/0!</v>
      </c>
      <c r="M152" s="300">
        <v>7</v>
      </c>
      <c r="N152" s="300">
        <v>8</v>
      </c>
      <c r="O152" s="300">
        <v>10</v>
      </c>
      <c r="P152" s="300">
        <v>0</v>
      </c>
      <c r="Q152" s="300">
        <v>10</v>
      </c>
      <c r="R152" s="300" t="s">
        <v>8</v>
      </c>
    </row>
    <row r="153" spans="1:20">
      <c r="A153" s="300" t="s">
        <v>13472</v>
      </c>
      <c r="B153" s="183" t="s">
        <v>13844</v>
      </c>
      <c r="H153" s="398">
        <v>44962</v>
      </c>
      <c r="I153" s="301">
        <f>(M153*4+N153*3+O153*1)/8</f>
        <v>5.5</v>
      </c>
      <c r="J153" s="301">
        <f t="shared" si="13"/>
        <v>0</v>
      </c>
      <c r="K153" s="301">
        <f t="shared" si="14"/>
        <v>1.375</v>
      </c>
      <c r="L153" s="301" t="e">
        <f t="shared" si="15"/>
        <v>#DIV/0!</v>
      </c>
      <c r="M153" s="341">
        <v>4</v>
      </c>
      <c r="N153" s="341">
        <v>8</v>
      </c>
      <c r="O153" s="341">
        <v>4</v>
      </c>
      <c r="P153" s="341"/>
      <c r="Q153" s="341"/>
      <c r="R153" s="300" t="s">
        <v>8</v>
      </c>
    </row>
    <row r="154" spans="1:20">
      <c r="A154" s="300" t="s">
        <v>13472</v>
      </c>
      <c r="B154" s="183" t="s">
        <v>13843</v>
      </c>
      <c r="H154" s="398">
        <v>44829</v>
      </c>
      <c r="I154" s="301">
        <v>9.4</v>
      </c>
      <c r="J154" s="301">
        <f t="shared" si="13"/>
        <v>0</v>
      </c>
      <c r="K154" s="301">
        <f t="shared" si="14"/>
        <v>2.35</v>
      </c>
      <c r="L154" s="301" t="e">
        <f t="shared" si="15"/>
        <v>#DIV/0!</v>
      </c>
      <c r="R154" s="300" t="s">
        <v>8</v>
      </c>
    </row>
    <row r="155" spans="1:20">
      <c r="A155" s="300" t="s">
        <v>13472</v>
      </c>
      <c r="B155" s="183" t="s">
        <v>13842</v>
      </c>
      <c r="H155" s="398">
        <v>45091</v>
      </c>
      <c r="I155" s="301">
        <f t="shared" ref="I155:I178" si="17">(M155*4+N155*3+O155*1)/8</f>
        <v>9.5</v>
      </c>
      <c r="J155" s="301">
        <f t="shared" si="13"/>
        <v>0</v>
      </c>
      <c r="K155" s="301">
        <f t="shared" si="14"/>
        <v>2.375</v>
      </c>
      <c r="L155" s="301" t="e">
        <f t="shared" si="15"/>
        <v>#DIV/0!</v>
      </c>
      <c r="M155" s="341">
        <v>10</v>
      </c>
      <c r="N155" s="341">
        <v>9</v>
      </c>
      <c r="O155" s="341">
        <v>9</v>
      </c>
      <c r="P155" s="341"/>
      <c r="Q155" s="341"/>
      <c r="R155" s="300" t="s">
        <v>8</v>
      </c>
    </row>
    <row r="156" spans="1:20">
      <c r="A156" s="300" t="s">
        <v>13827</v>
      </c>
      <c r="B156" s="183" t="s">
        <v>13841</v>
      </c>
      <c r="H156" s="398">
        <v>45421</v>
      </c>
      <c r="I156" s="301">
        <f t="shared" si="17"/>
        <v>7.625</v>
      </c>
      <c r="J156" s="301">
        <f t="shared" si="13"/>
        <v>6.1875</v>
      </c>
      <c r="K156" s="301">
        <f t="shared" si="14"/>
        <v>6.546875</v>
      </c>
      <c r="L156" s="301">
        <f t="shared" si="15"/>
        <v>7.7045454545454541</v>
      </c>
      <c r="M156" s="300">
        <v>7</v>
      </c>
      <c r="N156" s="300">
        <v>8</v>
      </c>
      <c r="O156" s="300">
        <v>9</v>
      </c>
      <c r="P156" s="300">
        <v>4.5</v>
      </c>
      <c r="Q156" s="300">
        <v>9</v>
      </c>
      <c r="R156" s="300" t="s">
        <v>8</v>
      </c>
      <c r="S156" s="300">
        <v>7</v>
      </c>
      <c r="T156" s="300">
        <v>10</v>
      </c>
    </row>
    <row r="157" spans="1:20">
      <c r="A157" s="300" t="s">
        <v>13827</v>
      </c>
      <c r="B157" s="183" t="s">
        <v>13840</v>
      </c>
      <c r="H157" s="398">
        <v>45380</v>
      </c>
      <c r="I157" s="301">
        <f t="shared" si="17"/>
        <v>7.875</v>
      </c>
      <c r="J157" s="301">
        <f t="shared" si="13"/>
        <v>7.5</v>
      </c>
      <c r="K157" s="301">
        <f t="shared" si="14"/>
        <v>7.59375</v>
      </c>
      <c r="L157" s="301" t="e">
        <f t="shared" si="15"/>
        <v>#DIV/0!</v>
      </c>
      <c r="M157" s="300">
        <v>8</v>
      </c>
      <c r="N157" s="300">
        <v>7</v>
      </c>
      <c r="O157" s="300">
        <v>10</v>
      </c>
      <c r="P157" s="300">
        <v>6</v>
      </c>
      <c r="Q157" s="300">
        <v>10</v>
      </c>
      <c r="R157" s="300" t="s">
        <v>8</v>
      </c>
    </row>
    <row r="158" spans="1:20">
      <c r="A158" s="300" t="s">
        <v>13827</v>
      </c>
      <c r="B158" s="183" t="s">
        <v>2622</v>
      </c>
      <c r="H158" s="398">
        <v>45377</v>
      </c>
      <c r="I158" s="301">
        <f t="shared" si="17"/>
        <v>7.375</v>
      </c>
      <c r="J158" s="301">
        <f t="shared" si="13"/>
        <v>5.75</v>
      </c>
      <c r="K158" s="301">
        <f t="shared" si="14"/>
        <v>6.15625</v>
      </c>
      <c r="L158" s="301" t="e">
        <f t="shared" si="15"/>
        <v>#DIV/0!</v>
      </c>
      <c r="M158" s="300">
        <v>8</v>
      </c>
      <c r="N158" s="300">
        <v>7</v>
      </c>
      <c r="O158" s="300">
        <v>6</v>
      </c>
      <c r="P158" s="300">
        <v>5</v>
      </c>
      <c r="Q158" s="300">
        <v>7</v>
      </c>
      <c r="R158" s="300" t="s">
        <v>8</v>
      </c>
    </row>
    <row r="159" spans="1:20">
      <c r="A159" s="300" t="s">
        <v>13827</v>
      </c>
      <c r="B159" s="183" t="s">
        <v>13839</v>
      </c>
      <c r="H159" s="398">
        <v>45397</v>
      </c>
      <c r="I159" s="301">
        <f t="shared" si="17"/>
        <v>2.375</v>
      </c>
      <c r="J159" s="301">
        <f t="shared" si="13"/>
        <v>5.625</v>
      </c>
      <c r="K159" s="301">
        <f t="shared" si="14"/>
        <v>4.8125</v>
      </c>
      <c r="L159" s="301" t="e">
        <f t="shared" si="15"/>
        <v>#DIV/0!</v>
      </c>
      <c r="M159" s="300">
        <v>1</v>
      </c>
      <c r="N159" s="300">
        <v>4</v>
      </c>
      <c r="O159" s="300">
        <v>3</v>
      </c>
      <c r="P159" s="300">
        <v>3</v>
      </c>
      <c r="Q159" s="300">
        <v>10</v>
      </c>
      <c r="R159" s="300" t="s">
        <v>8</v>
      </c>
    </row>
    <row r="160" spans="1:20">
      <c r="A160" s="300" t="s">
        <v>13827</v>
      </c>
      <c r="B160" s="183" t="s">
        <v>13838</v>
      </c>
      <c r="H160" s="398">
        <v>45454</v>
      </c>
      <c r="I160" s="301">
        <f t="shared" si="17"/>
        <v>7.9375</v>
      </c>
      <c r="J160" s="301">
        <f t="shared" si="13"/>
        <v>5</v>
      </c>
      <c r="K160" s="301">
        <f t="shared" si="14"/>
        <v>5.734375</v>
      </c>
      <c r="L160" s="301" t="e">
        <f t="shared" si="15"/>
        <v>#DIV/0!</v>
      </c>
      <c r="M160" s="300">
        <v>8</v>
      </c>
      <c r="N160" s="300">
        <v>7.5</v>
      </c>
      <c r="O160" s="300">
        <v>9</v>
      </c>
      <c r="P160" s="300">
        <v>2</v>
      </c>
      <c r="Q160" s="300">
        <v>10</v>
      </c>
      <c r="R160" s="300" t="s">
        <v>8</v>
      </c>
    </row>
    <row r="161" spans="1:52">
      <c r="A161" s="300" t="s">
        <v>13827</v>
      </c>
      <c r="B161" s="183" t="s">
        <v>3040</v>
      </c>
      <c r="H161" s="398">
        <v>45389</v>
      </c>
      <c r="I161" s="301">
        <f t="shared" si="17"/>
        <v>6.125</v>
      </c>
      <c r="J161" s="301">
        <f t="shared" si="13"/>
        <v>5.25</v>
      </c>
      <c r="K161" s="301">
        <f t="shared" si="14"/>
        <v>5.46875</v>
      </c>
      <c r="L161" s="301" t="e">
        <f t="shared" si="15"/>
        <v>#DIV/0!</v>
      </c>
      <c r="M161" s="300">
        <v>6</v>
      </c>
      <c r="N161" s="300">
        <v>6</v>
      </c>
      <c r="O161" s="300">
        <v>7</v>
      </c>
      <c r="P161" s="300">
        <v>3</v>
      </c>
      <c r="Q161" s="300">
        <v>9</v>
      </c>
      <c r="R161" s="300" t="s">
        <v>8</v>
      </c>
    </row>
    <row r="162" spans="1:52">
      <c r="A162" s="300" t="s">
        <v>13827</v>
      </c>
      <c r="B162" s="183" t="s">
        <v>2647</v>
      </c>
      <c r="H162" s="398">
        <v>45382</v>
      </c>
      <c r="I162" s="301">
        <f t="shared" si="17"/>
        <v>6.125</v>
      </c>
      <c r="J162" s="301">
        <f t="shared" si="13"/>
        <v>5.375</v>
      </c>
      <c r="K162" s="301">
        <f t="shared" si="14"/>
        <v>5.5625</v>
      </c>
      <c r="L162" s="301" t="e">
        <f t="shared" si="15"/>
        <v>#DIV/0!</v>
      </c>
      <c r="M162" s="300">
        <v>6</v>
      </c>
      <c r="N162" s="300">
        <v>6</v>
      </c>
      <c r="O162" s="300">
        <v>7</v>
      </c>
      <c r="P162" s="300">
        <v>5</v>
      </c>
      <c r="Q162" s="300">
        <v>6</v>
      </c>
      <c r="R162" s="300" t="s">
        <v>8</v>
      </c>
    </row>
    <row r="163" spans="1:52">
      <c r="A163" s="300" t="s">
        <v>13827</v>
      </c>
      <c r="B163" s="183" t="s">
        <v>13837</v>
      </c>
      <c r="H163" s="398">
        <v>45488</v>
      </c>
      <c r="I163" s="301">
        <f t="shared" si="17"/>
        <v>7.7750000000000004</v>
      </c>
      <c r="J163" s="301">
        <f t="shared" si="13"/>
        <v>4.875</v>
      </c>
      <c r="K163" s="301">
        <f t="shared" si="14"/>
        <v>5.6</v>
      </c>
      <c r="L163" s="301" t="e">
        <f t="shared" si="15"/>
        <v>#DIV/0!</v>
      </c>
      <c r="M163" s="300">
        <v>7.8</v>
      </c>
      <c r="N163" s="300">
        <v>8</v>
      </c>
      <c r="O163" s="300">
        <v>7</v>
      </c>
      <c r="P163" s="300">
        <v>3</v>
      </c>
      <c r="Q163" s="300">
        <v>8</v>
      </c>
      <c r="R163" s="300" t="s">
        <v>8</v>
      </c>
    </row>
    <row r="164" spans="1:52">
      <c r="A164" s="300" t="s">
        <v>13827</v>
      </c>
      <c r="B164" s="183" t="s">
        <v>2635</v>
      </c>
      <c r="H164" s="398">
        <v>45378</v>
      </c>
      <c r="I164" s="301">
        <f t="shared" si="17"/>
        <v>6.625</v>
      </c>
      <c r="J164" s="301">
        <f t="shared" si="13"/>
        <v>5.875</v>
      </c>
      <c r="K164" s="301">
        <f t="shared" si="14"/>
        <v>6.0625</v>
      </c>
      <c r="L164" s="301" t="e">
        <f t="shared" si="15"/>
        <v>#DIV/0!</v>
      </c>
      <c r="M164" s="300">
        <v>7</v>
      </c>
      <c r="N164" s="300">
        <v>6</v>
      </c>
      <c r="O164" s="300">
        <v>7</v>
      </c>
      <c r="P164" s="300">
        <v>4</v>
      </c>
      <c r="Q164" s="300">
        <v>9</v>
      </c>
      <c r="R164" s="300" t="s">
        <v>8</v>
      </c>
    </row>
    <row r="165" spans="1:52">
      <c r="A165" s="300" t="s">
        <v>13827</v>
      </c>
      <c r="B165" s="183" t="s">
        <v>3068</v>
      </c>
      <c r="H165" s="398">
        <v>45389</v>
      </c>
      <c r="I165" s="301">
        <f t="shared" si="17"/>
        <v>7.25</v>
      </c>
      <c r="J165" s="301">
        <f t="shared" si="13"/>
        <v>5.625</v>
      </c>
      <c r="K165" s="301">
        <f t="shared" si="14"/>
        <v>6.03125</v>
      </c>
      <c r="L165" s="301">
        <f t="shared" si="15"/>
        <v>7.4090909090909092</v>
      </c>
      <c r="M165" s="300">
        <v>8</v>
      </c>
      <c r="N165" s="300">
        <v>6</v>
      </c>
      <c r="O165" s="300">
        <v>8</v>
      </c>
      <c r="P165" s="300">
        <v>3</v>
      </c>
      <c r="Q165" s="300">
        <v>10</v>
      </c>
      <c r="R165" s="300" t="s">
        <v>8</v>
      </c>
      <c r="AZ165" s="300">
        <v>9</v>
      </c>
    </row>
    <row r="166" spans="1:52">
      <c r="A166" s="300" t="s">
        <v>13827</v>
      </c>
      <c r="B166" s="183" t="s">
        <v>13836</v>
      </c>
      <c r="H166" s="398">
        <v>45454</v>
      </c>
      <c r="I166" s="301">
        <f t="shared" si="17"/>
        <v>7.4375</v>
      </c>
      <c r="J166" s="301">
        <f t="shared" si="13"/>
        <v>5</v>
      </c>
      <c r="K166" s="301">
        <f t="shared" si="14"/>
        <v>5.609375</v>
      </c>
      <c r="L166" s="301" t="e">
        <f t="shared" si="15"/>
        <v>#DIV/0!</v>
      </c>
      <c r="M166" s="300">
        <v>7</v>
      </c>
      <c r="N166" s="300">
        <v>7.5</v>
      </c>
      <c r="O166" s="300">
        <v>9</v>
      </c>
      <c r="P166" s="300">
        <v>2</v>
      </c>
      <c r="Q166" s="300">
        <v>10</v>
      </c>
      <c r="R166" s="300" t="s">
        <v>8</v>
      </c>
    </row>
    <row r="167" spans="1:52">
      <c r="A167" s="300" t="s">
        <v>13827</v>
      </c>
      <c r="B167" s="183" t="s">
        <v>13835</v>
      </c>
      <c r="H167" s="398">
        <v>45460</v>
      </c>
      <c r="I167" s="301">
        <f t="shared" si="17"/>
        <v>6.125</v>
      </c>
      <c r="J167" s="301">
        <f t="shared" si="13"/>
        <v>10</v>
      </c>
      <c r="K167" s="301">
        <f t="shared" si="14"/>
        <v>9.03125</v>
      </c>
      <c r="L167" s="301" t="e">
        <f t="shared" si="15"/>
        <v>#DIV/0!</v>
      </c>
      <c r="M167" s="300">
        <v>6</v>
      </c>
      <c r="N167" s="300">
        <v>5</v>
      </c>
      <c r="O167" s="300">
        <v>10</v>
      </c>
      <c r="P167" s="300">
        <v>10</v>
      </c>
      <c r="Q167" s="300">
        <v>10</v>
      </c>
      <c r="R167" s="300" t="s">
        <v>8</v>
      </c>
    </row>
    <row r="168" spans="1:52">
      <c r="A168" s="300" t="s">
        <v>13827</v>
      </c>
      <c r="B168" s="183" t="s">
        <v>13834</v>
      </c>
      <c r="H168" s="398">
        <v>45586</v>
      </c>
      <c r="I168" s="301">
        <f t="shared" si="17"/>
        <v>8.7750000000000004</v>
      </c>
      <c r="J168" s="301">
        <f t="shared" si="13"/>
        <v>4.5</v>
      </c>
      <c r="K168" s="301">
        <f t="shared" si="14"/>
        <v>5.5687499999999996</v>
      </c>
      <c r="L168" s="301" t="e">
        <f t="shared" si="15"/>
        <v>#DIV/0!</v>
      </c>
      <c r="M168" s="300">
        <v>9.1999999999999993</v>
      </c>
      <c r="N168" s="300">
        <v>8.8000000000000007</v>
      </c>
      <c r="O168" s="300">
        <v>7</v>
      </c>
      <c r="P168" s="300">
        <v>1.8</v>
      </c>
      <c r="Q168" s="300">
        <v>9</v>
      </c>
      <c r="R168" s="300" t="s">
        <v>8</v>
      </c>
    </row>
    <row r="169" spans="1:52">
      <c r="A169" s="300" t="s">
        <v>13827</v>
      </c>
      <c r="B169" s="183" t="s">
        <v>13833</v>
      </c>
      <c r="H169" s="398">
        <v>45465</v>
      </c>
      <c r="I169" s="301">
        <f t="shared" si="17"/>
        <v>7.875</v>
      </c>
      <c r="J169" s="301">
        <f t="shared" si="13"/>
        <v>5.625</v>
      </c>
      <c r="K169" s="301">
        <f t="shared" si="14"/>
        <v>6.1875</v>
      </c>
      <c r="L169" s="301" t="e">
        <f t="shared" si="15"/>
        <v>#DIV/0!</v>
      </c>
      <c r="M169" s="300">
        <v>8</v>
      </c>
      <c r="N169" s="300">
        <v>8</v>
      </c>
      <c r="O169" s="300">
        <v>7</v>
      </c>
      <c r="P169" s="300">
        <v>3</v>
      </c>
      <c r="Q169" s="300">
        <v>10</v>
      </c>
      <c r="R169" s="300" t="s">
        <v>8</v>
      </c>
    </row>
    <row r="170" spans="1:52">
      <c r="A170" s="300" t="s">
        <v>13827</v>
      </c>
      <c r="B170" s="183" t="s">
        <v>2659</v>
      </c>
      <c r="H170" s="398">
        <v>45382</v>
      </c>
      <c r="I170" s="301">
        <f t="shared" si="17"/>
        <v>6.625</v>
      </c>
      <c r="J170" s="301">
        <f t="shared" si="13"/>
        <v>5.625</v>
      </c>
      <c r="K170" s="301">
        <f t="shared" si="14"/>
        <v>5.875</v>
      </c>
      <c r="L170" s="301">
        <f t="shared" si="15"/>
        <v>6.4318181818181817</v>
      </c>
      <c r="M170" s="300">
        <v>7</v>
      </c>
      <c r="N170" s="300">
        <v>6</v>
      </c>
      <c r="O170" s="300">
        <v>7</v>
      </c>
      <c r="P170" s="300">
        <v>3</v>
      </c>
      <c r="Q170" s="300">
        <v>10</v>
      </c>
      <c r="R170" s="300" t="s">
        <v>8</v>
      </c>
      <c r="AH170" s="300">
        <v>4.5</v>
      </c>
    </row>
    <row r="171" spans="1:52">
      <c r="A171" s="300" t="s">
        <v>13827</v>
      </c>
      <c r="B171" s="183" t="s">
        <v>13832</v>
      </c>
      <c r="H171" s="398">
        <v>45383</v>
      </c>
      <c r="I171" s="301">
        <f t="shared" si="17"/>
        <v>5.875</v>
      </c>
      <c r="J171" s="301">
        <f t="shared" si="13"/>
        <v>7.25</v>
      </c>
      <c r="K171" s="301">
        <f t="shared" si="14"/>
        <v>6.90625</v>
      </c>
      <c r="L171" s="301" t="e">
        <f t="shared" si="15"/>
        <v>#DIV/0!</v>
      </c>
      <c r="M171" s="300">
        <v>6</v>
      </c>
      <c r="N171" s="300">
        <v>6</v>
      </c>
      <c r="O171" s="300">
        <v>5</v>
      </c>
      <c r="P171" s="300">
        <v>8</v>
      </c>
      <c r="Q171" s="300">
        <v>6</v>
      </c>
      <c r="R171" s="300" t="s">
        <v>8</v>
      </c>
    </row>
    <row r="172" spans="1:52">
      <c r="A172" s="300" t="s">
        <v>13827</v>
      </c>
      <c r="B172" s="183" t="s">
        <v>3093</v>
      </c>
      <c r="H172" s="398">
        <v>45389</v>
      </c>
      <c r="I172" s="301">
        <f t="shared" si="17"/>
        <v>8.125</v>
      </c>
      <c r="J172" s="301">
        <f t="shared" si="13"/>
        <v>8.125</v>
      </c>
      <c r="K172" s="301">
        <f t="shared" si="14"/>
        <v>8.125</v>
      </c>
      <c r="L172" s="301">
        <f t="shared" si="15"/>
        <v>7.9772727272727275</v>
      </c>
      <c r="M172" s="300">
        <v>8</v>
      </c>
      <c r="N172" s="300">
        <v>8</v>
      </c>
      <c r="O172" s="300">
        <v>9</v>
      </c>
      <c r="P172" s="300">
        <v>7</v>
      </c>
      <c r="Q172" s="300">
        <v>10</v>
      </c>
      <c r="R172" s="300" t="s">
        <v>8</v>
      </c>
      <c r="AS172" s="300">
        <v>6.5</v>
      </c>
    </row>
    <row r="173" spans="1:52">
      <c r="A173" s="300" t="s">
        <v>13827</v>
      </c>
      <c r="B173" s="183" t="s">
        <v>13831</v>
      </c>
      <c r="H173" s="398">
        <v>45393</v>
      </c>
      <c r="I173" s="301">
        <f t="shared" si="17"/>
        <v>7.25</v>
      </c>
      <c r="J173" s="301">
        <f t="shared" si="13"/>
        <v>7.125</v>
      </c>
      <c r="K173" s="301">
        <f t="shared" si="14"/>
        <v>7.15625</v>
      </c>
      <c r="L173" s="301" t="e">
        <f t="shared" si="15"/>
        <v>#DIV/0!</v>
      </c>
      <c r="M173" s="300">
        <v>7</v>
      </c>
      <c r="N173" s="300">
        <v>8</v>
      </c>
      <c r="O173" s="300">
        <v>6</v>
      </c>
      <c r="P173" s="300">
        <v>6</v>
      </c>
      <c r="Q173" s="300">
        <v>9</v>
      </c>
      <c r="R173" s="300" t="s">
        <v>8</v>
      </c>
    </row>
    <row r="174" spans="1:52">
      <c r="A174" s="300" t="s">
        <v>13827</v>
      </c>
      <c r="B174" s="183" t="s">
        <v>13830</v>
      </c>
      <c r="H174" s="398">
        <v>45420</v>
      </c>
      <c r="I174" s="301">
        <f t="shared" si="17"/>
        <v>6.125</v>
      </c>
      <c r="J174" s="301">
        <f t="shared" si="13"/>
        <v>9</v>
      </c>
      <c r="K174" s="301">
        <f t="shared" si="14"/>
        <v>8.28125</v>
      </c>
      <c r="L174" s="301" t="e">
        <f t="shared" si="15"/>
        <v>#DIV/0!</v>
      </c>
      <c r="M174" s="300">
        <v>5</v>
      </c>
      <c r="N174" s="300">
        <v>7</v>
      </c>
      <c r="O174" s="300">
        <v>8</v>
      </c>
      <c r="P174" s="300">
        <v>9</v>
      </c>
      <c r="Q174" s="300">
        <v>9</v>
      </c>
      <c r="R174" s="300" t="s">
        <v>8</v>
      </c>
    </row>
    <row r="175" spans="1:52">
      <c r="A175" s="300" t="s">
        <v>13827</v>
      </c>
      <c r="B175" s="183" t="s">
        <v>13829</v>
      </c>
      <c r="H175" s="398">
        <v>44938</v>
      </c>
      <c r="I175" s="301">
        <f t="shared" si="17"/>
        <v>6.875</v>
      </c>
      <c r="J175" s="301">
        <f t="shared" si="13"/>
        <v>5.1875</v>
      </c>
      <c r="K175" s="301">
        <f t="shared" si="14"/>
        <v>5.609375</v>
      </c>
      <c r="L175" s="301" t="e">
        <f t="shared" si="15"/>
        <v>#DIV/0!</v>
      </c>
      <c r="M175" s="341">
        <v>8</v>
      </c>
      <c r="N175" s="341">
        <v>6</v>
      </c>
      <c r="O175" s="341">
        <v>5</v>
      </c>
      <c r="P175" s="341">
        <v>6.5</v>
      </c>
      <c r="Q175" s="341">
        <v>3</v>
      </c>
      <c r="R175" s="300" t="s">
        <v>8</v>
      </c>
    </row>
    <row r="176" spans="1:52">
      <c r="A176" s="300" t="s">
        <v>13827</v>
      </c>
      <c r="B176" s="183" t="s">
        <v>13828</v>
      </c>
      <c r="H176" s="398">
        <v>45398</v>
      </c>
      <c r="I176" s="301">
        <f t="shared" si="17"/>
        <v>7.625</v>
      </c>
      <c r="J176" s="301">
        <f t="shared" si="13"/>
        <v>5.5</v>
      </c>
      <c r="K176" s="301">
        <f t="shared" si="14"/>
        <v>6.03125</v>
      </c>
      <c r="L176" s="301">
        <f t="shared" si="15"/>
        <v>7.6636363636363631</v>
      </c>
      <c r="M176" s="300">
        <v>8</v>
      </c>
      <c r="N176" s="300">
        <v>7</v>
      </c>
      <c r="O176" s="300">
        <v>8</v>
      </c>
      <c r="P176" s="300">
        <v>4</v>
      </c>
      <c r="Q176" s="300">
        <v>8</v>
      </c>
      <c r="R176" s="300" t="s">
        <v>8</v>
      </c>
      <c r="S176" s="300">
        <v>9</v>
      </c>
      <c r="T176" s="300">
        <v>9</v>
      </c>
      <c r="U176" s="300">
        <v>7</v>
      </c>
      <c r="Y176" s="322">
        <v>7.8</v>
      </c>
      <c r="AJ176" s="300">
        <v>7</v>
      </c>
      <c r="AM176" s="322">
        <v>8.5</v>
      </c>
    </row>
    <row r="177" spans="1:47">
      <c r="A177" s="300" t="s">
        <v>13827</v>
      </c>
      <c r="B177" s="183" t="s">
        <v>13826</v>
      </c>
      <c r="H177" s="398">
        <v>45607</v>
      </c>
      <c r="I177" s="301">
        <f t="shared" si="17"/>
        <v>8.15</v>
      </c>
      <c r="J177" s="301">
        <f t="shared" si="13"/>
        <v>4.75</v>
      </c>
      <c r="K177" s="301">
        <f t="shared" si="14"/>
        <v>5.6</v>
      </c>
      <c r="L177" s="301">
        <f t="shared" si="15"/>
        <v>8.1545454545454543</v>
      </c>
      <c r="M177" s="300">
        <v>8.4</v>
      </c>
      <c r="N177" s="300">
        <v>8.1999999999999993</v>
      </c>
      <c r="O177" s="300">
        <v>7</v>
      </c>
      <c r="P177" s="300">
        <v>4</v>
      </c>
      <c r="Q177" s="300">
        <v>6</v>
      </c>
      <c r="R177" s="300" t="s">
        <v>8</v>
      </c>
      <c r="S177" s="300">
        <v>8.1999999999999993</v>
      </c>
    </row>
    <row r="178" spans="1:47">
      <c r="A178" s="300" t="s">
        <v>9484</v>
      </c>
      <c r="B178" s="183" t="s">
        <v>13825</v>
      </c>
      <c r="H178" s="398">
        <v>45370</v>
      </c>
      <c r="I178" s="301">
        <f t="shared" si="17"/>
        <v>7.875</v>
      </c>
      <c r="J178" s="301">
        <f t="shared" si="13"/>
        <v>5.625</v>
      </c>
      <c r="K178" s="301">
        <f t="shared" si="14"/>
        <v>6.1875</v>
      </c>
      <c r="L178" s="301">
        <f t="shared" si="15"/>
        <v>7.7772727272727273</v>
      </c>
      <c r="M178" s="300">
        <v>8</v>
      </c>
      <c r="N178" s="300">
        <v>8</v>
      </c>
      <c r="O178" s="300">
        <v>7</v>
      </c>
      <c r="P178" s="300">
        <v>3</v>
      </c>
      <c r="Q178" s="300">
        <v>10</v>
      </c>
      <c r="R178" s="300" t="s">
        <v>8</v>
      </c>
      <c r="AC178" s="300">
        <v>6.8</v>
      </c>
    </row>
    <row r="179" spans="1:47">
      <c r="A179" s="300" t="s">
        <v>9484</v>
      </c>
      <c r="B179" s="183" t="s">
        <v>12408</v>
      </c>
      <c r="H179" s="398">
        <v>44890</v>
      </c>
      <c r="I179" s="301">
        <v>9.5</v>
      </c>
      <c r="J179" s="301">
        <f t="shared" si="13"/>
        <v>0</v>
      </c>
      <c r="K179" s="301">
        <f t="shared" si="14"/>
        <v>2.375</v>
      </c>
      <c r="L179" s="301" t="e">
        <f t="shared" si="15"/>
        <v>#DIV/0!</v>
      </c>
      <c r="R179" s="300" t="s">
        <v>8</v>
      </c>
    </row>
    <row r="180" spans="1:47">
      <c r="A180" s="300" t="s">
        <v>9484</v>
      </c>
      <c r="B180" s="183" t="s">
        <v>13824</v>
      </c>
      <c r="H180" s="398">
        <v>45355</v>
      </c>
      <c r="I180" s="301">
        <f>(M180*4+N180*3+O180*1)/8</f>
        <v>6.125</v>
      </c>
      <c r="J180" s="301">
        <f t="shared" si="13"/>
        <v>0</v>
      </c>
      <c r="K180" s="301">
        <f t="shared" si="14"/>
        <v>1.53125</v>
      </c>
      <c r="L180" s="301" t="e">
        <f t="shared" si="15"/>
        <v>#DIV/0!</v>
      </c>
      <c r="M180" s="300">
        <v>7</v>
      </c>
      <c r="N180" s="300">
        <v>4</v>
      </c>
      <c r="O180" s="300">
        <v>9</v>
      </c>
      <c r="P180" s="300">
        <v>0</v>
      </c>
      <c r="Q180" s="300">
        <v>0</v>
      </c>
      <c r="R180" s="300" t="s">
        <v>8</v>
      </c>
    </row>
    <row r="181" spans="1:47">
      <c r="A181" s="300" t="s">
        <v>9484</v>
      </c>
      <c r="B181" s="183" t="s">
        <v>13823</v>
      </c>
      <c r="H181" s="398">
        <v>45389</v>
      </c>
      <c r="I181" s="301">
        <f>(M181*4+N181*3+O181*1)/8</f>
        <v>6</v>
      </c>
      <c r="J181" s="301">
        <f t="shared" si="13"/>
        <v>5</v>
      </c>
      <c r="K181" s="301">
        <f t="shared" si="14"/>
        <v>5.25</v>
      </c>
      <c r="L181" s="301" t="e">
        <f t="shared" si="15"/>
        <v>#DIV/0!</v>
      </c>
      <c r="M181" s="341">
        <v>6</v>
      </c>
      <c r="N181" s="341">
        <v>6</v>
      </c>
      <c r="O181" s="341">
        <v>6</v>
      </c>
      <c r="P181" s="341">
        <v>2</v>
      </c>
      <c r="Q181" s="341">
        <v>10</v>
      </c>
      <c r="R181" s="300" t="s">
        <v>8</v>
      </c>
    </row>
    <row r="182" spans="1:47">
      <c r="A182" s="300" t="s">
        <v>9484</v>
      </c>
      <c r="B182" s="183" t="s">
        <v>13822</v>
      </c>
      <c r="H182" s="398">
        <v>45418</v>
      </c>
      <c r="I182" s="301">
        <f>(M182*4+N182*3+O182*1)/8</f>
        <v>8.7374999999999989</v>
      </c>
      <c r="J182" s="301">
        <f t="shared" si="13"/>
        <v>5</v>
      </c>
      <c r="K182" s="301">
        <f t="shared" si="14"/>
        <v>5.9343749999999993</v>
      </c>
      <c r="L182" s="301" t="e">
        <f t="shared" si="15"/>
        <v>#DIV/0!</v>
      </c>
      <c r="M182" s="341">
        <v>9.1999999999999993</v>
      </c>
      <c r="N182" s="341">
        <v>8.1999999999999993</v>
      </c>
      <c r="O182" s="341">
        <v>8.5</v>
      </c>
      <c r="P182" s="341">
        <v>2</v>
      </c>
      <c r="Q182" s="341">
        <v>10</v>
      </c>
      <c r="R182" s="300" t="s">
        <v>8</v>
      </c>
    </row>
    <row r="183" spans="1:47">
      <c r="A183" s="300" t="s">
        <v>9484</v>
      </c>
      <c r="B183" s="183" t="s">
        <v>13821</v>
      </c>
      <c r="H183" s="398">
        <v>44793</v>
      </c>
      <c r="I183" s="301">
        <v>4.5</v>
      </c>
      <c r="J183" s="301">
        <f t="shared" si="13"/>
        <v>0</v>
      </c>
      <c r="K183" s="301">
        <f t="shared" si="14"/>
        <v>1.125</v>
      </c>
      <c r="L183" s="301" t="e">
        <f t="shared" si="15"/>
        <v>#DIV/0!</v>
      </c>
      <c r="R183" s="300" t="s">
        <v>8</v>
      </c>
    </row>
    <row r="184" spans="1:47">
      <c r="A184" s="300" t="s">
        <v>9484</v>
      </c>
      <c r="B184" s="183" t="s">
        <v>13820</v>
      </c>
      <c r="H184" s="398">
        <v>45150</v>
      </c>
      <c r="I184" s="301">
        <f>(M184*4+N184*3+O184*1)/8</f>
        <v>9.875</v>
      </c>
      <c r="J184" s="301">
        <f t="shared" si="13"/>
        <v>0</v>
      </c>
      <c r="K184" s="301">
        <f t="shared" si="14"/>
        <v>2.46875</v>
      </c>
      <c r="L184" s="301" t="e">
        <f t="shared" si="15"/>
        <v>#DIV/0!</v>
      </c>
      <c r="M184" s="341">
        <v>10</v>
      </c>
      <c r="N184" s="341">
        <v>10</v>
      </c>
      <c r="O184" s="341">
        <v>9</v>
      </c>
      <c r="P184" s="341"/>
      <c r="Q184" s="341"/>
      <c r="R184" s="300" t="s">
        <v>8</v>
      </c>
    </row>
    <row r="185" spans="1:47">
      <c r="A185" s="300" t="s">
        <v>9484</v>
      </c>
      <c r="B185" s="183" t="s">
        <v>13819</v>
      </c>
      <c r="H185" s="398">
        <v>44793</v>
      </c>
      <c r="I185" s="301">
        <v>9.4</v>
      </c>
      <c r="J185" s="301">
        <f t="shared" si="13"/>
        <v>0</v>
      </c>
      <c r="K185" s="301">
        <f t="shared" si="14"/>
        <v>2.35</v>
      </c>
      <c r="L185" s="301" t="e">
        <f t="shared" si="15"/>
        <v>#DIV/0!</v>
      </c>
      <c r="R185" s="300" t="s">
        <v>8</v>
      </c>
    </row>
    <row r="186" spans="1:47">
      <c r="A186" s="300" t="s">
        <v>9484</v>
      </c>
      <c r="B186" s="183" t="s">
        <v>2644</v>
      </c>
      <c r="H186" s="398">
        <v>45391</v>
      </c>
      <c r="I186" s="301">
        <f t="shared" ref="I186:I208" si="18">(M186*4+N186*3+O186*1)/8</f>
        <v>8.375</v>
      </c>
      <c r="J186" s="301">
        <f t="shared" si="13"/>
        <v>3.75</v>
      </c>
      <c r="K186" s="301">
        <f t="shared" si="14"/>
        <v>4.90625</v>
      </c>
      <c r="L186" s="301">
        <f t="shared" si="15"/>
        <v>8.459090909090909</v>
      </c>
      <c r="M186" s="341">
        <v>9</v>
      </c>
      <c r="N186" s="341">
        <v>8</v>
      </c>
      <c r="O186" s="341">
        <v>7</v>
      </c>
      <c r="P186" s="341">
        <v>0</v>
      </c>
      <c r="Q186" s="341">
        <v>10</v>
      </c>
      <c r="R186" s="300" t="s">
        <v>8</v>
      </c>
      <c r="S186" s="300">
        <v>10</v>
      </c>
      <c r="T186" s="300">
        <v>8.6</v>
      </c>
    </row>
    <row r="187" spans="1:47">
      <c r="A187" s="300" t="s">
        <v>9484</v>
      </c>
      <c r="B187" s="183" t="s">
        <v>2644</v>
      </c>
      <c r="H187" s="398">
        <v>41726</v>
      </c>
      <c r="I187" s="301">
        <f t="shared" si="18"/>
        <v>8.875</v>
      </c>
      <c r="J187" s="301">
        <f t="shared" si="13"/>
        <v>3.75</v>
      </c>
      <c r="K187" s="301">
        <f t="shared" si="14"/>
        <v>5.03125</v>
      </c>
      <c r="L187" s="301" t="e">
        <f t="shared" si="15"/>
        <v>#DIV/0!</v>
      </c>
      <c r="M187" s="341">
        <v>10</v>
      </c>
      <c r="N187" s="341">
        <v>8</v>
      </c>
      <c r="O187" s="341">
        <v>7</v>
      </c>
      <c r="P187" s="341">
        <v>0</v>
      </c>
      <c r="Q187" s="341">
        <v>10</v>
      </c>
      <c r="R187" s="300" t="s">
        <v>8</v>
      </c>
    </row>
    <row r="188" spans="1:47">
      <c r="A188" s="300" t="s">
        <v>9484</v>
      </c>
      <c r="B188" s="183" t="s">
        <v>3119</v>
      </c>
      <c r="H188" s="398">
        <v>45396</v>
      </c>
      <c r="I188" s="301">
        <f t="shared" si="18"/>
        <v>8.25</v>
      </c>
      <c r="J188" s="301">
        <f t="shared" si="13"/>
        <v>3.75</v>
      </c>
      <c r="K188" s="301">
        <f t="shared" si="14"/>
        <v>4.875</v>
      </c>
      <c r="L188" s="301">
        <f t="shared" si="15"/>
        <v>8.204545454545455</v>
      </c>
      <c r="M188" s="341">
        <v>9</v>
      </c>
      <c r="N188" s="341">
        <v>8</v>
      </c>
      <c r="O188" s="341">
        <v>6</v>
      </c>
      <c r="P188" s="341">
        <v>0</v>
      </c>
      <c r="Q188" s="341">
        <v>10</v>
      </c>
      <c r="R188" s="300" t="s">
        <v>8</v>
      </c>
      <c r="AE188" s="300">
        <v>8.5</v>
      </c>
      <c r="AU188" s="300">
        <v>7</v>
      </c>
    </row>
    <row r="189" spans="1:47">
      <c r="A189" s="300" t="s">
        <v>9484</v>
      </c>
      <c r="B189" s="183" t="s">
        <v>3039</v>
      </c>
      <c r="H189" s="398">
        <v>45389</v>
      </c>
      <c r="I189" s="301">
        <f t="shared" si="18"/>
        <v>8.875</v>
      </c>
      <c r="J189" s="301">
        <f t="shared" si="13"/>
        <v>3.75</v>
      </c>
      <c r="K189" s="301">
        <f t="shared" si="14"/>
        <v>5.03125</v>
      </c>
      <c r="L189" s="301">
        <f t="shared" si="15"/>
        <v>8.7772727272727273</v>
      </c>
      <c r="M189" s="341">
        <v>9</v>
      </c>
      <c r="N189" s="341">
        <v>9</v>
      </c>
      <c r="O189" s="341">
        <v>8</v>
      </c>
      <c r="P189" s="341">
        <v>0</v>
      </c>
      <c r="Q189" s="341">
        <v>10</v>
      </c>
      <c r="R189" s="300" t="s">
        <v>8</v>
      </c>
      <c r="S189" s="300">
        <v>7.2</v>
      </c>
      <c r="T189" s="300">
        <v>8.4</v>
      </c>
    </row>
    <row r="190" spans="1:47">
      <c r="A190" s="300" t="s">
        <v>9484</v>
      </c>
      <c r="B190" s="183" t="s">
        <v>13818</v>
      </c>
      <c r="H190" s="398">
        <v>44989</v>
      </c>
      <c r="I190" s="301">
        <f t="shared" si="18"/>
        <v>9.5</v>
      </c>
      <c r="J190" s="301">
        <f t="shared" si="13"/>
        <v>0</v>
      </c>
      <c r="K190" s="301">
        <f t="shared" si="14"/>
        <v>2.375</v>
      </c>
      <c r="L190" s="301" t="e">
        <f t="shared" si="15"/>
        <v>#DIV/0!</v>
      </c>
      <c r="M190" s="341">
        <v>10</v>
      </c>
      <c r="N190" s="341">
        <v>10</v>
      </c>
      <c r="O190" s="341">
        <v>6</v>
      </c>
      <c r="P190" s="341"/>
      <c r="Q190" s="341"/>
      <c r="R190" s="300" t="s">
        <v>8</v>
      </c>
    </row>
    <row r="191" spans="1:47">
      <c r="A191" s="300" t="s">
        <v>9484</v>
      </c>
      <c r="B191" s="183" t="s">
        <v>13817</v>
      </c>
      <c r="H191" s="398">
        <v>45374</v>
      </c>
      <c r="I191" s="301">
        <f t="shared" si="18"/>
        <v>9.75</v>
      </c>
      <c r="J191" s="301">
        <f t="shared" si="13"/>
        <v>5.625</v>
      </c>
      <c r="K191" s="301">
        <f t="shared" si="14"/>
        <v>6.65625</v>
      </c>
      <c r="L191" s="301" t="e">
        <f t="shared" si="15"/>
        <v>#DIV/0!</v>
      </c>
      <c r="M191" s="300">
        <v>10</v>
      </c>
      <c r="N191" s="300">
        <v>10</v>
      </c>
      <c r="O191" s="300">
        <v>8</v>
      </c>
      <c r="P191" s="300">
        <v>3</v>
      </c>
      <c r="Q191" s="300">
        <v>10</v>
      </c>
      <c r="R191" s="300" t="s">
        <v>8</v>
      </c>
    </row>
    <row r="192" spans="1:47">
      <c r="A192" s="300" t="s">
        <v>9484</v>
      </c>
      <c r="B192" s="183" t="s">
        <v>13816</v>
      </c>
      <c r="H192" s="398">
        <v>45417</v>
      </c>
      <c r="I192" s="301">
        <f t="shared" si="18"/>
        <v>8.15</v>
      </c>
      <c r="J192" s="301">
        <f t="shared" si="13"/>
        <v>3.75</v>
      </c>
      <c r="K192" s="301">
        <f t="shared" si="14"/>
        <v>4.8499999999999996</v>
      </c>
      <c r="L192" s="301" t="e">
        <f t="shared" si="15"/>
        <v>#DIV/0!</v>
      </c>
      <c r="M192" s="341">
        <v>8.4</v>
      </c>
      <c r="N192" s="341">
        <v>8.1999999999999993</v>
      </c>
      <c r="O192" s="341">
        <v>7</v>
      </c>
      <c r="P192" s="341">
        <v>0</v>
      </c>
      <c r="Q192" s="341">
        <v>10</v>
      </c>
      <c r="R192" s="300" t="s">
        <v>8</v>
      </c>
    </row>
    <row r="193" spans="1:80">
      <c r="A193" s="300" t="s">
        <v>9484</v>
      </c>
      <c r="B193" s="183" t="s">
        <v>13815</v>
      </c>
      <c r="H193" s="398">
        <v>45417</v>
      </c>
      <c r="I193" s="301">
        <f t="shared" si="18"/>
        <v>8.1499999999999986</v>
      </c>
      <c r="J193" s="301">
        <f t="shared" si="13"/>
        <v>3.75</v>
      </c>
      <c r="K193" s="301">
        <f t="shared" si="14"/>
        <v>4.8499999999999996</v>
      </c>
      <c r="L193" s="301" t="e">
        <f t="shared" si="15"/>
        <v>#DIV/0!</v>
      </c>
      <c r="M193" s="341">
        <v>8.6999999999999993</v>
      </c>
      <c r="N193" s="341">
        <v>7.8</v>
      </c>
      <c r="O193" s="341">
        <v>7</v>
      </c>
      <c r="P193" s="341">
        <v>0</v>
      </c>
      <c r="Q193" s="341">
        <v>10</v>
      </c>
      <c r="R193" s="300" t="s">
        <v>8</v>
      </c>
    </row>
    <row r="194" spans="1:80">
      <c r="A194" s="300" t="s">
        <v>9484</v>
      </c>
      <c r="B194" s="183" t="s">
        <v>13814</v>
      </c>
      <c r="H194" s="398">
        <v>45465</v>
      </c>
      <c r="I194" s="301">
        <f t="shared" si="18"/>
        <v>8.4250000000000007</v>
      </c>
      <c r="J194" s="301">
        <f t="shared" ref="J194:J235" si="19">(P194*5+Q194*3)/8</f>
        <v>3.75</v>
      </c>
      <c r="K194" s="301">
        <f t="shared" ref="K194:K235" si="20">(I194+(J194*3))/4</f>
        <v>4.9187500000000002</v>
      </c>
      <c r="L194" s="301" t="e">
        <f t="shared" ref="L194:L235" si="21">((I194*10)+(AVERAGE(R194:CU194)))/11</f>
        <v>#DIV/0!</v>
      </c>
      <c r="M194" s="341">
        <v>8.6</v>
      </c>
      <c r="N194" s="341">
        <v>8</v>
      </c>
      <c r="O194" s="341">
        <v>9</v>
      </c>
      <c r="P194" s="341">
        <v>0</v>
      </c>
      <c r="Q194" s="341">
        <v>10</v>
      </c>
      <c r="R194" s="300" t="s">
        <v>8</v>
      </c>
    </row>
    <row r="195" spans="1:80">
      <c r="A195" s="300" t="s">
        <v>9484</v>
      </c>
      <c r="B195" s="183" t="s">
        <v>13813</v>
      </c>
      <c r="H195" s="398">
        <v>45371</v>
      </c>
      <c r="I195" s="301">
        <f t="shared" si="18"/>
        <v>6.125</v>
      </c>
      <c r="J195" s="301">
        <f t="shared" si="19"/>
        <v>6.25</v>
      </c>
      <c r="K195" s="301">
        <f t="shared" si="20"/>
        <v>6.21875</v>
      </c>
      <c r="L195" s="301">
        <f t="shared" si="21"/>
        <v>6.3409090909090908</v>
      </c>
      <c r="M195" s="300">
        <v>7</v>
      </c>
      <c r="N195" s="300">
        <v>4</v>
      </c>
      <c r="O195" s="300">
        <v>9</v>
      </c>
      <c r="P195" s="300">
        <v>4</v>
      </c>
      <c r="Q195" s="300">
        <v>10</v>
      </c>
      <c r="R195" s="300" t="s">
        <v>8</v>
      </c>
      <c r="BP195" s="300" t="s">
        <v>8</v>
      </c>
      <c r="BQ195" s="300" t="s">
        <v>8</v>
      </c>
      <c r="BR195" s="300" t="s">
        <v>8</v>
      </c>
      <c r="BS195" s="300" t="s">
        <v>8</v>
      </c>
      <c r="BT195" s="300" t="s">
        <v>8</v>
      </c>
      <c r="BU195" s="300">
        <v>8</v>
      </c>
      <c r="BV195" s="322" t="s">
        <v>8</v>
      </c>
      <c r="CB195" s="300">
        <v>9</v>
      </c>
    </row>
    <row r="196" spans="1:80">
      <c r="A196" s="300" t="s">
        <v>9484</v>
      </c>
      <c r="B196" s="183" t="s">
        <v>3471</v>
      </c>
      <c r="H196" s="398">
        <v>45375</v>
      </c>
      <c r="I196" s="301">
        <f t="shared" si="18"/>
        <v>8.875</v>
      </c>
      <c r="J196" s="301">
        <f t="shared" si="19"/>
        <v>3.75</v>
      </c>
      <c r="K196" s="301">
        <f t="shared" si="20"/>
        <v>5.03125</v>
      </c>
      <c r="L196" s="301">
        <f t="shared" si="21"/>
        <v>8.9409090909090896</v>
      </c>
      <c r="M196" s="341">
        <v>9</v>
      </c>
      <c r="N196" s="341">
        <v>9</v>
      </c>
      <c r="O196" s="341">
        <v>8</v>
      </c>
      <c r="P196" s="341">
        <v>0</v>
      </c>
      <c r="Q196" s="341">
        <v>10</v>
      </c>
      <c r="R196" s="300" t="s">
        <v>8</v>
      </c>
      <c r="S196" s="300">
        <v>9.1999999999999993</v>
      </c>
      <c r="T196" s="300" t="s">
        <v>13812</v>
      </c>
      <c r="BN196" s="300">
        <v>10</v>
      </c>
    </row>
    <row r="197" spans="1:80">
      <c r="A197" s="300" t="s">
        <v>9484</v>
      </c>
      <c r="B197" s="183" t="s">
        <v>13811</v>
      </c>
      <c r="H197" s="398">
        <v>45369</v>
      </c>
      <c r="I197" s="301">
        <f t="shared" si="18"/>
        <v>8.375</v>
      </c>
      <c r="J197" s="301">
        <f t="shared" si="19"/>
        <v>3.75</v>
      </c>
      <c r="K197" s="301">
        <f t="shared" si="20"/>
        <v>4.90625</v>
      </c>
      <c r="L197" s="301" t="e">
        <f t="shared" si="21"/>
        <v>#DIV/0!</v>
      </c>
      <c r="M197" s="300">
        <v>10</v>
      </c>
      <c r="N197" s="300">
        <v>8</v>
      </c>
      <c r="O197" s="300">
        <v>3</v>
      </c>
      <c r="P197" s="300">
        <v>0</v>
      </c>
      <c r="Q197" s="300">
        <v>10</v>
      </c>
      <c r="R197" s="300" t="s">
        <v>8</v>
      </c>
    </row>
    <row r="198" spans="1:80">
      <c r="A198" s="300" t="s">
        <v>9484</v>
      </c>
      <c r="B198" s="183" t="s">
        <v>13810</v>
      </c>
      <c r="H198" s="398">
        <v>45453</v>
      </c>
      <c r="I198" s="301">
        <f t="shared" si="18"/>
        <v>9.875</v>
      </c>
      <c r="J198" s="301">
        <f t="shared" si="19"/>
        <v>5</v>
      </c>
      <c r="K198" s="301">
        <f t="shared" si="20"/>
        <v>6.21875</v>
      </c>
      <c r="L198" s="301" t="e">
        <f t="shared" si="21"/>
        <v>#DIV/0!</v>
      </c>
      <c r="M198" s="341">
        <v>10</v>
      </c>
      <c r="N198" s="341">
        <v>10</v>
      </c>
      <c r="O198" s="341">
        <v>9</v>
      </c>
      <c r="P198" s="341">
        <v>2</v>
      </c>
      <c r="Q198" s="341">
        <v>10</v>
      </c>
      <c r="R198" s="300" t="s">
        <v>8</v>
      </c>
    </row>
    <row r="199" spans="1:80">
      <c r="A199" s="300" t="s">
        <v>9484</v>
      </c>
      <c r="B199" s="183" t="s">
        <v>13809</v>
      </c>
      <c r="H199" s="398">
        <v>44962</v>
      </c>
      <c r="I199" s="301">
        <f t="shared" si="18"/>
        <v>9.375</v>
      </c>
      <c r="J199" s="301">
        <f t="shared" si="19"/>
        <v>3.375</v>
      </c>
      <c r="K199" s="301">
        <f t="shared" si="20"/>
        <v>4.875</v>
      </c>
      <c r="L199" s="301" t="e">
        <f t="shared" si="21"/>
        <v>#DIV/0!</v>
      </c>
      <c r="M199" s="341">
        <v>10</v>
      </c>
      <c r="N199" s="341">
        <v>9</v>
      </c>
      <c r="O199" s="341">
        <v>8</v>
      </c>
      <c r="P199" s="341">
        <v>0</v>
      </c>
      <c r="Q199" s="341">
        <v>9</v>
      </c>
      <c r="R199" s="300" t="s">
        <v>8</v>
      </c>
    </row>
    <row r="200" spans="1:80">
      <c r="A200" s="300" t="s">
        <v>9484</v>
      </c>
      <c r="B200" s="183" t="s">
        <v>3034</v>
      </c>
      <c r="H200" s="398">
        <v>45388</v>
      </c>
      <c r="I200" s="301">
        <f t="shared" si="18"/>
        <v>7.875</v>
      </c>
      <c r="J200" s="301">
        <f t="shared" si="19"/>
        <v>3.75</v>
      </c>
      <c r="K200" s="301">
        <f t="shared" si="20"/>
        <v>4.78125</v>
      </c>
      <c r="L200" s="301" t="e">
        <f t="shared" si="21"/>
        <v>#DIV/0!</v>
      </c>
      <c r="M200" s="341">
        <v>8</v>
      </c>
      <c r="N200" s="341">
        <v>7</v>
      </c>
      <c r="O200" s="341">
        <v>10</v>
      </c>
      <c r="P200" s="341">
        <v>0</v>
      </c>
      <c r="Q200" s="341">
        <v>10</v>
      </c>
      <c r="R200" s="300" t="s">
        <v>8</v>
      </c>
    </row>
    <row r="201" spans="1:80">
      <c r="A201" s="300" t="s">
        <v>9484</v>
      </c>
      <c r="B201" s="183" t="s">
        <v>13808</v>
      </c>
      <c r="H201" s="398">
        <v>45374</v>
      </c>
      <c r="I201" s="301">
        <f t="shared" si="18"/>
        <v>9.375</v>
      </c>
      <c r="J201" s="301">
        <f t="shared" si="19"/>
        <v>4.25</v>
      </c>
      <c r="K201" s="301">
        <f t="shared" si="20"/>
        <v>5.53125</v>
      </c>
      <c r="L201" s="301" t="e">
        <f t="shared" si="21"/>
        <v>#DIV/0!</v>
      </c>
      <c r="M201" s="300">
        <v>10</v>
      </c>
      <c r="N201" s="300">
        <v>9</v>
      </c>
      <c r="O201" s="300">
        <v>8</v>
      </c>
      <c r="P201" s="300">
        <v>2</v>
      </c>
      <c r="Q201" s="300">
        <v>8</v>
      </c>
      <c r="R201" s="300" t="s">
        <v>8</v>
      </c>
    </row>
    <row r="202" spans="1:80">
      <c r="A202" s="300" t="s">
        <v>9484</v>
      </c>
      <c r="B202" s="183" t="s">
        <v>3469</v>
      </c>
      <c r="H202" s="398">
        <v>45468</v>
      </c>
      <c r="I202" s="301">
        <f t="shared" si="18"/>
        <v>9.4875000000000007</v>
      </c>
      <c r="J202" s="301">
        <f t="shared" si="19"/>
        <v>3.75</v>
      </c>
      <c r="K202" s="301">
        <f t="shared" si="20"/>
        <v>5.1843750000000002</v>
      </c>
      <c r="L202" s="301" t="e">
        <f t="shared" si="21"/>
        <v>#DIV/0!</v>
      </c>
      <c r="M202" s="341">
        <v>9.6</v>
      </c>
      <c r="N202" s="341">
        <v>9.5</v>
      </c>
      <c r="O202" s="341">
        <v>9</v>
      </c>
      <c r="P202" s="341">
        <v>0</v>
      </c>
      <c r="Q202" s="341">
        <v>10</v>
      </c>
      <c r="R202" s="300" t="s">
        <v>8</v>
      </c>
    </row>
    <row r="203" spans="1:80">
      <c r="A203" s="300" t="s">
        <v>9484</v>
      </c>
      <c r="B203" s="183" t="s">
        <v>3237</v>
      </c>
      <c r="H203" s="398">
        <v>45415</v>
      </c>
      <c r="I203" s="301">
        <f t="shared" si="18"/>
        <v>9.6875</v>
      </c>
      <c r="J203" s="301">
        <f t="shared" si="19"/>
        <v>3.75</v>
      </c>
      <c r="K203" s="301">
        <f t="shared" si="20"/>
        <v>5.234375</v>
      </c>
      <c r="L203" s="301" t="e">
        <f t="shared" si="21"/>
        <v>#DIV/0!</v>
      </c>
      <c r="M203" s="341">
        <v>10</v>
      </c>
      <c r="N203" s="341">
        <v>9.5</v>
      </c>
      <c r="O203" s="341">
        <v>9</v>
      </c>
      <c r="P203" s="341">
        <v>0</v>
      </c>
      <c r="Q203" s="341">
        <v>10</v>
      </c>
      <c r="R203" s="300" t="s">
        <v>8</v>
      </c>
    </row>
    <row r="204" spans="1:80">
      <c r="A204" s="300" t="s">
        <v>9484</v>
      </c>
      <c r="B204" s="183" t="s">
        <v>13807</v>
      </c>
      <c r="H204" s="398">
        <v>45371</v>
      </c>
      <c r="I204" s="301">
        <f t="shared" si="18"/>
        <v>8.25</v>
      </c>
      <c r="J204" s="301">
        <f t="shared" si="19"/>
        <v>3.75</v>
      </c>
      <c r="K204" s="301">
        <f t="shared" si="20"/>
        <v>4.875</v>
      </c>
      <c r="L204" s="301" t="e">
        <f t="shared" si="21"/>
        <v>#DIV/0!</v>
      </c>
      <c r="M204" s="300">
        <v>9</v>
      </c>
      <c r="N204" s="300">
        <v>8</v>
      </c>
      <c r="O204" s="300">
        <v>6</v>
      </c>
      <c r="P204" s="300">
        <v>0</v>
      </c>
      <c r="Q204" s="300">
        <v>10</v>
      </c>
      <c r="R204" s="300" t="s">
        <v>8</v>
      </c>
    </row>
    <row r="205" spans="1:80">
      <c r="A205" s="300" t="s">
        <v>9484</v>
      </c>
      <c r="B205" s="183" t="s">
        <v>3236</v>
      </c>
      <c r="H205" s="398">
        <v>45415</v>
      </c>
      <c r="I205" s="301">
        <f t="shared" si="18"/>
        <v>6.7249999999999996</v>
      </c>
      <c r="J205" s="301">
        <f t="shared" si="19"/>
        <v>3.75</v>
      </c>
      <c r="K205" s="301">
        <f t="shared" si="20"/>
        <v>4.4937500000000004</v>
      </c>
      <c r="L205" s="301" t="e">
        <f t="shared" si="21"/>
        <v>#DIV/0!</v>
      </c>
      <c r="M205" s="341">
        <v>6.2</v>
      </c>
      <c r="N205" s="341">
        <v>7</v>
      </c>
      <c r="O205" s="341">
        <v>8</v>
      </c>
      <c r="P205" s="341">
        <v>0</v>
      </c>
      <c r="Q205" s="341">
        <v>10</v>
      </c>
      <c r="R205" s="300" t="s">
        <v>8</v>
      </c>
    </row>
    <row r="206" spans="1:80">
      <c r="A206" s="300" t="s">
        <v>9484</v>
      </c>
      <c r="B206" s="183" t="s">
        <v>13806</v>
      </c>
      <c r="H206" s="398">
        <v>45466</v>
      </c>
      <c r="I206" s="301">
        <f t="shared" si="18"/>
        <v>8.5749999999999993</v>
      </c>
      <c r="J206" s="301">
        <f t="shared" si="19"/>
        <v>3.75</v>
      </c>
      <c r="K206" s="301">
        <f t="shared" si="20"/>
        <v>4.9562499999999998</v>
      </c>
      <c r="L206" s="301" t="e">
        <f t="shared" si="21"/>
        <v>#DIV/0!</v>
      </c>
      <c r="M206" s="341">
        <v>8.6</v>
      </c>
      <c r="N206" s="341">
        <v>9.4</v>
      </c>
      <c r="O206" s="341">
        <v>6</v>
      </c>
      <c r="P206" s="341">
        <v>0</v>
      </c>
      <c r="Q206" s="341">
        <v>10</v>
      </c>
      <c r="R206" s="300" t="s">
        <v>8</v>
      </c>
    </row>
    <row r="207" spans="1:80">
      <c r="A207" s="300" t="s">
        <v>9484</v>
      </c>
      <c r="B207" s="183" t="s">
        <v>13805</v>
      </c>
      <c r="H207" s="398">
        <v>45388</v>
      </c>
      <c r="I207" s="301">
        <f t="shared" si="18"/>
        <v>5.375</v>
      </c>
      <c r="J207" s="301">
        <f t="shared" si="19"/>
        <v>3</v>
      </c>
      <c r="K207" s="301">
        <f t="shared" si="20"/>
        <v>3.59375</v>
      </c>
      <c r="L207" s="301" t="e">
        <f t="shared" si="21"/>
        <v>#DIV/0!</v>
      </c>
      <c r="M207" s="341">
        <v>6</v>
      </c>
      <c r="N207" s="341">
        <v>4</v>
      </c>
      <c r="O207" s="341">
        <v>7</v>
      </c>
      <c r="P207" s="341">
        <v>3</v>
      </c>
      <c r="Q207" s="341">
        <v>3</v>
      </c>
      <c r="R207" s="300" t="s">
        <v>8</v>
      </c>
    </row>
    <row r="208" spans="1:80">
      <c r="A208" s="300" t="s">
        <v>9484</v>
      </c>
      <c r="B208" s="183" t="s">
        <v>2645</v>
      </c>
      <c r="H208" s="398">
        <v>45382</v>
      </c>
      <c r="I208" s="301">
        <f t="shared" si="18"/>
        <v>9.75</v>
      </c>
      <c r="J208" s="301">
        <f t="shared" si="19"/>
        <v>4.5</v>
      </c>
      <c r="K208" s="301">
        <f t="shared" si="20"/>
        <v>5.8125</v>
      </c>
      <c r="L208" s="301" t="e">
        <f t="shared" si="21"/>
        <v>#DIV/0!</v>
      </c>
      <c r="M208" s="341">
        <v>10</v>
      </c>
      <c r="N208" s="341">
        <v>10</v>
      </c>
      <c r="O208" s="341">
        <v>8</v>
      </c>
      <c r="P208" s="341">
        <v>3</v>
      </c>
      <c r="Q208" s="341">
        <v>7</v>
      </c>
      <c r="R208" s="300" t="s">
        <v>8</v>
      </c>
    </row>
    <row r="209" spans="1:66">
      <c r="A209" s="300" t="s">
        <v>9484</v>
      </c>
      <c r="B209" s="183" t="s">
        <v>3238</v>
      </c>
      <c r="H209" s="398">
        <v>44864</v>
      </c>
      <c r="I209" s="301">
        <v>10</v>
      </c>
      <c r="J209" s="301">
        <f t="shared" si="19"/>
        <v>0</v>
      </c>
      <c r="K209" s="301">
        <f t="shared" si="20"/>
        <v>2.5</v>
      </c>
      <c r="L209" s="301">
        <f t="shared" si="21"/>
        <v>9.5272727272727273</v>
      </c>
      <c r="R209" s="300" t="s">
        <v>8</v>
      </c>
      <c r="AH209" s="300">
        <v>4.8</v>
      </c>
    </row>
    <row r="210" spans="1:66">
      <c r="A210" s="300" t="s">
        <v>9484</v>
      </c>
      <c r="B210" s="183" t="s">
        <v>13804</v>
      </c>
      <c r="H210" s="398">
        <v>45312</v>
      </c>
      <c r="I210" s="301">
        <f>(M210*4+N210*3+O210*1)/8</f>
        <v>7.5</v>
      </c>
      <c r="J210" s="301">
        <f t="shared" si="19"/>
        <v>0</v>
      </c>
      <c r="K210" s="301">
        <f t="shared" si="20"/>
        <v>1.875</v>
      </c>
      <c r="L210" s="301" t="e">
        <f t="shared" si="21"/>
        <v>#DIV/0!</v>
      </c>
      <c r="M210" s="300">
        <v>8</v>
      </c>
      <c r="N210" s="300">
        <v>7</v>
      </c>
      <c r="O210" s="300">
        <v>7</v>
      </c>
      <c r="R210" s="300" t="s">
        <v>8</v>
      </c>
    </row>
    <row r="211" spans="1:66">
      <c r="A211" s="300" t="s">
        <v>9484</v>
      </c>
      <c r="B211" s="183" t="s">
        <v>13803</v>
      </c>
      <c r="H211" s="398">
        <v>44807</v>
      </c>
      <c r="I211" s="301">
        <v>7.7</v>
      </c>
      <c r="J211" s="301">
        <f t="shared" si="19"/>
        <v>0</v>
      </c>
      <c r="K211" s="301">
        <f t="shared" si="20"/>
        <v>1.925</v>
      </c>
      <c r="L211" s="301" t="e">
        <f t="shared" si="21"/>
        <v>#DIV/0!</v>
      </c>
      <c r="R211" s="300" t="s">
        <v>8</v>
      </c>
    </row>
    <row r="212" spans="1:66">
      <c r="A212" s="300" t="s">
        <v>9484</v>
      </c>
      <c r="B212" s="183" t="s">
        <v>13802</v>
      </c>
      <c r="H212" s="398">
        <v>45091</v>
      </c>
      <c r="I212" s="301">
        <f>(M212*4+N212*3+O212*1)/8</f>
        <v>8.75</v>
      </c>
      <c r="J212" s="301">
        <f t="shared" si="19"/>
        <v>0</v>
      </c>
      <c r="K212" s="301">
        <f t="shared" si="20"/>
        <v>2.1875</v>
      </c>
      <c r="L212" s="301" t="e">
        <f t="shared" si="21"/>
        <v>#DIV/0!</v>
      </c>
      <c r="M212" s="341">
        <v>9</v>
      </c>
      <c r="N212" s="341">
        <v>8</v>
      </c>
      <c r="O212" s="341">
        <v>10</v>
      </c>
      <c r="P212" s="341"/>
      <c r="Q212" s="341"/>
      <c r="R212" s="300" t="s">
        <v>8</v>
      </c>
    </row>
    <row r="213" spans="1:66">
      <c r="A213" s="300" t="s">
        <v>9484</v>
      </c>
      <c r="B213" s="183" t="s">
        <v>13801</v>
      </c>
      <c r="H213" s="398">
        <v>45454</v>
      </c>
      <c r="I213" s="301">
        <f>(M213*4+N213*3+O213*1)/8</f>
        <v>9</v>
      </c>
      <c r="J213" s="301">
        <f t="shared" si="19"/>
        <v>3.75</v>
      </c>
      <c r="K213" s="301">
        <f t="shared" si="20"/>
        <v>5.0625</v>
      </c>
      <c r="L213" s="301" t="e">
        <f t="shared" si="21"/>
        <v>#DIV/0!</v>
      </c>
      <c r="M213" s="341">
        <v>9</v>
      </c>
      <c r="N213" s="341">
        <v>9</v>
      </c>
      <c r="O213" s="341">
        <v>9</v>
      </c>
      <c r="P213" s="341">
        <v>0</v>
      </c>
      <c r="Q213" s="341">
        <v>10</v>
      </c>
      <c r="R213" s="300" t="s">
        <v>8</v>
      </c>
    </row>
    <row r="214" spans="1:66">
      <c r="A214" s="300" t="s">
        <v>9484</v>
      </c>
      <c r="B214" s="183" t="s">
        <v>13800</v>
      </c>
      <c r="H214" s="398">
        <v>45371</v>
      </c>
      <c r="I214" s="301">
        <f>(M214*4+N214*3+O214*1)/8</f>
        <v>9.5</v>
      </c>
      <c r="J214" s="301">
        <f t="shared" si="19"/>
        <v>5</v>
      </c>
      <c r="K214" s="301">
        <f t="shared" si="20"/>
        <v>6.125</v>
      </c>
      <c r="L214" s="301" t="e">
        <f t="shared" si="21"/>
        <v>#DIV/0!</v>
      </c>
      <c r="M214" s="300">
        <v>9</v>
      </c>
      <c r="N214" s="300">
        <v>10</v>
      </c>
      <c r="O214" s="300">
        <v>10</v>
      </c>
      <c r="P214" s="300">
        <v>2</v>
      </c>
      <c r="Q214" s="300">
        <v>10</v>
      </c>
      <c r="R214" s="300" t="s">
        <v>8</v>
      </c>
    </row>
    <row r="215" spans="1:66">
      <c r="A215" s="300" t="s">
        <v>9484</v>
      </c>
      <c r="B215" s="183" t="s">
        <v>2680</v>
      </c>
      <c r="H215" s="398">
        <v>45383</v>
      </c>
      <c r="I215" s="301">
        <f>(M215*4+N215*3+O215*1)/8</f>
        <v>8.375</v>
      </c>
      <c r="J215" s="301">
        <f t="shared" si="19"/>
        <v>5</v>
      </c>
      <c r="K215" s="301">
        <f t="shared" si="20"/>
        <v>5.84375</v>
      </c>
      <c r="L215" s="301">
        <f t="shared" si="21"/>
        <v>8.288636363636364</v>
      </c>
      <c r="M215" s="341">
        <v>8</v>
      </c>
      <c r="N215" s="341">
        <v>9</v>
      </c>
      <c r="O215" s="341">
        <v>8</v>
      </c>
      <c r="P215" s="341">
        <v>2</v>
      </c>
      <c r="Q215" s="341">
        <v>10</v>
      </c>
      <c r="R215" s="300" t="s">
        <v>8</v>
      </c>
      <c r="AT215" s="322">
        <v>8.6999999999999993</v>
      </c>
      <c r="AY215" s="300">
        <v>6</v>
      </c>
      <c r="BB215" s="300" t="s">
        <v>8</v>
      </c>
      <c r="BC215" s="300" t="s">
        <v>8</v>
      </c>
      <c r="BD215" s="300" t="s">
        <v>8</v>
      </c>
      <c r="BE215" s="300" t="s">
        <v>8</v>
      </c>
      <c r="BF215" s="300">
        <v>7</v>
      </c>
      <c r="BG215" s="300">
        <v>8</v>
      </c>
      <c r="BH215" s="322" t="s">
        <v>8</v>
      </c>
    </row>
    <row r="216" spans="1:66">
      <c r="A216" s="300" t="s">
        <v>9484</v>
      </c>
      <c r="B216" s="183" t="s">
        <v>13799</v>
      </c>
      <c r="H216" s="398">
        <v>45374</v>
      </c>
      <c r="I216" s="301">
        <f>(M216*4+N216*3+O216*1)/8</f>
        <v>7.625</v>
      </c>
      <c r="J216" s="301">
        <f t="shared" si="19"/>
        <v>3.75</v>
      </c>
      <c r="K216" s="301">
        <f t="shared" si="20"/>
        <v>4.71875</v>
      </c>
      <c r="L216" s="301">
        <f t="shared" si="21"/>
        <v>7.5681818181818183</v>
      </c>
      <c r="M216" s="300">
        <v>7</v>
      </c>
      <c r="N216" s="300">
        <v>8</v>
      </c>
      <c r="O216" s="300">
        <v>9</v>
      </c>
      <c r="P216" s="300">
        <v>0</v>
      </c>
      <c r="Q216" s="300">
        <v>10</v>
      </c>
      <c r="R216" s="300" t="s">
        <v>8</v>
      </c>
      <c r="BI216" s="300">
        <v>7</v>
      </c>
    </row>
    <row r="217" spans="1:66">
      <c r="A217" s="300" t="s">
        <v>9484</v>
      </c>
      <c r="B217" s="183" t="s">
        <v>13798</v>
      </c>
      <c r="H217" s="398">
        <v>44940</v>
      </c>
      <c r="I217" s="301">
        <v>7.6</v>
      </c>
      <c r="J217" s="301">
        <f t="shared" si="19"/>
        <v>0</v>
      </c>
      <c r="K217" s="301">
        <f t="shared" si="20"/>
        <v>1.9</v>
      </c>
      <c r="L217" s="301" t="e">
        <f t="shared" si="21"/>
        <v>#DIV/0!</v>
      </c>
      <c r="R217" s="300" t="s">
        <v>8</v>
      </c>
    </row>
    <row r="218" spans="1:66">
      <c r="A218" s="300" t="s">
        <v>9484</v>
      </c>
      <c r="B218" s="183" t="s">
        <v>2621</v>
      </c>
      <c r="H218" s="398">
        <v>45346</v>
      </c>
      <c r="I218" s="301">
        <f t="shared" ref="I218:I225" si="22">(M218*4+N218*3+O218*1)/8</f>
        <v>8.5</v>
      </c>
      <c r="J218" s="301">
        <f t="shared" si="19"/>
        <v>0</v>
      </c>
      <c r="K218" s="301">
        <f t="shared" si="20"/>
        <v>2.125</v>
      </c>
      <c r="L218" s="301">
        <f t="shared" si="21"/>
        <v>8.454545454545455</v>
      </c>
      <c r="M218" s="300">
        <v>9</v>
      </c>
      <c r="N218" s="300">
        <v>8</v>
      </c>
      <c r="O218" s="300">
        <v>8</v>
      </c>
      <c r="P218" s="300">
        <v>0</v>
      </c>
      <c r="Q218" s="300">
        <v>0</v>
      </c>
      <c r="R218" s="300" t="s">
        <v>8</v>
      </c>
      <c r="BN218" s="300">
        <v>8</v>
      </c>
    </row>
    <row r="219" spans="1:66">
      <c r="A219" s="300" t="s">
        <v>9484</v>
      </c>
      <c r="B219" s="183" t="s">
        <v>3031</v>
      </c>
      <c r="H219" s="398">
        <v>45387</v>
      </c>
      <c r="I219" s="301">
        <f t="shared" si="22"/>
        <v>8.625</v>
      </c>
      <c r="J219" s="301">
        <f t="shared" si="19"/>
        <v>2.25</v>
      </c>
      <c r="K219" s="301">
        <f t="shared" si="20"/>
        <v>3.84375</v>
      </c>
      <c r="L219" s="301" t="e">
        <f t="shared" si="21"/>
        <v>#DIV/0!</v>
      </c>
      <c r="M219" s="341">
        <v>8</v>
      </c>
      <c r="N219" s="341">
        <v>10</v>
      </c>
      <c r="O219" s="341">
        <v>7</v>
      </c>
      <c r="P219" s="341">
        <v>0</v>
      </c>
      <c r="Q219" s="341">
        <v>6</v>
      </c>
      <c r="R219" s="300" t="s">
        <v>8</v>
      </c>
    </row>
    <row r="220" spans="1:66">
      <c r="A220" s="300" t="s">
        <v>9484</v>
      </c>
      <c r="B220" s="183" t="s">
        <v>13797</v>
      </c>
      <c r="H220" s="398">
        <v>45419</v>
      </c>
      <c r="I220" s="301">
        <f t="shared" si="22"/>
        <v>6.9</v>
      </c>
      <c r="J220" s="301">
        <f t="shared" si="19"/>
        <v>3.75</v>
      </c>
      <c r="K220" s="301">
        <f t="shared" si="20"/>
        <v>4.5374999999999996</v>
      </c>
      <c r="L220" s="301" t="e">
        <f t="shared" si="21"/>
        <v>#DIV/0!</v>
      </c>
      <c r="M220" s="341">
        <v>7</v>
      </c>
      <c r="N220" s="341">
        <v>6.4</v>
      </c>
      <c r="O220" s="341">
        <v>8</v>
      </c>
      <c r="P220" s="341">
        <v>0</v>
      </c>
      <c r="Q220" s="341">
        <v>10</v>
      </c>
      <c r="R220" s="300" t="s">
        <v>8</v>
      </c>
    </row>
    <row r="221" spans="1:66">
      <c r="A221" s="300" t="s">
        <v>9484</v>
      </c>
      <c r="B221" s="183" t="s">
        <v>13796</v>
      </c>
      <c r="H221" s="398">
        <v>45487</v>
      </c>
      <c r="I221" s="301">
        <f t="shared" si="22"/>
        <v>9.2750000000000004</v>
      </c>
      <c r="J221" s="301">
        <f t="shared" si="19"/>
        <v>4.625</v>
      </c>
      <c r="K221" s="301">
        <f t="shared" si="20"/>
        <v>5.7874999999999996</v>
      </c>
      <c r="L221" s="301" t="e">
        <f t="shared" si="21"/>
        <v>#DIV/0!</v>
      </c>
      <c r="M221" s="341">
        <v>9.4</v>
      </c>
      <c r="N221" s="341">
        <v>9.1999999999999993</v>
      </c>
      <c r="O221" s="341">
        <v>9</v>
      </c>
      <c r="P221" s="341">
        <v>2</v>
      </c>
      <c r="Q221" s="341">
        <v>9</v>
      </c>
      <c r="R221" s="300" t="s">
        <v>8</v>
      </c>
    </row>
    <row r="222" spans="1:66">
      <c r="A222" s="300" t="s">
        <v>9484</v>
      </c>
      <c r="B222" s="183" t="s">
        <v>13795</v>
      </c>
      <c r="H222" s="398">
        <v>45052</v>
      </c>
      <c r="I222" s="301">
        <f t="shared" si="22"/>
        <v>4.875</v>
      </c>
      <c r="J222" s="301">
        <f t="shared" si="19"/>
        <v>0</v>
      </c>
      <c r="K222" s="301">
        <f t="shared" si="20"/>
        <v>1.21875</v>
      </c>
      <c r="L222" s="301" t="e">
        <f t="shared" si="21"/>
        <v>#DIV/0!</v>
      </c>
      <c r="M222" s="341">
        <v>6</v>
      </c>
      <c r="N222" s="341">
        <v>4</v>
      </c>
      <c r="O222" s="341">
        <v>3</v>
      </c>
      <c r="P222" s="341"/>
      <c r="Q222" s="341"/>
      <c r="R222" s="300" t="s">
        <v>8</v>
      </c>
    </row>
    <row r="223" spans="1:66">
      <c r="A223" s="300" t="s">
        <v>9484</v>
      </c>
      <c r="B223" s="183" t="s">
        <v>3110</v>
      </c>
      <c r="H223" s="398">
        <v>45394</v>
      </c>
      <c r="I223" s="301">
        <f t="shared" si="22"/>
        <v>8.375</v>
      </c>
      <c r="J223" s="301">
        <f t="shared" si="19"/>
        <v>3.75</v>
      </c>
      <c r="K223" s="301">
        <f t="shared" si="20"/>
        <v>4.90625</v>
      </c>
      <c r="L223" s="301">
        <f t="shared" si="21"/>
        <v>8.3409090909090917</v>
      </c>
      <c r="M223" s="341">
        <v>9</v>
      </c>
      <c r="N223" s="341">
        <v>8</v>
      </c>
      <c r="O223" s="341">
        <v>7</v>
      </c>
      <c r="P223" s="341">
        <v>0</v>
      </c>
      <c r="Q223" s="341">
        <v>10</v>
      </c>
      <c r="R223" s="300" t="s">
        <v>8</v>
      </c>
      <c r="AL223" s="300">
        <v>8</v>
      </c>
    </row>
    <row r="224" spans="1:66">
      <c r="A224" s="300" t="s">
        <v>9484</v>
      </c>
      <c r="B224" s="183" t="s">
        <v>3235</v>
      </c>
      <c r="H224" s="398">
        <v>45415</v>
      </c>
      <c r="I224" s="301">
        <f t="shared" si="22"/>
        <v>9.5</v>
      </c>
      <c r="J224" s="301">
        <f t="shared" si="19"/>
        <v>5.625</v>
      </c>
      <c r="K224" s="301">
        <f t="shared" si="20"/>
        <v>6.59375</v>
      </c>
      <c r="L224" s="301" t="e">
        <f t="shared" si="21"/>
        <v>#DIV/0!</v>
      </c>
      <c r="M224" s="300">
        <v>9</v>
      </c>
      <c r="N224" s="300">
        <v>10</v>
      </c>
      <c r="O224" s="300">
        <v>10</v>
      </c>
      <c r="P224" s="300">
        <v>3</v>
      </c>
      <c r="Q224" s="300">
        <v>10</v>
      </c>
      <c r="R224" s="300" t="s">
        <v>8</v>
      </c>
    </row>
    <row r="225" spans="1:20">
      <c r="A225" s="300" t="s">
        <v>9484</v>
      </c>
      <c r="B225" s="183" t="s">
        <v>3248</v>
      </c>
      <c r="H225" s="398">
        <v>45416</v>
      </c>
      <c r="I225" s="301">
        <f t="shared" si="22"/>
        <v>9.5</v>
      </c>
      <c r="J225" s="301">
        <f t="shared" si="19"/>
        <v>4.375</v>
      </c>
      <c r="K225" s="301">
        <f t="shared" si="20"/>
        <v>5.65625</v>
      </c>
      <c r="L225" s="301" t="e">
        <f t="shared" si="21"/>
        <v>#DIV/0!</v>
      </c>
      <c r="M225" s="341">
        <v>10</v>
      </c>
      <c r="N225" s="341">
        <v>9</v>
      </c>
      <c r="O225" s="341">
        <v>9</v>
      </c>
      <c r="P225" s="341">
        <v>1</v>
      </c>
      <c r="Q225" s="341">
        <v>10</v>
      </c>
      <c r="R225" s="300" t="s">
        <v>8</v>
      </c>
    </row>
    <row r="226" spans="1:20">
      <c r="A226" s="300" t="s">
        <v>9484</v>
      </c>
      <c r="B226" s="183" t="s">
        <v>13794</v>
      </c>
      <c r="H226" s="398">
        <v>44953</v>
      </c>
      <c r="I226" s="301">
        <v>8.4</v>
      </c>
      <c r="J226" s="301">
        <f t="shared" si="19"/>
        <v>0</v>
      </c>
      <c r="K226" s="301">
        <f t="shared" si="20"/>
        <v>2.1</v>
      </c>
      <c r="L226" s="301" t="e">
        <f t="shared" si="21"/>
        <v>#DIV/0!</v>
      </c>
      <c r="R226" s="300" t="s">
        <v>8</v>
      </c>
    </row>
    <row r="227" spans="1:20">
      <c r="A227" s="300" t="s">
        <v>9484</v>
      </c>
      <c r="B227" s="183" t="s">
        <v>13793</v>
      </c>
      <c r="H227" s="398">
        <v>45305</v>
      </c>
      <c r="I227" s="301">
        <f t="shared" ref="I227:I235" si="23">(M227*4+N227*3+O227*1)/8</f>
        <v>9.625</v>
      </c>
      <c r="J227" s="301">
        <f t="shared" si="19"/>
        <v>0</v>
      </c>
      <c r="K227" s="301">
        <f t="shared" si="20"/>
        <v>2.40625</v>
      </c>
      <c r="L227" s="301" t="e">
        <f t="shared" si="21"/>
        <v>#DIV/0!</v>
      </c>
      <c r="M227" s="341">
        <v>10</v>
      </c>
      <c r="N227" s="341">
        <v>9</v>
      </c>
      <c r="O227" s="341">
        <v>10</v>
      </c>
      <c r="P227" s="341"/>
      <c r="Q227" s="341"/>
      <c r="R227" s="300" t="s">
        <v>8</v>
      </c>
    </row>
    <row r="228" spans="1:20">
      <c r="A228" s="300" t="s">
        <v>9484</v>
      </c>
      <c r="B228" s="183" t="s">
        <v>13792</v>
      </c>
      <c r="H228" s="398">
        <v>45465</v>
      </c>
      <c r="I228" s="301">
        <f t="shared" si="23"/>
        <v>8.25</v>
      </c>
      <c r="J228" s="301">
        <f t="shared" si="19"/>
        <v>3.75</v>
      </c>
      <c r="K228" s="301">
        <f t="shared" si="20"/>
        <v>4.875</v>
      </c>
      <c r="L228" s="301" t="e">
        <f t="shared" si="21"/>
        <v>#DIV/0!</v>
      </c>
      <c r="M228" s="341">
        <v>9.1999999999999993</v>
      </c>
      <c r="N228" s="341">
        <v>7.4</v>
      </c>
      <c r="O228" s="341">
        <v>7</v>
      </c>
      <c r="P228" s="341">
        <v>0</v>
      </c>
      <c r="Q228" s="341">
        <v>10</v>
      </c>
      <c r="R228" s="300" t="s">
        <v>8</v>
      </c>
    </row>
    <row r="229" spans="1:20">
      <c r="A229" s="300" t="s">
        <v>9484</v>
      </c>
      <c r="B229" s="183" t="s">
        <v>13791</v>
      </c>
      <c r="H229" s="398">
        <v>45465</v>
      </c>
      <c r="I229" s="301">
        <f t="shared" si="23"/>
        <v>8.5250000000000004</v>
      </c>
      <c r="J229" s="301">
        <f t="shared" si="19"/>
        <v>3.75</v>
      </c>
      <c r="K229" s="301">
        <f t="shared" si="20"/>
        <v>4.9437499999999996</v>
      </c>
      <c r="L229" s="301" t="e">
        <f t="shared" si="21"/>
        <v>#DIV/0!</v>
      </c>
      <c r="M229" s="341">
        <v>9.3000000000000007</v>
      </c>
      <c r="N229" s="341">
        <v>9</v>
      </c>
      <c r="O229" s="341">
        <v>4</v>
      </c>
      <c r="P229" s="341">
        <v>0</v>
      </c>
      <c r="Q229" s="341">
        <v>10</v>
      </c>
      <c r="R229" s="300" t="s">
        <v>8</v>
      </c>
    </row>
    <row r="230" spans="1:20">
      <c r="A230" s="300" t="s">
        <v>9484</v>
      </c>
      <c r="B230" s="183" t="s">
        <v>13790</v>
      </c>
      <c r="H230" s="398">
        <v>45466</v>
      </c>
      <c r="I230" s="301">
        <f t="shared" si="23"/>
        <v>8</v>
      </c>
      <c r="J230" s="301">
        <f t="shared" si="19"/>
        <v>3.75</v>
      </c>
      <c r="K230" s="301">
        <f t="shared" si="20"/>
        <v>4.8125</v>
      </c>
      <c r="L230" s="301">
        <f t="shared" si="21"/>
        <v>8.0090909090909079</v>
      </c>
      <c r="M230" s="341">
        <v>8</v>
      </c>
      <c r="N230" s="341">
        <v>8</v>
      </c>
      <c r="O230" s="341">
        <v>8</v>
      </c>
      <c r="P230" s="341">
        <v>0</v>
      </c>
      <c r="Q230" s="341">
        <v>10</v>
      </c>
      <c r="R230" s="300" t="s">
        <v>8</v>
      </c>
      <c r="S230" s="300">
        <v>9.1999999999999993</v>
      </c>
      <c r="T230" s="300">
        <v>7</v>
      </c>
    </row>
    <row r="231" spans="1:20">
      <c r="A231" s="300" t="s">
        <v>9484</v>
      </c>
      <c r="B231" s="183" t="s">
        <v>13789</v>
      </c>
      <c r="H231" s="398">
        <v>45367</v>
      </c>
      <c r="I231" s="301">
        <f t="shared" si="23"/>
        <v>7.125</v>
      </c>
      <c r="J231" s="301">
        <f t="shared" si="19"/>
        <v>3.75</v>
      </c>
      <c r="K231" s="301">
        <f t="shared" si="20"/>
        <v>4.59375</v>
      </c>
      <c r="L231" s="301" t="e">
        <f t="shared" si="21"/>
        <v>#DIV/0!</v>
      </c>
      <c r="M231" s="300">
        <v>7</v>
      </c>
      <c r="N231" s="300">
        <v>7</v>
      </c>
      <c r="O231" s="300">
        <v>8</v>
      </c>
      <c r="P231" s="300">
        <v>0</v>
      </c>
      <c r="Q231" s="300">
        <v>10</v>
      </c>
      <c r="R231" s="300" t="s">
        <v>8</v>
      </c>
    </row>
    <row r="232" spans="1:20">
      <c r="A232" s="300" t="s">
        <v>9484</v>
      </c>
      <c r="B232" s="183" t="s">
        <v>13788</v>
      </c>
      <c r="H232" s="398">
        <v>45488</v>
      </c>
      <c r="I232" s="301">
        <f t="shared" si="23"/>
        <v>8.7750000000000004</v>
      </c>
      <c r="J232" s="301">
        <f t="shared" si="19"/>
        <v>5</v>
      </c>
      <c r="K232" s="301">
        <f t="shared" si="20"/>
        <v>5.9437499999999996</v>
      </c>
      <c r="L232" s="301" t="e">
        <f t="shared" si="21"/>
        <v>#DIV/0!</v>
      </c>
      <c r="M232" s="341">
        <v>8.8000000000000007</v>
      </c>
      <c r="N232" s="341">
        <v>9</v>
      </c>
      <c r="O232" s="341">
        <v>8</v>
      </c>
      <c r="P232" s="341">
        <v>2</v>
      </c>
      <c r="Q232" s="341">
        <v>10</v>
      </c>
      <c r="R232" s="300" t="s">
        <v>8</v>
      </c>
    </row>
    <row r="233" spans="1:20">
      <c r="A233" s="300" t="s">
        <v>9484</v>
      </c>
      <c r="B233" s="183" t="s">
        <v>13787</v>
      </c>
      <c r="H233" s="398">
        <v>45586</v>
      </c>
      <c r="I233" s="301">
        <f t="shared" si="23"/>
        <v>7.2624999999999993</v>
      </c>
      <c r="J233" s="301">
        <f t="shared" si="19"/>
        <v>3.75</v>
      </c>
      <c r="K233" s="301">
        <f t="shared" si="20"/>
        <v>4.6281249999999998</v>
      </c>
      <c r="L233" s="301" t="e">
        <f t="shared" si="21"/>
        <v>#DIV/0!</v>
      </c>
      <c r="M233" s="341">
        <v>7.8</v>
      </c>
      <c r="N233" s="341">
        <v>5.8</v>
      </c>
      <c r="O233" s="341">
        <v>9.5</v>
      </c>
      <c r="P233" s="341">
        <v>0</v>
      </c>
      <c r="Q233" s="341">
        <v>10</v>
      </c>
      <c r="R233" s="300" t="s">
        <v>8</v>
      </c>
    </row>
    <row r="234" spans="1:20">
      <c r="A234" s="300" t="s">
        <v>9484</v>
      </c>
      <c r="B234" s="183" t="s">
        <v>13786</v>
      </c>
      <c r="H234" s="398">
        <v>45371</v>
      </c>
      <c r="I234" s="301">
        <f t="shared" si="23"/>
        <v>8.375</v>
      </c>
      <c r="J234" s="301">
        <f t="shared" si="19"/>
        <v>3.875</v>
      </c>
      <c r="K234" s="301">
        <f t="shared" si="20"/>
        <v>5</v>
      </c>
      <c r="L234" s="301" t="e">
        <f t="shared" si="21"/>
        <v>#DIV/0!</v>
      </c>
      <c r="M234" s="341">
        <v>9</v>
      </c>
      <c r="N234" s="341">
        <v>7</v>
      </c>
      <c r="O234" s="341">
        <v>10</v>
      </c>
      <c r="P234" s="341">
        <v>2</v>
      </c>
      <c r="Q234" s="341">
        <v>7</v>
      </c>
      <c r="R234" s="300" t="s">
        <v>8</v>
      </c>
    </row>
    <row r="235" spans="1:20">
      <c r="A235" s="300" t="s">
        <v>9484</v>
      </c>
      <c r="B235" s="183" t="s">
        <v>13785</v>
      </c>
      <c r="H235" s="398">
        <v>45378</v>
      </c>
      <c r="I235" s="301">
        <f t="shared" si="23"/>
        <v>5.375</v>
      </c>
      <c r="J235" s="301">
        <f t="shared" si="19"/>
        <v>4</v>
      </c>
      <c r="K235" s="301">
        <f t="shared" si="20"/>
        <v>4.34375</v>
      </c>
      <c r="L235" s="301" t="e">
        <f t="shared" si="21"/>
        <v>#DIV/0!</v>
      </c>
      <c r="M235" s="341">
        <v>7</v>
      </c>
      <c r="N235" s="341">
        <v>4</v>
      </c>
      <c r="O235" s="341">
        <v>3</v>
      </c>
      <c r="P235" s="341">
        <v>1</v>
      </c>
      <c r="Q235" s="341">
        <v>9</v>
      </c>
      <c r="R235" s="300" t="s">
        <v>8</v>
      </c>
    </row>
  </sheetData>
  <autoFilter ref="K1:K234" xr:uid="{C3C01FC0-547B-4AD6-B0A4-24D7B25DE1A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F899-A1A9-433F-881B-4164E4B26409}">
  <sheetPr>
    <tabColor theme="0"/>
  </sheetPr>
  <dimension ref="A1:T795"/>
  <sheetViews>
    <sheetView zoomScale="121" zoomScaleNormal="100" workbookViewId="0">
      <pane ySplit="1" topLeftCell="A2" activePane="bottomLeft" state="frozen"/>
      <selection activeCell="D15" sqref="D15"/>
      <selection pane="bottomLeft" activeCell="D15" sqref="D15"/>
    </sheetView>
  </sheetViews>
  <sheetFormatPr defaultColWidth="10.625" defaultRowHeight="15.75"/>
  <cols>
    <col min="1" max="1" width="7.5" style="4" customWidth="1"/>
    <col min="2" max="3" width="10.625" style="300" customWidth="1"/>
    <col min="4" max="4" width="36.5" style="405" customWidth="1"/>
    <col min="5" max="7" width="10.625" style="301"/>
    <col min="8" max="8" width="11.5" style="301" customWidth="1"/>
    <col min="9" max="9" width="12.375" style="301" customWidth="1"/>
    <col min="10" max="10" width="11.625" style="300" customWidth="1"/>
    <col min="11" max="11" width="22.125" style="300" customWidth="1"/>
    <col min="12" max="12" width="30.125" style="300" customWidth="1"/>
    <col min="13" max="20" width="10.625" style="300"/>
  </cols>
  <sheetData>
    <row r="1" spans="1:12" ht="48" customHeight="1">
      <c r="A1" s="380" t="s">
        <v>703</v>
      </c>
      <c r="B1" s="380" t="s">
        <v>6663</v>
      </c>
      <c r="C1" s="380" t="s">
        <v>6664</v>
      </c>
      <c r="D1" s="415" t="s">
        <v>9846</v>
      </c>
      <c r="E1" s="395" t="s">
        <v>6660</v>
      </c>
      <c r="F1" s="414" t="s">
        <v>15033</v>
      </c>
      <c r="G1" s="414" t="s">
        <v>15032</v>
      </c>
      <c r="H1" s="414" t="s">
        <v>15031</v>
      </c>
      <c r="I1" s="414" t="s">
        <v>2556</v>
      </c>
      <c r="J1" s="379" t="s">
        <v>11850</v>
      </c>
      <c r="K1" s="380" t="s">
        <v>15030</v>
      </c>
      <c r="L1" s="380" t="s">
        <v>15029</v>
      </c>
    </row>
    <row r="2" spans="1:12" s="254" customFormat="1" ht="17.45" customHeight="1">
      <c r="A2" s="186" t="s">
        <v>12069</v>
      </c>
      <c r="B2" s="344">
        <v>2024</v>
      </c>
      <c r="C2" s="344" t="s">
        <v>6524</v>
      </c>
      <c r="D2" s="413" t="s">
        <v>15028</v>
      </c>
      <c r="E2" s="301">
        <f t="shared" ref="E2:E65" si="0">((F2*3)+G2+(H2*2)+(4*I2))/10</f>
        <v>0</v>
      </c>
      <c r="F2" s="407"/>
      <c r="G2" s="407"/>
      <c r="H2" s="407"/>
      <c r="I2" s="407"/>
      <c r="J2" s="406">
        <v>45292</v>
      </c>
      <c r="K2" s="344" t="s">
        <v>9846</v>
      </c>
      <c r="L2" s="344" t="s">
        <v>9846</v>
      </c>
    </row>
    <row r="3" spans="1:12" s="254" customFormat="1" ht="17.45" customHeight="1">
      <c r="A3" s="237" t="s">
        <v>12069</v>
      </c>
      <c r="B3" s="344">
        <v>2014</v>
      </c>
      <c r="C3" s="344" t="s">
        <v>6524</v>
      </c>
      <c r="D3" s="410" t="s">
        <v>14656</v>
      </c>
      <c r="E3" s="301">
        <f t="shared" si="0"/>
        <v>9.1999999999999993</v>
      </c>
      <c r="F3" s="407">
        <v>9</v>
      </c>
      <c r="G3" s="407">
        <v>9</v>
      </c>
      <c r="H3" s="407">
        <v>10</v>
      </c>
      <c r="I3" s="407">
        <v>9</v>
      </c>
      <c r="J3" s="406">
        <v>45004</v>
      </c>
      <c r="K3" s="344" t="s">
        <v>14143</v>
      </c>
      <c r="L3" s="344" t="s">
        <v>14639</v>
      </c>
    </row>
    <row r="4" spans="1:12" s="254" customFormat="1" ht="17.45" customHeight="1">
      <c r="A4" s="237" t="s">
        <v>12069</v>
      </c>
      <c r="B4" s="300">
        <v>1996</v>
      </c>
      <c r="C4" s="300" t="s">
        <v>6524</v>
      </c>
      <c r="D4" s="411" t="s">
        <v>11955</v>
      </c>
      <c r="E4" s="301">
        <f t="shared" si="0"/>
        <v>8.9</v>
      </c>
      <c r="F4" s="407">
        <v>9.5</v>
      </c>
      <c r="G4" s="407">
        <v>9</v>
      </c>
      <c r="H4" s="407">
        <v>7.75</v>
      </c>
      <c r="I4" s="407">
        <v>9</v>
      </c>
      <c r="J4" s="398">
        <v>44548</v>
      </c>
      <c r="K4" s="300" t="s">
        <v>15027</v>
      </c>
      <c r="L4" s="300" t="s">
        <v>14468</v>
      </c>
    </row>
    <row r="5" spans="1:12" s="254" customFormat="1" ht="17.45" customHeight="1">
      <c r="A5" s="186" t="s">
        <v>12069</v>
      </c>
      <c r="B5" s="344">
        <v>1968</v>
      </c>
      <c r="C5" s="344" t="s">
        <v>6524</v>
      </c>
      <c r="D5" s="410" t="s">
        <v>9080</v>
      </c>
      <c r="E5" s="301">
        <f t="shared" si="0"/>
        <v>8.6999999999999993</v>
      </c>
      <c r="F5" s="407">
        <v>8</v>
      </c>
      <c r="G5" s="407">
        <v>9</v>
      </c>
      <c r="H5" s="407">
        <v>9</v>
      </c>
      <c r="I5" s="407">
        <v>9</v>
      </c>
      <c r="J5" s="406">
        <v>45334</v>
      </c>
      <c r="K5" s="344" t="s">
        <v>14368</v>
      </c>
      <c r="L5" s="344" t="s">
        <v>12782</v>
      </c>
    </row>
    <row r="6" spans="1:12" s="254" customFormat="1" ht="17.45" customHeight="1">
      <c r="A6" s="237" t="s">
        <v>12069</v>
      </c>
      <c r="B6" s="344">
        <v>1973</v>
      </c>
      <c r="C6" s="344" t="s">
        <v>6524</v>
      </c>
      <c r="D6" s="410" t="s">
        <v>14536</v>
      </c>
      <c r="E6" s="301">
        <f t="shared" si="0"/>
        <v>8.6999999999999993</v>
      </c>
      <c r="F6" s="407">
        <v>8</v>
      </c>
      <c r="G6" s="407">
        <v>9</v>
      </c>
      <c r="H6" s="407">
        <v>9</v>
      </c>
      <c r="I6" s="407">
        <v>9</v>
      </c>
      <c r="J6" s="406">
        <v>44996</v>
      </c>
      <c r="K6" s="344" t="s">
        <v>14535</v>
      </c>
      <c r="L6" s="344" t="s">
        <v>13990</v>
      </c>
    </row>
    <row r="7" spans="1:12" s="254" customFormat="1" ht="17.45" customHeight="1">
      <c r="A7" s="237" t="s">
        <v>12069</v>
      </c>
      <c r="B7" s="344">
        <v>2002</v>
      </c>
      <c r="C7" s="344" t="s">
        <v>6524</v>
      </c>
      <c r="D7" s="410" t="s">
        <v>14644</v>
      </c>
      <c r="E7" s="301">
        <f t="shared" si="0"/>
        <v>8.6999999999999993</v>
      </c>
      <c r="F7" s="407">
        <v>8.5</v>
      </c>
      <c r="G7" s="407">
        <v>7.5</v>
      </c>
      <c r="H7" s="407">
        <v>8</v>
      </c>
      <c r="I7" s="407">
        <v>9.5</v>
      </c>
      <c r="J7" s="406">
        <v>8</v>
      </c>
      <c r="K7" s="344" t="s">
        <v>14168</v>
      </c>
      <c r="L7" s="344" t="s">
        <v>14643</v>
      </c>
    </row>
    <row r="8" spans="1:12" s="254" customFormat="1" ht="17.45" customHeight="1">
      <c r="A8" s="237" t="s">
        <v>12069</v>
      </c>
      <c r="B8" s="344">
        <v>1998</v>
      </c>
      <c r="C8" s="344" t="s">
        <v>6524</v>
      </c>
      <c r="D8" s="410" t="s">
        <v>14540</v>
      </c>
      <c r="E8" s="301">
        <f t="shared" si="0"/>
        <v>8.6999999999999993</v>
      </c>
      <c r="F8" s="407">
        <v>8</v>
      </c>
      <c r="G8" s="407">
        <v>8</v>
      </c>
      <c r="H8" s="407">
        <v>7.5</v>
      </c>
      <c r="I8" s="407">
        <v>10</v>
      </c>
      <c r="J8" s="406">
        <v>44637</v>
      </c>
      <c r="K8" s="344" t="s">
        <v>14539</v>
      </c>
      <c r="L8" s="344" t="s">
        <v>14538</v>
      </c>
    </row>
    <row r="9" spans="1:12" s="254" customFormat="1" ht="17.45" customHeight="1">
      <c r="A9" s="237" t="s">
        <v>12069</v>
      </c>
      <c r="B9" s="300">
        <v>1998</v>
      </c>
      <c r="C9" s="300" t="s">
        <v>6524</v>
      </c>
      <c r="D9" s="411" t="s">
        <v>14685</v>
      </c>
      <c r="E9" s="301">
        <f t="shared" si="0"/>
        <v>8.6999999999999993</v>
      </c>
      <c r="F9" s="407">
        <v>8</v>
      </c>
      <c r="G9" s="407">
        <v>8.5</v>
      </c>
      <c r="H9" s="407">
        <v>7.25</v>
      </c>
      <c r="I9" s="407">
        <v>10</v>
      </c>
      <c r="J9" s="398">
        <v>44604</v>
      </c>
      <c r="K9" s="300" t="s">
        <v>14604</v>
      </c>
      <c r="L9" s="300" t="s">
        <v>14684</v>
      </c>
    </row>
    <row r="10" spans="1:12" s="254" customFormat="1" ht="17.45" customHeight="1">
      <c r="A10" s="237" t="s">
        <v>12069</v>
      </c>
      <c r="B10" s="300">
        <v>1987</v>
      </c>
      <c r="C10" s="300" t="s">
        <v>6524</v>
      </c>
      <c r="D10" s="411" t="s">
        <v>14687</v>
      </c>
      <c r="E10" s="301">
        <f t="shared" si="0"/>
        <v>8.6999999999999993</v>
      </c>
      <c r="F10" s="407">
        <v>8</v>
      </c>
      <c r="G10" s="407">
        <v>7</v>
      </c>
      <c r="H10" s="407">
        <v>9</v>
      </c>
      <c r="I10" s="407">
        <v>9.5</v>
      </c>
      <c r="J10" s="398">
        <v>44199</v>
      </c>
      <c r="K10" s="300" t="s">
        <v>14686</v>
      </c>
      <c r="L10" s="300" t="s">
        <v>12808</v>
      </c>
    </row>
    <row r="11" spans="1:12" s="254" customFormat="1" ht="17.45" customHeight="1">
      <c r="A11" s="237" t="s">
        <v>12069</v>
      </c>
      <c r="B11" s="300">
        <v>2007</v>
      </c>
      <c r="C11" s="300" t="s">
        <v>6524</v>
      </c>
      <c r="D11" s="410" t="s">
        <v>14659</v>
      </c>
      <c r="E11" s="301">
        <f t="shared" si="0"/>
        <v>8.65</v>
      </c>
      <c r="F11" s="407">
        <v>9</v>
      </c>
      <c r="G11" s="407">
        <v>8.5</v>
      </c>
      <c r="H11" s="407">
        <v>8.5</v>
      </c>
      <c r="I11" s="407">
        <v>8.5</v>
      </c>
      <c r="J11" s="398">
        <v>44920</v>
      </c>
      <c r="K11" s="300" t="s">
        <v>14658</v>
      </c>
      <c r="L11" s="300" t="s">
        <v>14657</v>
      </c>
    </row>
    <row r="12" spans="1:12" s="254" customFormat="1" ht="17.45" customHeight="1">
      <c r="A12" s="237" t="s">
        <v>12069</v>
      </c>
      <c r="B12" s="344">
        <v>1999</v>
      </c>
      <c r="C12" s="344" t="s">
        <v>6524</v>
      </c>
      <c r="D12" s="410" t="s">
        <v>14646</v>
      </c>
      <c r="E12" s="301">
        <f t="shared" si="0"/>
        <v>8.65</v>
      </c>
      <c r="F12" s="407">
        <v>9.5</v>
      </c>
      <c r="G12" s="407">
        <v>8.5</v>
      </c>
      <c r="H12" s="407">
        <v>6.75</v>
      </c>
      <c r="I12" s="407">
        <v>9</v>
      </c>
      <c r="J12" s="406">
        <v>44892</v>
      </c>
      <c r="K12" s="344" t="s">
        <v>14515</v>
      </c>
      <c r="L12" s="344" t="s">
        <v>14645</v>
      </c>
    </row>
    <row r="13" spans="1:12" s="254" customFormat="1" ht="17.45" customHeight="1">
      <c r="A13" s="237" t="s">
        <v>12069</v>
      </c>
      <c r="B13" s="344">
        <v>2009</v>
      </c>
      <c r="C13" s="344" t="s">
        <v>6524</v>
      </c>
      <c r="D13" s="410" t="s">
        <v>14668</v>
      </c>
      <c r="E13" s="301">
        <f t="shared" si="0"/>
        <v>8.6</v>
      </c>
      <c r="F13" s="407">
        <v>9</v>
      </c>
      <c r="G13" s="407">
        <v>7</v>
      </c>
      <c r="H13" s="407">
        <v>8</v>
      </c>
      <c r="I13" s="407">
        <v>9</v>
      </c>
      <c r="J13" s="406">
        <v>45018</v>
      </c>
      <c r="K13" s="344" t="s">
        <v>14204</v>
      </c>
      <c r="L13" s="344" t="s">
        <v>14667</v>
      </c>
    </row>
    <row r="14" spans="1:12" s="254" customFormat="1" ht="17.45" customHeight="1">
      <c r="A14" s="237" t="s">
        <v>12069</v>
      </c>
      <c r="B14" s="344">
        <v>2006</v>
      </c>
      <c r="C14" s="344" t="s">
        <v>6524</v>
      </c>
      <c r="D14" s="410" t="s">
        <v>14624</v>
      </c>
      <c r="E14" s="301">
        <f t="shared" si="0"/>
        <v>8.6</v>
      </c>
      <c r="F14" s="407">
        <v>8.5</v>
      </c>
      <c r="G14" s="407">
        <v>7.5</v>
      </c>
      <c r="H14" s="407">
        <v>8.5</v>
      </c>
      <c r="I14" s="407">
        <v>9</v>
      </c>
      <c r="J14" s="406">
        <v>44882</v>
      </c>
      <c r="K14" s="344" t="s">
        <v>14515</v>
      </c>
      <c r="L14" s="344" t="s">
        <v>14623</v>
      </c>
    </row>
    <row r="15" spans="1:12" s="254" customFormat="1" ht="17.45" customHeight="1">
      <c r="A15" s="186" t="s">
        <v>12069</v>
      </c>
      <c r="B15" s="344">
        <v>2013</v>
      </c>
      <c r="C15" s="344" t="s">
        <v>6524</v>
      </c>
      <c r="D15" s="410" t="s">
        <v>13983</v>
      </c>
      <c r="E15" s="301">
        <f t="shared" si="0"/>
        <v>8.5</v>
      </c>
      <c r="F15" s="407">
        <v>8</v>
      </c>
      <c r="G15" s="407">
        <v>9</v>
      </c>
      <c r="H15" s="407">
        <v>8</v>
      </c>
      <c r="I15" s="407">
        <v>9</v>
      </c>
      <c r="J15" s="406">
        <v>45306</v>
      </c>
      <c r="K15" s="344" t="s">
        <v>13982</v>
      </c>
      <c r="L15" s="344" t="s">
        <v>13567</v>
      </c>
    </row>
    <row r="16" spans="1:12" s="254" customFormat="1" ht="17.45" customHeight="1">
      <c r="A16" s="237" t="s">
        <v>12069</v>
      </c>
      <c r="B16" s="344">
        <v>2004</v>
      </c>
      <c r="C16" s="344" t="s">
        <v>6524</v>
      </c>
      <c r="D16" s="410" t="s">
        <v>14573</v>
      </c>
      <c r="E16" s="301">
        <f t="shared" si="0"/>
        <v>8.5</v>
      </c>
      <c r="F16" s="407">
        <v>9</v>
      </c>
      <c r="G16" s="407">
        <v>7</v>
      </c>
      <c r="H16" s="407">
        <v>6.5</v>
      </c>
      <c r="I16" s="407">
        <v>9.5</v>
      </c>
      <c r="J16" s="406">
        <v>44716</v>
      </c>
      <c r="K16" s="344" t="s">
        <v>14027</v>
      </c>
      <c r="L16" s="344" t="s">
        <v>14026</v>
      </c>
    </row>
    <row r="17" spans="1:12" s="254" customFormat="1" ht="17.45" customHeight="1">
      <c r="A17" s="186" t="s">
        <v>12069</v>
      </c>
      <c r="B17" s="344">
        <v>2003</v>
      </c>
      <c r="C17" s="344" t="s">
        <v>6524</v>
      </c>
      <c r="D17" s="410" t="s">
        <v>15026</v>
      </c>
      <c r="E17" s="301">
        <f t="shared" si="0"/>
        <v>8.4</v>
      </c>
      <c r="F17" s="407">
        <v>8</v>
      </c>
      <c r="G17" s="407">
        <v>8</v>
      </c>
      <c r="H17" s="407">
        <v>10</v>
      </c>
      <c r="I17" s="407">
        <v>8</v>
      </c>
      <c r="J17" s="406">
        <v>45387</v>
      </c>
      <c r="K17" s="344" t="s">
        <v>14915</v>
      </c>
      <c r="L17" s="344" t="s">
        <v>14914</v>
      </c>
    </row>
    <row r="18" spans="1:12" s="254" customFormat="1" ht="17.45" customHeight="1">
      <c r="A18" s="237" t="s">
        <v>12069</v>
      </c>
      <c r="B18" s="344">
        <v>1993</v>
      </c>
      <c r="C18" s="344" t="s">
        <v>6524</v>
      </c>
      <c r="D18" s="410" t="s">
        <v>15025</v>
      </c>
      <c r="E18" s="301">
        <f t="shared" si="0"/>
        <v>8.4</v>
      </c>
      <c r="F18" s="407">
        <v>9</v>
      </c>
      <c r="G18" s="407">
        <v>7</v>
      </c>
      <c r="H18" s="407">
        <v>7</v>
      </c>
      <c r="I18" s="407">
        <v>9</v>
      </c>
      <c r="J18" s="406">
        <v>45094</v>
      </c>
      <c r="K18" s="344" t="s">
        <v>14361</v>
      </c>
      <c r="L18" s="344" t="s">
        <v>12797</v>
      </c>
    </row>
    <row r="19" spans="1:12" s="254" customFormat="1" ht="17.45" customHeight="1">
      <c r="A19" s="237" t="s">
        <v>12069</v>
      </c>
      <c r="B19" s="344">
        <v>2009</v>
      </c>
      <c r="C19" s="344" t="s">
        <v>6524</v>
      </c>
      <c r="D19" s="410" t="s">
        <v>14655</v>
      </c>
      <c r="E19" s="301">
        <f t="shared" si="0"/>
        <v>8.4</v>
      </c>
      <c r="F19" s="407">
        <v>7.5</v>
      </c>
      <c r="G19" s="407">
        <v>7.5</v>
      </c>
      <c r="H19" s="407">
        <v>8</v>
      </c>
      <c r="I19" s="407">
        <v>9.5</v>
      </c>
      <c r="J19" s="406">
        <v>44861</v>
      </c>
      <c r="K19" s="344" t="s">
        <v>14654</v>
      </c>
      <c r="L19" s="344" t="s">
        <v>14257</v>
      </c>
    </row>
    <row r="20" spans="1:12" s="254" customFormat="1" ht="17.45" customHeight="1">
      <c r="A20" s="237" t="s">
        <v>12069</v>
      </c>
      <c r="B20" s="344">
        <v>1981</v>
      </c>
      <c r="C20" s="344" t="s">
        <v>6524</v>
      </c>
      <c r="D20" s="410" t="s">
        <v>14673</v>
      </c>
      <c r="E20" s="301">
        <f t="shared" si="0"/>
        <v>8.36</v>
      </c>
      <c r="F20" s="407">
        <v>7</v>
      </c>
      <c r="G20" s="407">
        <v>7</v>
      </c>
      <c r="H20" s="407">
        <v>8.8000000000000007</v>
      </c>
      <c r="I20" s="407">
        <v>9.5</v>
      </c>
      <c r="J20" s="406">
        <v>44619</v>
      </c>
      <c r="K20" s="344" t="s">
        <v>14168</v>
      </c>
      <c r="L20" s="344" t="s">
        <v>12759</v>
      </c>
    </row>
    <row r="21" spans="1:12" s="254" customFormat="1" ht="17.45" customHeight="1">
      <c r="A21" s="237" t="s">
        <v>12069</v>
      </c>
      <c r="B21" s="344">
        <v>2019</v>
      </c>
      <c r="C21" s="344" t="s">
        <v>6524</v>
      </c>
      <c r="D21" s="410" t="s">
        <v>14348</v>
      </c>
      <c r="E21" s="301">
        <f t="shared" si="0"/>
        <v>8.35</v>
      </c>
      <c r="F21" s="407">
        <v>8</v>
      </c>
      <c r="G21" s="407">
        <v>9.5</v>
      </c>
      <c r="H21" s="407">
        <v>8</v>
      </c>
      <c r="I21" s="407">
        <v>8.5</v>
      </c>
      <c r="J21" s="406">
        <v>45138</v>
      </c>
      <c r="K21" s="344" t="s">
        <v>12695</v>
      </c>
      <c r="L21" s="344" t="s">
        <v>13567</v>
      </c>
    </row>
    <row r="22" spans="1:12" s="254" customFormat="1" ht="17.45" customHeight="1">
      <c r="A22" s="237" t="s">
        <v>12069</v>
      </c>
      <c r="B22" s="344">
        <v>1965</v>
      </c>
      <c r="C22" s="344" t="s">
        <v>6524</v>
      </c>
      <c r="D22" s="410" t="s">
        <v>14356</v>
      </c>
      <c r="E22" s="301">
        <f t="shared" si="0"/>
        <v>8.35</v>
      </c>
      <c r="F22" s="407">
        <v>8</v>
      </c>
      <c r="G22" s="407">
        <v>6</v>
      </c>
      <c r="H22" s="407">
        <v>7.75</v>
      </c>
      <c r="I22" s="407">
        <v>9.5</v>
      </c>
      <c r="J22" s="406">
        <v>44745</v>
      </c>
      <c r="K22" s="344" t="s">
        <v>14355</v>
      </c>
      <c r="L22" s="344" t="s">
        <v>12682</v>
      </c>
    </row>
    <row r="23" spans="1:12" s="254" customFormat="1" ht="17.45" customHeight="1">
      <c r="A23" s="237" t="s">
        <v>12069</v>
      </c>
      <c r="B23" s="344">
        <v>1997</v>
      </c>
      <c r="C23" s="344" t="s">
        <v>6524</v>
      </c>
      <c r="D23" s="408" t="s">
        <v>15024</v>
      </c>
      <c r="E23" s="301">
        <f t="shared" si="0"/>
        <v>8.34</v>
      </c>
      <c r="F23" s="407">
        <v>7.6</v>
      </c>
      <c r="G23" s="407">
        <v>6.8</v>
      </c>
      <c r="H23" s="407">
        <v>9.1</v>
      </c>
      <c r="I23" s="407">
        <v>8.9</v>
      </c>
      <c r="J23" s="406">
        <v>45580</v>
      </c>
      <c r="K23" s="344" t="s">
        <v>15023</v>
      </c>
      <c r="L23" s="344" t="s">
        <v>15022</v>
      </c>
    </row>
    <row r="24" spans="1:12" s="254" customFormat="1" ht="17.45" customHeight="1">
      <c r="A24" s="186" t="s">
        <v>12069</v>
      </c>
      <c r="B24" s="344">
        <v>1965</v>
      </c>
      <c r="C24" s="344" t="s">
        <v>6524</v>
      </c>
      <c r="D24" s="408" t="s">
        <v>14369</v>
      </c>
      <c r="E24" s="301">
        <f t="shared" si="0"/>
        <v>8.3000000000000007</v>
      </c>
      <c r="F24" s="407">
        <v>8</v>
      </c>
      <c r="G24" s="407">
        <v>9</v>
      </c>
      <c r="H24" s="407">
        <v>9</v>
      </c>
      <c r="I24" s="407">
        <v>8</v>
      </c>
      <c r="J24" s="406">
        <v>45324</v>
      </c>
      <c r="K24" s="344" t="s">
        <v>14368</v>
      </c>
      <c r="L24" s="344" t="s">
        <v>12782</v>
      </c>
    </row>
    <row r="25" spans="1:12" s="254" customFormat="1" ht="17.45" customHeight="1">
      <c r="A25" s="186" t="s">
        <v>12069</v>
      </c>
      <c r="B25" s="344">
        <v>1977</v>
      </c>
      <c r="C25" s="344" t="s">
        <v>6524</v>
      </c>
      <c r="D25" s="408" t="s">
        <v>15021</v>
      </c>
      <c r="E25" s="301">
        <f t="shared" si="0"/>
        <v>8.24</v>
      </c>
      <c r="F25" s="407">
        <v>8</v>
      </c>
      <c r="G25" s="407">
        <v>6.8</v>
      </c>
      <c r="H25" s="407">
        <v>9.1999999999999993</v>
      </c>
      <c r="I25" s="407">
        <v>8.3000000000000007</v>
      </c>
      <c r="J25" s="406">
        <v>45464</v>
      </c>
      <c r="K25" s="344" t="s">
        <v>14168</v>
      </c>
      <c r="L25" s="344" t="s">
        <v>15020</v>
      </c>
    </row>
    <row r="26" spans="1:12" s="254" customFormat="1" ht="17.45" customHeight="1">
      <c r="A26" s="186" t="s">
        <v>12069</v>
      </c>
      <c r="B26" s="344">
        <v>2015</v>
      </c>
      <c r="C26" s="344" t="s">
        <v>6524</v>
      </c>
      <c r="D26" s="408" t="s">
        <v>15019</v>
      </c>
      <c r="E26" s="301">
        <f t="shared" si="0"/>
        <v>8.23</v>
      </c>
      <c r="F26" s="407">
        <v>8.5</v>
      </c>
      <c r="G26" s="407">
        <v>9</v>
      </c>
      <c r="H26" s="407">
        <v>8.5</v>
      </c>
      <c r="I26" s="407">
        <v>7.7</v>
      </c>
      <c r="J26" s="406">
        <v>44895</v>
      </c>
      <c r="K26" s="344" t="s">
        <v>14857</v>
      </c>
      <c r="L26" s="344" t="s">
        <v>15018</v>
      </c>
    </row>
    <row r="27" spans="1:12" s="254" customFormat="1" ht="17.45" customHeight="1">
      <c r="A27" s="237" t="s">
        <v>12069</v>
      </c>
      <c r="B27" s="344">
        <v>1997</v>
      </c>
      <c r="C27" s="344" t="s">
        <v>6524</v>
      </c>
      <c r="D27" s="408" t="s">
        <v>14666</v>
      </c>
      <c r="E27" s="301">
        <f t="shared" si="0"/>
        <v>8.1999999999999993</v>
      </c>
      <c r="F27" s="407">
        <v>7</v>
      </c>
      <c r="G27" s="407">
        <v>8</v>
      </c>
      <c r="H27" s="407">
        <v>7.5</v>
      </c>
      <c r="I27" s="407">
        <v>9.5</v>
      </c>
      <c r="J27" s="406">
        <v>44827</v>
      </c>
      <c r="K27" s="344" t="s">
        <v>14072</v>
      </c>
      <c r="L27" s="344" t="s">
        <v>14071</v>
      </c>
    </row>
    <row r="28" spans="1:12" s="254" customFormat="1" ht="17.45" customHeight="1">
      <c r="A28" s="237" t="s">
        <v>12069</v>
      </c>
      <c r="B28" s="344">
        <v>2004</v>
      </c>
      <c r="C28" s="344" t="s">
        <v>6524</v>
      </c>
      <c r="D28" s="408" t="s">
        <v>14580</v>
      </c>
      <c r="E28" s="301">
        <f t="shared" si="0"/>
        <v>8.1999999999999993</v>
      </c>
      <c r="F28" s="407">
        <v>8</v>
      </c>
      <c r="G28" s="407">
        <v>8</v>
      </c>
      <c r="H28" s="407">
        <v>9</v>
      </c>
      <c r="I28" s="407">
        <v>8</v>
      </c>
      <c r="J28" s="406">
        <v>45137</v>
      </c>
      <c r="K28" s="344" t="s">
        <v>12695</v>
      </c>
      <c r="L28" s="344" t="s">
        <v>14579</v>
      </c>
    </row>
    <row r="29" spans="1:12" s="254" customFormat="1" ht="17.45" customHeight="1">
      <c r="A29" s="237" t="s">
        <v>12069</v>
      </c>
      <c r="B29" s="344">
        <v>2012</v>
      </c>
      <c r="C29" s="344" t="s">
        <v>6524</v>
      </c>
      <c r="D29" s="408" t="s">
        <v>15017</v>
      </c>
      <c r="E29" s="301">
        <f t="shared" si="0"/>
        <v>8.1999999999999993</v>
      </c>
      <c r="F29" s="407">
        <v>8</v>
      </c>
      <c r="G29" s="407">
        <v>7.5</v>
      </c>
      <c r="H29" s="407">
        <v>8.25</v>
      </c>
      <c r="I29" s="407">
        <v>8.5</v>
      </c>
      <c r="J29" s="406">
        <v>44871</v>
      </c>
      <c r="K29" s="344" t="s">
        <v>14591</v>
      </c>
      <c r="L29" s="344" t="s">
        <v>14023</v>
      </c>
    </row>
    <row r="30" spans="1:12" s="254" customFormat="1" ht="17.45" customHeight="1">
      <c r="A30" s="237" t="s">
        <v>12069</v>
      </c>
      <c r="B30" s="344">
        <v>1969</v>
      </c>
      <c r="C30" s="344" t="s">
        <v>6524</v>
      </c>
      <c r="D30" s="408" t="s">
        <v>14400</v>
      </c>
      <c r="E30" s="301">
        <f t="shared" si="0"/>
        <v>8.1999999999999993</v>
      </c>
      <c r="F30" s="407">
        <v>7</v>
      </c>
      <c r="G30" s="407">
        <v>6.5</v>
      </c>
      <c r="H30" s="407">
        <v>9.25</v>
      </c>
      <c r="I30" s="407">
        <v>9</v>
      </c>
      <c r="J30" s="406">
        <v>44625</v>
      </c>
      <c r="K30" s="344" t="s">
        <v>14399</v>
      </c>
      <c r="L30" s="344" t="s">
        <v>14398</v>
      </c>
    </row>
    <row r="31" spans="1:12" s="254" customFormat="1" ht="17.45" customHeight="1">
      <c r="A31" s="237" t="s">
        <v>12069</v>
      </c>
      <c r="B31" s="344">
        <v>1978</v>
      </c>
      <c r="C31" s="344" t="s">
        <v>6524</v>
      </c>
      <c r="D31" s="408" t="s">
        <v>14642</v>
      </c>
      <c r="E31" s="301">
        <f t="shared" si="0"/>
        <v>8.1999999999999993</v>
      </c>
      <c r="F31" s="407">
        <v>7.5</v>
      </c>
      <c r="G31" s="407">
        <v>7.5</v>
      </c>
      <c r="H31" s="407">
        <v>6</v>
      </c>
      <c r="I31" s="407">
        <v>10</v>
      </c>
      <c r="J31" s="406">
        <v>44615</v>
      </c>
      <c r="K31" s="344" t="s">
        <v>14641</v>
      </c>
      <c r="L31" s="344" t="s">
        <v>14640</v>
      </c>
    </row>
    <row r="32" spans="1:12" s="254" customFormat="1" ht="17.45" customHeight="1">
      <c r="A32" s="237" t="s">
        <v>12069</v>
      </c>
      <c r="B32" s="344">
        <v>1984</v>
      </c>
      <c r="C32" s="344" t="s">
        <v>6524</v>
      </c>
      <c r="D32" s="408" t="s">
        <v>14669</v>
      </c>
      <c r="E32" s="301">
        <f t="shared" si="0"/>
        <v>8.16</v>
      </c>
      <c r="F32" s="407">
        <v>9</v>
      </c>
      <c r="G32" s="407">
        <v>7</v>
      </c>
      <c r="H32" s="407">
        <v>7</v>
      </c>
      <c r="I32" s="407">
        <v>8.4</v>
      </c>
      <c r="J32" s="406">
        <v>45050</v>
      </c>
      <c r="K32" s="344" t="s">
        <v>12751</v>
      </c>
      <c r="L32" s="344" t="s">
        <v>12808</v>
      </c>
    </row>
    <row r="33" spans="1:12" s="254" customFormat="1" ht="17.45" customHeight="1">
      <c r="A33" s="237" t="s">
        <v>12069</v>
      </c>
      <c r="B33" s="300">
        <v>2015</v>
      </c>
      <c r="C33" s="300" t="s">
        <v>6524</v>
      </c>
      <c r="D33" s="405" t="s">
        <v>14676</v>
      </c>
      <c r="E33" s="301">
        <f t="shared" si="0"/>
        <v>8.15</v>
      </c>
      <c r="F33" s="407">
        <v>7</v>
      </c>
      <c r="G33" s="407">
        <v>6.5</v>
      </c>
      <c r="H33" s="407">
        <v>10</v>
      </c>
      <c r="I33" s="407">
        <v>8.5</v>
      </c>
      <c r="J33" s="398">
        <v>44599</v>
      </c>
      <c r="K33" s="300" t="s">
        <v>14675</v>
      </c>
      <c r="L33" s="300" t="s">
        <v>14674</v>
      </c>
    </row>
    <row r="34" spans="1:12" s="254" customFormat="1" ht="17.45" customHeight="1">
      <c r="A34" s="186" t="s">
        <v>12069</v>
      </c>
      <c r="B34" s="344">
        <v>1981</v>
      </c>
      <c r="C34" s="344" t="s">
        <v>6524</v>
      </c>
      <c r="D34" s="408" t="s">
        <v>15016</v>
      </c>
      <c r="E34" s="301">
        <f t="shared" si="0"/>
        <v>8.129999999999999</v>
      </c>
      <c r="F34" s="407">
        <v>8</v>
      </c>
      <c r="G34" s="407">
        <v>6.9</v>
      </c>
      <c r="H34" s="407">
        <v>9</v>
      </c>
      <c r="I34" s="407">
        <v>8.1</v>
      </c>
      <c r="J34" s="406">
        <v>45589</v>
      </c>
      <c r="K34" s="344" t="s">
        <v>14742</v>
      </c>
      <c r="L34" s="344" t="s">
        <v>15015</v>
      </c>
    </row>
    <row r="35" spans="1:12" s="254" customFormat="1" ht="17.45" customHeight="1">
      <c r="A35" s="186" t="s">
        <v>12069</v>
      </c>
      <c r="B35" s="344">
        <v>2024</v>
      </c>
      <c r="C35" s="344" t="s">
        <v>6524</v>
      </c>
      <c r="D35" s="408" t="s">
        <v>15014</v>
      </c>
      <c r="E35" s="301">
        <f t="shared" si="0"/>
        <v>8.1</v>
      </c>
      <c r="F35" s="407">
        <v>7.8</v>
      </c>
      <c r="G35" s="407">
        <v>7</v>
      </c>
      <c r="H35" s="407">
        <v>9.3000000000000007</v>
      </c>
      <c r="I35" s="407">
        <v>8</v>
      </c>
      <c r="J35" s="406">
        <v>45447</v>
      </c>
      <c r="K35" s="344" t="s">
        <v>14912</v>
      </c>
      <c r="L35" s="344" t="s">
        <v>14911</v>
      </c>
    </row>
    <row r="36" spans="1:12" s="254" customFormat="1" ht="17.45" customHeight="1">
      <c r="A36" s="237" t="s">
        <v>12069</v>
      </c>
      <c r="B36" s="344">
        <v>2003</v>
      </c>
      <c r="C36" s="344" t="s">
        <v>6524</v>
      </c>
      <c r="D36" s="408" t="s">
        <v>14634</v>
      </c>
      <c r="E36" s="301">
        <f t="shared" si="0"/>
        <v>8.1</v>
      </c>
      <c r="F36" s="407">
        <v>8</v>
      </c>
      <c r="G36" s="407">
        <v>7</v>
      </c>
      <c r="H36" s="407">
        <v>9</v>
      </c>
      <c r="I36" s="407">
        <v>8</v>
      </c>
      <c r="J36" s="406">
        <v>45136</v>
      </c>
      <c r="K36" s="344" t="s">
        <v>12695</v>
      </c>
      <c r="L36" s="344" t="s">
        <v>14579</v>
      </c>
    </row>
    <row r="37" spans="1:12" s="254" customFormat="1" ht="17.45" customHeight="1">
      <c r="A37" s="237" t="s">
        <v>12069</v>
      </c>
      <c r="B37" s="344">
        <v>2008</v>
      </c>
      <c r="C37" s="344" t="s">
        <v>6524</v>
      </c>
      <c r="D37" s="408" t="s">
        <v>14549</v>
      </c>
      <c r="E37" s="301">
        <f t="shared" si="0"/>
        <v>8.1</v>
      </c>
      <c r="F37" s="407">
        <v>8</v>
      </c>
      <c r="G37" s="407">
        <v>7</v>
      </c>
      <c r="H37" s="407">
        <v>7</v>
      </c>
      <c r="I37" s="407">
        <v>9</v>
      </c>
      <c r="J37" s="406">
        <v>45110</v>
      </c>
      <c r="K37" s="344" t="s">
        <v>14139</v>
      </c>
      <c r="L37" s="344" t="s">
        <v>14139</v>
      </c>
    </row>
    <row r="38" spans="1:12" s="254" customFormat="1" ht="17.45" customHeight="1">
      <c r="A38" s="237" t="s">
        <v>12069</v>
      </c>
      <c r="B38" s="344">
        <v>2023</v>
      </c>
      <c r="C38" s="344" t="s">
        <v>6524</v>
      </c>
      <c r="D38" s="408" t="s">
        <v>15013</v>
      </c>
      <c r="E38" s="301">
        <f t="shared" si="0"/>
        <v>8.1</v>
      </c>
      <c r="F38" s="407">
        <v>8</v>
      </c>
      <c r="G38" s="407">
        <v>7</v>
      </c>
      <c r="H38" s="407">
        <v>9</v>
      </c>
      <c r="I38" s="407">
        <v>8</v>
      </c>
      <c r="J38" s="406">
        <v>45291</v>
      </c>
      <c r="K38" s="344" t="s">
        <v>15012</v>
      </c>
      <c r="L38" s="344" t="s">
        <v>14883</v>
      </c>
    </row>
    <row r="39" spans="1:12" s="254" customFormat="1" ht="17.45" customHeight="1">
      <c r="A39" s="237" t="s">
        <v>12069</v>
      </c>
      <c r="B39" s="344">
        <v>1997</v>
      </c>
      <c r="C39" s="344" t="s">
        <v>6524</v>
      </c>
      <c r="D39" s="408" t="s">
        <v>14428</v>
      </c>
      <c r="E39" s="301">
        <f t="shared" si="0"/>
        <v>8.1</v>
      </c>
      <c r="F39" s="407">
        <v>8</v>
      </c>
      <c r="G39" s="407">
        <v>7</v>
      </c>
      <c r="H39" s="407">
        <v>7</v>
      </c>
      <c r="I39" s="407">
        <v>9</v>
      </c>
      <c r="J39" s="406">
        <v>45074</v>
      </c>
      <c r="K39" s="344" t="s">
        <v>14427</v>
      </c>
      <c r="L39" s="344" t="s">
        <v>14360</v>
      </c>
    </row>
    <row r="40" spans="1:12" s="254" customFormat="1" ht="17.45" customHeight="1">
      <c r="A40" s="237" t="s">
        <v>12069</v>
      </c>
      <c r="B40" s="344">
        <v>2009</v>
      </c>
      <c r="C40" s="344" t="s">
        <v>6524</v>
      </c>
      <c r="D40" s="408" t="s">
        <v>14522</v>
      </c>
      <c r="E40" s="301">
        <f t="shared" si="0"/>
        <v>8.1</v>
      </c>
      <c r="F40" s="407">
        <v>8</v>
      </c>
      <c r="G40" s="407">
        <v>5</v>
      </c>
      <c r="H40" s="407">
        <v>8</v>
      </c>
      <c r="I40" s="407">
        <v>9</v>
      </c>
      <c r="J40" s="406">
        <v>45067</v>
      </c>
      <c r="K40" s="344" t="s">
        <v>14521</v>
      </c>
      <c r="L40" s="344" t="s">
        <v>13984</v>
      </c>
    </row>
    <row r="41" spans="1:12" s="254" customFormat="1" ht="17.45" customHeight="1">
      <c r="A41" s="237" t="s">
        <v>12069</v>
      </c>
      <c r="B41" s="344">
        <v>1978</v>
      </c>
      <c r="C41" s="344" t="s">
        <v>6524</v>
      </c>
      <c r="D41" s="408" t="s">
        <v>974</v>
      </c>
      <c r="E41" s="301">
        <f t="shared" si="0"/>
        <v>8.1</v>
      </c>
      <c r="F41" s="407">
        <v>8</v>
      </c>
      <c r="G41" s="407">
        <v>7</v>
      </c>
      <c r="H41" s="407">
        <v>7</v>
      </c>
      <c r="I41" s="407">
        <v>9</v>
      </c>
      <c r="J41" s="406">
        <v>45057</v>
      </c>
      <c r="K41" s="344" t="s">
        <v>14273</v>
      </c>
      <c r="L41" s="344" t="s">
        <v>14272</v>
      </c>
    </row>
    <row r="42" spans="1:12" s="254" customFormat="1" ht="17.45" customHeight="1">
      <c r="A42" s="237" t="s">
        <v>12069</v>
      </c>
      <c r="B42" s="344">
        <v>2009</v>
      </c>
      <c r="C42" s="344" t="s">
        <v>6524</v>
      </c>
      <c r="D42" s="408" t="s">
        <v>14506</v>
      </c>
      <c r="E42" s="301">
        <f t="shared" si="0"/>
        <v>8.1</v>
      </c>
      <c r="F42" s="407">
        <v>8</v>
      </c>
      <c r="G42" s="407">
        <v>7</v>
      </c>
      <c r="H42" s="407">
        <v>9</v>
      </c>
      <c r="I42" s="407">
        <v>8</v>
      </c>
      <c r="J42" s="406">
        <v>45055</v>
      </c>
      <c r="K42" s="344" t="s">
        <v>14505</v>
      </c>
      <c r="L42" s="344" t="s">
        <v>14142</v>
      </c>
    </row>
    <row r="43" spans="1:12" s="254" customFormat="1" ht="17.45" customHeight="1">
      <c r="A43" s="237" t="s">
        <v>12069</v>
      </c>
      <c r="B43" s="344">
        <v>1985</v>
      </c>
      <c r="C43" s="344" t="s">
        <v>6524</v>
      </c>
      <c r="D43" s="408" t="s">
        <v>14661</v>
      </c>
      <c r="E43" s="301">
        <f t="shared" si="0"/>
        <v>8.1</v>
      </c>
      <c r="F43" s="407">
        <v>7</v>
      </c>
      <c r="G43" s="407">
        <v>5</v>
      </c>
      <c r="H43" s="407">
        <v>8.5</v>
      </c>
      <c r="I43" s="407">
        <v>9.5</v>
      </c>
      <c r="J43" s="406">
        <v>44939</v>
      </c>
      <c r="K43" s="344" t="s">
        <v>14660</v>
      </c>
      <c r="L43" s="344" t="s">
        <v>12808</v>
      </c>
    </row>
    <row r="44" spans="1:12" s="254" customFormat="1" ht="17.45" customHeight="1">
      <c r="A44" s="237" t="s">
        <v>12069</v>
      </c>
      <c r="B44" s="300">
        <v>2022</v>
      </c>
      <c r="C44" s="300" t="s">
        <v>6524</v>
      </c>
      <c r="D44" s="408" t="s">
        <v>14614</v>
      </c>
      <c r="E44" s="301">
        <f t="shared" si="0"/>
        <v>8.1</v>
      </c>
      <c r="F44" s="407">
        <v>8.5</v>
      </c>
      <c r="G44" s="407">
        <v>6.5</v>
      </c>
      <c r="H44" s="407">
        <v>7.5</v>
      </c>
      <c r="I44" s="407">
        <v>8.5</v>
      </c>
      <c r="J44" s="398">
        <v>44863</v>
      </c>
      <c r="K44" s="300" t="s">
        <v>14613</v>
      </c>
      <c r="L44" s="300" t="s">
        <v>14612</v>
      </c>
    </row>
    <row r="45" spans="1:12" s="254" customFormat="1" ht="17.45" customHeight="1">
      <c r="A45" s="186" t="s">
        <v>12069</v>
      </c>
      <c r="B45" s="344">
        <v>2024</v>
      </c>
      <c r="C45" s="344" t="s">
        <v>6524</v>
      </c>
      <c r="D45" s="408" t="s">
        <v>15011</v>
      </c>
      <c r="E45" s="301">
        <f t="shared" si="0"/>
        <v>8.0800000000000018</v>
      </c>
      <c r="F45" s="407">
        <v>8.4</v>
      </c>
      <c r="G45" s="407">
        <v>7.2</v>
      </c>
      <c r="H45" s="407">
        <v>8.4</v>
      </c>
      <c r="I45" s="407">
        <v>7.9</v>
      </c>
      <c r="J45" s="406">
        <v>45610</v>
      </c>
      <c r="K45" s="344" t="s">
        <v>15010</v>
      </c>
      <c r="L45" s="344" t="s">
        <v>15007</v>
      </c>
    </row>
    <row r="46" spans="1:12" s="254" customFormat="1" ht="17.45" customHeight="1">
      <c r="A46" s="237" t="s">
        <v>12069</v>
      </c>
      <c r="B46" s="300">
        <v>2014</v>
      </c>
      <c r="C46" s="300" t="s">
        <v>6524</v>
      </c>
      <c r="D46" s="408" t="s">
        <v>14633</v>
      </c>
      <c r="E46" s="301">
        <f t="shared" si="0"/>
        <v>8.0500000000000007</v>
      </c>
      <c r="F46" s="407">
        <v>7</v>
      </c>
      <c r="G46" s="407">
        <v>6</v>
      </c>
      <c r="H46" s="407">
        <v>6.75</v>
      </c>
      <c r="I46" s="407">
        <v>10</v>
      </c>
      <c r="J46" s="398">
        <v>44924</v>
      </c>
      <c r="K46" s="300" t="s">
        <v>14632</v>
      </c>
      <c r="L46" s="300" t="s">
        <v>14632</v>
      </c>
    </row>
    <row r="47" spans="1:12" s="254" customFormat="1" ht="17.45" customHeight="1">
      <c r="A47" s="237" t="s">
        <v>12069</v>
      </c>
      <c r="B47" s="344">
        <v>2005</v>
      </c>
      <c r="C47" s="344" t="s">
        <v>6524</v>
      </c>
      <c r="D47" s="408" t="s">
        <v>15009</v>
      </c>
      <c r="E47" s="301">
        <f t="shared" si="0"/>
        <v>8.0500000000000007</v>
      </c>
      <c r="F47" s="407">
        <v>8.5</v>
      </c>
      <c r="G47" s="407">
        <v>7.5</v>
      </c>
      <c r="H47" s="407">
        <v>7.75</v>
      </c>
      <c r="I47" s="407">
        <v>8</v>
      </c>
      <c r="J47" s="406">
        <v>44903</v>
      </c>
      <c r="K47" s="344" t="s">
        <v>15008</v>
      </c>
      <c r="L47" s="344" t="s">
        <v>15007</v>
      </c>
    </row>
    <row r="48" spans="1:12" s="254" customFormat="1" ht="17.45" customHeight="1">
      <c r="A48" s="237" t="s">
        <v>12069</v>
      </c>
      <c r="B48" s="344">
        <v>2016</v>
      </c>
      <c r="C48" s="344" t="s">
        <v>6524</v>
      </c>
      <c r="D48" s="408" t="s">
        <v>14627</v>
      </c>
      <c r="E48" s="301">
        <f t="shared" si="0"/>
        <v>8.0500000000000007</v>
      </c>
      <c r="F48" s="407">
        <v>8</v>
      </c>
      <c r="G48" s="407">
        <v>7</v>
      </c>
      <c r="H48" s="407">
        <v>7.75</v>
      </c>
      <c r="I48" s="407">
        <v>8.5</v>
      </c>
      <c r="J48" s="406">
        <v>44884</v>
      </c>
      <c r="K48" s="344" t="s">
        <v>14626</v>
      </c>
      <c r="L48" s="344" t="s">
        <v>14625</v>
      </c>
    </row>
    <row r="49" spans="1:12" s="254" customFormat="1" ht="17.45" customHeight="1">
      <c r="A49" s="186" t="s">
        <v>12069</v>
      </c>
      <c r="B49" s="344">
        <v>2019</v>
      </c>
      <c r="C49" s="344" t="s">
        <v>6524</v>
      </c>
      <c r="D49" s="408" t="s">
        <v>15006</v>
      </c>
      <c r="E49" s="301">
        <f t="shared" si="0"/>
        <v>8.02</v>
      </c>
      <c r="F49" s="407">
        <v>8.1999999999999993</v>
      </c>
      <c r="G49" s="407">
        <v>8</v>
      </c>
      <c r="H49" s="407">
        <v>7.4</v>
      </c>
      <c r="I49" s="407">
        <v>8.1999999999999993</v>
      </c>
      <c r="J49" s="406">
        <v>45480</v>
      </c>
      <c r="K49" s="344" t="s">
        <v>14758</v>
      </c>
      <c r="L49" s="344" t="s">
        <v>14757</v>
      </c>
    </row>
    <row r="50" spans="1:12" s="254" customFormat="1" ht="17.45" customHeight="1">
      <c r="A50" s="186" t="s">
        <v>12069</v>
      </c>
      <c r="B50" s="344">
        <v>1999</v>
      </c>
      <c r="C50" s="344" t="s">
        <v>6524</v>
      </c>
      <c r="D50" s="408" t="s">
        <v>3030</v>
      </c>
      <c r="E50" s="301">
        <f t="shared" si="0"/>
        <v>8</v>
      </c>
      <c r="F50" s="407">
        <v>8</v>
      </c>
      <c r="G50" s="407">
        <v>6</v>
      </c>
      <c r="H50" s="407">
        <v>7</v>
      </c>
      <c r="I50" s="407">
        <v>9</v>
      </c>
      <c r="J50" s="406">
        <v>45387</v>
      </c>
      <c r="K50" s="344" t="s">
        <v>15005</v>
      </c>
      <c r="L50" s="344" t="s">
        <v>15004</v>
      </c>
    </row>
    <row r="51" spans="1:12" s="254" customFormat="1" ht="17.45" customHeight="1">
      <c r="A51" s="186" t="s">
        <v>12069</v>
      </c>
      <c r="B51" s="344">
        <v>2001</v>
      </c>
      <c r="C51" s="344" t="s">
        <v>6524</v>
      </c>
      <c r="D51" s="408" t="s">
        <v>15003</v>
      </c>
      <c r="E51" s="301">
        <f t="shared" si="0"/>
        <v>8</v>
      </c>
      <c r="F51" s="407">
        <v>8</v>
      </c>
      <c r="G51" s="407">
        <v>8</v>
      </c>
      <c r="H51" s="407">
        <v>10</v>
      </c>
      <c r="I51" s="407">
        <v>7</v>
      </c>
      <c r="J51" s="406">
        <v>45385</v>
      </c>
      <c r="K51" s="344" t="s">
        <v>14915</v>
      </c>
      <c r="L51" s="344" t="s">
        <v>14914</v>
      </c>
    </row>
    <row r="52" spans="1:12" s="254" customFormat="1" ht="17.45" customHeight="1">
      <c r="A52" s="186" t="s">
        <v>12069</v>
      </c>
      <c r="B52" s="344">
        <v>2003</v>
      </c>
      <c r="C52" s="344" t="s">
        <v>6524</v>
      </c>
      <c r="D52" s="408" t="s">
        <v>14418</v>
      </c>
      <c r="E52" s="301">
        <f t="shared" si="0"/>
        <v>8</v>
      </c>
      <c r="F52" s="407">
        <v>7</v>
      </c>
      <c r="G52" s="407">
        <v>9</v>
      </c>
      <c r="H52" s="407">
        <v>7</v>
      </c>
      <c r="I52" s="407">
        <v>9</v>
      </c>
      <c r="J52" s="406">
        <v>45336</v>
      </c>
      <c r="K52" s="344" t="s">
        <v>14417</v>
      </c>
      <c r="L52" s="344" t="s">
        <v>14366</v>
      </c>
    </row>
    <row r="53" spans="1:12" s="254" customFormat="1" ht="17.45" customHeight="1">
      <c r="A53" s="237" t="s">
        <v>12069</v>
      </c>
      <c r="B53" s="344">
        <v>2005</v>
      </c>
      <c r="C53" s="344" t="s">
        <v>6524</v>
      </c>
      <c r="D53" s="408" t="s">
        <v>14564</v>
      </c>
      <c r="E53" s="301">
        <f t="shared" si="0"/>
        <v>8</v>
      </c>
      <c r="F53" s="407">
        <v>8</v>
      </c>
      <c r="G53" s="407">
        <v>10</v>
      </c>
      <c r="H53" s="407">
        <v>7</v>
      </c>
      <c r="I53" s="407">
        <v>8</v>
      </c>
      <c r="J53" s="406">
        <v>45111</v>
      </c>
      <c r="K53" s="344" t="s">
        <v>14563</v>
      </c>
      <c r="L53" s="344" t="s">
        <v>14562</v>
      </c>
    </row>
    <row r="54" spans="1:12" s="254" customFormat="1" ht="17.100000000000001" customHeight="1">
      <c r="A54" s="237" t="s">
        <v>12069</v>
      </c>
      <c r="B54" s="344">
        <v>2002</v>
      </c>
      <c r="C54" s="344" t="s">
        <v>6524</v>
      </c>
      <c r="D54" s="408" t="s">
        <v>14618</v>
      </c>
      <c r="E54" s="301">
        <f t="shared" si="0"/>
        <v>8</v>
      </c>
      <c r="F54" s="407">
        <v>7</v>
      </c>
      <c r="G54" s="407">
        <v>9</v>
      </c>
      <c r="H54" s="407">
        <v>9</v>
      </c>
      <c r="I54" s="407">
        <v>8</v>
      </c>
      <c r="J54" s="406">
        <v>45039</v>
      </c>
      <c r="K54" s="344" t="s">
        <v>13982</v>
      </c>
      <c r="L54" s="344" t="s">
        <v>13567</v>
      </c>
    </row>
    <row r="55" spans="1:12" s="254" customFormat="1" ht="17.100000000000001" customHeight="1">
      <c r="A55" s="237" t="s">
        <v>12069</v>
      </c>
      <c r="B55" s="344">
        <v>2007</v>
      </c>
      <c r="C55" s="344" t="s">
        <v>6524</v>
      </c>
      <c r="D55" s="408" t="s">
        <v>15002</v>
      </c>
      <c r="E55" s="301">
        <f t="shared" si="0"/>
        <v>8</v>
      </c>
      <c r="F55" s="407">
        <v>8</v>
      </c>
      <c r="G55" s="407">
        <v>8</v>
      </c>
      <c r="H55" s="407">
        <v>6</v>
      </c>
      <c r="I55" s="407">
        <v>9</v>
      </c>
      <c r="J55" s="406">
        <v>45027</v>
      </c>
      <c r="K55" s="344" t="s">
        <v>15001</v>
      </c>
      <c r="L55" s="344" t="s">
        <v>12665</v>
      </c>
    </row>
    <row r="56" spans="1:12" s="254" customFormat="1" ht="17.100000000000001" customHeight="1">
      <c r="A56" s="237" t="s">
        <v>12069</v>
      </c>
      <c r="B56" s="344">
        <v>1994</v>
      </c>
      <c r="C56" s="344" t="s">
        <v>6524</v>
      </c>
      <c r="D56" s="408" t="s">
        <v>14578</v>
      </c>
      <c r="E56" s="301">
        <f t="shared" si="0"/>
        <v>8</v>
      </c>
      <c r="F56" s="407">
        <v>8</v>
      </c>
      <c r="G56" s="407">
        <v>10</v>
      </c>
      <c r="H56" s="407">
        <v>7</v>
      </c>
      <c r="I56" s="407">
        <v>8</v>
      </c>
      <c r="J56" s="406">
        <v>44997</v>
      </c>
      <c r="K56" s="344" t="s">
        <v>12695</v>
      </c>
      <c r="L56" s="344" t="s">
        <v>14577</v>
      </c>
    </row>
    <row r="57" spans="1:12" s="254" customFormat="1" ht="17.100000000000001" customHeight="1">
      <c r="A57" s="237" t="s">
        <v>12069</v>
      </c>
      <c r="B57" s="344">
        <v>2001</v>
      </c>
      <c r="C57" s="344" t="s">
        <v>6524</v>
      </c>
      <c r="D57" s="408" t="s">
        <v>14572</v>
      </c>
      <c r="E57" s="301">
        <f t="shared" si="0"/>
        <v>8</v>
      </c>
      <c r="F57" s="407">
        <v>9.5</v>
      </c>
      <c r="G57" s="407">
        <v>8</v>
      </c>
      <c r="H57" s="407">
        <v>7.75</v>
      </c>
      <c r="I57" s="407">
        <v>7</v>
      </c>
      <c r="J57" s="406">
        <v>44995</v>
      </c>
      <c r="K57" s="344" t="s">
        <v>14143</v>
      </c>
      <c r="L57" s="344" t="s">
        <v>14571</v>
      </c>
    </row>
    <row r="58" spans="1:12" s="254" customFormat="1" ht="17.100000000000001" customHeight="1">
      <c r="A58" s="237" t="s">
        <v>12069</v>
      </c>
      <c r="B58" s="300">
        <v>2004</v>
      </c>
      <c r="C58" s="300" t="s">
        <v>6524</v>
      </c>
      <c r="D58" s="405" t="s">
        <v>14681</v>
      </c>
      <c r="E58" s="301">
        <f t="shared" si="0"/>
        <v>8</v>
      </c>
      <c r="F58" s="407">
        <v>7.5</v>
      </c>
      <c r="G58" s="407">
        <v>7</v>
      </c>
      <c r="H58" s="407">
        <v>7.25</v>
      </c>
      <c r="I58" s="407">
        <v>9</v>
      </c>
      <c r="J58" s="398">
        <v>44604</v>
      </c>
      <c r="K58" s="300" t="s">
        <v>14680</v>
      </c>
      <c r="L58" s="300" t="s">
        <v>14679</v>
      </c>
    </row>
    <row r="59" spans="1:12" s="254" customFormat="1" ht="17.100000000000001" customHeight="1">
      <c r="A59" s="186" t="s">
        <v>12069</v>
      </c>
      <c r="B59" s="344">
        <v>1970</v>
      </c>
      <c r="C59" s="344" t="s">
        <v>6524</v>
      </c>
      <c r="D59" s="408" t="s">
        <v>15000</v>
      </c>
      <c r="E59" s="301">
        <f t="shared" si="0"/>
        <v>7.9700000000000006</v>
      </c>
      <c r="F59" s="407">
        <v>7.5</v>
      </c>
      <c r="G59" s="407">
        <v>8.1999999999999993</v>
      </c>
      <c r="H59" s="407">
        <v>8.5</v>
      </c>
      <c r="I59" s="407">
        <v>8</v>
      </c>
      <c r="J59" s="406">
        <v>45478</v>
      </c>
      <c r="K59" s="344" t="s">
        <v>14999</v>
      </c>
      <c r="L59" s="344" t="s">
        <v>14998</v>
      </c>
    </row>
    <row r="60" spans="1:12" s="254" customFormat="1" ht="17.100000000000001" customHeight="1">
      <c r="A60" s="237" t="s">
        <v>12069</v>
      </c>
      <c r="B60" s="344">
        <v>2007</v>
      </c>
      <c r="C60" s="344" t="s">
        <v>6524</v>
      </c>
      <c r="D60" s="408" t="s">
        <v>14588</v>
      </c>
      <c r="E60" s="301">
        <f t="shared" si="0"/>
        <v>7.95</v>
      </c>
      <c r="F60" s="407">
        <v>8.5</v>
      </c>
      <c r="G60" s="407">
        <v>10</v>
      </c>
      <c r="H60" s="407">
        <v>9</v>
      </c>
      <c r="I60" s="407">
        <v>6.5</v>
      </c>
      <c r="J60" s="406">
        <v>44983</v>
      </c>
      <c r="K60" s="344" t="s">
        <v>13985</v>
      </c>
      <c r="L60" s="409" t="s">
        <v>13568</v>
      </c>
    </row>
    <row r="61" spans="1:12" s="254" customFormat="1" ht="17.100000000000001" customHeight="1">
      <c r="A61" s="237" t="s">
        <v>12069</v>
      </c>
      <c r="B61" s="344">
        <v>2003</v>
      </c>
      <c r="C61" s="344" t="s">
        <v>6524</v>
      </c>
      <c r="D61" s="408" t="s">
        <v>14997</v>
      </c>
      <c r="E61" s="301">
        <f t="shared" si="0"/>
        <v>7.95</v>
      </c>
      <c r="F61" s="407">
        <v>7</v>
      </c>
      <c r="G61" s="407">
        <v>7</v>
      </c>
      <c r="H61" s="407">
        <v>8.75</v>
      </c>
      <c r="I61" s="407">
        <v>8.5</v>
      </c>
      <c r="J61" s="406">
        <v>44960</v>
      </c>
      <c r="K61" s="344" t="s">
        <v>14281</v>
      </c>
      <c r="L61" s="409" t="s">
        <v>14158</v>
      </c>
    </row>
    <row r="62" spans="1:12" s="254" customFormat="1" ht="17.100000000000001" customHeight="1">
      <c r="A62" s="237" t="s">
        <v>12069</v>
      </c>
      <c r="B62" s="344">
        <v>2004</v>
      </c>
      <c r="C62" s="344" t="s">
        <v>6524</v>
      </c>
      <c r="D62" s="408" t="s">
        <v>13530</v>
      </c>
      <c r="E62" s="301">
        <f t="shared" si="0"/>
        <v>7.95</v>
      </c>
      <c r="F62" s="407">
        <v>8.5</v>
      </c>
      <c r="G62" s="407">
        <v>7.5</v>
      </c>
      <c r="H62" s="407">
        <v>7.25</v>
      </c>
      <c r="I62" s="407">
        <v>8</v>
      </c>
      <c r="J62" s="398">
        <v>44943</v>
      </c>
      <c r="K62" s="344" t="s">
        <v>14568</v>
      </c>
      <c r="L62" s="344" t="s">
        <v>14139</v>
      </c>
    </row>
    <row r="63" spans="1:12" s="254" customFormat="1" ht="17.100000000000001" customHeight="1">
      <c r="A63" s="237" t="s">
        <v>12069</v>
      </c>
      <c r="B63" s="344">
        <v>1983</v>
      </c>
      <c r="C63" s="344" t="s">
        <v>6524</v>
      </c>
      <c r="D63" s="408" t="s">
        <v>14576</v>
      </c>
      <c r="E63" s="301">
        <f t="shared" si="0"/>
        <v>7.95</v>
      </c>
      <c r="F63" s="407">
        <v>8.5</v>
      </c>
      <c r="G63" s="407">
        <v>7</v>
      </c>
      <c r="H63" s="407">
        <v>7.5</v>
      </c>
      <c r="I63" s="407">
        <v>8</v>
      </c>
      <c r="J63" s="406">
        <v>44892</v>
      </c>
      <c r="K63" s="344" t="s">
        <v>14575</v>
      </c>
      <c r="L63" s="344" t="s">
        <v>14574</v>
      </c>
    </row>
    <row r="64" spans="1:12" s="254" customFormat="1" ht="17.100000000000001" customHeight="1">
      <c r="A64" s="237" t="s">
        <v>12069</v>
      </c>
      <c r="B64" s="344">
        <v>1983</v>
      </c>
      <c r="C64" s="344" t="s">
        <v>6524</v>
      </c>
      <c r="D64" s="408" t="s">
        <v>14603</v>
      </c>
      <c r="E64" s="301">
        <f t="shared" si="0"/>
        <v>7.95</v>
      </c>
      <c r="F64" s="407">
        <v>7.5</v>
      </c>
      <c r="G64" s="407">
        <v>8</v>
      </c>
      <c r="H64" s="407">
        <v>7.5</v>
      </c>
      <c r="I64" s="407">
        <v>8.5</v>
      </c>
      <c r="J64" s="406">
        <v>44858</v>
      </c>
      <c r="K64" s="344" t="s">
        <v>14602</v>
      </c>
      <c r="L64" s="344" t="s">
        <v>12815</v>
      </c>
    </row>
    <row r="65" spans="1:12" s="254" customFormat="1" ht="17.100000000000001" customHeight="1">
      <c r="A65" s="237" t="s">
        <v>12069</v>
      </c>
      <c r="B65" s="344">
        <v>2019</v>
      </c>
      <c r="C65" s="344" t="s">
        <v>6524</v>
      </c>
      <c r="D65" s="408" t="s">
        <v>14996</v>
      </c>
      <c r="E65" s="301">
        <f t="shared" si="0"/>
        <v>7.95</v>
      </c>
      <c r="F65" s="407">
        <v>8</v>
      </c>
      <c r="G65" s="407">
        <v>6.5</v>
      </c>
      <c r="H65" s="407">
        <v>8.5</v>
      </c>
      <c r="I65" s="407">
        <v>8</v>
      </c>
      <c r="J65" s="406">
        <v>44725</v>
      </c>
      <c r="K65" s="344" t="s">
        <v>14995</v>
      </c>
      <c r="L65" s="409" t="s">
        <v>14911</v>
      </c>
    </row>
    <row r="66" spans="1:12" s="254" customFormat="1" ht="17.100000000000001" customHeight="1">
      <c r="A66" s="237" t="s">
        <v>12069</v>
      </c>
      <c r="B66" s="344">
        <v>2001</v>
      </c>
      <c r="C66" s="344" t="s">
        <v>6524</v>
      </c>
      <c r="D66" s="408" t="s">
        <v>14683</v>
      </c>
      <c r="E66" s="301">
        <f t="shared" ref="E66:E129" si="1">((F66*3)+G66+(H66*2)+(4*I66))/10</f>
        <v>7.95</v>
      </c>
      <c r="F66" s="407">
        <v>7</v>
      </c>
      <c r="G66" s="407">
        <v>6.5</v>
      </c>
      <c r="H66" s="407">
        <v>8</v>
      </c>
      <c r="I66" s="407">
        <v>9</v>
      </c>
      <c r="J66" s="406">
        <v>44717</v>
      </c>
      <c r="K66" s="344" t="s">
        <v>14682</v>
      </c>
      <c r="L66" s="344" t="s">
        <v>14193</v>
      </c>
    </row>
    <row r="67" spans="1:12" s="254" customFormat="1" ht="17.100000000000001" customHeight="1">
      <c r="A67" s="237" t="s">
        <v>12069</v>
      </c>
      <c r="B67" s="344">
        <v>2000</v>
      </c>
      <c r="C67" s="344" t="s">
        <v>6524</v>
      </c>
      <c r="D67" s="408" t="s">
        <v>14581</v>
      </c>
      <c r="E67" s="301">
        <f t="shared" si="1"/>
        <v>7.95</v>
      </c>
      <c r="F67" s="407">
        <v>7.5</v>
      </c>
      <c r="G67" s="407">
        <v>7.5</v>
      </c>
      <c r="H67" s="407">
        <v>7.75</v>
      </c>
      <c r="I67" s="407">
        <v>8.5</v>
      </c>
      <c r="J67" s="406">
        <v>44714</v>
      </c>
      <c r="K67" s="344" t="s">
        <v>14414</v>
      </c>
      <c r="L67" s="344" t="s">
        <v>14193</v>
      </c>
    </row>
    <row r="68" spans="1:12" s="254" customFormat="1" ht="17.100000000000001" customHeight="1">
      <c r="A68" s="237" t="s">
        <v>12069</v>
      </c>
      <c r="B68" s="344">
        <v>1968</v>
      </c>
      <c r="C68" s="344" t="s">
        <v>6524</v>
      </c>
      <c r="D68" s="408" t="s">
        <v>14406</v>
      </c>
      <c r="E68" s="301">
        <f t="shared" si="1"/>
        <v>7.95</v>
      </c>
      <c r="F68" s="407">
        <v>6.5</v>
      </c>
      <c r="G68" s="407">
        <v>8</v>
      </c>
      <c r="H68" s="407">
        <v>10</v>
      </c>
      <c r="I68" s="407">
        <v>8</v>
      </c>
      <c r="J68" s="398">
        <v>44948</v>
      </c>
      <c r="K68" s="344" t="s">
        <v>14405</v>
      </c>
      <c r="L68" s="344" t="s">
        <v>14404</v>
      </c>
    </row>
    <row r="69" spans="1:12" s="254" customFormat="1" ht="17.100000000000001" customHeight="1">
      <c r="A69" s="237" t="s">
        <v>12069</v>
      </c>
      <c r="B69" s="344">
        <v>1989</v>
      </c>
      <c r="C69" s="344" t="s">
        <v>6524</v>
      </c>
      <c r="D69" s="408" t="s">
        <v>14994</v>
      </c>
      <c r="E69" s="301">
        <f t="shared" si="1"/>
        <v>7.9</v>
      </c>
      <c r="F69" s="407">
        <v>8</v>
      </c>
      <c r="G69" s="407">
        <v>7</v>
      </c>
      <c r="H69" s="407">
        <v>8</v>
      </c>
      <c r="I69" s="407">
        <v>8</v>
      </c>
      <c r="J69" s="406">
        <v>45248</v>
      </c>
      <c r="K69" s="344" t="s">
        <v>14993</v>
      </c>
      <c r="L69" s="344" t="s">
        <v>14559</v>
      </c>
    </row>
    <row r="70" spans="1:12" s="254" customFormat="1" ht="17.100000000000001" customHeight="1">
      <c r="A70" s="237" t="s">
        <v>12069</v>
      </c>
      <c r="B70" s="344">
        <v>2005</v>
      </c>
      <c r="C70" s="344" t="s">
        <v>6524</v>
      </c>
      <c r="D70" s="408" t="s">
        <v>14461</v>
      </c>
      <c r="E70" s="301">
        <f t="shared" si="1"/>
        <v>7.9</v>
      </c>
      <c r="F70" s="407">
        <v>8</v>
      </c>
      <c r="G70" s="407">
        <v>7</v>
      </c>
      <c r="H70" s="407">
        <v>8</v>
      </c>
      <c r="I70" s="407">
        <v>8</v>
      </c>
      <c r="J70" s="398">
        <v>45110</v>
      </c>
      <c r="K70" s="344" t="s">
        <v>14460</v>
      </c>
      <c r="L70" s="344" t="s">
        <v>14459</v>
      </c>
    </row>
    <row r="71" spans="1:12" s="254" customFormat="1" ht="17.100000000000001" customHeight="1">
      <c r="A71" s="237" t="s">
        <v>12069</v>
      </c>
      <c r="B71" s="344">
        <v>2008</v>
      </c>
      <c r="C71" s="344" t="s">
        <v>6524</v>
      </c>
      <c r="D71" s="408" t="s">
        <v>14992</v>
      </c>
      <c r="E71" s="301">
        <f t="shared" si="1"/>
        <v>7.9</v>
      </c>
      <c r="F71" s="407">
        <v>7</v>
      </c>
      <c r="G71" s="407">
        <v>10</v>
      </c>
      <c r="H71" s="407">
        <v>6</v>
      </c>
      <c r="I71" s="407">
        <v>9</v>
      </c>
      <c r="J71" s="406">
        <v>45071</v>
      </c>
      <c r="K71" s="344" t="s">
        <v>14539</v>
      </c>
      <c r="L71" s="344" t="s">
        <v>14468</v>
      </c>
    </row>
    <row r="72" spans="1:12" s="254" customFormat="1" ht="17.100000000000001" customHeight="1">
      <c r="A72" s="237" t="s">
        <v>12069</v>
      </c>
      <c r="B72" s="344">
        <v>1982</v>
      </c>
      <c r="C72" s="344" t="s">
        <v>6524</v>
      </c>
      <c r="D72" s="408" t="s">
        <v>14385</v>
      </c>
      <c r="E72" s="301">
        <f t="shared" si="1"/>
        <v>7.9</v>
      </c>
      <c r="F72" s="407">
        <v>8</v>
      </c>
      <c r="G72" s="407">
        <v>7</v>
      </c>
      <c r="H72" s="407">
        <v>8</v>
      </c>
      <c r="I72" s="407">
        <v>8</v>
      </c>
      <c r="J72" s="406">
        <v>45057</v>
      </c>
      <c r="K72" s="344" t="s">
        <v>14384</v>
      </c>
      <c r="L72" s="344" t="s">
        <v>12671</v>
      </c>
    </row>
    <row r="73" spans="1:12" s="254" customFormat="1" ht="17.100000000000001" customHeight="1">
      <c r="A73" s="237" t="s">
        <v>12069</v>
      </c>
      <c r="B73" s="344">
        <v>1976</v>
      </c>
      <c r="C73" s="344" t="s">
        <v>6524</v>
      </c>
      <c r="D73" s="408" t="s">
        <v>14171</v>
      </c>
      <c r="E73" s="301">
        <f t="shared" si="1"/>
        <v>7.9</v>
      </c>
      <c r="F73" s="407">
        <v>9</v>
      </c>
      <c r="G73" s="407">
        <v>10</v>
      </c>
      <c r="H73" s="407">
        <v>7</v>
      </c>
      <c r="I73" s="407">
        <v>7</v>
      </c>
      <c r="J73" s="406">
        <v>45045</v>
      </c>
      <c r="K73" s="344" t="s">
        <v>13982</v>
      </c>
      <c r="L73" s="344" t="s">
        <v>14170</v>
      </c>
    </row>
    <row r="74" spans="1:12" s="254" customFormat="1" ht="17.100000000000001" customHeight="1">
      <c r="A74" s="237" t="s">
        <v>12069</v>
      </c>
      <c r="B74" s="344">
        <v>1994</v>
      </c>
      <c r="C74" s="344" t="s">
        <v>6524</v>
      </c>
      <c r="D74" s="408" t="s">
        <v>14601</v>
      </c>
      <c r="E74" s="301">
        <f t="shared" si="1"/>
        <v>7.9</v>
      </c>
      <c r="F74" s="407">
        <v>8</v>
      </c>
      <c r="G74" s="407">
        <v>9</v>
      </c>
      <c r="H74" s="407">
        <v>7</v>
      </c>
      <c r="I74" s="407">
        <v>8</v>
      </c>
      <c r="J74" s="406">
        <v>45003</v>
      </c>
      <c r="K74" s="344" t="s">
        <v>14264</v>
      </c>
      <c r="L74" s="344" t="s">
        <v>14600</v>
      </c>
    </row>
    <row r="75" spans="1:12" s="254" customFormat="1" ht="17.100000000000001" customHeight="1">
      <c r="A75" s="237" t="s">
        <v>12069</v>
      </c>
      <c r="B75" s="344">
        <v>2016</v>
      </c>
      <c r="C75" s="344" t="s">
        <v>6524</v>
      </c>
      <c r="D75" s="408" t="s">
        <v>14991</v>
      </c>
      <c r="E75" s="301">
        <f t="shared" si="1"/>
        <v>7.9</v>
      </c>
      <c r="F75" s="407">
        <v>9</v>
      </c>
      <c r="G75" s="407">
        <v>10</v>
      </c>
      <c r="H75" s="407">
        <v>9</v>
      </c>
      <c r="I75" s="407">
        <v>6</v>
      </c>
      <c r="J75" s="406">
        <v>45002</v>
      </c>
      <c r="K75" s="344" t="s">
        <v>14967</v>
      </c>
      <c r="L75" s="344" t="s">
        <v>14538</v>
      </c>
    </row>
    <row r="76" spans="1:12" s="254" customFormat="1" ht="17.100000000000001" customHeight="1">
      <c r="A76" s="237" t="s">
        <v>12069</v>
      </c>
      <c r="B76" s="300">
        <v>2022</v>
      </c>
      <c r="C76" s="344" t="s">
        <v>6524</v>
      </c>
      <c r="D76" s="408" t="s">
        <v>14990</v>
      </c>
      <c r="E76" s="301">
        <f t="shared" si="1"/>
        <v>7.9</v>
      </c>
      <c r="F76" s="407">
        <v>8.5</v>
      </c>
      <c r="G76" s="407">
        <v>8.5</v>
      </c>
      <c r="H76" s="407">
        <v>6.5</v>
      </c>
      <c r="I76" s="407">
        <v>8</v>
      </c>
      <c r="J76" s="406">
        <v>44886</v>
      </c>
      <c r="K76" s="344" t="s">
        <v>14989</v>
      </c>
      <c r="L76" s="344" t="s">
        <v>14988</v>
      </c>
    </row>
    <row r="77" spans="1:12" s="254" customFormat="1" ht="17.100000000000001" customHeight="1">
      <c r="A77" s="237" t="s">
        <v>12069</v>
      </c>
      <c r="B77" s="344">
        <v>2007</v>
      </c>
      <c r="C77" s="344" t="s">
        <v>6524</v>
      </c>
      <c r="D77" s="408" t="s">
        <v>14987</v>
      </c>
      <c r="E77" s="301">
        <f t="shared" si="1"/>
        <v>7.9</v>
      </c>
      <c r="F77" s="407">
        <v>8</v>
      </c>
      <c r="G77" s="407">
        <v>6.5</v>
      </c>
      <c r="H77" s="407">
        <v>7.25</v>
      </c>
      <c r="I77" s="407">
        <v>8.5</v>
      </c>
      <c r="J77" s="406">
        <v>44883</v>
      </c>
      <c r="K77" s="344" t="s">
        <v>14317</v>
      </c>
      <c r="L77" s="344" t="s">
        <v>14986</v>
      </c>
    </row>
    <row r="78" spans="1:12" s="254" customFormat="1" ht="17.100000000000001" customHeight="1">
      <c r="A78" s="237" t="s">
        <v>12069</v>
      </c>
      <c r="B78" s="344">
        <v>1972</v>
      </c>
      <c r="C78" s="344" t="s">
        <v>6524</v>
      </c>
      <c r="D78" s="408" t="s">
        <v>14985</v>
      </c>
      <c r="E78" s="301">
        <f t="shared" si="1"/>
        <v>7.9</v>
      </c>
      <c r="F78" s="407">
        <v>9</v>
      </c>
      <c r="G78" s="407">
        <v>10</v>
      </c>
      <c r="H78" s="407">
        <v>7</v>
      </c>
      <c r="I78" s="407">
        <v>7</v>
      </c>
      <c r="J78" s="406">
        <v>44849</v>
      </c>
      <c r="K78" s="344" t="s">
        <v>14817</v>
      </c>
      <c r="L78" s="344" t="s">
        <v>12815</v>
      </c>
    </row>
    <row r="79" spans="1:12" s="254" customFormat="1" ht="17.100000000000001" customHeight="1">
      <c r="A79" s="237" t="s">
        <v>12069</v>
      </c>
      <c r="B79" s="300">
        <v>1979</v>
      </c>
      <c r="C79" s="300" t="s">
        <v>6524</v>
      </c>
      <c r="D79" s="405" t="s">
        <v>8855</v>
      </c>
      <c r="E79" s="301">
        <f t="shared" si="1"/>
        <v>7.9</v>
      </c>
      <c r="F79" s="407">
        <v>7</v>
      </c>
      <c r="G79" s="407">
        <v>7</v>
      </c>
      <c r="H79" s="407">
        <v>9.5</v>
      </c>
      <c r="I79" s="407">
        <v>8</v>
      </c>
      <c r="J79" s="398">
        <v>44549</v>
      </c>
      <c r="K79" s="300" t="s">
        <v>14159</v>
      </c>
      <c r="L79" s="300" t="s">
        <v>12679</v>
      </c>
    </row>
    <row r="80" spans="1:12" s="254" customFormat="1" ht="17.100000000000001" customHeight="1">
      <c r="A80" s="237" t="s">
        <v>12069</v>
      </c>
      <c r="B80" s="344">
        <v>2006</v>
      </c>
      <c r="C80" s="344" t="s">
        <v>6524</v>
      </c>
      <c r="D80" s="408" t="s">
        <v>14499</v>
      </c>
      <c r="E80" s="301">
        <f t="shared" si="1"/>
        <v>7.85</v>
      </c>
      <c r="F80" s="407">
        <v>7.5</v>
      </c>
      <c r="G80" s="407">
        <v>8.5</v>
      </c>
      <c r="H80" s="407">
        <v>5.75</v>
      </c>
      <c r="I80" s="407">
        <v>9</v>
      </c>
      <c r="J80" s="406">
        <v>44834</v>
      </c>
      <c r="K80" s="344" t="s">
        <v>14498</v>
      </c>
      <c r="L80" s="344" t="s">
        <v>14497</v>
      </c>
    </row>
    <row r="81" spans="1:12" s="254" customFormat="1" ht="17.100000000000001" customHeight="1">
      <c r="A81" s="237" t="s">
        <v>12069</v>
      </c>
      <c r="B81" s="344">
        <v>1993</v>
      </c>
      <c r="C81" s="344" t="s">
        <v>6524</v>
      </c>
      <c r="D81" s="408" t="s">
        <v>6751</v>
      </c>
      <c r="E81" s="301">
        <f t="shared" si="1"/>
        <v>7.85</v>
      </c>
      <c r="F81" s="407">
        <v>7</v>
      </c>
      <c r="G81" s="407">
        <v>7.5</v>
      </c>
      <c r="H81" s="407">
        <v>7</v>
      </c>
      <c r="I81" s="407">
        <v>9</v>
      </c>
      <c r="J81" s="406">
        <v>44661</v>
      </c>
      <c r="K81" s="344" t="s">
        <v>14417</v>
      </c>
      <c r="L81" s="344" t="s">
        <v>14639</v>
      </c>
    </row>
    <row r="82" spans="1:12" s="254" customFormat="1" ht="17.100000000000001" customHeight="1">
      <c r="A82" s="237" t="s">
        <v>12069</v>
      </c>
      <c r="B82" s="344">
        <v>1998</v>
      </c>
      <c r="C82" s="344" t="s">
        <v>6524</v>
      </c>
      <c r="D82" s="408" t="s">
        <v>14622</v>
      </c>
      <c r="E82" s="301">
        <f t="shared" si="1"/>
        <v>7.85</v>
      </c>
      <c r="F82" s="407">
        <v>7</v>
      </c>
      <c r="G82" s="407">
        <v>9</v>
      </c>
      <c r="H82" s="407">
        <v>8.25</v>
      </c>
      <c r="I82" s="407">
        <v>8</v>
      </c>
      <c r="J82" s="406">
        <v>44657</v>
      </c>
      <c r="K82" s="344" t="s">
        <v>14249</v>
      </c>
      <c r="L82" s="344" t="s">
        <v>14193</v>
      </c>
    </row>
    <row r="83" spans="1:12" s="254" customFormat="1" ht="17.100000000000001" customHeight="1">
      <c r="A83" s="186" t="s">
        <v>12069</v>
      </c>
      <c r="B83" s="344">
        <v>2024</v>
      </c>
      <c r="C83" s="344" t="s">
        <v>6524</v>
      </c>
      <c r="D83" s="408" t="s">
        <v>14984</v>
      </c>
      <c r="E83" s="301">
        <f t="shared" si="1"/>
        <v>7.8</v>
      </c>
      <c r="F83" s="407">
        <v>7.4</v>
      </c>
      <c r="G83" s="407">
        <v>7</v>
      </c>
      <c r="H83" s="407">
        <v>9.6</v>
      </c>
      <c r="I83" s="407">
        <v>7.4</v>
      </c>
      <c r="J83" s="406">
        <v>45617</v>
      </c>
      <c r="K83" s="344" t="s">
        <v>14983</v>
      </c>
      <c r="L83" s="344" t="s">
        <v>14982</v>
      </c>
    </row>
    <row r="84" spans="1:12" s="254" customFormat="1" ht="17.100000000000001" customHeight="1">
      <c r="A84" s="186" t="s">
        <v>12069</v>
      </c>
      <c r="B84" s="344">
        <v>1997</v>
      </c>
      <c r="C84" s="344" t="s">
        <v>6524</v>
      </c>
      <c r="D84" s="408" t="s">
        <v>14981</v>
      </c>
      <c r="E84" s="301">
        <f t="shared" si="1"/>
        <v>7.8</v>
      </c>
      <c r="F84" s="407">
        <v>7.4</v>
      </c>
      <c r="G84" s="407">
        <v>8.1999999999999993</v>
      </c>
      <c r="H84" s="407">
        <v>10</v>
      </c>
      <c r="I84" s="407">
        <v>6.9</v>
      </c>
      <c r="J84" s="406">
        <v>45416</v>
      </c>
      <c r="K84" s="344" t="s">
        <v>14251</v>
      </c>
      <c r="L84" s="344" t="s">
        <v>14980</v>
      </c>
    </row>
    <row r="85" spans="1:12" s="254" customFormat="1" ht="17.100000000000001" customHeight="1">
      <c r="A85" s="186" t="s">
        <v>12069</v>
      </c>
      <c r="B85" s="344">
        <v>2007</v>
      </c>
      <c r="C85" s="344" t="s">
        <v>6524</v>
      </c>
      <c r="D85" s="408" t="s">
        <v>14954</v>
      </c>
      <c r="E85" s="301">
        <f t="shared" si="1"/>
        <v>7.8</v>
      </c>
      <c r="F85" s="407">
        <v>8</v>
      </c>
      <c r="G85" s="407">
        <v>8</v>
      </c>
      <c r="H85" s="407">
        <v>7</v>
      </c>
      <c r="I85" s="407">
        <v>8</v>
      </c>
      <c r="J85" s="406">
        <v>45325</v>
      </c>
      <c r="K85" s="344" t="s">
        <v>14438</v>
      </c>
      <c r="L85" s="344" t="s">
        <v>14562</v>
      </c>
    </row>
    <row r="86" spans="1:12" s="254" customFormat="1" ht="17.100000000000001" customHeight="1">
      <c r="A86" s="237" t="s">
        <v>12069</v>
      </c>
      <c r="B86" s="344">
        <v>1956</v>
      </c>
      <c r="C86" s="344" t="s">
        <v>6524</v>
      </c>
      <c r="D86" s="408" t="s">
        <v>14979</v>
      </c>
      <c r="E86" s="301">
        <f t="shared" si="1"/>
        <v>7.8</v>
      </c>
      <c r="F86" s="407">
        <v>8</v>
      </c>
      <c r="G86" s="407">
        <v>8</v>
      </c>
      <c r="H86" s="407">
        <v>7</v>
      </c>
      <c r="I86" s="407">
        <v>8</v>
      </c>
      <c r="J86" s="406">
        <v>45280</v>
      </c>
      <c r="K86" s="344" t="s">
        <v>14978</v>
      </c>
      <c r="L86" s="344" t="s">
        <v>14977</v>
      </c>
    </row>
    <row r="87" spans="1:12" s="254" customFormat="1" ht="17.100000000000001" customHeight="1">
      <c r="A87" s="237" t="s">
        <v>12069</v>
      </c>
      <c r="B87" s="344">
        <v>1995</v>
      </c>
      <c r="C87" s="344" t="s">
        <v>6524</v>
      </c>
      <c r="D87" s="408" t="s">
        <v>14605</v>
      </c>
      <c r="E87" s="301">
        <f t="shared" si="1"/>
        <v>7.8</v>
      </c>
      <c r="F87" s="407">
        <v>6</v>
      </c>
      <c r="G87" s="407">
        <v>6</v>
      </c>
      <c r="H87" s="407">
        <v>7</v>
      </c>
      <c r="I87" s="407">
        <v>10</v>
      </c>
      <c r="J87" s="406">
        <v>44954</v>
      </c>
      <c r="K87" s="344" t="s">
        <v>14604</v>
      </c>
      <c r="L87" s="409" t="s">
        <v>14118</v>
      </c>
    </row>
    <row r="88" spans="1:12" s="254" customFormat="1" ht="17.100000000000001" customHeight="1">
      <c r="A88" s="237" t="s">
        <v>12069</v>
      </c>
      <c r="B88" s="300">
        <v>2002</v>
      </c>
      <c r="C88" s="300" t="s">
        <v>6524</v>
      </c>
      <c r="D88" s="405" t="s">
        <v>14442</v>
      </c>
      <c r="E88" s="301">
        <f t="shared" si="1"/>
        <v>7.8</v>
      </c>
      <c r="F88" s="407">
        <v>7</v>
      </c>
      <c r="G88" s="407">
        <v>6</v>
      </c>
      <c r="H88" s="407">
        <v>7.5</v>
      </c>
      <c r="I88" s="407">
        <v>9</v>
      </c>
      <c r="J88" s="398">
        <v>44780</v>
      </c>
      <c r="K88" s="300" t="s">
        <v>14441</v>
      </c>
      <c r="L88" s="300" t="s">
        <v>14440</v>
      </c>
    </row>
    <row r="89" spans="1:12" s="254" customFormat="1" ht="17.100000000000001" customHeight="1">
      <c r="A89" s="237" t="s">
        <v>12069</v>
      </c>
      <c r="B89" s="344">
        <v>2002</v>
      </c>
      <c r="C89" s="344" t="s">
        <v>6524</v>
      </c>
      <c r="D89" s="408" t="s">
        <v>14976</v>
      </c>
      <c r="E89" s="301">
        <f t="shared" si="1"/>
        <v>7.8</v>
      </c>
      <c r="F89" s="407">
        <v>7.5</v>
      </c>
      <c r="G89" s="407">
        <v>8</v>
      </c>
      <c r="H89" s="407">
        <v>7.75</v>
      </c>
      <c r="I89" s="407">
        <v>8</v>
      </c>
      <c r="J89" s="406">
        <v>44720</v>
      </c>
      <c r="K89" s="344" t="s">
        <v>14563</v>
      </c>
      <c r="L89" s="344" t="s">
        <v>12665</v>
      </c>
    </row>
    <row r="90" spans="1:12" s="254" customFormat="1" ht="17.100000000000001" customHeight="1">
      <c r="A90" s="237" t="s">
        <v>12069</v>
      </c>
      <c r="B90" s="344">
        <v>2009</v>
      </c>
      <c r="C90" s="344" t="s">
        <v>6524</v>
      </c>
      <c r="D90" s="408" t="s">
        <v>14554</v>
      </c>
      <c r="E90" s="301">
        <f t="shared" si="1"/>
        <v>7.8</v>
      </c>
      <c r="F90" s="407">
        <v>8</v>
      </c>
      <c r="G90" s="407">
        <v>8.5</v>
      </c>
      <c r="H90" s="407">
        <v>8.75</v>
      </c>
      <c r="I90" s="407">
        <v>7</v>
      </c>
      <c r="J90" s="406">
        <v>44616</v>
      </c>
      <c r="K90" s="344" t="s">
        <v>12695</v>
      </c>
      <c r="L90" s="344" t="s">
        <v>14184</v>
      </c>
    </row>
    <row r="91" spans="1:12" s="254" customFormat="1" ht="17.100000000000001" customHeight="1">
      <c r="A91" s="237" t="s">
        <v>12069</v>
      </c>
      <c r="B91" s="344">
        <v>1998</v>
      </c>
      <c r="C91" s="344" t="s">
        <v>6524</v>
      </c>
      <c r="D91" s="408" t="s">
        <v>14590</v>
      </c>
      <c r="E91" s="301">
        <f t="shared" si="1"/>
        <v>7.75</v>
      </c>
      <c r="F91" s="407">
        <v>8</v>
      </c>
      <c r="G91" s="407">
        <v>6.5</v>
      </c>
      <c r="H91" s="407">
        <v>9.5</v>
      </c>
      <c r="I91" s="407">
        <v>7</v>
      </c>
      <c r="J91" s="406">
        <v>44632</v>
      </c>
      <c r="K91" s="344" t="s">
        <v>14168</v>
      </c>
      <c r="L91" s="344" t="s">
        <v>12665</v>
      </c>
    </row>
    <row r="92" spans="1:12" s="254" customFormat="1" ht="17.100000000000001" customHeight="1">
      <c r="A92" s="186" t="s">
        <v>12069</v>
      </c>
      <c r="B92" s="344">
        <v>2023</v>
      </c>
      <c r="C92" s="344" t="s">
        <v>6524</v>
      </c>
      <c r="D92" s="408" t="s">
        <v>14975</v>
      </c>
      <c r="E92" s="301">
        <f t="shared" si="1"/>
        <v>7.7</v>
      </c>
      <c r="F92" s="407">
        <v>8.1999999999999993</v>
      </c>
      <c r="G92" s="407">
        <v>7.2</v>
      </c>
      <c r="H92" s="407">
        <v>7.6</v>
      </c>
      <c r="I92" s="407">
        <v>7.5</v>
      </c>
      <c r="J92" s="406">
        <v>45536</v>
      </c>
      <c r="K92" s="344" t="s">
        <v>14974</v>
      </c>
      <c r="L92" s="344" t="s">
        <v>14973</v>
      </c>
    </row>
    <row r="93" spans="1:12" s="254" customFormat="1" ht="17.100000000000001" customHeight="1">
      <c r="A93" s="186" t="s">
        <v>12069</v>
      </c>
      <c r="B93" s="344">
        <v>1967</v>
      </c>
      <c r="C93" s="344" t="s">
        <v>6524</v>
      </c>
      <c r="D93" s="408" t="s">
        <v>14972</v>
      </c>
      <c r="E93" s="301">
        <f t="shared" si="1"/>
        <v>7.7</v>
      </c>
      <c r="F93" s="407">
        <v>8.1999999999999993</v>
      </c>
      <c r="G93" s="407">
        <v>6.8</v>
      </c>
      <c r="H93" s="407">
        <v>7.6</v>
      </c>
      <c r="I93" s="407">
        <v>7.6</v>
      </c>
      <c r="J93" s="406">
        <v>45550</v>
      </c>
      <c r="K93" s="344" t="s">
        <v>14971</v>
      </c>
      <c r="L93" s="344" t="s">
        <v>14970</v>
      </c>
    </row>
    <row r="94" spans="1:12" s="254" customFormat="1" ht="17.100000000000001" customHeight="1">
      <c r="A94" s="186" t="s">
        <v>12069</v>
      </c>
      <c r="B94" s="344">
        <v>1981</v>
      </c>
      <c r="C94" s="344" t="s">
        <v>6524</v>
      </c>
      <c r="D94" s="408" t="s">
        <v>14969</v>
      </c>
      <c r="E94" s="301">
        <f t="shared" si="1"/>
        <v>7.7</v>
      </c>
      <c r="F94" s="407">
        <v>8</v>
      </c>
      <c r="G94" s="407">
        <v>7</v>
      </c>
      <c r="H94" s="407">
        <v>9</v>
      </c>
      <c r="I94" s="407">
        <v>7</v>
      </c>
      <c r="J94" s="406">
        <v>45449</v>
      </c>
      <c r="K94" s="344" t="s">
        <v>14675</v>
      </c>
      <c r="L94" s="344" t="s">
        <v>12715</v>
      </c>
    </row>
    <row r="95" spans="1:12" s="254" customFormat="1" ht="17.100000000000001" customHeight="1">
      <c r="A95" s="237" t="s">
        <v>12069</v>
      </c>
      <c r="B95" s="344">
        <v>2016</v>
      </c>
      <c r="C95" s="344" t="s">
        <v>6524</v>
      </c>
      <c r="D95" s="408" t="s">
        <v>14324</v>
      </c>
      <c r="E95" s="301">
        <f t="shared" si="1"/>
        <v>7.7</v>
      </c>
      <c r="F95" s="407">
        <v>8</v>
      </c>
      <c r="G95" s="407">
        <v>7</v>
      </c>
      <c r="H95" s="407">
        <v>7</v>
      </c>
      <c r="I95" s="407">
        <v>8</v>
      </c>
      <c r="J95" s="398">
        <v>45109</v>
      </c>
      <c r="K95" s="344" t="s">
        <v>14323</v>
      </c>
      <c r="L95" s="344" t="s">
        <v>14322</v>
      </c>
    </row>
    <row r="96" spans="1:12" s="254" customFormat="1" ht="17.100000000000001" customHeight="1">
      <c r="A96" s="237" t="s">
        <v>12069</v>
      </c>
      <c r="B96" s="344">
        <v>1992</v>
      </c>
      <c r="C96" s="344" t="s">
        <v>6524</v>
      </c>
      <c r="D96" s="408" t="s">
        <v>14595</v>
      </c>
      <c r="E96" s="301">
        <f t="shared" si="1"/>
        <v>7.7</v>
      </c>
      <c r="F96" s="407">
        <v>7</v>
      </c>
      <c r="G96" s="407">
        <v>10</v>
      </c>
      <c r="H96" s="407">
        <v>7</v>
      </c>
      <c r="I96" s="407">
        <v>8</v>
      </c>
      <c r="J96" s="406">
        <v>45000</v>
      </c>
      <c r="K96" s="344" t="s">
        <v>14594</v>
      </c>
      <c r="L96" s="344" t="s">
        <v>12742</v>
      </c>
    </row>
    <row r="97" spans="1:12" s="254" customFormat="1" ht="17.100000000000001" customHeight="1">
      <c r="A97" s="237" t="s">
        <v>12069</v>
      </c>
      <c r="B97" s="344">
        <v>2014</v>
      </c>
      <c r="C97" s="344" t="s">
        <v>6524</v>
      </c>
      <c r="D97" s="408" t="s">
        <v>14599</v>
      </c>
      <c r="E97" s="301">
        <f t="shared" si="1"/>
        <v>7.7</v>
      </c>
      <c r="F97" s="407">
        <v>8</v>
      </c>
      <c r="G97" s="407">
        <v>6.5</v>
      </c>
      <c r="H97" s="407">
        <v>8.25</v>
      </c>
      <c r="I97" s="407">
        <v>7.5</v>
      </c>
      <c r="J97" s="406">
        <v>44982</v>
      </c>
      <c r="K97" s="344" t="s">
        <v>14598</v>
      </c>
      <c r="L97" s="409" t="s">
        <v>12666</v>
      </c>
    </row>
    <row r="98" spans="1:12" s="254" customFormat="1" ht="17.100000000000001" customHeight="1">
      <c r="A98" s="237" t="s">
        <v>12069</v>
      </c>
      <c r="B98" s="344">
        <v>2018</v>
      </c>
      <c r="C98" s="344" t="s">
        <v>6524</v>
      </c>
      <c r="D98" s="408" t="s">
        <v>14968</v>
      </c>
      <c r="E98" s="301">
        <f t="shared" si="1"/>
        <v>7.7</v>
      </c>
      <c r="F98" s="407">
        <v>8</v>
      </c>
      <c r="G98" s="407">
        <v>7.5</v>
      </c>
      <c r="H98" s="407">
        <v>8.75</v>
      </c>
      <c r="I98" s="407">
        <v>7</v>
      </c>
      <c r="J98" s="406">
        <v>44979</v>
      </c>
      <c r="K98" s="344" t="s">
        <v>14967</v>
      </c>
      <c r="L98" s="409" t="s">
        <v>14883</v>
      </c>
    </row>
    <row r="99" spans="1:12" s="254" customFormat="1" ht="17.100000000000001" customHeight="1">
      <c r="A99" s="237" t="s">
        <v>12069</v>
      </c>
      <c r="B99" s="300">
        <v>2014</v>
      </c>
      <c r="C99" s="300" t="s">
        <v>6524</v>
      </c>
      <c r="D99" s="405" t="s">
        <v>14966</v>
      </c>
      <c r="E99" s="301">
        <f t="shared" si="1"/>
        <v>7.7</v>
      </c>
      <c r="F99" s="407">
        <v>8.5</v>
      </c>
      <c r="G99" s="407">
        <v>6.5</v>
      </c>
      <c r="H99" s="407">
        <v>6.5</v>
      </c>
      <c r="I99" s="407">
        <v>8</v>
      </c>
      <c r="J99" s="398">
        <v>44889</v>
      </c>
      <c r="K99" s="300" t="s">
        <v>14965</v>
      </c>
      <c r="L99" s="300" t="s">
        <v>14964</v>
      </c>
    </row>
    <row r="100" spans="1:12" s="254" customFormat="1" ht="17.100000000000001" customHeight="1">
      <c r="A100" s="237" t="s">
        <v>12069</v>
      </c>
      <c r="B100" s="344">
        <v>2011</v>
      </c>
      <c r="C100" s="344" t="s">
        <v>6524</v>
      </c>
      <c r="D100" s="408" t="s">
        <v>14617</v>
      </c>
      <c r="E100" s="301">
        <f t="shared" si="1"/>
        <v>7.7</v>
      </c>
      <c r="F100" s="407">
        <v>7.5</v>
      </c>
      <c r="G100" s="407">
        <v>6.5</v>
      </c>
      <c r="H100" s="407">
        <v>8</v>
      </c>
      <c r="I100" s="407">
        <v>8</v>
      </c>
      <c r="J100" s="406">
        <v>44876</v>
      </c>
      <c r="K100" s="344" t="s">
        <v>14616</v>
      </c>
      <c r="L100" s="344" t="s">
        <v>14615</v>
      </c>
    </row>
    <row r="101" spans="1:12" s="254" customFormat="1" ht="17.100000000000001" customHeight="1">
      <c r="A101" s="237" t="s">
        <v>12069</v>
      </c>
      <c r="B101" s="344">
        <v>2005</v>
      </c>
      <c r="C101" s="344" t="s">
        <v>6524</v>
      </c>
      <c r="D101" s="408" t="s">
        <v>14205</v>
      </c>
      <c r="E101" s="301">
        <f t="shared" si="1"/>
        <v>7.7</v>
      </c>
      <c r="F101" s="407">
        <v>8</v>
      </c>
      <c r="G101" s="407">
        <v>7</v>
      </c>
      <c r="H101" s="407">
        <v>7</v>
      </c>
      <c r="I101" s="407">
        <v>8</v>
      </c>
      <c r="J101" s="406">
        <v>45037</v>
      </c>
      <c r="K101" s="344" t="s">
        <v>14204</v>
      </c>
      <c r="L101" s="344" t="s">
        <v>14203</v>
      </c>
    </row>
    <row r="102" spans="1:12" s="254" customFormat="1" ht="17.100000000000001" customHeight="1">
      <c r="A102" s="237" t="s">
        <v>12069</v>
      </c>
      <c r="B102" s="344">
        <v>1989</v>
      </c>
      <c r="C102" s="344" t="s">
        <v>6524</v>
      </c>
      <c r="D102" s="408" t="s">
        <v>14169</v>
      </c>
      <c r="E102" s="301">
        <f t="shared" si="1"/>
        <v>7.69</v>
      </c>
      <c r="F102" s="407">
        <v>7.5</v>
      </c>
      <c r="G102" s="407">
        <v>6.8</v>
      </c>
      <c r="H102" s="407">
        <v>8.6</v>
      </c>
      <c r="I102" s="407">
        <v>7.6</v>
      </c>
      <c r="J102" s="406">
        <v>45004</v>
      </c>
      <c r="K102" s="344" t="s">
        <v>14168</v>
      </c>
      <c r="L102" s="344" t="s">
        <v>12759</v>
      </c>
    </row>
    <row r="103" spans="1:12" s="254" customFormat="1" ht="17.100000000000001" customHeight="1">
      <c r="A103" s="186" t="s">
        <v>12069</v>
      </c>
      <c r="B103" s="344">
        <v>2013</v>
      </c>
      <c r="C103" s="344" t="s">
        <v>6524</v>
      </c>
      <c r="D103" s="408" t="s">
        <v>6514</v>
      </c>
      <c r="E103" s="301">
        <f t="shared" si="1"/>
        <v>7.68</v>
      </c>
      <c r="F103" s="407">
        <v>8</v>
      </c>
      <c r="G103" s="407">
        <v>6</v>
      </c>
      <c r="H103" s="407">
        <v>7</v>
      </c>
      <c r="I103" s="407">
        <v>8.1999999999999993</v>
      </c>
      <c r="J103" s="406">
        <v>45636</v>
      </c>
      <c r="K103" s="344" t="s">
        <v>14626</v>
      </c>
      <c r="L103" s="344" t="s">
        <v>14963</v>
      </c>
    </row>
    <row r="104" spans="1:12" s="254" customFormat="1" ht="17.100000000000001" customHeight="1">
      <c r="A104" s="186" t="s">
        <v>12069</v>
      </c>
      <c r="B104" s="344">
        <v>2022</v>
      </c>
      <c r="C104" s="344" t="s">
        <v>6524</v>
      </c>
      <c r="D104" s="408" t="s">
        <v>14962</v>
      </c>
      <c r="E104" s="301">
        <f t="shared" si="1"/>
        <v>7.68</v>
      </c>
      <c r="F104" s="407">
        <v>7.6</v>
      </c>
      <c r="G104" s="407">
        <v>7.2</v>
      </c>
      <c r="H104" s="407">
        <v>8.6</v>
      </c>
      <c r="I104" s="407">
        <v>7.4</v>
      </c>
      <c r="J104" s="406">
        <v>45626</v>
      </c>
      <c r="K104" s="344" t="s">
        <v>14961</v>
      </c>
      <c r="L104" s="344" t="s">
        <v>14960</v>
      </c>
    </row>
    <row r="105" spans="1:12" s="254" customFormat="1" ht="17.100000000000001" customHeight="1">
      <c r="A105" s="237" t="s">
        <v>12069</v>
      </c>
      <c r="B105" s="344">
        <v>1961</v>
      </c>
      <c r="C105" s="344" t="s">
        <v>6524</v>
      </c>
      <c r="D105" s="408" t="s">
        <v>14959</v>
      </c>
      <c r="E105" s="301">
        <f t="shared" si="1"/>
        <v>7.65</v>
      </c>
      <c r="F105" s="407">
        <v>8.5</v>
      </c>
      <c r="G105" s="407">
        <v>8</v>
      </c>
      <c r="H105" s="407">
        <v>6.5</v>
      </c>
      <c r="I105" s="407">
        <v>7.5</v>
      </c>
      <c r="J105" s="406">
        <v>44590</v>
      </c>
      <c r="K105" s="344" t="s">
        <v>14958</v>
      </c>
      <c r="L105" s="344" t="s">
        <v>12699</v>
      </c>
    </row>
    <row r="106" spans="1:12" s="254" customFormat="1" ht="17.100000000000001" customHeight="1">
      <c r="A106" s="186" t="s">
        <v>12069</v>
      </c>
      <c r="B106" s="344">
        <v>2009</v>
      </c>
      <c r="C106" s="344" t="s">
        <v>6524</v>
      </c>
      <c r="D106" s="408" t="s">
        <v>14957</v>
      </c>
      <c r="E106" s="301">
        <f t="shared" si="1"/>
        <v>7.6400000000000006</v>
      </c>
      <c r="F106" s="407">
        <v>7.4</v>
      </c>
      <c r="G106" s="407">
        <v>7</v>
      </c>
      <c r="H106" s="407">
        <v>7.6</v>
      </c>
      <c r="I106" s="407">
        <v>8</v>
      </c>
      <c r="J106" s="406">
        <v>45468</v>
      </c>
      <c r="K106" s="344" t="s">
        <v>14956</v>
      </c>
      <c r="L106" s="344" t="s">
        <v>14026</v>
      </c>
    </row>
    <row r="107" spans="1:12" s="254" customFormat="1" ht="17.100000000000001" customHeight="1">
      <c r="A107" s="186" t="s">
        <v>12069</v>
      </c>
      <c r="B107" s="344">
        <v>2010</v>
      </c>
      <c r="C107" s="344" t="s">
        <v>6524</v>
      </c>
      <c r="D107" s="408" t="s">
        <v>14955</v>
      </c>
      <c r="E107" s="301">
        <f t="shared" si="1"/>
        <v>7.62</v>
      </c>
      <c r="F107" s="407">
        <v>7.2</v>
      </c>
      <c r="G107" s="407">
        <v>7</v>
      </c>
      <c r="H107" s="407">
        <v>7</v>
      </c>
      <c r="I107" s="407">
        <v>8.4</v>
      </c>
      <c r="J107" s="406">
        <v>45571</v>
      </c>
      <c r="K107" s="344" t="s">
        <v>14900</v>
      </c>
      <c r="L107" s="344" t="s">
        <v>14118</v>
      </c>
    </row>
    <row r="108" spans="1:12" s="254" customFormat="1" ht="17.100000000000001" customHeight="1">
      <c r="A108" s="186" t="s">
        <v>12069</v>
      </c>
      <c r="B108" s="344">
        <v>1998</v>
      </c>
      <c r="C108" s="344" t="s">
        <v>6524</v>
      </c>
      <c r="D108" s="408" t="s">
        <v>14326</v>
      </c>
      <c r="E108" s="301">
        <f t="shared" si="1"/>
        <v>7.6</v>
      </c>
      <c r="F108" s="407">
        <v>8</v>
      </c>
      <c r="G108" s="407">
        <v>8</v>
      </c>
      <c r="H108" s="407">
        <v>6</v>
      </c>
      <c r="I108" s="407">
        <v>8</v>
      </c>
      <c r="J108" s="406">
        <v>45335</v>
      </c>
      <c r="K108" s="344" t="s">
        <v>14325</v>
      </c>
      <c r="L108" s="344" t="s">
        <v>14150</v>
      </c>
    </row>
    <row r="109" spans="1:12" s="254" customFormat="1" ht="17.100000000000001" customHeight="1">
      <c r="A109" s="186" t="s">
        <v>12069</v>
      </c>
      <c r="B109" s="344">
        <v>1987</v>
      </c>
      <c r="C109" s="344" t="s">
        <v>6524</v>
      </c>
      <c r="D109" s="408" t="s">
        <v>14416</v>
      </c>
      <c r="E109" s="301">
        <f t="shared" si="1"/>
        <v>7.6</v>
      </c>
      <c r="F109" s="407">
        <v>8</v>
      </c>
      <c r="G109" s="407">
        <v>8</v>
      </c>
      <c r="H109" s="407">
        <v>8</v>
      </c>
      <c r="I109" s="407">
        <v>7</v>
      </c>
      <c r="J109" s="406">
        <v>45331</v>
      </c>
      <c r="K109" s="344" t="s">
        <v>14405</v>
      </c>
      <c r="L109" s="344" t="s">
        <v>14415</v>
      </c>
    </row>
    <row r="110" spans="1:12" s="254" customFormat="1" ht="17.100000000000001" customHeight="1">
      <c r="A110" s="186" t="s">
        <v>12069</v>
      </c>
      <c r="B110" s="344">
        <v>2007</v>
      </c>
      <c r="C110" s="344" t="s">
        <v>6524</v>
      </c>
      <c r="D110" s="408" t="s">
        <v>14954</v>
      </c>
      <c r="E110" s="301">
        <f t="shared" si="1"/>
        <v>7.6</v>
      </c>
      <c r="F110" s="407">
        <v>8</v>
      </c>
      <c r="G110" s="407">
        <v>8</v>
      </c>
      <c r="H110" s="407">
        <v>8</v>
      </c>
      <c r="I110" s="407">
        <v>7</v>
      </c>
      <c r="J110" s="406">
        <v>45325</v>
      </c>
      <c r="K110" s="344" t="s">
        <v>14438</v>
      </c>
      <c r="L110" s="344" t="s">
        <v>14562</v>
      </c>
    </row>
    <row r="111" spans="1:12" s="254" customFormat="1" ht="17.100000000000001" customHeight="1">
      <c r="A111" s="186" t="s">
        <v>12069</v>
      </c>
      <c r="B111" s="344">
        <v>1964</v>
      </c>
      <c r="C111" s="344" t="s">
        <v>6524</v>
      </c>
      <c r="D111" s="408" t="s">
        <v>14462</v>
      </c>
      <c r="E111" s="301">
        <f t="shared" si="1"/>
        <v>7.6</v>
      </c>
      <c r="F111" s="407">
        <v>8</v>
      </c>
      <c r="G111" s="407">
        <v>6</v>
      </c>
      <c r="H111" s="407">
        <v>7</v>
      </c>
      <c r="I111" s="407">
        <v>8</v>
      </c>
      <c r="J111" s="406">
        <v>45323</v>
      </c>
      <c r="K111" s="344" t="s">
        <v>14368</v>
      </c>
      <c r="L111" s="344" t="s">
        <v>12782</v>
      </c>
    </row>
    <row r="112" spans="1:12" s="254" customFormat="1" ht="17.100000000000001" customHeight="1">
      <c r="A112" s="237" t="s">
        <v>12069</v>
      </c>
      <c r="B112" s="344">
        <v>1995</v>
      </c>
      <c r="C112" s="344" t="s">
        <v>6524</v>
      </c>
      <c r="D112" s="408" t="s">
        <v>975</v>
      </c>
      <c r="E112" s="301">
        <f t="shared" si="1"/>
        <v>7.6</v>
      </c>
      <c r="F112" s="407">
        <v>8</v>
      </c>
      <c r="G112" s="407">
        <v>10</v>
      </c>
      <c r="H112" s="407">
        <v>9</v>
      </c>
      <c r="I112" s="407">
        <v>6</v>
      </c>
      <c r="J112" s="406">
        <v>45111</v>
      </c>
      <c r="K112" s="344" t="s">
        <v>14523</v>
      </c>
      <c r="L112" s="344" t="s">
        <v>14170</v>
      </c>
    </row>
    <row r="113" spans="1:12" s="254" customFormat="1" ht="17.100000000000001" customHeight="1">
      <c r="A113" s="237" t="s">
        <v>12069</v>
      </c>
      <c r="B113" s="344">
        <v>1980</v>
      </c>
      <c r="C113" s="344" t="s">
        <v>6524</v>
      </c>
      <c r="D113" s="408" t="s">
        <v>14556</v>
      </c>
      <c r="E113" s="301">
        <f t="shared" si="1"/>
        <v>7.6</v>
      </c>
      <c r="F113" s="407">
        <v>7</v>
      </c>
      <c r="G113" s="407">
        <v>7</v>
      </c>
      <c r="H113" s="407">
        <v>10</v>
      </c>
      <c r="I113" s="407">
        <v>7</v>
      </c>
      <c r="J113" s="406">
        <v>45032</v>
      </c>
      <c r="K113" s="344" t="s">
        <v>14405</v>
      </c>
      <c r="L113" s="344" t="s">
        <v>12754</v>
      </c>
    </row>
    <row r="114" spans="1:12" s="254" customFormat="1" ht="17.100000000000001" customHeight="1">
      <c r="A114" s="237" t="s">
        <v>12069</v>
      </c>
      <c r="B114" s="344">
        <v>1976</v>
      </c>
      <c r="C114" s="344" t="s">
        <v>6524</v>
      </c>
      <c r="D114" s="408" t="s">
        <v>14288</v>
      </c>
      <c r="E114" s="301">
        <f t="shared" si="1"/>
        <v>7.6</v>
      </c>
      <c r="F114" s="407">
        <v>8</v>
      </c>
      <c r="G114" s="407">
        <v>8</v>
      </c>
      <c r="H114" s="407">
        <v>6</v>
      </c>
      <c r="I114" s="407">
        <v>8</v>
      </c>
      <c r="J114" s="406">
        <v>45010</v>
      </c>
      <c r="K114" s="344" t="s">
        <v>14287</v>
      </c>
      <c r="L114" s="344" t="s">
        <v>14286</v>
      </c>
    </row>
    <row r="115" spans="1:12" s="254" customFormat="1" ht="17.100000000000001" customHeight="1">
      <c r="A115" s="237" t="s">
        <v>12069</v>
      </c>
      <c r="B115" s="300">
        <v>1997</v>
      </c>
      <c r="C115" s="300" t="s">
        <v>6524</v>
      </c>
      <c r="D115" s="408" t="s">
        <v>14665</v>
      </c>
      <c r="E115" s="301">
        <f t="shared" si="1"/>
        <v>7.6</v>
      </c>
      <c r="F115" s="407">
        <v>7.5</v>
      </c>
      <c r="G115" s="407">
        <v>8.5</v>
      </c>
      <c r="H115" s="407">
        <v>7.5</v>
      </c>
      <c r="I115" s="407">
        <v>7.5</v>
      </c>
      <c r="J115" s="398">
        <v>44779</v>
      </c>
      <c r="K115" s="300" t="s">
        <v>14441</v>
      </c>
      <c r="L115" s="300" t="s">
        <v>14440</v>
      </c>
    </row>
    <row r="116" spans="1:12" s="254" customFormat="1" ht="17.100000000000001" customHeight="1">
      <c r="A116" s="186" t="s">
        <v>12069</v>
      </c>
      <c r="B116" s="344">
        <v>1985</v>
      </c>
      <c r="C116" s="344" t="s">
        <v>6524</v>
      </c>
      <c r="D116" s="408" t="s">
        <v>14953</v>
      </c>
      <c r="E116" s="301">
        <f t="shared" si="1"/>
        <v>7.5699999999999985</v>
      </c>
      <c r="F116" s="407">
        <v>7.5</v>
      </c>
      <c r="G116" s="407">
        <v>6.8</v>
      </c>
      <c r="H116" s="407">
        <v>10</v>
      </c>
      <c r="I116" s="407">
        <v>6.6</v>
      </c>
      <c r="J116" s="406">
        <v>45451</v>
      </c>
      <c r="K116" s="344" t="s">
        <v>14675</v>
      </c>
      <c r="L116" s="344" t="s">
        <v>12715</v>
      </c>
    </row>
    <row r="117" spans="1:12" s="254" customFormat="1" ht="17.100000000000001" customHeight="1">
      <c r="A117" s="237" t="s">
        <v>12069</v>
      </c>
      <c r="B117" s="344">
        <v>2008</v>
      </c>
      <c r="C117" s="344" t="s">
        <v>6524</v>
      </c>
      <c r="D117" s="408" t="s">
        <v>14519</v>
      </c>
      <c r="E117" s="301">
        <f t="shared" si="1"/>
        <v>7.55</v>
      </c>
      <c r="F117" s="407">
        <v>8</v>
      </c>
      <c r="G117" s="407">
        <v>7.5</v>
      </c>
      <c r="H117" s="407">
        <v>7</v>
      </c>
      <c r="I117" s="407">
        <v>7.5</v>
      </c>
      <c r="J117" s="406">
        <v>44947</v>
      </c>
      <c r="K117" s="344" t="s">
        <v>14027</v>
      </c>
      <c r="L117" s="344" t="s">
        <v>14203</v>
      </c>
    </row>
    <row r="118" spans="1:12" s="254" customFormat="1" ht="17.100000000000001" customHeight="1">
      <c r="A118" s="237" t="s">
        <v>12069</v>
      </c>
      <c r="B118" s="344">
        <v>2018</v>
      </c>
      <c r="C118" s="344" t="s">
        <v>6524</v>
      </c>
      <c r="D118" s="408" t="s">
        <v>14451</v>
      </c>
      <c r="E118" s="301">
        <f t="shared" si="1"/>
        <v>7.55</v>
      </c>
      <c r="F118" s="407">
        <v>7.5</v>
      </c>
      <c r="G118" s="407">
        <v>8</v>
      </c>
      <c r="H118" s="407">
        <v>7.5</v>
      </c>
      <c r="I118" s="407">
        <v>7.5</v>
      </c>
      <c r="J118" s="398">
        <v>44940</v>
      </c>
      <c r="K118" s="344" t="s">
        <v>14450</v>
      </c>
      <c r="L118" s="344" t="s">
        <v>14449</v>
      </c>
    </row>
    <row r="119" spans="1:12" s="254" customFormat="1" ht="17.100000000000001" customHeight="1">
      <c r="A119" s="237" t="s">
        <v>12069</v>
      </c>
      <c r="B119" s="344">
        <v>1974</v>
      </c>
      <c r="C119" s="344" t="s">
        <v>6524</v>
      </c>
      <c r="D119" s="408" t="s">
        <v>14534</v>
      </c>
      <c r="E119" s="301">
        <f t="shared" si="1"/>
        <v>7.55</v>
      </c>
      <c r="F119" s="407">
        <v>7.5</v>
      </c>
      <c r="G119" s="407">
        <v>7.5</v>
      </c>
      <c r="H119" s="407">
        <v>7.75</v>
      </c>
      <c r="I119" s="407">
        <v>7.5</v>
      </c>
      <c r="J119" s="406">
        <v>44926</v>
      </c>
      <c r="K119" s="344" t="s">
        <v>14533</v>
      </c>
      <c r="L119" s="344" t="s">
        <v>14532</v>
      </c>
    </row>
    <row r="120" spans="1:12" s="254" customFormat="1" ht="17.100000000000001" customHeight="1">
      <c r="A120" s="237" t="s">
        <v>12069</v>
      </c>
      <c r="B120" s="344">
        <v>2006</v>
      </c>
      <c r="C120" s="344" t="s">
        <v>6524</v>
      </c>
      <c r="D120" s="408" t="s">
        <v>14952</v>
      </c>
      <c r="E120" s="301">
        <f t="shared" si="1"/>
        <v>7.55</v>
      </c>
      <c r="F120" s="407">
        <v>8</v>
      </c>
      <c r="G120" s="407">
        <v>7</v>
      </c>
      <c r="H120" s="407">
        <v>6.25</v>
      </c>
      <c r="I120" s="407">
        <v>8</v>
      </c>
      <c r="J120" s="406">
        <v>44905</v>
      </c>
      <c r="K120" s="344" t="s">
        <v>14170</v>
      </c>
      <c r="L120" s="344" t="s">
        <v>14150</v>
      </c>
    </row>
    <row r="121" spans="1:12" s="254" customFormat="1" ht="17.100000000000001" customHeight="1">
      <c r="A121" s="237" t="s">
        <v>12069</v>
      </c>
      <c r="B121" s="344">
        <v>2012</v>
      </c>
      <c r="C121" s="344" t="s">
        <v>6524</v>
      </c>
      <c r="D121" s="408" t="s">
        <v>14951</v>
      </c>
      <c r="E121" s="301">
        <f t="shared" si="1"/>
        <v>7.55</v>
      </c>
      <c r="F121" s="407">
        <v>8.5</v>
      </c>
      <c r="G121" s="407">
        <v>7.5</v>
      </c>
      <c r="H121" s="407">
        <v>7.25</v>
      </c>
      <c r="I121" s="407">
        <v>7</v>
      </c>
      <c r="J121" s="406">
        <v>44903</v>
      </c>
      <c r="K121" s="344" t="s">
        <v>14569</v>
      </c>
      <c r="L121" s="344" t="s">
        <v>14569</v>
      </c>
    </row>
    <row r="122" spans="1:12" s="254" customFormat="1" ht="17.100000000000001" customHeight="1">
      <c r="A122" s="237" t="s">
        <v>12069</v>
      </c>
      <c r="B122" s="344">
        <v>2011</v>
      </c>
      <c r="C122" s="344" t="s">
        <v>6524</v>
      </c>
      <c r="D122" s="408" t="s">
        <v>14950</v>
      </c>
      <c r="E122" s="301">
        <f t="shared" si="1"/>
        <v>7.55</v>
      </c>
      <c r="F122" s="407">
        <v>8.5</v>
      </c>
      <c r="G122" s="407">
        <v>7.5</v>
      </c>
      <c r="H122" s="407">
        <v>7.25</v>
      </c>
      <c r="I122" s="407">
        <v>7</v>
      </c>
      <c r="J122" s="406">
        <v>44878</v>
      </c>
      <c r="K122" s="344" t="s">
        <v>14905</v>
      </c>
      <c r="L122" s="344" t="s">
        <v>14184</v>
      </c>
    </row>
    <row r="123" spans="1:12" s="254" customFormat="1" ht="17.100000000000001" customHeight="1">
      <c r="A123" s="186" t="s">
        <v>12069</v>
      </c>
      <c r="B123" s="344">
        <v>1954</v>
      </c>
      <c r="C123" s="344" t="s">
        <v>6524</v>
      </c>
      <c r="D123" s="408" t="s">
        <v>12088</v>
      </c>
      <c r="E123" s="301">
        <f t="shared" si="1"/>
        <v>7.5</v>
      </c>
      <c r="F123" s="407">
        <v>7.5</v>
      </c>
      <c r="G123" s="407">
        <v>8.5</v>
      </c>
      <c r="H123" s="407">
        <v>8</v>
      </c>
      <c r="I123" s="407">
        <v>7</v>
      </c>
      <c r="J123" s="406">
        <v>45438</v>
      </c>
      <c r="K123" s="344" t="s">
        <v>14296</v>
      </c>
      <c r="L123" s="344" t="s">
        <v>14949</v>
      </c>
    </row>
    <row r="124" spans="1:12" s="254" customFormat="1" ht="17.100000000000001" customHeight="1">
      <c r="A124" s="237" t="s">
        <v>12069</v>
      </c>
      <c r="B124" s="344">
        <v>2014</v>
      </c>
      <c r="C124" s="344" t="s">
        <v>6524</v>
      </c>
      <c r="D124" s="408" t="s">
        <v>14488</v>
      </c>
      <c r="E124" s="301">
        <f t="shared" si="1"/>
        <v>7.5</v>
      </c>
      <c r="F124" s="407">
        <v>8</v>
      </c>
      <c r="G124" s="407">
        <v>7</v>
      </c>
      <c r="H124" s="407">
        <v>8</v>
      </c>
      <c r="I124" s="407">
        <v>7</v>
      </c>
      <c r="J124" s="406">
        <v>45165</v>
      </c>
      <c r="K124" s="344" t="s">
        <v>14487</v>
      </c>
      <c r="L124" s="344" t="s">
        <v>14487</v>
      </c>
    </row>
    <row r="125" spans="1:12" s="254" customFormat="1" ht="17.100000000000001" customHeight="1">
      <c r="A125" s="237" t="s">
        <v>12069</v>
      </c>
      <c r="B125" s="344">
        <v>2023</v>
      </c>
      <c r="C125" s="344" t="s">
        <v>6524</v>
      </c>
      <c r="D125" s="408" t="s">
        <v>14948</v>
      </c>
      <c r="E125" s="301">
        <f t="shared" si="1"/>
        <v>7.5</v>
      </c>
      <c r="F125" s="407">
        <v>7</v>
      </c>
      <c r="G125" s="407">
        <v>8</v>
      </c>
      <c r="H125" s="407">
        <v>8</v>
      </c>
      <c r="I125" s="407">
        <v>7.5</v>
      </c>
      <c r="J125" s="406">
        <v>45129</v>
      </c>
      <c r="K125" s="344" t="s">
        <v>14143</v>
      </c>
      <c r="L125" s="344" t="s">
        <v>14947</v>
      </c>
    </row>
    <row r="126" spans="1:12" s="254" customFormat="1" ht="17.100000000000001" customHeight="1">
      <c r="A126" s="237" t="s">
        <v>12069</v>
      </c>
      <c r="B126" s="344">
        <v>2001</v>
      </c>
      <c r="C126" s="344" t="s">
        <v>6524</v>
      </c>
      <c r="D126" s="408" t="s">
        <v>14548</v>
      </c>
      <c r="E126" s="301">
        <f t="shared" si="1"/>
        <v>7.5</v>
      </c>
      <c r="F126" s="407">
        <v>8</v>
      </c>
      <c r="G126" s="407">
        <v>7</v>
      </c>
      <c r="H126" s="407">
        <v>8</v>
      </c>
      <c r="I126" s="407">
        <v>7</v>
      </c>
      <c r="J126" s="406">
        <v>45067</v>
      </c>
      <c r="K126" s="344" t="s">
        <v>14547</v>
      </c>
      <c r="L126" s="344" t="s">
        <v>12766</v>
      </c>
    </row>
    <row r="127" spans="1:12" s="254" customFormat="1" ht="17.100000000000001" customHeight="1">
      <c r="A127" s="237" t="s">
        <v>12069</v>
      </c>
      <c r="B127" s="344">
        <v>1994</v>
      </c>
      <c r="C127" s="344" t="s">
        <v>6524</v>
      </c>
      <c r="D127" s="408" t="s">
        <v>14508</v>
      </c>
      <c r="E127" s="301">
        <f t="shared" si="1"/>
        <v>7.5</v>
      </c>
      <c r="F127" s="407">
        <v>7</v>
      </c>
      <c r="G127" s="407">
        <v>8</v>
      </c>
      <c r="H127" s="407">
        <v>7</v>
      </c>
      <c r="I127" s="407">
        <v>8</v>
      </c>
      <c r="J127" s="406">
        <v>45056</v>
      </c>
      <c r="K127" s="344" t="s">
        <v>14241</v>
      </c>
      <c r="L127" s="344" t="s">
        <v>14507</v>
      </c>
    </row>
    <row r="128" spans="1:12" s="254" customFormat="1" ht="17.100000000000001" customHeight="1">
      <c r="A128" s="237" t="s">
        <v>12069</v>
      </c>
      <c r="B128" s="344">
        <v>2003</v>
      </c>
      <c r="C128" s="344" t="s">
        <v>6524</v>
      </c>
      <c r="D128" s="408" t="s">
        <v>14558</v>
      </c>
      <c r="E128" s="301">
        <f t="shared" si="1"/>
        <v>7.5</v>
      </c>
      <c r="F128" s="407">
        <v>8</v>
      </c>
      <c r="G128" s="407">
        <v>7</v>
      </c>
      <c r="H128" s="407">
        <v>8</v>
      </c>
      <c r="I128" s="407">
        <v>7</v>
      </c>
      <c r="J128" s="406">
        <v>45054</v>
      </c>
      <c r="K128" s="344" t="s">
        <v>14557</v>
      </c>
      <c r="L128" s="344" t="s">
        <v>12808</v>
      </c>
    </row>
    <row r="129" spans="1:12" s="254" customFormat="1" ht="17.100000000000001" customHeight="1">
      <c r="A129" s="237" t="s">
        <v>12069</v>
      </c>
      <c r="B129" s="344">
        <v>1994</v>
      </c>
      <c r="C129" s="344" t="s">
        <v>6524</v>
      </c>
      <c r="D129" s="408" t="s">
        <v>11941</v>
      </c>
      <c r="E129" s="301">
        <f t="shared" si="1"/>
        <v>7.5</v>
      </c>
      <c r="F129" s="407">
        <v>7.5</v>
      </c>
      <c r="G129" s="407">
        <v>5.5</v>
      </c>
      <c r="H129" s="407">
        <v>7.5</v>
      </c>
      <c r="I129" s="407">
        <v>8</v>
      </c>
      <c r="J129" s="406">
        <v>44976</v>
      </c>
      <c r="K129" s="344" t="s">
        <v>14436</v>
      </c>
      <c r="L129" s="344" t="s">
        <v>14184</v>
      </c>
    </row>
    <row r="130" spans="1:12" s="254" customFormat="1" ht="17.100000000000001" customHeight="1">
      <c r="A130" s="237" t="s">
        <v>12069</v>
      </c>
      <c r="B130" s="344">
        <v>2004</v>
      </c>
      <c r="C130" s="344" t="s">
        <v>6524</v>
      </c>
      <c r="D130" s="408" t="s">
        <v>14593</v>
      </c>
      <c r="E130" s="301">
        <f t="shared" ref="E130:E193" si="2">((F130*3)+G130+(H130*2)+(4*I130))/10</f>
        <v>7.5</v>
      </c>
      <c r="F130" s="407">
        <v>7.5</v>
      </c>
      <c r="G130" s="407">
        <v>8.5</v>
      </c>
      <c r="H130" s="407">
        <v>7</v>
      </c>
      <c r="I130" s="407">
        <v>7.5</v>
      </c>
      <c r="J130" s="406">
        <v>44933</v>
      </c>
      <c r="K130" s="344" t="s">
        <v>13982</v>
      </c>
      <c r="L130" s="344" t="s">
        <v>13567</v>
      </c>
    </row>
    <row r="131" spans="1:12" s="254" customFormat="1" ht="17.100000000000001" customHeight="1">
      <c r="A131" s="186" t="s">
        <v>12069</v>
      </c>
      <c r="B131" s="344">
        <v>1980</v>
      </c>
      <c r="C131" s="344" t="s">
        <v>6524</v>
      </c>
      <c r="D131" s="408" t="s">
        <v>14946</v>
      </c>
      <c r="E131" s="301">
        <f t="shared" si="2"/>
        <v>7.4800000000000013</v>
      </c>
      <c r="F131" s="407">
        <v>8.1999999999999993</v>
      </c>
      <c r="G131" s="407">
        <v>5.8</v>
      </c>
      <c r="H131" s="407">
        <v>7.4</v>
      </c>
      <c r="I131" s="407">
        <v>7.4</v>
      </c>
      <c r="J131" s="406">
        <v>45588</v>
      </c>
      <c r="K131" s="344"/>
      <c r="L131" s="344"/>
    </row>
    <row r="132" spans="1:12" s="254" customFormat="1" ht="17.100000000000001" customHeight="1">
      <c r="A132" s="237" t="s">
        <v>12069</v>
      </c>
      <c r="B132" s="344">
        <v>2005</v>
      </c>
      <c r="C132" s="344" t="s">
        <v>6524</v>
      </c>
      <c r="D132" s="408" t="s">
        <v>14303</v>
      </c>
      <c r="E132" s="301">
        <f t="shared" si="2"/>
        <v>7.4800000000000013</v>
      </c>
      <c r="F132" s="407">
        <v>7.4</v>
      </c>
      <c r="G132" s="407">
        <v>7.8</v>
      </c>
      <c r="H132" s="407">
        <v>6.4</v>
      </c>
      <c r="I132" s="407">
        <v>8</v>
      </c>
      <c r="J132" s="406">
        <v>45114</v>
      </c>
      <c r="K132" s="344" t="s">
        <v>14302</v>
      </c>
      <c r="L132" s="344" t="s">
        <v>14301</v>
      </c>
    </row>
    <row r="133" spans="1:12" s="254" customFormat="1" ht="17.100000000000001" customHeight="1">
      <c r="A133" s="237" t="s">
        <v>12069</v>
      </c>
      <c r="B133" s="344">
        <v>2009</v>
      </c>
      <c r="C133" s="344" t="s">
        <v>6524</v>
      </c>
      <c r="D133" s="237">
        <v>2012</v>
      </c>
      <c r="E133" s="301">
        <f t="shared" si="2"/>
        <v>7.45</v>
      </c>
      <c r="F133" s="407">
        <v>7</v>
      </c>
      <c r="G133" s="407">
        <v>6</v>
      </c>
      <c r="H133" s="407">
        <v>8.75</v>
      </c>
      <c r="I133" s="407">
        <v>7.5</v>
      </c>
      <c r="J133" s="406">
        <v>44981</v>
      </c>
      <c r="K133" s="344" t="s">
        <v>14388</v>
      </c>
      <c r="L133" s="344" t="s">
        <v>14277</v>
      </c>
    </row>
    <row r="134" spans="1:12" s="254" customFormat="1" ht="17.100000000000001" customHeight="1">
      <c r="A134" s="237" t="s">
        <v>12069</v>
      </c>
      <c r="B134" s="344">
        <v>1973</v>
      </c>
      <c r="C134" s="344" t="s">
        <v>6524</v>
      </c>
      <c r="D134" s="408" t="s">
        <v>14945</v>
      </c>
      <c r="E134" s="301">
        <f t="shared" si="2"/>
        <v>7.45</v>
      </c>
      <c r="F134" s="407">
        <v>7.5</v>
      </c>
      <c r="G134" s="407">
        <v>7.5</v>
      </c>
      <c r="H134" s="407">
        <v>7.25</v>
      </c>
      <c r="I134" s="407">
        <v>7.5</v>
      </c>
      <c r="J134" s="398">
        <v>44950</v>
      </c>
      <c r="K134" s="344" t="s">
        <v>14944</v>
      </c>
      <c r="L134" s="344" t="s">
        <v>14943</v>
      </c>
    </row>
    <row r="135" spans="1:12" s="254" customFormat="1" ht="17.100000000000001" customHeight="1">
      <c r="A135" s="237" t="s">
        <v>12069</v>
      </c>
      <c r="B135" s="344">
        <v>2001</v>
      </c>
      <c r="C135" s="344" t="s">
        <v>6524</v>
      </c>
      <c r="D135" s="408" t="s">
        <v>14474</v>
      </c>
      <c r="E135" s="301">
        <f t="shared" si="2"/>
        <v>7.45</v>
      </c>
      <c r="F135" s="407">
        <v>8.5</v>
      </c>
      <c r="G135" s="407">
        <v>6</v>
      </c>
      <c r="H135" s="407">
        <v>6.5</v>
      </c>
      <c r="I135" s="407">
        <v>7.5</v>
      </c>
      <c r="J135" s="406">
        <v>44927</v>
      </c>
      <c r="K135" s="344" t="s">
        <v>14139</v>
      </c>
      <c r="L135" s="344" t="s">
        <v>14139</v>
      </c>
    </row>
    <row r="136" spans="1:12" s="254" customFormat="1" ht="17.100000000000001" customHeight="1">
      <c r="A136" s="237" t="s">
        <v>12069</v>
      </c>
      <c r="B136" s="344">
        <v>2022</v>
      </c>
      <c r="C136" s="344" t="s">
        <v>6524</v>
      </c>
      <c r="D136" s="408" t="s">
        <v>14942</v>
      </c>
      <c r="E136" s="301">
        <f t="shared" si="2"/>
        <v>7.45</v>
      </c>
      <c r="F136" s="407">
        <v>7</v>
      </c>
      <c r="G136" s="407">
        <v>6.5</v>
      </c>
      <c r="H136" s="407">
        <v>8.5</v>
      </c>
      <c r="I136" s="407">
        <v>7.5</v>
      </c>
      <c r="J136" s="406">
        <v>44876</v>
      </c>
      <c r="K136" s="344" t="s">
        <v>14159</v>
      </c>
      <c r="L136" s="344" t="s">
        <v>14150</v>
      </c>
    </row>
    <row r="137" spans="1:12" s="254" customFormat="1" ht="17.100000000000001" customHeight="1">
      <c r="A137" s="237" t="s">
        <v>12069</v>
      </c>
      <c r="B137" s="300">
        <v>2021</v>
      </c>
      <c r="C137" s="300" t="s">
        <v>6524</v>
      </c>
      <c r="D137" s="405" t="s">
        <v>14941</v>
      </c>
      <c r="E137" s="301">
        <f t="shared" si="2"/>
        <v>7.45</v>
      </c>
      <c r="F137" s="407">
        <v>8</v>
      </c>
      <c r="G137" s="407">
        <v>7</v>
      </c>
      <c r="H137" s="407">
        <v>7.75</v>
      </c>
      <c r="I137" s="407">
        <v>7</v>
      </c>
      <c r="J137" s="398">
        <v>44799</v>
      </c>
      <c r="K137" s="347" t="s">
        <v>14940</v>
      </c>
      <c r="L137" s="300" t="s">
        <v>14939</v>
      </c>
    </row>
    <row r="138" spans="1:12" s="254" customFormat="1" ht="17.100000000000001" customHeight="1">
      <c r="A138" s="237" t="s">
        <v>12069</v>
      </c>
      <c r="B138" s="344">
        <v>2001</v>
      </c>
      <c r="C138" s="344" t="s">
        <v>6524</v>
      </c>
      <c r="D138" s="408" t="s">
        <v>14938</v>
      </c>
      <c r="E138" s="301">
        <f t="shared" si="2"/>
        <v>7.45</v>
      </c>
      <c r="F138" s="407">
        <v>7</v>
      </c>
      <c r="G138" s="407">
        <v>7</v>
      </c>
      <c r="H138" s="407">
        <v>6.25</v>
      </c>
      <c r="I138" s="407">
        <v>8.5</v>
      </c>
      <c r="J138" s="406">
        <v>44581</v>
      </c>
      <c r="K138" s="344" t="s">
        <v>14113</v>
      </c>
      <c r="L138" s="344" t="s">
        <v>14937</v>
      </c>
    </row>
    <row r="139" spans="1:12" s="254" customFormat="1" ht="17.100000000000001" customHeight="1">
      <c r="A139" s="186" t="s">
        <v>12069</v>
      </c>
      <c r="B139" s="344">
        <v>2023</v>
      </c>
      <c r="C139" s="344" t="s">
        <v>6524</v>
      </c>
      <c r="D139" s="408" t="s">
        <v>14936</v>
      </c>
      <c r="E139" s="301">
        <f t="shared" si="2"/>
        <v>7.4</v>
      </c>
      <c r="F139" s="407">
        <v>7.4</v>
      </c>
      <c r="G139" s="407">
        <v>7.4</v>
      </c>
      <c r="H139" s="407">
        <v>7.4</v>
      </c>
      <c r="I139" s="407">
        <v>7.4</v>
      </c>
      <c r="J139" s="406">
        <v>45569</v>
      </c>
      <c r="K139" s="344" t="s">
        <v>14935</v>
      </c>
      <c r="L139" s="344" t="s">
        <v>14934</v>
      </c>
    </row>
    <row r="140" spans="1:12" s="254" customFormat="1" ht="17.100000000000001" customHeight="1">
      <c r="A140" s="186" t="s">
        <v>12069</v>
      </c>
      <c r="B140" s="344">
        <v>2023</v>
      </c>
      <c r="C140" s="344" t="s">
        <v>6524</v>
      </c>
      <c r="D140" s="408" t="s">
        <v>14933</v>
      </c>
      <c r="E140" s="301">
        <f t="shared" si="2"/>
        <v>7.4</v>
      </c>
      <c r="F140" s="407">
        <v>8</v>
      </c>
      <c r="G140" s="407">
        <v>8</v>
      </c>
      <c r="H140" s="407">
        <v>7</v>
      </c>
      <c r="I140" s="407">
        <v>7</v>
      </c>
      <c r="J140" s="406">
        <v>45441</v>
      </c>
      <c r="K140" s="344" t="s">
        <v>14932</v>
      </c>
      <c r="L140" s="344" t="s">
        <v>14931</v>
      </c>
    </row>
    <row r="141" spans="1:12" s="254" customFormat="1" ht="17.100000000000001" customHeight="1">
      <c r="A141" s="186" t="s">
        <v>12069</v>
      </c>
      <c r="B141" s="344">
        <v>2024</v>
      </c>
      <c r="C141" s="344" t="s">
        <v>6524</v>
      </c>
      <c r="D141" s="408" t="s">
        <v>14930</v>
      </c>
      <c r="E141" s="301">
        <f t="shared" si="2"/>
        <v>7.4</v>
      </c>
      <c r="F141" s="407">
        <v>7</v>
      </c>
      <c r="G141" s="407">
        <v>7</v>
      </c>
      <c r="H141" s="407">
        <v>9</v>
      </c>
      <c r="I141" s="407">
        <v>7</v>
      </c>
      <c r="J141" s="406">
        <v>45368</v>
      </c>
      <c r="K141" s="344" t="s">
        <v>14720</v>
      </c>
      <c r="L141" s="344" t="s">
        <v>14929</v>
      </c>
    </row>
    <row r="142" spans="1:12" s="254" customFormat="1" ht="17.100000000000001" customHeight="1">
      <c r="A142" s="186" t="s">
        <v>12069</v>
      </c>
      <c r="B142" s="344">
        <v>2023</v>
      </c>
      <c r="C142" s="344" t="s">
        <v>6524</v>
      </c>
      <c r="D142" s="408" t="s">
        <v>14567</v>
      </c>
      <c r="E142" s="301">
        <f t="shared" si="2"/>
        <v>7.4</v>
      </c>
      <c r="F142" s="407">
        <v>8</v>
      </c>
      <c r="G142" s="407">
        <v>6</v>
      </c>
      <c r="H142" s="407">
        <v>8</v>
      </c>
      <c r="I142" s="407">
        <v>7</v>
      </c>
      <c r="J142" s="406">
        <v>45341</v>
      </c>
      <c r="K142" s="344" t="s">
        <v>14566</v>
      </c>
      <c r="L142" s="344" t="s">
        <v>14565</v>
      </c>
    </row>
    <row r="143" spans="1:12" s="254" customFormat="1" ht="17.100000000000001" customHeight="1">
      <c r="A143" s="237" t="s">
        <v>12069</v>
      </c>
      <c r="B143" s="344">
        <v>1979</v>
      </c>
      <c r="C143" s="344" t="s">
        <v>6524</v>
      </c>
      <c r="D143" s="408" t="s">
        <v>11868</v>
      </c>
      <c r="E143" s="301">
        <f t="shared" si="2"/>
        <v>7.4</v>
      </c>
      <c r="F143" s="407">
        <v>7</v>
      </c>
      <c r="G143" s="407">
        <v>7</v>
      </c>
      <c r="H143" s="407">
        <v>5</v>
      </c>
      <c r="I143" s="407">
        <v>9</v>
      </c>
      <c r="J143" s="406">
        <v>45163</v>
      </c>
      <c r="K143" s="344" t="s">
        <v>14393</v>
      </c>
      <c r="L143" s="344" t="s">
        <v>12674</v>
      </c>
    </row>
    <row r="144" spans="1:12" s="254" customFormat="1" ht="17.100000000000001" customHeight="1">
      <c r="A144" s="237" t="s">
        <v>12069</v>
      </c>
      <c r="B144" s="344">
        <v>1986</v>
      </c>
      <c r="C144" s="344" t="s">
        <v>6524</v>
      </c>
      <c r="D144" s="408" t="s">
        <v>14561</v>
      </c>
      <c r="E144" s="301">
        <f t="shared" si="2"/>
        <v>7.4</v>
      </c>
      <c r="F144" s="407">
        <v>7</v>
      </c>
      <c r="G144" s="407">
        <v>7</v>
      </c>
      <c r="H144" s="407">
        <v>9</v>
      </c>
      <c r="I144" s="407">
        <v>7</v>
      </c>
      <c r="J144" s="406">
        <v>45073</v>
      </c>
      <c r="K144" s="344" t="s">
        <v>14560</v>
      </c>
      <c r="L144" s="344" t="s">
        <v>14559</v>
      </c>
    </row>
    <row r="145" spans="1:12" s="254" customFormat="1" ht="17.100000000000001" customHeight="1">
      <c r="A145" s="237" t="s">
        <v>12069</v>
      </c>
      <c r="B145" s="300">
        <v>2002</v>
      </c>
      <c r="C145" s="300" t="s">
        <v>6524</v>
      </c>
      <c r="D145" s="408" t="s">
        <v>6562</v>
      </c>
      <c r="E145" s="301">
        <f t="shared" si="2"/>
        <v>7.4</v>
      </c>
      <c r="F145" s="301">
        <v>8</v>
      </c>
      <c r="G145" s="301">
        <v>6</v>
      </c>
      <c r="H145" s="301">
        <v>8</v>
      </c>
      <c r="I145" s="301">
        <v>7</v>
      </c>
      <c r="J145" s="398">
        <v>45025</v>
      </c>
      <c r="K145" s="300" t="s">
        <v>14290</v>
      </c>
      <c r="L145" s="300" t="s">
        <v>14289</v>
      </c>
    </row>
    <row r="146" spans="1:12" s="254" customFormat="1" ht="17.100000000000001" customHeight="1">
      <c r="A146" s="237" t="s">
        <v>12069</v>
      </c>
      <c r="B146" s="344">
        <v>1980</v>
      </c>
      <c r="C146" s="344" t="s">
        <v>6524</v>
      </c>
      <c r="D146" s="408" t="s">
        <v>14362</v>
      </c>
      <c r="E146" s="301">
        <f t="shared" si="2"/>
        <v>7.4</v>
      </c>
      <c r="F146" s="407">
        <v>8</v>
      </c>
      <c r="G146" s="407">
        <v>8</v>
      </c>
      <c r="H146" s="407">
        <v>7</v>
      </c>
      <c r="I146" s="407">
        <v>7</v>
      </c>
      <c r="J146" s="406">
        <v>45024</v>
      </c>
      <c r="K146" s="344" t="s">
        <v>14361</v>
      </c>
      <c r="L146" s="344" t="s">
        <v>14360</v>
      </c>
    </row>
    <row r="147" spans="1:12" s="254" customFormat="1" ht="17.100000000000001" customHeight="1">
      <c r="A147" s="237" t="s">
        <v>12069</v>
      </c>
      <c r="B147" s="344">
        <v>2002</v>
      </c>
      <c r="C147" s="344" t="s">
        <v>6524</v>
      </c>
      <c r="D147" s="408" t="s">
        <v>14928</v>
      </c>
      <c r="E147" s="301">
        <f t="shared" si="2"/>
        <v>7.4</v>
      </c>
      <c r="F147" s="407">
        <v>7.5</v>
      </c>
      <c r="G147" s="407">
        <v>8.5</v>
      </c>
      <c r="H147" s="407">
        <v>6.5</v>
      </c>
      <c r="I147" s="407">
        <v>7.5</v>
      </c>
      <c r="J147" s="406">
        <v>44992</v>
      </c>
      <c r="K147" s="344" t="s">
        <v>14927</v>
      </c>
      <c r="L147" s="344" t="s">
        <v>14926</v>
      </c>
    </row>
    <row r="148" spans="1:12" s="254" customFormat="1" ht="17.100000000000001" customHeight="1">
      <c r="A148" s="237" t="s">
        <v>12069</v>
      </c>
      <c r="B148" s="300">
        <v>2022</v>
      </c>
      <c r="C148" s="300" t="s">
        <v>6524</v>
      </c>
      <c r="D148" s="408" t="s">
        <v>14925</v>
      </c>
      <c r="E148" s="301">
        <f t="shared" si="2"/>
        <v>7.4</v>
      </c>
      <c r="F148" s="407">
        <v>8</v>
      </c>
      <c r="G148" s="407">
        <v>8</v>
      </c>
      <c r="H148" s="407">
        <v>7</v>
      </c>
      <c r="I148" s="407">
        <v>7</v>
      </c>
      <c r="J148" s="398">
        <v>44906</v>
      </c>
      <c r="K148" s="300" t="s">
        <v>14924</v>
      </c>
      <c r="L148" s="300" t="s">
        <v>14923</v>
      </c>
    </row>
    <row r="149" spans="1:12" s="254" customFormat="1" ht="17.100000000000001" customHeight="1">
      <c r="A149" s="237" t="s">
        <v>12069</v>
      </c>
      <c r="B149" s="344">
        <v>1999</v>
      </c>
      <c r="C149" s="344" t="s">
        <v>6524</v>
      </c>
      <c r="D149" s="408" t="s">
        <v>14439</v>
      </c>
      <c r="E149" s="301">
        <f t="shared" si="2"/>
        <v>7.4</v>
      </c>
      <c r="F149" s="407">
        <v>7</v>
      </c>
      <c r="G149" s="407">
        <v>6</v>
      </c>
      <c r="H149" s="407">
        <v>7.5</v>
      </c>
      <c r="I149" s="407">
        <v>8</v>
      </c>
      <c r="J149" s="406">
        <v>44619</v>
      </c>
      <c r="K149" s="344" t="s">
        <v>14438</v>
      </c>
      <c r="L149" s="344" t="s">
        <v>14184</v>
      </c>
    </row>
    <row r="150" spans="1:12" s="254" customFormat="1" ht="17.100000000000001" customHeight="1">
      <c r="A150" s="186" t="s">
        <v>12069</v>
      </c>
      <c r="B150" s="344">
        <v>1963</v>
      </c>
      <c r="C150" s="344" t="s">
        <v>6524</v>
      </c>
      <c r="D150" s="408" t="s">
        <v>14922</v>
      </c>
      <c r="E150" s="301">
        <f t="shared" si="2"/>
        <v>7.37</v>
      </c>
      <c r="F150" s="407">
        <v>7.5</v>
      </c>
      <c r="G150" s="407">
        <v>7.2</v>
      </c>
      <c r="H150" s="407">
        <v>7</v>
      </c>
      <c r="I150" s="407">
        <v>7.5</v>
      </c>
      <c r="J150" s="406">
        <v>45402</v>
      </c>
      <c r="K150" s="344" t="s">
        <v>14921</v>
      </c>
      <c r="L150" s="344" t="s">
        <v>14920</v>
      </c>
    </row>
    <row r="151" spans="1:12" s="254" customFormat="1" ht="17.100000000000001" customHeight="1">
      <c r="A151" s="237" t="s">
        <v>12069</v>
      </c>
      <c r="B151" s="344">
        <v>2014</v>
      </c>
      <c r="C151" s="344" t="s">
        <v>6524</v>
      </c>
      <c r="D151" s="408" t="s">
        <v>14587</v>
      </c>
      <c r="E151" s="301">
        <f t="shared" si="2"/>
        <v>7.35</v>
      </c>
      <c r="F151" s="407">
        <v>7</v>
      </c>
      <c r="G151" s="407">
        <v>9</v>
      </c>
      <c r="H151" s="407">
        <v>6.75</v>
      </c>
      <c r="I151" s="407">
        <v>7.5</v>
      </c>
      <c r="J151" s="406">
        <v>44982</v>
      </c>
      <c r="K151" s="344" t="s">
        <v>14586</v>
      </c>
      <c r="L151" s="409" t="s">
        <v>14585</v>
      </c>
    </row>
    <row r="152" spans="1:12" s="254" customFormat="1" ht="17.100000000000001" customHeight="1">
      <c r="A152" s="237" t="s">
        <v>12069</v>
      </c>
      <c r="B152" s="300">
        <v>1991</v>
      </c>
      <c r="C152" s="300" t="s">
        <v>6524</v>
      </c>
      <c r="D152" s="408" t="s">
        <v>14592</v>
      </c>
      <c r="E152" s="301">
        <f t="shared" si="2"/>
        <v>7.35</v>
      </c>
      <c r="F152" s="407">
        <v>7.5</v>
      </c>
      <c r="G152" s="407">
        <v>6</v>
      </c>
      <c r="H152" s="407">
        <v>7.5</v>
      </c>
      <c r="I152" s="407">
        <v>7.5</v>
      </c>
      <c r="J152" s="398">
        <v>44910</v>
      </c>
      <c r="K152" s="300" t="s">
        <v>14591</v>
      </c>
      <c r="L152" s="300" t="s">
        <v>12736</v>
      </c>
    </row>
    <row r="153" spans="1:12" s="254" customFormat="1" ht="17.100000000000001" customHeight="1">
      <c r="A153" s="237" t="s">
        <v>12069</v>
      </c>
      <c r="B153" s="344">
        <v>1998</v>
      </c>
      <c r="C153" s="344" t="s">
        <v>6524</v>
      </c>
      <c r="D153" s="408" t="s">
        <v>14282</v>
      </c>
      <c r="E153" s="301">
        <f t="shared" si="2"/>
        <v>7.35</v>
      </c>
      <c r="F153" s="407">
        <v>7.5</v>
      </c>
      <c r="G153" s="407">
        <v>5.5</v>
      </c>
      <c r="H153" s="407">
        <v>6.75</v>
      </c>
      <c r="I153" s="407">
        <v>8</v>
      </c>
      <c r="J153" s="406">
        <v>44895</v>
      </c>
      <c r="K153" s="344" t="s">
        <v>14281</v>
      </c>
      <c r="L153" s="344" t="s">
        <v>12744</v>
      </c>
    </row>
    <row r="154" spans="1:12" s="254" customFormat="1" ht="17.100000000000001" customHeight="1">
      <c r="A154" s="237" t="s">
        <v>12069</v>
      </c>
      <c r="B154" s="344">
        <v>1971</v>
      </c>
      <c r="C154" s="344" t="s">
        <v>6524</v>
      </c>
      <c r="D154" s="408" t="s">
        <v>14551</v>
      </c>
      <c r="E154" s="301">
        <f t="shared" si="2"/>
        <v>7.35</v>
      </c>
      <c r="F154" s="407">
        <v>7</v>
      </c>
      <c r="G154" s="407">
        <v>8</v>
      </c>
      <c r="H154" s="407">
        <v>6.25</v>
      </c>
      <c r="I154" s="407">
        <v>8</v>
      </c>
      <c r="J154" s="406">
        <v>44682</v>
      </c>
      <c r="K154" s="344" t="s">
        <v>14550</v>
      </c>
      <c r="L154" s="344" t="s">
        <v>12782</v>
      </c>
    </row>
    <row r="155" spans="1:12" s="254" customFormat="1" ht="17.100000000000001" customHeight="1">
      <c r="A155" s="237" t="s">
        <v>12069</v>
      </c>
      <c r="B155" s="344">
        <v>1997</v>
      </c>
      <c r="C155" s="344" t="s">
        <v>6524</v>
      </c>
      <c r="D155" s="408" t="s">
        <v>14672</v>
      </c>
      <c r="E155" s="301">
        <f t="shared" si="2"/>
        <v>7.35</v>
      </c>
      <c r="F155" s="407">
        <v>7.5</v>
      </c>
      <c r="G155" s="407">
        <v>7.5</v>
      </c>
      <c r="H155" s="407">
        <v>6.75</v>
      </c>
      <c r="I155" s="407">
        <v>7.5</v>
      </c>
      <c r="J155" s="406">
        <v>44617</v>
      </c>
      <c r="K155" s="344" t="s">
        <v>12695</v>
      </c>
      <c r="L155" s="344" t="s">
        <v>12766</v>
      </c>
    </row>
    <row r="156" spans="1:12" s="254" customFormat="1" ht="17.100000000000001" customHeight="1">
      <c r="A156" s="237" t="s">
        <v>12069</v>
      </c>
      <c r="B156" s="344">
        <v>1986</v>
      </c>
      <c r="C156" s="344" t="s">
        <v>6524</v>
      </c>
      <c r="D156" s="408" t="s">
        <v>14919</v>
      </c>
      <c r="E156" s="301">
        <f t="shared" si="2"/>
        <v>7.35</v>
      </c>
      <c r="F156" s="407">
        <v>7.5</v>
      </c>
      <c r="G156" s="407">
        <v>7</v>
      </c>
      <c r="H156" s="407">
        <v>7</v>
      </c>
      <c r="I156" s="407">
        <v>7.5</v>
      </c>
      <c r="J156" s="406">
        <v>44590</v>
      </c>
      <c r="K156" s="344" t="s">
        <v>13982</v>
      </c>
      <c r="L156" s="344" t="s">
        <v>12699</v>
      </c>
    </row>
    <row r="157" spans="1:12" s="254" customFormat="1" ht="17.100000000000001" customHeight="1">
      <c r="A157" s="186" t="s">
        <v>12069</v>
      </c>
      <c r="B157" s="344">
        <v>2024</v>
      </c>
      <c r="C157" s="344" t="s">
        <v>6524</v>
      </c>
      <c r="D157" s="408" t="s">
        <v>14918</v>
      </c>
      <c r="E157" s="301">
        <f t="shared" si="2"/>
        <v>7.33</v>
      </c>
      <c r="F157" s="407">
        <v>8.1</v>
      </c>
      <c r="G157" s="407">
        <v>7.8</v>
      </c>
      <c r="H157" s="407">
        <v>5</v>
      </c>
      <c r="I157" s="407">
        <v>7.8</v>
      </c>
      <c r="J157" s="406">
        <v>45457</v>
      </c>
      <c r="K157" s="344" t="s">
        <v>14417</v>
      </c>
      <c r="L157" s="344" t="s">
        <v>14917</v>
      </c>
    </row>
    <row r="158" spans="1:12" s="254" customFormat="1" ht="17.100000000000001" customHeight="1">
      <c r="A158" s="186" t="s">
        <v>12069</v>
      </c>
      <c r="B158" s="344">
        <v>2002</v>
      </c>
      <c r="C158" s="344" t="s">
        <v>6524</v>
      </c>
      <c r="D158" s="408" t="s">
        <v>14916</v>
      </c>
      <c r="E158" s="301">
        <f t="shared" si="2"/>
        <v>7.3</v>
      </c>
      <c r="F158" s="407">
        <v>7</v>
      </c>
      <c r="G158" s="407">
        <v>8</v>
      </c>
      <c r="H158" s="407">
        <v>10</v>
      </c>
      <c r="I158" s="407">
        <v>6</v>
      </c>
      <c r="J158" s="406">
        <v>45386</v>
      </c>
      <c r="K158" s="344" t="s">
        <v>14915</v>
      </c>
      <c r="L158" s="344" t="s">
        <v>14914</v>
      </c>
    </row>
    <row r="159" spans="1:12" s="254" customFormat="1" ht="17.100000000000001" customHeight="1">
      <c r="A159" s="237" t="s">
        <v>12069</v>
      </c>
      <c r="B159" s="344">
        <v>2021</v>
      </c>
      <c r="C159" s="344" t="s">
        <v>6524</v>
      </c>
      <c r="D159" s="408" t="s">
        <v>14913</v>
      </c>
      <c r="E159" s="301">
        <f t="shared" si="2"/>
        <v>7.3</v>
      </c>
      <c r="F159" s="407">
        <v>6</v>
      </c>
      <c r="G159" s="407">
        <v>7</v>
      </c>
      <c r="H159" s="407">
        <v>10</v>
      </c>
      <c r="I159" s="407">
        <v>7</v>
      </c>
      <c r="J159" s="406">
        <v>45279</v>
      </c>
      <c r="K159" s="344" t="s">
        <v>14912</v>
      </c>
      <c r="L159" s="344" t="s">
        <v>14911</v>
      </c>
    </row>
    <row r="160" spans="1:12" s="254" customFormat="1" ht="17.100000000000001" customHeight="1">
      <c r="A160" s="237" t="s">
        <v>12069</v>
      </c>
      <c r="B160" s="344">
        <v>2023</v>
      </c>
      <c r="C160" s="344" t="s">
        <v>6524</v>
      </c>
      <c r="D160" s="408" t="s">
        <v>14492</v>
      </c>
      <c r="E160" s="301">
        <f t="shared" si="2"/>
        <v>7.3</v>
      </c>
      <c r="F160" s="407">
        <v>7</v>
      </c>
      <c r="G160" s="407">
        <v>8</v>
      </c>
      <c r="H160" s="407">
        <v>6</v>
      </c>
      <c r="I160" s="407">
        <v>8</v>
      </c>
      <c r="J160" s="406">
        <v>45269</v>
      </c>
      <c r="K160" s="344" t="s">
        <v>14491</v>
      </c>
      <c r="L160" s="344" t="s">
        <v>12737</v>
      </c>
    </row>
    <row r="161" spans="1:12" s="254" customFormat="1" ht="17.100000000000001" customHeight="1">
      <c r="A161" s="237" t="s">
        <v>12069</v>
      </c>
      <c r="B161" s="344">
        <v>2023</v>
      </c>
      <c r="C161" s="344" t="s">
        <v>6524</v>
      </c>
      <c r="D161" s="408" t="s">
        <v>14490</v>
      </c>
      <c r="E161" s="301">
        <f t="shared" si="2"/>
        <v>7.3</v>
      </c>
      <c r="F161" s="407">
        <v>8</v>
      </c>
      <c r="G161" s="407">
        <v>7</v>
      </c>
      <c r="H161" s="407">
        <v>7</v>
      </c>
      <c r="I161" s="407">
        <v>7</v>
      </c>
      <c r="J161" s="406">
        <v>45245</v>
      </c>
      <c r="K161" s="344" t="s">
        <v>14438</v>
      </c>
      <c r="L161" s="344" t="s">
        <v>14489</v>
      </c>
    </row>
    <row r="162" spans="1:12" s="254" customFormat="1" ht="17.100000000000001" customHeight="1">
      <c r="A162" s="237" t="s">
        <v>12069</v>
      </c>
      <c r="B162" s="344">
        <v>1998</v>
      </c>
      <c r="C162" s="344" t="s">
        <v>6524</v>
      </c>
      <c r="D162" s="408" t="s">
        <v>14910</v>
      </c>
      <c r="E162" s="301">
        <f t="shared" si="2"/>
        <v>7.3</v>
      </c>
      <c r="F162" s="407">
        <v>7</v>
      </c>
      <c r="G162" s="407">
        <v>8</v>
      </c>
      <c r="H162" s="407">
        <v>8</v>
      </c>
      <c r="I162" s="407">
        <v>7</v>
      </c>
      <c r="J162" s="406">
        <v>45157</v>
      </c>
      <c r="K162" s="344" t="s">
        <v>14909</v>
      </c>
      <c r="L162" s="344" t="s">
        <v>14908</v>
      </c>
    </row>
    <row r="163" spans="1:12" s="254" customFormat="1" ht="17.100000000000001" customHeight="1">
      <c r="A163" s="237" t="s">
        <v>12069</v>
      </c>
      <c r="B163" s="344">
        <v>2013</v>
      </c>
      <c r="C163" s="344" t="s">
        <v>6524</v>
      </c>
      <c r="D163" s="408" t="s">
        <v>14244</v>
      </c>
      <c r="E163" s="301">
        <f t="shared" si="2"/>
        <v>7.3</v>
      </c>
      <c r="F163" s="407">
        <v>7</v>
      </c>
      <c r="G163" s="407">
        <v>4</v>
      </c>
      <c r="H163" s="407">
        <v>6</v>
      </c>
      <c r="I163" s="407">
        <v>9</v>
      </c>
      <c r="J163" s="406">
        <v>45139</v>
      </c>
      <c r="K163" s="344" t="s">
        <v>14243</v>
      </c>
      <c r="L163" s="344" t="s">
        <v>14243</v>
      </c>
    </row>
    <row r="164" spans="1:12" s="254" customFormat="1" ht="17.100000000000001" customHeight="1">
      <c r="A164" s="237" t="s">
        <v>12069</v>
      </c>
      <c r="B164" s="344">
        <v>2018</v>
      </c>
      <c r="C164" s="344" t="s">
        <v>6524</v>
      </c>
      <c r="D164" s="408" t="s">
        <v>14907</v>
      </c>
      <c r="E164" s="301">
        <f t="shared" si="2"/>
        <v>7.3</v>
      </c>
      <c r="F164" s="407">
        <v>7</v>
      </c>
      <c r="G164" s="407">
        <v>8.5</v>
      </c>
      <c r="H164" s="407">
        <v>7.75</v>
      </c>
      <c r="I164" s="407">
        <v>7</v>
      </c>
      <c r="J164" s="406">
        <v>44736</v>
      </c>
      <c r="K164" s="344" t="s">
        <v>14027</v>
      </c>
      <c r="L164" s="344" t="s">
        <v>14142</v>
      </c>
    </row>
    <row r="165" spans="1:12" s="254" customFormat="1" ht="17.100000000000001" customHeight="1">
      <c r="A165" s="186" t="s">
        <v>12069</v>
      </c>
      <c r="B165" s="344">
        <v>2006</v>
      </c>
      <c r="C165" s="344" t="s">
        <v>6524</v>
      </c>
      <c r="D165" s="408" t="s">
        <v>14906</v>
      </c>
      <c r="E165" s="301">
        <f t="shared" si="2"/>
        <v>7.2799999999999994</v>
      </c>
      <c r="F165" s="407">
        <v>7</v>
      </c>
      <c r="G165" s="407">
        <v>9</v>
      </c>
      <c r="H165" s="407">
        <v>7</v>
      </c>
      <c r="I165" s="407">
        <v>7.2</v>
      </c>
      <c r="J165" s="406">
        <v>45458</v>
      </c>
      <c r="K165" s="344" t="s">
        <v>14905</v>
      </c>
      <c r="L165" s="344" t="s">
        <v>14904</v>
      </c>
    </row>
    <row r="166" spans="1:12" s="254" customFormat="1" ht="17.100000000000001" customHeight="1">
      <c r="A166" s="186" t="s">
        <v>12069</v>
      </c>
      <c r="B166" s="344">
        <v>2003</v>
      </c>
      <c r="C166" s="344" t="s">
        <v>6524</v>
      </c>
      <c r="D166" s="408" t="s">
        <v>14903</v>
      </c>
      <c r="E166" s="301">
        <f t="shared" si="2"/>
        <v>7.2700000000000005</v>
      </c>
      <c r="F166" s="407">
        <v>8</v>
      </c>
      <c r="G166" s="407">
        <v>9.5</v>
      </c>
      <c r="H166" s="407">
        <v>6</v>
      </c>
      <c r="I166" s="407">
        <v>6.8</v>
      </c>
      <c r="J166" s="406">
        <v>45505</v>
      </c>
      <c r="K166" s="344" t="s">
        <v>14902</v>
      </c>
      <c r="L166" s="344" t="s">
        <v>14674</v>
      </c>
    </row>
    <row r="167" spans="1:12" s="254" customFormat="1" ht="17.100000000000001" customHeight="1">
      <c r="A167" s="186" t="s">
        <v>12069</v>
      </c>
      <c r="B167" s="344">
        <v>2013</v>
      </c>
      <c r="C167" s="344" t="s">
        <v>6524</v>
      </c>
      <c r="D167" s="408" t="s">
        <v>14901</v>
      </c>
      <c r="E167" s="301">
        <f t="shared" si="2"/>
        <v>7.26</v>
      </c>
      <c r="F167" s="407">
        <v>7</v>
      </c>
      <c r="G167" s="407">
        <v>6.8</v>
      </c>
      <c r="H167" s="407">
        <v>6.8</v>
      </c>
      <c r="I167" s="407">
        <v>7.8</v>
      </c>
      <c r="J167" s="406">
        <v>45577</v>
      </c>
      <c r="K167" s="344" t="s">
        <v>14900</v>
      </c>
      <c r="L167" s="344" t="s">
        <v>14118</v>
      </c>
    </row>
    <row r="168" spans="1:12" s="254" customFormat="1" ht="17.100000000000001" customHeight="1">
      <c r="A168" s="186" t="s">
        <v>12069</v>
      </c>
      <c r="B168" s="344">
        <v>2014</v>
      </c>
      <c r="C168" s="344" t="s">
        <v>6524</v>
      </c>
      <c r="D168" s="408" t="s">
        <v>14899</v>
      </c>
      <c r="E168" s="301">
        <f t="shared" si="2"/>
        <v>7.26</v>
      </c>
      <c r="F168" s="407">
        <v>7.2</v>
      </c>
      <c r="G168" s="407">
        <v>8</v>
      </c>
      <c r="H168" s="407">
        <v>8.5</v>
      </c>
      <c r="I168" s="407">
        <v>6.5</v>
      </c>
      <c r="J168" s="406">
        <v>45455</v>
      </c>
      <c r="K168" s="344" t="s">
        <v>12782</v>
      </c>
      <c r="L168" s="344" t="s">
        <v>14667</v>
      </c>
    </row>
    <row r="169" spans="1:12" s="254" customFormat="1" ht="17.100000000000001" customHeight="1">
      <c r="A169" s="237" t="s">
        <v>12069</v>
      </c>
      <c r="B169" s="344">
        <v>1976</v>
      </c>
      <c r="C169" s="344" t="s">
        <v>6524</v>
      </c>
      <c r="D169" s="408" t="s">
        <v>14162</v>
      </c>
      <c r="E169" s="301">
        <f t="shared" si="2"/>
        <v>7.26</v>
      </c>
      <c r="F169" s="407">
        <v>8</v>
      </c>
      <c r="G169" s="407">
        <v>8</v>
      </c>
      <c r="H169" s="407">
        <v>7.5</v>
      </c>
      <c r="I169" s="407">
        <v>6.4</v>
      </c>
      <c r="J169" s="406">
        <v>44954</v>
      </c>
      <c r="K169" s="344" t="s">
        <v>14161</v>
      </c>
      <c r="L169" s="409" t="s">
        <v>12671</v>
      </c>
    </row>
    <row r="170" spans="1:12" s="254" customFormat="1" ht="17.100000000000001" customHeight="1">
      <c r="A170" s="237" t="s">
        <v>12069</v>
      </c>
      <c r="B170" s="344">
        <v>2018</v>
      </c>
      <c r="C170" s="344" t="s">
        <v>6524</v>
      </c>
      <c r="D170" s="408" t="s">
        <v>14852</v>
      </c>
      <c r="E170" s="301">
        <f t="shared" si="2"/>
        <v>7.25</v>
      </c>
      <c r="F170" s="407">
        <v>7.5</v>
      </c>
      <c r="G170" s="407">
        <v>6.5</v>
      </c>
      <c r="H170" s="407">
        <v>6.75</v>
      </c>
      <c r="I170" s="407">
        <v>7.5</v>
      </c>
      <c r="J170" s="406">
        <v>44983</v>
      </c>
      <c r="K170" s="344" t="s">
        <v>14851</v>
      </c>
      <c r="L170" s="409" t="s">
        <v>14245</v>
      </c>
    </row>
    <row r="171" spans="1:12" s="254" customFormat="1" ht="17.100000000000001" customHeight="1">
      <c r="A171" s="237" t="s">
        <v>12069</v>
      </c>
      <c r="B171" s="344">
        <v>2022</v>
      </c>
      <c r="C171" s="344" t="s">
        <v>6524</v>
      </c>
      <c r="D171" s="408" t="s">
        <v>14545</v>
      </c>
      <c r="E171" s="301">
        <f t="shared" si="2"/>
        <v>7.25</v>
      </c>
      <c r="F171" s="407">
        <v>7</v>
      </c>
      <c r="G171" s="407">
        <v>6</v>
      </c>
      <c r="H171" s="407">
        <v>7.75</v>
      </c>
      <c r="I171" s="407">
        <v>7.5</v>
      </c>
      <c r="J171" s="406">
        <v>44967</v>
      </c>
      <c r="K171" s="344" t="s">
        <v>14544</v>
      </c>
      <c r="L171" s="409" t="s">
        <v>14543</v>
      </c>
    </row>
    <row r="172" spans="1:12" s="254" customFormat="1" ht="17.100000000000001" customHeight="1">
      <c r="A172" s="237" t="s">
        <v>12069</v>
      </c>
      <c r="B172" s="300">
        <v>1990</v>
      </c>
      <c r="C172" s="300" t="s">
        <v>6524</v>
      </c>
      <c r="D172" s="405" t="s">
        <v>14898</v>
      </c>
      <c r="E172" s="301">
        <f t="shared" si="2"/>
        <v>7.25</v>
      </c>
      <c r="F172" s="407">
        <v>7.5</v>
      </c>
      <c r="G172" s="407">
        <v>6.5</v>
      </c>
      <c r="H172" s="407">
        <v>7.75</v>
      </c>
      <c r="I172" s="407">
        <v>7</v>
      </c>
      <c r="J172" s="398">
        <v>44849</v>
      </c>
      <c r="K172" s="300" t="s">
        <v>14686</v>
      </c>
      <c r="L172" s="300" t="s">
        <v>12682</v>
      </c>
    </row>
    <row r="173" spans="1:12" s="254" customFormat="1" ht="17.100000000000001" customHeight="1">
      <c r="A173" s="237" t="s">
        <v>12069</v>
      </c>
      <c r="B173" s="344">
        <v>1990</v>
      </c>
      <c r="C173" s="344" t="s">
        <v>6524</v>
      </c>
      <c r="D173" s="408" t="s">
        <v>14589</v>
      </c>
      <c r="E173" s="301">
        <f t="shared" si="2"/>
        <v>7.25</v>
      </c>
      <c r="F173" s="407">
        <v>6.5</v>
      </c>
      <c r="G173" s="407">
        <v>6</v>
      </c>
      <c r="H173" s="407">
        <v>7.5</v>
      </c>
      <c r="I173" s="407">
        <v>8</v>
      </c>
      <c r="J173" s="406">
        <v>44604</v>
      </c>
      <c r="K173" s="344" t="s">
        <v>14307</v>
      </c>
      <c r="L173" s="344" t="s">
        <v>14306</v>
      </c>
    </row>
    <row r="174" spans="1:12" s="254" customFormat="1" ht="17.100000000000001" customHeight="1">
      <c r="A174" s="186" t="s">
        <v>12069</v>
      </c>
      <c r="B174" s="344">
        <v>1962</v>
      </c>
      <c r="C174" s="344" t="s">
        <v>6524</v>
      </c>
      <c r="D174" s="408" t="s">
        <v>14897</v>
      </c>
      <c r="E174" s="301">
        <f t="shared" si="2"/>
        <v>7.2</v>
      </c>
      <c r="F174" s="407">
        <v>7.2</v>
      </c>
      <c r="G174" s="407">
        <v>8</v>
      </c>
      <c r="H174" s="407">
        <v>8</v>
      </c>
      <c r="I174" s="407">
        <v>6.6</v>
      </c>
      <c r="J174" s="406">
        <v>45458</v>
      </c>
      <c r="K174" s="344" t="s">
        <v>14896</v>
      </c>
      <c r="L174" s="344" t="s">
        <v>14401</v>
      </c>
    </row>
    <row r="175" spans="1:12" s="254" customFormat="1" ht="17.100000000000001" customHeight="1">
      <c r="A175" s="186" t="s">
        <v>12069</v>
      </c>
      <c r="B175" s="344">
        <v>1974</v>
      </c>
      <c r="C175" s="344" t="s">
        <v>6524</v>
      </c>
      <c r="D175" s="412" t="s">
        <v>14895</v>
      </c>
      <c r="E175" s="301">
        <f t="shared" si="2"/>
        <v>7.2</v>
      </c>
      <c r="F175" s="407">
        <v>7</v>
      </c>
      <c r="G175" s="407">
        <v>9</v>
      </c>
      <c r="H175" s="407">
        <v>7</v>
      </c>
      <c r="I175" s="407">
        <v>7</v>
      </c>
      <c r="J175" s="406">
        <v>45355</v>
      </c>
      <c r="K175" s="344" t="s">
        <v>14817</v>
      </c>
      <c r="L175" s="344" t="s">
        <v>14894</v>
      </c>
    </row>
    <row r="176" spans="1:12" s="254" customFormat="1" ht="17.100000000000001" customHeight="1">
      <c r="A176" s="237" t="s">
        <v>12069</v>
      </c>
      <c r="B176" s="344">
        <v>2023</v>
      </c>
      <c r="C176" s="344" t="s">
        <v>6524</v>
      </c>
      <c r="D176" s="408" t="s">
        <v>14893</v>
      </c>
      <c r="E176" s="301">
        <f t="shared" si="2"/>
        <v>7.2</v>
      </c>
      <c r="F176" s="407">
        <v>7</v>
      </c>
      <c r="G176" s="407">
        <v>7</v>
      </c>
      <c r="H176" s="407">
        <v>6</v>
      </c>
      <c r="I176" s="407">
        <v>8</v>
      </c>
      <c r="J176" s="406">
        <v>45201</v>
      </c>
      <c r="K176" s="344" t="s">
        <v>14892</v>
      </c>
      <c r="L176" s="344" t="s">
        <v>14891</v>
      </c>
    </row>
    <row r="177" spans="1:12" s="254" customFormat="1" ht="17.100000000000001" customHeight="1">
      <c r="A177" s="237" t="s">
        <v>12069</v>
      </c>
      <c r="B177" s="344">
        <v>1974</v>
      </c>
      <c r="C177" s="344" t="s">
        <v>6524</v>
      </c>
      <c r="D177" s="408" t="s">
        <v>14890</v>
      </c>
      <c r="E177" s="301">
        <f t="shared" si="2"/>
        <v>7.2</v>
      </c>
      <c r="F177" s="407">
        <v>7</v>
      </c>
      <c r="G177" s="407">
        <v>7</v>
      </c>
      <c r="H177" s="407">
        <v>8</v>
      </c>
      <c r="I177" s="407">
        <v>7</v>
      </c>
      <c r="J177" s="406">
        <v>45143</v>
      </c>
      <c r="K177" s="344" t="s">
        <v>14533</v>
      </c>
      <c r="L177" s="344" t="s">
        <v>14889</v>
      </c>
    </row>
    <row r="178" spans="1:12" s="254" customFormat="1" ht="17.100000000000001" customHeight="1">
      <c r="A178" s="237" t="s">
        <v>12069</v>
      </c>
      <c r="B178" s="344">
        <v>2021</v>
      </c>
      <c r="C178" s="344" t="s">
        <v>6524</v>
      </c>
      <c r="D178" s="408" t="s">
        <v>14888</v>
      </c>
      <c r="E178" s="301">
        <f t="shared" si="2"/>
        <v>7.2</v>
      </c>
      <c r="F178" s="407">
        <v>7</v>
      </c>
      <c r="G178" s="407">
        <v>7</v>
      </c>
      <c r="H178" s="407">
        <v>6</v>
      </c>
      <c r="I178" s="407">
        <v>8</v>
      </c>
      <c r="J178" s="406">
        <v>45066</v>
      </c>
      <c r="K178" s="344" t="s">
        <v>14887</v>
      </c>
      <c r="L178" s="344" t="s">
        <v>14886</v>
      </c>
    </row>
    <row r="179" spans="1:12" s="254" customFormat="1" ht="17.100000000000001" customHeight="1">
      <c r="A179" s="237" t="s">
        <v>12069</v>
      </c>
      <c r="B179" s="344">
        <v>2004</v>
      </c>
      <c r="C179" s="344" t="s">
        <v>6524</v>
      </c>
      <c r="D179" s="408" t="s">
        <v>14383</v>
      </c>
      <c r="E179" s="301">
        <f t="shared" si="2"/>
        <v>7.2</v>
      </c>
      <c r="F179" s="407">
        <v>8</v>
      </c>
      <c r="G179" s="407">
        <v>8</v>
      </c>
      <c r="H179" s="407">
        <v>6</v>
      </c>
      <c r="I179" s="407">
        <v>7</v>
      </c>
      <c r="J179" s="406">
        <v>45037</v>
      </c>
      <c r="K179" s="344" t="s">
        <v>12782</v>
      </c>
      <c r="L179" s="344" t="s">
        <v>14382</v>
      </c>
    </row>
    <row r="180" spans="1:12" s="254" customFormat="1" ht="17.100000000000001" customHeight="1">
      <c r="A180" s="237" t="s">
        <v>12069</v>
      </c>
      <c r="B180" s="300">
        <v>2000</v>
      </c>
      <c r="C180" s="300" t="s">
        <v>6524</v>
      </c>
      <c r="D180" s="405" t="s">
        <v>14555</v>
      </c>
      <c r="E180" s="301">
        <f t="shared" si="2"/>
        <v>7.2</v>
      </c>
      <c r="F180" s="407">
        <v>7</v>
      </c>
      <c r="G180" s="407">
        <v>7.5</v>
      </c>
      <c r="H180" s="407">
        <v>6.75</v>
      </c>
      <c r="I180" s="407">
        <v>7.5</v>
      </c>
      <c r="J180" s="398">
        <v>44883</v>
      </c>
      <c r="K180" s="300" t="s">
        <v>14261</v>
      </c>
      <c r="L180" s="300" t="s">
        <v>14260</v>
      </c>
    </row>
    <row r="181" spans="1:12" s="254" customFormat="1" ht="17.100000000000001" customHeight="1">
      <c r="A181" s="237" t="s">
        <v>12069</v>
      </c>
      <c r="B181" s="300">
        <v>2022</v>
      </c>
      <c r="C181" s="300" t="s">
        <v>6524</v>
      </c>
      <c r="D181" s="405" t="s">
        <v>14885</v>
      </c>
      <c r="E181" s="301">
        <f t="shared" si="2"/>
        <v>7.2</v>
      </c>
      <c r="F181" s="407">
        <v>7</v>
      </c>
      <c r="G181" s="407">
        <v>6</v>
      </c>
      <c r="H181" s="407">
        <v>6.5</v>
      </c>
      <c r="I181" s="407">
        <v>8</v>
      </c>
      <c r="J181" s="398">
        <v>44848</v>
      </c>
      <c r="K181" s="300" t="s">
        <v>14884</v>
      </c>
      <c r="L181" s="300" t="s">
        <v>14883</v>
      </c>
    </row>
    <row r="182" spans="1:12" s="254" customFormat="1" ht="17.100000000000001" customHeight="1">
      <c r="A182" s="237" t="s">
        <v>12069</v>
      </c>
      <c r="B182" s="344">
        <v>1994</v>
      </c>
      <c r="C182" s="344" t="s">
        <v>6524</v>
      </c>
      <c r="D182" s="408" t="s">
        <v>14664</v>
      </c>
      <c r="E182" s="301">
        <f t="shared" si="2"/>
        <v>7.2</v>
      </c>
      <c r="F182" s="407">
        <v>8.5</v>
      </c>
      <c r="G182" s="407">
        <v>6</v>
      </c>
      <c r="H182" s="407">
        <v>4.25</v>
      </c>
      <c r="I182" s="407">
        <v>8</v>
      </c>
      <c r="J182" s="406">
        <v>44707</v>
      </c>
      <c r="K182" s="344" t="s">
        <v>14663</v>
      </c>
      <c r="L182" s="344" t="s">
        <v>14662</v>
      </c>
    </row>
    <row r="183" spans="1:12" s="254" customFormat="1" ht="17.100000000000001" customHeight="1">
      <c r="A183" s="186" t="s">
        <v>12069</v>
      </c>
      <c r="B183" s="344">
        <v>1979</v>
      </c>
      <c r="C183" s="344" t="s">
        <v>6524</v>
      </c>
      <c r="D183" s="408" t="s">
        <v>14882</v>
      </c>
      <c r="E183" s="301">
        <f t="shared" si="2"/>
        <v>7.1599999999999993</v>
      </c>
      <c r="F183" s="407">
        <v>7.8</v>
      </c>
      <c r="G183" s="407">
        <v>5</v>
      </c>
      <c r="H183" s="407">
        <v>8</v>
      </c>
      <c r="I183" s="407">
        <v>6.8</v>
      </c>
      <c r="J183" s="406">
        <v>45449</v>
      </c>
      <c r="K183" s="344" t="s">
        <v>14675</v>
      </c>
      <c r="L183" s="344" t="s">
        <v>12715</v>
      </c>
    </row>
    <row r="184" spans="1:12" s="254" customFormat="1" ht="17.100000000000001" customHeight="1">
      <c r="A184" s="237" t="s">
        <v>12069</v>
      </c>
      <c r="B184" s="344">
        <v>1985</v>
      </c>
      <c r="C184" s="344" t="s">
        <v>6524</v>
      </c>
      <c r="D184" s="408" t="s">
        <v>14130</v>
      </c>
      <c r="E184" s="301">
        <f t="shared" si="2"/>
        <v>7.15</v>
      </c>
      <c r="F184" s="407">
        <v>6</v>
      </c>
      <c r="G184" s="407">
        <v>5</v>
      </c>
      <c r="H184" s="407">
        <v>5.25</v>
      </c>
      <c r="I184" s="407">
        <v>9.5</v>
      </c>
      <c r="J184" s="406">
        <v>44780</v>
      </c>
      <c r="K184" s="344" t="s">
        <v>14881</v>
      </c>
      <c r="L184" s="344" t="s">
        <v>14128</v>
      </c>
    </row>
    <row r="185" spans="1:12" s="254" customFormat="1" ht="17.100000000000001" customHeight="1">
      <c r="A185" s="237" t="s">
        <v>12069</v>
      </c>
      <c r="B185" s="344">
        <v>2009</v>
      </c>
      <c r="C185" s="344" t="s">
        <v>6524</v>
      </c>
      <c r="D185" s="408" t="s">
        <v>14608</v>
      </c>
      <c r="E185" s="301">
        <f t="shared" si="2"/>
        <v>7.15</v>
      </c>
      <c r="F185" s="407">
        <v>7</v>
      </c>
      <c r="G185" s="407">
        <v>6.5</v>
      </c>
      <c r="H185" s="407">
        <v>7</v>
      </c>
      <c r="I185" s="407">
        <v>7.5</v>
      </c>
      <c r="J185" s="406">
        <v>44625</v>
      </c>
      <c r="K185" s="344" t="s">
        <v>14607</v>
      </c>
      <c r="L185" s="344" t="s">
        <v>14606</v>
      </c>
    </row>
    <row r="186" spans="1:12" s="254" customFormat="1" ht="17.100000000000001" customHeight="1">
      <c r="A186" s="237" t="s">
        <v>12069</v>
      </c>
      <c r="B186" s="300">
        <v>1989</v>
      </c>
      <c r="C186" s="300" t="s">
        <v>6524</v>
      </c>
      <c r="D186" s="405" t="s">
        <v>14394</v>
      </c>
      <c r="E186" s="301">
        <f t="shared" si="2"/>
        <v>7.15</v>
      </c>
      <c r="F186" s="407">
        <v>9.5</v>
      </c>
      <c r="G186" s="407">
        <v>7</v>
      </c>
      <c r="H186" s="407">
        <v>6</v>
      </c>
      <c r="I186" s="407">
        <v>6</v>
      </c>
      <c r="J186" s="398">
        <v>44541</v>
      </c>
      <c r="K186" s="300" t="s">
        <v>14281</v>
      </c>
      <c r="L186" s="300" t="s">
        <v>12688</v>
      </c>
    </row>
    <row r="187" spans="1:12" s="254" customFormat="1" ht="17.100000000000001" customHeight="1">
      <c r="A187" s="237" t="s">
        <v>12069</v>
      </c>
      <c r="B187" s="344">
        <v>2023</v>
      </c>
      <c r="C187" s="344" t="s">
        <v>6524</v>
      </c>
      <c r="D187" s="408" t="s">
        <v>14880</v>
      </c>
      <c r="E187" s="301">
        <f t="shared" si="2"/>
        <v>7.1</v>
      </c>
      <c r="F187" s="407">
        <v>8</v>
      </c>
      <c r="G187" s="407">
        <v>9</v>
      </c>
      <c r="H187" s="407">
        <v>7</v>
      </c>
      <c r="I187" s="407">
        <v>6</v>
      </c>
      <c r="J187" s="406">
        <v>45268</v>
      </c>
      <c r="K187" s="344" t="s">
        <v>13982</v>
      </c>
      <c r="L187" s="344" t="s">
        <v>13567</v>
      </c>
    </row>
    <row r="188" spans="1:12" s="254" customFormat="1" ht="17.100000000000001" customHeight="1">
      <c r="A188" s="237" t="s">
        <v>12069</v>
      </c>
      <c r="B188" s="344">
        <v>1975</v>
      </c>
      <c r="C188" s="344" t="s">
        <v>6524</v>
      </c>
      <c r="D188" s="408" t="s">
        <v>14250</v>
      </c>
      <c r="E188" s="301">
        <f t="shared" si="2"/>
        <v>7.1</v>
      </c>
      <c r="F188" s="407">
        <v>8</v>
      </c>
      <c r="G188" s="407">
        <v>7</v>
      </c>
      <c r="H188" s="407">
        <v>6</v>
      </c>
      <c r="I188" s="407">
        <v>7</v>
      </c>
      <c r="J188" s="406">
        <v>45247</v>
      </c>
      <c r="K188" s="344" t="s">
        <v>14249</v>
      </c>
      <c r="L188" s="344" t="s">
        <v>14248</v>
      </c>
    </row>
    <row r="189" spans="1:12" s="254" customFormat="1" ht="17.100000000000001" customHeight="1">
      <c r="A189" s="237" t="s">
        <v>12069</v>
      </c>
      <c r="B189" s="344">
        <v>1988</v>
      </c>
      <c r="C189" s="344" t="s">
        <v>6524</v>
      </c>
      <c r="D189" s="408" t="s">
        <v>14635</v>
      </c>
      <c r="E189" s="301">
        <f t="shared" si="2"/>
        <v>7.1</v>
      </c>
      <c r="F189" s="407">
        <v>7</v>
      </c>
      <c r="G189" s="407">
        <v>6</v>
      </c>
      <c r="H189" s="407">
        <v>6</v>
      </c>
      <c r="I189" s="407">
        <v>8</v>
      </c>
      <c r="J189" s="406">
        <v>45149</v>
      </c>
      <c r="K189" s="344" t="s">
        <v>14273</v>
      </c>
      <c r="L189" s="344" t="s">
        <v>12770</v>
      </c>
    </row>
    <row r="190" spans="1:12" s="254" customFormat="1" ht="17.100000000000001" customHeight="1">
      <c r="A190" s="237" t="s">
        <v>12069</v>
      </c>
      <c r="B190" s="344">
        <v>2017</v>
      </c>
      <c r="C190" s="344" t="s">
        <v>6524</v>
      </c>
      <c r="D190" s="408" t="s">
        <v>14152</v>
      </c>
      <c r="E190" s="301">
        <f t="shared" si="2"/>
        <v>7.1</v>
      </c>
      <c r="F190" s="407">
        <v>7</v>
      </c>
      <c r="G190" s="407">
        <v>6</v>
      </c>
      <c r="H190" s="407">
        <v>8</v>
      </c>
      <c r="I190" s="407">
        <v>7</v>
      </c>
      <c r="J190" s="406">
        <v>45113</v>
      </c>
      <c r="K190" s="344" t="s">
        <v>14151</v>
      </c>
      <c r="L190" s="344" t="s">
        <v>14150</v>
      </c>
    </row>
    <row r="191" spans="1:12" s="254" customFormat="1" ht="17.100000000000001" customHeight="1">
      <c r="A191" s="237" t="s">
        <v>12069</v>
      </c>
      <c r="B191" s="344">
        <v>2023</v>
      </c>
      <c r="C191" s="344" t="s">
        <v>6524</v>
      </c>
      <c r="D191" s="408" t="s">
        <v>14433</v>
      </c>
      <c r="E191" s="301">
        <f t="shared" si="2"/>
        <v>7.1</v>
      </c>
      <c r="F191" s="407">
        <v>7</v>
      </c>
      <c r="G191" s="407">
        <v>6</v>
      </c>
      <c r="H191" s="407">
        <v>8</v>
      </c>
      <c r="I191" s="407">
        <v>7</v>
      </c>
      <c r="J191" s="398">
        <v>45108</v>
      </c>
      <c r="K191" s="344" t="s">
        <v>14432</v>
      </c>
      <c r="L191" s="344" t="s">
        <v>14431</v>
      </c>
    </row>
    <row r="192" spans="1:12" s="254" customFormat="1" ht="17.100000000000001" customHeight="1">
      <c r="A192" s="237" t="s">
        <v>12069</v>
      </c>
      <c r="B192" s="344">
        <v>1997</v>
      </c>
      <c r="C192" s="344" t="s">
        <v>6524</v>
      </c>
      <c r="D192" s="408" t="s">
        <v>14647</v>
      </c>
      <c r="E192" s="301">
        <f t="shared" si="2"/>
        <v>7.1</v>
      </c>
      <c r="F192" s="407">
        <v>6</v>
      </c>
      <c r="G192" s="407">
        <v>9</v>
      </c>
      <c r="H192" s="407">
        <v>10</v>
      </c>
      <c r="I192" s="407">
        <v>6</v>
      </c>
      <c r="J192" s="406">
        <v>45080</v>
      </c>
      <c r="K192" s="344" t="s">
        <v>12751</v>
      </c>
      <c r="L192" s="344" t="s">
        <v>13567</v>
      </c>
    </row>
    <row r="193" spans="1:12" s="254" customFormat="1" ht="17.100000000000001" customHeight="1">
      <c r="A193" s="237" t="s">
        <v>12069</v>
      </c>
      <c r="B193" s="344">
        <v>1994</v>
      </c>
      <c r="C193" s="344" t="s">
        <v>6524</v>
      </c>
      <c r="D193" s="408" t="s">
        <v>14481</v>
      </c>
      <c r="E193" s="301">
        <f t="shared" si="2"/>
        <v>7.1</v>
      </c>
      <c r="F193" s="407">
        <v>7</v>
      </c>
      <c r="G193" s="407">
        <v>6</v>
      </c>
      <c r="H193" s="407">
        <v>8</v>
      </c>
      <c r="I193" s="407">
        <v>7</v>
      </c>
      <c r="J193" s="406">
        <v>45075</v>
      </c>
      <c r="K193" s="344" t="s">
        <v>12751</v>
      </c>
      <c r="L193" s="344" t="s">
        <v>12808</v>
      </c>
    </row>
    <row r="194" spans="1:12" s="254" customFormat="1" ht="17.100000000000001" customHeight="1">
      <c r="A194" s="237" t="s">
        <v>12069</v>
      </c>
      <c r="B194" s="344">
        <v>2008</v>
      </c>
      <c r="C194" s="344" t="s">
        <v>6524</v>
      </c>
      <c r="D194" s="408" t="s">
        <v>14879</v>
      </c>
      <c r="E194" s="301">
        <f t="shared" ref="E194:E257" si="3">((F194*3)+G194+(H194*2)+(4*I194))/10</f>
        <v>7.1</v>
      </c>
      <c r="F194" s="407">
        <v>7</v>
      </c>
      <c r="G194" s="407">
        <v>10</v>
      </c>
      <c r="H194" s="407">
        <v>6</v>
      </c>
      <c r="I194" s="407">
        <v>7</v>
      </c>
      <c r="J194" s="406">
        <v>45068</v>
      </c>
      <c r="K194" s="344" t="s">
        <v>14878</v>
      </c>
      <c r="L194" s="344" t="s">
        <v>14877</v>
      </c>
    </row>
    <row r="195" spans="1:12" s="254" customFormat="1" ht="17.100000000000001" customHeight="1">
      <c r="A195" s="237" t="s">
        <v>12069</v>
      </c>
      <c r="B195" s="344">
        <v>1968</v>
      </c>
      <c r="C195" s="344" t="s">
        <v>6524</v>
      </c>
      <c r="D195" s="408" t="s">
        <v>11870</v>
      </c>
      <c r="E195" s="301">
        <f t="shared" si="3"/>
        <v>7.1</v>
      </c>
      <c r="F195" s="407">
        <v>8</v>
      </c>
      <c r="G195" s="407">
        <v>7</v>
      </c>
      <c r="H195" s="407">
        <v>6</v>
      </c>
      <c r="I195" s="407">
        <v>7</v>
      </c>
      <c r="J195" s="406">
        <v>45036</v>
      </c>
      <c r="K195" s="344" t="s">
        <v>14414</v>
      </c>
      <c r="L195" s="344" t="s">
        <v>14413</v>
      </c>
    </row>
    <row r="196" spans="1:12" s="254" customFormat="1" ht="17.100000000000001" customHeight="1">
      <c r="A196" s="237" t="s">
        <v>12069</v>
      </c>
      <c r="B196" s="344">
        <v>1960</v>
      </c>
      <c r="C196" s="344" t="s">
        <v>6524</v>
      </c>
      <c r="D196" s="408" t="s">
        <v>6960</v>
      </c>
      <c r="E196" s="301">
        <f t="shared" si="3"/>
        <v>7.1</v>
      </c>
      <c r="F196" s="407">
        <v>7</v>
      </c>
      <c r="G196" s="407">
        <v>6</v>
      </c>
      <c r="H196" s="407">
        <v>8</v>
      </c>
      <c r="I196" s="407">
        <v>7</v>
      </c>
      <c r="J196" s="406">
        <v>45036</v>
      </c>
      <c r="K196" s="344" t="s">
        <v>14296</v>
      </c>
      <c r="L196" s="344" t="s">
        <v>14295</v>
      </c>
    </row>
    <row r="197" spans="1:12" s="254" customFormat="1" ht="17.100000000000001" customHeight="1">
      <c r="A197" s="237" t="s">
        <v>12069</v>
      </c>
      <c r="B197" s="344">
        <v>2004</v>
      </c>
      <c r="C197" s="344" t="s">
        <v>6524</v>
      </c>
      <c r="D197" s="408" t="s">
        <v>14291</v>
      </c>
      <c r="E197" s="301">
        <f t="shared" si="3"/>
        <v>7.1</v>
      </c>
      <c r="F197" s="407">
        <v>6</v>
      </c>
      <c r="G197" s="407">
        <v>5</v>
      </c>
      <c r="H197" s="407">
        <v>8</v>
      </c>
      <c r="I197" s="407">
        <v>8</v>
      </c>
      <c r="J197" s="406">
        <v>45027</v>
      </c>
      <c r="K197" s="344" t="s">
        <v>14290</v>
      </c>
      <c r="L197" s="300" t="s">
        <v>14289</v>
      </c>
    </row>
    <row r="198" spans="1:12" s="254" customFormat="1" ht="17.100000000000001" customHeight="1">
      <c r="A198" s="237" t="s">
        <v>12069</v>
      </c>
      <c r="B198" s="344">
        <v>2017</v>
      </c>
      <c r="C198" s="344" t="s">
        <v>6524</v>
      </c>
      <c r="D198" s="408" t="s">
        <v>14631</v>
      </c>
      <c r="E198" s="301">
        <f t="shared" si="3"/>
        <v>7.1</v>
      </c>
      <c r="F198" s="407">
        <v>7.5</v>
      </c>
      <c r="G198" s="407">
        <v>7</v>
      </c>
      <c r="H198" s="407">
        <v>7.75</v>
      </c>
      <c r="I198" s="407">
        <v>6.5</v>
      </c>
      <c r="J198" s="406">
        <v>44989</v>
      </c>
      <c r="K198" s="344" t="s">
        <v>14630</v>
      </c>
      <c r="L198" s="344" t="s">
        <v>14629</v>
      </c>
    </row>
    <row r="199" spans="1:12" s="254" customFormat="1" ht="17.100000000000001" customHeight="1">
      <c r="A199" s="237" t="s">
        <v>12069</v>
      </c>
      <c r="B199" s="344">
        <v>2014</v>
      </c>
      <c r="C199" s="344" t="s">
        <v>6524</v>
      </c>
      <c r="D199" s="408" t="s">
        <v>14570</v>
      </c>
      <c r="E199" s="301">
        <f t="shared" si="3"/>
        <v>7.1</v>
      </c>
      <c r="F199" s="407">
        <v>7.5</v>
      </c>
      <c r="G199" s="407">
        <v>7</v>
      </c>
      <c r="H199" s="407">
        <v>6.75</v>
      </c>
      <c r="I199" s="407">
        <v>7</v>
      </c>
      <c r="J199" s="406">
        <v>44974</v>
      </c>
      <c r="K199" s="344" t="s">
        <v>14438</v>
      </c>
      <c r="L199" s="344" t="s">
        <v>14569</v>
      </c>
    </row>
    <row r="200" spans="1:12" s="254" customFormat="1" ht="17.100000000000001" customHeight="1">
      <c r="A200" s="237" t="s">
        <v>12069</v>
      </c>
      <c r="B200" s="344">
        <v>1962</v>
      </c>
      <c r="C200" s="344" t="s">
        <v>6524</v>
      </c>
      <c r="D200" s="408" t="s">
        <v>14876</v>
      </c>
      <c r="E200" s="301">
        <f t="shared" si="3"/>
        <v>7.1</v>
      </c>
      <c r="F200" s="407">
        <v>7.5</v>
      </c>
      <c r="G200" s="407">
        <v>8.5</v>
      </c>
      <c r="H200" s="407">
        <v>9</v>
      </c>
      <c r="I200" s="407">
        <v>5.5</v>
      </c>
      <c r="J200" s="406">
        <v>44961</v>
      </c>
      <c r="K200" s="344" t="s">
        <v>14875</v>
      </c>
      <c r="L200" s="409" t="s">
        <v>14874</v>
      </c>
    </row>
    <row r="201" spans="1:12" s="254" customFormat="1" ht="17.100000000000001" customHeight="1">
      <c r="A201" s="237" t="s">
        <v>12069</v>
      </c>
      <c r="B201" s="344">
        <v>1964</v>
      </c>
      <c r="C201" s="344" t="s">
        <v>6524</v>
      </c>
      <c r="D201" s="408" t="s">
        <v>14873</v>
      </c>
      <c r="E201" s="301">
        <f t="shared" si="3"/>
        <v>7.1</v>
      </c>
      <c r="F201" s="407">
        <v>7</v>
      </c>
      <c r="G201" s="407">
        <v>6</v>
      </c>
      <c r="H201" s="407">
        <v>8</v>
      </c>
      <c r="I201" s="407">
        <v>7</v>
      </c>
      <c r="J201" s="406">
        <v>44675</v>
      </c>
      <c r="K201" s="344" t="s">
        <v>14872</v>
      </c>
      <c r="L201" s="344" t="s">
        <v>14871</v>
      </c>
    </row>
    <row r="202" spans="1:12" s="254" customFormat="1" ht="17.100000000000001" customHeight="1">
      <c r="A202" s="237" t="s">
        <v>12069</v>
      </c>
      <c r="B202" s="344">
        <v>1968</v>
      </c>
      <c r="C202" s="344" t="s">
        <v>6524</v>
      </c>
      <c r="D202" s="408" t="s">
        <v>14209</v>
      </c>
      <c r="E202" s="301">
        <f t="shared" si="3"/>
        <v>7.1</v>
      </c>
      <c r="F202" s="407">
        <v>7.5</v>
      </c>
      <c r="G202" s="407">
        <v>7.5</v>
      </c>
      <c r="H202" s="407">
        <v>6.5</v>
      </c>
      <c r="I202" s="407">
        <v>7</v>
      </c>
      <c r="J202" s="406">
        <v>44578</v>
      </c>
      <c r="K202" s="344" t="s">
        <v>14208</v>
      </c>
      <c r="L202" s="344" t="s">
        <v>12782</v>
      </c>
    </row>
    <row r="203" spans="1:12" s="254" customFormat="1" ht="17.100000000000001" customHeight="1">
      <c r="A203" s="237" t="s">
        <v>12069</v>
      </c>
      <c r="B203" s="344">
        <v>1939</v>
      </c>
      <c r="C203" s="344" t="s">
        <v>6524</v>
      </c>
      <c r="D203" s="408" t="s">
        <v>13980</v>
      </c>
      <c r="E203" s="301">
        <f t="shared" si="3"/>
        <v>7.1</v>
      </c>
      <c r="F203" s="407">
        <v>7</v>
      </c>
      <c r="G203" s="407">
        <v>8</v>
      </c>
      <c r="H203" s="407">
        <v>7</v>
      </c>
      <c r="I203" s="407">
        <v>7</v>
      </c>
      <c r="J203" s="406">
        <v>45300</v>
      </c>
      <c r="K203" s="344" t="s">
        <v>13979</v>
      </c>
      <c r="L203" s="344" t="s">
        <v>13978</v>
      </c>
    </row>
    <row r="204" spans="1:12" s="254" customFormat="1" ht="17.100000000000001" customHeight="1">
      <c r="A204" s="186" t="s">
        <v>12069</v>
      </c>
      <c r="B204" s="344">
        <v>1984</v>
      </c>
      <c r="C204" s="344" t="s">
        <v>6524</v>
      </c>
      <c r="D204" s="408" t="s">
        <v>14870</v>
      </c>
      <c r="E204" s="301">
        <f t="shared" si="3"/>
        <v>7.07</v>
      </c>
      <c r="F204" s="407">
        <v>6.7</v>
      </c>
      <c r="G204" s="407">
        <v>7</v>
      </c>
      <c r="H204" s="407">
        <v>8</v>
      </c>
      <c r="I204" s="407">
        <v>6.9</v>
      </c>
      <c r="J204" s="406">
        <v>45591</v>
      </c>
      <c r="K204" s="344" t="s">
        <v>14869</v>
      </c>
      <c r="L204" s="344" t="s">
        <v>14868</v>
      </c>
    </row>
    <row r="205" spans="1:12" s="254" customFormat="1" ht="17.100000000000001" customHeight="1">
      <c r="A205" s="186" t="s">
        <v>12069</v>
      </c>
      <c r="B205" s="344">
        <v>2024</v>
      </c>
      <c r="C205" s="344" t="s">
        <v>6524</v>
      </c>
      <c r="D205" s="408" t="s">
        <v>14867</v>
      </c>
      <c r="E205" s="301">
        <f t="shared" si="3"/>
        <v>7.0400000000000009</v>
      </c>
      <c r="F205" s="407">
        <v>6.8</v>
      </c>
      <c r="G205" s="407">
        <v>6</v>
      </c>
      <c r="H205" s="407">
        <v>8</v>
      </c>
      <c r="I205" s="407">
        <v>7</v>
      </c>
      <c r="J205" s="406">
        <v>45420</v>
      </c>
      <c r="K205" s="344" t="s">
        <v>12746</v>
      </c>
      <c r="L205" s="344" t="s">
        <v>12746</v>
      </c>
    </row>
    <row r="206" spans="1:12" s="254" customFormat="1" ht="17.100000000000001" customHeight="1">
      <c r="A206" s="186" t="s">
        <v>12069</v>
      </c>
      <c r="B206" s="344">
        <v>1991</v>
      </c>
      <c r="C206" s="344" t="s">
        <v>6524</v>
      </c>
      <c r="D206" s="408" t="s">
        <v>14866</v>
      </c>
      <c r="E206" s="301">
        <f t="shared" si="3"/>
        <v>7.01</v>
      </c>
      <c r="F206" s="407">
        <v>7.5</v>
      </c>
      <c r="G206" s="407">
        <v>8</v>
      </c>
      <c r="H206" s="407">
        <v>7</v>
      </c>
      <c r="I206" s="407">
        <v>6.4</v>
      </c>
      <c r="J206" s="406">
        <v>45422</v>
      </c>
      <c r="K206" s="344" t="s">
        <v>14865</v>
      </c>
      <c r="L206" s="344" t="s">
        <v>14864</v>
      </c>
    </row>
    <row r="207" spans="1:12" s="254" customFormat="1" ht="17.100000000000001" customHeight="1">
      <c r="A207" s="186" t="s">
        <v>12069</v>
      </c>
      <c r="B207" s="344">
        <v>2024</v>
      </c>
      <c r="C207" s="344" t="s">
        <v>6524</v>
      </c>
      <c r="D207" s="408" t="s">
        <v>14863</v>
      </c>
      <c r="E207" s="301">
        <f t="shared" si="3"/>
        <v>7</v>
      </c>
      <c r="F207" s="407">
        <v>7</v>
      </c>
      <c r="G207" s="407">
        <v>7</v>
      </c>
      <c r="H207" s="407">
        <v>7</v>
      </c>
      <c r="I207" s="407">
        <v>7</v>
      </c>
      <c r="J207" s="406">
        <v>45416</v>
      </c>
      <c r="K207" s="344" t="s">
        <v>14862</v>
      </c>
      <c r="L207" s="344" t="s">
        <v>14861</v>
      </c>
    </row>
    <row r="208" spans="1:12" s="254" customFormat="1" ht="17.100000000000001" customHeight="1">
      <c r="A208" s="237" t="s">
        <v>12069</v>
      </c>
      <c r="B208" s="344">
        <v>2012</v>
      </c>
      <c r="C208" s="344" t="s">
        <v>6524</v>
      </c>
      <c r="D208" s="408" t="s">
        <v>14860</v>
      </c>
      <c r="E208" s="301">
        <f t="shared" si="3"/>
        <v>7</v>
      </c>
      <c r="F208" s="407">
        <v>6</v>
      </c>
      <c r="G208" s="407">
        <v>8</v>
      </c>
      <c r="H208" s="407">
        <v>8</v>
      </c>
      <c r="I208" s="407">
        <v>7</v>
      </c>
      <c r="J208" s="406">
        <v>45072</v>
      </c>
      <c r="K208" s="344" t="s">
        <v>14159</v>
      </c>
      <c r="L208" s="344" t="s">
        <v>14674</v>
      </c>
    </row>
    <row r="209" spans="1:12" s="254" customFormat="1" ht="17.100000000000001" customHeight="1">
      <c r="A209" s="237" t="s">
        <v>12069</v>
      </c>
      <c r="B209" s="344">
        <v>2023</v>
      </c>
      <c r="C209" s="344" t="s">
        <v>6524</v>
      </c>
      <c r="D209" s="408" t="s">
        <v>14859</v>
      </c>
      <c r="E209" s="301">
        <f t="shared" si="3"/>
        <v>7</v>
      </c>
      <c r="F209" s="407">
        <v>8</v>
      </c>
      <c r="G209" s="407">
        <v>8</v>
      </c>
      <c r="H209" s="407">
        <v>5</v>
      </c>
      <c r="I209" s="407">
        <v>7</v>
      </c>
      <c r="J209" s="406">
        <v>45060</v>
      </c>
      <c r="K209" s="344" t="s">
        <v>14569</v>
      </c>
      <c r="L209" s="344" t="s">
        <v>14150</v>
      </c>
    </row>
    <row r="210" spans="1:12" s="254" customFormat="1" ht="17.100000000000001" customHeight="1">
      <c r="A210" s="237" t="s">
        <v>12069</v>
      </c>
      <c r="B210" s="344">
        <v>1977</v>
      </c>
      <c r="C210" s="344" t="s">
        <v>6524</v>
      </c>
      <c r="D210" s="408" t="s">
        <v>14458</v>
      </c>
      <c r="E210" s="301">
        <f t="shared" si="3"/>
        <v>7</v>
      </c>
      <c r="F210" s="407">
        <v>7</v>
      </c>
      <c r="G210" s="407">
        <v>7</v>
      </c>
      <c r="H210" s="407">
        <v>7</v>
      </c>
      <c r="I210" s="407">
        <v>7</v>
      </c>
      <c r="J210" s="406">
        <v>45057</v>
      </c>
      <c r="K210" s="344" t="s">
        <v>14457</v>
      </c>
      <c r="L210" s="344" t="s">
        <v>12790</v>
      </c>
    </row>
    <row r="211" spans="1:12" s="254" customFormat="1" ht="17.100000000000001" customHeight="1">
      <c r="A211" s="237" t="s">
        <v>12069</v>
      </c>
      <c r="B211" s="344">
        <v>2007</v>
      </c>
      <c r="C211" s="344" t="s">
        <v>6524</v>
      </c>
      <c r="D211" s="408" t="s">
        <v>14268</v>
      </c>
      <c r="E211" s="301">
        <f t="shared" si="3"/>
        <v>7</v>
      </c>
      <c r="F211" s="407">
        <v>7</v>
      </c>
      <c r="G211" s="407">
        <v>7</v>
      </c>
      <c r="H211" s="407">
        <v>7</v>
      </c>
      <c r="I211" s="407">
        <v>7</v>
      </c>
      <c r="J211" s="406">
        <v>45031</v>
      </c>
      <c r="K211" s="344" t="s">
        <v>14267</v>
      </c>
      <c r="L211" s="344" t="s">
        <v>14292</v>
      </c>
    </row>
    <row r="212" spans="1:12" s="254" customFormat="1" ht="17.100000000000001" customHeight="1">
      <c r="A212" s="237" t="s">
        <v>12069</v>
      </c>
      <c r="B212" s="344">
        <v>1994</v>
      </c>
      <c r="C212" s="344" t="s">
        <v>6524</v>
      </c>
      <c r="D212" s="408" t="s">
        <v>14318</v>
      </c>
      <c r="E212" s="301">
        <f t="shared" si="3"/>
        <v>7</v>
      </c>
      <c r="F212" s="407">
        <v>7</v>
      </c>
      <c r="G212" s="407">
        <v>5</v>
      </c>
      <c r="H212" s="407">
        <v>8</v>
      </c>
      <c r="I212" s="407">
        <v>7</v>
      </c>
      <c r="J212" s="406">
        <v>45025</v>
      </c>
      <c r="K212" s="344" t="s">
        <v>14317</v>
      </c>
      <c r="L212" s="344" t="s">
        <v>12665</v>
      </c>
    </row>
    <row r="213" spans="1:12" s="254" customFormat="1" ht="17.100000000000001" customHeight="1">
      <c r="A213" s="237" t="s">
        <v>12069</v>
      </c>
      <c r="B213" s="344">
        <v>1996</v>
      </c>
      <c r="C213" s="344" t="s">
        <v>6524</v>
      </c>
      <c r="D213" s="408" t="s">
        <v>14377</v>
      </c>
      <c r="E213" s="301">
        <f t="shared" si="3"/>
        <v>7</v>
      </c>
      <c r="F213" s="407">
        <v>8</v>
      </c>
      <c r="G213" s="407">
        <v>6</v>
      </c>
      <c r="H213" s="407">
        <v>6</v>
      </c>
      <c r="I213" s="407">
        <v>7</v>
      </c>
      <c r="J213" s="406">
        <v>45018</v>
      </c>
      <c r="K213" s="344" t="s">
        <v>14376</v>
      </c>
      <c r="L213" s="344" t="s">
        <v>14375</v>
      </c>
    </row>
    <row r="214" spans="1:12" s="254" customFormat="1" ht="17.100000000000001" customHeight="1">
      <c r="A214" s="237" t="s">
        <v>12069</v>
      </c>
      <c r="B214" s="344">
        <v>2022</v>
      </c>
      <c r="C214" s="344" t="s">
        <v>6524</v>
      </c>
      <c r="D214" s="408" t="s">
        <v>14858</v>
      </c>
      <c r="E214" s="301">
        <f t="shared" si="3"/>
        <v>7</v>
      </c>
      <c r="F214" s="407">
        <v>6.5</v>
      </c>
      <c r="G214" s="407">
        <v>7</v>
      </c>
      <c r="H214" s="407">
        <v>8.75</v>
      </c>
      <c r="I214" s="407">
        <v>6.5</v>
      </c>
      <c r="J214" s="398">
        <v>44947</v>
      </c>
      <c r="K214" s="344" t="s">
        <v>14857</v>
      </c>
      <c r="L214" s="344" t="s">
        <v>14856</v>
      </c>
    </row>
    <row r="215" spans="1:12" s="254" customFormat="1" ht="17.100000000000001" customHeight="1">
      <c r="A215" s="237" t="s">
        <v>12069</v>
      </c>
      <c r="B215" s="344">
        <v>2022</v>
      </c>
      <c r="C215" s="344" t="s">
        <v>6524</v>
      </c>
      <c r="D215" s="408" t="s">
        <v>14855</v>
      </c>
      <c r="E215" s="301">
        <f t="shared" si="3"/>
        <v>7</v>
      </c>
      <c r="F215" s="407">
        <v>6.5</v>
      </c>
      <c r="G215" s="407">
        <v>6</v>
      </c>
      <c r="H215" s="407">
        <v>8.25</v>
      </c>
      <c r="I215" s="407">
        <v>7</v>
      </c>
      <c r="J215" s="406">
        <v>44932</v>
      </c>
      <c r="K215" s="344" t="s">
        <v>14854</v>
      </c>
      <c r="L215" s="344" t="s">
        <v>12666</v>
      </c>
    </row>
    <row r="216" spans="1:12" s="254" customFormat="1" ht="17.100000000000001" customHeight="1">
      <c r="A216" s="237" t="s">
        <v>12069</v>
      </c>
      <c r="B216" s="344">
        <v>2000</v>
      </c>
      <c r="C216" s="344" t="s">
        <v>6524</v>
      </c>
      <c r="D216" s="408" t="s">
        <v>14542</v>
      </c>
      <c r="E216" s="301">
        <f t="shared" si="3"/>
        <v>7</v>
      </c>
      <c r="F216" s="407">
        <v>7.5</v>
      </c>
      <c r="G216" s="407">
        <v>9.5</v>
      </c>
      <c r="H216" s="407">
        <v>7</v>
      </c>
      <c r="I216" s="407">
        <v>6</v>
      </c>
      <c r="J216" s="406">
        <v>44926</v>
      </c>
      <c r="K216" s="344" t="s">
        <v>14541</v>
      </c>
      <c r="L216" s="344" t="s">
        <v>14142</v>
      </c>
    </row>
    <row r="217" spans="1:12" s="254" customFormat="1" ht="17.100000000000001" customHeight="1">
      <c r="A217" s="237" t="s">
        <v>12069</v>
      </c>
      <c r="B217" s="344">
        <v>1996</v>
      </c>
      <c r="C217" s="344" t="s">
        <v>6524</v>
      </c>
      <c r="D217" s="408" t="s">
        <v>14516</v>
      </c>
      <c r="E217" s="301">
        <f t="shared" si="3"/>
        <v>7</v>
      </c>
      <c r="F217" s="407">
        <v>5</v>
      </c>
      <c r="G217" s="407">
        <v>8.5</v>
      </c>
      <c r="H217" s="407">
        <v>7.25</v>
      </c>
      <c r="I217" s="407">
        <v>8</v>
      </c>
      <c r="J217" s="406">
        <v>44891</v>
      </c>
      <c r="K217" s="344" t="s">
        <v>14515</v>
      </c>
      <c r="L217" s="344" t="s">
        <v>14515</v>
      </c>
    </row>
    <row r="218" spans="1:12" s="254" customFormat="1" ht="17.100000000000001" customHeight="1">
      <c r="A218" s="237" t="s">
        <v>12069</v>
      </c>
      <c r="B218" s="344">
        <v>2004</v>
      </c>
      <c r="C218" s="344" t="s">
        <v>6524</v>
      </c>
      <c r="D218" s="408" t="s">
        <v>14621</v>
      </c>
      <c r="E218" s="301">
        <f t="shared" si="3"/>
        <v>7</v>
      </c>
      <c r="F218" s="407">
        <v>6.5</v>
      </c>
      <c r="G218" s="407">
        <v>5.5</v>
      </c>
      <c r="H218" s="407">
        <v>7.5</v>
      </c>
      <c r="I218" s="407">
        <v>7.5</v>
      </c>
      <c r="J218" s="406">
        <v>44887</v>
      </c>
      <c r="K218" s="344" t="s">
        <v>14620</v>
      </c>
      <c r="L218" s="344" t="s">
        <v>14619</v>
      </c>
    </row>
    <row r="219" spans="1:12" s="254" customFormat="1" ht="17.100000000000001" customHeight="1">
      <c r="A219" s="237" t="s">
        <v>12069</v>
      </c>
      <c r="B219" s="344">
        <v>2011</v>
      </c>
      <c r="C219" s="344" t="s">
        <v>6524</v>
      </c>
      <c r="D219" s="408" t="s">
        <v>14285</v>
      </c>
      <c r="E219" s="301">
        <f t="shared" si="3"/>
        <v>7</v>
      </c>
      <c r="F219" s="407">
        <v>7.5</v>
      </c>
      <c r="G219" s="407">
        <v>6.5</v>
      </c>
      <c r="H219" s="407">
        <v>6.5</v>
      </c>
      <c r="I219" s="407">
        <v>7</v>
      </c>
      <c r="J219" s="406">
        <v>44866</v>
      </c>
      <c r="K219" s="344" t="s">
        <v>14284</v>
      </c>
      <c r="L219" s="344" t="s">
        <v>14257</v>
      </c>
    </row>
    <row r="220" spans="1:12" s="254" customFormat="1" ht="17.100000000000001" customHeight="1">
      <c r="A220" s="237" t="s">
        <v>12069</v>
      </c>
      <c r="B220" s="344">
        <v>1963</v>
      </c>
      <c r="C220" s="344" t="s">
        <v>6524</v>
      </c>
      <c r="D220" s="408" t="s">
        <v>14853</v>
      </c>
      <c r="E220" s="301">
        <f t="shared" si="3"/>
        <v>7</v>
      </c>
      <c r="F220" s="407">
        <v>6.5</v>
      </c>
      <c r="G220" s="407">
        <v>8</v>
      </c>
      <c r="H220" s="407">
        <v>7.25</v>
      </c>
      <c r="I220" s="407">
        <v>7</v>
      </c>
      <c r="J220" s="406">
        <v>44745</v>
      </c>
      <c r="K220" s="344" t="s">
        <v>14355</v>
      </c>
      <c r="L220" s="344" t="s">
        <v>12682</v>
      </c>
    </row>
    <row r="221" spans="1:12" s="254" customFormat="1">
      <c r="A221" s="237" t="s">
        <v>12069</v>
      </c>
      <c r="B221" s="344">
        <v>2022</v>
      </c>
      <c r="C221" s="344" t="s">
        <v>6524</v>
      </c>
      <c r="D221" s="408" t="s">
        <v>14638</v>
      </c>
      <c r="E221" s="301">
        <f t="shared" si="3"/>
        <v>7</v>
      </c>
      <c r="F221" s="407">
        <v>7</v>
      </c>
      <c r="G221" s="407">
        <v>6.5</v>
      </c>
      <c r="H221" s="407">
        <v>7.25</v>
      </c>
      <c r="I221" s="407">
        <v>7</v>
      </c>
      <c r="J221" s="406">
        <v>44674</v>
      </c>
      <c r="K221" s="344" t="s">
        <v>14637</v>
      </c>
      <c r="L221" s="344" t="s">
        <v>14636</v>
      </c>
    </row>
    <row r="222" spans="1:12" s="254" customFormat="1">
      <c r="A222" s="237" t="s">
        <v>12069</v>
      </c>
      <c r="B222" s="344">
        <v>2011</v>
      </c>
      <c r="C222" s="344" t="s">
        <v>6524</v>
      </c>
      <c r="D222" s="408" t="s">
        <v>14180</v>
      </c>
      <c r="E222" s="301">
        <f t="shared" si="3"/>
        <v>7</v>
      </c>
      <c r="F222" s="407">
        <v>7.5</v>
      </c>
      <c r="G222" s="407">
        <v>7.5</v>
      </c>
      <c r="H222" s="407">
        <v>8</v>
      </c>
      <c r="I222" s="407">
        <v>6</v>
      </c>
      <c r="J222" s="406">
        <v>44617</v>
      </c>
      <c r="K222" s="344" t="s">
        <v>14179</v>
      </c>
      <c r="L222" s="344" t="s">
        <v>14178</v>
      </c>
    </row>
    <row r="223" spans="1:12" s="254" customFormat="1" ht="17.100000000000001" customHeight="1">
      <c r="A223" s="237" t="s">
        <v>12069</v>
      </c>
      <c r="B223" s="344">
        <v>2018</v>
      </c>
      <c r="C223" s="344" t="s">
        <v>6524</v>
      </c>
      <c r="D223" s="408" t="s">
        <v>14852</v>
      </c>
      <c r="E223" s="301">
        <f t="shared" si="3"/>
        <v>6.95</v>
      </c>
      <c r="F223" s="407">
        <v>7</v>
      </c>
      <c r="G223" s="407">
        <v>7</v>
      </c>
      <c r="H223" s="407">
        <v>6.75</v>
      </c>
      <c r="I223" s="407">
        <v>7</v>
      </c>
      <c r="J223" s="406">
        <v>44983</v>
      </c>
      <c r="K223" s="344" t="s">
        <v>14851</v>
      </c>
      <c r="L223" s="409" t="s">
        <v>14245</v>
      </c>
    </row>
    <row r="224" spans="1:12" s="254" customFormat="1" ht="17.100000000000001" customHeight="1">
      <c r="A224" s="237" t="s">
        <v>12069</v>
      </c>
      <c r="B224" s="344">
        <v>1992</v>
      </c>
      <c r="C224" s="344" t="s">
        <v>6524</v>
      </c>
      <c r="D224" s="408" t="s">
        <v>14087</v>
      </c>
      <c r="E224" s="301">
        <f t="shared" si="3"/>
        <v>6.95</v>
      </c>
      <c r="F224" s="407">
        <v>6</v>
      </c>
      <c r="G224" s="407">
        <v>9</v>
      </c>
      <c r="H224" s="407">
        <v>7.25</v>
      </c>
      <c r="I224" s="407">
        <v>7</v>
      </c>
      <c r="J224" s="406">
        <v>44968</v>
      </c>
      <c r="K224" s="344" t="s">
        <v>14086</v>
      </c>
      <c r="L224" s="409" t="s">
        <v>14085</v>
      </c>
    </row>
    <row r="225" spans="1:12" s="254" customFormat="1" ht="17.100000000000001" customHeight="1">
      <c r="A225" s="237" t="s">
        <v>12069</v>
      </c>
      <c r="B225" s="344">
        <v>2022</v>
      </c>
      <c r="C225" s="344" t="s">
        <v>6524</v>
      </c>
      <c r="D225" s="408" t="s">
        <v>14584</v>
      </c>
      <c r="E225" s="301">
        <f t="shared" si="3"/>
        <v>6.95</v>
      </c>
      <c r="F225" s="407">
        <v>6.5</v>
      </c>
      <c r="G225" s="407">
        <v>6.5</v>
      </c>
      <c r="H225" s="407">
        <v>7.75</v>
      </c>
      <c r="I225" s="407">
        <v>7</v>
      </c>
      <c r="J225" s="406">
        <v>44960</v>
      </c>
      <c r="K225" s="344" t="s">
        <v>14583</v>
      </c>
      <c r="L225" s="409" t="s">
        <v>14582</v>
      </c>
    </row>
    <row r="226" spans="1:12" s="254" customFormat="1" ht="17.100000000000001" customHeight="1">
      <c r="A226" s="237" t="s">
        <v>12069</v>
      </c>
      <c r="B226" s="344">
        <v>2010</v>
      </c>
      <c r="C226" s="344" t="s">
        <v>6524</v>
      </c>
      <c r="D226" s="408" t="s">
        <v>14504</v>
      </c>
      <c r="E226" s="301">
        <f t="shared" si="3"/>
        <v>6.95</v>
      </c>
      <c r="F226" s="407">
        <v>6.5</v>
      </c>
      <c r="G226" s="407">
        <v>6.5</v>
      </c>
      <c r="H226" s="407">
        <v>7.75</v>
      </c>
      <c r="I226" s="407">
        <v>7</v>
      </c>
      <c r="J226" s="406">
        <v>44899</v>
      </c>
      <c r="K226" s="344" t="s">
        <v>14503</v>
      </c>
      <c r="L226" s="344" t="s">
        <v>14475</v>
      </c>
    </row>
    <row r="227" spans="1:12" s="254" customFormat="1" ht="17.100000000000001" customHeight="1">
      <c r="A227" s="237" t="s">
        <v>12069</v>
      </c>
      <c r="B227" s="344">
        <v>2002</v>
      </c>
      <c r="C227" s="344" t="s">
        <v>6524</v>
      </c>
      <c r="D227" s="408" t="s">
        <v>14850</v>
      </c>
      <c r="E227" s="301">
        <f t="shared" si="3"/>
        <v>6.95</v>
      </c>
      <c r="F227" s="407">
        <v>7</v>
      </c>
      <c r="G227" s="407">
        <v>7.5</v>
      </c>
      <c r="H227" s="407">
        <v>8.5</v>
      </c>
      <c r="I227" s="407">
        <v>6</v>
      </c>
      <c r="J227" s="406">
        <v>44594</v>
      </c>
      <c r="K227" s="344" t="s">
        <v>12715</v>
      </c>
      <c r="L227" s="344" t="s">
        <v>12715</v>
      </c>
    </row>
    <row r="228" spans="1:12" s="254" customFormat="1" ht="17.100000000000001" customHeight="1">
      <c r="A228" s="186" t="s">
        <v>12069</v>
      </c>
      <c r="B228" s="344">
        <v>2023</v>
      </c>
      <c r="C228" s="344" t="s">
        <v>6524</v>
      </c>
      <c r="D228" s="408" t="s">
        <v>14849</v>
      </c>
      <c r="E228" s="301">
        <f t="shared" si="3"/>
        <v>6.93</v>
      </c>
      <c r="F228" s="407">
        <v>7</v>
      </c>
      <c r="G228" s="407">
        <v>6.5</v>
      </c>
      <c r="H228" s="407">
        <v>6.5</v>
      </c>
      <c r="I228" s="407">
        <v>7.2</v>
      </c>
      <c r="J228" s="406">
        <v>45503</v>
      </c>
      <c r="K228" s="344" t="s">
        <v>14848</v>
      </c>
      <c r="L228" s="344" t="s">
        <v>14847</v>
      </c>
    </row>
    <row r="229" spans="1:12" s="254" customFormat="1" ht="17.100000000000001" customHeight="1">
      <c r="A229" s="186" t="s">
        <v>12069</v>
      </c>
      <c r="B229" s="344">
        <v>2015</v>
      </c>
      <c r="C229" s="344" t="s">
        <v>6524</v>
      </c>
      <c r="D229" s="408" t="s">
        <v>14846</v>
      </c>
      <c r="E229" s="301">
        <f t="shared" si="3"/>
        <v>6.9</v>
      </c>
      <c r="F229" s="407">
        <v>8</v>
      </c>
      <c r="G229" s="407">
        <v>3</v>
      </c>
      <c r="H229" s="407">
        <v>7</v>
      </c>
      <c r="I229" s="407">
        <v>7</v>
      </c>
      <c r="J229" s="406">
        <v>45368</v>
      </c>
      <c r="K229" s="344" t="s">
        <v>14720</v>
      </c>
      <c r="L229" s="344" t="s">
        <v>14845</v>
      </c>
    </row>
    <row r="230" spans="1:12" s="254" customFormat="1" ht="17.100000000000001" customHeight="1">
      <c r="A230" s="186" t="s">
        <v>12069</v>
      </c>
      <c r="B230" s="344">
        <v>2007</v>
      </c>
      <c r="C230" s="344" t="s">
        <v>6524</v>
      </c>
      <c r="D230" s="237">
        <v>1408</v>
      </c>
      <c r="E230" s="301">
        <f t="shared" si="3"/>
        <v>6.9</v>
      </c>
      <c r="F230" s="407">
        <v>7</v>
      </c>
      <c r="G230" s="407">
        <v>6</v>
      </c>
      <c r="H230" s="407">
        <v>7</v>
      </c>
      <c r="I230" s="407">
        <v>7</v>
      </c>
      <c r="J230" s="406">
        <v>45336</v>
      </c>
      <c r="K230" s="344" t="s">
        <v>14278</v>
      </c>
      <c r="L230" s="344" t="s">
        <v>14277</v>
      </c>
    </row>
    <row r="231" spans="1:12" s="254" customFormat="1" ht="17.100000000000001" customHeight="1">
      <c r="A231" s="237" t="s">
        <v>12069</v>
      </c>
      <c r="B231" s="344">
        <v>2017</v>
      </c>
      <c r="C231" s="344" t="s">
        <v>6524</v>
      </c>
      <c r="D231" s="408" t="s">
        <v>14529</v>
      </c>
      <c r="E231" s="301">
        <f t="shared" si="3"/>
        <v>6.9</v>
      </c>
      <c r="F231" s="407">
        <v>7</v>
      </c>
      <c r="G231" s="407">
        <v>6</v>
      </c>
      <c r="H231" s="407">
        <v>7</v>
      </c>
      <c r="I231" s="407">
        <v>7</v>
      </c>
      <c r="J231" s="406">
        <v>45292</v>
      </c>
      <c r="K231" s="344" t="s">
        <v>14528</v>
      </c>
      <c r="L231" s="344" t="s">
        <v>14527</v>
      </c>
    </row>
    <row r="232" spans="1:12" s="254" customFormat="1" ht="17.100000000000001" customHeight="1">
      <c r="A232" s="237" t="s">
        <v>12069</v>
      </c>
      <c r="B232" s="344">
        <v>1991</v>
      </c>
      <c r="C232" s="344" t="s">
        <v>6524</v>
      </c>
      <c r="D232" s="408" t="s">
        <v>14520</v>
      </c>
      <c r="E232" s="301">
        <f t="shared" si="3"/>
        <v>6.9</v>
      </c>
      <c r="F232" s="407">
        <v>7</v>
      </c>
      <c r="G232" s="407">
        <v>4</v>
      </c>
      <c r="H232" s="407">
        <v>8</v>
      </c>
      <c r="I232" s="407">
        <v>7</v>
      </c>
      <c r="J232" s="406">
        <v>45053</v>
      </c>
      <c r="K232" s="344" t="s">
        <v>12751</v>
      </c>
      <c r="L232" s="344" t="s">
        <v>12808</v>
      </c>
    </row>
    <row r="233" spans="1:12" s="254" customFormat="1" ht="17.100000000000001" customHeight="1">
      <c r="A233" s="237" t="s">
        <v>12069</v>
      </c>
      <c r="B233" s="344">
        <v>2019</v>
      </c>
      <c r="C233" s="344" t="s">
        <v>6524</v>
      </c>
      <c r="D233" s="408" t="s">
        <v>14344</v>
      </c>
      <c r="E233" s="301">
        <f t="shared" si="3"/>
        <v>6.9</v>
      </c>
      <c r="F233" s="407">
        <v>7</v>
      </c>
      <c r="G233" s="407">
        <v>10</v>
      </c>
      <c r="H233" s="407">
        <v>7</v>
      </c>
      <c r="I233" s="407">
        <v>6</v>
      </c>
      <c r="J233" s="406">
        <v>45046</v>
      </c>
      <c r="K233" s="344" t="s">
        <v>14204</v>
      </c>
      <c r="L233" s="344" t="s">
        <v>14343</v>
      </c>
    </row>
    <row r="234" spans="1:12" s="254" customFormat="1" ht="17.100000000000001" customHeight="1">
      <c r="A234" s="237" t="s">
        <v>12069</v>
      </c>
      <c r="B234" s="344">
        <v>2009</v>
      </c>
      <c r="C234" s="344" t="s">
        <v>6524</v>
      </c>
      <c r="D234" s="408" t="s">
        <v>14174</v>
      </c>
      <c r="E234" s="301">
        <f t="shared" si="3"/>
        <v>6.9</v>
      </c>
      <c r="F234" s="407">
        <v>7</v>
      </c>
      <c r="G234" s="407">
        <v>6</v>
      </c>
      <c r="H234" s="407">
        <v>5</v>
      </c>
      <c r="I234" s="407">
        <v>8</v>
      </c>
      <c r="J234" s="406">
        <v>45039</v>
      </c>
      <c r="K234" s="344" t="s">
        <v>14844</v>
      </c>
      <c r="L234" s="344" t="s">
        <v>14843</v>
      </c>
    </row>
    <row r="235" spans="1:12" s="254" customFormat="1" ht="17.100000000000001" customHeight="1">
      <c r="A235" s="237" t="s">
        <v>12069</v>
      </c>
      <c r="B235" s="344">
        <v>2014</v>
      </c>
      <c r="C235" s="344" t="s">
        <v>6524</v>
      </c>
      <c r="D235" s="408" t="s">
        <v>14299</v>
      </c>
      <c r="E235" s="301">
        <f t="shared" si="3"/>
        <v>6.9</v>
      </c>
      <c r="F235" s="407">
        <v>6</v>
      </c>
      <c r="G235" s="407">
        <v>7</v>
      </c>
      <c r="H235" s="407">
        <v>6</v>
      </c>
      <c r="I235" s="407">
        <v>8</v>
      </c>
      <c r="J235" s="406">
        <v>45038</v>
      </c>
      <c r="K235" s="344" t="s">
        <v>14298</v>
      </c>
      <c r="L235" s="344" t="s">
        <v>14297</v>
      </c>
    </row>
    <row r="236" spans="1:12" s="254" customFormat="1" ht="17.100000000000001" customHeight="1">
      <c r="A236" s="237" t="s">
        <v>12069</v>
      </c>
      <c r="B236" s="344">
        <v>1960</v>
      </c>
      <c r="C236" s="344" t="s">
        <v>6524</v>
      </c>
      <c r="D236" s="408" t="s">
        <v>14842</v>
      </c>
      <c r="E236" s="301">
        <f t="shared" si="3"/>
        <v>6.9</v>
      </c>
      <c r="F236" s="407">
        <v>6.5</v>
      </c>
      <c r="G236" s="407">
        <v>5.5</v>
      </c>
      <c r="H236" s="407">
        <v>8</v>
      </c>
      <c r="I236" s="407">
        <v>7</v>
      </c>
      <c r="J236" s="406">
        <v>44956</v>
      </c>
      <c r="K236" s="344" t="s">
        <v>14841</v>
      </c>
      <c r="L236" s="409" t="s">
        <v>14840</v>
      </c>
    </row>
    <row r="237" spans="1:12" s="254" customFormat="1" ht="17.100000000000001" customHeight="1">
      <c r="A237" s="237" t="s">
        <v>12069</v>
      </c>
      <c r="B237" s="344">
        <v>1995</v>
      </c>
      <c r="C237" s="344" t="s">
        <v>6524</v>
      </c>
      <c r="D237" s="408" t="s">
        <v>14514</v>
      </c>
      <c r="E237" s="301">
        <f t="shared" si="3"/>
        <v>6.9</v>
      </c>
      <c r="F237" s="407">
        <v>6</v>
      </c>
      <c r="G237" s="407">
        <v>7.5</v>
      </c>
      <c r="H237" s="407">
        <v>5.75</v>
      </c>
      <c r="I237" s="407">
        <v>8</v>
      </c>
      <c r="J237" s="406">
        <v>44835</v>
      </c>
      <c r="K237" s="344" t="s">
        <v>14513</v>
      </c>
      <c r="L237" s="344" t="s">
        <v>14512</v>
      </c>
    </row>
    <row r="238" spans="1:12" s="254" customFormat="1" ht="17.100000000000001" customHeight="1">
      <c r="A238" s="237" t="s">
        <v>12069</v>
      </c>
      <c r="B238" s="300">
        <v>2003</v>
      </c>
      <c r="C238" s="300" t="s">
        <v>6524</v>
      </c>
      <c r="D238" s="405" t="s">
        <v>14653</v>
      </c>
      <c r="E238" s="301">
        <f t="shared" si="3"/>
        <v>6.9</v>
      </c>
      <c r="F238" s="407">
        <v>6</v>
      </c>
      <c r="G238" s="407">
        <v>6.5</v>
      </c>
      <c r="H238" s="407">
        <v>6.25</v>
      </c>
      <c r="I238" s="407">
        <v>8</v>
      </c>
      <c r="J238" s="398">
        <v>44534</v>
      </c>
      <c r="K238" s="300" t="s">
        <v>14652</v>
      </c>
      <c r="L238" s="300" t="s">
        <v>14651</v>
      </c>
    </row>
    <row r="239" spans="1:12" s="254" customFormat="1" ht="17.100000000000001" customHeight="1">
      <c r="A239" s="186" t="s">
        <v>12069</v>
      </c>
      <c r="B239" s="344">
        <v>2016</v>
      </c>
      <c r="C239" s="344" t="s">
        <v>6524</v>
      </c>
      <c r="D239" s="408" t="s">
        <v>14839</v>
      </c>
      <c r="E239" s="301">
        <f t="shared" si="3"/>
        <v>6.88</v>
      </c>
      <c r="F239" s="407">
        <v>6.8</v>
      </c>
      <c r="G239" s="407">
        <v>4.8</v>
      </c>
      <c r="H239" s="407">
        <v>7.4</v>
      </c>
      <c r="I239" s="407">
        <v>7.2</v>
      </c>
      <c r="J239" s="406">
        <v>45479</v>
      </c>
      <c r="K239" s="344" t="s">
        <v>14838</v>
      </c>
      <c r="L239" s="344" t="s">
        <v>14837</v>
      </c>
    </row>
    <row r="240" spans="1:12" s="254" customFormat="1" ht="17.100000000000001" customHeight="1">
      <c r="A240" s="237" t="s">
        <v>12069</v>
      </c>
      <c r="B240" s="300">
        <v>1956</v>
      </c>
      <c r="C240" s="300" t="s">
        <v>6524</v>
      </c>
      <c r="D240" s="405" t="s">
        <v>14403</v>
      </c>
      <c r="E240" s="301">
        <f t="shared" si="3"/>
        <v>6.85</v>
      </c>
      <c r="F240" s="407">
        <v>6</v>
      </c>
      <c r="G240" s="407">
        <v>6.5</v>
      </c>
      <c r="H240" s="407">
        <v>8</v>
      </c>
      <c r="I240" s="407">
        <v>7</v>
      </c>
      <c r="J240" s="398">
        <v>44598</v>
      </c>
      <c r="K240" s="300" t="s">
        <v>14402</v>
      </c>
      <c r="L240" s="300" t="s">
        <v>14401</v>
      </c>
    </row>
    <row r="241" spans="1:12" s="254" customFormat="1" ht="17.100000000000001" customHeight="1">
      <c r="A241" s="186" t="s">
        <v>12069</v>
      </c>
      <c r="B241" s="344">
        <v>2019</v>
      </c>
      <c r="C241" s="344" t="s">
        <v>6524</v>
      </c>
      <c r="D241" s="408" t="s">
        <v>14836</v>
      </c>
      <c r="E241" s="301">
        <f t="shared" si="3"/>
        <v>6.8</v>
      </c>
      <c r="F241" s="407">
        <v>7</v>
      </c>
      <c r="G241" s="407">
        <v>5</v>
      </c>
      <c r="H241" s="407">
        <v>7</v>
      </c>
      <c r="I241" s="407">
        <v>7</v>
      </c>
      <c r="J241" s="406">
        <v>45371</v>
      </c>
      <c r="K241" s="344" t="s">
        <v>14720</v>
      </c>
      <c r="L241" s="344" t="s">
        <v>14835</v>
      </c>
    </row>
    <row r="242" spans="1:12" s="254" customFormat="1" ht="17.100000000000001" customHeight="1">
      <c r="A242" s="186" t="s">
        <v>12069</v>
      </c>
      <c r="B242" s="344">
        <v>2019</v>
      </c>
      <c r="C242" s="344" t="s">
        <v>6524</v>
      </c>
      <c r="D242" s="408" t="s">
        <v>14494</v>
      </c>
      <c r="E242" s="301">
        <f t="shared" si="3"/>
        <v>6.8</v>
      </c>
      <c r="F242" s="407">
        <v>7</v>
      </c>
      <c r="G242" s="407">
        <v>5</v>
      </c>
      <c r="H242" s="407">
        <v>9</v>
      </c>
      <c r="I242" s="407">
        <v>6</v>
      </c>
      <c r="J242" s="406">
        <v>45335</v>
      </c>
      <c r="K242" s="344" t="s">
        <v>14493</v>
      </c>
      <c r="L242" s="344" t="s">
        <v>14006</v>
      </c>
    </row>
    <row r="243" spans="1:12" s="254" customFormat="1" ht="17.100000000000001" customHeight="1">
      <c r="A243" s="237" t="s">
        <v>12069</v>
      </c>
      <c r="B243" s="344">
        <v>2023</v>
      </c>
      <c r="C243" s="344" t="s">
        <v>6524</v>
      </c>
      <c r="D243" s="408" t="s">
        <v>14351</v>
      </c>
      <c r="E243" s="301">
        <f t="shared" si="3"/>
        <v>6.8</v>
      </c>
      <c r="F243" s="407">
        <v>8</v>
      </c>
      <c r="G243" s="407">
        <v>6</v>
      </c>
      <c r="H243" s="407">
        <v>5</v>
      </c>
      <c r="I243" s="407">
        <v>7</v>
      </c>
      <c r="J243" s="406">
        <v>45143</v>
      </c>
      <c r="K243" s="344" t="s">
        <v>14350</v>
      </c>
      <c r="L243" s="344" t="s">
        <v>14349</v>
      </c>
    </row>
    <row r="244" spans="1:12" s="254" customFormat="1" ht="17.100000000000001" customHeight="1">
      <c r="A244" s="237" t="s">
        <v>12069</v>
      </c>
      <c r="B244" s="344">
        <v>1975</v>
      </c>
      <c r="C244" s="344" t="s">
        <v>6524</v>
      </c>
      <c r="D244" s="408" t="s">
        <v>14779</v>
      </c>
      <c r="E244" s="301">
        <f t="shared" si="3"/>
        <v>6.8</v>
      </c>
      <c r="F244" s="407">
        <v>7</v>
      </c>
      <c r="G244" s="407">
        <v>9</v>
      </c>
      <c r="H244" s="407">
        <v>7</v>
      </c>
      <c r="I244" s="407">
        <v>6</v>
      </c>
      <c r="J244" s="406">
        <v>45111</v>
      </c>
      <c r="K244" s="344" t="s">
        <v>14168</v>
      </c>
      <c r="L244" s="344" t="s">
        <v>14778</v>
      </c>
    </row>
    <row r="245" spans="1:12" s="254" customFormat="1" ht="17.100000000000001" customHeight="1">
      <c r="A245" s="237" t="s">
        <v>12069</v>
      </c>
      <c r="B245" s="344">
        <v>2010</v>
      </c>
      <c r="C245" s="344" t="s">
        <v>6524</v>
      </c>
      <c r="D245" s="408" t="s">
        <v>14834</v>
      </c>
      <c r="E245" s="301">
        <f t="shared" si="3"/>
        <v>6.8</v>
      </c>
      <c r="F245" s="407">
        <v>6</v>
      </c>
      <c r="G245" s="407">
        <v>6</v>
      </c>
      <c r="H245" s="407">
        <v>8</v>
      </c>
      <c r="I245" s="407">
        <v>7</v>
      </c>
      <c r="J245" s="406">
        <v>45059</v>
      </c>
      <c r="K245" s="344" t="s">
        <v>14544</v>
      </c>
      <c r="L245" s="344" t="s">
        <v>14833</v>
      </c>
    </row>
    <row r="246" spans="1:12" s="254" customFormat="1" ht="17.100000000000001" customHeight="1">
      <c r="A246" s="237" t="s">
        <v>12069</v>
      </c>
      <c r="B246" s="344">
        <v>2016</v>
      </c>
      <c r="C246" s="344" t="s">
        <v>6524</v>
      </c>
      <c r="D246" s="408" t="s">
        <v>14381</v>
      </c>
      <c r="E246" s="301">
        <f t="shared" si="3"/>
        <v>6.8</v>
      </c>
      <c r="F246" s="407">
        <v>8</v>
      </c>
      <c r="G246" s="407">
        <v>4</v>
      </c>
      <c r="H246" s="407">
        <v>6</v>
      </c>
      <c r="I246" s="407">
        <v>7</v>
      </c>
      <c r="J246" s="406">
        <v>45036</v>
      </c>
      <c r="K246" s="344" t="s">
        <v>14380</v>
      </c>
      <c r="L246" s="344" t="s">
        <v>14379</v>
      </c>
    </row>
    <row r="247" spans="1:12" s="254" customFormat="1" ht="17.100000000000001" customHeight="1">
      <c r="A247" s="237" t="s">
        <v>12069</v>
      </c>
      <c r="B247" s="344">
        <v>2023</v>
      </c>
      <c r="C247" s="344" t="s">
        <v>6524</v>
      </c>
      <c r="D247" s="408" t="s">
        <v>14832</v>
      </c>
      <c r="E247" s="301">
        <f t="shared" si="3"/>
        <v>6.8</v>
      </c>
      <c r="F247" s="407">
        <v>7</v>
      </c>
      <c r="G247" s="407">
        <v>9</v>
      </c>
      <c r="H247" s="407">
        <v>5</v>
      </c>
      <c r="I247" s="407">
        <v>7</v>
      </c>
      <c r="J247" s="406">
        <v>45009</v>
      </c>
      <c r="K247" s="344" t="s">
        <v>14831</v>
      </c>
      <c r="L247" s="344" t="s">
        <v>14830</v>
      </c>
    </row>
    <row r="248" spans="1:12" s="254" customFormat="1" ht="17.100000000000001" customHeight="1">
      <c r="A248" s="237" t="s">
        <v>12069</v>
      </c>
      <c r="B248" s="344">
        <v>2007</v>
      </c>
      <c r="C248" s="344" t="s">
        <v>6524</v>
      </c>
      <c r="D248" s="408" t="s">
        <v>14265</v>
      </c>
      <c r="E248" s="301">
        <f t="shared" si="3"/>
        <v>6.8</v>
      </c>
      <c r="F248" s="407">
        <v>8</v>
      </c>
      <c r="G248" s="407">
        <v>5</v>
      </c>
      <c r="H248" s="407">
        <v>5.5</v>
      </c>
      <c r="I248" s="407">
        <v>7</v>
      </c>
      <c r="J248" s="406">
        <v>44933</v>
      </c>
      <c r="K248" s="344" t="s">
        <v>14264</v>
      </c>
      <c r="L248" s="344" t="s">
        <v>14263</v>
      </c>
    </row>
    <row r="249" spans="1:12" s="254" customFormat="1" ht="17.100000000000001" customHeight="1">
      <c r="A249" s="237" t="s">
        <v>12069</v>
      </c>
      <c r="B249" s="344">
        <v>2009</v>
      </c>
      <c r="C249" s="344" t="s">
        <v>6524</v>
      </c>
      <c r="D249" s="408" t="s">
        <v>14829</v>
      </c>
      <c r="E249" s="301">
        <f t="shared" si="3"/>
        <v>6.8</v>
      </c>
      <c r="F249" s="407">
        <v>7.5</v>
      </c>
      <c r="G249" s="407">
        <v>7</v>
      </c>
      <c r="H249" s="407">
        <v>6.25</v>
      </c>
      <c r="I249" s="407">
        <v>6.5</v>
      </c>
      <c r="J249" s="406">
        <v>44902</v>
      </c>
      <c r="K249" s="344" t="s">
        <v>14828</v>
      </c>
      <c r="L249" s="344" t="s">
        <v>14158</v>
      </c>
    </row>
    <row r="250" spans="1:12" s="254" customFormat="1" ht="17.100000000000001" customHeight="1">
      <c r="A250" s="237" t="s">
        <v>12069</v>
      </c>
      <c r="B250" s="344">
        <v>2005</v>
      </c>
      <c r="C250" s="344" t="s">
        <v>6524</v>
      </c>
      <c r="D250" s="408" t="s">
        <v>14426</v>
      </c>
      <c r="E250" s="301">
        <f t="shared" si="3"/>
        <v>6.75</v>
      </c>
      <c r="F250" s="407">
        <v>6.5</v>
      </c>
      <c r="G250" s="407">
        <v>6.5</v>
      </c>
      <c r="H250" s="407">
        <v>7.75</v>
      </c>
      <c r="I250" s="407">
        <v>6.5</v>
      </c>
      <c r="J250" s="406">
        <v>44972</v>
      </c>
      <c r="K250" s="344" t="s">
        <v>14168</v>
      </c>
      <c r="L250" s="344" t="s">
        <v>12666</v>
      </c>
    </row>
    <row r="251" spans="1:12" s="254" customFormat="1" ht="17.100000000000001" customHeight="1">
      <c r="A251" s="186" t="s">
        <v>12069</v>
      </c>
      <c r="B251" s="344">
        <v>2012</v>
      </c>
      <c r="C251" s="344" t="s">
        <v>6524</v>
      </c>
      <c r="D251" s="408" t="s">
        <v>14511</v>
      </c>
      <c r="E251" s="301">
        <f t="shared" si="3"/>
        <v>6.7</v>
      </c>
      <c r="F251" s="407">
        <v>6</v>
      </c>
      <c r="G251" s="407">
        <v>5</v>
      </c>
      <c r="H251" s="407">
        <v>6</v>
      </c>
      <c r="I251" s="407">
        <v>8</v>
      </c>
      <c r="J251" s="406">
        <v>45339</v>
      </c>
      <c r="K251" s="344" t="s">
        <v>14510</v>
      </c>
      <c r="L251" s="344" t="s">
        <v>14509</v>
      </c>
    </row>
    <row r="252" spans="1:12" s="254" customFormat="1" ht="17.100000000000001" customHeight="1">
      <c r="A252" s="186" t="s">
        <v>12069</v>
      </c>
      <c r="B252" s="344">
        <v>2023</v>
      </c>
      <c r="C252" s="344" t="s">
        <v>6524</v>
      </c>
      <c r="D252" s="408" t="s">
        <v>14827</v>
      </c>
      <c r="E252" s="301">
        <f t="shared" si="3"/>
        <v>6.7</v>
      </c>
      <c r="F252" s="407">
        <v>7</v>
      </c>
      <c r="G252" s="407">
        <v>6</v>
      </c>
      <c r="H252" s="407">
        <v>6</v>
      </c>
      <c r="I252" s="407">
        <v>7</v>
      </c>
      <c r="J252" s="406">
        <v>45303</v>
      </c>
      <c r="K252" s="344" t="s">
        <v>14826</v>
      </c>
      <c r="L252" s="344" t="s">
        <v>14826</v>
      </c>
    </row>
    <row r="253" spans="1:12" s="254" customFormat="1" ht="17.100000000000001" customHeight="1">
      <c r="A253" s="237" t="s">
        <v>12069</v>
      </c>
      <c r="B253" s="344">
        <v>1995</v>
      </c>
      <c r="C253" s="344" t="s">
        <v>6524</v>
      </c>
      <c r="D253" s="408" t="s">
        <v>14321</v>
      </c>
      <c r="E253" s="301">
        <f t="shared" si="3"/>
        <v>6.7</v>
      </c>
      <c r="F253" s="407">
        <v>6</v>
      </c>
      <c r="G253" s="407">
        <v>7</v>
      </c>
      <c r="H253" s="407">
        <v>5</v>
      </c>
      <c r="I253" s="407">
        <v>8</v>
      </c>
      <c r="J253" s="406">
        <v>45053</v>
      </c>
      <c r="K253" s="344" t="s">
        <v>14320</v>
      </c>
      <c r="L253" s="344" t="s">
        <v>14319</v>
      </c>
    </row>
    <row r="254" spans="1:12" s="254" customFormat="1" ht="17.100000000000001" customHeight="1">
      <c r="A254" s="237" t="s">
        <v>12069</v>
      </c>
      <c r="B254" s="344">
        <v>2017</v>
      </c>
      <c r="C254" s="344" t="s">
        <v>6524</v>
      </c>
      <c r="D254" s="408" t="s">
        <v>14825</v>
      </c>
      <c r="E254" s="301">
        <f t="shared" si="3"/>
        <v>6.7</v>
      </c>
      <c r="F254" s="407">
        <v>8</v>
      </c>
      <c r="G254" s="407">
        <v>5</v>
      </c>
      <c r="H254" s="407">
        <v>7</v>
      </c>
      <c r="I254" s="407">
        <v>6</v>
      </c>
      <c r="J254" s="406">
        <v>45018</v>
      </c>
      <c r="K254" s="344" t="s">
        <v>14824</v>
      </c>
      <c r="L254" s="344" t="s">
        <v>14150</v>
      </c>
    </row>
    <row r="255" spans="1:12" s="254" customFormat="1" ht="17.100000000000001" customHeight="1">
      <c r="A255" s="237" t="s">
        <v>12069</v>
      </c>
      <c r="B255" s="344">
        <v>2022</v>
      </c>
      <c r="C255" s="344" t="s">
        <v>6524</v>
      </c>
      <c r="D255" s="408" t="s">
        <v>14502</v>
      </c>
      <c r="E255" s="301">
        <f t="shared" si="3"/>
        <v>6.7</v>
      </c>
      <c r="F255" s="407">
        <v>6</v>
      </c>
      <c r="G255" s="407">
        <v>7</v>
      </c>
      <c r="H255" s="407">
        <v>9</v>
      </c>
      <c r="I255" s="407">
        <v>6</v>
      </c>
      <c r="J255" s="406">
        <v>44864</v>
      </c>
      <c r="K255" s="344" t="s">
        <v>14501</v>
      </c>
      <c r="L255" s="344" t="s">
        <v>14500</v>
      </c>
    </row>
    <row r="256" spans="1:12" s="254" customFormat="1" ht="17.100000000000001" customHeight="1">
      <c r="A256" s="237" t="s">
        <v>12069</v>
      </c>
      <c r="B256" s="300">
        <v>2010</v>
      </c>
      <c r="C256" s="300" t="s">
        <v>6524</v>
      </c>
      <c r="D256" s="405" t="s">
        <v>14215</v>
      </c>
      <c r="E256" s="301">
        <f t="shared" si="3"/>
        <v>6.7</v>
      </c>
      <c r="F256" s="407">
        <v>6.5</v>
      </c>
      <c r="G256" s="407">
        <v>6.5</v>
      </c>
      <c r="H256" s="407">
        <v>7.5</v>
      </c>
      <c r="I256" s="407">
        <v>6.5</v>
      </c>
      <c r="J256" s="398">
        <v>44795</v>
      </c>
      <c r="K256" s="300" t="s">
        <v>14214</v>
      </c>
      <c r="L256" s="300" t="s">
        <v>14213</v>
      </c>
    </row>
    <row r="257" spans="1:12" s="254" customFormat="1" ht="17.100000000000001" customHeight="1">
      <c r="A257" s="186" t="s">
        <v>12069</v>
      </c>
      <c r="B257" s="344">
        <v>1985</v>
      </c>
      <c r="C257" s="344" t="s">
        <v>6524</v>
      </c>
      <c r="D257" s="408" t="s">
        <v>14823</v>
      </c>
      <c r="E257" s="301">
        <f t="shared" si="3"/>
        <v>6.67</v>
      </c>
      <c r="F257" s="407">
        <v>6.4</v>
      </c>
      <c r="G257" s="407">
        <v>6.9</v>
      </c>
      <c r="H257" s="407">
        <v>7.5</v>
      </c>
      <c r="I257" s="407">
        <v>6.4</v>
      </c>
      <c r="J257" s="406">
        <v>45592</v>
      </c>
      <c r="K257" s="344" t="s">
        <v>14822</v>
      </c>
      <c r="L257" s="344" t="s">
        <v>14821</v>
      </c>
    </row>
    <row r="258" spans="1:12" s="254" customFormat="1" ht="17.100000000000001" customHeight="1">
      <c r="A258" s="237" t="s">
        <v>12069</v>
      </c>
      <c r="B258" s="344">
        <v>2000</v>
      </c>
      <c r="C258" s="344" t="s">
        <v>6524</v>
      </c>
      <c r="D258" s="408" t="s">
        <v>14160</v>
      </c>
      <c r="E258" s="301">
        <f t="shared" ref="E258:E321" si="4">((F258*3)+G258+(H258*2)+(4*I258))/10</f>
        <v>6.65</v>
      </c>
      <c r="F258" s="407">
        <v>6.5</v>
      </c>
      <c r="G258" s="407">
        <v>6.5</v>
      </c>
      <c r="H258" s="407">
        <v>7.25</v>
      </c>
      <c r="I258" s="407">
        <v>6.5</v>
      </c>
      <c r="J258" s="406">
        <v>44866</v>
      </c>
      <c r="K258" s="344" t="s">
        <v>14159</v>
      </c>
      <c r="L258" s="344" t="s">
        <v>14158</v>
      </c>
    </row>
    <row r="259" spans="1:12" s="254" customFormat="1" ht="17.100000000000001" customHeight="1">
      <c r="A259" s="237" t="s">
        <v>12069</v>
      </c>
      <c r="B259" s="344">
        <v>1977</v>
      </c>
      <c r="C259" s="344" t="s">
        <v>6524</v>
      </c>
      <c r="D259" s="408" t="s">
        <v>14820</v>
      </c>
      <c r="E259" s="301">
        <f t="shared" si="4"/>
        <v>6.6</v>
      </c>
      <c r="F259" s="407">
        <v>7</v>
      </c>
      <c r="G259" s="407">
        <v>7</v>
      </c>
      <c r="H259" s="407">
        <v>7</v>
      </c>
      <c r="I259" s="407">
        <v>6</v>
      </c>
      <c r="J259" s="406">
        <v>45172</v>
      </c>
      <c r="K259" s="344" t="s">
        <v>14819</v>
      </c>
      <c r="L259" s="344" t="s">
        <v>12682</v>
      </c>
    </row>
    <row r="260" spans="1:12" s="254" customFormat="1" ht="17.100000000000001" customHeight="1">
      <c r="A260" s="237" t="s">
        <v>12069</v>
      </c>
      <c r="B260" s="344">
        <v>1991</v>
      </c>
      <c r="C260" s="344" t="s">
        <v>6524</v>
      </c>
      <c r="D260" s="408" t="s">
        <v>14818</v>
      </c>
      <c r="E260" s="301">
        <f t="shared" si="4"/>
        <v>6.6</v>
      </c>
      <c r="F260" s="407">
        <v>7</v>
      </c>
      <c r="G260" s="407">
        <v>5</v>
      </c>
      <c r="H260" s="407">
        <v>6</v>
      </c>
      <c r="I260" s="407">
        <v>7</v>
      </c>
      <c r="J260" s="406">
        <v>45157</v>
      </c>
      <c r="K260" s="344" t="s">
        <v>14219</v>
      </c>
      <c r="L260" s="344" t="s">
        <v>12735</v>
      </c>
    </row>
    <row r="261" spans="1:12" s="254" customFormat="1" ht="17.100000000000001" customHeight="1">
      <c r="A261" s="237" t="s">
        <v>12069</v>
      </c>
      <c r="B261" s="344">
        <v>2023</v>
      </c>
      <c r="C261" s="344" t="s">
        <v>6524</v>
      </c>
      <c r="D261" s="408" t="s">
        <v>14365</v>
      </c>
      <c r="E261" s="301">
        <f t="shared" si="4"/>
        <v>6.6</v>
      </c>
      <c r="F261" s="407">
        <v>6</v>
      </c>
      <c r="G261" s="407">
        <v>6</v>
      </c>
      <c r="H261" s="407">
        <v>7</v>
      </c>
      <c r="I261" s="407">
        <v>7</v>
      </c>
      <c r="J261" s="406">
        <v>45150</v>
      </c>
      <c r="K261" s="344" t="s">
        <v>14364</v>
      </c>
      <c r="L261" s="344" t="s">
        <v>14363</v>
      </c>
    </row>
    <row r="262" spans="1:12" s="254" customFormat="1" ht="17.100000000000001" customHeight="1">
      <c r="A262" s="237" t="s">
        <v>12069</v>
      </c>
      <c r="B262" s="344">
        <v>1983</v>
      </c>
      <c r="C262" s="344" t="s">
        <v>6524</v>
      </c>
      <c r="D262" s="408" t="s">
        <v>12306</v>
      </c>
      <c r="E262" s="301">
        <f t="shared" si="4"/>
        <v>6.6</v>
      </c>
      <c r="F262" s="407">
        <v>7</v>
      </c>
      <c r="G262" s="407">
        <v>5</v>
      </c>
      <c r="H262" s="407">
        <v>6</v>
      </c>
      <c r="I262" s="407">
        <v>7</v>
      </c>
      <c r="J262" s="406">
        <v>45143</v>
      </c>
      <c r="K262" s="344" t="s">
        <v>14817</v>
      </c>
      <c r="L262" s="344" t="s">
        <v>14816</v>
      </c>
    </row>
    <row r="263" spans="1:12" s="254" customFormat="1" ht="17.100000000000001" customHeight="1">
      <c r="A263" s="237" t="s">
        <v>12069</v>
      </c>
      <c r="B263" s="344">
        <v>2000</v>
      </c>
      <c r="C263" s="344" t="s">
        <v>6524</v>
      </c>
      <c r="D263" s="408" t="s">
        <v>14484</v>
      </c>
      <c r="E263" s="301">
        <f t="shared" si="4"/>
        <v>6.6</v>
      </c>
      <c r="F263" s="407">
        <v>7</v>
      </c>
      <c r="G263" s="407">
        <v>5</v>
      </c>
      <c r="H263" s="407">
        <v>6</v>
      </c>
      <c r="I263" s="407">
        <v>7</v>
      </c>
      <c r="J263" s="406">
        <v>45116</v>
      </c>
      <c r="K263" s="344" t="s">
        <v>14483</v>
      </c>
      <c r="L263" s="344" t="s">
        <v>14482</v>
      </c>
    </row>
    <row r="264" spans="1:12" s="254" customFormat="1" ht="17.100000000000001" customHeight="1">
      <c r="A264" s="237" t="s">
        <v>12069</v>
      </c>
      <c r="B264" s="344">
        <v>1958</v>
      </c>
      <c r="C264" s="344" t="s">
        <v>6524</v>
      </c>
      <c r="D264" s="408" t="s">
        <v>14815</v>
      </c>
      <c r="E264" s="301">
        <f t="shared" si="4"/>
        <v>6.6</v>
      </c>
      <c r="F264" s="407">
        <v>7</v>
      </c>
      <c r="G264" s="407">
        <v>7</v>
      </c>
      <c r="H264" s="407">
        <v>7</v>
      </c>
      <c r="I264" s="407">
        <v>6</v>
      </c>
      <c r="J264" s="406">
        <v>45074</v>
      </c>
      <c r="K264" s="344" t="s">
        <v>14814</v>
      </c>
      <c r="L264" s="344" t="s">
        <v>14286</v>
      </c>
    </row>
    <row r="265" spans="1:12" s="254" customFormat="1" ht="17.100000000000001" customHeight="1">
      <c r="A265" s="237" t="s">
        <v>12069</v>
      </c>
      <c r="B265" s="344">
        <v>2014</v>
      </c>
      <c r="C265" s="344" t="s">
        <v>6524</v>
      </c>
      <c r="D265" s="408" t="s">
        <v>14242</v>
      </c>
      <c r="E265" s="301">
        <f t="shared" si="4"/>
        <v>6.6</v>
      </c>
      <c r="F265" s="407">
        <v>6</v>
      </c>
      <c r="G265" s="407">
        <v>6</v>
      </c>
      <c r="H265" s="407">
        <v>9</v>
      </c>
      <c r="I265" s="407">
        <v>6</v>
      </c>
      <c r="J265" s="406">
        <v>45025</v>
      </c>
      <c r="K265" s="344" t="s">
        <v>14241</v>
      </c>
      <c r="L265" s="344" t="s">
        <v>14039</v>
      </c>
    </row>
    <row r="266" spans="1:12" s="254" customFormat="1" ht="17.100000000000001" customHeight="1">
      <c r="A266" s="237" t="s">
        <v>12069</v>
      </c>
      <c r="B266" s="344">
        <v>1978</v>
      </c>
      <c r="C266" s="344" t="s">
        <v>6524</v>
      </c>
      <c r="D266" s="408" t="s">
        <v>14412</v>
      </c>
      <c r="E266" s="301">
        <f t="shared" si="4"/>
        <v>6.6</v>
      </c>
      <c r="F266" s="407">
        <v>8</v>
      </c>
      <c r="G266" s="407">
        <v>6</v>
      </c>
      <c r="H266" s="407">
        <v>6</v>
      </c>
      <c r="I266" s="407">
        <v>6</v>
      </c>
      <c r="J266" s="406">
        <v>45024</v>
      </c>
      <c r="K266" s="344" t="s">
        <v>14411</v>
      </c>
      <c r="L266" s="344" t="s">
        <v>14410</v>
      </c>
    </row>
    <row r="267" spans="1:12" s="254" customFormat="1" ht="17.100000000000001" customHeight="1">
      <c r="A267" s="237" t="s">
        <v>12069</v>
      </c>
      <c r="B267" s="344">
        <v>2019</v>
      </c>
      <c r="C267" s="344" t="s">
        <v>6524</v>
      </c>
      <c r="D267" s="408" t="s">
        <v>14409</v>
      </c>
      <c r="E267" s="301">
        <f t="shared" si="4"/>
        <v>6.6</v>
      </c>
      <c r="F267" s="407">
        <v>7</v>
      </c>
      <c r="G267" s="407">
        <v>5</v>
      </c>
      <c r="H267" s="407">
        <v>6</v>
      </c>
      <c r="I267" s="407">
        <v>7</v>
      </c>
      <c r="J267" s="406">
        <v>45009</v>
      </c>
      <c r="K267" s="344" t="s">
        <v>14408</v>
      </c>
      <c r="L267" s="344" t="s">
        <v>14407</v>
      </c>
    </row>
    <row r="268" spans="1:12" s="254" customFormat="1" ht="17.100000000000001" customHeight="1">
      <c r="A268" s="237" t="s">
        <v>12069</v>
      </c>
      <c r="B268" s="344">
        <v>2022</v>
      </c>
      <c r="C268" s="344" t="s">
        <v>6524</v>
      </c>
      <c r="D268" s="408" t="s">
        <v>11076</v>
      </c>
      <c r="E268" s="301">
        <f t="shared" si="4"/>
        <v>6.6</v>
      </c>
      <c r="F268" s="407">
        <v>7</v>
      </c>
      <c r="G268" s="407">
        <v>6</v>
      </c>
      <c r="H268" s="407">
        <v>5.5</v>
      </c>
      <c r="I268" s="407">
        <v>7</v>
      </c>
      <c r="J268" s="406">
        <v>44741</v>
      </c>
      <c r="K268" s="344" t="s">
        <v>14813</v>
      </c>
      <c r="L268" s="344" t="s">
        <v>14812</v>
      </c>
    </row>
    <row r="269" spans="1:12" s="254" customFormat="1" ht="17.100000000000001" customHeight="1">
      <c r="A269" s="237" t="s">
        <v>12069</v>
      </c>
      <c r="B269" s="344">
        <v>2019</v>
      </c>
      <c r="C269" s="344" t="s">
        <v>6524</v>
      </c>
      <c r="D269" s="408" t="s">
        <v>14811</v>
      </c>
      <c r="E269" s="301">
        <f t="shared" si="4"/>
        <v>6.6</v>
      </c>
      <c r="F269" s="407">
        <v>6.5</v>
      </c>
      <c r="G269" s="407">
        <v>6</v>
      </c>
      <c r="H269" s="407">
        <v>7.25</v>
      </c>
      <c r="I269" s="407">
        <v>6.5</v>
      </c>
      <c r="J269" s="406">
        <v>44715</v>
      </c>
      <c r="K269" s="344" t="s">
        <v>14810</v>
      </c>
      <c r="L269" s="344" t="s">
        <v>14639</v>
      </c>
    </row>
    <row r="270" spans="1:12" s="254" customFormat="1" ht="17.100000000000001" customHeight="1">
      <c r="A270" s="237" t="s">
        <v>12069</v>
      </c>
      <c r="B270" s="344">
        <v>2003</v>
      </c>
      <c r="C270" s="344" t="s">
        <v>6524</v>
      </c>
      <c r="D270" s="408" t="s">
        <v>14200</v>
      </c>
      <c r="E270" s="301">
        <f t="shared" si="4"/>
        <v>6.6</v>
      </c>
      <c r="F270" s="407">
        <v>7</v>
      </c>
      <c r="G270" s="407">
        <v>6.5</v>
      </c>
      <c r="H270" s="407">
        <v>7.25</v>
      </c>
      <c r="I270" s="407">
        <v>6</v>
      </c>
      <c r="J270" s="406">
        <v>44682</v>
      </c>
      <c r="K270" s="344" t="s">
        <v>14199</v>
      </c>
      <c r="L270" s="344" t="s">
        <v>12666</v>
      </c>
    </row>
    <row r="271" spans="1:12" s="254" customFormat="1" ht="17.100000000000001" customHeight="1">
      <c r="A271" s="237" t="s">
        <v>12069</v>
      </c>
      <c r="B271" s="344">
        <v>1981</v>
      </c>
      <c r="C271" s="344" t="s">
        <v>6524</v>
      </c>
      <c r="D271" s="408" t="s">
        <v>14422</v>
      </c>
      <c r="E271" s="301">
        <f t="shared" si="4"/>
        <v>6.55</v>
      </c>
      <c r="F271" s="407">
        <v>6</v>
      </c>
      <c r="G271" s="407">
        <v>7.5</v>
      </c>
      <c r="H271" s="407">
        <v>7</v>
      </c>
      <c r="I271" s="407">
        <v>6.5</v>
      </c>
      <c r="J271" s="406">
        <v>44857</v>
      </c>
      <c r="K271" s="344" t="s">
        <v>14273</v>
      </c>
      <c r="L271" s="344" t="s">
        <v>14421</v>
      </c>
    </row>
    <row r="272" spans="1:12" s="254" customFormat="1" ht="17.100000000000001" customHeight="1">
      <c r="A272" s="237" t="s">
        <v>12069</v>
      </c>
      <c r="B272" s="344">
        <v>2006</v>
      </c>
      <c r="C272" s="344" t="s">
        <v>6524</v>
      </c>
      <c r="D272" s="408" t="s">
        <v>14371</v>
      </c>
      <c r="E272" s="301">
        <f t="shared" si="4"/>
        <v>6.55</v>
      </c>
      <c r="F272" s="407">
        <v>6.5</v>
      </c>
      <c r="G272" s="407">
        <v>5.5</v>
      </c>
      <c r="H272" s="407">
        <v>8.25</v>
      </c>
      <c r="I272" s="407">
        <v>6</v>
      </c>
      <c r="J272" s="406">
        <v>44751</v>
      </c>
      <c r="K272" s="344" t="s">
        <v>12782</v>
      </c>
      <c r="L272" s="344" t="s">
        <v>14370</v>
      </c>
    </row>
    <row r="273" spans="1:12" s="254" customFormat="1" ht="17.100000000000001" customHeight="1">
      <c r="A273" s="237" t="s">
        <v>12069</v>
      </c>
      <c r="B273" s="300">
        <v>2000</v>
      </c>
      <c r="C273" s="300" t="s">
        <v>6524</v>
      </c>
      <c r="D273" s="405" t="s">
        <v>14425</v>
      </c>
      <c r="E273" s="301">
        <f t="shared" si="4"/>
        <v>6.55</v>
      </c>
      <c r="F273" s="407">
        <v>6</v>
      </c>
      <c r="G273" s="407">
        <v>5.5</v>
      </c>
      <c r="H273" s="407">
        <v>6</v>
      </c>
      <c r="I273" s="407">
        <v>7.5</v>
      </c>
      <c r="J273" s="398">
        <v>44575</v>
      </c>
      <c r="K273" s="300" t="s">
        <v>14185</v>
      </c>
      <c r="L273" s="300" t="s">
        <v>12766</v>
      </c>
    </row>
    <row r="274" spans="1:12" s="254" customFormat="1" ht="17.100000000000001" customHeight="1">
      <c r="A274" s="186" t="s">
        <v>12069</v>
      </c>
      <c r="B274" s="344">
        <v>2014</v>
      </c>
      <c r="C274" s="344" t="s">
        <v>6524</v>
      </c>
      <c r="D274" s="408" t="s">
        <v>14809</v>
      </c>
      <c r="E274" s="301">
        <f t="shared" si="4"/>
        <v>6.5200000000000005</v>
      </c>
      <c r="F274" s="407">
        <v>5</v>
      </c>
      <c r="G274" s="407">
        <v>6</v>
      </c>
      <c r="H274" s="407">
        <v>6.5</v>
      </c>
      <c r="I274" s="407">
        <v>7.8</v>
      </c>
      <c r="J274" s="406">
        <v>45407</v>
      </c>
      <c r="K274" s="344" t="s">
        <v>14495</v>
      </c>
      <c r="L274" s="344" t="s">
        <v>12735</v>
      </c>
    </row>
    <row r="275" spans="1:12" s="254" customFormat="1" ht="17.100000000000001" customHeight="1">
      <c r="A275" s="237" t="s">
        <v>12069</v>
      </c>
      <c r="B275" s="344">
        <v>2023</v>
      </c>
      <c r="C275" s="344" t="s">
        <v>6524</v>
      </c>
      <c r="D275" s="408" t="s">
        <v>14294</v>
      </c>
      <c r="E275" s="301">
        <f t="shared" si="4"/>
        <v>6.5</v>
      </c>
      <c r="F275" s="407">
        <v>7</v>
      </c>
      <c r="G275" s="407">
        <v>6</v>
      </c>
      <c r="H275" s="407">
        <v>5</v>
      </c>
      <c r="I275" s="407">
        <v>7</v>
      </c>
      <c r="J275" s="406">
        <v>45031</v>
      </c>
      <c r="K275" s="254" t="s">
        <v>14293</v>
      </c>
      <c r="L275" s="344" t="s">
        <v>14292</v>
      </c>
    </row>
    <row r="276" spans="1:12" s="254" customFormat="1" ht="17.100000000000001" customHeight="1">
      <c r="A276" s="237" t="s">
        <v>12069</v>
      </c>
      <c r="B276" s="344">
        <v>2020</v>
      </c>
      <c r="C276" s="344" t="s">
        <v>6524</v>
      </c>
      <c r="D276" s="408" t="s">
        <v>14340</v>
      </c>
      <c r="E276" s="301">
        <f t="shared" si="4"/>
        <v>6.5</v>
      </c>
      <c r="F276" s="407">
        <v>6</v>
      </c>
      <c r="G276" s="407">
        <v>5</v>
      </c>
      <c r="H276" s="407">
        <v>7</v>
      </c>
      <c r="I276" s="407">
        <v>7</v>
      </c>
      <c r="J276" s="406">
        <v>45024</v>
      </c>
      <c r="K276" s="344" t="s">
        <v>14339</v>
      </c>
      <c r="L276" s="344" t="s">
        <v>14338</v>
      </c>
    </row>
    <row r="277" spans="1:12" s="254" customFormat="1" ht="17.100000000000001" customHeight="1">
      <c r="A277" s="237" t="s">
        <v>12069</v>
      </c>
      <c r="B277" s="344">
        <v>2003</v>
      </c>
      <c r="C277" s="344" t="s">
        <v>6524</v>
      </c>
      <c r="D277" s="408" t="s">
        <v>14628</v>
      </c>
      <c r="E277" s="301">
        <f t="shared" si="4"/>
        <v>6.5</v>
      </c>
      <c r="F277" s="407">
        <v>6.5</v>
      </c>
      <c r="G277" s="407">
        <v>7</v>
      </c>
      <c r="H277" s="407">
        <v>8.25</v>
      </c>
      <c r="I277" s="407">
        <v>5.5</v>
      </c>
      <c r="J277" s="406">
        <v>44925</v>
      </c>
      <c r="K277" s="344" t="s">
        <v>14133</v>
      </c>
      <c r="L277" s="344" t="s">
        <v>14193</v>
      </c>
    </row>
    <row r="278" spans="1:12" s="254" customFormat="1" ht="17.100000000000001" customHeight="1">
      <c r="A278" s="237" t="s">
        <v>12069</v>
      </c>
      <c r="B278" s="300">
        <v>1999</v>
      </c>
      <c r="C278" s="300" t="s">
        <v>6524</v>
      </c>
      <c r="D278" s="408" t="s">
        <v>14138</v>
      </c>
      <c r="E278" s="301">
        <f t="shared" si="4"/>
        <v>6.5</v>
      </c>
      <c r="F278" s="407">
        <v>6.5</v>
      </c>
      <c r="G278" s="407">
        <v>4</v>
      </c>
      <c r="H278" s="407">
        <v>8.75</v>
      </c>
      <c r="I278" s="407">
        <v>6</v>
      </c>
      <c r="J278" s="398">
        <v>44922</v>
      </c>
      <c r="K278" s="300" t="s">
        <v>14137</v>
      </c>
      <c r="L278" s="300" t="s">
        <v>12736</v>
      </c>
    </row>
    <row r="279" spans="1:12" s="254" customFormat="1" ht="17.100000000000001" customHeight="1">
      <c r="A279" s="237" t="s">
        <v>12069</v>
      </c>
      <c r="B279" s="344">
        <v>1991</v>
      </c>
      <c r="C279" s="344" t="s">
        <v>6524</v>
      </c>
      <c r="D279" s="408" t="s">
        <v>13727</v>
      </c>
      <c r="E279" s="301">
        <f t="shared" si="4"/>
        <v>6.5</v>
      </c>
      <c r="F279" s="407">
        <v>7</v>
      </c>
      <c r="G279" s="407">
        <v>6.5</v>
      </c>
      <c r="H279" s="407">
        <v>6.75</v>
      </c>
      <c r="I279" s="407">
        <v>6</v>
      </c>
      <c r="J279" s="406">
        <v>44904</v>
      </c>
      <c r="K279" s="344" t="s">
        <v>14560</v>
      </c>
      <c r="L279" s="344" t="s">
        <v>12735</v>
      </c>
    </row>
    <row r="280" spans="1:12" s="254" customFormat="1" ht="17.100000000000001" customHeight="1">
      <c r="A280" s="237" t="s">
        <v>12069</v>
      </c>
      <c r="B280" s="300">
        <v>1979</v>
      </c>
      <c r="C280" s="300" t="s">
        <v>6524</v>
      </c>
      <c r="D280" s="405" t="s">
        <v>14354</v>
      </c>
      <c r="E280" s="301">
        <f t="shared" si="4"/>
        <v>6.5</v>
      </c>
      <c r="F280" s="407">
        <v>7</v>
      </c>
      <c r="G280" s="407">
        <v>6</v>
      </c>
      <c r="H280" s="407">
        <v>7</v>
      </c>
      <c r="I280" s="407">
        <v>6</v>
      </c>
      <c r="J280" s="398">
        <v>44884</v>
      </c>
      <c r="K280" s="300" t="s">
        <v>14353</v>
      </c>
      <c r="L280" s="300" t="s">
        <v>14352</v>
      </c>
    </row>
    <row r="281" spans="1:12" s="254" customFormat="1" ht="17.100000000000001" customHeight="1">
      <c r="A281" s="237" t="s">
        <v>12069</v>
      </c>
      <c r="B281" s="300">
        <v>1984</v>
      </c>
      <c r="C281" s="300" t="s">
        <v>6524</v>
      </c>
      <c r="D281" s="405" t="s">
        <v>14496</v>
      </c>
      <c r="E281" s="301">
        <f t="shared" si="4"/>
        <v>6.5</v>
      </c>
      <c r="F281" s="407">
        <v>6</v>
      </c>
      <c r="G281" s="407">
        <v>7.5</v>
      </c>
      <c r="H281" s="407">
        <v>6.75</v>
      </c>
      <c r="I281" s="407">
        <v>6.5</v>
      </c>
      <c r="J281" s="398">
        <v>44810</v>
      </c>
      <c r="K281" s="300" t="s">
        <v>14495</v>
      </c>
      <c r="L281" s="300" t="s">
        <v>12797</v>
      </c>
    </row>
    <row r="282" spans="1:12" s="254" customFormat="1" ht="17.100000000000001" customHeight="1">
      <c r="A282" s="237" t="s">
        <v>12069</v>
      </c>
      <c r="B282" s="300">
        <v>2006</v>
      </c>
      <c r="C282" s="300" t="s">
        <v>6524</v>
      </c>
      <c r="D282" s="405" t="s">
        <v>14808</v>
      </c>
      <c r="E282" s="301">
        <f t="shared" si="4"/>
        <v>6.5</v>
      </c>
      <c r="F282" s="407">
        <v>6.5</v>
      </c>
      <c r="G282" s="407">
        <v>4.5</v>
      </c>
      <c r="H282" s="407">
        <v>8.5</v>
      </c>
      <c r="I282" s="407">
        <v>6</v>
      </c>
      <c r="J282" s="398">
        <v>44798</v>
      </c>
      <c r="K282" s="300" t="s">
        <v>14069</v>
      </c>
      <c r="L282" s="300" t="s">
        <v>14807</v>
      </c>
    </row>
    <row r="283" spans="1:12" s="254" customFormat="1" ht="17.100000000000001" customHeight="1">
      <c r="A283" s="237" t="s">
        <v>12069</v>
      </c>
      <c r="B283" s="344">
        <v>2022</v>
      </c>
      <c r="C283" s="344" t="s">
        <v>6524</v>
      </c>
      <c r="D283" s="408" t="s">
        <v>14806</v>
      </c>
      <c r="E283" s="301">
        <f t="shared" si="4"/>
        <v>6.5</v>
      </c>
      <c r="F283" s="407">
        <v>6</v>
      </c>
      <c r="G283" s="407">
        <v>7</v>
      </c>
      <c r="H283" s="407">
        <v>6</v>
      </c>
      <c r="I283" s="407">
        <v>7</v>
      </c>
      <c r="J283" s="406">
        <v>44724</v>
      </c>
      <c r="K283" s="344" t="s">
        <v>14805</v>
      </c>
      <c r="L283" s="344" t="s">
        <v>14118</v>
      </c>
    </row>
    <row r="284" spans="1:12" s="254" customFormat="1" ht="17.100000000000001" customHeight="1">
      <c r="A284" s="237" t="s">
        <v>12069</v>
      </c>
      <c r="B284" s="344">
        <v>2000</v>
      </c>
      <c r="C284" s="344" t="s">
        <v>6524</v>
      </c>
      <c r="D284" s="408" t="s">
        <v>14467</v>
      </c>
      <c r="E284" s="301">
        <f t="shared" si="4"/>
        <v>6.45</v>
      </c>
      <c r="F284" s="407">
        <v>7</v>
      </c>
      <c r="G284" s="407">
        <v>5.5</v>
      </c>
      <c r="H284" s="407">
        <v>7</v>
      </c>
      <c r="I284" s="407">
        <v>6</v>
      </c>
      <c r="J284" s="406">
        <v>44996</v>
      </c>
      <c r="K284" s="344" t="s">
        <v>14466</v>
      </c>
      <c r="L284" s="344" t="s">
        <v>14465</v>
      </c>
    </row>
    <row r="285" spans="1:12" s="254" customFormat="1" ht="17.100000000000001" customHeight="1">
      <c r="A285" s="237" t="s">
        <v>12069</v>
      </c>
      <c r="B285" s="344">
        <v>2015</v>
      </c>
      <c r="C285" s="344" t="s">
        <v>6524</v>
      </c>
      <c r="D285" s="408" t="s">
        <v>14255</v>
      </c>
      <c r="E285" s="301">
        <f t="shared" si="4"/>
        <v>6.45</v>
      </c>
      <c r="F285" s="407">
        <v>7</v>
      </c>
      <c r="G285" s="407">
        <v>5</v>
      </c>
      <c r="H285" s="407">
        <v>6.25</v>
      </c>
      <c r="I285" s="407">
        <v>6.5</v>
      </c>
      <c r="J285" s="406">
        <v>44996</v>
      </c>
      <c r="K285" s="344" t="s">
        <v>14254</v>
      </c>
      <c r="L285" s="344" t="s">
        <v>14253</v>
      </c>
    </row>
    <row r="286" spans="1:12" s="254" customFormat="1" ht="17.100000000000001" customHeight="1">
      <c r="A286" s="237" t="s">
        <v>12069</v>
      </c>
      <c r="B286" s="344">
        <v>2010</v>
      </c>
      <c r="C286" s="344" t="s">
        <v>6524</v>
      </c>
      <c r="D286" s="408" t="s">
        <v>14546</v>
      </c>
      <c r="E286" s="301">
        <f t="shared" si="4"/>
        <v>6.45</v>
      </c>
      <c r="F286" s="407">
        <v>7</v>
      </c>
      <c r="G286" s="407">
        <v>7</v>
      </c>
      <c r="H286" s="407">
        <v>7.25</v>
      </c>
      <c r="I286" s="407">
        <v>5.5</v>
      </c>
      <c r="J286" s="406">
        <v>44992</v>
      </c>
      <c r="K286" s="344" t="s">
        <v>12671</v>
      </c>
      <c r="L286" s="344" t="s">
        <v>12671</v>
      </c>
    </row>
    <row r="287" spans="1:12" s="254" customFormat="1" ht="17.100000000000001" customHeight="1">
      <c r="A287" s="237" t="s">
        <v>12069</v>
      </c>
      <c r="B287" s="344">
        <v>2014</v>
      </c>
      <c r="C287" s="344" t="s">
        <v>6524</v>
      </c>
      <c r="D287" s="408" t="s">
        <v>14477</v>
      </c>
      <c r="E287" s="301">
        <f t="shared" si="4"/>
        <v>6.45</v>
      </c>
      <c r="F287" s="407">
        <v>6</v>
      </c>
      <c r="G287" s="407">
        <v>6</v>
      </c>
      <c r="H287" s="407">
        <v>8.25</v>
      </c>
      <c r="I287" s="407">
        <v>6</v>
      </c>
      <c r="J287" s="406">
        <v>44970</v>
      </c>
      <c r="K287" s="344" t="s">
        <v>14476</v>
      </c>
      <c r="L287" s="344" t="s">
        <v>14475</v>
      </c>
    </row>
    <row r="288" spans="1:12" s="254" customFormat="1" ht="17.100000000000001" customHeight="1">
      <c r="A288" s="237" t="s">
        <v>12069</v>
      </c>
      <c r="B288" s="344">
        <v>2018</v>
      </c>
      <c r="C288" s="344" t="s">
        <v>6524</v>
      </c>
      <c r="D288" s="408" t="s">
        <v>14804</v>
      </c>
      <c r="E288" s="301">
        <f t="shared" si="4"/>
        <v>6.45</v>
      </c>
      <c r="F288" s="407">
        <v>6</v>
      </c>
      <c r="G288" s="407">
        <v>5.5</v>
      </c>
      <c r="H288" s="407">
        <v>9.5</v>
      </c>
      <c r="I288" s="407">
        <v>5.5</v>
      </c>
      <c r="J288" s="406">
        <v>44904</v>
      </c>
      <c r="K288" s="344" t="s">
        <v>14168</v>
      </c>
      <c r="L288" s="344" t="s">
        <v>14803</v>
      </c>
    </row>
    <row r="289" spans="1:12" s="254" customFormat="1" ht="17.100000000000001" customHeight="1">
      <c r="A289" s="237" t="s">
        <v>12069</v>
      </c>
      <c r="B289" s="344">
        <v>2015</v>
      </c>
      <c r="C289" s="344" t="s">
        <v>6524</v>
      </c>
      <c r="D289" s="408" t="s">
        <v>14802</v>
      </c>
      <c r="E289" s="301">
        <f t="shared" si="4"/>
        <v>6.45</v>
      </c>
      <c r="F289" s="407">
        <v>6.5</v>
      </c>
      <c r="G289" s="407">
        <v>5</v>
      </c>
      <c r="H289" s="407">
        <v>7</v>
      </c>
      <c r="I289" s="407">
        <v>6.5</v>
      </c>
      <c r="J289" s="406">
        <v>44800</v>
      </c>
      <c r="K289" s="344" t="s">
        <v>14801</v>
      </c>
      <c r="L289" s="344" t="s">
        <v>14800</v>
      </c>
    </row>
    <row r="290" spans="1:12" s="254" customFormat="1" ht="17.100000000000001" customHeight="1">
      <c r="A290" s="237" t="s">
        <v>12069</v>
      </c>
      <c r="B290" s="344">
        <v>1996</v>
      </c>
      <c r="C290" s="344" t="s">
        <v>6524</v>
      </c>
      <c r="D290" s="408" t="s">
        <v>14531</v>
      </c>
      <c r="E290" s="301">
        <f t="shared" si="4"/>
        <v>6.45</v>
      </c>
      <c r="F290" s="407">
        <v>6</v>
      </c>
      <c r="G290" s="407">
        <v>5.5</v>
      </c>
      <c r="H290" s="407">
        <v>7.5</v>
      </c>
      <c r="I290" s="407">
        <v>6.5</v>
      </c>
      <c r="J290" s="406">
        <v>44640</v>
      </c>
      <c r="K290" s="344" t="s">
        <v>14388</v>
      </c>
      <c r="L290" s="344" t="s">
        <v>14530</v>
      </c>
    </row>
    <row r="291" spans="1:12" s="254" customFormat="1" ht="17.100000000000001" customHeight="1">
      <c r="A291" s="186" t="s">
        <v>12069</v>
      </c>
      <c r="B291" s="344">
        <v>2003</v>
      </c>
      <c r="C291" s="344" t="s">
        <v>6524</v>
      </c>
      <c r="D291" s="408" t="s">
        <v>14799</v>
      </c>
      <c r="E291" s="301">
        <f t="shared" si="4"/>
        <v>6.42</v>
      </c>
      <c r="F291" s="407">
        <v>6</v>
      </c>
      <c r="G291" s="407">
        <v>6.8</v>
      </c>
      <c r="H291" s="407">
        <v>5.9</v>
      </c>
      <c r="I291" s="407">
        <v>6.9</v>
      </c>
      <c r="J291" s="406">
        <v>45410</v>
      </c>
      <c r="K291" s="344" t="s">
        <v>14320</v>
      </c>
      <c r="L291" s="344" t="s">
        <v>12754</v>
      </c>
    </row>
    <row r="292" spans="1:12" s="254" customFormat="1" ht="17.100000000000001" customHeight="1">
      <c r="A292" s="186" t="s">
        <v>12069</v>
      </c>
      <c r="B292" s="344">
        <v>1975</v>
      </c>
      <c r="C292" s="344" t="s">
        <v>6524</v>
      </c>
      <c r="D292" s="408" t="s">
        <v>14252</v>
      </c>
      <c r="E292" s="301">
        <f t="shared" si="4"/>
        <v>6.4</v>
      </c>
      <c r="F292" s="407">
        <v>7</v>
      </c>
      <c r="G292" s="407">
        <v>9</v>
      </c>
      <c r="H292" s="407">
        <v>7</v>
      </c>
      <c r="I292" s="407">
        <v>5</v>
      </c>
      <c r="J292" s="406">
        <v>45321</v>
      </c>
      <c r="K292" s="344" t="s">
        <v>14251</v>
      </c>
      <c r="L292" s="344" t="s">
        <v>12754</v>
      </c>
    </row>
    <row r="293" spans="1:12" s="254" customFormat="1" ht="17.100000000000001" customHeight="1">
      <c r="A293" s="237" t="s">
        <v>12069</v>
      </c>
      <c r="B293" s="344">
        <v>2015</v>
      </c>
      <c r="C293" s="344" t="s">
        <v>6524</v>
      </c>
      <c r="D293" s="408" t="s">
        <v>14798</v>
      </c>
      <c r="E293" s="301">
        <f t="shared" si="4"/>
        <v>6.4</v>
      </c>
      <c r="F293" s="407">
        <v>6</v>
      </c>
      <c r="G293" s="407">
        <v>8</v>
      </c>
      <c r="H293" s="407">
        <v>7</v>
      </c>
      <c r="I293" s="407">
        <v>6</v>
      </c>
      <c r="J293" s="406">
        <v>45281</v>
      </c>
      <c r="K293" s="344" t="s">
        <v>14797</v>
      </c>
      <c r="L293" s="344" t="s">
        <v>14796</v>
      </c>
    </row>
    <row r="294" spans="1:12" s="254" customFormat="1" ht="17.100000000000001" customHeight="1">
      <c r="A294" s="237" t="s">
        <v>12069</v>
      </c>
      <c r="B294" s="344">
        <v>2004</v>
      </c>
      <c r="C294" s="344" t="s">
        <v>6524</v>
      </c>
      <c r="D294" s="408" t="s">
        <v>14109</v>
      </c>
      <c r="E294" s="301">
        <f t="shared" si="4"/>
        <v>6.4</v>
      </c>
      <c r="F294" s="407">
        <v>8</v>
      </c>
      <c r="G294" s="407">
        <v>4</v>
      </c>
      <c r="H294" s="407">
        <v>6</v>
      </c>
      <c r="I294" s="407">
        <v>6</v>
      </c>
      <c r="J294" s="406">
        <v>45136</v>
      </c>
      <c r="K294" s="344" t="s">
        <v>14108</v>
      </c>
      <c r="L294" s="344" t="s">
        <v>14107</v>
      </c>
    </row>
    <row r="295" spans="1:12" s="254" customFormat="1" ht="17.100000000000001" customHeight="1">
      <c r="A295" s="237" t="s">
        <v>12069</v>
      </c>
      <c r="B295" s="344">
        <v>1980</v>
      </c>
      <c r="C295" s="344" t="s">
        <v>6524</v>
      </c>
      <c r="D295" s="408" t="s">
        <v>14347</v>
      </c>
      <c r="E295" s="301">
        <f t="shared" si="4"/>
        <v>6.4</v>
      </c>
      <c r="F295" s="407">
        <v>6</v>
      </c>
      <c r="G295" s="407">
        <v>4</v>
      </c>
      <c r="H295" s="407">
        <v>7</v>
      </c>
      <c r="I295" s="407">
        <v>7</v>
      </c>
      <c r="J295" s="406">
        <v>45135</v>
      </c>
      <c r="K295" s="344" t="s">
        <v>14346</v>
      </c>
      <c r="L295" s="344" t="s">
        <v>14345</v>
      </c>
    </row>
    <row r="296" spans="1:12" s="254" customFormat="1" ht="17.100000000000001" customHeight="1">
      <c r="A296" s="237" t="s">
        <v>12069</v>
      </c>
      <c r="B296" s="344">
        <v>2000</v>
      </c>
      <c r="C296" s="344" t="s">
        <v>6524</v>
      </c>
      <c r="D296" s="408" t="s">
        <v>14378</v>
      </c>
      <c r="E296" s="301">
        <f t="shared" si="4"/>
        <v>6.4</v>
      </c>
      <c r="F296" s="407">
        <v>7</v>
      </c>
      <c r="G296" s="407">
        <v>7</v>
      </c>
      <c r="H296" s="407">
        <v>8</v>
      </c>
      <c r="I296" s="407">
        <v>5</v>
      </c>
      <c r="J296" s="406">
        <v>45029</v>
      </c>
      <c r="K296" s="344" t="s">
        <v>14317</v>
      </c>
      <c r="L296" s="344" t="s">
        <v>12665</v>
      </c>
    </row>
    <row r="297" spans="1:12" s="254" customFormat="1" ht="17.100000000000001" customHeight="1">
      <c r="A297" s="237" t="s">
        <v>12069</v>
      </c>
      <c r="B297" s="344">
        <v>2008</v>
      </c>
      <c r="C297" s="344" t="s">
        <v>6524</v>
      </c>
      <c r="D297" s="408" t="s">
        <v>14090</v>
      </c>
      <c r="E297" s="301">
        <f t="shared" si="4"/>
        <v>6.4</v>
      </c>
      <c r="F297" s="407">
        <v>6</v>
      </c>
      <c r="G297" s="407">
        <v>6</v>
      </c>
      <c r="H297" s="407">
        <v>6</v>
      </c>
      <c r="I297" s="407">
        <v>7</v>
      </c>
      <c r="J297" s="406">
        <v>45024</v>
      </c>
      <c r="K297" s="347" t="s">
        <v>14089</v>
      </c>
      <c r="L297" s="347" t="s">
        <v>14088</v>
      </c>
    </row>
    <row r="298" spans="1:12" s="254" customFormat="1" ht="17.100000000000001" customHeight="1">
      <c r="A298" s="237" t="s">
        <v>12069</v>
      </c>
      <c r="B298" s="344">
        <v>2021</v>
      </c>
      <c r="C298" s="344" t="s">
        <v>6524</v>
      </c>
      <c r="D298" s="408" t="s">
        <v>14314</v>
      </c>
      <c r="E298" s="301">
        <f t="shared" si="4"/>
        <v>6.4</v>
      </c>
      <c r="F298" s="407">
        <v>6.5</v>
      </c>
      <c r="G298" s="407">
        <v>7</v>
      </c>
      <c r="H298" s="407">
        <v>6.75</v>
      </c>
      <c r="I298" s="407">
        <v>6</v>
      </c>
      <c r="J298" s="406">
        <v>44975</v>
      </c>
      <c r="K298" s="344" t="s">
        <v>14313</v>
      </c>
      <c r="L298" s="344" t="s">
        <v>14312</v>
      </c>
    </row>
    <row r="299" spans="1:12" s="254" customFormat="1" ht="17.100000000000001" customHeight="1">
      <c r="A299" s="237" t="s">
        <v>12069</v>
      </c>
      <c r="B299" s="344">
        <v>2012</v>
      </c>
      <c r="C299" s="344" t="s">
        <v>6524</v>
      </c>
      <c r="D299" s="408" t="s">
        <v>14795</v>
      </c>
      <c r="E299" s="301">
        <f t="shared" si="4"/>
        <v>6.4</v>
      </c>
      <c r="F299" s="407">
        <v>6.5</v>
      </c>
      <c r="G299" s="407">
        <v>7</v>
      </c>
      <c r="H299" s="407">
        <v>6.75</v>
      </c>
      <c r="I299" s="407">
        <v>6</v>
      </c>
      <c r="J299" s="406">
        <v>44968</v>
      </c>
      <c r="K299" s="344" t="s">
        <v>14560</v>
      </c>
      <c r="L299" s="409" t="s">
        <v>14475</v>
      </c>
    </row>
    <row r="300" spans="1:12" s="254" customFormat="1" ht="17.100000000000001" customHeight="1">
      <c r="A300" s="237" t="s">
        <v>12069</v>
      </c>
      <c r="B300" s="344">
        <v>2022</v>
      </c>
      <c r="C300" s="344" t="s">
        <v>6524</v>
      </c>
      <c r="D300" s="408" t="s">
        <v>14445</v>
      </c>
      <c r="E300" s="301">
        <f t="shared" si="4"/>
        <v>6.4</v>
      </c>
      <c r="F300" s="407">
        <v>6</v>
      </c>
      <c r="G300" s="407">
        <v>5</v>
      </c>
      <c r="H300" s="407">
        <v>6.5</v>
      </c>
      <c r="I300" s="407">
        <v>7</v>
      </c>
      <c r="J300" s="406">
        <v>44895</v>
      </c>
      <c r="K300" s="344" t="s">
        <v>14444</v>
      </c>
      <c r="L300" s="344" t="s">
        <v>14443</v>
      </c>
    </row>
    <row r="301" spans="1:12" s="254" customFormat="1" ht="17.100000000000001" customHeight="1">
      <c r="A301" s="237" t="s">
        <v>12069</v>
      </c>
      <c r="B301" s="300">
        <v>1986</v>
      </c>
      <c r="C301" s="300" t="s">
        <v>6524</v>
      </c>
      <c r="D301" s="405" t="s">
        <v>14256</v>
      </c>
      <c r="E301" s="301">
        <f t="shared" si="4"/>
        <v>6.4</v>
      </c>
      <c r="F301" s="407">
        <v>6</v>
      </c>
      <c r="G301" s="407">
        <v>6.5</v>
      </c>
      <c r="H301" s="407">
        <v>7.75</v>
      </c>
      <c r="I301" s="407">
        <v>6</v>
      </c>
      <c r="J301" s="398">
        <v>44550</v>
      </c>
      <c r="K301" s="300" t="s">
        <v>14159</v>
      </c>
      <c r="L301" s="300" t="s">
        <v>12679</v>
      </c>
    </row>
    <row r="302" spans="1:12" s="254" customFormat="1" ht="17.100000000000001" customHeight="1">
      <c r="A302" s="186" t="s">
        <v>12069</v>
      </c>
      <c r="B302" s="344">
        <v>2015</v>
      </c>
      <c r="C302" s="344" t="s">
        <v>6524</v>
      </c>
      <c r="D302" s="408" t="s">
        <v>14794</v>
      </c>
      <c r="E302" s="301">
        <f t="shared" si="4"/>
        <v>6.38</v>
      </c>
      <c r="F302" s="407">
        <v>6.4</v>
      </c>
      <c r="G302" s="407">
        <v>7.4</v>
      </c>
      <c r="H302" s="407">
        <v>7</v>
      </c>
      <c r="I302" s="407">
        <v>5.8</v>
      </c>
      <c r="J302" s="406">
        <v>45502</v>
      </c>
      <c r="K302" s="344" t="s">
        <v>14793</v>
      </c>
      <c r="L302" s="344" t="s">
        <v>14792</v>
      </c>
    </row>
    <row r="303" spans="1:12" s="254" customFormat="1" ht="17.100000000000001" customHeight="1">
      <c r="A303" s="237" t="s">
        <v>12069</v>
      </c>
      <c r="B303" s="300">
        <v>2020</v>
      </c>
      <c r="C303" s="300" t="s">
        <v>6524</v>
      </c>
      <c r="D303" s="408" t="s">
        <v>14464</v>
      </c>
      <c r="E303" s="301">
        <f t="shared" si="4"/>
        <v>6.35</v>
      </c>
      <c r="F303" s="407">
        <v>6</v>
      </c>
      <c r="G303" s="407">
        <v>6.5</v>
      </c>
      <c r="H303" s="407">
        <v>6.5</v>
      </c>
      <c r="I303" s="407">
        <v>6.5</v>
      </c>
      <c r="J303" s="398">
        <v>44910</v>
      </c>
      <c r="K303" s="300" t="s">
        <v>14463</v>
      </c>
      <c r="L303" s="300" t="s">
        <v>13984</v>
      </c>
    </row>
    <row r="304" spans="1:12" s="254" customFormat="1" ht="17.100000000000001" customHeight="1">
      <c r="A304" s="237" t="s">
        <v>12069</v>
      </c>
      <c r="B304" s="344">
        <v>2022</v>
      </c>
      <c r="C304" s="344" t="s">
        <v>6524</v>
      </c>
      <c r="D304" s="408" t="s">
        <v>14791</v>
      </c>
      <c r="E304" s="301">
        <f t="shared" si="4"/>
        <v>6.35</v>
      </c>
      <c r="F304" s="407">
        <v>6.5</v>
      </c>
      <c r="G304" s="407">
        <v>6</v>
      </c>
      <c r="H304" s="407">
        <v>8</v>
      </c>
      <c r="I304" s="407">
        <v>5.5</v>
      </c>
      <c r="J304" s="406">
        <v>44877</v>
      </c>
      <c r="K304" s="344" t="s">
        <v>14790</v>
      </c>
      <c r="L304" s="344" t="s">
        <v>14789</v>
      </c>
    </row>
    <row r="305" spans="1:12" s="254" customFormat="1" ht="17.100000000000001" customHeight="1">
      <c r="A305" s="237" t="s">
        <v>12069</v>
      </c>
      <c r="B305" s="344">
        <v>2010</v>
      </c>
      <c r="C305" s="344" t="s">
        <v>6524</v>
      </c>
      <c r="D305" s="408" t="s">
        <v>14259</v>
      </c>
      <c r="E305" s="301">
        <f t="shared" si="4"/>
        <v>6.35</v>
      </c>
      <c r="F305" s="407">
        <v>6.5</v>
      </c>
      <c r="G305" s="407">
        <v>7</v>
      </c>
      <c r="H305" s="407">
        <v>5.5</v>
      </c>
      <c r="I305" s="407">
        <v>6.5</v>
      </c>
      <c r="J305" s="406">
        <v>44866</v>
      </c>
      <c r="K305" s="344" t="s">
        <v>14258</v>
      </c>
      <c r="L305" s="344" t="s">
        <v>14257</v>
      </c>
    </row>
    <row r="306" spans="1:12" s="254" customFormat="1" ht="17.100000000000001" customHeight="1">
      <c r="A306" s="237" t="s">
        <v>12069</v>
      </c>
      <c r="B306" s="344">
        <v>1999</v>
      </c>
      <c r="C306" s="344" t="s">
        <v>6524</v>
      </c>
      <c r="D306" s="408" t="s">
        <v>14283</v>
      </c>
      <c r="E306" s="301">
        <f t="shared" si="4"/>
        <v>6.35</v>
      </c>
      <c r="F306" s="407">
        <v>5.5</v>
      </c>
      <c r="G306" s="407">
        <v>7.5</v>
      </c>
      <c r="H306" s="407">
        <v>6.75</v>
      </c>
      <c r="I306" s="407">
        <v>6.5</v>
      </c>
      <c r="J306" s="406">
        <v>44828</v>
      </c>
      <c r="K306" s="344" t="s">
        <v>14072</v>
      </c>
      <c r="L306" s="344" t="s">
        <v>14071</v>
      </c>
    </row>
    <row r="307" spans="1:12" s="254" customFormat="1" ht="17.100000000000001" customHeight="1">
      <c r="A307" s="237" t="s">
        <v>12069</v>
      </c>
      <c r="B307" s="300">
        <v>2022</v>
      </c>
      <c r="C307" s="300" t="s">
        <v>6524</v>
      </c>
      <c r="D307" s="405" t="s">
        <v>14788</v>
      </c>
      <c r="E307" s="301">
        <f t="shared" si="4"/>
        <v>6.35</v>
      </c>
      <c r="F307" s="407">
        <v>7</v>
      </c>
      <c r="G307" s="407">
        <v>5.5</v>
      </c>
      <c r="H307" s="407">
        <v>6.5</v>
      </c>
      <c r="I307" s="407">
        <v>6</v>
      </c>
      <c r="J307" s="398">
        <v>44780</v>
      </c>
      <c r="K307" s="300" t="s">
        <v>14441</v>
      </c>
      <c r="L307" s="300" t="s">
        <v>14440</v>
      </c>
    </row>
    <row r="308" spans="1:12" s="254" customFormat="1" ht="17.100000000000001" customHeight="1">
      <c r="A308" s="186" t="s">
        <v>12069</v>
      </c>
      <c r="B308" s="344">
        <v>1992</v>
      </c>
      <c r="C308" s="344" t="s">
        <v>6524</v>
      </c>
      <c r="D308" s="408" t="s">
        <v>14787</v>
      </c>
      <c r="E308" s="301">
        <f t="shared" si="4"/>
        <v>6.32</v>
      </c>
      <c r="F308" s="407">
        <v>6.2</v>
      </c>
      <c r="G308" s="407">
        <v>7.6</v>
      </c>
      <c r="H308" s="407">
        <v>6.5</v>
      </c>
      <c r="I308" s="407">
        <v>6</v>
      </c>
      <c r="J308" s="406">
        <v>45416</v>
      </c>
      <c r="K308" s="344" t="s">
        <v>14786</v>
      </c>
      <c r="L308" s="344" t="s">
        <v>14446</v>
      </c>
    </row>
    <row r="309" spans="1:12" s="254" customFormat="1" ht="17.100000000000001" customHeight="1">
      <c r="A309" s="186" t="s">
        <v>12069</v>
      </c>
      <c r="B309" s="344">
        <v>2020</v>
      </c>
      <c r="C309" s="344" t="s">
        <v>6524</v>
      </c>
      <c r="D309" s="408" t="s">
        <v>14785</v>
      </c>
      <c r="E309" s="301">
        <f t="shared" si="4"/>
        <v>6.3</v>
      </c>
      <c r="F309" s="407">
        <v>6</v>
      </c>
      <c r="G309" s="407">
        <v>5</v>
      </c>
      <c r="H309" s="407">
        <v>8</v>
      </c>
      <c r="I309" s="407">
        <v>6</v>
      </c>
      <c r="J309" s="406">
        <v>45382</v>
      </c>
      <c r="K309" s="344" t="s">
        <v>14784</v>
      </c>
      <c r="L309" s="344" t="s">
        <v>14783</v>
      </c>
    </row>
    <row r="310" spans="1:12" s="254" customFormat="1" ht="17.100000000000001" customHeight="1">
      <c r="A310" s="237" t="s">
        <v>12069</v>
      </c>
      <c r="B310" s="344">
        <v>2017</v>
      </c>
      <c r="C310" s="344" t="s">
        <v>6524</v>
      </c>
      <c r="D310" s="237">
        <v>1922</v>
      </c>
      <c r="E310" s="301">
        <f t="shared" si="4"/>
        <v>6.3</v>
      </c>
      <c r="F310" s="407">
        <v>7</v>
      </c>
      <c r="G310" s="407">
        <v>6</v>
      </c>
      <c r="H310" s="407">
        <v>6</v>
      </c>
      <c r="I310" s="407">
        <v>6</v>
      </c>
      <c r="J310" s="406">
        <v>45130</v>
      </c>
      <c r="K310" s="344" t="s">
        <v>14740</v>
      </c>
      <c r="L310" s="344" t="s">
        <v>14263</v>
      </c>
    </row>
    <row r="311" spans="1:12" s="254" customFormat="1" ht="17.100000000000001" customHeight="1">
      <c r="A311" s="237" t="s">
        <v>12069</v>
      </c>
      <c r="B311" s="344">
        <v>2023</v>
      </c>
      <c r="C311" s="344" t="s">
        <v>6524</v>
      </c>
      <c r="D311" s="408" t="s">
        <v>14430</v>
      </c>
      <c r="E311" s="301">
        <f t="shared" si="4"/>
        <v>6.3</v>
      </c>
      <c r="F311" s="407">
        <v>7</v>
      </c>
      <c r="G311" s="407">
        <v>4</v>
      </c>
      <c r="H311" s="407">
        <v>7</v>
      </c>
      <c r="I311" s="407">
        <v>6</v>
      </c>
      <c r="J311" s="406">
        <v>45091</v>
      </c>
      <c r="K311" s="344" t="s">
        <v>14429</v>
      </c>
      <c r="L311" s="344" t="s">
        <v>14158</v>
      </c>
    </row>
    <row r="312" spans="1:12" s="254" customFormat="1" ht="17.100000000000001" customHeight="1">
      <c r="A312" s="237" t="s">
        <v>12069</v>
      </c>
      <c r="B312" s="344">
        <v>1994</v>
      </c>
      <c r="C312" s="344" t="s">
        <v>6524</v>
      </c>
      <c r="D312" s="408" t="s">
        <v>2632</v>
      </c>
      <c r="E312" s="301">
        <f t="shared" si="4"/>
        <v>6.3</v>
      </c>
      <c r="F312" s="407">
        <v>6</v>
      </c>
      <c r="G312" s="407">
        <v>7</v>
      </c>
      <c r="H312" s="407">
        <v>7</v>
      </c>
      <c r="I312" s="407">
        <v>6</v>
      </c>
      <c r="J312" s="406">
        <v>45058</v>
      </c>
      <c r="K312" s="344" t="s">
        <v>14386</v>
      </c>
      <c r="L312" s="344" t="s">
        <v>12736</v>
      </c>
    </row>
    <row r="313" spans="1:12" s="254" customFormat="1" ht="17.100000000000001" customHeight="1">
      <c r="A313" s="237" t="s">
        <v>12069</v>
      </c>
      <c r="B313" s="344">
        <v>1974</v>
      </c>
      <c r="C313" s="344" t="s">
        <v>6524</v>
      </c>
      <c r="D313" s="408" t="s">
        <v>14271</v>
      </c>
      <c r="E313" s="301">
        <f t="shared" si="4"/>
        <v>6.3</v>
      </c>
      <c r="F313" s="407">
        <v>7</v>
      </c>
      <c r="G313" s="407">
        <v>8</v>
      </c>
      <c r="H313" s="407">
        <v>9</v>
      </c>
      <c r="I313" s="407">
        <v>4</v>
      </c>
      <c r="J313" s="406">
        <v>45056</v>
      </c>
      <c r="K313" s="344" t="s">
        <v>14270</v>
      </c>
      <c r="L313" s="344" t="s">
        <v>14269</v>
      </c>
    </row>
    <row r="314" spans="1:12" s="254" customFormat="1" ht="17.100000000000001" customHeight="1">
      <c r="A314" s="237" t="s">
        <v>12069</v>
      </c>
      <c r="B314" s="344">
        <v>2022</v>
      </c>
      <c r="C314" s="344" t="s">
        <v>6524</v>
      </c>
      <c r="D314" s="408" t="s">
        <v>14189</v>
      </c>
      <c r="E314" s="301">
        <f t="shared" si="4"/>
        <v>6.3</v>
      </c>
      <c r="F314" s="407">
        <v>6</v>
      </c>
      <c r="G314" s="407">
        <v>5</v>
      </c>
      <c r="H314" s="407">
        <v>6</v>
      </c>
      <c r="I314" s="407">
        <v>7</v>
      </c>
      <c r="J314" s="406">
        <v>45009</v>
      </c>
      <c r="K314" s="344" t="s">
        <v>14188</v>
      </c>
      <c r="L314" s="344" t="s">
        <v>14187</v>
      </c>
    </row>
    <row r="315" spans="1:12" s="254" customFormat="1" ht="17.100000000000001" customHeight="1">
      <c r="A315" s="237" t="s">
        <v>12069</v>
      </c>
      <c r="B315" s="344">
        <v>2022</v>
      </c>
      <c r="C315" s="344" t="s">
        <v>6524</v>
      </c>
      <c r="D315" s="408" t="s">
        <v>14456</v>
      </c>
      <c r="E315" s="301">
        <f t="shared" si="4"/>
        <v>6.3</v>
      </c>
      <c r="F315" s="407">
        <v>6</v>
      </c>
      <c r="G315" s="407">
        <v>5</v>
      </c>
      <c r="H315" s="407">
        <v>6</v>
      </c>
      <c r="I315" s="407">
        <v>7</v>
      </c>
      <c r="J315" s="406">
        <v>45009</v>
      </c>
      <c r="K315" s="344" t="s">
        <v>14455</v>
      </c>
      <c r="L315" s="344" t="s">
        <v>14379</v>
      </c>
    </row>
    <row r="316" spans="1:12" s="254" customFormat="1">
      <c r="A316" s="237" t="s">
        <v>12069</v>
      </c>
      <c r="B316" s="344">
        <v>2022</v>
      </c>
      <c r="C316" s="344" t="s">
        <v>6524</v>
      </c>
      <c r="D316" s="408" t="s">
        <v>13989</v>
      </c>
      <c r="E316" s="301">
        <f t="shared" si="4"/>
        <v>6.3</v>
      </c>
      <c r="F316" s="407">
        <v>7</v>
      </c>
      <c r="G316" s="407">
        <v>4</v>
      </c>
      <c r="H316" s="407">
        <v>7</v>
      </c>
      <c r="I316" s="407">
        <v>6</v>
      </c>
      <c r="J316" s="406">
        <v>45003</v>
      </c>
      <c r="K316" s="344" t="s">
        <v>13988</v>
      </c>
      <c r="L316" s="344" t="s">
        <v>13987</v>
      </c>
    </row>
    <row r="317" spans="1:12" s="254" customFormat="1" ht="17.100000000000001" customHeight="1">
      <c r="A317" s="237" t="s">
        <v>12069</v>
      </c>
      <c r="B317" s="344">
        <v>1990</v>
      </c>
      <c r="C317" s="344" t="s">
        <v>6524</v>
      </c>
      <c r="D317" s="408" t="s">
        <v>14518</v>
      </c>
      <c r="E317" s="301">
        <f t="shared" si="4"/>
        <v>6.3</v>
      </c>
      <c r="F317" s="407">
        <v>6.5</v>
      </c>
      <c r="G317" s="407">
        <v>5.5</v>
      </c>
      <c r="H317" s="407">
        <v>7</v>
      </c>
      <c r="I317" s="407">
        <v>6</v>
      </c>
      <c r="J317" s="406">
        <v>44946</v>
      </c>
      <c r="K317" s="344" t="s">
        <v>14517</v>
      </c>
      <c r="L317" s="344" t="s">
        <v>14058</v>
      </c>
    </row>
    <row r="318" spans="1:12" s="254" customFormat="1" ht="17.100000000000001" customHeight="1">
      <c r="A318" s="237" t="s">
        <v>12069</v>
      </c>
      <c r="B318" s="344">
        <v>2022</v>
      </c>
      <c r="C318" s="344" t="s">
        <v>6524</v>
      </c>
      <c r="D318" s="408" t="s">
        <v>14374</v>
      </c>
      <c r="E318" s="301">
        <f t="shared" si="4"/>
        <v>6.3</v>
      </c>
      <c r="F318" s="407">
        <v>6</v>
      </c>
      <c r="G318" s="407">
        <v>6</v>
      </c>
      <c r="H318" s="407">
        <v>5.5</v>
      </c>
      <c r="I318" s="407">
        <v>7</v>
      </c>
      <c r="J318" s="398">
        <v>44943</v>
      </c>
      <c r="K318" s="344" t="s">
        <v>14373</v>
      </c>
      <c r="L318" s="344" t="s">
        <v>14372</v>
      </c>
    </row>
    <row r="319" spans="1:12" s="254" customFormat="1" ht="17.100000000000001" customHeight="1">
      <c r="A319" s="237" t="s">
        <v>12069</v>
      </c>
      <c r="B319" s="344">
        <v>1992</v>
      </c>
      <c r="C319" s="344" t="s">
        <v>6524</v>
      </c>
      <c r="D319" s="408" t="s">
        <v>14164</v>
      </c>
      <c r="E319" s="301">
        <f t="shared" si="4"/>
        <v>6.3</v>
      </c>
      <c r="F319" s="407">
        <v>8</v>
      </c>
      <c r="G319" s="407">
        <v>9</v>
      </c>
      <c r="H319" s="407">
        <v>9</v>
      </c>
      <c r="I319" s="407">
        <v>3</v>
      </c>
      <c r="J319" s="406">
        <v>44896</v>
      </c>
      <c r="K319" s="344" t="s">
        <v>12695</v>
      </c>
      <c r="L319" s="344" t="s">
        <v>14163</v>
      </c>
    </row>
    <row r="320" spans="1:12" s="254" customFormat="1" ht="17.100000000000001" customHeight="1">
      <c r="A320" s="237" t="s">
        <v>12069</v>
      </c>
      <c r="B320" s="344">
        <v>2022</v>
      </c>
      <c r="C320" s="344" t="s">
        <v>6524</v>
      </c>
      <c r="D320" s="408" t="s">
        <v>14280</v>
      </c>
      <c r="E320" s="301">
        <f t="shared" si="4"/>
        <v>6.3</v>
      </c>
      <c r="F320" s="407">
        <v>6</v>
      </c>
      <c r="G320" s="407">
        <v>6</v>
      </c>
      <c r="H320" s="407">
        <v>6.5</v>
      </c>
      <c r="I320" s="407">
        <v>6.5</v>
      </c>
      <c r="J320" s="406">
        <v>44878</v>
      </c>
      <c r="K320" s="344" t="s">
        <v>14279</v>
      </c>
      <c r="L320" s="344"/>
    </row>
    <row r="321" spans="1:12" s="254" customFormat="1" ht="17.100000000000001" customHeight="1">
      <c r="A321" s="237" t="s">
        <v>12069</v>
      </c>
      <c r="B321" s="300">
        <v>2004</v>
      </c>
      <c r="C321" s="300" t="s">
        <v>6524</v>
      </c>
      <c r="D321" s="405" t="s">
        <v>14186</v>
      </c>
      <c r="E321" s="301">
        <f t="shared" si="4"/>
        <v>6.3</v>
      </c>
      <c r="F321" s="407">
        <v>6.5</v>
      </c>
      <c r="G321" s="407">
        <v>4.5</v>
      </c>
      <c r="H321" s="407">
        <v>8.5</v>
      </c>
      <c r="I321" s="407">
        <v>5.5</v>
      </c>
      <c r="J321" s="398">
        <v>44831</v>
      </c>
      <c r="K321" s="300" t="s">
        <v>14185</v>
      </c>
      <c r="L321" s="300" t="s">
        <v>14184</v>
      </c>
    </row>
    <row r="322" spans="1:12" s="254" customFormat="1" ht="17.100000000000001" customHeight="1">
      <c r="A322" s="237" t="s">
        <v>12069</v>
      </c>
      <c r="B322" s="344">
        <v>2022</v>
      </c>
      <c r="C322" s="344" t="s">
        <v>6524</v>
      </c>
      <c r="D322" s="408" t="s">
        <v>14782</v>
      </c>
      <c r="E322" s="301">
        <f t="shared" ref="E322:E385" si="5">((F322*3)+G322+(H322*2)+(4*I322))/10</f>
        <v>6.3</v>
      </c>
      <c r="F322" s="407">
        <v>5.5</v>
      </c>
      <c r="G322" s="407">
        <v>7</v>
      </c>
      <c r="H322" s="407">
        <v>7.75</v>
      </c>
      <c r="I322" s="407">
        <v>6</v>
      </c>
      <c r="J322" s="406">
        <v>44793</v>
      </c>
      <c r="K322" s="344" t="s">
        <v>14781</v>
      </c>
      <c r="L322" s="344" t="s">
        <v>14780</v>
      </c>
    </row>
    <row r="323" spans="1:12" s="254" customFormat="1" ht="17.100000000000001" customHeight="1">
      <c r="A323" s="237" t="s">
        <v>12069</v>
      </c>
      <c r="B323" s="344">
        <v>2022</v>
      </c>
      <c r="C323" s="344" t="s">
        <v>6524</v>
      </c>
      <c r="D323" s="408" t="s">
        <v>14437</v>
      </c>
      <c r="E323" s="301">
        <f t="shared" si="5"/>
        <v>6.25</v>
      </c>
      <c r="F323" s="407">
        <v>6</v>
      </c>
      <c r="G323" s="407">
        <v>6.5</v>
      </c>
      <c r="H323" s="407">
        <v>7</v>
      </c>
      <c r="I323" s="407">
        <v>6</v>
      </c>
      <c r="J323" s="406">
        <v>44982</v>
      </c>
      <c r="K323" s="344" t="s">
        <v>14067</v>
      </c>
      <c r="L323" s="409" t="s">
        <v>12715</v>
      </c>
    </row>
    <row r="324" spans="1:12" s="254" customFormat="1" ht="17.100000000000001" customHeight="1">
      <c r="A324" s="237" t="s">
        <v>12069</v>
      </c>
      <c r="B324" s="344">
        <v>2001</v>
      </c>
      <c r="C324" s="344" t="s">
        <v>6524</v>
      </c>
      <c r="D324" s="408" t="s">
        <v>14367</v>
      </c>
      <c r="E324" s="301">
        <f t="shared" si="5"/>
        <v>6.2</v>
      </c>
      <c r="F324" s="407">
        <v>7</v>
      </c>
      <c r="G324" s="407">
        <v>5</v>
      </c>
      <c r="H324" s="407">
        <v>6</v>
      </c>
      <c r="I324" s="407">
        <v>6</v>
      </c>
      <c r="J324" s="406">
        <v>45158</v>
      </c>
      <c r="K324" s="344" t="s">
        <v>14298</v>
      </c>
      <c r="L324" s="344" t="s">
        <v>14366</v>
      </c>
    </row>
    <row r="325" spans="1:12" s="254" customFormat="1" ht="17.100000000000001" customHeight="1">
      <c r="A325" s="237" t="s">
        <v>12069</v>
      </c>
      <c r="B325" s="344">
        <v>2001</v>
      </c>
      <c r="C325" s="344" t="s">
        <v>6524</v>
      </c>
      <c r="D325" s="408" t="s">
        <v>14486</v>
      </c>
      <c r="E325" s="301">
        <f t="shared" si="5"/>
        <v>6.2</v>
      </c>
      <c r="F325" s="407">
        <v>6</v>
      </c>
      <c r="G325" s="407">
        <v>4</v>
      </c>
      <c r="H325" s="407">
        <v>8</v>
      </c>
      <c r="I325" s="407">
        <v>6</v>
      </c>
      <c r="J325" s="406">
        <v>45151</v>
      </c>
      <c r="K325" s="344" t="s">
        <v>14108</v>
      </c>
      <c r="L325" s="344" t="s">
        <v>14485</v>
      </c>
    </row>
    <row r="326" spans="1:12" s="254" customFormat="1" ht="17.100000000000001" customHeight="1">
      <c r="A326" s="237" t="s">
        <v>12069</v>
      </c>
      <c r="B326" s="344">
        <v>1975</v>
      </c>
      <c r="C326" s="344" t="s">
        <v>6524</v>
      </c>
      <c r="D326" s="408" t="s">
        <v>14779</v>
      </c>
      <c r="E326" s="301">
        <f t="shared" si="5"/>
        <v>6.2</v>
      </c>
      <c r="F326" s="407">
        <v>7</v>
      </c>
      <c r="G326" s="407">
        <v>7</v>
      </c>
      <c r="H326" s="407">
        <v>7</v>
      </c>
      <c r="I326" s="407">
        <v>5</v>
      </c>
      <c r="J326" s="406">
        <v>45111</v>
      </c>
      <c r="K326" s="344" t="s">
        <v>14168</v>
      </c>
      <c r="L326" s="344" t="s">
        <v>14778</v>
      </c>
    </row>
    <row r="327" spans="1:12" s="254" customFormat="1" ht="17.100000000000001" customHeight="1">
      <c r="A327" s="237" t="s">
        <v>12069</v>
      </c>
      <c r="B327" s="344">
        <v>1994</v>
      </c>
      <c r="C327" s="344" t="s">
        <v>6524</v>
      </c>
      <c r="D327" s="408" t="s">
        <v>14389</v>
      </c>
      <c r="E327" s="301">
        <f t="shared" si="5"/>
        <v>6.2</v>
      </c>
      <c r="F327" s="407">
        <v>6</v>
      </c>
      <c r="G327" s="407">
        <v>6</v>
      </c>
      <c r="H327" s="407">
        <v>7</v>
      </c>
      <c r="I327" s="407">
        <v>6</v>
      </c>
      <c r="J327" s="406">
        <v>45091</v>
      </c>
      <c r="K327" s="344" t="s">
        <v>14388</v>
      </c>
      <c r="L327" s="344" t="s">
        <v>14387</v>
      </c>
    </row>
    <row r="328" spans="1:12" s="254" customFormat="1" ht="17.100000000000001" customHeight="1">
      <c r="A328" s="237" t="s">
        <v>12069</v>
      </c>
      <c r="B328" s="344">
        <v>2012</v>
      </c>
      <c r="C328" s="344" t="s">
        <v>6524</v>
      </c>
      <c r="D328" s="408" t="s">
        <v>14777</v>
      </c>
      <c r="E328" s="301">
        <f t="shared" si="5"/>
        <v>6.2</v>
      </c>
      <c r="F328" s="407">
        <v>5</v>
      </c>
      <c r="G328" s="407">
        <v>5</v>
      </c>
      <c r="H328" s="407">
        <v>7</v>
      </c>
      <c r="I328" s="407">
        <v>7</v>
      </c>
      <c r="J328" s="406">
        <v>45059</v>
      </c>
      <c r="K328" s="344" t="s">
        <v>14776</v>
      </c>
      <c r="L328" s="344" t="s">
        <v>14775</v>
      </c>
    </row>
    <row r="329" spans="1:12" s="254" customFormat="1" ht="17.100000000000001" customHeight="1">
      <c r="A329" s="237" t="s">
        <v>12069</v>
      </c>
      <c r="B329" s="344">
        <v>2006</v>
      </c>
      <c r="C329" s="344" t="s">
        <v>6524</v>
      </c>
      <c r="D329" s="408" t="s">
        <v>14300</v>
      </c>
      <c r="E329" s="301">
        <f t="shared" si="5"/>
        <v>6.2</v>
      </c>
      <c r="F329" s="407">
        <v>7</v>
      </c>
      <c r="G329" s="407">
        <v>7</v>
      </c>
      <c r="H329" s="407">
        <v>7</v>
      </c>
      <c r="I329" s="407">
        <v>5</v>
      </c>
      <c r="J329" s="406">
        <v>45038</v>
      </c>
      <c r="K329" s="344" t="s">
        <v>14199</v>
      </c>
      <c r="L329" s="344" t="s">
        <v>13567</v>
      </c>
    </row>
    <row r="330" spans="1:12" s="254" customFormat="1" ht="17.100000000000001" customHeight="1">
      <c r="A330" s="237" t="s">
        <v>12069</v>
      </c>
      <c r="B330" s="344">
        <v>2002</v>
      </c>
      <c r="C330" s="344" t="s">
        <v>6524</v>
      </c>
      <c r="D330" s="408" t="s">
        <v>14480</v>
      </c>
      <c r="E330" s="301">
        <f t="shared" si="5"/>
        <v>6.2</v>
      </c>
      <c r="F330" s="407">
        <v>7</v>
      </c>
      <c r="G330" s="407">
        <v>7</v>
      </c>
      <c r="H330" s="407">
        <v>7</v>
      </c>
      <c r="I330" s="407">
        <v>5</v>
      </c>
      <c r="J330" s="406">
        <v>45014</v>
      </c>
      <c r="K330" s="344" t="s">
        <v>14479</v>
      </c>
      <c r="L330" s="344" t="s">
        <v>14478</v>
      </c>
    </row>
    <row r="331" spans="1:12" s="254" customFormat="1" ht="17.100000000000001" customHeight="1">
      <c r="A331" s="237" t="s">
        <v>12069</v>
      </c>
      <c r="B331" s="344">
        <v>2005</v>
      </c>
      <c r="C331" s="344" t="s">
        <v>6524</v>
      </c>
      <c r="D331" s="408" t="s">
        <v>14359</v>
      </c>
      <c r="E331" s="301">
        <f t="shared" si="5"/>
        <v>6.2</v>
      </c>
      <c r="F331" s="407">
        <v>6.5</v>
      </c>
      <c r="G331" s="407">
        <v>6.5</v>
      </c>
      <c r="H331" s="407">
        <v>6</v>
      </c>
      <c r="I331" s="407">
        <v>6</v>
      </c>
      <c r="J331" s="406">
        <v>44892</v>
      </c>
      <c r="K331" s="344" t="s">
        <v>14358</v>
      </c>
      <c r="L331" s="344" t="s">
        <v>14357</v>
      </c>
    </row>
    <row r="332" spans="1:12" s="254" customFormat="1" ht="17.100000000000001" customHeight="1">
      <c r="A332" s="237" t="s">
        <v>12069</v>
      </c>
      <c r="B332" s="344">
        <v>2012</v>
      </c>
      <c r="C332" s="344" t="s">
        <v>6524</v>
      </c>
      <c r="D332" s="408" t="s">
        <v>14240</v>
      </c>
      <c r="E332" s="301">
        <f t="shared" si="5"/>
        <v>6.2</v>
      </c>
      <c r="F332" s="407">
        <v>6</v>
      </c>
      <c r="G332" s="407">
        <v>6</v>
      </c>
      <c r="H332" s="407">
        <v>6</v>
      </c>
      <c r="I332" s="407">
        <v>6.5</v>
      </c>
      <c r="J332" s="406">
        <v>44867</v>
      </c>
      <c r="K332" s="344" t="s">
        <v>14239</v>
      </c>
      <c r="L332" s="344" t="s">
        <v>14238</v>
      </c>
    </row>
    <row r="333" spans="1:12" s="254" customFormat="1" ht="17.100000000000001" customHeight="1">
      <c r="A333" s="237" t="s">
        <v>12069</v>
      </c>
      <c r="B333" s="344">
        <v>2022</v>
      </c>
      <c r="C333" s="344" t="s">
        <v>6524</v>
      </c>
      <c r="D333" s="408" t="s">
        <v>11061</v>
      </c>
      <c r="E333" s="301">
        <f t="shared" si="5"/>
        <v>6.2</v>
      </c>
      <c r="F333" s="407">
        <v>6</v>
      </c>
      <c r="G333" s="407">
        <v>6</v>
      </c>
      <c r="H333" s="407">
        <v>7</v>
      </c>
      <c r="I333" s="407">
        <v>6</v>
      </c>
      <c r="J333" s="406">
        <v>44793</v>
      </c>
      <c r="K333" s="344" t="s">
        <v>14553</v>
      </c>
      <c r="L333" s="344" t="s">
        <v>14552</v>
      </c>
    </row>
    <row r="334" spans="1:12" s="254" customFormat="1" ht="17.100000000000001" customHeight="1">
      <c r="A334" s="237" t="s">
        <v>12069</v>
      </c>
      <c r="B334" s="300">
        <v>2008</v>
      </c>
      <c r="C334" s="300" t="s">
        <v>6524</v>
      </c>
      <c r="D334" s="405" t="s">
        <v>14231</v>
      </c>
      <c r="E334" s="301">
        <f t="shared" si="5"/>
        <v>6.2</v>
      </c>
      <c r="F334" s="407">
        <v>6</v>
      </c>
      <c r="G334" s="407">
        <v>6.5</v>
      </c>
      <c r="H334" s="407">
        <v>5.75</v>
      </c>
      <c r="I334" s="407">
        <v>6.5</v>
      </c>
      <c r="J334" s="398">
        <v>44682</v>
      </c>
      <c r="K334" s="300" t="s">
        <v>14230</v>
      </c>
      <c r="L334" s="300" t="s">
        <v>14229</v>
      </c>
    </row>
    <row r="335" spans="1:12" s="254" customFormat="1" ht="17.100000000000001" customHeight="1">
      <c r="A335" s="237" t="s">
        <v>12069</v>
      </c>
      <c r="B335" s="300">
        <v>2004</v>
      </c>
      <c r="C335" s="300" t="s">
        <v>6524</v>
      </c>
      <c r="D335" s="405" t="s">
        <v>14397</v>
      </c>
      <c r="E335" s="301">
        <f t="shared" si="5"/>
        <v>6.2</v>
      </c>
      <c r="F335" s="407">
        <v>6.5</v>
      </c>
      <c r="G335" s="407">
        <v>5.5</v>
      </c>
      <c r="H335" s="407">
        <v>5.5</v>
      </c>
      <c r="I335" s="407">
        <v>6.5</v>
      </c>
      <c r="J335" s="398">
        <v>44597</v>
      </c>
      <c r="K335" s="300" t="s">
        <v>14396</v>
      </c>
      <c r="L335" s="300" t="s">
        <v>14395</v>
      </c>
    </row>
    <row r="336" spans="1:12" s="254" customFormat="1" ht="17.100000000000001" customHeight="1">
      <c r="A336" s="237" t="s">
        <v>12069</v>
      </c>
      <c r="B336" s="344">
        <v>1996</v>
      </c>
      <c r="C336" s="344" t="s">
        <v>6524</v>
      </c>
      <c r="D336" s="408" t="s">
        <v>14472</v>
      </c>
      <c r="E336" s="301">
        <f t="shared" si="5"/>
        <v>6.15</v>
      </c>
      <c r="F336" s="407">
        <v>5.5</v>
      </c>
      <c r="G336" s="407">
        <v>6</v>
      </c>
      <c r="H336" s="407">
        <v>7.5</v>
      </c>
      <c r="I336" s="407">
        <v>6</v>
      </c>
      <c r="J336" s="406">
        <v>44817</v>
      </c>
      <c r="K336" s="344" t="s">
        <v>14471</v>
      </c>
      <c r="L336" s="344" t="s">
        <v>14470</v>
      </c>
    </row>
    <row r="337" spans="1:12" s="254" customFormat="1" ht="17.100000000000001" customHeight="1">
      <c r="A337" s="237" t="s">
        <v>12069</v>
      </c>
      <c r="B337" s="344">
        <v>2019</v>
      </c>
      <c r="C337" s="344" t="s">
        <v>6524</v>
      </c>
      <c r="D337" s="408" t="s">
        <v>14120</v>
      </c>
      <c r="E337" s="301">
        <f t="shared" si="5"/>
        <v>6.15</v>
      </c>
      <c r="F337" s="407">
        <v>7</v>
      </c>
      <c r="G337" s="407">
        <v>7</v>
      </c>
      <c r="H337" s="407">
        <v>5.75</v>
      </c>
      <c r="I337" s="407">
        <v>5.5</v>
      </c>
      <c r="J337" s="406">
        <v>44589</v>
      </c>
      <c r="K337" s="344" t="s">
        <v>14119</v>
      </c>
      <c r="L337" s="344" t="s">
        <v>14118</v>
      </c>
    </row>
    <row r="338" spans="1:12" s="254" customFormat="1" ht="17.100000000000001" customHeight="1">
      <c r="A338" s="237" t="s">
        <v>12069</v>
      </c>
      <c r="B338" s="344">
        <v>2009</v>
      </c>
      <c r="C338" s="344" t="s">
        <v>6524</v>
      </c>
      <c r="D338" s="408" t="s">
        <v>14195</v>
      </c>
      <c r="E338" s="301">
        <f t="shared" si="5"/>
        <v>6.1</v>
      </c>
      <c r="F338" s="407">
        <v>6</v>
      </c>
      <c r="G338" s="407">
        <v>5</v>
      </c>
      <c r="H338" s="407">
        <v>7</v>
      </c>
      <c r="I338" s="407">
        <v>6</v>
      </c>
      <c r="J338" s="406">
        <v>45247</v>
      </c>
      <c r="K338" s="344" t="s">
        <v>14194</v>
      </c>
      <c r="L338" s="344" t="s">
        <v>14193</v>
      </c>
    </row>
    <row r="339" spans="1:12" s="254" customFormat="1" ht="17.100000000000001" customHeight="1">
      <c r="A339" s="237" t="s">
        <v>12069</v>
      </c>
      <c r="B339" s="344">
        <v>2023</v>
      </c>
      <c r="C339" s="344" t="s">
        <v>6524</v>
      </c>
      <c r="D339" s="408" t="s">
        <v>14526</v>
      </c>
      <c r="E339" s="301">
        <f t="shared" si="5"/>
        <v>6.1</v>
      </c>
      <c r="F339" s="407">
        <v>5</v>
      </c>
      <c r="G339" s="407">
        <v>6</v>
      </c>
      <c r="H339" s="407">
        <v>8</v>
      </c>
      <c r="I339" s="407">
        <v>6</v>
      </c>
      <c r="J339" s="406">
        <v>45164</v>
      </c>
      <c r="K339" s="344" t="s">
        <v>14525</v>
      </c>
      <c r="L339" s="351" t="s">
        <v>14524</v>
      </c>
    </row>
    <row r="340" spans="1:12" s="254" customFormat="1" ht="17.100000000000001" customHeight="1">
      <c r="A340" s="237" t="s">
        <v>12069</v>
      </c>
      <c r="B340" s="344">
        <v>2009</v>
      </c>
      <c r="C340" s="344" t="s">
        <v>6524</v>
      </c>
      <c r="D340" s="408" t="s">
        <v>14226</v>
      </c>
      <c r="E340" s="301">
        <f t="shared" si="5"/>
        <v>6.1</v>
      </c>
      <c r="F340" s="407">
        <v>6</v>
      </c>
      <c r="G340" s="407">
        <v>5</v>
      </c>
      <c r="H340" s="407">
        <v>7</v>
      </c>
      <c r="I340" s="407">
        <v>6</v>
      </c>
      <c r="J340" s="406">
        <v>45067</v>
      </c>
      <c r="K340" s="344" t="s">
        <v>14225</v>
      </c>
      <c r="L340" s="344" t="s">
        <v>14224</v>
      </c>
    </row>
    <row r="341" spans="1:12" s="254" customFormat="1" ht="17.100000000000001" customHeight="1">
      <c r="A341" s="237" t="s">
        <v>12069</v>
      </c>
      <c r="B341" s="344">
        <v>2006</v>
      </c>
      <c r="C341" s="344" t="s">
        <v>6524</v>
      </c>
      <c r="D341" s="408" t="s">
        <v>14028</v>
      </c>
      <c r="E341" s="301">
        <f t="shared" si="5"/>
        <v>6.1</v>
      </c>
      <c r="F341" s="407">
        <v>5.5</v>
      </c>
      <c r="G341" s="407">
        <v>4.5</v>
      </c>
      <c r="H341" s="407">
        <v>7</v>
      </c>
      <c r="I341" s="407">
        <v>6.5</v>
      </c>
      <c r="J341" s="406">
        <v>44990</v>
      </c>
      <c r="K341" s="344" t="s">
        <v>14027</v>
      </c>
      <c r="L341" s="344" t="s">
        <v>14026</v>
      </c>
    </row>
    <row r="342" spans="1:12" s="254" customFormat="1" ht="17.100000000000001" customHeight="1">
      <c r="A342" s="237" t="s">
        <v>12069</v>
      </c>
      <c r="B342" s="344">
        <v>1998</v>
      </c>
      <c r="C342" s="344" t="s">
        <v>6524</v>
      </c>
      <c r="D342" s="408" t="s">
        <v>14448</v>
      </c>
      <c r="E342" s="301">
        <f t="shared" si="5"/>
        <v>6.1</v>
      </c>
      <c r="F342" s="407">
        <v>6</v>
      </c>
      <c r="G342" s="407">
        <v>6</v>
      </c>
      <c r="H342" s="407">
        <v>6.5</v>
      </c>
      <c r="I342" s="407">
        <v>6</v>
      </c>
      <c r="J342" s="406">
        <v>44926</v>
      </c>
      <c r="K342" s="344" t="s">
        <v>14447</v>
      </c>
      <c r="L342" s="344" t="s">
        <v>14446</v>
      </c>
    </row>
    <row r="343" spans="1:12" s="254" customFormat="1" ht="17.100000000000001" customHeight="1">
      <c r="A343" s="237" t="s">
        <v>12069</v>
      </c>
      <c r="B343" s="344">
        <v>1998</v>
      </c>
      <c r="C343" s="344" t="s">
        <v>6524</v>
      </c>
      <c r="D343" s="408" t="s">
        <v>14424</v>
      </c>
      <c r="E343" s="301">
        <f t="shared" si="5"/>
        <v>6.05</v>
      </c>
      <c r="F343" s="407">
        <v>6</v>
      </c>
      <c r="G343" s="407">
        <v>6</v>
      </c>
      <c r="H343" s="407">
        <v>6.25</v>
      </c>
      <c r="I343" s="407">
        <v>6</v>
      </c>
      <c r="J343" s="406">
        <v>44968</v>
      </c>
      <c r="K343" s="344" t="s">
        <v>14423</v>
      </c>
      <c r="L343" s="409" t="s">
        <v>14026</v>
      </c>
    </row>
    <row r="344" spans="1:12" s="254" customFormat="1" ht="17.100000000000001" customHeight="1">
      <c r="A344" s="237" t="s">
        <v>12069</v>
      </c>
      <c r="B344" s="300">
        <v>1994</v>
      </c>
      <c r="C344" s="300" t="s">
        <v>6524</v>
      </c>
      <c r="D344" s="408" t="s">
        <v>14597</v>
      </c>
      <c r="E344" s="301">
        <f t="shared" si="5"/>
        <v>6.05</v>
      </c>
      <c r="F344" s="407">
        <v>6</v>
      </c>
      <c r="G344" s="407">
        <v>5</v>
      </c>
      <c r="H344" s="407">
        <v>7.75</v>
      </c>
      <c r="I344" s="407">
        <v>5.5</v>
      </c>
      <c r="J344" s="398">
        <v>44917</v>
      </c>
      <c r="K344" s="300" t="s">
        <v>14596</v>
      </c>
      <c r="L344" s="300" t="s">
        <v>14235</v>
      </c>
    </row>
    <row r="345" spans="1:12" s="254" customFormat="1" ht="17.100000000000001" customHeight="1">
      <c r="A345" s="237" t="s">
        <v>12069</v>
      </c>
      <c r="B345" s="344">
        <v>2010</v>
      </c>
      <c r="C345" s="344" t="s">
        <v>6524</v>
      </c>
      <c r="D345" s="408" t="s">
        <v>14316</v>
      </c>
      <c r="E345" s="301">
        <f t="shared" si="5"/>
        <v>6.05</v>
      </c>
      <c r="F345" s="407">
        <v>5.5</v>
      </c>
      <c r="G345" s="407">
        <v>6</v>
      </c>
      <c r="H345" s="407">
        <v>6</v>
      </c>
      <c r="I345" s="407">
        <v>6.5</v>
      </c>
      <c r="J345" s="406">
        <v>44892</v>
      </c>
      <c r="K345" s="344" t="s">
        <v>14315</v>
      </c>
      <c r="L345" s="344" t="s">
        <v>14277</v>
      </c>
    </row>
    <row r="346" spans="1:12" s="254" customFormat="1" ht="17.100000000000001" customHeight="1">
      <c r="A346" s="186" t="s">
        <v>12069</v>
      </c>
      <c r="B346" s="344">
        <v>2012</v>
      </c>
      <c r="C346" s="344" t="s">
        <v>6524</v>
      </c>
      <c r="D346" s="408" t="s">
        <v>14774</v>
      </c>
      <c r="E346" s="301">
        <f t="shared" si="5"/>
        <v>6.04</v>
      </c>
      <c r="F346" s="407">
        <v>6.8</v>
      </c>
      <c r="G346" s="407">
        <v>4</v>
      </c>
      <c r="H346" s="407">
        <v>6</v>
      </c>
      <c r="I346" s="407">
        <v>6</v>
      </c>
      <c r="J346" s="406">
        <v>45487</v>
      </c>
      <c r="K346" s="344" t="s">
        <v>14773</v>
      </c>
      <c r="L346" s="344" t="s">
        <v>14772</v>
      </c>
    </row>
    <row r="347" spans="1:12" s="254" customFormat="1" ht="17.100000000000001" customHeight="1">
      <c r="A347" s="186" t="s">
        <v>12069</v>
      </c>
      <c r="B347" s="344">
        <v>2019</v>
      </c>
      <c r="C347" s="344" t="s">
        <v>6524</v>
      </c>
      <c r="D347" s="408" t="s">
        <v>9192</v>
      </c>
      <c r="E347" s="301">
        <f t="shared" si="5"/>
        <v>6</v>
      </c>
      <c r="F347" s="407">
        <v>6</v>
      </c>
      <c r="G347" s="407">
        <v>6</v>
      </c>
      <c r="H347" s="407">
        <v>6</v>
      </c>
      <c r="I347" s="407">
        <v>6</v>
      </c>
      <c r="J347" s="406">
        <v>45347</v>
      </c>
      <c r="K347" s="344" t="s">
        <v>14141</v>
      </c>
      <c r="L347" s="344" t="s">
        <v>14141</v>
      </c>
    </row>
    <row r="348" spans="1:12" s="254" customFormat="1" ht="17.100000000000001" customHeight="1">
      <c r="A348" s="237" t="s">
        <v>12069</v>
      </c>
      <c r="B348" s="344">
        <v>1997</v>
      </c>
      <c r="C348" s="344" t="s">
        <v>6524</v>
      </c>
      <c r="D348" s="237" t="s">
        <v>11875</v>
      </c>
      <c r="E348" s="301">
        <f t="shared" si="5"/>
        <v>6</v>
      </c>
      <c r="F348" s="407">
        <v>6</v>
      </c>
      <c r="G348" s="407">
        <v>6</v>
      </c>
      <c r="H348" s="407">
        <v>6</v>
      </c>
      <c r="I348" s="407">
        <v>6</v>
      </c>
      <c r="J348" s="406">
        <v>45130</v>
      </c>
      <c r="K348" s="344" t="s">
        <v>14730</v>
      </c>
      <c r="L348" s="344" t="s">
        <v>14150</v>
      </c>
    </row>
    <row r="349" spans="1:12" s="254" customFormat="1" ht="17.100000000000001" customHeight="1">
      <c r="A349" s="237" t="s">
        <v>12069</v>
      </c>
      <c r="B349" s="344">
        <v>1992</v>
      </c>
      <c r="C349" s="344" t="s">
        <v>6524</v>
      </c>
      <c r="D349" s="408" t="s">
        <v>14771</v>
      </c>
      <c r="E349" s="301">
        <f t="shared" si="5"/>
        <v>6</v>
      </c>
      <c r="F349" s="407">
        <v>7</v>
      </c>
      <c r="G349" s="407">
        <v>7</v>
      </c>
      <c r="H349" s="407">
        <v>6</v>
      </c>
      <c r="I349" s="407">
        <v>5</v>
      </c>
      <c r="J349" s="406">
        <v>45116</v>
      </c>
      <c r="K349" s="344" t="s">
        <v>14770</v>
      </c>
      <c r="L349" s="344" t="s">
        <v>14769</v>
      </c>
    </row>
    <row r="350" spans="1:12" s="254" customFormat="1" ht="17.100000000000001" customHeight="1">
      <c r="A350" s="237" t="s">
        <v>12069</v>
      </c>
      <c r="B350" s="344">
        <v>2016</v>
      </c>
      <c r="C350" s="344" t="s">
        <v>6524</v>
      </c>
      <c r="D350" s="408" t="s">
        <v>14060</v>
      </c>
      <c r="E350" s="301">
        <f t="shared" si="5"/>
        <v>6</v>
      </c>
      <c r="F350" s="407">
        <v>6</v>
      </c>
      <c r="G350" s="407">
        <v>6</v>
      </c>
      <c r="H350" s="407">
        <v>6</v>
      </c>
      <c r="I350" s="407">
        <v>6</v>
      </c>
      <c r="J350" s="406">
        <v>45056</v>
      </c>
      <c r="K350" s="344" t="s">
        <v>14059</v>
      </c>
      <c r="L350" s="344" t="s">
        <v>14058</v>
      </c>
    </row>
    <row r="351" spans="1:12" s="254" customFormat="1" ht="17.100000000000001" customHeight="1">
      <c r="A351" s="237" t="s">
        <v>12069</v>
      </c>
      <c r="B351" s="344">
        <v>2021</v>
      </c>
      <c r="C351" s="344" t="s">
        <v>6524</v>
      </c>
      <c r="D351" s="408" t="s">
        <v>14768</v>
      </c>
      <c r="E351" s="301">
        <f t="shared" si="5"/>
        <v>6</v>
      </c>
      <c r="F351" s="407">
        <v>6</v>
      </c>
      <c r="G351" s="407">
        <v>6</v>
      </c>
      <c r="H351" s="407">
        <v>6</v>
      </c>
      <c r="I351" s="407">
        <v>6</v>
      </c>
      <c r="J351" s="406">
        <v>45040</v>
      </c>
      <c r="K351" s="344" t="s">
        <v>14767</v>
      </c>
      <c r="L351" s="344" t="s">
        <v>14766</v>
      </c>
    </row>
    <row r="352" spans="1:12" s="254" customFormat="1" ht="17.100000000000001" customHeight="1">
      <c r="A352" s="237" t="s">
        <v>12069</v>
      </c>
      <c r="B352" s="344">
        <v>2015</v>
      </c>
      <c r="C352" s="344" t="s">
        <v>6524</v>
      </c>
      <c r="D352" s="408" t="s">
        <v>14183</v>
      </c>
      <c r="E352" s="301">
        <f t="shared" si="5"/>
        <v>6</v>
      </c>
      <c r="F352" s="407">
        <v>6</v>
      </c>
      <c r="G352" s="407">
        <v>6</v>
      </c>
      <c r="H352" s="407">
        <v>6</v>
      </c>
      <c r="I352" s="407">
        <v>6</v>
      </c>
      <c r="J352" s="406">
        <v>44867</v>
      </c>
      <c r="K352" s="344" t="s">
        <v>14182</v>
      </c>
      <c r="L352" s="347" t="s">
        <v>14181</v>
      </c>
    </row>
    <row r="353" spans="1:12" s="254" customFormat="1" ht="17.100000000000001" customHeight="1">
      <c r="A353" s="237" t="s">
        <v>12069</v>
      </c>
      <c r="B353" s="344">
        <v>2014</v>
      </c>
      <c r="C353" s="344" t="s">
        <v>6524</v>
      </c>
      <c r="D353" s="408" t="s">
        <v>14065</v>
      </c>
      <c r="E353" s="301">
        <f t="shared" si="5"/>
        <v>5.95</v>
      </c>
      <c r="F353" s="407">
        <v>4.5</v>
      </c>
      <c r="G353" s="407">
        <v>6.5</v>
      </c>
      <c r="H353" s="407">
        <v>6.75</v>
      </c>
      <c r="I353" s="407">
        <v>6.5</v>
      </c>
      <c r="J353" s="406">
        <v>44990</v>
      </c>
      <c r="K353" s="344" t="s">
        <v>14064</v>
      </c>
      <c r="L353" s="344" t="s">
        <v>14063</v>
      </c>
    </row>
    <row r="354" spans="1:12" s="254" customFormat="1" ht="17.100000000000001" customHeight="1">
      <c r="A354" s="237" t="s">
        <v>12069</v>
      </c>
      <c r="B354" s="300">
        <v>1990</v>
      </c>
      <c r="C354" s="300" t="s">
        <v>6524</v>
      </c>
      <c r="D354" s="405" t="s">
        <v>14671</v>
      </c>
      <c r="E354" s="301">
        <f t="shared" si="5"/>
        <v>5.95</v>
      </c>
      <c r="F354" s="407">
        <v>4.5</v>
      </c>
      <c r="G354" s="407">
        <v>5.5</v>
      </c>
      <c r="H354" s="407">
        <v>5.25</v>
      </c>
      <c r="I354" s="407">
        <v>7.5</v>
      </c>
      <c r="J354" s="398">
        <v>44537</v>
      </c>
      <c r="K354" s="300" t="s">
        <v>14116</v>
      </c>
      <c r="L354" s="300" t="s">
        <v>14670</v>
      </c>
    </row>
    <row r="355" spans="1:12" s="254" customFormat="1" ht="17.100000000000001" customHeight="1">
      <c r="A355" s="186" t="s">
        <v>12069</v>
      </c>
      <c r="B355" s="344">
        <v>1984</v>
      </c>
      <c r="C355" s="344" t="s">
        <v>6524</v>
      </c>
      <c r="D355" s="408" t="s">
        <v>14765</v>
      </c>
      <c r="E355" s="301">
        <f t="shared" si="5"/>
        <v>5.9</v>
      </c>
      <c r="F355" s="407">
        <v>6</v>
      </c>
      <c r="G355" s="407">
        <v>5</v>
      </c>
      <c r="H355" s="407">
        <v>8</v>
      </c>
      <c r="I355" s="407">
        <v>5</v>
      </c>
      <c r="J355" s="406">
        <v>45360</v>
      </c>
      <c r="K355" s="344" t="s">
        <v>14368</v>
      </c>
      <c r="L355" s="344" t="s">
        <v>14170</v>
      </c>
    </row>
    <row r="356" spans="1:12" s="254" customFormat="1" ht="17.100000000000001" customHeight="1">
      <c r="A356" s="186" t="s">
        <v>12069</v>
      </c>
      <c r="B356" s="344">
        <v>2023</v>
      </c>
      <c r="C356" s="344" t="s">
        <v>6524</v>
      </c>
      <c r="D356" s="408" t="s">
        <v>14157</v>
      </c>
      <c r="E356" s="301">
        <f t="shared" si="5"/>
        <v>5.9</v>
      </c>
      <c r="F356" s="407">
        <v>6</v>
      </c>
      <c r="G356" s="407">
        <v>5</v>
      </c>
      <c r="H356" s="407">
        <v>6</v>
      </c>
      <c r="I356" s="407">
        <v>6</v>
      </c>
      <c r="J356" s="406">
        <v>45335</v>
      </c>
      <c r="K356" s="344" t="s">
        <v>14156</v>
      </c>
      <c r="L356" s="344" t="s">
        <v>14026</v>
      </c>
    </row>
    <row r="357" spans="1:12" s="254" customFormat="1" ht="17.100000000000001" customHeight="1">
      <c r="A357" s="186" t="s">
        <v>12069</v>
      </c>
      <c r="B357" s="344">
        <v>1995</v>
      </c>
      <c r="C357" s="344" t="s">
        <v>6524</v>
      </c>
      <c r="D357" s="408" t="s">
        <v>14764</v>
      </c>
      <c r="E357" s="301">
        <f t="shared" si="5"/>
        <v>5.9</v>
      </c>
      <c r="F357" s="407">
        <v>5</v>
      </c>
      <c r="G357" s="407">
        <v>4</v>
      </c>
      <c r="H357" s="407">
        <v>8</v>
      </c>
      <c r="I357" s="407">
        <v>6</v>
      </c>
      <c r="J357" s="406">
        <v>45308</v>
      </c>
      <c r="K357" s="344" t="s">
        <v>12715</v>
      </c>
      <c r="L357" s="344" t="s">
        <v>12715</v>
      </c>
    </row>
    <row r="358" spans="1:12" s="254" customFormat="1" ht="17.100000000000001" customHeight="1">
      <c r="A358" s="237" t="s">
        <v>12069</v>
      </c>
      <c r="B358" s="344">
        <v>2018</v>
      </c>
      <c r="C358" s="344" t="s">
        <v>6524</v>
      </c>
      <c r="D358" s="408" t="s">
        <v>14155</v>
      </c>
      <c r="E358" s="301">
        <f t="shared" si="5"/>
        <v>5.9</v>
      </c>
      <c r="F358" s="407">
        <v>6</v>
      </c>
      <c r="G358" s="407">
        <v>5</v>
      </c>
      <c r="H358" s="407">
        <v>6</v>
      </c>
      <c r="I358" s="407">
        <v>6</v>
      </c>
      <c r="J358" s="406">
        <v>45292</v>
      </c>
      <c r="K358" s="344" t="s">
        <v>14154</v>
      </c>
      <c r="L358" s="344" t="s">
        <v>14153</v>
      </c>
    </row>
    <row r="359" spans="1:12" s="254" customFormat="1" ht="17.100000000000001" customHeight="1">
      <c r="A359" s="237" t="s">
        <v>12069</v>
      </c>
      <c r="B359" s="344">
        <v>2018</v>
      </c>
      <c r="C359" s="344" t="s">
        <v>6524</v>
      </c>
      <c r="D359" s="408" t="s">
        <v>14763</v>
      </c>
      <c r="E359" s="301">
        <f t="shared" si="5"/>
        <v>5.9</v>
      </c>
      <c r="F359" s="407">
        <v>6</v>
      </c>
      <c r="G359" s="407">
        <v>7</v>
      </c>
      <c r="H359" s="407">
        <v>5</v>
      </c>
      <c r="I359" s="407">
        <v>6</v>
      </c>
      <c r="J359" s="406">
        <v>45280</v>
      </c>
      <c r="K359" s="344" t="s">
        <v>12677</v>
      </c>
      <c r="L359" s="344" t="s">
        <v>14762</v>
      </c>
    </row>
    <row r="360" spans="1:12" s="254" customFormat="1" ht="17.100000000000001" customHeight="1">
      <c r="A360" s="237" t="s">
        <v>12069</v>
      </c>
      <c r="B360" s="344">
        <v>2023</v>
      </c>
      <c r="C360" s="344" t="s">
        <v>6524</v>
      </c>
      <c r="D360" s="408" t="s">
        <v>14247</v>
      </c>
      <c r="E360" s="301">
        <f t="shared" si="5"/>
        <v>5.9</v>
      </c>
      <c r="F360" s="407">
        <v>5</v>
      </c>
      <c r="G360" s="407">
        <v>4</v>
      </c>
      <c r="H360" s="407">
        <v>8</v>
      </c>
      <c r="I360" s="407">
        <v>6</v>
      </c>
      <c r="J360" s="406">
        <v>45208</v>
      </c>
      <c r="K360" s="344" t="s">
        <v>14246</v>
      </c>
      <c r="L360" s="344" t="s">
        <v>14245</v>
      </c>
    </row>
    <row r="361" spans="1:12" s="254" customFormat="1" ht="17.100000000000001" customHeight="1">
      <c r="A361" s="237" t="s">
        <v>12069</v>
      </c>
      <c r="B361" s="344">
        <v>2019</v>
      </c>
      <c r="C361" s="344" t="s">
        <v>6524</v>
      </c>
      <c r="D361" s="408" t="s">
        <v>9634</v>
      </c>
      <c r="E361" s="301">
        <f t="shared" si="5"/>
        <v>5.9</v>
      </c>
      <c r="F361" s="407">
        <v>6</v>
      </c>
      <c r="G361" s="407">
        <v>5</v>
      </c>
      <c r="H361" s="407">
        <v>6</v>
      </c>
      <c r="I361" s="407">
        <v>6</v>
      </c>
      <c r="J361" s="406">
        <v>45164</v>
      </c>
      <c r="K361" s="344" t="s">
        <v>14228</v>
      </c>
      <c r="L361" s="344" t="s">
        <v>14227</v>
      </c>
    </row>
    <row r="362" spans="1:12" s="254" customFormat="1" ht="17.100000000000001" customHeight="1">
      <c r="A362" s="237" t="s">
        <v>12069</v>
      </c>
      <c r="B362" s="344">
        <v>1984</v>
      </c>
      <c r="C362" s="344" t="s">
        <v>6524</v>
      </c>
      <c r="D362" s="408" t="s">
        <v>14106</v>
      </c>
      <c r="E362" s="301">
        <f t="shared" si="5"/>
        <v>5.9</v>
      </c>
      <c r="F362" s="407">
        <v>6</v>
      </c>
      <c r="G362" s="407">
        <v>5</v>
      </c>
      <c r="H362" s="407">
        <v>6</v>
      </c>
      <c r="I362" s="407">
        <v>6</v>
      </c>
      <c r="J362" s="406">
        <v>45046</v>
      </c>
      <c r="K362" s="344" t="s">
        <v>14105</v>
      </c>
      <c r="L362" s="344" t="s">
        <v>14104</v>
      </c>
    </row>
    <row r="363" spans="1:12" s="254" customFormat="1" ht="17.100000000000001" customHeight="1">
      <c r="A363" s="237" t="s">
        <v>12069</v>
      </c>
      <c r="B363" s="344">
        <v>2023</v>
      </c>
      <c r="C363" s="344" t="s">
        <v>6524</v>
      </c>
      <c r="D363" s="408" t="s">
        <v>14342</v>
      </c>
      <c r="E363" s="301">
        <f t="shared" si="5"/>
        <v>5.9</v>
      </c>
      <c r="F363" s="407">
        <v>5</v>
      </c>
      <c r="G363" s="407">
        <v>6</v>
      </c>
      <c r="H363" s="407">
        <v>7</v>
      </c>
      <c r="I363" s="407">
        <v>6</v>
      </c>
      <c r="J363" s="406">
        <v>45030</v>
      </c>
      <c r="K363" s="344" t="s">
        <v>14341</v>
      </c>
      <c r="L363" s="344" t="s">
        <v>14124</v>
      </c>
    </row>
    <row r="364" spans="1:12" s="254" customFormat="1" ht="17.100000000000001" customHeight="1">
      <c r="A364" s="237" t="s">
        <v>12069</v>
      </c>
      <c r="B364" s="344">
        <v>2002</v>
      </c>
      <c r="C364" s="344" t="s">
        <v>6524</v>
      </c>
      <c r="D364" s="408" t="s">
        <v>14134</v>
      </c>
      <c r="E364" s="301">
        <f t="shared" si="5"/>
        <v>5.9</v>
      </c>
      <c r="F364" s="407">
        <v>5</v>
      </c>
      <c r="G364" s="407">
        <v>6</v>
      </c>
      <c r="H364" s="407">
        <v>7</v>
      </c>
      <c r="I364" s="407">
        <v>6</v>
      </c>
      <c r="J364" s="406">
        <v>45011</v>
      </c>
      <c r="K364" s="344" t="s">
        <v>14133</v>
      </c>
      <c r="L364" s="344" t="s">
        <v>14002</v>
      </c>
    </row>
    <row r="365" spans="1:12" s="254" customFormat="1" ht="17.100000000000001" customHeight="1">
      <c r="A365" s="237" t="s">
        <v>12069</v>
      </c>
      <c r="B365" s="344">
        <v>2023</v>
      </c>
      <c r="C365" s="344" t="s">
        <v>6524</v>
      </c>
      <c r="D365" s="408" t="s">
        <v>14454</v>
      </c>
      <c r="E365" s="301">
        <f t="shared" si="5"/>
        <v>5.9</v>
      </c>
      <c r="F365" s="407">
        <v>6.5</v>
      </c>
      <c r="G365" s="407">
        <v>7</v>
      </c>
      <c r="H365" s="407">
        <v>5.25</v>
      </c>
      <c r="I365" s="407">
        <v>5.5</v>
      </c>
      <c r="J365" s="406">
        <v>44983</v>
      </c>
      <c r="K365" s="344" t="s">
        <v>14453</v>
      </c>
      <c r="L365" s="409" t="s">
        <v>14452</v>
      </c>
    </row>
    <row r="366" spans="1:12" s="254" customFormat="1" ht="17.100000000000001" customHeight="1">
      <c r="A366" s="237" t="s">
        <v>12069</v>
      </c>
      <c r="B366" s="344">
        <v>2002</v>
      </c>
      <c r="C366" s="344" t="s">
        <v>6524</v>
      </c>
      <c r="D366" s="408" t="s">
        <v>14761</v>
      </c>
      <c r="E366" s="301">
        <f t="shared" si="5"/>
        <v>5.9</v>
      </c>
      <c r="F366" s="407">
        <v>6</v>
      </c>
      <c r="G366" s="407">
        <v>5</v>
      </c>
      <c r="H366" s="407">
        <v>8</v>
      </c>
      <c r="I366" s="407">
        <v>5</v>
      </c>
      <c r="J366" s="406">
        <v>44962</v>
      </c>
      <c r="K366" s="344" t="s">
        <v>12765</v>
      </c>
      <c r="L366" s="409" t="s">
        <v>14333</v>
      </c>
    </row>
    <row r="367" spans="1:12" s="254" customFormat="1" ht="17.100000000000001" customHeight="1">
      <c r="A367" s="237" t="s">
        <v>12069</v>
      </c>
      <c r="B367" s="344">
        <v>1999</v>
      </c>
      <c r="C367" s="344" t="s">
        <v>6524</v>
      </c>
      <c r="D367" s="408" t="s">
        <v>14334</v>
      </c>
      <c r="E367" s="301">
        <f t="shared" si="5"/>
        <v>5.9</v>
      </c>
      <c r="F367" s="407">
        <v>6</v>
      </c>
      <c r="G367" s="407">
        <v>7</v>
      </c>
      <c r="H367" s="407">
        <v>7</v>
      </c>
      <c r="I367" s="407">
        <v>5</v>
      </c>
      <c r="J367" s="406">
        <v>44954</v>
      </c>
      <c r="K367" s="344" t="s">
        <v>12765</v>
      </c>
      <c r="L367" s="409" t="s">
        <v>14333</v>
      </c>
    </row>
    <row r="368" spans="1:12" s="254" customFormat="1" ht="17.100000000000001" customHeight="1">
      <c r="A368" s="237" t="s">
        <v>12069</v>
      </c>
      <c r="B368" s="300">
        <v>1984</v>
      </c>
      <c r="C368" s="300" t="s">
        <v>6524</v>
      </c>
      <c r="D368" s="408" t="s">
        <v>14760</v>
      </c>
      <c r="E368" s="301">
        <f t="shared" si="5"/>
        <v>5.9</v>
      </c>
      <c r="F368" s="407">
        <v>4</v>
      </c>
      <c r="G368" s="407">
        <v>4</v>
      </c>
      <c r="H368" s="407">
        <v>7.5</v>
      </c>
      <c r="I368" s="407">
        <v>7</v>
      </c>
      <c r="J368" s="398">
        <v>44922</v>
      </c>
      <c r="K368" s="300" t="s">
        <v>14168</v>
      </c>
      <c r="L368" s="300" t="s">
        <v>14759</v>
      </c>
    </row>
    <row r="369" spans="1:12" s="254" customFormat="1" ht="17.100000000000001" customHeight="1">
      <c r="A369" s="237" t="s">
        <v>12069</v>
      </c>
      <c r="B369" s="344">
        <v>2022</v>
      </c>
      <c r="C369" s="344" t="s">
        <v>6524</v>
      </c>
      <c r="D369" s="408" t="s">
        <v>7272</v>
      </c>
      <c r="E369" s="301">
        <f t="shared" si="5"/>
        <v>5.85</v>
      </c>
      <c r="F369" s="407">
        <v>6.5</v>
      </c>
      <c r="G369" s="407">
        <v>6.5</v>
      </c>
      <c r="H369" s="407">
        <v>7.25</v>
      </c>
      <c r="I369" s="407">
        <v>4.5</v>
      </c>
      <c r="J369" s="406">
        <v>44965</v>
      </c>
      <c r="K369" s="344" t="s">
        <v>14758</v>
      </c>
      <c r="L369" s="409" t="s">
        <v>14757</v>
      </c>
    </row>
    <row r="370" spans="1:12" s="254" customFormat="1" ht="17.100000000000001" customHeight="1">
      <c r="A370" s="237" t="s">
        <v>12069</v>
      </c>
      <c r="B370" s="344">
        <v>2009</v>
      </c>
      <c r="C370" s="344" t="s">
        <v>6524</v>
      </c>
      <c r="D370" s="408" t="s">
        <v>14123</v>
      </c>
      <c r="E370" s="301">
        <f t="shared" si="5"/>
        <v>5.85</v>
      </c>
      <c r="F370" s="407">
        <v>6</v>
      </c>
      <c r="G370" s="407">
        <v>7</v>
      </c>
      <c r="H370" s="407">
        <v>5.75</v>
      </c>
      <c r="I370" s="407">
        <v>5.5</v>
      </c>
      <c r="J370" s="406">
        <v>44899</v>
      </c>
      <c r="K370" s="344" t="s">
        <v>14122</v>
      </c>
      <c r="L370" s="344" t="s">
        <v>14121</v>
      </c>
    </row>
    <row r="371" spans="1:12" s="254" customFormat="1" ht="17.100000000000001" customHeight="1">
      <c r="A371" s="237" t="s">
        <v>12069</v>
      </c>
      <c r="B371" s="344">
        <v>1946</v>
      </c>
      <c r="C371" s="344" t="s">
        <v>6524</v>
      </c>
      <c r="D371" s="408" t="s">
        <v>14650</v>
      </c>
      <c r="E371" s="301">
        <f t="shared" si="5"/>
        <v>5.8</v>
      </c>
      <c r="F371" s="407">
        <v>7</v>
      </c>
      <c r="G371" s="407">
        <v>7</v>
      </c>
      <c r="H371" s="407">
        <v>5</v>
      </c>
      <c r="I371" s="407">
        <v>5</v>
      </c>
      <c r="J371" s="406">
        <v>45275</v>
      </c>
      <c r="K371" s="344" t="s">
        <v>14649</v>
      </c>
      <c r="L371" s="344" t="s">
        <v>14648</v>
      </c>
    </row>
    <row r="372" spans="1:12" s="254" customFormat="1" ht="17.100000000000001" customHeight="1">
      <c r="A372" s="237" t="s">
        <v>12069</v>
      </c>
      <c r="B372" s="344">
        <v>2023</v>
      </c>
      <c r="C372" s="344" t="s">
        <v>6524</v>
      </c>
      <c r="D372" s="408" t="s">
        <v>14735</v>
      </c>
      <c r="E372" s="301">
        <f t="shared" si="5"/>
        <v>5.8</v>
      </c>
      <c r="F372" s="407">
        <v>7</v>
      </c>
      <c r="G372" s="407">
        <v>5</v>
      </c>
      <c r="H372" s="407">
        <v>6</v>
      </c>
      <c r="I372" s="407">
        <v>5</v>
      </c>
      <c r="J372" s="406">
        <v>45164</v>
      </c>
      <c r="K372" s="344" t="s">
        <v>14734</v>
      </c>
      <c r="L372" s="344" t="s">
        <v>14733</v>
      </c>
    </row>
    <row r="373" spans="1:12" s="254" customFormat="1" ht="17.100000000000001" customHeight="1">
      <c r="A373" s="237" t="s">
        <v>12069</v>
      </c>
      <c r="B373" s="344">
        <v>2021</v>
      </c>
      <c r="C373" s="344" t="s">
        <v>6524</v>
      </c>
      <c r="D373" s="408" t="s">
        <v>14202</v>
      </c>
      <c r="E373" s="301">
        <f t="shared" si="5"/>
        <v>5.8</v>
      </c>
      <c r="F373" s="407">
        <v>6.5</v>
      </c>
      <c r="G373" s="407">
        <v>5.5</v>
      </c>
      <c r="H373" s="407">
        <v>5.5</v>
      </c>
      <c r="I373" s="407">
        <v>5.5</v>
      </c>
      <c r="J373" s="406">
        <v>44993</v>
      </c>
      <c r="K373" s="344" t="s">
        <v>14108</v>
      </c>
      <c r="L373" s="344" t="s">
        <v>14201</v>
      </c>
    </row>
    <row r="374" spans="1:12" s="254" customFormat="1" ht="17.100000000000001" customHeight="1">
      <c r="A374" s="237" t="s">
        <v>12069</v>
      </c>
      <c r="B374" s="344">
        <v>2016</v>
      </c>
      <c r="C374" s="344" t="s">
        <v>6524</v>
      </c>
      <c r="D374" s="408" t="s">
        <v>14332</v>
      </c>
      <c r="E374" s="301">
        <f t="shared" si="5"/>
        <v>5.75</v>
      </c>
      <c r="F374" s="407">
        <v>5.5</v>
      </c>
      <c r="G374" s="407">
        <v>5</v>
      </c>
      <c r="H374" s="407">
        <v>6</v>
      </c>
      <c r="I374" s="407">
        <v>6</v>
      </c>
      <c r="J374" s="406">
        <v>44934</v>
      </c>
      <c r="K374" s="344" t="s">
        <v>14331</v>
      </c>
      <c r="L374" s="344" t="s">
        <v>14330</v>
      </c>
    </row>
    <row r="375" spans="1:12" s="254" customFormat="1" ht="17.100000000000001" customHeight="1">
      <c r="A375" s="237" t="s">
        <v>12069</v>
      </c>
      <c r="B375" s="344">
        <v>2001</v>
      </c>
      <c r="C375" s="344" t="s">
        <v>6524</v>
      </c>
      <c r="D375" s="408" t="s">
        <v>14262</v>
      </c>
      <c r="E375" s="301">
        <f t="shared" si="5"/>
        <v>5.75</v>
      </c>
      <c r="F375" s="407">
        <v>5</v>
      </c>
      <c r="G375" s="407">
        <v>6</v>
      </c>
      <c r="H375" s="407">
        <v>6.25</v>
      </c>
      <c r="I375" s="407">
        <v>6</v>
      </c>
      <c r="J375" s="406">
        <v>44883</v>
      </c>
      <c r="K375" s="344" t="s">
        <v>14261</v>
      </c>
      <c r="L375" s="344" t="s">
        <v>14260</v>
      </c>
    </row>
    <row r="376" spans="1:12" s="254" customFormat="1" ht="17.100000000000001" customHeight="1">
      <c r="A376" s="186" t="s">
        <v>12069</v>
      </c>
      <c r="B376" s="344">
        <v>2024</v>
      </c>
      <c r="C376" s="344" t="s">
        <v>6524</v>
      </c>
      <c r="D376" s="408" t="s">
        <v>14198</v>
      </c>
      <c r="E376" s="301">
        <f t="shared" si="5"/>
        <v>5.7</v>
      </c>
      <c r="F376" s="407">
        <v>6</v>
      </c>
      <c r="G376" s="407">
        <v>7</v>
      </c>
      <c r="H376" s="407">
        <v>6</v>
      </c>
      <c r="I376" s="407">
        <v>5</v>
      </c>
      <c r="J376" s="406">
        <v>45303</v>
      </c>
      <c r="K376" s="344" t="s">
        <v>14197</v>
      </c>
      <c r="L376" s="344" t="s">
        <v>14196</v>
      </c>
    </row>
    <row r="377" spans="1:12" s="254" customFormat="1" ht="17.100000000000001" customHeight="1">
      <c r="A377" s="237" t="s">
        <v>12069</v>
      </c>
      <c r="B377" s="344">
        <v>2019</v>
      </c>
      <c r="C377" s="344" t="s">
        <v>6524</v>
      </c>
      <c r="D377" s="408" t="s">
        <v>14112</v>
      </c>
      <c r="E377" s="301">
        <f t="shared" si="5"/>
        <v>5.65</v>
      </c>
      <c r="F377" s="407">
        <v>6</v>
      </c>
      <c r="G377" s="407">
        <v>4.5</v>
      </c>
      <c r="H377" s="407">
        <v>5</v>
      </c>
      <c r="I377" s="407">
        <v>6</v>
      </c>
      <c r="J377" s="406">
        <v>44895</v>
      </c>
      <c r="K377" s="344" t="s">
        <v>14111</v>
      </c>
      <c r="L377" s="406" t="s">
        <v>14110</v>
      </c>
    </row>
    <row r="378" spans="1:12" s="254" customFormat="1" ht="17.100000000000001" customHeight="1">
      <c r="A378" s="237" t="s">
        <v>12069</v>
      </c>
      <c r="B378" s="344">
        <v>1999</v>
      </c>
      <c r="C378" s="344" t="s">
        <v>6524</v>
      </c>
      <c r="D378" s="408" t="s">
        <v>14756</v>
      </c>
      <c r="E378" s="301">
        <f t="shared" si="5"/>
        <v>5.65</v>
      </c>
      <c r="F378" s="407">
        <v>5</v>
      </c>
      <c r="G378" s="407">
        <v>5.5</v>
      </c>
      <c r="H378" s="407">
        <v>6</v>
      </c>
      <c r="I378" s="407">
        <v>6</v>
      </c>
      <c r="J378" s="406">
        <v>44579</v>
      </c>
      <c r="K378" s="344" t="s">
        <v>14755</v>
      </c>
      <c r="L378" s="344" t="s">
        <v>14754</v>
      </c>
    </row>
    <row r="379" spans="1:12" s="254" customFormat="1" ht="17.100000000000001" customHeight="1">
      <c r="A379" s="237" t="s">
        <v>12069</v>
      </c>
      <c r="B379" s="344">
        <v>2016</v>
      </c>
      <c r="C379" s="344" t="s">
        <v>6524</v>
      </c>
      <c r="D379" s="408" t="s">
        <v>14177</v>
      </c>
      <c r="E379" s="301">
        <f t="shared" si="5"/>
        <v>5.6</v>
      </c>
      <c r="F379" s="407">
        <v>6</v>
      </c>
      <c r="G379" s="407">
        <v>4</v>
      </c>
      <c r="H379" s="407">
        <v>5</v>
      </c>
      <c r="I379" s="407">
        <v>6</v>
      </c>
      <c r="J379" s="406">
        <v>45163</v>
      </c>
      <c r="K379" s="344" t="s">
        <v>14176</v>
      </c>
      <c r="L379" s="344" t="s">
        <v>14175</v>
      </c>
    </row>
    <row r="380" spans="1:12" s="254" customFormat="1" ht="17.100000000000001" customHeight="1">
      <c r="A380" s="237" t="s">
        <v>12069</v>
      </c>
      <c r="B380" s="344">
        <v>2014</v>
      </c>
      <c r="C380" s="344" t="s">
        <v>6524</v>
      </c>
      <c r="D380" s="408" t="s">
        <v>14174</v>
      </c>
      <c r="E380" s="301">
        <f t="shared" si="5"/>
        <v>5.6</v>
      </c>
      <c r="F380" s="407">
        <v>6</v>
      </c>
      <c r="G380" s="407">
        <v>4</v>
      </c>
      <c r="H380" s="407">
        <v>7</v>
      </c>
      <c r="I380" s="407">
        <v>5</v>
      </c>
      <c r="J380" s="406">
        <v>45067</v>
      </c>
      <c r="K380" s="344" t="s">
        <v>14173</v>
      </c>
      <c r="L380" s="344" t="s">
        <v>14172</v>
      </c>
    </row>
    <row r="381" spans="1:12" s="254" customFormat="1" ht="17.100000000000001" customHeight="1">
      <c r="A381" s="237" t="s">
        <v>12069</v>
      </c>
      <c r="B381" s="344">
        <v>1995</v>
      </c>
      <c r="C381" s="344" t="s">
        <v>6524</v>
      </c>
      <c r="D381" s="408" t="s">
        <v>14220</v>
      </c>
      <c r="E381" s="301">
        <f t="shared" si="5"/>
        <v>5.6</v>
      </c>
      <c r="F381" s="407">
        <v>6</v>
      </c>
      <c r="G381" s="407">
        <v>4</v>
      </c>
      <c r="H381" s="407">
        <v>7</v>
      </c>
      <c r="I381" s="407">
        <v>5</v>
      </c>
      <c r="J381" s="406">
        <v>45047</v>
      </c>
      <c r="K381" s="344" t="s">
        <v>14219</v>
      </c>
      <c r="L381" s="344" t="s">
        <v>12735</v>
      </c>
    </row>
    <row r="382" spans="1:12" s="254" customFormat="1" ht="17.100000000000001" customHeight="1">
      <c r="A382" s="237" t="s">
        <v>12069</v>
      </c>
      <c r="B382" s="344">
        <v>2002</v>
      </c>
      <c r="C382" s="344" t="s">
        <v>6524</v>
      </c>
      <c r="D382" s="408" t="s">
        <v>14420</v>
      </c>
      <c r="E382" s="301">
        <f t="shared" si="5"/>
        <v>5.55</v>
      </c>
      <c r="F382" s="407">
        <v>6</v>
      </c>
      <c r="G382" s="407">
        <v>6</v>
      </c>
      <c r="H382" s="407">
        <v>6.75</v>
      </c>
      <c r="I382" s="407">
        <v>4.5</v>
      </c>
      <c r="J382" s="406">
        <v>44835</v>
      </c>
      <c r="K382" s="344" t="s">
        <v>14307</v>
      </c>
      <c r="L382" s="344" t="s">
        <v>14419</v>
      </c>
    </row>
    <row r="383" spans="1:12" s="254" customFormat="1" ht="17.100000000000001" customHeight="1">
      <c r="A383" s="237" t="s">
        <v>12069</v>
      </c>
      <c r="B383" s="300">
        <v>1981</v>
      </c>
      <c r="C383" s="300" t="s">
        <v>6524</v>
      </c>
      <c r="D383" s="405" t="s">
        <v>14308</v>
      </c>
      <c r="E383" s="301">
        <f t="shared" si="5"/>
        <v>5.55</v>
      </c>
      <c r="F383" s="407">
        <v>5</v>
      </c>
      <c r="G383" s="407">
        <v>6</v>
      </c>
      <c r="H383" s="407">
        <v>6.25</v>
      </c>
      <c r="I383" s="407">
        <v>5.5</v>
      </c>
      <c r="J383" s="398">
        <v>44600</v>
      </c>
      <c r="K383" s="300" t="s">
        <v>14307</v>
      </c>
      <c r="L383" s="300" t="s">
        <v>14306</v>
      </c>
    </row>
    <row r="384" spans="1:12" s="254" customFormat="1" ht="17.100000000000001" customHeight="1">
      <c r="A384" s="237" t="s">
        <v>12069</v>
      </c>
      <c r="B384" s="344">
        <v>2015</v>
      </c>
      <c r="C384" s="344" t="s">
        <v>6524</v>
      </c>
      <c r="D384" s="408" t="s">
        <v>14207</v>
      </c>
      <c r="E384" s="301">
        <f t="shared" si="5"/>
        <v>5.5</v>
      </c>
      <c r="F384" s="407">
        <v>5</v>
      </c>
      <c r="G384" s="407">
        <v>6</v>
      </c>
      <c r="H384" s="407">
        <v>5</v>
      </c>
      <c r="I384" s="407">
        <v>6</v>
      </c>
      <c r="J384" s="406">
        <v>45039</v>
      </c>
      <c r="K384" s="344" t="s">
        <v>14206</v>
      </c>
      <c r="L384" s="344" t="s">
        <v>14026</v>
      </c>
    </row>
    <row r="385" spans="1:12" s="254" customFormat="1" ht="17.100000000000001" customHeight="1">
      <c r="A385" s="237" t="s">
        <v>12069</v>
      </c>
      <c r="B385" s="344">
        <v>2023</v>
      </c>
      <c r="C385" s="344" t="s">
        <v>6524</v>
      </c>
      <c r="D385" s="408" t="s">
        <v>14136</v>
      </c>
      <c r="E385" s="301">
        <f t="shared" si="5"/>
        <v>5.5</v>
      </c>
      <c r="F385" s="407">
        <v>7</v>
      </c>
      <c r="G385" s="407">
        <v>4</v>
      </c>
      <c r="H385" s="407">
        <v>5</v>
      </c>
      <c r="I385" s="407">
        <v>5</v>
      </c>
      <c r="J385" s="406">
        <v>45024</v>
      </c>
      <c r="K385" s="344" t="s">
        <v>14067</v>
      </c>
      <c r="L385" s="344" t="s">
        <v>14135</v>
      </c>
    </row>
    <row r="386" spans="1:12" s="254" customFormat="1" ht="17.100000000000001" customHeight="1">
      <c r="A386" s="237" t="s">
        <v>12069</v>
      </c>
      <c r="B386" s="344">
        <v>1997</v>
      </c>
      <c r="C386" s="344" t="s">
        <v>6524</v>
      </c>
      <c r="D386" s="408" t="s">
        <v>14132</v>
      </c>
      <c r="E386" s="301">
        <f t="shared" ref="E386:E449" si="6">((F386*3)+G386+(H386*2)+(4*I386))/10</f>
        <v>5.5</v>
      </c>
      <c r="F386" s="407">
        <v>5.5</v>
      </c>
      <c r="G386" s="407">
        <v>5.5</v>
      </c>
      <c r="H386" s="407">
        <v>5.5</v>
      </c>
      <c r="I386" s="407">
        <v>5.5</v>
      </c>
      <c r="J386" s="406">
        <v>44976</v>
      </c>
      <c r="K386" s="344" t="s">
        <v>14131</v>
      </c>
      <c r="L386" s="344" t="s">
        <v>12744</v>
      </c>
    </row>
    <row r="387" spans="1:12" s="254" customFormat="1" ht="17.100000000000001" customHeight="1">
      <c r="A387" s="237" t="s">
        <v>12069</v>
      </c>
      <c r="B387" s="300">
        <v>1982</v>
      </c>
      <c r="C387" s="300" t="s">
        <v>6524</v>
      </c>
      <c r="D387" s="408" t="s">
        <v>14062</v>
      </c>
      <c r="E387" s="301">
        <f t="shared" si="6"/>
        <v>5.5</v>
      </c>
      <c r="F387" s="407">
        <v>6.5</v>
      </c>
      <c r="G387" s="407">
        <v>6.5</v>
      </c>
      <c r="H387" s="407">
        <v>4.5</v>
      </c>
      <c r="I387" s="407">
        <v>5</v>
      </c>
      <c r="J387" s="398">
        <v>44913</v>
      </c>
      <c r="K387" s="300" t="s">
        <v>14061</v>
      </c>
      <c r="L387" s="300" t="s">
        <v>12770</v>
      </c>
    </row>
    <row r="388" spans="1:12" s="254" customFormat="1" ht="17.100000000000001" customHeight="1">
      <c r="A388" s="237" t="s">
        <v>12069</v>
      </c>
      <c r="B388" s="300">
        <v>2008</v>
      </c>
      <c r="C388" s="300" t="s">
        <v>6524</v>
      </c>
      <c r="D388" s="408" t="s">
        <v>14144</v>
      </c>
      <c r="E388" s="301">
        <f t="shared" si="6"/>
        <v>5.45</v>
      </c>
      <c r="F388" s="407">
        <v>4.5</v>
      </c>
      <c r="G388" s="407">
        <v>7.5</v>
      </c>
      <c r="H388" s="407">
        <v>8.75</v>
      </c>
      <c r="I388" s="407">
        <v>4</v>
      </c>
      <c r="J388" s="398">
        <v>44921</v>
      </c>
      <c r="K388" s="300" t="s">
        <v>14143</v>
      </c>
      <c r="L388" s="300" t="s">
        <v>14142</v>
      </c>
    </row>
    <row r="389" spans="1:12" s="254" customFormat="1" ht="17.100000000000001" customHeight="1">
      <c r="A389" s="237" t="s">
        <v>12069</v>
      </c>
      <c r="B389" s="344">
        <v>2019</v>
      </c>
      <c r="C389" s="344" t="s">
        <v>6524</v>
      </c>
      <c r="D389" s="408" t="s">
        <v>14095</v>
      </c>
      <c r="E389" s="301">
        <f t="shared" si="6"/>
        <v>5.4</v>
      </c>
      <c r="F389" s="407">
        <v>5</v>
      </c>
      <c r="G389" s="407">
        <v>5</v>
      </c>
      <c r="H389" s="407">
        <v>5</v>
      </c>
      <c r="I389" s="407">
        <v>6</v>
      </c>
      <c r="J389" s="406">
        <v>45164</v>
      </c>
      <c r="K389" s="344" t="s">
        <v>14094</v>
      </c>
      <c r="L389" s="344" t="s">
        <v>14093</v>
      </c>
    </row>
    <row r="390" spans="1:12" s="254" customFormat="1" ht="16.5" customHeight="1">
      <c r="A390" s="237" t="s">
        <v>12069</v>
      </c>
      <c r="B390" s="344">
        <v>1989</v>
      </c>
      <c r="C390" s="344" t="s">
        <v>6524</v>
      </c>
      <c r="D390" s="408" t="s">
        <v>14392</v>
      </c>
      <c r="E390" s="301">
        <f t="shared" si="6"/>
        <v>5.4</v>
      </c>
      <c r="F390" s="407">
        <v>6</v>
      </c>
      <c r="G390" s="407">
        <v>6</v>
      </c>
      <c r="H390" s="407">
        <v>5</v>
      </c>
      <c r="I390" s="407">
        <v>5</v>
      </c>
      <c r="J390" s="406">
        <v>45142</v>
      </c>
      <c r="K390" s="344" t="s">
        <v>14391</v>
      </c>
      <c r="L390" s="344" t="s">
        <v>14390</v>
      </c>
    </row>
    <row r="391" spans="1:12" s="254" customFormat="1" ht="17.100000000000001" customHeight="1">
      <c r="A391" s="237" t="s">
        <v>12069</v>
      </c>
      <c r="B391" s="344">
        <v>1996</v>
      </c>
      <c r="C391" s="344" t="s">
        <v>6524</v>
      </c>
      <c r="D391" s="408" t="s">
        <v>14038</v>
      </c>
      <c r="E391" s="301">
        <f t="shared" si="6"/>
        <v>5.4</v>
      </c>
      <c r="F391" s="407">
        <v>6</v>
      </c>
      <c r="G391" s="407">
        <v>4</v>
      </c>
      <c r="H391" s="407">
        <v>6</v>
      </c>
      <c r="I391" s="407">
        <v>5</v>
      </c>
      <c r="J391" s="406">
        <v>45110</v>
      </c>
      <c r="K391" s="344" t="s">
        <v>14037</v>
      </c>
      <c r="L391" s="344" t="s">
        <v>12808</v>
      </c>
    </row>
    <row r="392" spans="1:12" s="254" customFormat="1" ht="17.100000000000001" customHeight="1">
      <c r="A392" s="237" t="s">
        <v>12069</v>
      </c>
      <c r="B392" s="344">
        <v>1995</v>
      </c>
      <c r="C392" s="344" t="s">
        <v>6524</v>
      </c>
      <c r="D392" s="408" t="s">
        <v>14753</v>
      </c>
      <c r="E392" s="301">
        <f t="shared" si="6"/>
        <v>5.4</v>
      </c>
      <c r="F392" s="407">
        <v>4</v>
      </c>
      <c r="G392" s="407">
        <v>2</v>
      </c>
      <c r="H392" s="407">
        <v>6</v>
      </c>
      <c r="I392" s="407">
        <v>7</v>
      </c>
      <c r="J392" s="406">
        <v>45067</v>
      </c>
      <c r="K392" s="344" t="s">
        <v>14752</v>
      </c>
      <c r="L392" s="344" t="s">
        <v>14751</v>
      </c>
    </row>
    <row r="393" spans="1:12" s="254" customFormat="1" ht="17.100000000000001" customHeight="1">
      <c r="A393" s="237" t="s">
        <v>12069</v>
      </c>
      <c r="B393" s="344">
        <v>2023</v>
      </c>
      <c r="C393" s="344" t="s">
        <v>6524</v>
      </c>
      <c r="D393" s="408" t="s">
        <v>14007</v>
      </c>
      <c r="E393" s="301">
        <f t="shared" si="6"/>
        <v>5.4</v>
      </c>
      <c r="F393" s="407">
        <v>4</v>
      </c>
      <c r="G393" s="407">
        <v>6</v>
      </c>
      <c r="H393" s="407">
        <v>6</v>
      </c>
      <c r="I393" s="407">
        <v>6</v>
      </c>
      <c r="J393" s="406">
        <v>45031</v>
      </c>
      <c r="K393" s="344" t="s">
        <v>14006</v>
      </c>
      <c r="L393" s="344" t="s">
        <v>14005</v>
      </c>
    </row>
    <row r="394" spans="1:12" s="254" customFormat="1" ht="17.100000000000001" customHeight="1">
      <c r="A394" s="237" t="s">
        <v>12069</v>
      </c>
      <c r="B394" s="344">
        <v>2005</v>
      </c>
      <c r="C394" s="344" t="s">
        <v>6524</v>
      </c>
      <c r="D394" s="408" t="s">
        <v>14004</v>
      </c>
      <c r="E394" s="301">
        <f t="shared" si="6"/>
        <v>5.4</v>
      </c>
      <c r="F394" s="407">
        <v>5</v>
      </c>
      <c r="G394" s="407">
        <v>5</v>
      </c>
      <c r="H394" s="407">
        <v>7</v>
      </c>
      <c r="I394" s="407">
        <v>5</v>
      </c>
      <c r="J394" s="406">
        <v>45015</v>
      </c>
      <c r="K394" s="344" t="s">
        <v>14003</v>
      </c>
      <c r="L394" s="344" t="s">
        <v>14002</v>
      </c>
    </row>
    <row r="395" spans="1:12" s="254" customFormat="1" ht="17.100000000000001" customHeight="1">
      <c r="A395" s="237" t="s">
        <v>12069</v>
      </c>
      <c r="B395" s="344">
        <v>2021</v>
      </c>
      <c r="C395" s="344" t="s">
        <v>6524</v>
      </c>
      <c r="D395" s="408" t="s">
        <v>14750</v>
      </c>
      <c r="E395" s="301">
        <f t="shared" si="6"/>
        <v>5.4</v>
      </c>
      <c r="F395" s="407">
        <v>6.5</v>
      </c>
      <c r="G395" s="407">
        <v>3.5</v>
      </c>
      <c r="H395" s="407">
        <v>5.5</v>
      </c>
      <c r="I395" s="407">
        <v>5</v>
      </c>
      <c r="J395" s="406">
        <v>44698</v>
      </c>
      <c r="K395" s="344" t="s">
        <v>14159</v>
      </c>
      <c r="L395" s="344" t="s">
        <v>14745</v>
      </c>
    </row>
    <row r="396" spans="1:12" s="254" customFormat="1" ht="17.100000000000001" customHeight="1">
      <c r="A396" s="237" t="s">
        <v>12069</v>
      </c>
      <c r="B396" s="344">
        <v>2006</v>
      </c>
      <c r="C396" s="344" t="s">
        <v>6524</v>
      </c>
      <c r="D396" s="408" t="s">
        <v>14114</v>
      </c>
      <c r="E396" s="301">
        <f t="shared" si="6"/>
        <v>5.35</v>
      </c>
      <c r="F396" s="407">
        <v>6</v>
      </c>
      <c r="G396" s="407">
        <v>5.5</v>
      </c>
      <c r="H396" s="407">
        <v>5</v>
      </c>
      <c r="I396" s="407">
        <v>5</v>
      </c>
      <c r="J396" s="406">
        <v>44926</v>
      </c>
      <c r="K396" s="344" t="s">
        <v>14113</v>
      </c>
      <c r="L396" s="344" t="s">
        <v>14113</v>
      </c>
    </row>
    <row r="397" spans="1:12" s="254" customFormat="1" ht="17.100000000000001" customHeight="1">
      <c r="A397" s="237" t="s">
        <v>12069</v>
      </c>
      <c r="B397" s="344">
        <v>2020</v>
      </c>
      <c r="C397" s="344" t="s">
        <v>6524</v>
      </c>
      <c r="D397" s="408" t="s">
        <v>14749</v>
      </c>
      <c r="E397" s="301">
        <f t="shared" si="6"/>
        <v>5.35</v>
      </c>
      <c r="F397" s="407">
        <v>5.5</v>
      </c>
      <c r="G397" s="407">
        <v>6</v>
      </c>
      <c r="H397" s="407">
        <v>5.5</v>
      </c>
      <c r="I397" s="407">
        <v>5</v>
      </c>
      <c r="J397" s="406">
        <v>44580</v>
      </c>
      <c r="K397" s="344" t="s">
        <v>14748</v>
      </c>
      <c r="L397" s="344" t="s">
        <v>14747</v>
      </c>
    </row>
    <row r="398" spans="1:12" s="254" customFormat="1" ht="17.100000000000001" customHeight="1">
      <c r="A398" s="186" t="s">
        <v>12069</v>
      </c>
      <c r="B398" s="344">
        <v>2021</v>
      </c>
      <c r="C398" s="344" t="s">
        <v>6524</v>
      </c>
      <c r="D398" s="408" t="s">
        <v>14052</v>
      </c>
      <c r="E398" s="301">
        <f t="shared" si="6"/>
        <v>5.3</v>
      </c>
      <c r="F398" s="407">
        <v>6</v>
      </c>
      <c r="G398" s="407">
        <v>5</v>
      </c>
      <c r="H398" s="407">
        <v>5</v>
      </c>
      <c r="I398" s="407">
        <v>5</v>
      </c>
      <c r="J398" s="406">
        <v>45336</v>
      </c>
      <c r="K398" s="344" t="s">
        <v>14051</v>
      </c>
      <c r="L398" s="344" t="s">
        <v>14050</v>
      </c>
    </row>
    <row r="399" spans="1:12" s="254" customFormat="1" ht="17.100000000000001" customHeight="1">
      <c r="A399" s="237" t="s">
        <v>12069</v>
      </c>
      <c r="B399" s="344">
        <v>1991</v>
      </c>
      <c r="C399" s="344" t="s">
        <v>6524</v>
      </c>
      <c r="D399" s="408" t="s">
        <v>14022</v>
      </c>
      <c r="E399" s="301">
        <f t="shared" si="6"/>
        <v>5.3</v>
      </c>
      <c r="F399" s="407">
        <v>5</v>
      </c>
      <c r="G399" s="407">
        <v>4</v>
      </c>
      <c r="H399" s="407">
        <v>7</v>
      </c>
      <c r="I399" s="407">
        <v>5</v>
      </c>
      <c r="J399" s="406">
        <v>45116</v>
      </c>
      <c r="K399" s="344" t="s">
        <v>14021</v>
      </c>
      <c r="L399" s="344" t="s">
        <v>14020</v>
      </c>
    </row>
    <row r="400" spans="1:12" s="254" customFormat="1" ht="17.100000000000001" customHeight="1">
      <c r="A400" s="237" t="s">
        <v>12069</v>
      </c>
      <c r="B400" s="344">
        <v>2023</v>
      </c>
      <c r="C400" s="344" t="s">
        <v>6524</v>
      </c>
      <c r="D400" s="237">
        <v>65</v>
      </c>
      <c r="E400" s="301">
        <f t="shared" si="6"/>
        <v>5.3</v>
      </c>
      <c r="F400" s="407">
        <v>5</v>
      </c>
      <c r="G400" s="407">
        <v>4</v>
      </c>
      <c r="H400" s="407">
        <v>7</v>
      </c>
      <c r="I400" s="407">
        <v>5</v>
      </c>
      <c r="J400" s="406">
        <v>45091</v>
      </c>
      <c r="K400" s="344" t="s">
        <v>14746</v>
      </c>
      <c r="L400" s="344" t="s">
        <v>14745</v>
      </c>
    </row>
    <row r="401" spans="1:12" s="254" customFormat="1" ht="17.100000000000001" customHeight="1">
      <c r="A401" s="237" t="s">
        <v>12069</v>
      </c>
      <c r="B401" s="344">
        <v>2002</v>
      </c>
      <c r="C401" s="344" t="s">
        <v>6524</v>
      </c>
      <c r="D401" s="408" t="s">
        <v>14212</v>
      </c>
      <c r="E401" s="301">
        <f t="shared" si="6"/>
        <v>5.3</v>
      </c>
      <c r="F401" s="407">
        <v>5</v>
      </c>
      <c r="G401" s="407">
        <v>8</v>
      </c>
      <c r="H401" s="407">
        <v>5</v>
      </c>
      <c r="I401" s="407">
        <v>5</v>
      </c>
      <c r="J401" s="406">
        <v>44850</v>
      </c>
      <c r="K401" s="344" t="s">
        <v>14211</v>
      </c>
      <c r="L401" s="344" t="s">
        <v>14210</v>
      </c>
    </row>
    <row r="402" spans="1:12" s="254" customFormat="1" ht="17.100000000000001" customHeight="1">
      <c r="A402" s="237" t="s">
        <v>12069</v>
      </c>
      <c r="B402" s="344">
        <v>2014</v>
      </c>
      <c r="C402" s="344" t="s">
        <v>6524</v>
      </c>
      <c r="D402" s="408" t="s">
        <v>14329</v>
      </c>
      <c r="E402" s="301">
        <f t="shared" si="6"/>
        <v>5.25</v>
      </c>
      <c r="F402" s="407">
        <v>5</v>
      </c>
      <c r="G402" s="407">
        <v>5</v>
      </c>
      <c r="H402" s="407">
        <v>5.25</v>
      </c>
      <c r="I402" s="407">
        <v>5.5</v>
      </c>
      <c r="J402" s="406">
        <v>44887</v>
      </c>
      <c r="K402" s="344" t="s">
        <v>14328</v>
      </c>
      <c r="L402" s="344" t="s">
        <v>14327</v>
      </c>
    </row>
    <row r="403" spans="1:12" s="254" customFormat="1" ht="17.100000000000001" customHeight="1">
      <c r="A403" s="237" t="s">
        <v>12069</v>
      </c>
      <c r="B403" s="344">
        <v>2014</v>
      </c>
      <c r="C403" s="344" t="s">
        <v>6524</v>
      </c>
      <c r="D403" s="408" t="s">
        <v>14044</v>
      </c>
      <c r="E403" s="301">
        <f t="shared" si="6"/>
        <v>5.25</v>
      </c>
      <c r="F403" s="407">
        <v>5</v>
      </c>
      <c r="G403" s="407">
        <v>5</v>
      </c>
      <c r="H403" s="407">
        <v>5.25</v>
      </c>
      <c r="I403" s="407">
        <v>5.5</v>
      </c>
      <c r="J403" s="406">
        <v>44867</v>
      </c>
      <c r="K403" s="344" t="s">
        <v>14043</v>
      </c>
      <c r="L403" s="344" t="s">
        <v>14042</v>
      </c>
    </row>
    <row r="404" spans="1:12" s="254" customFormat="1" ht="17.100000000000001" customHeight="1">
      <c r="A404" s="237" t="s">
        <v>12069</v>
      </c>
      <c r="B404" s="344">
        <v>2016</v>
      </c>
      <c r="C404" s="344" t="s">
        <v>6524</v>
      </c>
      <c r="D404" s="408" t="s">
        <v>14435</v>
      </c>
      <c r="E404" s="301">
        <f t="shared" si="6"/>
        <v>5.25</v>
      </c>
      <c r="F404" s="407">
        <v>5.5</v>
      </c>
      <c r="G404" s="407">
        <v>6</v>
      </c>
      <c r="H404" s="407">
        <v>5</v>
      </c>
      <c r="I404" s="407">
        <v>5</v>
      </c>
      <c r="J404" s="406">
        <v>44835</v>
      </c>
      <c r="K404" s="344" t="s">
        <v>14434</v>
      </c>
      <c r="L404" s="344" t="s">
        <v>14243</v>
      </c>
    </row>
    <row r="405" spans="1:12" s="254" customFormat="1" ht="17.100000000000001" customHeight="1">
      <c r="A405" s="237" t="s">
        <v>12069</v>
      </c>
      <c r="B405" s="344">
        <v>2013</v>
      </c>
      <c r="C405" s="344" t="s">
        <v>6524</v>
      </c>
      <c r="D405" s="408" t="s">
        <v>10877</v>
      </c>
      <c r="E405" s="301">
        <f t="shared" si="6"/>
        <v>5.25</v>
      </c>
      <c r="F405" s="407">
        <v>4.5</v>
      </c>
      <c r="G405" s="407">
        <v>5.5</v>
      </c>
      <c r="H405" s="407">
        <v>6.75</v>
      </c>
      <c r="I405" s="407">
        <v>5</v>
      </c>
      <c r="J405" s="406">
        <v>44800</v>
      </c>
      <c r="K405" s="344" t="s">
        <v>14744</v>
      </c>
      <c r="L405" s="344" t="s">
        <v>14184</v>
      </c>
    </row>
    <row r="406" spans="1:12" s="254" customFormat="1" ht="17.100000000000001" customHeight="1">
      <c r="A406" s="237" t="s">
        <v>12069</v>
      </c>
      <c r="B406" s="344">
        <v>2014</v>
      </c>
      <c r="C406" s="344" t="s">
        <v>6524</v>
      </c>
      <c r="D406" s="408" t="s">
        <v>14041</v>
      </c>
      <c r="E406" s="301">
        <f t="shared" si="6"/>
        <v>5.2</v>
      </c>
      <c r="F406" s="407">
        <v>5</v>
      </c>
      <c r="G406" s="407">
        <v>5</v>
      </c>
      <c r="H406" s="407">
        <v>6</v>
      </c>
      <c r="I406" s="407">
        <v>5</v>
      </c>
      <c r="J406" s="406">
        <v>45158</v>
      </c>
      <c r="K406" s="344" t="s">
        <v>14040</v>
      </c>
      <c r="L406" s="344" t="s">
        <v>14039</v>
      </c>
    </row>
    <row r="407" spans="1:12" s="254" customFormat="1" ht="17.100000000000001" customHeight="1">
      <c r="A407" s="237" t="s">
        <v>12069</v>
      </c>
      <c r="B407" s="344">
        <v>2000</v>
      </c>
      <c r="C407" s="344" t="s">
        <v>6524</v>
      </c>
      <c r="D407" s="408" t="s">
        <v>14092</v>
      </c>
      <c r="E407" s="301">
        <f t="shared" si="6"/>
        <v>5.2</v>
      </c>
      <c r="F407" s="407">
        <v>6</v>
      </c>
      <c r="G407" s="407">
        <v>6</v>
      </c>
      <c r="H407" s="407">
        <v>6</v>
      </c>
      <c r="I407" s="407">
        <v>4</v>
      </c>
      <c r="J407" s="406">
        <v>45137</v>
      </c>
      <c r="K407" s="344" t="s">
        <v>14091</v>
      </c>
      <c r="L407" s="344" t="s">
        <v>13567</v>
      </c>
    </row>
    <row r="408" spans="1:12" s="254" customFormat="1" ht="17.100000000000001" customHeight="1">
      <c r="A408" s="237" t="s">
        <v>12069</v>
      </c>
      <c r="B408" s="344">
        <v>1978</v>
      </c>
      <c r="C408" s="344" t="s">
        <v>6524</v>
      </c>
      <c r="D408" s="408" t="s">
        <v>13681</v>
      </c>
      <c r="E408" s="301">
        <f t="shared" si="6"/>
        <v>5.15</v>
      </c>
      <c r="F408" s="407">
        <v>4.5</v>
      </c>
      <c r="G408" s="407">
        <v>6.5</v>
      </c>
      <c r="H408" s="407">
        <v>6.75</v>
      </c>
      <c r="I408" s="407">
        <v>4.5</v>
      </c>
      <c r="J408" s="406">
        <v>44865</v>
      </c>
      <c r="K408" s="344" t="s">
        <v>14146</v>
      </c>
      <c r="L408" s="344" t="s">
        <v>14145</v>
      </c>
    </row>
    <row r="409" spans="1:12" s="254" customFormat="1" ht="17.100000000000001" customHeight="1">
      <c r="A409" s="186" t="s">
        <v>12069</v>
      </c>
      <c r="B409" s="344">
        <v>1982</v>
      </c>
      <c r="C409" s="344" t="s">
        <v>6524</v>
      </c>
      <c r="D409" s="408" t="s">
        <v>14743</v>
      </c>
      <c r="E409" s="301">
        <f t="shared" si="6"/>
        <v>5.12</v>
      </c>
      <c r="F409" s="407">
        <v>4.2</v>
      </c>
      <c r="G409" s="407">
        <v>5</v>
      </c>
      <c r="H409" s="407">
        <v>6.8</v>
      </c>
      <c r="I409" s="407">
        <v>5</v>
      </c>
      <c r="J409" s="406">
        <v>45590</v>
      </c>
      <c r="K409" s="344" t="s">
        <v>14742</v>
      </c>
      <c r="L409" s="344" t="s">
        <v>14741</v>
      </c>
    </row>
    <row r="410" spans="1:12" s="254" customFormat="1" ht="17.100000000000001" customHeight="1">
      <c r="A410" s="186" t="s">
        <v>12069</v>
      </c>
      <c r="B410" s="344">
        <v>2023</v>
      </c>
      <c r="C410" s="344" t="s">
        <v>6524</v>
      </c>
      <c r="D410" s="408" t="s">
        <v>9518</v>
      </c>
      <c r="E410" s="301">
        <f t="shared" si="6"/>
        <v>5.0999999999999996</v>
      </c>
      <c r="F410" s="407">
        <v>5</v>
      </c>
      <c r="G410" s="407">
        <v>4</v>
      </c>
      <c r="H410" s="407">
        <v>6</v>
      </c>
      <c r="I410" s="407">
        <v>5</v>
      </c>
      <c r="J410" s="406">
        <v>45326</v>
      </c>
      <c r="K410" s="344" t="s">
        <v>14305</v>
      </c>
      <c r="L410" s="344" t="s">
        <v>14304</v>
      </c>
    </row>
    <row r="411" spans="1:12" s="254" customFormat="1" ht="17.100000000000001" customHeight="1">
      <c r="A411" s="237" t="s">
        <v>12069</v>
      </c>
      <c r="B411" s="344">
        <v>2023</v>
      </c>
      <c r="C411" s="344" t="s">
        <v>6524</v>
      </c>
      <c r="D411" s="408" t="s">
        <v>14078</v>
      </c>
      <c r="E411" s="301">
        <f t="shared" si="6"/>
        <v>5.0999999999999996</v>
      </c>
      <c r="F411" s="407">
        <v>5</v>
      </c>
      <c r="G411" s="407">
        <v>4</v>
      </c>
      <c r="H411" s="407">
        <v>6</v>
      </c>
      <c r="I411" s="407">
        <v>5</v>
      </c>
      <c r="J411" s="406">
        <v>45237</v>
      </c>
      <c r="K411" s="344" t="s">
        <v>14077</v>
      </c>
      <c r="L411" s="344" t="s">
        <v>14076</v>
      </c>
    </row>
    <row r="412" spans="1:12" s="254" customFormat="1" ht="17.100000000000001" customHeight="1">
      <c r="A412" s="237" t="s">
        <v>12069</v>
      </c>
      <c r="B412" s="344">
        <v>2017</v>
      </c>
      <c r="C412" s="344" t="s">
        <v>6524</v>
      </c>
      <c r="D412" s="237">
        <v>1922</v>
      </c>
      <c r="E412" s="301">
        <f t="shared" si="6"/>
        <v>5.0999999999999996</v>
      </c>
      <c r="F412" s="407">
        <v>5</v>
      </c>
      <c r="G412" s="407">
        <v>6</v>
      </c>
      <c r="H412" s="407">
        <v>5</v>
      </c>
      <c r="I412" s="407">
        <v>5</v>
      </c>
      <c r="J412" s="406">
        <v>45130</v>
      </c>
      <c r="K412" s="344" t="s">
        <v>14740</v>
      </c>
      <c r="L412" s="344" t="s">
        <v>14263</v>
      </c>
    </row>
    <row r="413" spans="1:12" s="254" customFormat="1" ht="17.100000000000001" customHeight="1">
      <c r="A413" s="237" t="s">
        <v>12069</v>
      </c>
      <c r="B413" s="344">
        <v>2018</v>
      </c>
      <c r="C413" s="344" t="s">
        <v>6524</v>
      </c>
      <c r="D413" s="408" t="s">
        <v>14739</v>
      </c>
      <c r="E413" s="301">
        <f t="shared" si="6"/>
        <v>5.0999999999999996</v>
      </c>
      <c r="F413" s="407">
        <v>5</v>
      </c>
      <c r="G413" s="407">
        <v>4</v>
      </c>
      <c r="H413" s="407">
        <v>6</v>
      </c>
      <c r="I413" s="407">
        <v>5</v>
      </c>
      <c r="J413" s="406">
        <v>45116</v>
      </c>
      <c r="K413" s="344" t="s">
        <v>14738</v>
      </c>
      <c r="L413" s="344" t="s">
        <v>14196</v>
      </c>
    </row>
    <row r="414" spans="1:12" s="254" customFormat="1" ht="17.100000000000001" customHeight="1">
      <c r="A414" s="237" t="s">
        <v>12069</v>
      </c>
      <c r="B414" s="344">
        <v>2021</v>
      </c>
      <c r="C414" s="344" t="s">
        <v>6524</v>
      </c>
      <c r="D414" s="408" t="s">
        <v>14737</v>
      </c>
      <c r="E414" s="301">
        <f t="shared" si="6"/>
        <v>5.0999999999999996</v>
      </c>
      <c r="F414" s="407">
        <v>6</v>
      </c>
      <c r="G414" s="407">
        <v>5</v>
      </c>
      <c r="H414" s="407">
        <v>4</v>
      </c>
      <c r="I414" s="407">
        <v>5</v>
      </c>
      <c r="J414" s="406">
        <v>45115</v>
      </c>
      <c r="K414" s="344" t="s">
        <v>14736</v>
      </c>
      <c r="L414" s="344" t="s">
        <v>14562</v>
      </c>
    </row>
    <row r="415" spans="1:12" s="254" customFormat="1" ht="17.100000000000001" customHeight="1">
      <c r="A415" s="237" t="s">
        <v>12069</v>
      </c>
      <c r="B415" s="344">
        <v>2005</v>
      </c>
      <c r="C415" s="344" t="s">
        <v>6524</v>
      </c>
      <c r="D415" s="237">
        <v>300</v>
      </c>
      <c r="E415" s="301">
        <f t="shared" si="6"/>
        <v>5.0999999999999996</v>
      </c>
      <c r="F415" s="407">
        <v>5</v>
      </c>
      <c r="G415" s="407">
        <v>4</v>
      </c>
      <c r="H415" s="407">
        <v>8</v>
      </c>
      <c r="I415" s="407">
        <v>4</v>
      </c>
      <c r="J415" s="398">
        <v>45108</v>
      </c>
      <c r="K415" s="344" t="s">
        <v>14125</v>
      </c>
      <c r="L415" s="344" t="s">
        <v>14124</v>
      </c>
    </row>
    <row r="416" spans="1:12" s="254" customFormat="1" ht="17.100000000000001" customHeight="1">
      <c r="A416" s="237" t="s">
        <v>12069</v>
      </c>
      <c r="B416" s="344">
        <v>1996</v>
      </c>
      <c r="C416" s="344" t="s">
        <v>6524</v>
      </c>
      <c r="D416" s="408" t="s">
        <v>14140</v>
      </c>
      <c r="E416" s="301">
        <f t="shared" si="6"/>
        <v>5.0999999999999996</v>
      </c>
      <c r="F416" s="407">
        <v>5</v>
      </c>
      <c r="G416" s="407">
        <v>6</v>
      </c>
      <c r="H416" s="407">
        <v>5</v>
      </c>
      <c r="I416" s="407">
        <v>5</v>
      </c>
      <c r="J416" s="406">
        <v>45058</v>
      </c>
      <c r="K416" s="344" t="s">
        <v>14139</v>
      </c>
      <c r="L416" s="344" t="s">
        <v>12744</v>
      </c>
    </row>
    <row r="417" spans="1:12" s="254" customFormat="1" ht="17.100000000000001" customHeight="1">
      <c r="A417" s="237" t="s">
        <v>12069</v>
      </c>
      <c r="B417" s="300">
        <v>2002</v>
      </c>
      <c r="C417" s="300" t="s">
        <v>6524</v>
      </c>
      <c r="D417" s="405" t="s">
        <v>14073</v>
      </c>
      <c r="E417" s="301">
        <f t="shared" si="6"/>
        <v>5.05</v>
      </c>
      <c r="F417" s="407">
        <v>5</v>
      </c>
      <c r="G417" s="407">
        <v>4.5</v>
      </c>
      <c r="H417" s="407">
        <v>5.5</v>
      </c>
      <c r="I417" s="407">
        <v>5</v>
      </c>
      <c r="J417" s="398">
        <v>44828</v>
      </c>
      <c r="K417" s="300" t="s">
        <v>14072</v>
      </c>
      <c r="L417" s="300" t="s">
        <v>14071</v>
      </c>
    </row>
    <row r="418" spans="1:12" s="254" customFormat="1" ht="17.100000000000001" customHeight="1">
      <c r="A418" s="237" t="s">
        <v>12069</v>
      </c>
      <c r="B418" s="344">
        <v>2023</v>
      </c>
      <c r="C418" s="344" t="s">
        <v>6524</v>
      </c>
      <c r="D418" s="408" t="s">
        <v>14735</v>
      </c>
      <c r="E418" s="301">
        <f t="shared" si="6"/>
        <v>5</v>
      </c>
      <c r="F418" s="407">
        <v>5</v>
      </c>
      <c r="G418" s="407">
        <v>5</v>
      </c>
      <c r="H418" s="407">
        <v>5</v>
      </c>
      <c r="I418" s="407">
        <v>5</v>
      </c>
      <c r="J418" s="406">
        <v>45164</v>
      </c>
      <c r="K418" s="344" t="s">
        <v>14734</v>
      </c>
      <c r="L418" s="344" t="s">
        <v>14733</v>
      </c>
    </row>
    <row r="419" spans="1:12" s="254" customFormat="1" ht="17.100000000000001" customHeight="1">
      <c r="A419" s="237" t="s">
        <v>12069</v>
      </c>
      <c r="B419" s="344">
        <v>1993</v>
      </c>
      <c r="C419" s="344" t="s">
        <v>6524</v>
      </c>
      <c r="D419" s="408" t="s">
        <v>14537</v>
      </c>
      <c r="E419" s="301">
        <f t="shared" si="6"/>
        <v>5</v>
      </c>
      <c r="F419" s="407">
        <v>4</v>
      </c>
      <c r="G419" s="407">
        <v>4</v>
      </c>
      <c r="H419" s="407">
        <v>7</v>
      </c>
      <c r="I419" s="407">
        <v>5</v>
      </c>
      <c r="J419" s="398">
        <v>45095</v>
      </c>
      <c r="K419" s="344" t="s">
        <v>14148</v>
      </c>
      <c r="L419" s="344" t="s">
        <v>12671</v>
      </c>
    </row>
    <row r="420" spans="1:12" s="254" customFormat="1" ht="17.100000000000001" customHeight="1">
      <c r="A420" s="237" t="s">
        <v>12069</v>
      </c>
      <c r="B420" s="344">
        <v>2021</v>
      </c>
      <c r="C420" s="344" t="s">
        <v>6524</v>
      </c>
      <c r="D420" s="408" t="s">
        <v>14223</v>
      </c>
      <c r="E420" s="301">
        <f t="shared" si="6"/>
        <v>5</v>
      </c>
      <c r="F420" s="407">
        <v>5</v>
      </c>
      <c r="G420" s="407">
        <v>5</v>
      </c>
      <c r="H420" s="407">
        <v>5</v>
      </c>
      <c r="I420" s="407">
        <v>5</v>
      </c>
      <c r="J420" s="406">
        <v>45066</v>
      </c>
      <c r="K420" s="344" t="s">
        <v>14222</v>
      </c>
      <c r="L420" s="344" t="s">
        <v>14221</v>
      </c>
    </row>
    <row r="421" spans="1:12" s="254" customFormat="1" ht="17.100000000000001" customHeight="1">
      <c r="A421" s="237" t="s">
        <v>12069</v>
      </c>
      <c r="B421" s="344">
        <v>1999</v>
      </c>
      <c r="C421" s="344" t="s">
        <v>6524</v>
      </c>
      <c r="D421" s="408" t="s">
        <v>14149</v>
      </c>
      <c r="E421" s="301">
        <f t="shared" si="6"/>
        <v>5</v>
      </c>
      <c r="F421" s="407">
        <v>5</v>
      </c>
      <c r="G421" s="407">
        <v>5</v>
      </c>
      <c r="H421" s="407">
        <v>7</v>
      </c>
      <c r="I421" s="407">
        <v>4</v>
      </c>
      <c r="J421" s="406">
        <v>45031</v>
      </c>
      <c r="K421" s="344" t="s">
        <v>14148</v>
      </c>
      <c r="L421" s="344" t="s">
        <v>14147</v>
      </c>
    </row>
    <row r="422" spans="1:12" s="254" customFormat="1" ht="17.100000000000001" customHeight="1">
      <c r="A422" s="237" t="s">
        <v>12069</v>
      </c>
      <c r="B422" s="344">
        <v>2014</v>
      </c>
      <c r="C422" s="344" t="s">
        <v>6524</v>
      </c>
      <c r="D422" s="408" t="s">
        <v>14103</v>
      </c>
      <c r="E422" s="301">
        <f t="shared" si="6"/>
        <v>5</v>
      </c>
      <c r="F422" s="407">
        <v>5</v>
      </c>
      <c r="G422" s="407">
        <v>4.5</v>
      </c>
      <c r="H422" s="407">
        <v>5.25</v>
      </c>
      <c r="I422" s="407">
        <v>5</v>
      </c>
      <c r="J422" s="406">
        <v>44885</v>
      </c>
      <c r="K422" s="344" t="s">
        <v>14102</v>
      </c>
      <c r="L422" s="344" t="s">
        <v>14101</v>
      </c>
    </row>
    <row r="423" spans="1:12" s="254" customFormat="1" ht="17.100000000000001" customHeight="1">
      <c r="A423" s="237" t="s">
        <v>12069</v>
      </c>
      <c r="B423" s="300">
        <v>1987</v>
      </c>
      <c r="C423" s="300" t="s">
        <v>6524</v>
      </c>
      <c r="D423" s="405" t="s">
        <v>14732</v>
      </c>
      <c r="E423" s="301">
        <f t="shared" si="6"/>
        <v>5</v>
      </c>
      <c r="F423" s="407">
        <v>4.5</v>
      </c>
      <c r="G423" s="407">
        <v>6</v>
      </c>
      <c r="H423" s="407">
        <v>6.25</v>
      </c>
      <c r="I423" s="407">
        <v>4.5</v>
      </c>
      <c r="J423" s="398">
        <v>44601</v>
      </c>
      <c r="K423" s="300" t="s">
        <v>14307</v>
      </c>
      <c r="L423" s="300" t="s">
        <v>14731</v>
      </c>
    </row>
    <row r="424" spans="1:12" s="254" customFormat="1" ht="17.100000000000001" customHeight="1">
      <c r="A424" s="237" t="s">
        <v>12069</v>
      </c>
      <c r="B424" s="300">
        <v>2022</v>
      </c>
      <c r="C424" s="300" t="s">
        <v>6524</v>
      </c>
      <c r="D424" s="408" t="s">
        <v>14167</v>
      </c>
      <c r="E424" s="301">
        <f t="shared" si="6"/>
        <v>4.95</v>
      </c>
      <c r="F424" s="407">
        <v>5</v>
      </c>
      <c r="G424" s="407">
        <v>5</v>
      </c>
      <c r="H424" s="407">
        <v>6.75</v>
      </c>
      <c r="I424" s="407">
        <v>4</v>
      </c>
      <c r="J424" s="398">
        <v>44910</v>
      </c>
      <c r="K424" s="300" t="s">
        <v>14166</v>
      </c>
      <c r="L424" s="300" t="s">
        <v>14165</v>
      </c>
    </row>
    <row r="425" spans="1:12" s="254" customFormat="1" ht="17.100000000000001" customHeight="1">
      <c r="A425" s="237" t="s">
        <v>12069</v>
      </c>
      <c r="B425" s="344">
        <v>2022</v>
      </c>
      <c r="C425" s="344" t="s">
        <v>6524</v>
      </c>
      <c r="D425" s="408" t="s">
        <v>14234</v>
      </c>
      <c r="E425" s="301">
        <f t="shared" si="6"/>
        <v>4.95</v>
      </c>
      <c r="F425" s="407">
        <v>5.5</v>
      </c>
      <c r="G425" s="407">
        <v>5</v>
      </c>
      <c r="H425" s="407">
        <v>6</v>
      </c>
      <c r="I425" s="407">
        <v>4</v>
      </c>
      <c r="J425" s="406">
        <v>44898</v>
      </c>
      <c r="K425" s="344" t="s">
        <v>14233</v>
      </c>
      <c r="L425" s="344" t="s">
        <v>14232</v>
      </c>
    </row>
    <row r="426" spans="1:12" s="254" customFormat="1" ht="17.100000000000001" customHeight="1">
      <c r="A426" s="237" t="s">
        <v>12069</v>
      </c>
      <c r="B426" s="344">
        <v>2018</v>
      </c>
      <c r="C426" s="344" t="s">
        <v>6524</v>
      </c>
      <c r="D426" s="408" t="s">
        <v>14127</v>
      </c>
      <c r="E426" s="301">
        <f t="shared" si="6"/>
        <v>4.9000000000000004</v>
      </c>
      <c r="F426" s="407">
        <v>4</v>
      </c>
      <c r="G426" s="407">
        <v>5</v>
      </c>
      <c r="H426" s="407">
        <v>6</v>
      </c>
      <c r="I426" s="407">
        <v>5</v>
      </c>
      <c r="J426" s="406">
        <v>45269</v>
      </c>
      <c r="K426" s="344" t="s">
        <v>14122</v>
      </c>
      <c r="L426" s="344" t="s">
        <v>14126</v>
      </c>
    </row>
    <row r="427" spans="1:12" s="254" customFormat="1" ht="17.100000000000001" customHeight="1">
      <c r="A427" s="237" t="s">
        <v>12069</v>
      </c>
      <c r="B427" s="344">
        <v>1997</v>
      </c>
      <c r="C427" s="344" t="s">
        <v>6524</v>
      </c>
      <c r="D427" s="237" t="s">
        <v>11875</v>
      </c>
      <c r="E427" s="301">
        <f t="shared" si="6"/>
        <v>4.9000000000000004</v>
      </c>
      <c r="F427" s="407">
        <v>5</v>
      </c>
      <c r="G427" s="407">
        <v>6</v>
      </c>
      <c r="H427" s="407">
        <v>6</v>
      </c>
      <c r="I427" s="407">
        <v>4</v>
      </c>
      <c r="J427" s="406">
        <v>45130</v>
      </c>
      <c r="K427" s="344" t="s">
        <v>14730</v>
      </c>
      <c r="L427" s="344" t="s">
        <v>14150</v>
      </c>
    </row>
    <row r="428" spans="1:12" s="254" customFormat="1" ht="17.100000000000001" customHeight="1">
      <c r="A428" s="237" t="s">
        <v>12069</v>
      </c>
      <c r="B428" s="344">
        <v>2014</v>
      </c>
      <c r="C428" s="344" t="s">
        <v>6524</v>
      </c>
      <c r="D428" s="408" t="s">
        <v>14218</v>
      </c>
      <c r="E428" s="301">
        <f t="shared" si="6"/>
        <v>4.9000000000000004</v>
      </c>
      <c r="F428" s="407">
        <v>4</v>
      </c>
      <c r="G428" s="407">
        <v>5</v>
      </c>
      <c r="H428" s="407">
        <v>6</v>
      </c>
      <c r="I428" s="407">
        <v>5</v>
      </c>
      <c r="J428" s="406">
        <v>45031</v>
      </c>
      <c r="K428" s="344" t="s">
        <v>14217</v>
      </c>
      <c r="L428" s="344" t="s">
        <v>14216</v>
      </c>
    </row>
    <row r="429" spans="1:12" s="254" customFormat="1" ht="17.100000000000001" customHeight="1">
      <c r="A429" s="237" t="s">
        <v>12069</v>
      </c>
      <c r="B429" s="344">
        <v>1989</v>
      </c>
      <c r="C429" s="344" t="s">
        <v>6524</v>
      </c>
      <c r="D429" s="408" t="s">
        <v>14311</v>
      </c>
      <c r="E429" s="301">
        <f t="shared" si="6"/>
        <v>4.9000000000000004</v>
      </c>
      <c r="F429" s="407">
        <v>5</v>
      </c>
      <c r="G429" s="407">
        <v>4</v>
      </c>
      <c r="H429" s="407">
        <v>7</v>
      </c>
      <c r="I429" s="407">
        <v>4</v>
      </c>
      <c r="J429" s="406">
        <v>44927</v>
      </c>
      <c r="K429" s="344" t="s">
        <v>14310</v>
      </c>
      <c r="L429" s="344" t="s">
        <v>14309</v>
      </c>
    </row>
    <row r="430" spans="1:12" s="254" customFormat="1" ht="17.100000000000001" customHeight="1">
      <c r="A430" s="237" t="s">
        <v>12069</v>
      </c>
      <c r="B430" s="344">
        <v>2022</v>
      </c>
      <c r="C430" s="344" t="s">
        <v>6524</v>
      </c>
      <c r="D430" s="408" t="s">
        <v>14337</v>
      </c>
      <c r="E430" s="301">
        <f t="shared" si="6"/>
        <v>4.9000000000000004</v>
      </c>
      <c r="F430" s="407">
        <v>4.5</v>
      </c>
      <c r="G430" s="407">
        <v>4.5</v>
      </c>
      <c r="H430" s="407">
        <v>6.5</v>
      </c>
      <c r="I430" s="407">
        <v>4.5</v>
      </c>
      <c r="J430" s="406">
        <v>44870</v>
      </c>
      <c r="K430" s="344" t="s">
        <v>14336</v>
      </c>
      <c r="L430" s="344" t="s">
        <v>14335</v>
      </c>
    </row>
    <row r="431" spans="1:12" s="254" customFormat="1" ht="17.100000000000001" customHeight="1">
      <c r="A431" s="186" t="s">
        <v>12069</v>
      </c>
      <c r="B431" s="344">
        <v>2016</v>
      </c>
      <c r="C431" s="344" t="s">
        <v>6524</v>
      </c>
      <c r="D431" s="408" t="s">
        <v>14729</v>
      </c>
      <c r="E431" s="301">
        <f t="shared" si="6"/>
        <v>4.8</v>
      </c>
      <c r="F431" s="407">
        <v>4</v>
      </c>
      <c r="G431" s="407">
        <v>6</v>
      </c>
      <c r="H431" s="407">
        <v>7</v>
      </c>
      <c r="I431" s="407">
        <v>4</v>
      </c>
      <c r="J431" s="406">
        <v>45465</v>
      </c>
      <c r="K431" s="344" t="s">
        <v>14728</v>
      </c>
      <c r="L431" s="344" t="s">
        <v>14150</v>
      </c>
    </row>
    <row r="432" spans="1:12" s="254" customFormat="1" ht="17.100000000000001" customHeight="1">
      <c r="A432" s="237" t="s">
        <v>12069</v>
      </c>
      <c r="B432" s="300">
        <v>2021</v>
      </c>
      <c r="C432" s="300" t="s">
        <v>6524</v>
      </c>
      <c r="D432" s="405" t="s">
        <v>14727</v>
      </c>
      <c r="E432" s="301">
        <f t="shared" si="6"/>
        <v>4.8</v>
      </c>
      <c r="F432" s="407">
        <v>5.5</v>
      </c>
      <c r="G432" s="407">
        <v>5.5</v>
      </c>
      <c r="H432" s="407">
        <v>5</v>
      </c>
      <c r="I432" s="407">
        <v>4</v>
      </c>
      <c r="J432" s="398">
        <v>44559</v>
      </c>
      <c r="K432" s="300" t="s">
        <v>14726</v>
      </c>
      <c r="L432" s="300" t="s">
        <v>14725</v>
      </c>
    </row>
    <row r="433" spans="1:12" s="254" customFormat="1" ht="17.100000000000001" customHeight="1">
      <c r="A433" s="186" t="s">
        <v>12069</v>
      </c>
      <c r="B433" s="344">
        <v>2004</v>
      </c>
      <c r="C433" s="344" t="s">
        <v>6524</v>
      </c>
      <c r="D433" s="408" t="s">
        <v>14724</v>
      </c>
      <c r="E433" s="301">
        <f t="shared" si="6"/>
        <v>4.7</v>
      </c>
      <c r="F433" s="407">
        <v>5</v>
      </c>
      <c r="G433" s="407">
        <v>4</v>
      </c>
      <c r="H433" s="407">
        <v>6</v>
      </c>
      <c r="I433" s="407">
        <v>4</v>
      </c>
      <c r="J433" s="406">
        <v>45396</v>
      </c>
      <c r="K433" s="344" t="s">
        <v>14723</v>
      </c>
      <c r="L433" s="344" t="s">
        <v>14722</v>
      </c>
    </row>
    <row r="434" spans="1:12" s="254" customFormat="1" ht="17.100000000000001" customHeight="1">
      <c r="A434" s="237" t="s">
        <v>12069</v>
      </c>
      <c r="B434" s="344">
        <v>2015</v>
      </c>
      <c r="C434" s="344" t="s">
        <v>6524</v>
      </c>
      <c r="D434" s="408" t="s">
        <v>8731</v>
      </c>
      <c r="E434" s="301">
        <f t="shared" si="6"/>
        <v>4.7</v>
      </c>
      <c r="F434" s="407">
        <v>6</v>
      </c>
      <c r="G434" s="407">
        <v>3</v>
      </c>
      <c r="H434" s="407">
        <v>5</v>
      </c>
      <c r="I434" s="407">
        <v>4</v>
      </c>
      <c r="J434" s="406">
        <v>45066</v>
      </c>
      <c r="K434" s="344" t="s">
        <v>14067</v>
      </c>
      <c r="L434" s="344" t="s">
        <v>14066</v>
      </c>
    </row>
    <row r="435" spans="1:12" s="254" customFormat="1" ht="17.100000000000001" customHeight="1">
      <c r="A435" s="186" t="s">
        <v>12069</v>
      </c>
      <c r="B435" s="344">
        <v>2018</v>
      </c>
      <c r="C435" s="344" t="s">
        <v>6524</v>
      </c>
      <c r="D435" s="408" t="s">
        <v>14721</v>
      </c>
      <c r="E435" s="301">
        <f t="shared" si="6"/>
        <v>4.5999999999999996</v>
      </c>
      <c r="F435" s="407">
        <v>4</v>
      </c>
      <c r="G435" s="407">
        <v>4</v>
      </c>
      <c r="H435" s="407">
        <v>7</v>
      </c>
      <c r="I435" s="407">
        <v>4</v>
      </c>
      <c r="J435" s="406">
        <v>45368</v>
      </c>
      <c r="K435" s="344" t="s">
        <v>14720</v>
      </c>
      <c r="L435" s="344" t="s">
        <v>14719</v>
      </c>
    </row>
    <row r="436" spans="1:12" s="254" customFormat="1" ht="17.100000000000001" customHeight="1">
      <c r="A436" s="237" t="s">
        <v>12069</v>
      </c>
      <c r="B436" s="344">
        <v>2023</v>
      </c>
      <c r="C436" s="344" t="s">
        <v>6524</v>
      </c>
      <c r="D436" s="408" t="s">
        <v>14075</v>
      </c>
      <c r="E436" s="301">
        <f t="shared" si="6"/>
        <v>4.5999999999999996</v>
      </c>
      <c r="F436" s="407">
        <v>4</v>
      </c>
      <c r="G436" s="407">
        <v>4</v>
      </c>
      <c r="H436" s="407">
        <v>7</v>
      </c>
      <c r="I436" s="407">
        <v>4</v>
      </c>
      <c r="J436" s="406">
        <v>45235</v>
      </c>
      <c r="K436" s="344" t="s">
        <v>14074</v>
      </c>
      <c r="L436" s="344" t="s">
        <v>14074</v>
      </c>
    </row>
    <row r="437" spans="1:12" s="254" customFormat="1" ht="17.100000000000001" customHeight="1">
      <c r="A437" s="237" t="s">
        <v>12069</v>
      </c>
      <c r="B437" s="344">
        <v>2018</v>
      </c>
      <c r="C437" s="344" t="s">
        <v>6524</v>
      </c>
      <c r="D437" s="408" t="s">
        <v>14049</v>
      </c>
      <c r="E437" s="301">
        <f t="shared" si="6"/>
        <v>4.5999999999999996</v>
      </c>
      <c r="F437" s="407">
        <v>5</v>
      </c>
      <c r="G437" s="407">
        <v>3</v>
      </c>
      <c r="H437" s="407">
        <v>6</v>
      </c>
      <c r="I437" s="407">
        <v>4</v>
      </c>
      <c r="J437" s="406">
        <v>45121</v>
      </c>
      <c r="K437" s="344" t="s">
        <v>14048</v>
      </c>
      <c r="L437" s="344" t="s">
        <v>14047</v>
      </c>
    </row>
    <row r="438" spans="1:12" s="254" customFormat="1" ht="17.100000000000001" customHeight="1">
      <c r="A438" s="237" t="s">
        <v>12069</v>
      </c>
      <c r="B438" s="300">
        <v>2021</v>
      </c>
      <c r="C438" s="300" t="s">
        <v>6524</v>
      </c>
      <c r="D438" s="405" t="s">
        <v>14718</v>
      </c>
      <c r="E438" s="301">
        <f t="shared" si="6"/>
        <v>4.55</v>
      </c>
      <c r="F438" s="407">
        <v>4.5</v>
      </c>
      <c r="G438" s="407">
        <v>4</v>
      </c>
      <c r="H438" s="407">
        <v>4</v>
      </c>
      <c r="I438" s="407">
        <v>5</v>
      </c>
      <c r="J438" s="398">
        <v>44557</v>
      </c>
      <c r="K438" s="300" t="s">
        <v>14027</v>
      </c>
      <c r="L438" s="300" t="s">
        <v>13567</v>
      </c>
    </row>
    <row r="439" spans="1:12" s="254" customFormat="1" ht="17.100000000000001" customHeight="1">
      <c r="A439" s="237" t="s">
        <v>12069</v>
      </c>
      <c r="B439" s="344">
        <v>2013</v>
      </c>
      <c r="C439" s="344" t="s">
        <v>6524</v>
      </c>
      <c r="D439" s="408" t="s">
        <v>14717</v>
      </c>
      <c r="E439" s="301">
        <f t="shared" si="6"/>
        <v>4.5</v>
      </c>
      <c r="F439" s="407">
        <v>4.5</v>
      </c>
      <c r="G439" s="407">
        <v>4</v>
      </c>
      <c r="H439" s="407">
        <v>6.75</v>
      </c>
      <c r="I439" s="407">
        <v>3.5</v>
      </c>
      <c r="J439" s="406">
        <v>44831</v>
      </c>
      <c r="K439" s="344" t="s">
        <v>14716</v>
      </c>
      <c r="L439" s="344" t="s">
        <v>14150</v>
      </c>
    </row>
    <row r="440" spans="1:12" s="254" customFormat="1" ht="17.100000000000001" customHeight="1">
      <c r="A440" s="237" t="s">
        <v>12069</v>
      </c>
      <c r="B440" s="344">
        <v>1984</v>
      </c>
      <c r="C440" s="344" t="s">
        <v>6524</v>
      </c>
      <c r="D440" s="408" t="s">
        <v>14276</v>
      </c>
      <c r="E440" s="301">
        <f t="shared" si="6"/>
        <v>4.4000000000000004</v>
      </c>
      <c r="F440" s="407">
        <v>3</v>
      </c>
      <c r="G440" s="407">
        <v>5</v>
      </c>
      <c r="H440" s="407">
        <v>7</v>
      </c>
      <c r="I440" s="407">
        <v>4</v>
      </c>
      <c r="J440" s="406">
        <v>45288</v>
      </c>
      <c r="K440" s="344" t="s">
        <v>14275</v>
      </c>
      <c r="L440" s="344" t="s">
        <v>14274</v>
      </c>
    </row>
    <row r="441" spans="1:12" s="254" customFormat="1" ht="17.100000000000001" customHeight="1">
      <c r="A441" s="237" t="s">
        <v>12069</v>
      </c>
      <c r="B441" s="344">
        <v>2023</v>
      </c>
      <c r="C441" s="344" t="s">
        <v>6524</v>
      </c>
      <c r="D441" s="408" t="s">
        <v>14715</v>
      </c>
      <c r="E441" s="301">
        <f t="shared" si="6"/>
        <v>4.4000000000000004</v>
      </c>
      <c r="F441" s="407">
        <v>5</v>
      </c>
      <c r="G441" s="407">
        <v>5</v>
      </c>
      <c r="H441" s="407">
        <v>2</v>
      </c>
      <c r="I441" s="407">
        <v>5</v>
      </c>
      <c r="J441" s="406">
        <v>45135</v>
      </c>
      <c r="K441" s="344" t="s">
        <v>14714</v>
      </c>
      <c r="L441" s="344" t="s">
        <v>14713</v>
      </c>
    </row>
    <row r="442" spans="1:12" s="254" customFormat="1" ht="17.100000000000001" customHeight="1">
      <c r="A442" s="237" t="s">
        <v>12069</v>
      </c>
      <c r="B442" s="344">
        <v>2021</v>
      </c>
      <c r="C442" s="344" t="s">
        <v>6524</v>
      </c>
      <c r="D442" s="408" t="s">
        <v>7307</v>
      </c>
      <c r="E442" s="301">
        <f t="shared" si="6"/>
        <v>4.4000000000000004</v>
      </c>
      <c r="F442" s="407">
        <v>4</v>
      </c>
      <c r="G442" s="407">
        <v>4</v>
      </c>
      <c r="H442" s="407">
        <v>6</v>
      </c>
      <c r="I442" s="407">
        <v>4</v>
      </c>
      <c r="J442" s="406">
        <v>45036</v>
      </c>
      <c r="K442" s="344" t="s">
        <v>14046</v>
      </c>
      <c r="L442" s="344" t="s">
        <v>14045</v>
      </c>
    </row>
    <row r="443" spans="1:12" s="254" customFormat="1" ht="17.100000000000001" customHeight="1">
      <c r="A443" s="237" t="s">
        <v>12069</v>
      </c>
      <c r="B443" s="344">
        <v>2021</v>
      </c>
      <c r="C443" s="344" t="s">
        <v>6524</v>
      </c>
      <c r="D443" s="408" t="s">
        <v>13995</v>
      </c>
      <c r="E443" s="301">
        <f t="shared" si="6"/>
        <v>4.3</v>
      </c>
      <c r="F443" s="407">
        <v>4</v>
      </c>
      <c r="G443" s="407">
        <v>3</v>
      </c>
      <c r="H443" s="407">
        <v>6</v>
      </c>
      <c r="I443" s="407">
        <v>4</v>
      </c>
      <c r="J443" s="406">
        <v>45137</v>
      </c>
      <c r="K443" s="344" t="s">
        <v>13994</v>
      </c>
      <c r="L443" s="344" t="s">
        <v>13993</v>
      </c>
    </row>
    <row r="444" spans="1:12" s="254" customFormat="1" ht="17.100000000000001" customHeight="1">
      <c r="A444" s="237" t="s">
        <v>12069</v>
      </c>
      <c r="B444" s="344">
        <v>2014</v>
      </c>
      <c r="C444" s="344" t="s">
        <v>6524</v>
      </c>
      <c r="D444" s="408" t="s">
        <v>14010</v>
      </c>
      <c r="E444" s="301">
        <f t="shared" si="6"/>
        <v>4.3</v>
      </c>
      <c r="F444" s="407">
        <v>4</v>
      </c>
      <c r="G444" s="407">
        <v>5</v>
      </c>
      <c r="H444" s="407">
        <v>5</v>
      </c>
      <c r="I444" s="407">
        <v>4</v>
      </c>
      <c r="J444" s="406">
        <v>45031</v>
      </c>
      <c r="K444" s="344" t="s">
        <v>14009</v>
      </c>
      <c r="L444" s="347" t="s">
        <v>14008</v>
      </c>
    </row>
    <row r="445" spans="1:12" s="254" customFormat="1" ht="17.100000000000001" customHeight="1">
      <c r="A445" s="237" t="s">
        <v>12069</v>
      </c>
      <c r="B445" s="344">
        <v>2022</v>
      </c>
      <c r="C445" s="344" t="s">
        <v>6524</v>
      </c>
      <c r="D445" s="408" t="s">
        <v>14081</v>
      </c>
      <c r="E445" s="301">
        <f t="shared" si="6"/>
        <v>4.1500000000000004</v>
      </c>
      <c r="F445" s="407">
        <v>5.5</v>
      </c>
      <c r="G445" s="407">
        <v>2</v>
      </c>
      <c r="H445" s="407">
        <v>4.5</v>
      </c>
      <c r="I445" s="407">
        <v>3.5</v>
      </c>
      <c r="J445" s="406">
        <v>44884</v>
      </c>
      <c r="K445" s="344" t="s">
        <v>14080</v>
      </c>
      <c r="L445" s="344" t="s">
        <v>14079</v>
      </c>
    </row>
    <row r="446" spans="1:12" s="254" customFormat="1" ht="17.100000000000001" customHeight="1">
      <c r="A446" s="186" t="s">
        <v>12069</v>
      </c>
      <c r="B446" s="344">
        <v>2017</v>
      </c>
      <c r="C446" s="344" t="s">
        <v>6524</v>
      </c>
      <c r="D446" s="408" t="s">
        <v>14097</v>
      </c>
      <c r="E446" s="301">
        <f t="shared" si="6"/>
        <v>4.0999999999999996</v>
      </c>
      <c r="F446" s="407">
        <v>4</v>
      </c>
      <c r="G446" s="407">
        <v>3</v>
      </c>
      <c r="H446" s="407">
        <v>5</v>
      </c>
      <c r="I446" s="407">
        <v>4</v>
      </c>
      <c r="J446" s="406">
        <v>45338</v>
      </c>
      <c r="K446" s="344" t="s">
        <v>14096</v>
      </c>
      <c r="L446" s="344" t="s">
        <v>12815</v>
      </c>
    </row>
    <row r="447" spans="1:12" s="254" customFormat="1" ht="17.100000000000001" customHeight="1">
      <c r="A447" s="237" t="s">
        <v>12069</v>
      </c>
      <c r="B447" s="344">
        <v>2013</v>
      </c>
      <c r="C447" s="344" t="s">
        <v>6524</v>
      </c>
      <c r="D447" s="408" t="s">
        <v>14025</v>
      </c>
      <c r="E447" s="301">
        <f t="shared" si="6"/>
        <v>4.0999999999999996</v>
      </c>
      <c r="F447" s="407">
        <v>4</v>
      </c>
      <c r="G447" s="407">
        <v>5</v>
      </c>
      <c r="H447" s="407">
        <v>4</v>
      </c>
      <c r="I447" s="407">
        <v>4</v>
      </c>
      <c r="J447" s="406">
        <v>45066</v>
      </c>
      <c r="K447" s="344" t="s">
        <v>14024</v>
      </c>
      <c r="L447" s="344" t="s">
        <v>14023</v>
      </c>
    </row>
    <row r="448" spans="1:12" s="254" customFormat="1" ht="17.100000000000001" customHeight="1">
      <c r="A448" s="237" t="s">
        <v>12069</v>
      </c>
      <c r="B448" s="344">
        <v>1984</v>
      </c>
      <c r="C448" s="344" t="s">
        <v>6524</v>
      </c>
      <c r="D448" s="408" t="s">
        <v>14016</v>
      </c>
      <c r="E448" s="301">
        <f t="shared" si="6"/>
        <v>4.0999999999999996</v>
      </c>
      <c r="F448" s="407">
        <v>4</v>
      </c>
      <c r="G448" s="407">
        <v>3</v>
      </c>
      <c r="H448" s="407">
        <v>5</v>
      </c>
      <c r="I448" s="407">
        <v>4</v>
      </c>
      <c r="J448" s="406">
        <v>45036</v>
      </c>
      <c r="K448" s="344" t="s">
        <v>14015</v>
      </c>
      <c r="L448" s="344" t="s">
        <v>14014</v>
      </c>
    </row>
    <row r="449" spans="1:12" s="254" customFormat="1" ht="17.100000000000001" customHeight="1">
      <c r="A449" s="237" t="s">
        <v>12069</v>
      </c>
      <c r="B449" s="344">
        <v>2022</v>
      </c>
      <c r="C449" s="344" t="s">
        <v>6524</v>
      </c>
      <c r="D449" s="408" t="s">
        <v>14712</v>
      </c>
      <c r="E449" s="301">
        <f t="shared" si="6"/>
        <v>4</v>
      </c>
      <c r="F449" s="407">
        <v>5</v>
      </c>
      <c r="G449" s="407">
        <v>3</v>
      </c>
      <c r="H449" s="407">
        <v>5</v>
      </c>
      <c r="I449" s="407">
        <v>3</v>
      </c>
      <c r="J449" s="406">
        <v>45030</v>
      </c>
      <c r="K449" s="344" t="s">
        <v>14191</v>
      </c>
      <c r="L449" s="344" t="s">
        <v>14190</v>
      </c>
    </row>
    <row r="450" spans="1:12" s="254" customFormat="1" ht="17.100000000000001" customHeight="1">
      <c r="A450" s="237" t="s">
        <v>12069</v>
      </c>
      <c r="B450" s="344">
        <v>1995</v>
      </c>
      <c r="C450" s="344" t="s">
        <v>6524</v>
      </c>
      <c r="D450" s="408" t="s">
        <v>14678</v>
      </c>
      <c r="E450" s="301">
        <f t="shared" ref="E450:E472" si="7">((F450*3)+G450+(H450*2)+(4*I450))/10</f>
        <v>4</v>
      </c>
      <c r="F450" s="407">
        <v>5</v>
      </c>
      <c r="G450" s="407">
        <v>6</v>
      </c>
      <c r="H450" s="407">
        <v>7.5</v>
      </c>
      <c r="I450" s="407">
        <v>1</v>
      </c>
      <c r="J450" s="406">
        <v>44954</v>
      </c>
      <c r="K450" s="344" t="s">
        <v>14677</v>
      </c>
      <c r="L450" s="409" t="s">
        <v>12665</v>
      </c>
    </row>
    <row r="451" spans="1:12" s="254" customFormat="1" ht="17.100000000000001" customHeight="1">
      <c r="A451" s="237" t="s">
        <v>12069</v>
      </c>
      <c r="B451" s="344">
        <v>2022</v>
      </c>
      <c r="C451" s="344" t="s">
        <v>6524</v>
      </c>
      <c r="D451" s="408" t="s">
        <v>14100</v>
      </c>
      <c r="E451" s="301">
        <f t="shared" si="7"/>
        <v>4</v>
      </c>
      <c r="F451" s="407">
        <v>4</v>
      </c>
      <c r="G451" s="407">
        <v>6</v>
      </c>
      <c r="H451" s="407">
        <v>5</v>
      </c>
      <c r="I451" s="407">
        <v>3</v>
      </c>
      <c r="J451" s="406">
        <v>44939</v>
      </c>
      <c r="K451" s="344" t="s">
        <v>14099</v>
      </c>
      <c r="L451" s="344" t="s">
        <v>14098</v>
      </c>
    </row>
    <row r="452" spans="1:12" s="254" customFormat="1" ht="17.100000000000001" customHeight="1">
      <c r="A452" s="237" t="s">
        <v>12069</v>
      </c>
      <c r="B452" s="344">
        <v>2011</v>
      </c>
      <c r="C452" s="344" t="s">
        <v>6524</v>
      </c>
      <c r="D452" s="408" t="s">
        <v>14057</v>
      </c>
      <c r="E452" s="301">
        <f t="shared" si="7"/>
        <v>4</v>
      </c>
      <c r="F452" s="407">
        <v>4</v>
      </c>
      <c r="G452" s="407">
        <v>4</v>
      </c>
      <c r="H452" s="407">
        <v>4</v>
      </c>
      <c r="I452" s="407">
        <v>4</v>
      </c>
      <c r="J452" s="406">
        <v>44838</v>
      </c>
      <c r="K452" s="344" t="s">
        <v>14056</v>
      </c>
      <c r="L452" s="344" t="s">
        <v>14055</v>
      </c>
    </row>
    <row r="453" spans="1:12" s="254" customFormat="1" ht="17.100000000000001" customHeight="1">
      <c r="A453" s="237" t="s">
        <v>12069</v>
      </c>
      <c r="B453" s="300">
        <v>1990</v>
      </c>
      <c r="C453" s="300" t="s">
        <v>6524</v>
      </c>
      <c r="D453" s="405" t="s">
        <v>14013</v>
      </c>
      <c r="E453" s="301">
        <f t="shared" si="7"/>
        <v>3.95</v>
      </c>
      <c r="F453" s="407">
        <v>3.5</v>
      </c>
      <c r="G453" s="407">
        <v>5</v>
      </c>
      <c r="H453" s="407">
        <v>5</v>
      </c>
      <c r="I453" s="407">
        <v>3.5</v>
      </c>
      <c r="J453" s="398">
        <v>44794</v>
      </c>
      <c r="K453" s="300" t="s">
        <v>14012</v>
      </c>
      <c r="L453" s="300" t="s">
        <v>14011</v>
      </c>
    </row>
    <row r="454" spans="1:12" s="254" customFormat="1" ht="17.100000000000001" customHeight="1">
      <c r="A454" s="237" t="s">
        <v>12069</v>
      </c>
      <c r="B454" s="344">
        <v>2023</v>
      </c>
      <c r="C454" s="344" t="s">
        <v>6524</v>
      </c>
      <c r="D454" s="408" t="s">
        <v>14001</v>
      </c>
      <c r="E454" s="301">
        <f t="shared" si="7"/>
        <v>3.9</v>
      </c>
      <c r="F454" s="407">
        <v>3</v>
      </c>
      <c r="G454" s="407">
        <v>4</v>
      </c>
      <c r="H454" s="407">
        <v>5</v>
      </c>
      <c r="I454" s="407">
        <v>4</v>
      </c>
      <c r="J454" s="406">
        <v>45290</v>
      </c>
      <c r="K454" s="344" t="s">
        <v>14000</v>
      </c>
      <c r="L454" s="344" t="s">
        <v>13999</v>
      </c>
    </row>
    <row r="455" spans="1:12" s="254" customFormat="1" ht="17.100000000000001" customHeight="1">
      <c r="A455" s="186" t="s">
        <v>12069</v>
      </c>
      <c r="B455" s="344">
        <v>1954</v>
      </c>
      <c r="C455" s="344" t="s">
        <v>6524</v>
      </c>
      <c r="D455" s="408" t="s">
        <v>14711</v>
      </c>
      <c r="E455" s="301">
        <f t="shared" si="7"/>
        <v>3.8</v>
      </c>
      <c r="F455" s="407">
        <v>6</v>
      </c>
      <c r="G455" s="407">
        <v>3</v>
      </c>
      <c r="H455" s="407">
        <v>3.5</v>
      </c>
      <c r="I455" s="407">
        <v>2.5</v>
      </c>
      <c r="J455" s="406">
        <v>45459</v>
      </c>
      <c r="K455" s="344" t="s">
        <v>14710</v>
      </c>
      <c r="L455" s="344" t="s">
        <v>14709</v>
      </c>
    </row>
    <row r="456" spans="1:12" s="254" customFormat="1" ht="17.100000000000001" customHeight="1">
      <c r="A456" s="237" t="s">
        <v>12069</v>
      </c>
      <c r="B456" s="344">
        <v>2020</v>
      </c>
      <c r="C456" s="344" t="s">
        <v>6524</v>
      </c>
      <c r="D456" s="408" t="s">
        <v>13998</v>
      </c>
      <c r="E456" s="301">
        <f t="shared" si="7"/>
        <v>3.8</v>
      </c>
      <c r="F456" s="407">
        <v>3</v>
      </c>
      <c r="G456" s="407">
        <v>1</v>
      </c>
      <c r="H456" s="407">
        <v>4</v>
      </c>
      <c r="I456" s="407">
        <v>5</v>
      </c>
      <c r="J456" s="406">
        <v>45128</v>
      </c>
      <c r="K456" s="344" t="s">
        <v>13997</v>
      </c>
      <c r="L456" s="344" t="s">
        <v>13996</v>
      </c>
    </row>
    <row r="457" spans="1:12" s="254" customFormat="1" ht="17.100000000000001" customHeight="1">
      <c r="A457" s="237" t="s">
        <v>12069</v>
      </c>
      <c r="B457" s="344">
        <v>1987</v>
      </c>
      <c r="C457" s="344" t="s">
        <v>6524</v>
      </c>
      <c r="D457" s="408" t="s">
        <v>14019</v>
      </c>
      <c r="E457" s="301">
        <f t="shared" si="7"/>
        <v>3.6</v>
      </c>
      <c r="F457" s="407">
        <v>6</v>
      </c>
      <c r="G457" s="407">
        <v>4</v>
      </c>
      <c r="H457" s="407">
        <v>1</v>
      </c>
      <c r="I457" s="407">
        <v>3</v>
      </c>
      <c r="J457" s="406">
        <v>45121</v>
      </c>
      <c r="K457" s="344" t="s">
        <v>14018</v>
      </c>
      <c r="L457" s="344" t="s">
        <v>14017</v>
      </c>
    </row>
    <row r="458" spans="1:12" s="254" customFormat="1" ht="17.100000000000001" customHeight="1">
      <c r="A458" s="237" t="s">
        <v>12069</v>
      </c>
      <c r="B458" s="300">
        <v>2021</v>
      </c>
      <c r="C458" s="300" t="s">
        <v>6524</v>
      </c>
      <c r="D458" s="405" t="s">
        <v>14708</v>
      </c>
      <c r="E458" s="301">
        <f t="shared" si="7"/>
        <v>3.55</v>
      </c>
      <c r="F458" s="407">
        <v>5</v>
      </c>
      <c r="G458" s="407">
        <v>2</v>
      </c>
      <c r="H458" s="407">
        <v>5.25</v>
      </c>
      <c r="I458" s="407">
        <v>2</v>
      </c>
      <c r="J458" s="398">
        <v>44554</v>
      </c>
      <c r="K458" s="300" t="s">
        <v>14707</v>
      </c>
      <c r="L458" s="300" t="s">
        <v>12703</v>
      </c>
    </row>
    <row r="459" spans="1:12" s="254" customFormat="1" ht="17.100000000000001" customHeight="1">
      <c r="A459" s="237" t="s">
        <v>12069</v>
      </c>
      <c r="B459" s="344">
        <v>2013</v>
      </c>
      <c r="C459" s="344" t="s">
        <v>6524</v>
      </c>
      <c r="D459" s="408" t="s">
        <v>14070</v>
      </c>
      <c r="E459" s="301">
        <f t="shared" si="7"/>
        <v>3.5</v>
      </c>
      <c r="F459" s="407">
        <v>4</v>
      </c>
      <c r="G459" s="407">
        <v>4.5</v>
      </c>
      <c r="H459" s="407">
        <v>7.25</v>
      </c>
      <c r="I459" s="407">
        <v>1</v>
      </c>
      <c r="J459" s="406">
        <v>44893</v>
      </c>
      <c r="K459" s="344" t="s">
        <v>14069</v>
      </c>
      <c r="L459" s="344" t="s">
        <v>14068</v>
      </c>
    </row>
    <row r="460" spans="1:12" s="254" customFormat="1" ht="17.100000000000001" customHeight="1">
      <c r="A460" s="237" t="s">
        <v>12069</v>
      </c>
      <c r="B460" s="300">
        <v>2021</v>
      </c>
      <c r="C460" s="300" t="s">
        <v>6524</v>
      </c>
      <c r="D460" s="405" t="s">
        <v>14706</v>
      </c>
      <c r="E460" s="301">
        <f t="shared" si="7"/>
        <v>3.4</v>
      </c>
      <c r="F460" s="407">
        <v>4</v>
      </c>
      <c r="G460" s="407">
        <v>4</v>
      </c>
      <c r="H460" s="407">
        <v>5</v>
      </c>
      <c r="I460" s="407">
        <v>2</v>
      </c>
      <c r="J460" s="398">
        <v>44199</v>
      </c>
      <c r="K460" s="300" t="s">
        <v>14705</v>
      </c>
      <c r="L460" s="300" t="s">
        <v>14704</v>
      </c>
    </row>
    <row r="461" spans="1:12" s="254" customFormat="1" ht="17.100000000000001" customHeight="1">
      <c r="A461" s="237" t="s">
        <v>12069</v>
      </c>
      <c r="B461" s="344">
        <v>1978</v>
      </c>
      <c r="C461" s="344" t="s">
        <v>6524</v>
      </c>
      <c r="D461" s="408" t="s">
        <v>13992</v>
      </c>
      <c r="E461" s="301">
        <f t="shared" si="7"/>
        <v>3.3</v>
      </c>
      <c r="F461" s="407">
        <v>3</v>
      </c>
      <c r="G461" s="407">
        <v>4</v>
      </c>
      <c r="H461" s="407">
        <v>4</v>
      </c>
      <c r="I461" s="407">
        <v>3</v>
      </c>
      <c r="J461" s="406">
        <v>45038</v>
      </c>
      <c r="K461" s="344" t="s">
        <v>13991</v>
      </c>
      <c r="L461" s="344" t="s">
        <v>13990</v>
      </c>
    </row>
    <row r="462" spans="1:12" s="254" customFormat="1" ht="17.100000000000001" customHeight="1">
      <c r="A462" s="237" t="s">
        <v>12069</v>
      </c>
      <c r="B462" s="344">
        <v>2021</v>
      </c>
      <c r="C462" s="344" t="s">
        <v>6524</v>
      </c>
      <c r="D462" s="408" t="s">
        <v>14031</v>
      </c>
      <c r="E462" s="301">
        <f t="shared" si="7"/>
        <v>3.3</v>
      </c>
      <c r="F462" s="407">
        <v>3</v>
      </c>
      <c r="G462" s="407">
        <v>2</v>
      </c>
      <c r="H462" s="407">
        <v>5</v>
      </c>
      <c r="I462" s="407">
        <v>3</v>
      </c>
      <c r="J462" s="406">
        <v>45010</v>
      </c>
      <c r="K462" s="344" t="s">
        <v>14030</v>
      </c>
      <c r="L462" s="344" t="s">
        <v>14029</v>
      </c>
    </row>
    <row r="463" spans="1:12" s="254" customFormat="1" ht="17.100000000000001" customHeight="1">
      <c r="A463" s="186" t="s">
        <v>12069</v>
      </c>
      <c r="B463" s="344">
        <v>1971</v>
      </c>
      <c r="C463" s="344" t="s">
        <v>6524</v>
      </c>
      <c r="D463" s="408" t="s">
        <v>11872</v>
      </c>
      <c r="E463" s="301">
        <f t="shared" si="7"/>
        <v>3.2</v>
      </c>
      <c r="F463" s="407">
        <v>4</v>
      </c>
      <c r="G463" s="407">
        <v>2</v>
      </c>
      <c r="H463" s="407">
        <v>5</v>
      </c>
      <c r="I463" s="407">
        <v>2</v>
      </c>
      <c r="J463" s="406">
        <v>45339</v>
      </c>
      <c r="K463" s="344" t="s">
        <v>14703</v>
      </c>
      <c r="L463" s="344" t="s">
        <v>14702</v>
      </c>
    </row>
    <row r="464" spans="1:12" s="254" customFormat="1" ht="17.100000000000001" customHeight="1">
      <c r="A464" s="237" t="s">
        <v>12069</v>
      </c>
      <c r="B464" s="344">
        <v>2001</v>
      </c>
      <c r="C464" s="344" t="s">
        <v>6524</v>
      </c>
      <c r="D464" s="408" t="s">
        <v>14117</v>
      </c>
      <c r="E464" s="301">
        <f t="shared" si="7"/>
        <v>3.1</v>
      </c>
      <c r="F464" s="407">
        <v>3.5</v>
      </c>
      <c r="G464" s="407">
        <v>6</v>
      </c>
      <c r="H464" s="407">
        <v>7.25</v>
      </c>
      <c r="I464" s="407">
        <v>0</v>
      </c>
      <c r="J464" s="406">
        <v>44987</v>
      </c>
      <c r="K464" s="344" t="s">
        <v>14116</v>
      </c>
      <c r="L464" s="344" t="s">
        <v>14115</v>
      </c>
    </row>
    <row r="465" spans="1:12" s="254" customFormat="1" ht="17.100000000000001" customHeight="1">
      <c r="A465" s="237" t="s">
        <v>12069</v>
      </c>
      <c r="B465" s="344">
        <v>2010</v>
      </c>
      <c r="C465" s="344" t="s">
        <v>6524</v>
      </c>
      <c r="D465" s="408" t="s">
        <v>14084</v>
      </c>
      <c r="E465" s="301">
        <f t="shared" si="7"/>
        <v>3.1</v>
      </c>
      <c r="F465" s="407">
        <v>4</v>
      </c>
      <c r="G465" s="407">
        <v>6</v>
      </c>
      <c r="H465" s="407">
        <v>6.5</v>
      </c>
      <c r="I465" s="407">
        <v>0</v>
      </c>
      <c r="J465" s="406">
        <v>44898</v>
      </c>
      <c r="K465" s="344" t="s">
        <v>14083</v>
      </c>
      <c r="L465" s="344" t="s">
        <v>14082</v>
      </c>
    </row>
    <row r="466" spans="1:12" s="254" customFormat="1" ht="17.100000000000001" customHeight="1">
      <c r="A466" s="237" t="s">
        <v>12069</v>
      </c>
      <c r="B466" s="344">
        <v>1989</v>
      </c>
      <c r="C466" s="344" t="s">
        <v>6524</v>
      </c>
      <c r="D466" s="408" t="s">
        <v>14034</v>
      </c>
      <c r="E466" s="301">
        <f t="shared" si="7"/>
        <v>2.85</v>
      </c>
      <c r="F466" s="407">
        <v>2.5</v>
      </c>
      <c r="G466" s="407">
        <v>4</v>
      </c>
      <c r="H466" s="407">
        <v>4.5</v>
      </c>
      <c r="I466" s="407">
        <v>2</v>
      </c>
      <c r="J466" s="406">
        <v>44927</v>
      </c>
      <c r="K466" s="344" t="s">
        <v>14033</v>
      </c>
      <c r="L466" s="344" t="s">
        <v>14032</v>
      </c>
    </row>
    <row r="467" spans="1:12" s="254" customFormat="1" ht="17.100000000000001" customHeight="1">
      <c r="A467" s="237" t="s">
        <v>12069</v>
      </c>
      <c r="B467" s="344">
        <v>2002</v>
      </c>
      <c r="C467" s="344" t="s">
        <v>6524</v>
      </c>
      <c r="D467" s="408" t="s">
        <v>14054</v>
      </c>
      <c r="E467" s="301">
        <f t="shared" si="7"/>
        <v>2.5499999999999998</v>
      </c>
      <c r="F467" s="407">
        <v>1.5</v>
      </c>
      <c r="G467" s="407">
        <v>4.5</v>
      </c>
      <c r="H467" s="407">
        <v>6.25</v>
      </c>
      <c r="I467" s="407">
        <v>1</v>
      </c>
      <c r="J467" s="406">
        <v>44697</v>
      </c>
      <c r="K467" s="344" t="s">
        <v>14053</v>
      </c>
      <c r="L467" s="344" t="s">
        <v>14053</v>
      </c>
    </row>
    <row r="468" spans="1:12" s="254" customFormat="1" ht="17.100000000000001" customHeight="1">
      <c r="A468" s="237" t="s">
        <v>12069</v>
      </c>
      <c r="B468" s="344">
        <v>2009</v>
      </c>
      <c r="C468" s="344" t="s">
        <v>6524</v>
      </c>
      <c r="D468" s="408" t="s">
        <v>14036</v>
      </c>
      <c r="E468" s="301">
        <f t="shared" si="7"/>
        <v>1.9</v>
      </c>
      <c r="F468" s="407">
        <v>2</v>
      </c>
      <c r="G468" s="407">
        <v>0</v>
      </c>
      <c r="H468" s="407">
        <v>6.5</v>
      </c>
      <c r="I468" s="407">
        <v>0</v>
      </c>
      <c r="J468" s="406">
        <v>44952</v>
      </c>
      <c r="K468" s="344" t="s">
        <v>12751</v>
      </c>
      <c r="L468" s="409" t="s">
        <v>14035</v>
      </c>
    </row>
    <row r="469" spans="1:12" s="254" customFormat="1" ht="17.100000000000001" customHeight="1">
      <c r="A469" s="186" t="s">
        <v>6560</v>
      </c>
      <c r="B469" s="344">
        <v>2021</v>
      </c>
      <c r="C469" s="344" t="s">
        <v>6524</v>
      </c>
      <c r="D469" s="408" t="s">
        <v>11386</v>
      </c>
      <c r="E469" s="301">
        <f t="shared" si="7"/>
        <v>8.6999999999999993</v>
      </c>
      <c r="F469" s="407">
        <v>8</v>
      </c>
      <c r="G469" s="407">
        <v>7</v>
      </c>
      <c r="H469" s="407">
        <v>10</v>
      </c>
      <c r="I469" s="407">
        <v>9</v>
      </c>
      <c r="J469" s="406">
        <v>44522</v>
      </c>
      <c r="K469" s="344" t="s">
        <v>55</v>
      </c>
      <c r="L469" s="344" t="s">
        <v>55</v>
      </c>
    </row>
    <row r="470" spans="1:12" s="254" customFormat="1" ht="17.100000000000001" customHeight="1">
      <c r="A470" s="186" t="s">
        <v>6560</v>
      </c>
      <c r="B470" s="344">
        <v>2023</v>
      </c>
      <c r="C470" s="344" t="s">
        <v>6524</v>
      </c>
      <c r="D470" s="408" t="s">
        <v>14701</v>
      </c>
      <c r="E470" s="301">
        <f t="shared" si="7"/>
        <v>5.3</v>
      </c>
      <c r="F470" s="407">
        <v>5</v>
      </c>
      <c r="G470" s="407">
        <v>4</v>
      </c>
      <c r="H470" s="407">
        <v>5</v>
      </c>
      <c r="I470" s="407">
        <v>6</v>
      </c>
      <c r="J470" s="406">
        <v>45330</v>
      </c>
      <c r="K470" s="344" t="s">
        <v>55</v>
      </c>
      <c r="L470" s="344" t="s">
        <v>55</v>
      </c>
    </row>
    <row r="471" spans="1:12" s="254" customFormat="1" ht="17.100000000000001" customHeight="1">
      <c r="A471" s="186" t="s">
        <v>6560</v>
      </c>
      <c r="B471" s="344">
        <v>2024</v>
      </c>
      <c r="C471" s="344" t="s">
        <v>6524</v>
      </c>
      <c r="D471" s="408" t="s">
        <v>14700</v>
      </c>
      <c r="E471" s="301">
        <f t="shared" si="7"/>
        <v>3.4</v>
      </c>
      <c r="F471" s="407">
        <v>3</v>
      </c>
      <c r="G471" s="407">
        <v>3</v>
      </c>
      <c r="H471" s="407">
        <v>3</v>
      </c>
      <c r="I471" s="407">
        <v>4</v>
      </c>
      <c r="J471" s="406">
        <v>45308</v>
      </c>
      <c r="K471" s="344" t="s">
        <v>55</v>
      </c>
      <c r="L471" s="344" t="s">
        <v>55</v>
      </c>
    </row>
    <row r="472" spans="1:12" s="254" customFormat="1" ht="17.100000000000001" customHeight="1">
      <c r="A472" s="186" t="s">
        <v>841</v>
      </c>
      <c r="B472" s="344">
        <v>2008</v>
      </c>
      <c r="C472" s="344" t="s">
        <v>6524</v>
      </c>
      <c r="D472" s="408" t="s">
        <v>14699</v>
      </c>
      <c r="E472" s="301">
        <f t="shared" si="7"/>
        <v>9.5</v>
      </c>
      <c r="F472" s="407">
        <v>9</v>
      </c>
      <c r="G472" s="407">
        <v>10</v>
      </c>
      <c r="H472" s="407">
        <v>9</v>
      </c>
      <c r="I472" s="407">
        <v>10</v>
      </c>
      <c r="J472" s="406">
        <v>45370</v>
      </c>
      <c r="K472" s="344" t="s">
        <v>55</v>
      </c>
      <c r="L472" s="344" t="s">
        <v>55</v>
      </c>
    </row>
    <row r="473" spans="1:12" s="254" customFormat="1" ht="17.100000000000001" customHeight="1">
      <c r="A473" s="186" t="s">
        <v>841</v>
      </c>
      <c r="B473" s="344">
        <v>1970</v>
      </c>
      <c r="C473" s="344" t="s">
        <v>6524</v>
      </c>
      <c r="D473" s="408" t="s">
        <v>14698</v>
      </c>
      <c r="E473" s="301">
        <v>9.4</v>
      </c>
      <c r="F473" s="407" t="s">
        <v>55</v>
      </c>
      <c r="G473" s="407" t="s">
        <v>55</v>
      </c>
      <c r="H473" s="407" t="s">
        <v>55</v>
      </c>
      <c r="I473" s="407" t="s">
        <v>55</v>
      </c>
      <c r="J473" s="406">
        <v>44716</v>
      </c>
      <c r="K473" s="344" t="s">
        <v>55</v>
      </c>
      <c r="L473" s="344" t="s">
        <v>55</v>
      </c>
    </row>
    <row r="474" spans="1:12" s="254" customFormat="1" ht="17.100000000000001" customHeight="1">
      <c r="A474" s="186" t="s">
        <v>841</v>
      </c>
      <c r="B474" s="344">
        <v>2017</v>
      </c>
      <c r="C474" s="344" t="s">
        <v>6524</v>
      </c>
      <c r="D474" s="408" t="s">
        <v>2807</v>
      </c>
      <c r="E474" s="301">
        <f t="shared" ref="E474:E537" si="8">((F474*3)+G474+(H474*2)+(4*I474))/10</f>
        <v>8</v>
      </c>
      <c r="F474" s="407">
        <v>7</v>
      </c>
      <c r="G474" s="407">
        <v>9</v>
      </c>
      <c r="H474" s="407">
        <v>5</v>
      </c>
      <c r="I474" s="407">
        <v>10</v>
      </c>
      <c r="J474" s="406">
        <v>45387</v>
      </c>
      <c r="K474" s="344" t="s">
        <v>55</v>
      </c>
      <c r="L474" s="344" t="s">
        <v>55</v>
      </c>
    </row>
    <row r="475" spans="1:12" s="254" customFormat="1" ht="17.100000000000001" customHeight="1">
      <c r="A475" s="186" t="s">
        <v>841</v>
      </c>
      <c r="B475" s="344">
        <v>2022</v>
      </c>
      <c r="C475" s="344" t="s">
        <v>6524</v>
      </c>
      <c r="D475" s="408" t="s">
        <v>14697</v>
      </c>
      <c r="E475" s="301">
        <f t="shared" si="8"/>
        <v>7.8</v>
      </c>
      <c r="F475" s="407">
        <v>8</v>
      </c>
      <c r="G475" s="407">
        <v>8</v>
      </c>
      <c r="H475" s="407">
        <v>5</v>
      </c>
      <c r="I475" s="407">
        <v>9</v>
      </c>
      <c r="J475" s="406">
        <v>45344</v>
      </c>
      <c r="K475" s="344" t="s">
        <v>55</v>
      </c>
      <c r="L475" s="344" t="s">
        <v>55</v>
      </c>
    </row>
    <row r="476" spans="1:12" s="254" customFormat="1" ht="17.100000000000001" customHeight="1">
      <c r="A476" s="186" t="s">
        <v>841</v>
      </c>
      <c r="B476" s="344">
        <v>2017</v>
      </c>
      <c r="C476" s="344" t="s">
        <v>6524</v>
      </c>
      <c r="D476" s="408" t="s">
        <v>14696</v>
      </c>
      <c r="E476" s="301">
        <f t="shared" si="8"/>
        <v>7.7</v>
      </c>
      <c r="F476" s="407">
        <v>8</v>
      </c>
      <c r="G476" s="407">
        <v>7</v>
      </c>
      <c r="H476" s="407">
        <v>7</v>
      </c>
      <c r="I476" s="407">
        <v>8</v>
      </c>
      <c r="J476" s="406">
        <v>45294</v>
      </c>
      <c r="K476" s="344" t="s">
        <v>55</v>
      </c>
      <c r="L476" s="344" t="s">
        <v>55</v>
      </c>
    </row>
    <row r="477" spans="1:12" s="254" customFormat="1" ht="17.100000000000001" customHeight="1">
      <c r="A477" s="186" t="s">
        <v>841</v>
      </c>
      <c r="B477" s="344">
        <v>2023</v>
      </c>
      <c r="C477" s="344" t="s">
        <v>6524</v>
      </c>
      <c r="D477" s="408" t="s">
        <v>14695</v>
      </c>
      <c r="E477" s="301">
        <f t="shared" si="8"/>
        <v>7.6</v>
      </c>
      <c r="F477" s="407">
        <v>8</v>
      </c>
      <c r="G477" s="407">
        <v>6</v>
      </c>
      <c r="H477" s="407">
        <v>7</v>
      </c>
      <c r="I477" s="407">
        <v>8</v>
      </c>
      <c r="J477" s="406">
        <v>45292</v>
      </c>
      <c r="K477" s="344" t="s">
        <v>55</v>
      </c>
      <c r="L477" s="344" t="s">
        <v>55</v>
      </c>
    </row>
    <row r="478" spans="1:12" s="254" customFormat="1" ht="17.100000000000001" customHeight="1">
      <c r="A478" s="186" t="s">
        <v>841</v>
      </c>
      <c r="B478" s="344">
        <v>2015</v>
      </c>
      <c r="C478" s="344" t="s">
        <v>6524</v>
      </c>
      <c r="D478" s="408" t="s">
        <v>2612</v>
      </c>
      <c r="E478" s="301">
        <f t="shared" si="8"/>
        <v>7.2</v>
      </c>
      <c r="F478" s="407">
        <v>6</v>
      </c>
      <c r="G478" s="407">
        <v>6</v>
      </c>
      <c r="H478" s="407">
        <v>10</v>
      </c>
      <c r="I478" s="407">
        <v>7</v>
      </c>
      <c r="J478" s="406">
        <v>45376</v>
      </c>
      <c r="K478" s="344" t="s">
        <v>55</v>
      </c>
      <c r="L478" s="344" t="s">
        <v>55</v>
      </c>
    </row>
    <row r="479" spans="1:12" s="254" customFormat="1" ht="17.100000000000001" customHeight="1">
      <c r="A479" s="186" t="s">
        <v>841</v>
      </c>
      <c r="B479" s="344">
        <v>2024</v>
      </c>
      <c r="C479" s="344" t="s">
        <v>6524</v>
      </c>
      <c r="D479" s="408" t="s">
        <v>14694</v>
      </c>
      <c r="E479" s="301">
        <f t="shared" si="8"/>
        <v>6.9</v>
      </c>
      <c r="F479" s="407">
        <v>7</v>
      </c>
      <c r="G479" s="407">
        <v>6</v>
      </c>
      <c r="H479" s="407">
        <v>5</v>
      </c>
      <c r="I479" s="407">
        <v>8</v>
      </c>
      <c r="J479" s="406">
        <v>45363</v>
      </c>
      <c r="K479" s="344" t="s">
        <v>55</v>
      </c>
      <c r="L479" s="344" t="s">
        <v>55</v>
      </c>
    </row>
    <row r="480" spans="1:12" s="254" customFormat="1" ht="17.100000000000001" customHeight="1">
      <c r="A480" s="186" t="s">
        <v>841</v>
      </c>
      <c r="B480" s="344">
        <v>2022</v>
      </c>
      <c r="C480" s="344" t="s">
        <v>6524</v>
      </c>
      <c r="D480" s="408" t="s">
        <v>11433</v>
      </c>
      <c r="E480" s="301">
        <f t="shared" si="8"/>
        <v>6.3</v>
      </c>
      <c r="F480" s="407">
        <v>6</v>
      </c>
      <c r="G480" s="407">
        <v>7</v>
      </c>
      <c r="H480" s="407">
        <v>7</v>
      </c>
      <c r="I480" s="407">
        <v>6</v>
      </c>
      <c r="J480" s="406">
        <v>45368</v>
      </c>
      <c r="K480" s="344" t="s">
        <v>55</v>
      </c>
      <c r="L480" s="344" t="s">
        <v>55</v>
      </c>
    </row>
    <row r="481" spans="1:12" s="254" customFormat="1" ht="17.100000000000001" customHeight="1">
      <c r="A481" s="186" t="s">
        <v>841</v>
      </c>
      <c r="B481" s="344">
        <v>2023</v>
      </c>
      <c r="C481" s="344" t="s">
        <v>6524</v>
      </c>
      <c r="D481" s="408" t="s">
        <v>14693</v>
      </c>
      <c r="E481" s="301">
        <f t="shared" si="8"/>
        <v>6.3</v>
      </c>
      <c r="F481" s="407">
        <v>6</v>
      </c>
      <c r="G481" s="407">
        <v>7</v>
      </c>
      <c r="H481" s="407">
        <v>5</v>
      </c>
      <c r="I481" s="407">
        <v>7</v>
      </c>
      <c r="J481" s="406">
        <v>45318</v>
      </c>
      <c r="K481" s="344" t="s">
        <v>55</v>
      </c>
      <c r="L481" s="344" t="s">
        <v>55</v>
      </c>
    </row>
    <row r="482" spans="1:12" s="254" customFormat="1" ht="17.100000000000001" customHeight="1">
      <c r="A482" s="186" t="s">
        <v>841</v>
      </c>
      <c r="B482" s="344">
        <v>2024</v>
      </c>
      <c r="C482" s="344" t="s">
        <v>6524</v>
      </c>
      <c r="D482" s="408" t="s">
        <v>14692</v>
      </c>
      <c r="E482" s="301">
        <f t="shared" si="8"/>
        <v>6.2</v>
      </c>
      <c r="F482" s="407">
        <v>7</v>
      </c>
      <c r="G482" s="407">
        <v>7</v>
      </c>
      <c r="H482" s="407">
        <v>5</v>
      </c>
      <c r="I482" s="407">
        <v>6</v>
      </c>
      <c r="J482" s="406">
        <v>45340</v>
      </c>
      <c r="K482" s="344" t="s">
        <v>55</v>
      </c>
      <c r="L482" s="344" t="s">
        <v>55</v>
      </c>
    </row>
    <row r="483" spans="1:12" s="254" customFormat="1" ht="17.100000000000001" customHeight="1">
      <c r="A483" s="186" t="s">
        <v>841</v>
      </c>
      <c r="B483" s="344">
        <v>2020</v>
      </c>
      <c r="C483" s="344" t="s">
        <v>6524</v>
      </c>
      <c r="D483" s="408" t="s">
        <v>14691</v>
      </c>
      <c r="E483" s="301">
        <f t="shared" si="8"/>
        <v>6.1</v>
      </c>
      <c r="F483" s="407">
        <v>6</v>
      </c>
      <c r="G483" s="407">
        <v>5</v>
      </c>
      <c r="H483" s="407">
        <v>5</v>
      </c>
      <c r="I483" s="407">
        <v>7</v>
      </c>
      <c r="J483" s="406">
        <v>45353</v>
      </c>
      <c r="K483" s="344" t="s">
        <v>55</v>
      </c>
      <c r="L483" s="344" t="s">
        <v>55</v>
      </c>
    </row>
    <row r="484" spans="1:12" s="254" customFormat="1" ht="17.100000000000001" customHeight="1">
      <c r="A484" s="186" t="s">
        <v>841</v>
      </c>
      <c r="B484" s="344">
        <v>2019</v>
      </c>
      <c r="C484" s="344" t="s">
        <v>6524</v>
      </c>
      <c r="D484" s="408" t="s">
        <v>14690</v>
      </c>
      <c r="E484" s="301">
        <f t="shared" si="8"/>
        <v>6</v>
      </c>
      <c r="F484" s="407">
        <v>7</v>
      </c>
      <c r="G484" s="407">
        <v>5</v>
      </c>
      <c r="H484" s="407">
        <v>5</v>
      </c>
      <c r="I484" s="407">
        <v>6</v>
      </c>
      <c r="J484" s="406">
        <v>45336</v>
      </c>
      <c r="K484" s="344" t="s">
        <v>55</v>
      </c>
      <c r="L484" s="344" t="s">
        <v>55</v>
      </c>
    </row>
    <row r="485" spans="1:12" s="254" customFormat="1" ht="17.100000000000001" customHeight="1">
      <c r="A485" s="186" t="s">
        <v>841</v>
      </c>
      <c r="B485" s="344">
        <v>2024</v>
      </c>
      <c r="C485" s="344" t="s">
        <v>6524</v>
      </c>
      <c r="D485" s="408" t="s">
        <v>14689</v>
      </c>
      <c r="E485" s="301">
        <f t="shared" si="8"/>
        <v>4.4000000000000004</v>
      </c>
      <c r="F485" s="407">
        <v>4</v>
      </c>
      <c r="G485" s="407">
        <v>6</v>
      </c>
      <c r="H485" s="407">
        <v>5</v>
      </c>
      <c r="I485" s="407">
        <v>4</v>
      </c>
      <c r="J485" s="406">
        <v>45324</v>
      </c>
      <c r="K485" s="344" t="s">
        <v>55</v>
      </c>
      <c r="L485" s="344" t="s">
        <v>55</v>
      </c>
    </row>
    <row r="486" spans="1:12" s="254" customFormat="1" ht="17.100000000000001" customHeight="1">
      <c r="A486" s="186" t="s">
        <v>841</v>
      </c>
      <c r="B486" s="344">
        <v>2007</v>
      </c>
      <c r="C486" s="344" t="s">
        <v>6524</v>
      </c>
      <c r="D486" s="408" t="s">
        <v>14688</v>
      </c>
      <c r="E486" s="301">
        <f t="shared" si="8"/>
        <v>3.9</v>
      </c>
      <c r="F486" s="407">
        <v>5</v>
      </c>
      <c r="G486" s="407">
        <v>4</v>
      </c>
      <c r="H486" s="407">
        <v>4</v>
      </c>
      <c r="I486" s="407">
        <v>3</v>
      </c>
      <c r="J486" s="406">
        <v>45326</v>
      </c>
      <c r="K486" s="344" t="s">
        <v>55</v>
      </c>
      <c r="L486" s="344" t="s">
        <v>55</v>
      </c>
    </row>
    <row r="487" spans="1:12" s="254" customFormat="1" ht="17.100000000000001" customHeight="1">
      <c r="A487" s="237" t="s">
        <v>12069</v>
      </c>
      <c r="B487" s="300">
        <v>1987</v>
      </c>
      <c r="C487" s="300" t="s">
        <v>9774</v>
      </c>
      <c r="D487" s="411" t="s">
        <v>14687</v>
      </c>
      <c r="E487" s="301">
        <f t="shared" si="8"/>
        <v>9.35</v>
      </c>
      <c r="F487" s="407">
        <v>9</v>
      </c>
      <c r="G487" s="407">
        <v>9.5</v>
      </c>
      <c r="H487" s="407">
        <v>8.5</v>
      </c>
      <c r="I487" s="407">
        <v>10</v>
      </c>
      <c r="J487" s="398">
        <v>44199</v>
      </c>
      <c r="K487" s="300" t="s">
        <v>14686</v>
      </c>
      <c r="L487" s="300" t="s">
        <v>12808</v>
      </c>
    </row>
    <row r="488" spans="1:12" s="254" customFormat="1" ht="17.100000000000001" customHeight="1">
      <c r="A488" s="237" t="s">
        <v>12069</v>
      </c>
      <c r="B488" s="300">
        <v>1998</v>
      </c>
      <c r="C488" s="300" t="s">
        <v>9774</v>
      </c>
      <c r="D488" s="411" t="s">
        <v>14685</v>
      </c>
      <c r="E488" s="301">
        <f t="shared" si="8"/>
        <v>9.25</v>
      </c>
      <c r="F488" s="407">
        <v>9</v>
      </c>
      <c r="G488" s="407">
        <v>9.5</v>
      </c>
      <c r="H488" s="407">
        <v>8</v>
      </c>
      <c r="I488" s="407">
        <v>10</v>
      </c>
      <c r="J488" s="398">
        <v>44604</v>
      </c>
      <c r="K488" s="300" t="s">
        <v>14604</v>
      </c>
      <c r="L488" s="300" t="s">
        <v>14684</v>
      </c>
    </row>
    <row r="489" spans="1:12" s="254" customFormat="1" ht="17.100000000000001" customHeight="1">
      <c r="A489" s="237" t="s">
        <v>12069</v>
      </c>
      <c r="B489" s="344">
        <v>2001</v>
      </c>
      <c r="C489" s="344" t="s">
        <v>9774</v>
      </c>
      <c r="D489" s="410" t="s">
        <v>14683</v>
      </c>
      <c r="E489" s="301">
        <f t="shared" si="8"/>
        <v>8.5</v>
      </c>
      <c r="F489" s="407">
        <v>9</v>
      </c>
      <c r="G489" s="407">
        <v>8.5</v>
      </c>
      <c r="H489" s="407">
        <v>8.75</v>
      </c>
      <c r="I489" s="407">
        <v>8</v>
      </c>
      <c r="J489" s="406">
        <v>44717</v>
      </c>
      <c r="K489" s="344" t="s">
        <v>14682</v>
      </c>
      <c r="L489" s="344" t="s">
        <v>14193</v>
      </c>
    </row>
    <row r="490" spans="1:12" s="254" customFormat="1" ht="17.100000000000001" customHeight="1">
      <c r="A490" s="237" t="s">
        <v>12069</v>
      </c>
      <c r="B490" s="300">
        <v>2004</v>
      </c>
      <c r="C490" s="300" t="s">
        <v>9774</v>
      </c>
      <c r="D490" s="411" t="s">
        <v>14681</v>
      </c>
      <c r="E490" s="301">
        <f t="shared" si="8"/>
        <v>8.4499999999999993</v>
      </c>
      <c r="F490" s="407">
        <v>8</v>
      </c>
      <c r="G490" s="407">
        <v>6</v>
      </c>
      <c r="H490" s="407">
        <v>9.25</v>
      </c>
      <c r="I490" s="407">
        <v>9</v>
      </c>
      <c r="J490" s="398">
        <v>44604</v>
      </c>
      <c r="K490" s="300" t="s">
        <v>14680</v>
      </c>
      <c r="L490" s="300" t="s">
        <v>14679</v>
      </c>
    </row>
    <row r="491" spans="1:12" s="254" customFormat="1" ht="17.100000000000001" customHeight="1">
      <c r="A491" s="237" t="s">
        <v>12069</v>
      </c>
      <c r="B491" s="344">
        <v>1995</v>
      </c>
      <c r="C491" s="344" t="s">
        <v>9774</v>
      </c>
      <c r="D491" s="410" t="s">
        <v>14678</v>
      </c>
      <c r="E491" s="301">
        <f t="shared" si="8"/>
        <v>8.4</v>
      </c>
      <c r="F491" s="407">
        <v>9</v>
      </c>
      <c r="G491" s="407">
        <v>9</v>
      </c>
      <c r="H491" s="407">
        <v>9</v>
      </c>
      <c r="I491" s="407">
        <v>7.5</v>
      </c>
      <c r="J491" s="406">
        <v>44954</v>
      </c>
      <c r="K491" s="344" t="s">
        <v>14677</v>
      </c>
      <c r="L491" s="409" t="s">
        <v>12665</v>
      </c>
    </row>
    <row r="492" spans="1:12" s="254" customFormat="1">
      <c r="A492" s="237" t="s">
        <v>12069</v>
      </c>
      <c r="B492" s="300">
        <v>2015</v>
      </c>
      <c r="C492" s="300" t="s">
        <v>9774</v>
      </c>
      <c r="D492" s="411" t="s">
        <v>14676</v>
      </c>
      <c r="E492" s="301">
        <f t="shared" si="8"/>
        <v>8.4</v>
      </c>
      <c r="F492" s="407">
        <v>8.5</v>
      </c>
      <c r="G492" s="407">
        <v>9.5</v>
      </c>
      <c r="H492" s="407">
        <v>9.5</v>
      </c>
      <c r="I492" s="407">
        <v>7.5</v>
      </c>
      <c r="J492" s="398">
        <v>44599</v>
      </c>
      <c r="K492" s="300" t="s">
        <v>14675</v>
      </c>
      <c r="L492" s="300" t="s">
        <v>14674</v>
      </c>
    </row>
    <row r="493" spans="1:12" s="254" customFormat="1">
      <c r="A493" s="237" t="s">
        <v>12069</v>
      </c>
      <c r="B493" s="344">
        <v>1981</v>
      </c>
      <c r="C493" s="344" t="s">
        <v>9774</v>
      </c>
      <c r="D493" s="410" t="s">
        <v>14673</v>
      </c>
      <c r="E493" s="301">
        <f t="shared" si="8"/>
        <v>8.35</v>
      </c>
      <c r="F493" s="407">
        <v>9</v>
      </c>
      <c r="G493" s="407">
        <v>7.5</v>
      </c>
      <c r="H493" s="407">
        <v>8.5</v>
      </c>
      <c r="I493" s="407">
        <v>8</v>
      </c>
      <c r="J493" s="406">
        <v>44619</v>
      </c>
      <c r="K493" s="344" t="s">
        <v>14168</v>
      </c>
      <c r="L493" s="344" t="s">
        <v>12759</v>
      </c>
    </row>
    <row r="494" spans="1:12" s="254" customFormat="1">
      <c r="A494" s="237" t="s">
        <v>12069</v>
      </c>
      <c r="B494" s="344">
        <v>1997</v>
      </c>
      <c r="C494" s="344" t="s">
        <v>9774</v>
      </c>
      <c r="D494" s="410" t="s">
        <v>14672</v>
      </c>
      <c r="E494" s="301">
        <f t="shared" si="8"/>
        <v>8.35</v>
      </c>
      <c r="F494" s="407">
        <v>8.5</v>
      </c>
      <c r="G494" s="407">
        <v>9.5</v>
      </c>
      <c r="H494" s="407">
        <v>8.25</v>
      </c>
      <c r="I494" s="407">
        <v>8</v>
      </c>
      <c r="J494" s="406">
        <v>44610</v>
      </c>
      <c r="K494" s="344" t="s">
        <v>12695</v>
      </c>
      <c r="L494" s="344" t="s">
        <v>12766</v>
      </c>
    </row>
    <row r="495" spans="1:12" s="254" customFormat="1">
      <c r="A495" s="237" t="s">
        <v>12069</v>
      </c>
      <c r="B495" s="300">
        <v>1990</v>
      </c>
      <c r="C495" s="300" t="s">
        <v>9774</v>
      </c>
      <c r="D495" s="411" t="s">
        <v>14671</v>
      </c>
      <c r="E495" s="301">
        <f t="shared" si="8"/>
        <v>8.35</v>
      </c>
      <c r="F495" s="407">
        <v>9</v>
      </c>
      <c r="G495" s="407">
        <v>9</v>
      </c>
      <c r="H495" s="407">
        <v>7.75</v>
      </c>
      <c r="I495" s="407">
        <v>8</v>
      </c>
      <c r="J495" s="398">
        <v>44537</v>
      </c>
      <c r="K495" s="300" t="s">
        <v>14116</v>
      </c>
      <c r="L495" s="300" t="s">
        <v>14670</v>
      </c>
    </row>
    <row r="496" spans="1:12" s="254" customFormat="1" ht="17.100000000000001" customHeight="1">
      <c r="A496" s="237" t="s">
        <v>12069</v>
      </c>
      <c r="B496" s="344">
        <v>1984</v>
      </c>
      <c r="C496" s="344" t="s">
        <v>9774</v>
      </c>
      <c r="D496" s="410" t="s">
        <v>14669</v>
      </c>
      <c r="E496" s="301">
        <f t="shared" si="8"/>
        <v>8.3000000000000007</v>
      </c>
      <c r="F496" s="407">
        <v>9</v>
      </c>
      <c r="G496" s="407">
        <v>6</v>
      </c>
      <c r="H496" s="407">
        <v>7</v>
      </c>
      <c r="I496" s="407">
        <v>9</v>
      </c>
      <c r="J496" s="406">
        <v>45050</v>
      </c>
      <c r="K496" s="344" t="s">
        <v>12751</v>
      </c>
      <c r="L496" s="344" t="s">
        <v>12808</v>
      </c>
    </row>
    <row r="497" spans="1:12" s="254" customFormat="1" ht="17.100000000000001" customHeight="1">
      <c r="A497" s="237" t="s">
        <v>12069</v>
      </c>
      <c r="B497" s="344">
        <v>2009</v>
      </c>
      <c r="C497" s="344" t="s">
        <v>9774</v>
      </c>
      <c r="D497" s="410" t="s">
        <v>14668</v>
      </c>
      <c r="E497" s="301">
        <f t="shared" si="8"/>
        <v>8.3000000000000007</v>
      </c>
      <c r="F497" s="407">
        <v>9</v>
      </c>
      <c r="G497" s="407">
        <v>8</v>
      </c>
      <c r="H497" s="407">
        <v>8</v>
      </c>
      <c r="I497" s="407">
        <v>8</v>
      </c>
      <c r="J497" s="406">
        <v>45018</v>
      </c>
      <c r="K497" s="344" t="s">
        <v>14204</v>
      </c>
      <c r="L497" s="344" t="s">
        <v>14667</v>
      </c>
    </row>
    <row r="498" spans="1:12" s="254" customFormat="1" ht="17.100000000000001" customHeight="1">
      <c r="A498" s="237" t="s">
        <v>12069</v>
      </c>
      <c r="B498" s="344">
        <v>1997</v>
      </c>
      <c r="C498" s="344" t="s">
        <v>9774</v>
      </c>
      <c r="D498" s="410" t="s">
        <v>14666</v>
      </c>
      <c r="E498" s="301">
        <f t="shared" si="8"/>
        <v>8.3000000000000007</v>
      </c>
      <c r="F498" s="407">
        <v>9</v>
      </c>
      <c r="G498" s="407">
        <v>9</v>
      </c>
      <c r="H498" s="407">
        <v>8.5</v>
      </c>
      <c r="I498" s="407">
        <v>7.5</v>
      </c>
      <c r="J498" s="406">
        <v>44827</v>
      </c>
      <c r="K498" s="344" t="s">
        <v>14072</v>
      </c>
      <c r="L498" s="344" t="s">
        <v>14071</v>
      </c>
    </row>
    <row r="499" spans="1:12" s="254" customFormat="1" ht="17.100000000000001" customHeight="1">
      <c r="A499" s="237" t="s">
        <v>12069</v>
      </c>
      <c r="B499" s="300">
        <v>1997</v>
      </c>
      <c r="C499" s="300" t="s">
        <v>9774</v>
      </c>
      <c r="D499" s="410" t="s">
        <v>14665</v>
      </c>
      <c r="E499" s="301">
        <f t="shared" si="8"/>
        <v>8.3000000000000007</v>
      </c>
      <c r="F499" s="407">
        <v>9</v>
      </c>
      <c r="G499" s="407">
        <v>8.5</v>
      </c>
      <c r="H499" s="407">
        <v>7.75</v>
      </c>
      <c r="I499" s="407">
        <v>8</v>
      </c>
      <c r="J499" s="398">
        <v>44779</v>
      </c>
      <c r="K499" s="300" t="s">
        <v>14441</v>
      </c>
      <c r="L499" s="300" t="s">
        <v>14440</v>
      </c>
    </row>
    <row r="500" spans="1:12" s="254" customFormat="1" ht="17.100000000000001" customHeight="1">
      <c r="A500" s="237" t="s">
        <v>12069</v>
      </c>
      <c r="B500" s="344">
        <v>1994</v>
      </c>
      <c r="C500" s="344" t="s">
        <v>9774</v>
      </c>
      <c r="D500" s="410" t="s">
        <v>14664</v>
      </c>
      <c r="E500" s="301">
        <f t="shared" si="8"/>
        <v>8.3000000000000007</v>
      </c>
      <c r="F500" s="407">
        <v>9</v>
      </c>
      <c r="G500" s="407">
        <v>7.5</v>
      </c>
      <c r="H500" s="407">
        <v>6.25</v>
      </c>
      <c r="I500" s="407">
        <v>9</v>
      </c>
      <c r="J500" s="406">
        <v>44707</v>
      </c>
      <c r="K500" s="344" t="s">
        <v>14663</v>
      </c>
      <c r="L500" s="344" t="s">
        <v>14662</v>
      </c>
    </row>
    <row r="501" spans="1:12" s="254" customFormat="1" ht="17.100000000000001" customHeight="1">
      <c r="A501" s="237" t="s">
        <v>12069</v>
      </c>
      <c r="B501" s="344">
        <v>1985</v>
      </c>
      <c r="C501" s="344" t="s">
        <v>9774</v>
      </c>
      <c r="D501" s="410" t="s">
        <v>14661</v>
      </c>
      <c r="E501" s="301">
        <f t="shared" si="8"/>
        <v>8.25</v>
      </c>
      <c r="F501" s="407">
        <v>8.5</v>
      </c>
      <c r="G501" s="407">
        <v>6.5</v>
      </c>
      <c r="H501" s="407">
        <v>8.25</v>
      </c>
      <c r="I501" s="407">
        <v>8.5</v>
      </c>
      <c r="J501" s="406">
        <v>44939</v>
      </c>
      <c r="K501" s="344" t="s">
        <v>14660</v>
      </c>
      <c r="L501" s="344" t="s">
        <v>12808</v>
      </c>
    </row>
    <row r="502" spans="1:12" s="254" customFormat="1" ht="17.100000000000001" customHeight="1">
      <c r="A502" s="237" t="s">
        <v>12069</v>
      </c>
      <c r="B502" s="300">
        <v>2007</v>
      </c>
      <c r="C502" s="300" t="s">
        <v>9774</v>
      </c>
      <c r="D502" s="410" t="s">
        <v>14659</v>
      </c>
      <c r="E502" s="301">
        <f t="shared" si="8"/>
        <v>8.25</v>
      </c>
      <c r="F502" s="407">
        <v>8</v>
      </c>
      <c r="G502" s="407">
        <v>9</v>
      </c>
      <c r="H502" s="407">
        <v>8.75</v>
      </c>
      <c r="I502" s="407">
        <v>8</v>
      </c>
      <c r="J502" s="398">
        <v>44920</v>
      </c>
      <c r="K502" s="300" t="s">
        <v>14658</v>
      </c>
      <c r="L502" s="300" t="s">
        <v>14657</v>
      </c>
    </row>
    <row r="503" spans="1:12" s="254" customFormat="1" ht="17.100000000000001" customHeight="1">
      <c r="A503" s="237" t="s">
        <v>12069</v>
      </c>
      <c r="B503" s="344">
        <v>2014</v>
      </c>
      <c r="C503" s="344" t="s">
        <v>9774</v>
      </c>
      <c r="D503" s="410" t="s">
        <v>14656</v>
      </c>
      <c r="E503" s="301">
        <f t="shared" si="8"/>
        <v>8.1999999999999993</v>
      </c>
      <c r="F503" s="407">
        <v>8</v>
      </c>
      <c r="G503" s="407">
        <v>8</v>
      </c>
      <c r="H503" s="407">
        <v>9</v>
      </c>
      <c r="I503" s="407">
        <v>8</v>
      </c>
      <c r="J503" s="406">
        <v>45004</v>
      </c>
      <c r="K503" s="344" t="s">
        <v>14143</v>
      </c>
      <c r="L503" s="344" t="s">
        <v>14639</v>
      </c>
    </row>
    <row r="504" spans="1:12" s="254" customFormat="1" ht="17.100000000000001" customHeight="1">
      <c r="A504" s="237" t="s">
        <v>12069</v>
      </c>
      <c r="B504" s="344">
        <v>2009</v>
      </c>
      <c r="C504" s="344" t="s">
        <v>9774</v>
      </c>
      <c r="D504" s="410" t="s">
        <v>14655</v>
      </c>
      <c r="E504" s="301">
        <f t="shared" si="8"/>
        <v>8.1999999999999993</v>
      </c>
      <c r="F504" s="407">
        <v>9</v>
      </c>
      <c r="G504" s="407">
        <v>7</v>
      </c>
      <c r="H504" s="407">
        <v>8</v>
      </c>
      <c r="I504" s="407">
        <v>8</v>
      </c>
      <c r="J504" s="406">
        <v>44861</v>
      </c>
      <c r="K504" s="344" t="s">
        <v>14654</v>
      </c>
      <c r="L504" s="344" t="s">
        <v>14257</v>
      </c>
    </row>
    <row r="505" spans="1:12" s="254" customFormat="1" ht="17.100000000000001" customHeight="1">
      <c r="A505" s="237" t="s">
        <v>12069</v>
      </c>
      <c r="B505" s="300">
        <v>2003</v>
      </c>
      <c r="C505" s="300" t="s">
        <v>9774</v>
      </c>
      <c r="D505" s="411" t="s">
        <v>14653</v>
      </c>
      <c r="E505" s="301">
        <f t="shared" si="8"/>
        <v>8.15</v>
      </c>
      <c r="F505" s="407">
        <v>9</v>
      </c>
      <c r="G505" s="407">
        <v>7</v>
      </c>
      <c r="H505" s="407">
        <v>7.75</v>
      </c>
      <c r="I505" s="407">
        <v>8</v>
      </c>
      <c r="J505" s="398">
        <v>44534</v>
      </c>
      <c r="K505" s="300" t="s">
        <v>14652</v>
      </c>
      <c r="L505" s="300" t="s">
        <v>14651</v>
      </c>
    </row>
    <row r="506" spans="1:12" s="254" customFormat="1" ht="17.100000000000001" customHeight="1">
      <c r="A506" s="237" t="s">
        <v>12069</v>
      </c>
      <c r="B506" s="344">
        <v>1946</v>
      </c>
      <c r="C506" s="344" t="s">
        <v>9774</v>
      </c>
      <c r="D506" s="410" t="s">
        <v>14650</v>
      </c>
      <c r="E506" s="301">
        <f t="shared" si="8"/>
        <v>8.1</v>
      </c>
      <c r="F506" s="407">
        <v>9</v>
      </c>
      <c r="G506" s="407">
        <v>8</v>
      </c>
      <c r="H506" s="407">
        <v>7</v>
      </c>
      <c r="I506" s="407">
        <v>8</v>
      </c>
      <c r="J506" s="406">
        <v>45275</v>
      </c>
      <c r="K506" s="344" t="s">
        <v>14649</v>
      </c>
      <c r="L506" s="344" t="s">
        <v>14648</v>
      </c>
    </row>
    <row r="507" spans="1:12" s="254" customFormat="1" ht="17.100000000000001" customHeight="1">
      <c r="A507" s="237" t="s">
        <v>12069</v>
      </c>
      <c r="B507" s="344">
        <v>1997</v>
      </c>
      <c r="C507" s="344" t="s">
        <v>9774</v>
      </c>
      <c r="D507" s="410" t="s">
        <v>14647</v>
      </c>
      <c r="E507" s="301">
        <f t="shared" si="8"/>
        <v>8.1</v>
      </c>
      <c r="F507" s="407">
        <v>8</v>
      </c>
      <c r="G507" s="407">
        <v>9</v>
      </c>
      <c r="H507" s="407">
        <v>10</v>
      </c>
      <c r="I507" s="407">
        <v>7</v>
      </c>
      <c r="J507" s="406">
        <v>45080</v>
      </c>
      <c r="K507" s="344" t="s">
        <v>12751</v>
      </c>
      <c r="L507" s="344" t="s">
        <v>13567</v>
      </c>
    </row>
    <row r="508" spans="1:12" s="254" customFormat="1" ht="17.100000000000001" customHeight="1">
      <c r="A508" s="237" t="s">
        <v>12069</v>
      </c>
      <c r="B508" s="344">
        <v>1999</v>
      </c>
      <c r="C508" s="344" t="s">
        <v>9774</v>
      </c>
      <c r="D508" s="410" t="s">
        <v>14646</v>
      </c>
      <c r="E508" s="301">
        <f t="shared" si="8"/>
        <v>8.1</v>
      </c>
      <c r="F508" s="407">
        <v>8.5</v>
      </c>
      <c r="G508" s="407">
        <v>8.5</v>
      </c>
      <c r="H508" s="407">
        <v>7.5</v>
      </c>
      <c r="I508" s="407">
        <v>8</v>
      </c>
      <c r="J508" s="406">
        <v>44892</v>
      </c>
      <c r="K508" s="344" t="s">
        <v>14515</v>
      </c>
      <c r="L508" s="344" t="s">
        <v>14645</v>
      </c>
    </row>
    <row r="509" spans="1:12" s="254" customFormat="1" ht="17.100000000000001" customHeight="1">
      <c r="A509" s="237" t="s">
        <v>12069</v>
      </c>
      <c r="B509" s="344">
        <v>2002</v>
      </c>
      <c r="C509" s="344" t="s">
        <v>9774</v>
      </c>
      <c r="D509" s="410" t="s">
        <v>14644</v>
      </c>
      <c r="E509" s="301">
        <f t="shared" si="8"/>
        <v>8.1</v>
      </c>
      <c r="F509" s="407">
        <v>9</v>
      </c>
      <c r="G509" s="407">
        <v>8</v>
      </c>
      <c r="H509" s="407">
        <v>8</v>
      </c>
      <c r="I509" s="407">
        <v>7.5</v>
      </c>
      <c r="J509" s="406">
        <v>44821</v>
      </c>
      <c r="K509" s="344" t="s">
        <v>14168</v>
      </c>
      <c r="L509" s="344" t="s">
        <v>14643</v>
      </c>
    </row>
    <row r="510" spans="1:12" s="254" customFormat="1" ht="17.100000000000001" customHeight="1">
      <c r="A510" s="237" t="s">
        <v>12069</v>
      </c>
      <c r="B510" s="344">
        <v>1978</v>
      </c>
      <c r="C510" s="344" t="s">
        <v>9774</v>
      </c>
      <c r="D510" s="410" t="s">
        <v>14642</v>
      </c>
      <c r="E510" s="301">
        <f t="shared" si="8"/>
        <v>8.1</v>
      </c>
      <c r="F510" s="407">
        <v>8</v>
      </c>
      <c r="G510" s="407">
        <v>9.5</v>
      </c>
      <c r="H510" s="407">
        <v>7.75</v>
      </c>
      <c r="I510" s="407">
        <v>8</v>
      </c>
      <c r="J510" s="406">
        <v>44615</v>
      </c>
      <c r="K510" s="344" t="s">
        <v>14641</v>
      </c>
      <c r="L510" s="344" t="s">
        <v>14640</v>
      </c>
    </row>
    <row r="511" spans="1:12" s="254" customFormat="1" ht="17.100000000000001" customHeight="1">
      <c r="A511" s="237" t="s">
        <v>12069</v>
      </c>
      <c r="B511" s="344">
        <v>1993</v>
      </c>
      <c r="C511" s="344" t="s">
        <v>9774</v>
      </c>
      <c r="D511" s="410" t="s">
        <v>6751</v>
      </c>
      <c r="E511" s="301">
        <f t="shared" si="8"/>
        <v>8.0500000000000007</v>
      </c>
      <c r="F511" s="407">
        <v>8</v>
      </c>
      <c r="G511" s="407">
        <v>7.5</v>
      </c>
      <c r="H511" s="407">
        <v>7.5</v>
      </c>
      <c r="I511" s="407">
        <v>8.5</v>
      </c>
      <c r="J511" s="406">
        <v>44661</v>
      </c>
      <c r="K511" s="344" t="s">
        <v>14417</v>
      </c>
      <c r="L511" s="344" t="s">
        <v>14639</v>
      </c>
    </row>
    <row r="512" spans="1:12" s="254" customFormat="1" ht="17.100000000000001" customHeight="1">
      <c r="A512" s="237" t="s">
        <v>12069</v>
      </c>
      <c r="B512" s="300">
        <v>1992</v>
      </c>
      <c r="C512" s="300" t="s">
        <v>9774</v>
      </c>
      <c r="D512" s="405" t="s">
        <v>13606</v>
      </c>
      <c r="E512" s="301">
        <f t="shared" si="8"/>
        <v>8.0500000000000007</v>
      </c>
      <c r="F512" s="407">
        <v>9</v>
      </c>
      <c r="G512" s="407">
        <v>9</v>
      </c>
      <c r="H512" s="407">
        <v>8.25</v>
      </c>
      <c r="I512" s="407">
        <v>7</v>
      </c>
      <c r="J512" s="398">
        <v>44535</v>
      </c>
      <c r="K512" s="300" t="s">
        <v>13982</v>
      </c>
      <c r="L512" s="300" t="s">
        <v>14170</v>
      </c>
    </row>
    <row r="513" spans="1:12" s="254" customFormat="1" ht="17.100000000000001" customHeight="1">
      <c r="A513" s="237" t="s">
        <v>12069</v>
      </c>
      <c r="B513" s="344">
        <v>2022</v>
      </c>
      <c r="C513" s="344" t="s">
        <v>9774</v>
      </c>
      <c r="D513" s="408" t="s">
        <v>14638</v>
      </c>
      <c r="E513" s="301">
        <f t="shared" si="8"/>
        <v>8</v>
      </c>
      <c r="F513" s="407">
        <v>9</v>
      </c>
      <c r="G513" s="407">
        <v>8</v>
      </c>
      <c r="H513" s="407">
        <v>8.5</v>
      </c>
      <c r="I513" s="407">
        <v>7</v>
      </c>
      <c r="J513" s="406">
        <v>44674</v>
      </c>
      <c r="K513" s="344" t="s">
        <v>14637</v>
      </c>
      <c r="L513" s="344" t="s">
        <v>14636</v>
      </c>
    </row>
    <row r="514" spans="1:12" s="254" customFormat="1" ht="17.100000000000001" customHeight="1">
      <c r="A514" s="237" t="s">
        <v>12069</v>
      </c>
      <c r="B514" s="344">
        <v>1988</v>
      </c>
      <c r="C514" s="344" t="s">
        <v>9774</v>
      </c>
      <c r="D514" s="408" t="s">
        <v>14635</v>
      </c>
      <c r="E514" s="301">
        <f t="shared" si="8"/>
        <v>8</v>
      </c>
      <c r="F514" s="407">
        <v>9</v>
      </c>
      <c r="G514" s="407">
        <v>7</v>
      </c>
      <c r="H514" s="407">
        <v>7</v>
      </c>
      <c r="I514" s="407">
        <v>8</v>
      </c>
      <c r="J514" s="406">
        <v>45149</v>
      </c>
      <c r="K514" s="344" t="s">
        <v>14273</v>
      </c>
      <c r="L514" s="344" t="s">
        <v>12770</v>
      </c>
    </row>
    <row r="515" spans="1:12" s="254" customFormat="1" ht="17.100000000000001" customHeight="1">
      <c r="A515" s="237" t="s">
        <v>12069</v>
      </c>
      <c r="B515" s="344">
        <v>2003</v>
      </c>
      <c r="C515" s="344" t="s">
        <v>9774</v>
      </c>
      <c r="D515" s="408" t="s">
        <v>14634</v>
      </c>
      <c r="E515" s="301">
        <f t="shared" si="8"/>
        <v>8</v>
      </c>
      <c r="F515" s="407">
        <v>8</v>
      </c>
      <c r="G515" s="407">
        <v>8</v>
      </c>
      <c r="H515" s="407">
        <v>8</v>
      </c>
      <c r="I515" s="407">
        <v>8</v>
      </c>
      <c r="J515" s="406">
        <v>45136</v>
      </c>
      <c r="K515" s="344" t="s">
        <v>12695</v>
      </c>
      <c r="L515" s="344" t="s">
        <v>14579</v>
      </c>
    </row>
    <row r="516" spans="1:12" s="254" customFormat="1" ht="17.100000000000001" customHeight="1">
      <c r="A516" s="237" t="s">
        <v>12069</v>
      </c>
      <c r="B516" s="300">
        <v>2014</v>
      </c>
      <c r="C516" s="300" t="s">
        <v>9774</v>
      </c>
      <c r="D516" s="408" t="s">
        <v>14633</v>
      </c>
      <c r="E516" s="301">
        <f t="shared" si="8"/>
        <v>8</v>
      </c>
      <c r="F516" s="407">
        <v>8</v>
      </c>
      <c r="G516" s="407">
        <v>7</v>
      </c>
      <c r="H516" s="407">
        <v>8.5</v>
      </c>
      <c r="I516" s="407">
        <v>8</v>
      </c>
      <c r="J516" s="398">
        <v>44924</v>
      </c>
      <c r="K516" s="300" t="s">
        <v>14632</v>
      </c>
      <c r="L516" s="300" t="s">
        <v>14632</v>
      </c>
    </row>
    <row r="517" spans="1:12" s="254" customFormat="1" ht="17.100000000000001" customHeight="1">
      <c r="A517" s="237" t="s">
        <v>12069</v>
      </c>
      <c r="B517" s="344">
        <v>2017</v>
      </c>
      <c r="C517" s="344" t="s">
        <v>9774</v>
      </c>
      <c r="D517" s="408" t="s">
        <v>14631</v>
      </c>
      <c r="E517" s="301">
        <f t="shared" si="8"/>
        <v>7.95</v>
      </c>
      <c r="F517" s="407">
        <v>8</v>
      </c>
      <c r="G517" s="407">
        <v>7.5</v>
      </c>
      <c r="H517" s="407">
        <v>8</v>
      </c>
      <c r="I517" s="407">
        <v>8</v>
      </c>
      <c r="J517" s="406">
        <v>44989</v>
      </c>
      <c r="K517" s="344" t="s">
        <v>14630</v>
      </c>
      <c r="L517" s="344" t="s">
        <v>14629</v>
      </c>
    </row>
    <row r="518" spans="1:12" s="254" customFormat="1" ht="17.100000000000001" customHeight="1">
      <c r="A518" s="237" t="s">
        <v>12069</v>
      </c>
      <c r="B518" s="344">
        <v>2003</v>
      </c>
      <c r="C518" s="344" t="s">
        <v>9774</v>
      </c>
      <c r="D518" s="408" t="s">
        <v>14628</v>
      </c>
      <c r="E518" s="301">
        <f t="shared" si="8"/>
        <v>7.95</v>
      </c>
      <c r="F518" s="407">
        <v>8</v>
      </c>
      <c r="G518" s="407">
        <v>7.5</v>
      </c>
      <c r="H518" s="407">
        <v>8</v>
      </c>
      <c r="I518" s="407">
        <v>8</v>
      </c>
      <c r="J518" s="406">
        <v>44925</v>
      </c>
      <c r="K518" s="344" t="s">
        <v>14133</v>
      </c>
      <c r="L518" s="344" t="s">
        <v>14193</v>
      </c>
    </row>
    <row r="519" spans="1:12" s="254" customFormat="1" ht="17.100000000000001" customHeight="1">
      <c r="A519" s="237" t="s">
        <v>12069</v>
      </c>
      <c r="B519" s="344">
        <v>2016</v>
      </c>
      <c r="C519" s="344" t="s">
        <v>9774</v>
      </c>
      <c r="D519" s="408" t="s">
        <v>14627</v>
      </c>
      <c r="E519" s="301">
        <f t="shared" si="8"/>
        <v>7.95</v>
      </c>
      <c r="F519" s="407">
        <v>8</v>
      </c>
      <c r="G519" s="407">
        <v>7</v>
      </c>
      <c r="H519" s="407">
        <v>8.25</v>
      </c>
      <c r="I519" s="407">
        <v>8</v>
      </c>
      <c r="J519" s="406">
        <v>44884</v>
      </c>
      <c r="K519" s="344" t="s">
        <v>14626</v>
      </c>
      <c r="L519" s="344" t="s">
        <v>14625</v>
      </c>
    </row>
    <row r="520" spans="1:12" s="254" customFormat="1" ht="17.100000000000001" customHeight="1">
      <c r="A520" s="237" t="s">
        <v>12069</v>
      </c>
      <c r="B520" s="344">
        <v>2006</v>
      </c>
      <c r="C520" s="344" t="s">
        <v>9774</v>
      </c>
      <c r="D520" s="408" t="s">
        <v>14624</v>
      </c>
      <c r="E520" s="301">
        <f t="shared" si="8"/>
        <v>7.95</v>
      </c>
      <c r="F520" s="407">
        <v>8</v>
      </c>
      <c r="G520" s="407">
        <v>8</v>
      </c>
      <c r="H520" s="407">
        <v>7.75</v>
      </c>
      <c r="I520" s="407">
        <v>8</v>
      </c>
      <c r="J520" s="406">
        <v>44882</v>
      </c>
      <c r="K520" s="344" t="s">
        <v>14515</v>
      </c>
      <c r="L520" s="344" t="s">
        <v>14623</v>
      </c>
    </row>
    <row r="521" spans="1:12" s="254" customFormat="1" ht="17.100000000000001" customHeight="1">
      <c r="A521" s="237" t="s">
        <v>12069</v>
      </c>
      <c r="B521" s="344">
        <v>1998</v>
      </c>
      <c r="C521" s="344" t="s">
        <v>9774</v>
      </c>
      <c r="D521" s="408" t="s">
        <v>14622</v>
      </c>
      <c r="E521" s="301">
        <f t="shared" si="8"/>
        <v>7.95</v>
      </c>
      <c r="F521" s="407">
        <v>7.5</v>
      </c>
      <c r="G521" s="407">
        <v>8.5</v>
      </c>
      <c r="H521" s="407">
        <v>8.25</v>
      </c>
      <c r="I521" s="407">
        <v>8</v>
      </c>
      <c r="J521" s="406">
        <v>44657</v>
      </c>
      <c r="K521" s="344" t="s">
        <v>14249</v>
      </c>
      <c r="L521" s="344" t="s">
        <v>14193</v>
      </c>
    </row>
    <row r="522" spans="1:12" s="254" customFormat="1" ht="17.100000000000001" customHeight="1">
      <c r="A522" s="237" t="s">
        <v>12069</v>
      </c>
      <c r="B522" s="344">
        <v>2004</v>
      </c>
      <c r="C522" s="344" t="s">
        <v>9774</v>
      </c>
      <c r="D522" s="408" t="s">
        <v>14621</v>
      </c>
      <c r="E522" s="301">
        <f t="shared" si="8"/>
        <v>7.9</v>
      </c>
      <c r="F522" s="407">
        <v>8</v>
      </c>
      <c r="G522" s="407">
        <v>7</v>
      </c>
      <c r="H522" s="407">
        <v>8</v>
      </c>
      <c r="I522" s="407">
        <v>8</v>
      </c>
      <c r="J522" s="406">
        <v>44887</v>
      </c>
      <c r="K522" s="344" t="s">
        <v>14620</v>
      </c>
      <c r="L522" s="344" t="s">
        <v>14619</v>
      </c>
    </row>
    <row r="523" spans="1:12" s="254" customFormat="1" ht="17.100000000000001" customHeight="1">
      <c r="A523" s="237" t="s">
        <v>12069</v>
      </c>
      <c r="B523" s="344">
        <v>2002</v>
      </c>
      <c r="C523" s="344" t="s">
        <v>9774</v>
      </c>
      <c r="D523" s="408" t="s">
        <v>14618</v>
      </c>
      <c r="E523" s="301">
        <f t="shared" si="8"/>
        <v>7.9</v>
      </c>
      <c r="F523" s="407">
        <v>8</v>
      </c>
      <c r="G523" s="407">
        <v>9</v>
      </c>
      <c r="H523" s="407">
        <v>9</v>
      </c>
      <c r="I523" s="407">
        <v>7</v>
      </c>
      <c r="J523" s="406">
        <v>45039</v>
      </c>
      <c r="K523" s="344" t="s">
        <v>13982</v>
      </c>
      <c r="L523" s="344" t="s">
        <v>13567</v>
      </c>
    </row>
    <row r="524" spans="1:12" s="254" customFormat="1" ht="17.100000000000001" customHeight="1">
      <c r="A524" s="237" t="s">
        <v>12069</v>
      </c>
      <c r="B524" s="300">
        <v>2002</v>
      </c>
      <c r="C524" s="300" t="s">
        <v>9774</v>
      </c>
      <c r="D524" s="408" t="s">
        <v>6562</v>
      </c>
      <c r="E524" s="301">
        <f t="shared" si="8"/>
        <v>7.9</v>
      </c>
      <c r="F524" s="301">
        <v>8</v>
      </c>
      <c r="G524" s="301">
        <v>7</v>
      </c>
      <c r="H524" s="301">
        <v>8</v>
      </c>
      <c r="I524" s="301">
        <v>8</v>
      </c>
      <c r="J524" s="398">
        <v>45025</v>
      </c>
      <c r="K524" s="300" t="s">
        <v>14290</v>
      </c>
      <c r="L524" s="300" t="s">
        <v>14289</v>
      </c>
    </row>
    <row r="525" spans="1:12" s="254" customFormat="1" ht="17.100000000000001" customHeight="1">
      <c r="A525" s="237" t="s">
        <v>12069</v>
      </c>
      <c r="B525" s="344">
        <v>2011</v>
      </c>
      <c r="C525" s="344" t="s">
        <v>9774</v>
      </c>
      <c r="D525" s="408" t="s">
        <v>14617</v>
      </c>
      <c r="E525" s="301">
        <f t="shared" si="8"/>
        <v>7.9</v>
      </c>
      <c r="F525" s="407">
        <v>8</v>
      </c>
      <c r="G525" s="407">
        <v>6.5</v>
      </c>
      <c r="H525" s="407">
        <v>8.25</v>
      </c>
      <c r="I525" s="407">
        <v>8</v>
      </c>
      <c r="J525" s="406">
        <v>44876</v>
      </c>
      <c r="K525" s="344" t="s">
        <v>14616</v>
      </c>
      <c r="L525" s="344" t="s">
        <v>14615</v>
      </c>
    </row>
    <row r="526" spans="1:12" s="254" customFormat="1" ht="17.100000000000001" customHeight="1">
      <c r="A526" s="237" t="s">
        <v>12069</v>
      </c>
      <c r="B526" s="300">
        <v>2022</v>
      </c>
      <c r="C526" s="300" t="s">
        <v>9774</v>
      </c>
      <c r="D526" s="408" t="s">
        <v>14614</v>
      </c>
      <c r="E526" s="301">
        <f t="shared" si="8"/>
        <v>7.9</v>
      </c>
      <c r="F526" s="407">
        <v>9</v>
      </c>
      <c r="G526" s="407">
        <v>5.5</v>
      </c>
      <c r="H526" s="407">
        <v>7.25</v>
      </c>
      <c r="I526" s="407">
        <v>8</v>
      </c>
      <c r="J526" s="398">
        <v>44863</v>
      </c>
      <c r="K526" s="300" t="s">
        <v>14613</v>
      </c>
      <c r="L526" s="300" t="s">
        <v>14612</v>
      </c>
    </row>
    <row r="527" spans="1:12" s="254" customFormat="1" ht="17.100000000000001" customHeight="1">
      <c r="A527" s="237" t="s">
        <v>12069</v>
      </c>
      <c r="B527" s="344">
        <v>2022</v>
      </c>
      <c r="C527" s="344" t="s">
        <v>9774</v>
      </c>
      <c r="D527" s="408" t="s">
        <v>14611</v>
      </c>
      <c r="E527" s="301">
        <f t="shared" si="8"/>
        <v>7.9</v>
      </c>
      <c r="F527" s="407">
        <v>7</v>
      </c>
      <c r="G527" s="407">
        <v>5</v>
      </c>
      <c r="H527" s="407">
        <v>8.5</v>
      </c>
      <c r="I527" s="407">
        <v>9</v>
      </c>
      <c r="J527" s="398">
        <v>44708</v>
      </c>
      <c r="K527" s="344" t="s">
        <v>14610</v>
      </c>
      <c r="L527" s="344" t="s">
        <v>14609</v>
      </c>
    </row>
    <row r="528" spans="1:12" s="254" customFormat="1" ht="17.100000000000001" customHeight="1">
      <c r="A528" s="237" t="s">
        <v>12069</v>
      </c>
      <c r="B528" s="344">
        <v>2009</v>
      </c>
      <c r="C528" s="344" t="s">
        <v>9774</v>
      </c>
      <c r="D528" s="408" t="s">
        <v>14608</v>
      </c>
      <c r="E528" s="301">
        <f t="shared" si="8"/>
        <v>7.9</v>
      </c>
      <c r="F528" s="407">
        <v>7.5</v>
      </c>
      <c r="G528" s="407">
        <v>8.5</v>
      </c>
      <c r="H528" s="407">
        <v>8</v>
      </c>
      <c r="I528" s="407">
        <v>8</v>
      </c>
      <c r="J528" s="406">
        <v>44625</v>
      </c>
      <c r="K528" s="344" t="s">
        <v>14607</v>
      </c>
      <c r="L528" s="344" t="s">
        <v>14606</v>
      </c>
    </row>
    <row r="529" spans="1:12" s="254" customFormat="1" ht="17.100000000000001" customHeight="1">
      <c r="A529" s="237" t="s">
        <v>12069</v>
      </c>
      <c r="B529" s="344">
        <v>1995</v>
      </c>
      <c r="C529" s="344" t="s">
        <v>9774</v>
      </c>
      <c r="D529" s="408" t="s">
        <v>14605</v>
      </c>
      <c r="E529" s="301">
        <f t="shared" si="8"/>
        <v>7.85</v>
      </c>
      <c r="F529" s="407">
        <v>8</v>
      </c>
      <c r="G529" s="407">
        <v>7.5</v>
      </c>
      <c r="H529" s="407">
        <v>7.5</v>
      </c>
      <c r="I529" s="407">
        <v>8</v>
      </c>
      <c r="J529" s="406">
        <v>44954</v>
      </c>
      <c r="K529" s="344" t="s">
        <v>14604</v>
      </c>
      <c r="L529" s="409" t="s">
        <v>14118</v>
      </c>
    </row>
    <row r="530" spans="1:12" s="254" customFormat="1" ht="17.100000000000001" customHeight="1">
      <c r="A530" s="237" t="s">
        <v>12069</v>
      </c>
      <c r="B530" s="344">
        <v>1983</v>
      </c>
      <c r="C530" s="344" t="s">
        <v>9774</v>
      </c>
      <c r="D530" s="408" t="s">
        <v>14603</v>
      </c>
      <c r="E530" s="301">
        <f t="shared" si="8"/>
        <v>7.85</v>
      </c>
      <c r="F530" s="407">
        <v>8.5</v>
      </c>
      <c r="G530" s="407">
        <v>8.5</v>
      </c>
      <c r="H530" s="407">
        <v>7.25</v>
      </c>
      <c r="I530" s="407">
        <v>7.5</v>
      </c>
      <c r="J530" s="406">
        <v>44858</v>
      </c>
      <c r="K530" s="344" t="s">
        <v>14602</v>
      </c>
      <c r="L530" s="344" t="s">
        <v>12815</v>
      </c>
    </row>
    <row r="531" spans="1:12" s="254" customFormat="1" ht="17.100000000000001" customHeight="1">
      <c r="A531" s="237" t="s">
        <v>12069</v>
      </c>
      <c r="B531" s="344">
        <v>1994</v>
      </c>
      <c r="C531" s="344" t="s">
        <v>9774</v>
      </c>
      <c r="D531" s="408" t="s">
        <v>14601</v>
      </c>
      <c r="E531" s="301">
        <f t="shared" si="8"/>
        <v>7.8</v>
      </c>
      <c r="F531" s="407">
        <v>8</v>
      </c>
      <c r="G531" s="407">
        <v>8</v>
      </c>
      <c r="H531" s="407">
        <v>7</v>
      </c>
      <c r="I531" s="407">
        <v>8</v>
      </c>
      <c r="J531" s="406">
        <v>45003</v>
      </c>
      <c r="K531" s="344" t="s">
        <v>14264</v>
      </c>
      <c r="L531" s="344" t="s">
        <v>14600</v>
      </c>
    </row>
    <row r="532" spans="1:12" s="254" customFormat="1" ht="17.100000000000001" customHeight="1">
      <c r="A532" s="237" t="s">
        <v>12069</v>
      </c>
      <c r="B532" s="344">
        <v>2014</v>
      </c>
      <c r="C532" s="344" t="s">
        <v>9774</v>
      </c>
      <c r="D532" s="408" t="s">
        <v>14599</v>
      </c>
      <c r="E532" s="301">
        <f t="shared" si="8"/>
        <v>7.8</v>
      </c>
      <c r="F532" s="407">
        <v>7.5</v>
      </c>
      <c r="G532" s="407">
        <v>7.5</v>
      </c>
      <c r="H532" s="407">
        <v>8</v>
      </c>
      <c r="I532" s="407">
        <v>8</v>
      </c>
      <c r="J532" s="406">
        <v>44982</v>
      </c>
      <c r="K532" s="344" t="s">
        <v>14598</v>
      </c>
      <c r="L532" s="409" t="s">
        <v>12666</v>
      </c>
    </row>
    <row r="533" spans="1:12" s="254" customFormat="1" ht="17.100000000000001" customHeight="1">
      <c r="A533" s="237" t="s">
        <v>12069</v>
      </c>
      <c r="B533" s="300">
        <v>1994</v>
      </c>
      <c r="C533" s="300" t="s">
        <v>9774</v>
      </c>
      <c r="D533" s="408" t="s">
        <v>14597</v>
      </c>
      <c r="E533" s="301">
        <f t="shared" si="8"/>
        <v>7.8</v>
      </c>
      <c r="F533" s="407">
        <v>7</v>
      </c>
      <c r="G533" s="407">
        <v>7</v>
      </c>
      <c r="H533" s="407">
        <v>7</v>
      </c>
      <c r="I533" s="407">
        <v>9</v>
      </c>
      <c r="J533" s="398">
        <v>44917</v>
      </c>
      <c r="K533" s="300" t="s">
        <v>14596</v>
      </c>
      <c r="L533" s="300" t="s">
        <v>14235</v>
      </c>
    </row>
    <row r="534" spans="1:12" s="254" customFormat="1" ht="17.100000000000001" customHeight="1">
      <c r="A534" s="186" t="s">
        <v>12069</v>
      </c>
      <c r="B534" s="344">
        <v>1968</v>
      </c>
      <c r="C534" s="344" t="s">
        <v>9774</v>
      </c>
      <c r="D534" s="408" t="s">
        <v>9080</v>
      </c>
      <c r="E534" s="301">
        <f t="shared" si="8"/>
        <v>7.7</v>
      </c>
      <c r="F534" s="407">
        <v>8</v>
      </c>
      <c r="G534" s="407">
        <v>9</v>
      </c>
      <c r="H534" s="407">
        <v>8</v>
      </c>
      <c r="I534" s="407">
        <v>7</v>
      </c>
      <c r="J534" s="406">
        <v>45334</v>
      </c>
      <c r="K534" s="344" t="s">
        <v>14368</v>
      </c>
      <c r="L534" s="344" t="s">
        <v>12782</v>
      </c>
    </row>
    <row r="535" spans="1:12" s="254" customFormat="1" ht="17.100000000000001" customHeight="1">
      <c r="A535" s="237" t="s">
        <v>12069</v>
      </c>
      <c r="B535" s="344">
        <v>1992</v>
      </c>
      <c r="C535" s="344" t="s">
        <v>9774</v>
      </c>
      <c r="D535" s="408" t="s">
        <v>14595</v>
      </c>
      <c r="E535" s="301">
        <f t="shared" si="8"/>
        <v>7.7</v>
      </c>
      <c r="F535" s="407">
        <v>7</v>
      </c>
      <c r="G535" s="407">
        <v>10</v>
      </c>
      <c r="H535" s="407">
        <v>7</v>
      </c>
      <c r="I535" s="407">
        <v>8</v>
      </c>
      <c r="J535" s="406">
        <v>45000</v>
      </c>
      <c r="K535" s="344" t="s">
        <v>14594</v>
      </c>
      <c r="L535" s="344" t="s">
        <v>12742</v>
      </c>
    </row>
    <row r="536" spans="1:12" s="254" customFormat="1" ht="17.100000000000001" customHeight="1">
      <c r="A536" s="237" t="s">
        <v>12069</v>
      </c>
      <c r="B536" s="344">
        <v>2009</v>
      </c>
      <c r="C536" s="344" t="s">
        <v>9774</v>
      </c>
      <c r="D536" s="408">
        <v>2012</v>
      </c>
      <c r="E536" s="301">
        <f t="shared" si="8"/>
        <v>7.7</v>
      </c>
      <c r="F536" s="407">
        <v>7.5</v>
      </c>
      <c r="G536" s="407">
        <v>6.5</v>
      </c>
      <c r="H536" s="407">
        <v>9</v>
      </c>
      <c r="I536" s="407">
        <v>7.5</v>
      </c>
      <c r="J536" s="406">
        <v>44981</v>
      </c>
      <c r="K536" s="344" t="s">
        <v>14388</v>
      </c>
      <c r="L536" s="344" t="s">
        <v>14277</v>
      </c>
    </row>
    <row r="537" spans="1:12" s="254" customFormat="1" ht="17.100000000000001" customHeight="1">
      <c r="A537" s="237" t="s">
        <v>12069</v>
      </c>
      <c r="B537" s="344">
        <v>2004</v>
      </c>
      <c r="C537" s="344" t="s">
        <v>9774</v>
      </c>
      <c r="D537" s="408" t="s">
        <v>14593</v>
      </c>
      <c r="E537" s="301">
        <f t="shared" si="8"/>
        <v>7.7</v>
      </c>
      <c r="F537" s="407">
        <v>9</v>
      </c>
      <c r="G537" s="407">
        <v>9</v>
      </c>
      <c r="H537" s="407">
        <v>7.5</v>
      </c>
      <c r="I537" s="407">
        <v>6.5</v>
      </c>
      <c r="J537" s="406">
        <v>44933</v>
      </c>
      <c r="K537" s="344" t="s">
        <v>13982</v>
      </c>
      <c r="L537" s="344" t="s">
        <v>13567</v>
      </c>
    </row>
    <row r="538" spans="1:12" s="254" customFormat="1" ht="17.100000000000001" customHeight="1">
      <c r="A538" s="237" t="s">
        <v>12069</v>
      </c>
      <c r="B538" s="300">
        <v>1991</v>
      </c>
      <c r="C538" s="300" t="s">
        <v>9774</v>
      </c>
      <c r="D538" s="408" t="s">
        <v>14592</v>
      </c>
      <c r="E538" s="301">
        <f t="shared" ref="E538:E601" si="9">((F538*3)+G538+(H538*2)+(4*I538))/10</f>
        <v>7.7</v>
      </c>
      <c r="F538" s="407">
        <v>8</v>
      </c>
      <c r="G538" s="407">
        <v>8</v>
      </c>
      <c r="H538" s="407">
        <v>7.5</v>
      </c>
      <c r="I538" s="407">
        <v>7.5</v>
      </c>
      <c r="J538" s="398">
        <v>44910</v>
      </c>
      <c r="K538" s="300" t="s">
        <v>14591</v>
      </c>
      <c r="L538" s="300" t="s">
        <v>12736</v>
      </c>
    </row>
    <row r="539" spans="1:12" s="254" customFormat="1" ht="17.100000000000001" customHeight="1">
      <c r="A539" s="237" t="s">
        <v>12069</v>
      </c>
      <c r="B539" s="344">
        <v>1998</v>
      </c>
      <c r="C539" s="344" t="s">
        <v>9774</v>
      </c>
      <c r="D539" s="408" t="s">
        <v>14590</v>
      </c>
      <c r="E539" s="301">
        <f t="shared" si="9"/>
        <v>7.7</v>
      </c>
      <c r="F539" s="407">
        <v>8.5</v>
      </c>
      <c r="G539" s="407">
        <v>9</v>
      </c>
      <c r="H539" s="407">
        <v>9.25</v>
      </c>
      <c r="I539" s="407">
        <v>6</v>
      </c>
      <c r="J539" s="406">
        <v>44632</v>
      </c>
      <c r="K539" s="344" t="s">
        <v>14168</v>
      </c>
      <c r="L539" s="344" t="s">
        <v>12665</v>
      </c>
    </row>
    <row r="540" spans="1:12" s="254" customFormat="1" ht="17.100000000000001" customHeight="1">
      <c r="A540" s="237" t="s">
        <v>12069</v>
      </c>
      <c r="B540" s="344">
        <v>1990</v>
      </c>
      <c r="C540" s="344" t="s">
        <v>9774</v>
      </c>
      <c r="D540" s="408" t="s">
        <v>14589</v>
      </c>
      <c r="E540" s="301">
        <f t="shared" si="9"/>
        <v>7.7</v>
      </c>
      <c r="F540" s="407">
        <v>7.5</v>
      </c>
      <c r="G540" s="407">
        <v>6.5</v>
      </c>
      <c r="H540" s="407">
        <v>8</v>
      </c>
      <c r="I540" s="407">
        <v>8</v>
      </c>
      <c r="J540" s="406">
        <v>44604</v>
      </c>
      <c r="K540" s="344" t="s">
        <v>14307</v>
      </c>
      <c r="L540" s="344" t="s">
        <v>14306</v>
      </c>
    </row>
    <row r="541" spans="1:12" s="254" customFormat="1" ht="17.100000000000001" customHeight="1">
      <c r="A541" s="237" t="s">
        <v>12069</v>
      </c>
      <c r="B541" s="344">
        <v>2007</v>
      </c>
      <c r="C541" s="344" t="s">
        <v>9774</v>
      </c>
      <c r="D541" s="408" t="s">
        <v>14588</v>
      </c>
      <c r="E541" s="301">
        <f t="shared" si="9"/>
        <v>7.65</v>
      </c>
      <c r="F541" s="407">
        <v>8</v>
      </c>
      <c r="G541" s="407">
        <v>8.5</v>
      </c>
      <c r="H541" s="407">
        <v>8</v>
      </c>
      <c r="I541" s="407">
        <v>7</v>
      </c>
      <c r="J541" s="406">
        <v>44983</v>
      </c>
      <c r="K541" s="344" t="s">
        <v>13985</v>
      </c>
      <c r="L541" s="409" t="s">
        <v>13568</v>
      </c>
    </row>
    <row r="542" spans="1:12" s="254" customFormat="1" ht="17.100000000000001" customHeight="1">
      <c r="A542" s="237" t="s">
        <v>12069</v>
      </c>
      <c r="B542" s="344">
        <v>2014</v>
      </c>
      <c r="C542" s="344" t="s">
        <v>9774</v>
      </c>
      <c r="D542" s="408" t="s">
        <v>14587</v>
      </c>
      <c r="E542" s="301">
        <f t="shared" si="9"/>
        <v>7.65</v>
      </c>
      <c r="F542" s="407">
        <v>7.5</v>
      </c>
      <c r="G542" s="407">
        <v>8.5</v>
      </c>
      <c r="H542" s="407">
        <v>7.75</v>
      </c>
      <c r="I542" s="407">
        <v>7.5</v>
      </c>
      <c r="J542" s="406">
        <v>44982</v>
      </c>
      <c r="K542" s="344" t="s">
        <v>14586</v>
      </c>
      <c r="L542" s="409" t="s">
        <v>14585</v>
      </c>
    </row>
    <row r="543" spans="1:12" s="254" customFormat="1" ht="17.100000000000001" customHeight="1">
      <c r="A543" s="237" t="s">
        <v>12069</v>
      </c>
      <c r="B543" s="344">
        <v>2022</v>
      </c>
      <c r="C543" s="344" t="s">
        <v>9774</v>
      </c>
      <c r="D543" s="408" t="s">
        <v>14584</v>
      </c>
      <c r="E543" s="301">
        <f t="shared" si="9"/>
        <v>7.65</v>
      </c>
      <c r="F543" s="407">
        <v>7</v>
      </c>
      <c r="G543" s="407">
        <v>7.5</v>
      </c>
      <c r="H543" s="407">
        <v>8</v>
      </c>
      <c r="I543" s="407">
        <v>8</v>
      </c>
      <c r="J543" s="406">
        <v>44960</v>
      </c>
      <c r="K543" s="344" t="s">
        <v>14583</v>
      </c>
      <c r="L543" s="409" t="s">
        <v>14582</v>
      </c>
    </row>
    <row r="544" spans="1:12" s="254" customFormat="1" ht="17.100000000000001" customHeight="1">
      <c r="A544" s="237" t="s">
        <v>12069</v>
      </c>
      <c r="B544" s="344">
        <v>2000</v>
      </c>
      <c r="C544" s="344" t="s">
        <v>9774</v>
      </c>
      <c r="D544" s="408" t="s">
        <v>14581</v>
      </c>
      <c r="E544" s="301">
        <f t="shared" si="9"/>
        <v>7.65</v>
      </c>
      <c r="F544" s="407">
        <v>8.5</v>
      </c>
      <c r="G544" s="407">
        <v>7</v>
      </c>
      <c r="H544" s="407">
        <v>8</v>
      </c>
      <c r="I544" s="407">
        <v>7</v>
      </c>
      <c r="J544" s="406">
        <v>44714</v>
      </c>
      <c r="K544" s="344" t="s">
        <v>14414</v>
      </c>
      <c r="L544" s="344" t="s">
        <v>14193</v>
      </c>
    </row>
    <row r="545" spans="1:12" s="254" customFormat="1" ht="17.100000000000001" customHeight="1">
      <c r="A545" s="237" t="s">
        <v>12069</v>
      </c>
      <c r="B545" s="344">
        <v>2004</v>
      </c>
      <c r="C545" s="344" t="s">
        <v>9774</v>
      </c>
      <c r="D545" s="408" t="s">
        <v>14580</v>
      </c>
      <c r="E545" s="301">
        <f t="shared" si="9"/>
        <v>7.6</v>
      </c>
      <c r="F545" s="407">
        <v>8</v>
      </c>
      <c r="G545" s="407">
        <v>8</v>
      </c>
      <c r="H545" s="407">
        <v>8</v>
      </c>
      <c r="I545" s="407">
        <v>7</v>
      </c>
      <c r="J545" s="406">
        <v>45137</v>
      </c>
      <c r="K545" s="344" t="s">
        <v>12695</v>
      </c>
      <c r="L545" s="344" t="s">
        <v>14579</v>
      </c>
    </row>
    <row r="546" spans="1:12" s="254" customFormat="1" ht="17.100000000000001" customHeight="1">
      <c r="A546" s="237" t="s">
        <v>12069</v>
      </c>
      <c r="B546" s="344">
        <v>1994</v>
      </c>
      <c r="C546" s="344" t="s">
        <v>9774</v>
      </c>
      <c r="D546" s="408" t="s">
        <v>14578</v>
      </c>
      <c r="E546" s="301">
        <f t="shared" si="9"/>
        <v>7.6</v>
      </c>
      <c r="F546" s="407">
        <v>7</v>
      </c>
      <c r="G546" s="407">
        <v>9</v>
      </c>
      <c r="H546" s="407">
        <v>7</v>
      </c>
      <c r="I546" s="407">
        <v>8</v>
      </c>
      <c r="J546" s="406">
        <v>44997</v>
      </c>
      <c r="K546" s="344" t="s">
        <v>12695</v>
      </c>
      <c r="L546" s="344" t="s">
        <v>14577</v>
      </c>
    </row>
    <row r="547" spans="1:12" s="254" customFormat="1" ht="17.100000000000001" customHeight="1">
      <c r="A547" s="237" t="s">
        <v>12069</v>
      </c>
      <c r="B547" s="344">
        <v>1983</v>
      </c>
      <c r="C547" s="344" t="s">
        <v>9774</v>
      </c>
      <c r="D547" s="408" t="s">
        <v>14576</v>
      </c>
      <c r="E547" s="301">
        <f t="shared" si="9"/>
        <v>7.6</v>
      </c>
      <c r="F547" s="407">
        <v>8.5</v>
      </c>
      <c r="G547" s="407">
        <v>8</v>
      </c>
      <c r="H547" s="407">
        <v>7.25</v>
      </c>
      <c r="I547" s="407">
        <v>7</v>
      </c>
      <c r="J547" s="406">
        <v>44892</v>
      </c>
      <c r="K547" s="344" t="s">
        <v>14575</v>
      </c>
      <c r="L547" s="344" t="s">
        <v>14574</v>
      </c>
    </row>
    <row r="548" spans="1:12" s="254" customFormat="1" ht="17.100000000000001" customHeight="1">
      <c r="A548" s="237" t="s">
        <v>12069</v>
      </c>
      <c r="B548" s="344">
        <v>2004</v>
      </c>
      <c r="C548" s="344" t="s">
        <v>9774</v>
      </c>
      <c r="D548" s="408" t="s">
        <v>14573</v>
      </c>
      <c r="E548" s="301">
        <f t="shared" si="9"/>
        <v>7.6</v>
      </c>
      <c r="F548" s="407">
        <v>7</v>
      </c>
      <c r="G548" s="407">
        <v>8.5</v>
      </c>
      <c r="H548" s="407">
        <v>7.25</v>
      </c>
      <c r="I548" s="407">
        <v>8</v>
      </c>
      <c r="J548" s="406">
        <v>44716</v>
      </c>
      <c r="K548" s="344" t="s">
        <v>14027</v>
      </c>
      <c r="L548" s="344" t="s">
        <v>14026</v>
      </c>
    </row>
    <row r="549" spans="1:12" s="254" customFormat="1" ht="17.100000000000001" customHeight="1">
      <c r="A549" s="237" t="s">
        <v>12069</v>
      </c>
      <c r="B549" s="344">
        <v>2001</v>
      </c>
      <c r="C549" s="344" t="s">
        <v>9774</v>
      </c>
      <c r="D549" s="408" t="s">
        <v>14572</v>
      </c>
      <c r="E549" s="301">
        <f t="shared" si="9"/>
        <v>7.55</v>
      </c>
      <c r="F549" s="407">
        <v>8.5</v>
      </c>
      <c r="G549" s="407">
        <v>7</v>
      </c>
      <c r="H549" s="407">
        <v>7.5</v>
      </c>
      <c r="I549" s="407">
        <v>7</v>
      </c>
      <c r="J549" s="406">
        <v>44995</v>
      </c>
      <c r="K549" s="344" t="s">
        <v>14143</v>
      </c>
      <c r="L549" s="344" t="s">
        <v>14571</v>
      </c>
    </row>
    <row r="550" spans="1:12" s="254" customFormat="1" ht="17.100000000000001" customHeight="1">
      <c r="A550" s="237" t="s">
        <v>12069</v>
      </c>
      <c r="B550" s="344">
        <v>2014</v>
      </c>
      <c r="C550" s="344" t="s">
        <v>9774</v>
      </c>
      <c r="D550" s="408" t="s">
        <v>14570</v>
      </c>
      <c r="E550" s="301">
        <f t="shared" si="9"/>
        <v>7.55</v>
      </c>
      <c r="F550" s="407">
        <v>8.5</v>
      </c>
      <c r="G550" s="407">
        <v>7.5</v>
      </c>
      <c r="H550" s="407">
        <v>7.25</v>
      </c>
      <c r="I550" s="407">
        <v>7</v>
      </c>
      <c r="J550" s="406">
        <v>44974</v>
      </c>
      <c r="K550" s="344" t="s">
        <v>14438</v>
      </c>
      <c r="L550" s="344" t="s">
        <v>14569</v>
      </c>
    </row>
    <row r="551" spans="1:12" s="254" customFormat="1" ht="17.100000000000001" customHeight="1">
      <c r="A551" s="237" t="s">
        <v>12069</v>
      </c>
      <c r="B551" s="344">
        <v>2004</v>
      </c>
      <c r="C551" s="344" t="s">
        <v>9774</v>
      </c>
      <c r="D551" s="408" t="s">
        <v>13530</v>
      </c>
      <c r="E551" s="301">
        <f t="shared" si="9"/>
        <v>7.55</v>
      </c>
      <c r="F551" s="407">
        <v>7.5</v>
      </c>
      <c r="G551" s="407">
        <v>8</v>
      </c>
      <c r="H551" s="407">
        <v>7.5</v>
      </c>
      <c r="I551" s="407">
        <v>7.5</v>
      </c>
      <c r="J551" s="398">
        <v>44943</v>
      </c>
      <c r="K551" s="344" t="s">
        <v>14568</v>
      </c>
      <c r="L551" s="344" t="s">
        <v>14139</v>
      </c>
    </row>
    <row r="552" spans="1:12" s="254" customFormat="1" ht="17.100000000000001" customHeight="1">
      <c r="A552" s="186" t="s">
        <v>12069</v>
      </c>
      <c r="B552" s="344">
        <v>2023</v>
      </c>
      <c r="C552" s="344" t="s">
        <v>9774</v>
      </c>
      <c r="D552" s="408" t="s">
        <v>14567</v>
      </c>
      <c r="E552" s="301">
        <f t="shared" si="9"/>
        <v>7.5</v>
      </c>
      <c r="F552" s="407">
        <v>8</v>
      </c>
      <c r="G552" s="407">
        <v>7</v>
      </c>
      <c r="H552" s="407">
        <v>8</v>
      </c>
      <c r="I552" s="407">
        <v>7</v>
      </c>
      <c r="J552" s="406">
        <v>45341</v>
      </c>
      <c r="K552" s="344" t="s">
        <v>14566</v>
      </c>
      <c r="L552" s="344" t="s">
        <v>14565</v>
      </c>
    </row>
    <row r="553" spans="1:12" s="254" customFormat="1" ht="17.100000000000001" customHeight="1">
      <c r="A553" s="237" t="s">
        <v>12069</v>
      </c>
      <c r="B553" s="344">
        <v>2005</v>
      </c>
      <c r="C553" s="344" t="s">
        <v>9774</v>
      </c>
      <c r="D553" s="408" t="s">
        <v>14564</v>
      </c>
      <c r="E553" s="301">
        <f t="shared" si="9"/>
        <v>7.5</v>
      </c>
      <c r="F553" s="407">
        <v>8</v>
      </c>
      <c r="G553" s="407">
        <v>9</v>
      </c>
      <c r="H553" s="407">
        <v>7</v>
      </c>
      <c r="I553" s="407">
        <v>7</v>
      </c>
      <c r="J553" s="406">
        <v>45111</v>
      </c>
      <c r="K553" s="344" t="s">
        <v>14563</v>
      </c>
      <c r="L553" s="344" t="s">
        <v>14562</v>
      </c>
    </row>
    <row r="554" spans="1:12" s="254" customFormat="1" ht="17.100000000000001" customHeight="1">
      <c r="A554" s="237" t="s">
        <v>12069</v>
      </c>
      <c r="B554" s="344">
        <v>1986</v>
      </c>
      <c r="C554" s="344" t="s">
        <v>9774</v>
      </c>
      <c r="D554" s="408" t="s">
        <v>14561</v>
      </c>
      <c r="E554" s="301">
        <f t="shared" si="9"/>
        <v>7.5</v>
      </c>
      <c r="F554" s="407">
        <v>8</v>
      </c>
      <c r="G554" s="407">
        <v>7</v>
      </c>
      <c r="H554" s="407">
        <v>8</v>
      </c>
      <c r="I554" s="407">
        <v>7</v>
      </c>
      <c r="J554" s="406">
        <v>45073</v>
      </c>
      <c r="K554" s="344" t="s">
        <v>14560</v>
      </c>
      <c r="L554" s="344" t="s">
        <v>14559</v>
      </c>
    </row>
    <row r="555" spans="1:12" s="254" customFormat="1" ht="17.100000000000001" customHeight="1">
      <c r="A555" s="237" t="s">
        <v>12069</v>
      </c>
      <c r="B555" s="344">
        <v>2003</v>
      </c>
      <c r="C555" s="344" t="s">
        <v>9774</v>
      </c>
      <c r="D555" s="408" t="s">
        <v>14558</v>
      </c>
      <c r="E555" s="301">
        <f t="shared" si="9"/>
        <v>7.5</v>
      </c>
      <c r="F555" s="407">
        <v>8</v>
      </c>
      <c r="G555" s="407">
        <v>7</v>
      </c>
      <c r="H555" s="407">
        <v>8</v>
      </c>
      <c r="I555" s="407">
        <v>7</v>
      </c>
      <c r="J555" s="406">
        <v>45054</v>
      </c>
      <c r="K555" s="344" t="s">
        <v>14557</v>
      </c>
      <c r="L555" s="344" t="s">
        <v>12808</v>
      </c>
    </row>
    <row r="556" spans="1:12" s="254" customFormat="1" ht="17.100000000000001" customHeight="1">
      <c r="A556" s="237" t="s">
        <v>12069</v>
      </c>
      <c r="B556" s="344">
        <v>1980</v>
      </c>
      <c r="C556" s="344" t="s">
        <v>9774</v>
      </c>
      <c r="D556" s="408" t="s">
        <v>14556</v>
      </c>
      <c r="E556" s="301">
        <f t="shared" si="9"/>
        <v>7.5</v>
      </c>
      <c r="F556" s="407">
        <v>8</v>
      </c>
      <c r="G556" s="407">
        <v>7</v>
      </c>
      <c r="H556" s="407">
        <v>8</v>
      </c>
      <c r="I556" s="407">
        <v>7</v>
      </c>
      <c r="J556" s="406">
        <v>45032</v>
      </c>
      <c r="K556" s="344" t="s">
        <v>14405</v>
      </c>
      <c r="L556" s="344" t="s">
        <v>12754</v>
      </c>
    </row>
    <row r="557" spans="1:12" s="254" customFormat="1" ht="17.100000000000001" customHeight="1">
      <c r="A557" s="237" t="s">
        <v>12069</v>
      </c>
      <c r="B557" s="300">
        <v>2000</v>
      </c>
      <c r="C557" s="300" t="s">
        <v>9774</v>
      </c>
      <c r="D557" s="405" t="s">
        <v>14555</v>
      </c>
      <c r="E557" s="301">
        <f t="shared" si="9"/>
        <v>7.5</v>
      </c>
      <c r="F557" s="407">
        <v>8</v>
      </c>
      <c r="G557" s="407">
        <v>7</v>
      </c>
      <c r="H557" s="407">
        <v>7</v>
      </c>
      <c r="I557" s="407">
        <v>7.5</v>
      </c>
      <c r="J557" s="398">
        <v>44883</v>
      </c>
      <c r="K557" s="300" t="s">
        <v>14261</v>
      </c>
      <c r="L557" s="300" t="s">
        <v>14260</v>
      </c>
    </row>
    <row r="558" spans="1:12" s="254" customFormat="1" ht="17.100000000000001" customHeight="1">
      <c r="A558" s="237" t="s">
        <v>12069</v>
      </c>
      <c r="B558" s="344">
        <v>2009</v>
      </c>
      <c r="C558" s="344" t="s">
        <v>9774</v>
      </c>
      <c r="D558" s="408" t="s">
        <v>14554</v>
      </c>
      <c r="E558" s="301">
        <f t="shared" si="9"/>
        <v>7.5</v>
      </c>
      <c r="F558" s="407">
        <v>8</v>
      </c>
      <c r="G558" s="407">
        <v>8.5</v>
      </c>
      <c r="H558" s="407">
        <v>8.25</v>
      </c>
      <c r="I558" s="407">
        <v>6.5</v>
      </c>
      <c r="J558" s="406">
        <v>44610</v>
      </c>
      <c r="K558" s="344" t="s">
        <v>12695</v>
      </c>
      <c r="L558" s="344" t="s">
        <v>14184</v>
      </c>
    </row>
    <row r="559" spans="1:12" s="254" customFormat="1" ht="17.100000000000001" customHeight="1">
      <c r="A559" s="237" t="s">
        <v>12069</v>
      </c>
      <c r="B559" s="344">
        <v>2022</v>
      </c>
      <c r="C559" s="344" t="s">
        <v>9774</v>
      </c>
      <c r="D559" s="408" t="s">
        <v>11061</v>
      </c>
      <c r="E559" s="301">
        <f t="shared" si="9"/>
        <v>7.45</v>
      </c>
      <c r="F559" s="407">
        <v>7.5</v>
      </c>
      <c r="G559" s="407">
        <v>6</v>
      </c>
      <c r="H559" s="407">
        <v>8</v>
      </c>
      <c r="I559" s="407">
        <v>7.5</v>
      </c>
      <c r="J559" s="406">
        <v>44793</v>
      </c>
      <c r="K559" s="344" t="s">
        <v>14553</v>
      </c>
      <c r="L559" s="344" t="s">
        <v>14552</v>
      </c>
    </row>
    <row r="560" spans="1:12" s="254" customFormat="1" ht="17.100000000000001" customHeight="1">
      <c r="A560" s="237" t="s">
        <v>12069</v>
      </c>
      <c r="B560" s="344">
        <v>1971</v>
      </c>
      <c r="C560" s="344" t="s">
        <v>9774</v>
      </c>
      <c r="D560" s="408" t="s">
        <v>14551</v>
      </c>
      <c r="E560" s="301">
        <f t="shared" si="9"/>
        <v>7.45</v>
      </c>
      <c r="F560" s="407">
        <v>8.5</v>
      </c>
      <c r="G560" s="407">
        <v>8</v>
      </c>
      <c r="H560" s="407">
        <v>6.5</v>
      </c>
      <c r="I560" s="407">
        <v>7</v>
      </c>
      <c r="J560" s="406">
        <v>44682</v>
      </c>
      <c r="K560" s="344" t="s">
        <v>14550</v>
      </c>
      <c r="L560" s="344" t="s">
        <v>12782</v>
      </c>
    </row>
    <row r="561" spans="1:12" s="254" customFormat="1" ht="17.100000000000001" customHeight="1">
      <c r="A561" s="237" t="s">
        <v>12069</v>
      </c>
      <c r="B561" s="344">
        <v>2008</v>
      </c>
      <c r="C561" s="344" t="s">
        <v>9774</v>
      </c>
      <c r="D561" s="408" t="s">
        <v>14549</v>
      </c>
      <c r="E561" s="301">
        <f t="shared" si="9"/>
        <v>7.4</v>
      </c>
      <c r="F561" s="407">
        <v>8</v>
      </c>
      <c r="G561" s="407">
        <v>8</v>
      </c>
      <c r="H561" s="407">
        <v>7</v>
      </c>
      <c r="I561" s="407">
        <v>7</v>
      </c>
      <c r="J561" s="406">
        <v>45110</v>
      </c>
      <c r="K561" s="344" t="s">
        <v>14139</v>
      </c>
      <c r="L561" s="344" t="s">
        <v>14139</v>
      </c>
    </row>
    <row r="562" spans="1:12" s="254" customFormat="1" ht="17.100000000000001" customHeight="1">
      <c r="A562" s="237" t="s">
        <v>12069</v>
      </c>
      <c r="B562" s="344">
        <v>2001</v>
      </c>
      <c r="C562" s="344" t="s">
        <v>9774</v>
      </c>
      <c r="D562" s="408" t="s">
        <v>14548</v>
      </c>
      <c r="E562" s="301">
        <f t="shared" si="9"/>
        <v>7.4</v>
      </c>
      <c r="F562" s="407">
        <v>8</v>
      </c>
      <c r="G562" s="407">
        <v>8</v>
      </c>
      <c r="H562" s="407">
        <v>7</v>
      </c>
      <c r="I562" s="407">
        <v>7</v>
      </c>
      <c r="J562" s="406">
        <v>45067</v>
      </c>
      <c r="K562" s="344" t="s">
        <v>14547</v>
      </c>
      <c r="L562" s="344" t="s">
        <v>12766</v>
      </c>
    </row>
    <row r="563" spans="1:12" s="254" customFormat="1" ht="17.100000000000001" customHeight="1">
      <c r="A563" s="237" t="s">
        <v>12069</v>
      </c>
      <c r="B563" s="344">
        <v>2010</v>
      </c>
      <c r="C563" s="344" t="s">
        <v>9774</v>
      </c>
      <c r="D563" s="408" t="s">
        <v>14546</v>
      </c>
      <c r="E563" s="301">
        <f t="shared" si="9"/>
        <v>7.4</v>
      </c>
      <c r="F563" s="407">
        <v>7.5</v>
      </c>
      <c r="G563" s="407">
        <v>8.5</v>
      </c>
      <c r="H563" s="407">
        <v>7.5</v>
      </c>
      <c r="I563" s="407">
        <v>7</v>
      </c>
      <c r="J563" s="406">
        <v>44992</v>
      </c>
      <c r="K563" s="344" t="s">
        <v>12671</v>
      </c>
      <c r="L563" s="344" t="s">
        <v>12671</v>
      </c>
    </row>
    <row r="564" spans="1:12" s="254" customFormat="1" ht="17.100000000000001" customHeight="1">
      <c r="A564" s="237" t="s">
        <v>12069</v>
      </c>
      <c r="B564" s="344">
        <v>2022</v>
      </c>
      <c r="C564" s="344" t="s">
        <v>9774</v>
      </c>
      <c r="D564" s="408" t="s">
        <v>14545</v>
      </c>
      <c r="E564" s="301">
        <f t="shared" si="9"/>
        <v>7.4</v>
      </c>
      <c r="F564" s="407">
        <v>8</v>
      </c>
      <c r="G564" s="407">
        <v>6.5</v>
      </c>
      <c r="H564" s="407">
        <v>7.75</v>
      </c>
      <c r="I564" s="407">
        <v>7</v>
      </c>
      <c r="J564" s="406">
        <v>44967</v>
      </c>
      <c r="K564" s="344" t="s">
        <v>14544</v>
      </c>
      <c r="L564" s="409" t="s">
        <v>14543</v>
      </c>
    </row>
    <row r="565" spans="1:12" s="254" customFormat="1" ht="17.100000000000001" customHeight="1">
      <c r="A565" s="237" t="s">
        <v>12069</v>
      </c>
      <c r="B565" s="344">
        <v>2000</v>
      </c>
      <c r="C565" s="344" t="s">
        <v>9774</v>
      </c>
      <c r="D565" s="408" t="s">
        <v>14542</v>
      </c>
      <c r="E565" s="301">
        <f t="shared" si="9"/>
        <v>7.4</v>
      </c>
      <c r="F565" s="407">
        <v>8.5</v>
      </c>
      <c r="G565" s="407">
        <v>8</v>
      </c>
      <c r="H565" s="407">
        <v>7.25</v>
      </c>
      <c r="I565" s="407">
        <v>6.5</v>
      </c>
      <c r="J565" s="406">
        <v>44926</v>
      </c>
      <c r="K565" s="344" t="s">
        <v>14541</v>
      </c>
      <c r="L565" s="344" t="s">
        <v>14142</v>
      </c>
    </row>
    <row r="566" spans="1:12" s="254" customFormat="1" ht="17.100000000000001" customHeight="1">
      <c r="A566" s="237" t="s">
        <v>12069</v>
      </c>
      <c r="B566" s="344">
        <v>1998</v>
      </c>
      <c r="C566" s="344" t="s">
        <v>9774</v>
      </c>
      <c r="D566" s="408" t="s">
        <v>14540</v>
      </c>
      <c r="E566" s="301">
        <f t="shared" si="9"/>
        <v>7.35</v>
      </c>
      <c r="F566" s="407">
        <v>8</v>
      </c>
      <c r="G566" s="407">
        <v>8.5</v>
      </c>
      <c r="H566" s="407">
        <v>8.5</v>
      </c>
      <c r="I566" s="407">
        <v>6</v>
      </c>
      <c r="J566" s="406">
        <v>44637</v>
      </c>
      <c r="K566" s="344" t="s">
        <v>14539</v>
      </c>
      <c r="L566" s="344" t="s">
        <v>14538</v>
      </c>
    </row>
    <row r="567" spans="1:12" s="254" customFormat="1" ht="17.100000000000001" customHeight="1">
      <c r="A567" s="237" t="s">
        <v>12069</v>
      </c>
      <c r="B567" s="344">
        <v>1993</v>
      </c>
      <c r="C567" s="344" t="s">
        <v>9774</v>
      </c>
      <c r="D567" s="408" t="s">
        <v>14537</v>
      </c>
      <c r="E567" s="301">
        <f t="shared" si="9"/>
        <v>7.3</v>
      </c>
      <c r="F567" s="407">
        <v>8</v>
      </c>
      <c r="G567" s="407">
        <v>7</v>
      </c>
      <c r="H567" s="407">
        <v>7</v>
      </c>
      <c r="I567" s="407">
        <v>7</v>
      </c>
      <c r="J567" s="398">
        <v>45095</v>
      </c>
      <c r="K567" s="344" t="s">
        <v>14148</v>
      </c>
      <c r="L567" s="344" t="s">
        <v>12671</v>
      </c>
    </row>
    <row r="568" spans="1:12" s="254" customFormat="1" ht="17.100000000000001" customHeight="1">
      <c r="A568" s="237" t="s">
        <v>12069</v>
      </c>
      <c r="B568" s="344">
        <v>1973</v>
      </c>
      <c r="C568" s="344" t="s">
        <v>9774</v>
      </c>
      <c r="D568" s="408" t="s">
        <v>14536</v>
      </c>
      <c r="E568" s="301">
        <f t="shared" si="9"/>
        <v>7.3</v>
      </c>
      <c r="F568" s="407">
        <v>6</v>
      </c>
      <c r="G568" s="407">
        <v>7</v>
      </c>
      <c r="H568" s="407">
        <v>8</v>
      </c>
      <c r="I568" s="407">
        <v>8</v>
      </c>
      <c r="J568" s="406">
        <v>44996</v>
      </c>
      <c r="K568" s="344" t="s">
        <v>14535</v>
      </c>
      <c r="L568" s="344" t="s">
        <v>13990</v>
      </c>
    </row>
    <row r="569" spans="1:12" s="254" customFormat="1" ht="17.100000000000001" customHeight="1">
      <c r="A569" s="237" t="s">
        <v>12069</v>
      </c>
      <c r="B569" s="344">
        <v>1974</v>
      </c>
      <c r="C569" s="344" t="s">
        <v>9774</v>
      </c>
      <c r="D569" s="408" t="s">
        <v>14534</v>
      </c>
      <c r="E569" s="301">
        <f t="shared" si="9"/>
        <v>7.3</v>
      </c>
      <c r="F569" s="407">
        <v>7.5</v>
      </c>
      <c r="G569" s="407">
        <v>8</v>
      </c>
      <c r="H569" s="407">
        <v>7.25</v>
      </c>
      <c r="I569" s="407">
        <v>7</v>
      </c>
      <c r="J569" s="406">
        <v>44926</v>
      </c>
      <c r="K569" s="344" t="s">
        <v>14533</v>
      </c>
      <c r="L569" s="344" t="s">
        <v>14532</v>
      </c>
    </row>
    <row r="570" spans="1:12" s="254" customFormat="1" ht="17.100000000000001" customHeight="1">
      <c r="A570" s="237" t="s">
        <v>12069</v>
      </c>
      <c r="B570" s="344">
        <v>1996</v>
      </c>
      <c r="C570" s="344" t="s">
        <v>9774</v>
      </c>
      <c r="D570" s="408" t="s">
        <v>14531</v>
      </c>
      <c r="E570" s="301">
        <f t="shared" si="9"/>
        <v>7.3</v>
      </c>
      <c r="F570" s="407">
        <v>7.5</v>
      </c>
      <c r="G570" s="407">
        <v>7</v>
      </c>
      <c r="H570" s="407">
        <v>7.75</v>
      </c>
      <c r="I570" s="407">
        <v>7</v>
      </c>
      <c r="J570" s="406">
        <v>44640</v>
      </c>
      <c r="K570" s="344" t="s">
        <v>14388</v>
      </c>
      <c r="L570" s="344" t="s">
        <v>14530</v>
      </c>
    </row>
    <row r="571" spans="1:12" s="254" customFormat="1" ht="17.100000000000001" customHeight="1">
      <c r="A571" s="237" t="s">
        <v>12069</v>
      </c>
      <c r="B571" s="300">
        <v>1979</v>
      </c>
      <c r="C571" s="300" t="s">
        <v>9774</v>
      </c>
      <c r="D571" s="405" t="s">
        <v>8855</v>
      </c>
      <c r="E571" s="301">
        <f t="shared" si="9"/>
        <v>7.3</v>
      </c>
      <c r="F571" s="407">
        <v>7.5</v>
      </c>
      <c r="G571" s="407">
        <v>7</v>
      </c>
      <c r="H571" s="407">
        <v>8.75</v>
      </c>
      <c r="I571" s="407">
        <v>6.5</v>
      </c>
      <c r="J571" s="398">
        <v>44549</v>
      </c>
      <c r="K571" s="300" t="s">
        <v>14159</v>
      </c>
      <c r="L571" s="300" t="s">
        <v>12679</v>
      </c>
    </row>
    <row r="572" spans="1:12" s="254" customFormat="1" ht="17.100000000000001" customHeight="1">
      <c r="A572" s="237" t="s">
        <v>12069</v>
      </c>
      <c r="B572" s="344">
        <v>2017</v>
      </c>
      <c r="C572" s="344" t="s">
        <v>9774</v>
      </c>
      <c r="D572" s="408" t="s">
        <v>14529</v>
      </c>
      <c r="E572" s="301">
        <f t="shared" si="9"/>
        <v>7.2</v>
      </c>
      <c r="F572" s="407">
        <v>8</v>
      </c>
      <c r="G572" s="407">
        <v>6</v>
      </c>
      <c r="H572" s="407">
        <v>7</v>
      </c>
      <c r="I572" s="407">
        <v>7</v>
      </c>
      <c r="J572" s="406">
        <v>45292</v>
      </c>
      <c r="K572" s="344" t="s">
        <v>14528</v>
      </c>
      <c r="L572" s="344" t="s">
        <v>14527</v>
      </c>
    </row>
    <row r="573" spans="1:12" s="254" customFormat="1" ht="17.100000000000001" customHeight="1">
      <c r="A573" s="237" t="s">
        <v>12069</v>
      </c>
      <c r="B573" s="344">
        <v>2023</v>
      </c>
      <c r="C573" s="344" t="s">
        <v>9774</v>
      </c>
      <c r="D573" s="408" t="s">
        <v>14526</v>
      </c>
      <c r="E573" s="301">
        <f t="shared" si="9"/>
        <v>7.2</v>
      </c>
      <c r="F573" s="407">
        <v>7</v>
      </c>
      <c r="G573" s="407">
        <v>7</v>
      </c>
      <c r="H573" s="407">
        <v>8</v>
      </c>
      <c r="I573" s="407">
        <v>7</v>
      </c>
      <c r="J573" s="406">
        <v>45164</v>
      </c>
      <c r="K573" s="344" t="s">
        <v>14525</v>
      </c>
      <c r="L573" s="351" t="s">
        <v>14524</v>
      </c>
    </row>
    <row r="574" spans="1:12" s="254" customFormat="1" ht="17.100000000000001" customHeight="1">
      <c r="A574" s="237" t="s">
        <v>12069</v>
      </c>
      <c r="B574" s="344">
        <v>1995</v>
      </c>
      <c r="C574" s="344" t="s">
        <v>9774</v>
      </c>
      <c r="D574" s="408" t="s">
        <v>975</v>
      </c>
      <c r="E574" s="301">
        <f t="shared" si="9"/>
        <v>7.2</v>
      </c>
      <c r="F574" s="407">
        <v>7</v>
      </c>
      <c r="G574" s="407">
        <v>9</v>
      </c>
      <c r="H574" s="407">
        <v>7</v>
      </c>
      <c r="I574" s="407">
        <v>7</v>
      </c>
      <c r="J574" s="406">
        <v>45111</v>
      </c>
      <c r="K574" s="344" t="s">
        <v>14523</v>
      </c>
      <c r="L574" s="344" t="s">
        <v>14170</v>
      </c>
    </row>
    <row r="575" spans="1:12" s="254" customFormat="1" ht="17.100000000000001" customHeight="1">
      <c r="A575" s="237" t="s">
        <v>12069</v>
      </c>
      <c r="B575" s="344">
        <v>2009</v>
      </c>
      <c r="C575" s="344" t="s">
        <v>9774</v>
      </c>
      <c r="D575" s="408" t="s">
        <v>14522</v>
      </c>
      <c r="E575" s="301">
        <f t="shared" si="9"/>
        <v>7.2</v>
      </c>
      <c r="F575" s="407">
        <v>7</v>
      </c>
      <c r="G575" s="407">
        <v>5</v>
      </c>
      <c r="H575" s="407">
        <v>7</v>
      </c>
      <c r="I575" s="407">
        <v>8</v>
      </c>
      <c r="J575" s="406">
        <v>45067</v>
      </c>
      <c r="K575" s="344" t="s">
        <v>14521</v>
      </c>
      <c r="L575" s="344" t="s">
        <v>13984</v>
      </c>
    </row>
    <row r="576" spans="1:12" s="254" customFormat="1" ht="17.100000000000001" customHeight="1">
      <c r="A576" s="237" t="s">
        <v>12069</v>
      </c>
      <c r="B576" s="344">
        <v>1991</v>
      </c>
      <c r="C576" s="344" t="s">
        <v>9774</v>
      </c>
      <c r="D576" s="408" t="s">
        <v>14520</v>
      </c>
      <c r="E576" s="301">
        <f t="shared" si="9"/>
        <v>7.2</v>
      </c>
      <c r="F576" s="407">
        <v>8</v>
      </c>
      <c r="G576" s="407">
        <v>6</v>
      </c>
      <c r="H576" s="407">
        <v>7</v>
      </c>
      <c r="I576" s="407">
        <v>7</v>
      </c>
      <c r="J576" s="406">
        <v>45053</v>
      </c>
      <c r="K576" s="344" t="s">
        <v>12751</v>
      </c>
      <c r="L576" s="344" t="s">
        <v>12808</v>
      </c>
    </row>
    <row r="577" spans="1:12" s="254" customFormat="1" ht="17.100000000000001" customHeight="1">
      <c r="A577" s="237" t="s">
        <v>12069</v>
      </c>
      <c r="B577" s="344">
        <v>2008</v>
      </c>
      <c r="C577" s="344" t="s">
        <v>9774</v>
      </c>
      <c r="D577" s="408" t="s">
        <v>14519</v>
      </c>
      <c r="E577" s="301">
        <f t="shared" si="9"/>
        <v>7.2</v>
      </c>
      <c r="F577" s="407">
        <v>7</v>
      </c>
      <c r="G577" s="407">
        <v>8</v>
      </c>
      <c r="H577" s="407">
        <v>6.5</v>
      </c>
      <c r="I577" s="407">
        <v>7.5</v>
      </c>
      <c r="J577" s="406">
        <v>44946</v>
      </c>
      <c r="K577" s="344" t="s">
        <v>14027</v>
      </c>
      <c r="L577" s="344" t="s">
        <v>14203</v>
      </c>
    </row>
    <row r="578" spans="1:12" s="254" customFormat="1" ht="17.100000000000001" customHeight="1">
      <c r="A578" s="237" t="s">
        <v>12069</v>
      </c>
      <c r="B578" s="344">
        <v>1990</v>
      </c>
      <c r="C578" s="344" t="s">
        <v>9774</v>
      </c>
      <c r="D578" s="408" t="s">
        <v>14518</v>
      </c>
      <c r="E578" s="301">
        <f t="shared" si="9"/>
        <v>7.2</v>
      </c>
      <c r="F578" s="407">
        <v>7</v>
      </c>
      <c r="G578" s="407">
        <v>6</v>
      </c>
      <c r="H578" s="407">
        <v>7.5</v>
      </c>
      <c r="I578" s="407">
        <v>7.5</v>
      </c>
      <c r="J578" s="406">
        <v>44946</v>
      </c>
      <c r="K578" s="344" t="s">
        <v>14517</v>
      </c>
      <c r="L578" s="344" t="s">
        <v>14058</v>
      </c>
    </row>
    <row r="579" spans="1:12" s="254" customFormat="1" ht="17.100000000000001" customHeight="1">
      <c r="A579" s="237" t="s">
        <v>12069</v>
      </c>
      <c r="B579" s="344">
        <v>1996</v>
      </c>
      <c r="C579" s="344" t="s">
        <v>9774</v>
      </c>
      <c r="D579" s="408" t="s">
        <v>14516</v>
      </c>
      <c r="E579" s="301">
        <f t="shared" si="9"/>
        <v>7.15</v>
      </c>
      <c r="F579" s="407">
        <v>7.5</v>
      </c>
      <c r="G579" s="407">
        <v>7</v>
      </c>
      <c r="H579" s="407">
        <v>7</v>
      </c>
      <c r="I579" s="407">
        <v>7</v>
      </c>
      <c r="J579" s="406">
        <v>44891</v>
      </c>
      <c r="K579" s="344" t="s">
        <v>14515</v>
      </c>
      <c r="L579" s="344" t="s">
        <v>14515</v>
      </c>
    </row>
    <row r="580" spans="1:12" s="254" customFormat="1" ht="17.100000000000001" customHeight="1">
      <c r="A580" s="237" t="s">
        <v>12069</v>
      </c>
      <c r="B580" s="344">
        <v>1995</v>
      </c>
      <c r="C580" s="344" t="s">
        <v>9774</v>
      </c>
      <c r="D580" s="408" t="s">
        <v>14514</v>
      </c>
      <c r="E580" s="301">
        <f t="shared" si="9"/>
        <v>7.15</v>
      </c>
      <c r="F580" s="407">
        <v>7</v>
      </c>
      <c r="G580" s="407">
        <v>7.5</v>
      </c>
      <c r="H580" s="407">
        <v>6.5</v>
      </c>
      <c r="I580" s="407">
        <v>7.5</v>
      </c>
      <c r="J580" s="406">
        <v>44835</v>
      </c>
      <c r="K580" s="344" t="s">
        <v>14513</v>
      </c>
      <c r="L580" s="344" t="s">
        <v>14512</v>
      </c>
    </row>
    <row r="581" spans="1:12" s="254" customFormat="1" ht="17.100000000000001" customHeight="1">
      <c r="A581" s="186" t="s">
        <v>12069</v>
      </c>
      <c r="B581" s="344">
        <v>2012</v>
      </c>
      <c r="C581" s="344" t="s">
        <v>9774</v>
      </c>
      <c r="D581" s="408" t="s">
        <v>14511</v>
      </c>
      <c r="E581" s="301">
        <f t="shared" si="9"/>
        <v>7.1</v>
      </c>
      <c r="F581" s="407">
        <v>7</v>
      </c>
      <c r="G581" s="407">
        <v>6</v>
      </c>
      <c r="H581" s="407">
        <v>8</v>
      </c>
      <c r="I581" s="407">
        <v>7</v>
      </c>
      <c r="J581" s="406">
        <v>45339</v>
      </c>
      <c r="K581" s="344" t="s">
        <v>14510</v>
      </c>
      <c r="L581" s="344" t="s">
        <v>14509</v>
      </c>
    </row>
    <row r="582" spans="1:12" s="254" customFormat="1" ht="17.100000000000001" customHeight="1">
      <c r="A582" s="237" t="s">
        <v>12069</v>
      </c>
      <c r="B582" s="344">
        <v>1994</v>
      </c>
      <c r="C582" s="344" t="s">
        <v>9774</v>
      </c>
      <c r="D582" s="408" t="s">
        <v>14508</v>
      </c>
      <c r="E582" s="301">
        <f t="shared" si="9"/>
        <v>7.1</v>
      </c>
      <c r="F582" s="407">
        <v>7</v>
      </c>
      <c r="G582" s="407">
        <v>8</v>
      </c>
      <c r="H582" s="407">
        <v>7</v>
      </c>
      <c r="I582" s="407">
        <v>7</v>
      </c>
      <c r="J582" s="406">
        <v>45056</v>
      </c>
      <c r="K582" s="344" t="s">
        <v>14241</v>
      </c>
      <c r="L582" s="344" t="s">
        <v>14507</v>
      </c>
    </row>
    <row r="583" spans="1:12" s="254" customFormat="1" ht="17.100000000000001" customHeight="1">
      <c r="A583" s="237" t="s">
        <v>12069</v>
      </c>
      <c r="B583" s="344">
        <v>2009</v>
      </c>
      <c r="C583" s="344" t="s">
        <v>9774</v>
      </c>
      <c r="D583" s="408" t="s">
        <v>14506</v>
      </c>
      <c r="E583" s="301">
        <f t="shared" si="9"/>
        <v>7.1</v>
      </c>
      <c r="F583" s="407">
        <v>7</v>
      </c>
      <c r="G583" s="407">
        <v>6</v>
      </c>
      <c r="H583" s="407">
        <v>8</v>
      </c>
      <c r="I583" s="407">
        <v>7</v>
      </c>
      <c r="J583" s="406">
        <v>45055</v>
      </c>
      <c r="K583" s="344" t="s">
        <v>14505</v>
      </c>
      <c r="L583" s="344" t="s">
        <v>14142</v>
      </c>
    </row>
    <row r="584" spans="1:12" s="254" customFormat="1" ht="17.100000000000001" customHeight="1">
      <c r="A584" s="237" t="s">
        <v>12069</v>
      </c>
      <c r="B584" s="344">
        <v>2010</v>
      </c>
      <c r="C584" s="344" t="s">
        <v>9774</v>
      </c>
      <c r="D584" s="408" t="s">
        <v>14504</v>
      </c>
      <c r="E584" s="301">
        <f t="shared" si="9"/>
        <v>7.1</v>
      </c>
      <c r="F584" s="407">
        <v>7.5</v>
      </c>
      <c r="G584" s="407">
        <v>7.5</v>
      </c>
      <c r="H584" s="407">
        <v>7.5</v>
      </c>
      <c r="I584" s="407">
        <v>6.5</v>
      </c>
      <c r="J584" s="406">
        <v>44899</v>
      </c>
      <c r="K584" s="344" t="s">
        <v>14503</v>
      </c>
      <c r="L584" s="344" t="s">
        <v>14475</v>
      </c>
    </row>
    <row r="585" spans="1:12" s="254" customFormat="1" ht="17.100000000000001" customHeight="1">
      <c r="A585" s="237" t="s">
        <v>12069</v>
      </c>
      <c r="B585" s="344">
        <v>2022</v>
      </c>
      <c r="C585" s="344" t="s">
        <v>9774</v>
      </c>
      <c r="D585" s="408" t="s">
        <v>14502</v>
      </c>
      <c r="E585" s="301">
        <f t="shared" si="9"/>
        <v>7.05</v>
      </c>
      <c r="F585" s="407">
        <v>7.5</v>
      </c>
      <c r="G585" s="407">
        <v>7.5</v>
      </c>
      <c r="H585" s="407">
        <v>8.25</v>
      </c>
      <c r="I585" s="407">
        <v>6</v>
      </c>
      <c r="J585" s="406">
        <v>44864</v>
      </c>
      <c r="K585" s="344" t="s">
        <v>14501</v>
      </c>
      <c r="L585" s="344" t="s">
        <v>14500</v>
      </c>
    </row>
    <row r="586" spans="1:12" s="254" customFormat="1" ht="17.100000000000001" customHeight="1">
      <c r="A586" s="237" t="s">
        <v>12069</v>
      </c>
      <c r="B586" s="344">
        <v>2006</v>
      </c>
      <c r="C586" s="344" t="s">
        <v>9774</v>
      </c>
      <c r="D586" s="408" t="s">
        <v>14499</v>
      </c>
      <c r="E586" s="301">
        <f t="shared" si="9"/>
        <v>7.05</v>
      </c>
      <c r="F586" s="407">
        <v>8.5</v>
      </c>
      <c r="G586" s="407">
        <v>7.5</v>
      </c>
      <c r="H586" s="407">
        <v>6.75</v>
      </c>
      <c r="I586" s="407">
        <v>6</v>
      </c>
      <c r="J586" s="406">
        <v>44834</v>
      </c>
      <c r="K586" s="344" t="s">
        <v>14498</v>
      </c>
      <c r="L586" s="344" t="s">
        <v>14497</v>
      </c>
    </row>
    <row r="587" spans="1:12" s="254" customFormat="1" ht="17.100000000000001" customHeight="1">
      <c r="A587" s="237" t="s">
        <v>12069</v>
      </c>
      <c r="B587" s="300">
        <v>1984</v>
      </c>
      <c r="C587" s="300" t="s">
        <v>9774</v>
      </c>
      <c r="D587" s="405" t="s">
        <v>14496</v>
      </c>
      <c r="E587" s="301">
        <f t="shared" si="9"/>
        <v>7.05</v>
      </c>
      <c r="F587" s="407">
        <v>6.5</v>
      </c>
      <c r="G587" s="407">
        <v>7.5</v>
      </c>
      <c r="H587" s="407">
        <v>7.75</v>
      </c>
      <c r="I587" s="407">
        <v>7</v>
      </c>
      <c r="J587" s="398">
        <v>44810</v>
      </c>
      <c r="K587" s="300" t="s">
        <v>14495</v>
      </c>
      <c r="L587" s="300" t="s">
        <v>12797</v>
      </c>
    </row>
    <row r="588" spans="1:12" s="254" customFormat="1" ht="17.100000000000001" customHeight="1">
      <c r="A588" s="186" t="s">
        <v>12069</v>
      </c>
      <c r="B588" s="344">
        <v>2019</v>
      </c>
      <c r="C588" s="344" t="s">
        <v>9774</v>
      </c>
      <c r="D588" s="408" t="s">
        <v>14494</v>
      </c>
      <c r="E588" s="301">
        <f t="shared" si="9"/>
        <v>7</v>
      </c>
      <c r="F588" s="407">
        <v>7</v>
      </c>
      <c r="G588" s="407">
        <v>5</v>
      </c>
      <c r="H588" s="407">
        <v>8</v>
      </c>
      <c r="I588" s="407">
        <v>7</v>
      </c>
      <c r="J588" s="406">
        <v>45335</v>
      </c>
      <c r="K588" s="344" t="s">
        <v>14493</v>
      </c>
      <c r="L588" s="344" t="s">
        <v>14006</v>
      </c>
    </row>
    <row r="589" spans="1:12" s="254" customFormat="1" ht="17.100000000000001" customHeight="1">
      <c r="A589" s="237" t="s">
        <v>12069</v>
      </c>
      <c r="B589" s="344">
        <v>2023</v>
      </c>
      <c r="C589" s="344" t="s">
        <v>9774</v>
      </c>
      <c r="D589" s="408" t="s">
        <v>14492</v>
      </c>
      <c r="E589" s="301">
        <f t="shared" si="9"/>
        <v>7</v>
      </c>
      <c r="F589" s="407">
        <v>8</v>
      </c>
      <c r="G589" s="407">
        <v>6</v>
      </c>
      <c r="H589" s="407">
        <v>6</v>
      </c>
      <c r="I589" s="407">
        <v>7</v>
      </c>
      <c r="J589" s="406">
        <v>45269</v>
      </c>
      <c r="K589" s="344" t="s">
        <v>14491</v>
      </c>
      <c r="L589" s="344" t="s">
        <v>12737</v>
      </c>
    </row>
    <row r="590" spans="1:12" s="254" customFormat="1" ht="17.100000000000001" customHeight="1">
      <c r="A590" s="237" t="s">
        <v>12069</v>
      </c>
      <c r="B590" s="344">
        <v>2023</v>
      </c>
      <c r="C590" s="344" t="s">
        <v>9774</v>
      </c>
      <c r="D590" s="408" t="s">
        <v>14490</v>
      </c>
      <c r="E590" s="301">
        <f t="shared" si="9"/>
        <v>7</v>
      </c>
      <c r="F590" s="407">
        <v>7</v>
      </c>
      <c r="G590" s="407">
        <v>7</v>
      </c>
      <c r="H590" s="407">
        <v>7</v>
      </c>
      <c r="I590" s="407">
        <v>7</v>
      </c>
      <c r="J590" s="406">
        <v>45245</v>
      </c>
      <c r="K590" s="344" t="s">
        <v>14438</v>
      </c>
      <c r="L590" s="344" t="s">
        <v>14489</v>
      </c>
    </row>
    <row r="591" spans="1:12" s="254" customFormat="1" ht="17.100000000000001" customHeight="1">
      <c r="A591" s="237" t="s">
        <v>12069</v>
      </c>
      <c r="B591" s="344">
        <v>2014</v>
      </c>
      <c r="C591" s="344" t="s">
        <v>9774</v>
      </c>
      <c r="D591" s="408" t="s">
        <v>14488</v>
      </c>
      <c r="E591" s="301">
        <f t="shared" si="9"/>
        <v>7</v>
      </c>
      <c r="F591" s="407">
        <v>7</v>
      </c>
      <c r="G591" s="407">
        <v>7</v>
      </c>
      <c r="H591" s="407">
        <v>7</v>
      </c>
      <c r="I591" s="407">
        <v>7</v>
      </c>
      <c r="J591" s="406">
        <v>45165</v>
      </c>
      <c r="K591" s="344" t="s">
        <v>14487</v>
      </c>
      <c r="L591" s="344" t="s">
        <v>14487</v>
      </c>
    </row>
    <row r="592" spans="1:12" s="254" customFormat="1" ht="17.100000000000001" customHeight="1">
      <c r="A592" s="237" t="s">
        <v>12069</v>
      </c>
      <c r="B592" s="344">
        <v>2001</v>
      </c>
      <c r="C592" s="344" t="s">
        <v>9774</v>
      </c>
      <c r="D592" s="408" t="s">
        <v>14486</v>
      </c>
      <c r="E592" s="301">
        <f t="shared" si="9"/>
        <v>7</v>
      </c>
      <c r="F592" s="407">
        <v>7</v>
      </c>
      <c r="G592" s="407">
        <v>7</v>
      </c>
      <c r="H592" s="407">
        <v>7</v>
      </c>
      <c r="I592" s="407">
        <v>7</v>
      </c>
      <c r="J592" s="406">
        <v>45151</v>
      </c>
      <c r="K592" s="344" t="s">
        <v>14108</v>
      </c>
      <c r="L592" s="344" t="s">
        <v>14485</v>
      </c>
    </row>
    <row r="593" spans="1:12" s="254" customFormat="1" ht="17.100000000000001" customHeight="1">
      <c r="A593" s="237" t="s">
        <v>12069</v>
      </c>
      <c r="B593" s="344">
        <v>2000</v>
      </c>
      <c r="C593" s="344" t="s">
        <v>9774</v>
      </c>
      <c r="D593" s="408" t="s">
        <v>14484</v>
      </c>
      <c r="E593" s="301">
        <f t="shared" si="9"/>
        <v>7</v>
      </c>
      <c r="F593" s="407">
        <v>7</v>
      </c>
      <c r="G593" s="407">
        <v>7</v>
      </c>
      <c r="H593" s="407">
        <v>7</v>
      </c>
      <c r="I593" s="407">
        <v>7</v>
      </c>
      <c r="J593" s="406">
        <v>45116</v>
      </c>
      <c r="K593" s="344" t="s">
        <v>14483</v>
      </c>
      <c r="L593" s="344" t="s">
        <v>14482</v>
      </c>
    </row>
    <row r="594" spans="1:12" s="254" customFormat="1" ht="17.100000000000001" customHeight="1">
      <c r="A594" s="237" t="s">
        <v>12069</v>
      </c>
      <c r="B594" s="344">
        <v>1994</v>
      </c>
      <c r="C594" s="344" t="s">
        <v>9774</v>
      </c>
      <c r="D594" s="408" t="s">
        <v>14481</v>
      </c>
      <c r="E594" s="301">
        <f t="shared" si="9"/>
        <v>7</v>
      </c>
      <c r="F594" s="407">
        <v>7</v>
      </c>
      <c r="G594" s="407">
        <v>7</v>
      </c>
      <c r="H594" s="407">
        <v>7</v>
      </c>
      <c r="I594" s="407">
        <v>7</v>
      </c>
      <c r="J594" s="406">
        <v>45075</v>
      </c>
      <c r="K594" s="344" t="s">
        <v>12751</v>
      </c>
      <c r="L594" s="344" t="s">
        <v>12808</v>
      </c>
    </row>
    <row r="595" spans="1:12" s="254" customFormat="1" ht="17.100000000000001" customHeight="1">
      <c r="A595" s="237" t="s">
        <v>12069</v>
      </c>
      <c r="B595" s="344">
        <v>2002</v>
      </c>
      <c r="C595" s="344" t="s">
        <v>9774</v>
      </c>
      <c r="D595" s="408" t="s">
        <v>14480</v>
      </c>
      <c r="E595" s="301">
        <f t="shared" si="9"/>
        <v>7</v>
      </c>
      <c r="F595" s="407">
        <v>7</v>
      </c>
      <c r="G595" s="407">
        <v>7</v>
      </c>
      <c r="H595" s="407">
        <v>7</v>
      </c>
      <c r="I595" s="407">
        <v>7</v>
      </c>
      <c r="J595" s="406">
        <v>45014</v>
      </c>
      <c r="K595" s="344" t="s">
        <v>14479</v>
      </c>
      <c r="L595" s="344" t="s">
        <v>14478</v>
      </c>
    </row>
    <row r="596" spans="1:12" s="254" customFormat="1" ht="17.100000000000001" customHeight="1">
      <c r="A596" s="237" t="s">
        <v>12069</v>
      </c>
      <c r="B596" s="344">
        <v>2014</v>
      </c>
      <c r="C596" s="344" t="s">
        <v>9774</v>
      </c>
      <c r="D596" s="408" t="s">
        <v>14477</v>
      </c>
      <c r="E596" s="301">
        <f t="shared" si="9"/>
        <v>7</v>
      </c>
      <c r="F596" s="407">
        <v>7</v>
      </c>
      <c r="G596" s="407">
        <v>7.5</v>
      </c>
      <c r="H596" s="407">
        <v>7.75</v>
      </c>
      <c r="I596" s="407">
        <v>6.5</v>
      </c>
      <c r="J596" s="406">
        <v>44970</v>
      </c>
      <c r="K596" s="344" t="s">
        <v>14476</v>
      </c>
      <c r="L596" s="344" t="s">
        <v>14475</v>
      </c>
    </row>
    <row r="597" spans="1:12" s="254" customFormat="1" ht="17.100000000000001" customHeight="1">
      <c r="A597" s="237" t="s">
        <v>12069</v>
      </c>
      <c r="B597" s="344">
        <v>2001</v>
      </c>
      <c r="C597" s="344" t="s">
        <v>9774</v>
      </c>
      <c r="D597" s="408" t="s">
        <v>14474</v>
      </c>
      <c r="E597" s="301">
        <f t="shared" si="9"/>
        <v>7</v>
      </c>
      <c r="F597" s="407">
        <v>7</v>
      </c>
      <c r="G597" s="407">
        <v>7.5</v>
      </c>
      <c r="H597" s="407">
        <v>6.75</v>
      </c>
      <c r="I597" s="407">
        <v>7</v>
      </c>
      <c r="J597" s="406">
        <v>44927</v>
      </c>
      <c r="K597" s="344" t="s">
        <v>14139</v>
      </c>
      <c r="L597" s="344" t="s">
        <v>14473</v>
      </c>
    </row>
    <row r="598" spans="1:12" s="254" customFormat="1" ht="17.100000000000001" customHeight="1">
      <c r="A598" s="237" t="s">
        <v>12069</v>
      </c>
      <c r="B598" s="344">
        <v>1996</v>
      </c>
      <c r="C598" s="344" t="s">
        <v>9774</v>
      </c>
      <c r="D598" s="408" t="s">
        <v>14472</v>
      </c>
      <c r="E598" s="301">
        <f t="shared" si="9"/>
        <v>7</v>
      </c>
      <c r="F598" s="407">
        <v>6</v>
      </c>
      <c r="G598" s="407">
        <v>6.5</v>
      </c>
      <c r="H598" s="407">
        <v>8.75</v>
      </c>
      <c r="I598" s="407">
        <v>7</v>
      </c>
      <c r="J598" s="406">
        <v>44817</v>
      </c>
      <c r="K598" s="344" t="s">
        <v>14471</v>
      </c>
      <c r="L598" s="344" t="s">
        <v>14470</v>
      </c>
    </row>
    <row r="599" spans="1:12" s="254" customFormat="1" ht="17.100000000000001" customHeight="1">
      <c r="A599" s="237" t="s">
        <v>12069</v>
      </c>
      <c r="B599" s="300">
        <v>1996</v>
      </c>
      <c r="C599" s="300" t="s">
        <v>9774</v>
      </c>
      <c r="D599" s="405" t="s">
        <v>11955</v>
      </c>
      <c r="E599" s="301">
        <f t="shared" si="9"/>
        <v>7</v>
      </c>
      <c r="F599" s="407">
        <v>9</v>
      </c>
      <c r="G599" s="407">
        <v>9</v>
      </c>
      <c r="H599" s="407">
        <v>7</v>
      </c>
      <c r="I599" s="407">
        <v>5</v>
      </c>
      <c r="J599" s="398">
        <v>44548</v>
      </c>
      <c r="K599" s="300" t="s">
        <v>14469</v>
      </c>
      <c r="L599" s="300" t="s">
        <v>14468</v>
      </c>
    </row>
    <row r="600" spans="1:12" s="254" customFormat="1" ht="17.100000000000001" customHeight="1">
      <c r="A600" s="237" t="s">
        <v>12069</v>
      </c>
      <c r="B600" s="344">
        <v>2000</v>
      </c>
      <c r="C600" s="344" t="s">
        <v>9774</v>
      </c>
      <c r="D600" s="408" t="s">
        <v>14467</v>
      </c>
      <c r="E600" s="301">
        <f t="shared" si="9"/>
        <v>6.95</v>
      </c>
      <c r="F600" s="407">
        <v>7</v>
      </c>
      <c r="G600" s="407">
        <v>5</v>
      </c>
      <c r="H600" s="407">
        <v>7.75</v>
      </c>
      <c r="I600" s="407">
        <v>7</v>
      </c>
      <c r="J600" s="406">
        <v>44996</v>
      </c>
      <c r="K600" s="344" t="s">
        <v>14466</v>
      </c>
      <c r="L600" s="344" t="s">
        <v>14465</v>
      </c>
    </row>
    <row r="601" spans="1:12" s="254" customFormat="1" ht="17.100000000000001" customHeight="1">
      <c r="A601" s="237" t="s">
        <v>12069</v>
      </c>
      <c r="B601" s="300">
        <v>2020</v>
      </c>
      <c r="C601" s="300" t="s">
        <v>9774</v>
      </c>
      <c r="D601" s="408" t="s">
        <v>14464</v>
      </c>
      <c r="E601" s="301">
        <f t="shared" si="9"/>
        <v>6.95</v>
      </c>
      <c r="F601" s="407">
        <v>7</v>
      </c>
      <c r="G601" s="407">
        <v>7</v>
      </c>
      <c r="H601" s="407">
        <v>6.75</v>
      </c>
      <c r="I601" s="407">
        <v>7</v>
      </c>
      <c r="J601" s="398">
        <v>44910</v>
      </c>
      <c r="K601" s="300" t="s">
        <v>14463</v>
      </c>
      <c r="L601" s="300" t="s">
        <v>13984</v>
      </c>
    </row>
    <row r="602" spans="1:12" s="254" customFormat="1" ht="17.100000000000001" customHeight="1">
      <c r="A602" s="186" t="s">
        <v>12069</v>
      </c>
      <c r="B602" s="344">
        <v>1964</v>
      </c>
      <c r="C602" s="344" t="s">
        <v>9774</v>
      </c>
      <c r="D602" s="408" t="s">
        <v>14462</v>
      </c>
      <c r="E602" s="301">
        <f t="shared" ref="E602:E665" si="10">((F602*3)+G602+(H602*2)+(4*I602))/10</f>
        <v>6.9</v>
      </c>
      <c r="F602" s="407">
        <v>8</v>
      </c>
      <c r="G602" s="407">
        <v>7</v>
      </c>
      <c r="H602" s="407">
        <v>7</v>
      </c>
      <c r="I602" s="407">
        <v>6</v>
      </c>
      <c r="J602" s="406">
        <v>45323</v>
      </c>
      <c r="K602" s="344" t="s">
        <v>14368</v>
      </c>
      <c r="L602" s="344" t="s">
        <v>12782</v>
      </c>
    </row>
    <row r="603" spans="1:12" s="254" customFormat="1" ht="17.100000000000001" customHeight="1">
      <c r="A603" s="237" t="s">
        <v>12069</v>
      </c>
      <c r="B603" s="344">
        <v>2005</v>
      </c>
      <c r="C603" s="344" t="s">
        <v>9774</v>
      </c>
      <c r="D603" s="408" t="s">
        <v>14461</v>
      </c>
      <c r="E603" s="301">
        <f t="shared" si="10"/>
        <v>6.9</v>
      </c>
      <c r="F603" s="407">
        <v>7</v>
      </c>
      <c r="G603" s="407">
        <v>6</v>
      </c>
      <c r="H603" s="407">
        <v>7</v>
      </c>
      <c r="I603" s="407">
        <v>7</v>
      </c>
      <c r="J603" s="398">
        <v>45110</v>
      </c>
      <c r="K603" s="344" t="s">
        <v>14460</v>
      </c>
      <c r="L603" s="344" t="s">
        <v>14459</v>
      </c>
    </row>
    <row r="604" spans="1:12" s="254" customFormat="1" ht="17.100000000000001" customHeight="1">
      <c r="A604" s="237" t="s">
        <v>12069</v>
      </c>
      <c r="B604" s="344">
        <v>1977</v>
      </c>
      <c r="C604" s="344" t="s">
        <v>9774</v>
      </c>
      <c r="D604" s="408" t="s">
        <v>14458</v>
      </c>
      <c r="E604" s="301">
        <f t="shared" si="10"/>
        <v>6.9</v>
      </c>
      <c r="F604" s="407">
        <v>8</v>
      </c>
      <c r="G604" s="407">
        <v>7</v>
      </c>
      <c r="H604" s="407">
        <v>7</v>
      </c>
      <c r="I604" s="407">
        <v>6</v>
      </c>
      <c r="J604" s="406">
        <v>45057</v>
      </c>
      <c r="K604" s="344" t="s">
        <v>14457</v>
      </c>
      <c r="L604" s="344" t="s">
        <v>12790</v>
      </c>
    </row>
    <row r="605" spans="1:12" s="254" customFormat="1" ht="17.100000000000001" customHeight="1">
      <c r="A605" s="237" t="s">
        <v>12069</v>
      </c>
      <c r="B605" s="344">
        <v>2022</v>
      </c>
      <c r="C605" s="344" t="s">
        <v>9774</v>
      </c>
      <c r="D605" s="408" t="s">
        <v>14456</v>
      </c>
      <c r="E605" s="301">
        <f t="shared" si="10"/>
        <v>6.9</v>
      </c>
      <c r="F605" s="407">
        <v>7</v>
      </c>
      <c r="G605" s="407">
        <v>6</v>
      </c>
      <c r="H605" s="407">
        <v>7</v>
      </c>
      <c r="I605" s="407">
        <v>7</v>
      </c>
      <c r="J605" s="406">
        <v>45009</v>
      </c>
      <c r="K605" s="344" t="s">
        <v>14455</v>
      </c>
      <c r="L605" s="344" t="s">
        <v>14379</v>
      </c>
    </row>
    <row r="606" spans="1:12" s="254" customFormat="1" ht="17.100000000000001" customHeight="1">
      <c r="A606" s="237" t="s">
        <v>12069</v>
      </c>
      <c r="B606" s="344">
        <v>2023</v>
      </c>
      <c r="C606" s="344" t="s">
        <v>9774</v>
      </c>
      <c r="D606" s="408" t="s">
        <v>14454</v>
      </c>
      <c r="E606" s="301">
        <f t="shared" si="10"/>
        <v>6.9</v>
      </c>
      <c r="F606" s="407">
        <v>7</v>
      </c>
      <c r="G606" s="407">
        <v>7</v>
      </c>
      <c r="H606" s="407">
        <v>6.5</v>
      </c>
      <c r="I606" s="407">
        <v>7</v>
      </c>
      <c r="J606" s="406">
        <v>44983</v>
      </c>
      <c r="K606" s="344" t="s">
        <v>14453</v>
      </c>
      <c r="L606" s="409" t="s">
        <v>14452</v>
      </c>
    </row>
    <row r="607" spans="1:12" s="254" customFormat="1" ht="17.100000000000001" customHeight="1">
      <c r="A607" s="237" t="s">
        <v>12069</v>
      </c>
      <c r="B607" s="344">
        <v>2018</v>
      </c>
      <c r="C607" s="344" t="s">
        <v>9774</v>
      </c>
      <c r="D607" s="408" t="s">
        <v>14451</v>
      </c>
      <c r="E607" s="301">
        <f t="shared" si="10"/>
        <v>6.9</v>
      </c>
      <c r="F607" s="407">
        <v>7</v>
      </c>
      <c r="G607" s="407">
        <v>7</v>
      </c>
      <c r="H607" s="407">
        <v>7.5</v>
      </c>
      <c r="I607" s="407">
        <v>6.5</v>
      </c>
      <c r="J607" s="398">
        <v>44940</v>
      </c>
      <c r="K607" s="344" t="s">
        <v>14450</v>
      </c>
      <c r="L607" s="344" t="s">
        <v>14449</v>
      </c>
    </row>
    <row r="608" spans="1:12" s="254" customFormat="1" ht="17.100000000000001" customHeight="1">
      <c r="A608" s="237" t="s">
        <v>12069</v>
      </c>
      <c r="B608" s="344">
        <v>1998</v>
      </c>
      <c r="C608" s="344" t="s">
        <v>9774</v>
      </c>
      <c r="D608" s="408" t="s">
        <v>14448</v>
      </c>
      <c r="E608" s="301">
        <f t="shared" si="10"/>
        <v>6.9</v>
      </c>
      <c r="F608" s="407">
        <v>7.5</v>
      </c>
      <c r="G608" s="407">
        <v>6.5</v>
      </c>
      <c r="H608" s="407">
        <v>7</v>
      </c>
      <c r="I608" s="407">
        <v>6.5</v>
      </c>
      <c r="J608" s="406">
        <v>44926</v>
      </c>
      <c r="K608" s="344" t="s">
        <v>14447</v>
      </c>
      <c r="L608" s="344" t="s">
        <v>14446</v>
      </c>
    </row>
    <row r="609" spans="1:12" s="254" customFormat="1" ht="17.100000000000001" customHeight="1">
      <c r="A609" s="237" t="s">
        <v>12069</v>
      </c>
      <c r="B609" s="344">
        <v>2022</v>
      </c>
      <c r="C609" s="344" t="s">
        <v>9774</v>
      </c>
      <c r="D609" s="408" t="s">
        <v>14445</v>
      </c>
      <c r="E609" s="301">
        <f t="shared" si="10"/>
        <v>6.9</v>
      </c>
      <c r="F609" s="407">
        <v>7</v>
      </c>
      <c r="G609" s="407">
        <v>6.5</v>
      </c>
      <c r="H609" s="407">
        <v>6.75</v>
      </c>
      <c r="I609" s="407">
        <v>7</v>
      </c>
      <c r="J609" s="406">
        <v>44895</v>
      </c>
      <c r="K609" s="344" t="s">
        <v>14444</v>
      </c>
      <c r="L609" s="344" t="s">
        <v>14443</v>
      </c>
    </row>
    <row r="610" spans="1:12" s="254" customFormat="1" ht="17.100000000000001" customHeight="1">
      <c r="A610" s="237" t="s">
        <v>12069</v>
      </c>
      <c r="B610" s="300">
        <v>2002</v>
      </c>
      <c r="C610" s="300" t="s">
        <v>9774</v>
      </c>
      <c r="D610" s="405" t="s">
        <v>14442</v>
      </c>
      <c r="E610" s="301">
        <f t="shared" si="10"/>
        <v>6.9</v>
      </c>
      <c r="F610" s="407">
        <v>7</v>
      </c>
      <c r="G610" s="407">
        <v>7.5</v>
      </c>
      <c r="H610" s="407">
        <v>7.25</v>
      </c>
      <c r="I610" s="407">
        <v>6.5</v>
      </c>
      <c r="J610" s="398">
        <v>44780</v>
      </c>
      <c r="K610" s="300" t="s">
        <v>14441</v>
      </c>
      <c r="L610" s="300" t="s">
        <v>14440</v>
      </c>
    </row>
    <row r="611" spans="1:12" s="254" customFormat="1" ht="17.100000000000001" customHeight="1">
      <c r="A611" s="237" t="s">
        <v>12069</v>
      </c>
      <c r="B611" s="344">
        <v>1999</v>
      </c>
      <c r="C611" s="344" t="s">
        <v>9774</v>
      </c>
      <c r="D611" s="408" t="s">
        <v>14439</v>
      </c>
      <c r="E611" s="301">
        <f t="shared" si="10"/>
        <v>6.9</v>
      </c>
      <c r="F611" s="407">
        <v>7.5</v>
      </c>
      <c r="G611" s="407">
        <v>6.5</v>
      </c>
      <c r="H611" s="407">
        <v>7</v>
      </c>
      <c r="I611" s="407">
        <v>6.5</v>
      </c>
      <c r="J611" s="406">
        <v>44619</v>
      </c>
      <c r="K611" s="344" t="s">
        <v>14438</v>
      </c>
      <c r="L611" s="344" t="s">
        <v>14184</v>
      </c>
    </row>
    <row r="612" spans="1:12" s="254" customFormat="1" ht="17.100000000000001" customHeight="1">
      <c r="A612" s="237" t="s">
        <v>12069</v>
      </c>
      <c r="B612" s="344">
        <v>2022</v>
      </c>
      <c r="C612" s="344" t="s">
        <v>9774</v>
      </c>
      <c r="D612" s="408" t="s">
        <v>14437</v>
      </c>
      <c r="E612" s="301">
        <f t="shared" si="10"/>
        <v>6.85</v>
      </c>
      <c r="F612" s="407">
        <v>7</v>
      </c>
      <c r="G612" s="407">
        <v>7</v>
      </c>
      <c r="H612" s="407">
        <v>6.25</v>
      </c>
      <c r="I612" s="407">
        <v>7</v>
      </c>
      <c r="J612" s="406">
        <v>44982</v>
      </c>
      <c r="K612" s="344" t="s">
        <v>14067</v>
      </c>
      <c r="L612" s="409" t="s">
        <v>12715</v>
      </c>
    </row>
    <row r="613" spans="1:12" s="254" customFormat="1" ht="17.100000000000001" customHeight="1">
      <c r="A613" s="237" t="s">
        <v>12069</v>
      </c>
      <c r="B613" s="344">
        <v>1994</v>
      </c>
      <c r="C613" s="344" t="s">
        <v>9774</v>
      </c>
      <c r="D613" s="408" t="s">
        <v>11941</v>
      </c>
      <c r="E613" s="301">
        <f t="shared" si="10"/>
        <v>6.85</v>
      </c>
      <c r="F613" s="407">
        <v>6</v>
      </c>
      <c r="G613" s="407">
        <v>8</v>
      </c>
      <c r="H613" s="407">
        <v>7.25</v>
      </c>
      <c r="I613" s="407">
        <v>7</v>
      </c>
      <c r="J613" s="406">
        <v>44976</v>
      </c>
      <c r="K613" s="344" t="s">
        <v>14436</v>
      </c>
      <c r="L613" s="344" t="s">
        <v>14184</v>
      </c>
    </row>
    <row r="614" spans="1:12" s="254" customFormat="1" ht="17.100000000000001" customHeight="1">
      <c r="A614" s="237" t="s">
        <v>12069</v>
      </c>
      <c r="B614" s="344">
        <v>2016</v>
      </c>
      <c r="C614" s="344" t="s">
        <v>9774</v>
      </c>
      <c r="D614" s="408" t="s">
        <v>14435</v>
      </c>
      <c r="E614" s="301">
        <f t="shared" si="10"/>
        <v>6.85</v>
      </c>
      <c r="F614" s="407">
        <v>7.5</v>
      </c>
      <c r="G614" s="407">
        <v>7</v>
      </c>
      <c r="H614" s="407">
        <v>6.5</v>
      </c>
      <c r="I614" s="407">
        <v>6.5</v>
      </c>
      <c r="J614" s="406">
        <v>44835</v>
      </c>
      <c r="K614" s="344" t="s">
        <v>14434</v>
      </c>
      <c r="L614" s="344" t="s">
        <v>14243</v>
      </c>
    </row>
    <row r="615" spans="1:12" s="254" customFormat="1" ht="17.100000000000001" customHeight="1">
      <c r="A615" s="237" t="s">
        <v>12069</v>
      </c>
      <c r="B615" s="344">
        <v>2023</v>
      </c>
      <c r="C615" s="344" t="s">
        <v>9774</v>
      </c>
      <c r="D615" s="237" t="s">
        <v>14433</v>
      </c>
      <c r="E615" s="301">
        <f t="shared" si="10"/>
        <v>6.8</v>
      </c>
      <c r="F615" s="407">
        <v>7</v>
      </c>
      <c r="G615" s="407">
        <v>5</v>
      </c>
      <c r="H615" s="407">
        <v>7</v>
      </c>
      <c r="I615" s="407">
        <v>7</v>
      </c>
      <c r="J615" s="398">
        <v>45108</v>
      </c>
      <c r="K615" s="344" t="s">
        <v>14432</v>
      </c>
      <c r="L615" s="344" t="s">
        <v>14431</v>
      </c>
    </row>
    <row r="616" spans="1:12" s="254" customFormat="1" ht="17.100000000000001" customHeight="1">
      <c r="A616" s="237" t="s">
        <v>12069</v>
      </c>
      <c r="B616" s="344">
        <v>2023</v>
      </c>
      <c r="C616" s="344" t="s">
        <v>9774</v>
      </c>
      <c r="D616" s="408" t="s">
        <v>14430</v>
      </c>
      <c r="E616" s="301">
        <f t="shared" si="10"/>
        <v>6.8</v>
      </c>
      <c r="F616" s="407">
        <v>7</v>
      </c>
      <c r="G616" s="407">
        <v>7</v>
      </c>
      <c r="H616" s="407">
        <v>8</v>
      </c>
      <c r="I616" s="407">
        <v>6</v>
      </c>
      <c r="J616" s="406">
        <v>45091</v>
      </c>
      <c r="K616" s="344" t="s">
        <v>14429</v>
      </c>
      <c r="L616" s="344" t="s">
        <v>14158</v>
      </c>
    </row>
    <row r="617" spans="1:12" s="254" customFormat="1" ht="17.100000000000001" customHeight="1">
      <c r="A617" s="237" t="s">
        <v>12069</v>
      </c>
      <c r="B617" s="344">
        <v>1997</v>
      </c>
      <c r="C617" s="344" t="s">
        <v>9774</v>
      </c>
      <c r="D617" s="408" t="s">
        <v>14428</v>
      </c>
      <c r="E617" s="301">
        <f t="shared" si="10"/>
        <v>6.8</v>
      </c>
      <c r="F617" s="407">
        <v>7</v>
      </c>
      <c r="G617" s="407">
        <v>7</v>
      </c>
      <c r="H617" s="407">
        <v>6</v>
      </c>
      <c r="I617" s="407">
        <v>7</v>
      </c>
      <c r="J617" s="406">
        <v>45074</v>
      </c>
      <c r="K617" s="344" t="s">
        <v>14427</v>
      </c>
      <c r="L617" s="344" t="s">
        <v>14360</v>
      </c>
    </row>
    <row r="618" spans="1:12" s="254" customFormat="1" ht="17.100000000000001" customHeight="1">
      <c r="A618" s="237" t="s">
        <v>12069</v>
      </c>
      <c r="B618" s="344">
        <v>2005</v>
      </c>
      <c r="C618" s="344" t="s">
        <v>9774</v>
      </c>
      <c r="D618" s="408" t="s">
        <v>14426</v>
      </c>
      <c r="E618" s="301">
        <f t="shared" si="10"/>
        <v>6.8</v>
      </c>
      <c r="F618" s="407">
        <v>7</v>
      </c>
      <c r="G618" s="407">
        <v>7.5</v>
      </c>
      <c r="H618" s="407">
        <v>7.75</v>
      </c>
      <c r="I618" s="407">
        <v>6</v>
      </c>
      <c r="J618" s="406">
        <v>44972</v>
      </c>
      <c r="K618" s="344" t="s">
        <v>14168</v>
      </c>
      <c r="L618" s="344" t="s">
        <v>12666</v>
      </c>
    </row>
    <row r="619" spans="1:12" s="254" customFormat="1" ht="17.100000000000001" customHeight="1">
      <c r="A619" s="237" t="s">
        <v>12069</v>
      </c>
      <c r="B619" s="300">
        <v>2000</v>
      </c>
      <c r="C619" s="300" t="s">
        <v>9774</v>
      </c>
      <c r="D619" s="405" t="s">
        <v>14425</v>
      </c>
      <c r="E619" s="301">
        <f t="shared" si="10"/>
        <v>6.8</v>
      </c>
      <c r="F619" s="407">
        <v>6</v>
      </c>
      <c r="G619" s="407">
        <v>8</v>
      </c>
      <c r="H619" s="407">
        <v>8</v>
      </c>
      <c r="I619" s="407">
        <v>6.5</v>
      </c>
      <c r="J619" s="398">
        <v>44575</v>
      </c>
      <c r="K619" s="300" t="s">
        <v>14185</v>
      </c>
      <c r="L619" s="300" t="s">
        <v>12766</v>
      </c>
    </row>
    <row r="620" spans="1:12" s="254" customFormat="1" ht="17.100000000000001" customHeight="1">
      <c r="A620" s="237" t="s">
        <v>12069</v>
      </c>
      <c r="B620" s="344">
        <v>1998</v>
      </c>
      <c r="C620" s="344" t="s">
        <v>9774</v>
      </c>
      <c r="D620" s="408" t="s">
        <v>14424</v>
      </c>
      <c r="E620" s="301">
        <f t="shared" si="10"/>
        <v>6.75</v>
      </c>
      <c r="F620" s="407">
        <v>6.5</v>
      </c>
      <c r="G620" s="407">
        <v>7.5</v>
      </c>
      <c r="H620" s="407">
        <v>7.25</v>
      </c>
      <c r="I620" s="407">
        <v>6.5</v>
      </c>
      <c r="J620" s="406">
        <v>44968</v>
      </c>
      <c r="K620" s="344" t="s">
        <v>14423</v>
      </c>
      <c r="L620" s="409" t="s">
        <v>14026</v>
      </c>
    </row>
    <row r="621" spans="1:12" s="254" customFormat="1" ht="17.100000000000001" customHeight="1">
      <c r="A621" s="237" t="s">
        <v>12069</v>
      </c>
      <c r="B621" s="344">
        <v>1981</v>
      </c>
      <c r="C621" s="344" t="s">
        <v>9774</v>
      </c>
      <c r="D621" s="408" t="s">
        <v>14422</v>
      </c>
      <c r="E621" s="301">
        <f t="shared" si="10"/>
        <v>6.75</v>
      </c>
      <c r="F621" s="407">
        <v>7</v>
      </c>
      <c r="G621" s="407">
        <v>6.5</v>
      </c>
      <c r="H621" s="407">
        <v>7</v>
      </c>
      <c r="I621" s="407">
        <v>6.5</v>
      </c>
      <c r="J621" s="406">
        <v>44857</v>
      </c>
      <c r="K621" s="344" t="s">
        <v>14273</v>
      </c>
      <c r="L621" s="344" t="s">
        <v>14421</v>
      </c>
    </row>
    <row r="622" spans="1:12" s="254" customFormat="1" ht="17.100000000000001" customHeight="1">
      <c r="A622" s="237" t="s">
        <v>12069</v>
      </c>
      <c r="B622" s="344">
        <v>2002</v>
      </c>
      <c r="C622" s="344" t="s">
        <v>9774</v>
      </c>
      <c r="D622" s="408" t="s">
        <v>14420</v>
      </c>
      <c r="E622" s="301">
        <f t="shared" si="10"/>
        <v>6.75</v>
      </c>
      <c r="F622" s="407">
        <v>7.5</v>
      </c>
      <c r="G622" s="407">
        <v>6.5</v>
      </c>
      <c r="H622" s="407">
        <v>7.25</v>
      </c>
      <c r="I622" s="407">
        <v>6</v>
      </c>
      <c r="J622" s="406">
        <v>44835</v>
      </c>
      <c r="K622" s="344" t="s">
        <v>14307</v>
      </c>
      <c r="L622" s="344" t="s">
        <v>14419</v>
      </c>
    </row>
    <row r="623" spans="1:12" s="254" customFormat="1" ht="17.100000000000001" customHeight="1">
      <c r="A623" s="186" t="s">
        <v>12069</v>
      </c>
      <c r="B623" s="344">
        <v>2003</v>
      </c>
      <c r="C623" s="344" t="s">
        <v>9774</v>
      </c>
      <c r="D623" s="408" t="s">
        <v>14418</v>
      </c>
      <c r="E623" s="301">
        <f t="shared" si="10"/>
        <v>6.7</v>
      </c>
      <c r="F623" s="407">
        <v>7</v>
      </c>
      <c r="G623" s="407">
        <v>8</v>
      </c>
      <c r="H623" s="407">
        <v>7</v>
      </c>
      <c r="I623" s="407">
        <v>6</v>
      </c>
      <c r="J623" s="406">
        <v>45336</v>
      </c>
      <c r="K623" s="344" t="s">
        <v>14417</v>
      </c>
      <c r="L623" s="344" t="s">
        <v>14366</v>
      </c>
    </row>
    <row r="624" spans="1:12" s="254" customFormat="1" ht="17.100000000000001" customHeight="1">
      <c r="A624" s="186" t="s">
        <v>12069</v>
      </c>
      <c r="B624" s="344">
        <v>1987</v>
      </c>
      <c r="C624" s="344" t="s">
        <v>9774</v>
      </c>
      <c r="D624" s="408" t="s">
        <v>14416</v>
      </c>
      <c r="E624" s="301">
        <f t="shared" si="10"/>
        <v>6.7</v>
      </c>
      <c r="F624" s="407">
        <v>7</v>
      </c>
      <c r="G624" s="407">
        <v>8</v>
      </c>
      <c r="H624" s="407">
        <v>7</v>
      </c>
      <c r="I624" s="407">
        <v>6</v>
      </c>
      <c r="J624" s="406">
        <v>45331</v>
      </c>
      <c r="K624" s="344" t="s">
        <v>14405</v>
      </c>
      <c r="L624" s="344" t="s">
        <v>14415</v>
      </c>
    </row>
    <row r="625" spans="1:12" s="254" customFormat="1" ht="17.100000000000001" customHeight="1">
      <c r="A625" s="237" t="s">
        <v>12069</v>
      </c>
      <c r="B625" s="344">
        <v>1968</v>
      </c>
      <c r="C625" s="344" t="s">
        <v>9774</v>
      </c>
      <c r="D625" s="408" t="s">
        <v>11870</v>
      </c>
      <c r="E625" s="301">
        <f t="shared" si="10"/>
        <v>6.7</v>
      </c>
      <c r="F625" s="407">
        <v>8</v>
      </c>
      <c r="G625" s="407">
        <v>7</v>
      </c>
      <c r="H625" s="407">
        <v>6</v>
      </c>
      <c r="I625" s="407">
        <v>6</v>
      </c>
      <c r="J625" s="406">
        <v>45036</v>
      </c>
      <c r="K625" s="344" t="s">
        <v>14414</v>
      </c>
      <c r="L625" s="344" t="s">
        <v>14413</v>
      </c>
    </row>
    <row r="626" spans="1:12" s="254" customFormat="1" ht="17.100000000000001" customHeight="1">
      <c r="A626" s="237" t="s">
        <v>12069</v>
      </c>
      <c r="B626" s="344">
        <v>1978</v>
      </c>
      <c r="C626" s="344" t="s">
        <v>9774</v>
      </c>
      <c r="D626" s="408" t="s">
        <v>14412</v>
      </c>
      <c r="E626" s="301">
        <f t="shared" si="10"/>
        <v>6.7</v>
      </c>
      <c r="F626" s="407">
        <v>7</v>
      </c>
      <c r="G626" s="407">
        <v>6</v>
      </c>
      <c r="H626" s="407">
        <v>6</v>
      </c>
      <c r="I626" s="407">
        <v>7</v>
      </c>
      <c r="J626" s="406">
        <v>45024</v>
      </c>
      <c r="K626" s="344" t="s">
        <v>14411</v>
      </c>
      <c r="L626" s="347" t="s">
        <v>14410</v>
      </c>
    </row>
    <row r="627" spans="1:12" s="254" customFormat="1" ht="17.100000000000001" customHeight="1">
      <c r="A627" s="237" t="s">
        <v>12069</v>
      </c>
      <c r="B627" s="344">
        <v>2019</v>
      </c>
      <c r="C627" s="344" t="s">
        <v>9774</v>
      </c>
      <c r="D627" s="408" t="s">
        <v>14409</v>
      </c>
      <c r="E627" s="301">
        <f t="shared" si="10"/>
        <v>6.7</v>
      </c>
      <c r="F627" s="407">
        <v>7</v>
      </c>
      <c r="G627" s="407">
        <v>6</v>
      </c>
      <c r="H627" s="407">
        <v>6</v>
      </c>
      <c r="I627" s="407">
        <v>7</v>
      </c>
      <c r="J627" s="406">
        <v>45009</v>
      </c>
      <c r="K627" s="344" t="s">
        <v>14408</v>
      </c>
      <c r="L627" s="344" t="s">
        <v>14407</v>
      </c>
    </row>
    <row r="628" spans="1:12" s="254" customFormat="1" ht="17.100000000000001" customHeight="1">
      <c r="A628" s="237" t="s">
        <v>12069</v>
      </c>
      <c r="B628" s="344">
        <v>1968</v>
      </c>
      <c r="C628" s="344" t="s">
        <v>9774</v>
      </c>
      <c r="D628" s="408" t="s">
        <v>14406</v>
      </c>
      <c r="E628" s="301">
        <f t="shared" si="10"/>
        <v>6.7</v>
      </c>
      <c r="F628" s="407">
        <v>6.5</v>
      </c>
      <c r="G628" s="407">
        <v>7.5</v>
      </c>
      <c r="H628" s="407">
        <v>8</v>
      </c>
      <c r="I628" s="407">
        <v>6</v>
      </c>
      <c r="J628" s="398">
        <v>44948</v>
      </c>
      <c r="K628" s="344" t="s">
        <v>14405</v>
      </c>
      <c r="L628" s="344" t="s">
        <v>14404</v>
      </c>
    </row>
    <row r="629" spans="1:12" s="254" customFormat="1" ht="17.100000000000001" customHeight="1">
      <c r="A629" s="237" t="s">
        <v>12069</v>
      </c>
      <c r="B629" s="300">
        <v>1956</v>
      </c>
      <c r="C629" s="300" t="s">
        <v>9774</v>
      </c>
      <c r="D629" s="405" t="s">
        <v>14403</v>
      </c>
      <c r="E629" s="301">
        <f t="shared" si="10"/>
        <v>6.7</v>
      </c>
      <c r="F629" s="407">
        <v>7</v>
      </c>
      <c r="G629" s="407">
        <v>7.5</v>
      </c>
      <c r="H629" s="407">
        <v>7.25</v>
      </c>
      <c r="I629" s="407">
        <v>6</v>
      </c>
      <c r="J629" s="398">
        <v>44598</v>
      </c>
      <c r="K629" s="300" t="s">
        <v>14402</v>
      </c>
      <c r="L629" s="300" t="s">
        <v>14401</v>
      </c>
    </row>
    <row r="630" spans="1:12" s="254" customFormat="1" ht="17.100000000000001" customHeight="1">
      <c r="A630" s="237" t="s">
        <v>12069</v>
      </c>
      <c r="B630" s="344">
        <v>1969</v>
      </c>
      <c r="C630" s="344" t="s">
        <v>9774</v>
      </c>
      <c r="D630" s="408" t="s">
        <v>14400</v>
      </c>
      <c r="E630" s="301">
        <f t="shared" si="10"/>
        <v>6.6749999999999998</v>
      </c>
      <c r="F630" s="407">
        <v>6.5</v>
      </c>
      <c r="G630" s="407">
        <v>6.25</v>
      </c>
      <c r="H630" s="407">
        <v>8.5</v>
      </c>
      <c r="I630" s="407">
        <v>6</v>
      </c>
      <c r="J630" s="406">
        <v>44625</v>
      </c>
      <c r="K630" s="344" t="s">
        <v>14399</v>
      </c>
      <c r="L630" s="344" t="s">
        <v>14398</v>
      </c>
    </row>
    <row r="631" spans="1:12" s="254" customFormat="1" ht="17.100000000000001" customHeight="1">
      <c r="A631" s="237" t="s">
        <v>12069</v>
      </c>
      <c r="B631" s="300">
        <v>2004</v>
      </c>
      <c r="C631" s="300" t="s">
        <v>9774</v>
      </c>
      <c r="D631" s="405" t="s">
        <v>14397</v>
      </c>
      <c r="E631" s="301">
        <f t="shared" si="10"/>
        <v>6.65</v>
      </c>
      <c r="F631" s="407">
        <v>7.5</v>
      </c>
      <c r="G631" s="407">
        <v>6</v>
      </c>
      <c r="H631" s="407">
        <v>6</v>
      </c>
      <c r="I631" s="407">
        <v>6.5</v>
      </c>
      <c r="J631" s="398">
        <v>44597</v>
      </c>
      <c r="K631" s="300" t="s">
        <v>14396</v>
      </c>
      <c r="L631" s="300" t="s">
        <v>14395</v>
      </c>
    </row>
    <row r="632" spans="1:12" s="254" customFormat="1" ht="17.100000000000001" customHeight="1">
      <c r="A632" s="237" t="s">
        <v>12069</v>
      </c>
      <c r="B632" s="300">
        <v>1989</v>
      </c>
      <c r="C632" s="300" t="s">
        <v>9774</v>
      </c>
      <c r="D632" s="405" t="s">
        <v>14394</v>
      </c>
      <c r="E632" s="301">
        <f t="shared" si="10"/>
        <v>6.65</v>
      </c>
      <c r="F632" s="407">
        <v>9</v>
      </c>
      <c r="G632" s="407">
        <v>7.5</v>
      </c>
      <c r="H632" s="407">
        <v>6</v>
      </c>
      <c r="I632" s="407">
        <v>5</v>
      </c>
      <c r="J632" s="398">
        <v>44541</v>
      </c>
      <c r="K632" s="300" t="s">
        <v>14281</v>
      </c>
      <c r="L632" s="300" t="s">
        <v>12688</v>
      </c>
    </row>
    <row r="633" spans="1:12" s="254" customFormat="1" ht="17.100000000000001" customHeight="1">
      <c r="A633" s="237" t="s">
        <v>12069</v>
      </c>
      <c r="B633" s="344">
        <v>1979</v>
      </c>
      <c r="C633" s="344" t="s">
        <v>9774</v>
      </c>
      <c r="D633" s="408" t="s">
        <v>11868</v>
      </c>
      <c r="E633" s="301">
        <f t="shared" si="10"/>
        <v>6.6</v>
      </c>
      <c r="F633" s="407">
        <v>6</v>
      </c>
      <c r="G633" s="407">
        <v>8</v>
      </c>
      <c r="H633" s="407">
        <v>6</v>
      </c>
      <c r="I633" s="407">
        <v>7</v>
      </c>
      <c r="J633" s="406">
        <v>45163</v>
      </c>
      <c r="K633" s="344" t="s">
        <v>14393</v>
      </c>
      <c r="L633" s="344" t="s">
        <v>12674</v>
      </c>
    </row>
    <row r="634" spans="1:12" s="254" customFormat="1" ht="17.100000000000001" customHeight="1">
      <c r="A634" s="237" t="s">
        <v>12069</v>
      </c>
      <c r="B634" s="344">
        <v>1989</v>
      </c>
      <c r="C634" s="344" t="s">
        <v>9774</v>
      </c>
      <c r="D634" s="408" t="s">
        <v>14392</v>
      </c>
      <c r="E634" s="301">
        <f t="shared" si="10"/>
        <v>6.6</v>
      </c>
      <c r="F634" s="407">
        <v>7</v>
      </c>
      <c r="G634" s="407">
        <v>7</v>
      </c>
      <c r="H634" s="407">
        <v>7</v>
      </c>
      <c r="I634" s="407">
        <v>6</v>
      </c>
      <c r="J634" s="406">
        <v>45142</v>
      </c>
      <c r="K634" s="344" t="s">
        <v>14391</v>
      </c>
      <c r="L634" s="344" t="s">
        <v>14390</v>
      </c>
    </row>
    <row r="635" spans="1:12" s="254" customFormat="1" ht="17.100000000000001" customHeight="1">
      <c r="A635" s="237" t="s">
        <v>12069</v>
      </c>
      <c r="B635" s="344">
        <v>1994</v>
      </c>
      <c r="C635" s="344" t="s">
        <v>9774</v>
      </c>
      <c r="D635" s="408" t="s">
        <v>14389</v>
      </c>
      <c r="E635" s="301">
        <f t="shared" si="10"/>
        <v>6.6</v>
      </c>
      <c r="F635" s="407">
        <v>7</v>
      </c>
      <c r="G635" s="407">
        <v>7</v>
      </c>
      <c r="H635" s="407">
        <v>7</v>
      </c>
      <c r="I635" s="407">
        <v>6</v>
      </c>
      <c r="J635" s="406">
        <v>45091</v>
      </c>
      <c r="K635" s="344" t="s">
        <v>14388</v>
      </c>
      <c r="L635" s="344" t="s">
        <v>14387</v>
      </c>
    </row>
    <row r="636" spans="1:12" s="254" customFormat="1" ht="17.100000000000001" customHeight="1">
      <c r="A636" s="237" t="s">
        <v>12069</v>
      </c>
      <c r="B636" s="344">
        <v>1994</v>
      </c>
      <c r="C636" s="344" t="s">
        <v>9774</v>
      </c>
      <c r="D636" s="408" t="s">
        <v>2632</v>
      </c>
      <c r="E636" s="301">
        <f t="shared" si="10"/>
        <v>6.6</v>
      </c>
      <c r="F636" s="407">
        <v>7</v>
      </c>
      <c r="G636" s="407">
        <v>7</v>
      </c>
      <c r="H636" s="407">
        <v>7</v>
      </c>
      <c r="I636" s="407">
        <v>6</v>
      </c>
      <c r="J636" s="406">
        <v>45058</v>
      </c>
      <c r="K636" s="344" t="s">
        <v>14386</v>
      </c>
      <c r="L636" s="344" t="s">
        <v>12736</v>
      </c>
    </row>
    <row r="637" spans="1:12" s="254" customFormat="1" ht="17.100000000000001" customHeight="1">
      <c r="A637" s="237" t="s">
        <v>12069</v>
      </c>
      <c r="B637" s="344">
        <v>1982</v>
      </c>
      <c r="C637" s="344" t="s">
        <v>9774</v>
      </c>
      <c r="D637" s="408" t="s">
        <v>14385</v>
      </c>
      <c r="E637" s="301">
        <f t="shared" si="10"/>
        <v>6.6</v>
      </c>
      <c r="F637" s="407">
        <v>7</v>
      </c>
      <c r="G637" s="407">
        <v>7</v>
      </c>
      <c r="H637" s="407">
        <v>7</v>
      </c>
      <c r="I637" s="407">
        <v>6</v>
      </c>
      <c r="J637" s="406">
        <v>45057</v>
      </c>
      <c r="K637" s="344" t="s">
        <v>14384</v>
      </c>
      <c r="L637" s="344" t="s">
        <v>12671</v>
      </c>
    </row>
    <row r="638" spans="1:12" s="254" customFormat="1" ht="17.100000000000001" customHeight="1">
      <c r="A638" s="237" t="s">
        <v>12069</v>
      </c>
      <c r="B638" s="344">
        <v>2004</v>
      </c>
      <c r="C638" s="344" t="s">
        <v>9774</v>
      </c>
      <c r="D638" s="408" t="s">
        <v>14383</v>
      </c>
      <c r="E638" s="301">
        <f t="shared" si="10"/>
        <v>6.6</v>
      </c>
      <c r="F638" s="407">
        <v>8</v>
      </c>
      <c r="G638" s="407">
        <v>8</v>
      </c>
      <c r="H638" s="407">
        <v>5</v>
      </c>
      <c r="I638" s="407">
        <v>6</v>
      </c>
      <c r="J638" s="406">
        <v>45037</v>
      </c>
      <c r="K638" s="344" t="s">
        <v>12782</v>
      </c>
      <c r="L638" s="344" t="s">
        <v>14382</v>
      </c>
    </row>
    <row r="639" spans="1:12" s="254" customFormat="1" ht="17.100000000000001" customHeight="1">
      <c r="A639" s="237" t="s">
        <v>12069</v>
      </c>
      <c r="B639" s="344">
        <v>2016</v>
      </c>
      <c r="C639" s="344" t="s">
        <v>9774</v>
      </c>
      <c r="D639" s="408" t="s">
        <v>14381</v>
      </c>
      <c r="E639" s="301">
        <f t="shared" si="10"/>
        <v>6.6</v>
      </c>
      <c r="F639" s="407">
        <v>7</v>
      </c>
      <c r="G639" s="407">
        <v>5</v>
      </c>
      <c r="H639" s="407">
        <v>6</v>
      </c>
      <c r="I639" s="407">
        <v>7</v>
      </c>
      <c r="J639" s="406">
        <v>45036</v>
      </c>
      <c r="K639" s="344" t="s">
        <v>14380</v>
      </c>
      <c r="L639" s="344" t="s">
        <v>14379</v>
      </c>
    </row>
    <row r="640" spans="1:12" s="254" customFormat="1">
      <c r="A640" s="237" t="s">
        <v>12069</v>
      </c>
      <c r="B640" s="344">
        <v>2000</v>
      </c>
      <c r="C640" s="344" t="s">
        <v>9774</v>
      </c>
      <c r="D640" s="408" t="s">
        <v>14378</v>
      </c>
      <c r="E640" s="301">
        <f t="shared" si="10"/>
        <v>6.6</v>
      </c>
      <c r="F640" s="407">
        <v>6</v>
      </c>
      <c r="G640" s="407">
        <v>6</v>
      </c>
      <c r="H640" s="407">
        <v>7</v>
      </c>
      <c r="I640" s="407">
        <v>7</v>
      </c>
      <c r="J640" s="406">
        <v>45029</v>
      </c>
      <c r="K640" s="344" t="s">
        <v>14317</v>
      </c>
      <c r="L640" s="344" t="s">
        <v>12665</v>
      </c>
    </row>
    <row r="641" spans="1:12" s="254" customFormat="1">
      <c r="A641" s="237" t="s">
        <v>12069</v>
      </c>
      <c r="B641" s="344">
        <v>1996</v>
      </c>
      <c r="C641" s="344" t="s">
        <v>9774</v>
      </c>
      <c r="D641" s="408" t="s">
        <v>14377</v>
      </c>
      <c r="E641" s="301">
        <f t="shared" si="10"/>
        <v>6.6</v>
      </c>
      <c r="F641" s="407">
        <v>8</v>
      </c>
      <c r="G641" s="407">
        <v>6</v>
      </c>
      <c r="H641" s="407">
        <v>6</v>
      </c>
      <c r="I641" s="407">
        <v>6</v>
      </c>
      <c r="J641" s="406">
        <v>45018</v>
      </c>
      <c r="K641" s="344" t="s">
        <v>14376</v>
      </c>
      <c r="L641" s="344" t="s">
        <v>14375</v>
      </c>
    </row>
    <row r="642" spans="1:12" s="254" customFormat="1" ht="17.100000000000001" customHeight="1">
      <c r="A642" s="237" t="s">
        <v>12069</v>
      </c>
      <c r="B642" s="344">
        <v>2022</v>
      </c>
      <c r="C642" s="344" t="s">
        <v>9774</v>
      </c>
      <c r="D642" s="408" t="s">
        <v>14374</v>
      </c>
      <c r="E642" s="301">
        <f t="shared" si="10"/>
        <v>6.6</v>
      </c>
      <c r="F642" s="407">
        <v>6</v>
      </c>
      <c r="G642" s="407">
        <v>6</v>
      </c>
      <c r="H642" s="407">
        <v>7</v>
      </c>
      <c r="I642" s="407">
        <v>7</v>
      </c>
      <c r="J642" s="398">
        <v>44943</v>
      </c>
      <c r="K642" s="344" t="s">
        <v>14373</v>
      </c>
      <c r="L642" s="344" t="s">
        <v>14372</v>
      </c>
    </row>
    <row r="643" spans="1:12" s="254" customFormat="1" ht="17.100000000000001" customHeight="1">
      <c r="A643" s="237" t="s">
        <v>12069</v>
      </c>
      <c r="B643" s="344">
        <v>2006</v>
      </c>
      <c r="C643" s="344" t="s">
        <v>9774</v>
      </c>
      <c r="D643" s="408" t="s">
        <v>14371</v>
      </c>
      <c r="E643" s="301">
        <f t="shared" si="10"/>
        <v>6.55</v>
      </c>
      <c r="F643" s="407">
        <v>7</v>
      </c>
      <c r="G643" s="407">
        <v>6</v>
      </c>
      <c r="H643" s="407">
        <v>7.25</v>
      </c>
      <c r="I643" s="407">
        <v>6</v>
      </c>
      <c r="J643" s="406">
        <v>44751</v>
      </c>
      <c r="K643" s="344" t="s">
        <v>12782</v>
      </c>
      <c r="L643" s="344" t="s">
        <v>14370</v>
      </c>
    </row>
    <row r="644" spans="1:12" s="254" customFormat="1" ht="17.100000000000001" customHeight="1">
      <c r="A644" s="186" t="s">
        <v>12069</v>
      </c>
      <c r="B644" s="344">
        <v>1965</v>
      </c>
      <c r="C644" s="344" t="s">
        <v>9774</v>
      </c>
      <c r="D644" s="408" t="s">
        <v>14369</v>
      </c>
      <c r="E644" s="301">
        <f t="shared" si="10"/>
        <v>6.5</v>
      </c>
      <c r="F644" s="407">
        <v>7</v>
      </c>
      <c r="G644" s="407">
        <v>6</v>
      </c>
      <c r="H644" s="407">
        <v>7</v>
      </c>
      <c r="I644" s="407">
        <v>6</v>
      </c>
      <c r="J644" s="406">
        <v>45324</v>
      </c>
      <c r="K644" s="344" t="s">
        <v>14368</v>
      </c>
      <c r="L644" s="344" t="s">
        <v>12782</v>
      </c>
    </row>
    <row r="645" spans="1:12" s="254" customFormat="1" ht="17.100000000000001" customHeight="1">
      <c r="A645" s="237" t="s">
        <v>12069</v>
      </c>
      <c r="B645" s="344">
        <v>2001</v>
      </c>
      <c r="C645" s="344" t="s">
        <v>9774</v>
      </c>
      <c r="D645" s="408" t="s">
        <v>14367</v>
      </c>
      <c r="E645" s="301">
        <f t="shared" si="10"/>
        <v>6.5</v>
      </c>
      <c r="F645" s="407">
        <v>7</v>
      </c>
      <c r="G645" s="407">
        <v>6</v>
      </c>
      <c r="H645" s="407">
        <v>7</v>
      </c>
      <c r="I645" s="407">
        <v>6</v>
      </c>
      <c r="J645" s="406">
        <v>45158</v>
      </c>
      <c r="K645" s="344" t="s">
        <v>14298</v>
      </c>
      <c r="L645" s="344" t="s">
        <v>14366</v>
      </c>
    </row>
    <row r="646" spans="1:12" s="254" customFormat="1" ht="17.100000000000001" customHeight="1">
      <c r="A646" s="237" t="s">
        <v>12069</v>
      </c>
      <c r="B646" s="344">
        <v>2023</v>
      </c>
      <c r="C646" s="344" t="s">
        <v>9774</v>
      </c>
      <c r="D646" s="408" t="s">
        <v>14365</v>
      </c>
      <c r="E646" s="301">
        <f t="shared" si="10"/>
        <v>6.5</v>
      </c>
      <c r="F646" s="407">
        <v>7</v>
      </c>
      <c r="G646" s="407">
        <v>6</v>
      </c>
      <c r="H646" s="407">
        <v>7</v>
      </c>
      <c r="I646" s="407">
        <v>6</v>
      </c>
      <c r="J646" s="406">
        <v>45150</v>
      </c>
      <c r="K646" s="344" t="s">
        <v>14364</v>
      </c>
      <c r="L646" s="344" t="s">
        <v>14363</v>
      </c>
    </row>
    <row r="647" spans="1:12" s="254" customFormat="1" ht="17.100000000000001" customHeight="1">
      <c r="A647" s="237" t="s">
        <v>12069</v>
      </c>
      <c r="B647" s="344">
        <v>1980</v>
      </c>
      <c r="C647" s="344" t="s">
        <v>9774</v>
      </c>
      <c r="D647" s="408" t="s">
        <v>14362</v>
      </c>
      <c r="E647" s="301">
        <f t="shared" si="10"/>
        <v>6.5</v>
      </c>
      <c r="F647" s="407">
        <v>7</v>
      </c>
      <c r="G647" s="407">
        <v>8</v>
      </c>
      <c r="H647" s="407">
        <v>6</v>
      </c>
      <c r="I647" s="407">
        <v>6</v>
      </c>
      <c r="J647" s="406">
        <v>45024</v>
      </c>
      <c r="K647" s="344" t="s">
        <v>14361</v>
      </c>
      <c r="L647" s="344" t="s">
        <v>14360</v>
      </c>
    </row>
    <row r="648" spans="1:12" s="254" customFormat="1" ht="17.100000000000001" customHeight="1">
      <c r="A648" s="237" t="s">
        <v>12069</v>
      </c>
      <c r="B648" s="344">
        <v>2005</v>
      </c>
      <c r="C648" s="344" t="s">
        <v>9774</v>
      </c>
      <c r="D648" s="408" t="s">
        <v>14359</v>
      </c>
      <c r="E648" s="301">
        <f t="shared" si="10"/>
        <v>6.5</v>
      </c>
      <c r="F648" s="407">
        <v>6.5</v>
      </c>
      <c r="G648" s="407">
        <v>7.5</v>
      </c>
      <c r="H648" s="407">
        <v>6</v>
      </c>
      <c r="I648" s="407">
        <v>6.5</v>
      </c>
      <c r="J648" s="406">
        <v>44892</v>
      </c>
      <c r="K648" s="344" t="s">
        <v>14358</v>
      </c>
      <c r="L648" s="344" t="s">
        <v>14357</v>
      </c>
    </row>
    <row r="649" spans="1:12" s="254" customFormat="1" ht="17.100000000000001" customHeight="1">
      <c r="A649" s="237" t="s">
        <v>12069</v>
      </c>
      <c r="B649" s="344">
        <v>1965</v>
      </c>
      <c r="C649" s="344" t="s">
        <v>9774</v>
      </c>
      <c r="D649" s="408" t="s">
        <v>14356</v>
      </c>
      <c r="E649" s="301">
        <f t="shared" si="10"/>
        <v>6.5</v>
      </c>
      <c r="F649" s="407">
        <v>6.5</v>
      </c>
      <c r="G649" s="407">
        <v>7</v>
      </c>
      <c r="H649" s="407">
        <v>7.25</v>
      </c>
      <c r="I649" s="407">
        <v>6</v>
      </c>
      <c r="J649" s="406">
        <v>44745</v>
      </c>
      <c r="K649" s="344" t="s">
        <v>14355</v>
      </c>
      <c r="L649" s="344" t="s">
        <v>12682</v>
      </c>
    </row>
    <row r="650" spans="1:12" s="254" customFormat="1" ht="17.100000000000001" customHeight="1">
      <c r="A650" s="237" t="s">
        <v>12069</v>
      </c>
      <c r="B650" s="300">
        <v>1979</v>
      </c>
      <c r="C650" s="300" t="s">
        <v>9774</v>
      </c>
      <c r="D650" s="405" t="s">
        <v>14354</v>
      </c>
      <c r="E650" s="301">
        <f t="shared" si="10"/>
        <v>6.45</v>
      </c>
      <c r="F650" s="407">
        <v>6.5</v>
      </c>
      <c r="G650" s="407">
        <v>7</v>
      </c>
      <c r="H650" s="407">
        <v>6</v>
      </c>
      <c r="I650" s="407">
        <v>6.5</v>
      </c>
      <c r="J650" s="398">
        <v>44884</v>
      </c>
      <c r="K650" s="300" t="s">
        <v>14353</v>
      </c>
      <c r="L650" s="300" t="s">
        <v>14352</v>
      </c>
    </row>
    <row r="651" spans="1:12" s="254" customFormat="1" ht="17.100000000000001" customHeight="1">
      <c r="A651" s="237" t="s">
        <v>12069</v>
      </c>
      <c r="B651" s="344">
        <v>2023</v>
      </c>
      <c r="C651" s="344" t="s">
        <v>9774</v>
      </c>
      <c r="D651" s="408" t="s">
        <v>14351</v>
      </c>
      <c r="E651" s="301">
        <f t="shared" si="10"/>
        <v>6.4</v>
      </c>
      <c r="F651" s="407">
        <v>8</v>
      </c>
      <c r="G651" s="407">
        <v>6</v>
      </c>
      <c r="H651" s="407">
        <v>5</v>
      </c>
      <c r="I651" s="407">
        <v>6</v>
      </c>
      <c r="J651" s="406">
        <v>45143</v>
      </c>
      <c r="K651" s="344" t="s">
        <v>14350</v>
      </c>
      <c r="L651" s="344" t="s">
        <v>14349</v>
      </c>
    </row>
    <row r="652" spans="1:12" s="254" customFormat="1" ht="17.100000000000001" customHeight="1">
      <c r="A652" s="237" t="s">
        <v>12069</v>
      </c>
      <c r="B652" s="344">
        <v>2019</v>
      </c>
      <c r="C652" s="344" t="s">
        <v>9774</v>
      </c>
      <c r="D652" s="408" t="s">
        <v>14348</v>
      </c>
      <c r="E652" s="301">
        <f t="shared" si="10"/>
        <v>6.4</v>
      </c>
      <c r="F652" s="407">
        <v>6</v>
      </c>
      <c r="G652" s="407">
        <v>8</v>
      </c>
      <c r="H652" s="407">
        <v>7</v>
      </c>
      <c r="I652" s="407">
        <v>6</v>
      </c>
      <c r="J652" s="406">
        <v>45138</v>
      </c>
      <c r="K652" s="344" t="s">
        <v>12695</v>
      </c>
      <c r="L652" s="344" t="s">
        <v>13567</v>
      </c>
    </row>
    <row r="653" spans="1:12" s="254" customFormat="1" ht="17.100000000000001" customHeight="1">
      <c r="A653" s="237" t="s">
        <v>12069</v>
      </c>
      <c r="B653" s="344">
        <v>1980</v>
      </c>
      <c r="C653" s="344" t="s">
        <v>9774</v>
      </c>
      <c r="D653" s="408" t="s">
        <v>14347</v>
      </c>
      <c r="E653" s="301">
        <f t="shared" si="10"/>
        <v>6.4</v>
      </c>
      <c r="F653" s="407">
        <v>7</v>
      </c>
      <c r="G653" s="407">
        <v>5</v>
      </c>
      <c r="H653" s="407">
        <v>7</v>
      </c>
      <c r="I653" s="407">
        <v>6</v>
      </c>
      <c r="J653" s="406">
        <v>45135</v>
      </c>
      <c r="K653" s="344" t="s">
        <v>14346</v>
      </c>
      <c r="L653" s="344" t="s">
        <v>14345</v>
      </c>
    </row>
    <row r="654" spans="1:12" s="254" customFormat="1" ht="17.100000000000001" customHeight="1">
      <c r="A654" s="237" t="s">
        <v>12069</v>
      </c>
      <c r="B654" s="344">
        <v>2019</v>
      </c>
      <c r="C654" s="344" t="s">
        <v>9774</v>
      </c>
      <c r="D654" s="408" t="s">
        <v>14344</v>
      </c>
      <c r="E654" s="301">
        <f t="shared" si="10"/>
        <v>6.4</v>
      </c>
      <c r="F654" s="407">
        <v>7</v>
      </c>
      <c r="G654" s="407">
        <v>7</v>
      </c>
      <c r="H654" s="407">
        <v>6</v>
      </c>
      <c r="I654" s="407">
        <v>6</v>
      </c>
      <c r="J654" s="406">
        <v>45046</v>
      </c>
      <c r="K654" s="344" t="s">
        <v>14204</v>
      </c>
      <c r="L654" s="344" t="s">
        <v>14343</v>
      </c>
    </row>
    <row r="655" spans="1:12" s="254" customFormat="1" ht="17.100000000000001" customHeight="1">
      <c r="A655" s="237" t="s">
        <v>12069</v>
      </c>
      <c r="B655" s="344">
        <v>2023</v>
      </c>
      <c r="C655" s="344" t="s">
        <v>9774</v>
      </c>
      <c r="D655" s="408" t="s">
        <v>14342</v>
      </c>
      <c r="E655" s="301">
        <f t="shared" si="10"/>
        <v>6.4</v>
      </c>
      <c r="F655" s="407">
        <v>7</v>
      </c>
      <c r="G655" s="407">
        <v>5</v>
      </c>
      <c r="H655" s="407">
        <v>7</v>
      </c>
      <c r="I655" s="407">
        <v>6</v>
      </c>
      <c r="J655" s="406">
        <v>45030</v>
      </c>
      <c r="K655" s="344" t="s">
        <v>14341</v>
      </c>
      <c r="L655" s="344" t="s">
        <v>14124</v>
      </c>
    </row>
    <row r="656" spans="1:12" s="254" customFormat="1" ht="17.100000000000001" customHeight="1">
      <c r="A656" s="237" t="s">
        <v>12069</v>
      </c>
      <c r="B656" s="344">
        <v>2020</v>
      </c>
      <c r="C656" s="344" t="s">
        <v>9774</v>
      </c>
      <c r="D656" s="408" t="s">
        <v>14340</v>
      </c>
      <c r="E656" s="301">
        <f t="shared" si="10"/>
        <v>6.4</v>
      </c>
      <c r="F656" s="407">
        <v>7</v>
      </c>
      <c r="G656" s="407">
        <v>5</v>
      </c>
      <c r="H656" s="407">
        <v>7</v>
      </c>
      <c r="I656" s="407">
        <v>6</v>
      </c>
      <c r="J656" s="406">
        <v>45024</v>
      </c>
      <c r="K656" s="344" t="s">
        <v>14339</v>
      </c>
      <c r="L656" s="344" t="s">
        <v>14338</v>
      </c>
    </row>
    <row r="657" spans="1:12" s="254" customFormat="1" ht="17.100000000000001" customHeight="1">
      <c r="A657" s="237" t="s">
        <v>12069</v>
      </c>
      <c r="B657" s="344">
        <v>2022</v>
      </c>
      <c r="C657" s="344" t="s">
        <v>9774</v>
      </c>
      <c r="D657" s="408" t="s">
        <v>14337</v>
      </c>
      <c r="E657" s="301">
        <f t="shared" si="10"/>
        <v>6.4</v>
      </c>
      <c r="F657" s="407">
        <v>6.5</v>
      </c>
      <c r="G657" s="407">
        <v>5.5</v>
      </c>
      <c r="H657" s="407">
        <v>7.5</v>
      </c>
      <c r="I657" s="407">
        <v>6</v>
      </c>
      <c r="J657" s="406">
        <v>44870</v>
      </c>
      <c r="K657" s="344" t="s">
        <v>14336</v>
      </c>
      <c r="L657" s="344" t="s">
        <v>14335</v>
      </c>
    </row>
    <row r="658" spans="1:12" s="254" customFormat="1" ht="17.100000000000001" customHeight="1">
      <c r="A658" s="237" t="s">
        <v>12069</v>
      </c>
      <c r="B658" s="344">
        <v>1999</v>
      </c>
      <c r="C658" s="344" t="s">
        <v>9774</v>
      </c>
      <c r="D658" s="408" t="s">
        <v>14334</v>
      </c>
      <c r="E658" s="301">
        <f t="shared" si="10"/>
        <v>6.35</v>
      </c>
      <c r="F658" s="407">
        <v>7</v>
      </c>
      <c r="G658" s="407">
        <v>7.5</v>
      </c>
      <c r="H658" s="407">
        <v>7.5</v>
      </c>
      <c r="I658" s="407">
        <v>5</v>
      </c>
      <c r="J658" s="406">
        <v>44954</v>
      </c>
      <c r="K658" s="344" t="s">
        <v>12765</v>
      </c>
      <c r="L658" s="409" t="s">
        <v>14333</v>
      </c>
    </row>
    <row r="659" spans="1:12" s="254" customFormat="1" ht="17.100000000000001" customHeight="1">
      <c r="A659" s="237" t="s">
        <v>12069</v>
      </c>
      <c r="B659" s="344">
        <v>2016</v>
      </c>
      <c r="C659" s="344" t="s">
        <v>9774</v>
      </c>
      <c r="D659" s="408" t="s">
        <v>14332</v>
      </c>
      <c r="E659" s="301">
        <f t="shared" si="10"/>
        <v>6.35</v>
      </c>
      <c r="F659" s="407">
        <v>6</v>
      </c>
      <c r="G659" s="407">
        <v>6</v>
      </c>
      <c r="H659" s="407">
        <v>6.75</v>
      </c>
      <c r="I659" s="407">
        <v>6.5</v>
      </c>
      <c r="J659" s="406">
        <v>44934</v>
      </c>
      <c r="K659" s="344" t="s">
        <v>14331</v>
      </c>
      <c r="L659" s="344" t="s">
        <v>14330</v>
      </c>
    </row>
    <row r="660" spans="1:12" s="254" customFormat="1" ht="17.100000000000001" customHeight="1">
      <c r="A660" s="237" t="s">
        <v>12069</v>
      </c>
      <c r="B660" s="344">
        <v>2014</v>
      </c>
      <c r="C660" s="344" t="s">
        <v>9774</v>
      </c>
      <c r="D660" s="408" t="s">
        <v>14329</v>
      </c>
      <c r="E660" s="301">
        <f t="shared" si="10"/>
        <v>6.35</v>
      </c>
      <c r="F660" s="407">
        <v>6.5</v>
      </c>
      <c r="G660" s="407">
        <v>7</v>
      </c>
      <c r="H660" s="407">
        <v>6.5</v>
      </c>
      <c r="I660" s="407">
        <v>6</v>
      </c>
      <c r="J660" s="406">
        <v>44887</v>
      </c>
      <c r="K660" s="344" t="s">
        <v>14328</v>
      </c>
      <c r="L660" s="344" t="s">
        <v>14327</v>
      </c>
    </row>
    <row r="661" spans="1:12" s="254" customFormat="1" ht="17.100000000000001" customHeight="1">
      <c r="A661" s="186" t="s">
        <v>12069</v>
      </c>
      <c r="B661" s="344">
        <v>1998</v>
      </c>
      <c r="C661" s="344" t="s">
        <v>9774</v>
      </c>
      <c r="D661" s="408" t="s">
        <v>14326</v>
      </c>
      <c r="E661" s="301">
        <f t="shared" si="10"/>
        <v>6.3</v>
      </c>
      <c r="F661" s="407">
        <v>7</v>
      </c>
      <c r="G661" s="407">
        <v>6</v>
      </c>
      <c r="H661" s="407">
        <v>6</v>
      </c>
      <c r="I661" s="407">
        <v>6</v>
      </c>
      <c r="J661" s="406">
        <v>45335</v>
      </c>
      <c r="K661" s="344" t="s">
        <v>14325</v>
      </c>
      <c r="L661" s="344" t="s">
        <v>14150</v>
      </c>
    </row>
    <row r="662" spans="1:12" s="254" customFormat="1" ht="17.100000000000001" customHeight="1">
      <c r="A662" s="237" t="s">
        <v>12069</v>
      </c>
      <c r="B662" s="344">
        <v>2016</v>
      </c>
      <c r="C662" s="344" t="s">
        <v>9774</v>
      </c>
      <c r="D662" s="408" t="s">
        <v>14324</v>
      </c>
      <c r="E662" s="301">
        <f t="shared" si="10"/>
        <v>6.3</v>
      </c>
      <c r="F662" s="407">
        <v>7</v>
      </c>
      <c r="G662" s="407">
        <v>6</v>
      </c>
      <c r="H662" s="407">
        <v>6</v>
      </c>
      <c r="I662" s="407">
        <v>6</v>
      </c>
      <c r="J662" s="398">
        <v>45109</v>
      </c>
      <c r="K662" s="344" t="s">
        <v>14323</v>
      </c>
      <c r="L662" s="344" t="s">
        <v>14322</v>
      </c>
    </row>
    <row r="663" spans="1:12" s="254" customFormat="1" ht="17.100000000000001" customHeight="1">
      <c r="A663" s="237" t="s">
        <v>12069</v>
      </c>
      <c r="B663" s="344">
        <v>1995</v>
      </c>
      <c r="C663" s="344" t="s">
        <v>9774</v>
      </c>
      <c r="D663" s="408" t="s">
        <v>14321</v>
      </c>
      <c r="E663" s="301">
        <f t="shared" si="10"/>
        <v>6.3</v>
      </c>
      <c r="F663" s="407">
        <v>6</v>
      </c>
      <c r="G663" s="407">
        <v>7</v>
      </c>
      <c r="H663" s="407">
        <v>5</v>
      </c>
      <c r="I663" s="407">
        <v>7</v>
      </c>
      <c r="J663" s="406">
        <v>45053</v>
      </c>
      <c r="K663" s="344" t="s">
        <v>14320</v>
      </c>
      <c r="L663" s="344" t="s">
        <v>14319</v>
      </c>
    </row>
    <row r="664" spans="1:12" s="254" customFormat="1" ht="17.100000000000001" customHeight="1">
      <c r="A664" s="237" t="s">
        <v>12069</v>
      </c>
      <c r="B664" s="344">
        <v>1994</v>
      </c>
      <c r="C664" s="344" t="s">
        <v>9774</v>
      </c>
      <c r="D664" s="408" t="s">
        <v>14318</v>
      </c>
      <c r="E664" s="301">
        <f t="shared" si="10"/>
        <v>6.3</v>
      </c>
      <c r="F664" s="407">
        <v>8</v>
      </c>
      <c r="G664" s="407">
        <v>5</v>
      </c>
      <c r="H664" s="407">
        <v>7</v>
      </c>
      <c r="I664" s="407">
        <v>5</v>
      </c>
      <c r="J664" s="406">
        <v>45025</v>
      </c>
      <c r="K664" s="344" t="s">
        <v>14317</v>
      </c>
      <c r="L664" s="344" t="s">
        <v>12665</v>
      </c>
    </row>
    <row r="665" spans="1:12" s="254" customFormat="1" ht="17.100000000000001" customHeight="1">
      <c r="A665" s="237" t="s">
        <v>12069</v>
      </c>
      <c r="B665" s="344">
        <v>2010</v>
      </c>
      <c r="C665" s="344" t="s">
        <v>9774</v>
      </c>
      <c r="D665" s="408" t="s">
        <v>14316</v>
      </c>
      <c r="E665" s="301">
        <f t="shared" si="10"/>
        <v>6.3</v>
      </c>
      <c r="F665" s="407">
        <v>6</v>
      </c>
      <c r="G665" s="407">
        <v>6</v>
      </c>
      <c r="H665" s="407">
        <v>6.5</v>
      </c>
      <c r="I665" s="407">
        <v>6.5</v>
      </c>
      <c r="J665" s="406">
        <v>44892</v>
      </c>
      <c r="K665" s="344" t="s">
        <v>14315</v>
      </c>
      <c r="L665" s="344" t="s">
        <v>14277</v>
      </c>
    </row>
    <row r="666" spans="1:12" s="254" customFormat="1" ht="17.100000000000001" customHeight="1">
      <c r="A666" s="237" t="s">
        <v>12069</v>
      </c>
      <c r="B666" s="344">
        <v>2021</v>
      </c>
      <c r="C666" s="344" t="s">
        <v>9774</v>
      </c>
      <c r="D666" s="408" t="s">
        <v>14314</v>
      </c>
      <c r="E666" s="301">
        <f t="shared" ref="E666:E729" si="11">((F666*3)+G666+(H666*2)+(4*I666))/10</f>
        <v>6.25</v>
      </c>
      <c r="F666" s="407">
        <v>5.5</v>
      </c>
      <c r="G666" s="407">
        <v>6.5</v>
      </c>
      <c r="H666" s="407">
        <v>6.75</v>
      </c>
      <c r="I666" s="407">
        <v>6.5</v>
      </c>
      <c r="J666" s="406">
        <v>44975</v>
      </c>
      <c r="K666" s="344" t="s">
        <v>14313</v>
      </c>
      <c r="L666" s="344" t="s">
        <v>14312</v>
      </c>
    </row>
    <row r="667" spans="1:12" s="254" customFormat="1" ht="17.100000000000001" customHeight="1">
      <c r="A667" s="237" t="s">
        <v>12069</v>
      </c>
      <c r="B667" s="344">
        <v>1989</v>
      </c>
      <c r="C667" s="344" t="s">
        <v>9774</v>
      </c>
      <c r="D667" s="408" t="s">
        <v>14311</v>
      </c>
      <c r="E667" s="301">
        <f t="shared" si="11"/>
        <v>6.25</v>
      </c>
      <c r="F667" s="407">
        <v>6.5</v>
      </c>
      <c r="G667" s="407">
        <v>5</v>
      </c>
      <c r="H667" s="407">
        <v>7</v>
      </c>
      <c r="I667" s="407">
        <v>6</v>
      </c>
      <c r="J667" s="406">
        <v>44927</v>
      </c>
      <c r="K667" s="344" t="s">
        <v>14310</v>
      </c>
      <c r="L667" s="344" t="s">
        <v>14309</v>
      </c>
    </row>
    <row r="668" spans="1:12" s="254" customFormat="1" ht="17.100000000000001" customHeight="1">
      <c r="A668" s="237" t="s">
        <v>12069</v>
      </c>
      <c r="B668" s="300">
        <v>1981</v>
      </c>
      <c r="C668" s="300" t="s">
        <v>9774</v>
      </c>
      <c r="D668" s="405" t="s">
        <v>14308</v>
      </c>
      <c r="E668" s="301">
        <f t="shared" si="11"/>
        <v>6.25</v>
      </c>
      <c r="F668" s="407">
        <v>7.5</v>
      </c>
      <c r="G668" s="407">
        <v>5.5</v>
      </c>
      <c r="H668" s="407">
        <v>6.25</v>
      </c>
      <c r="I668" s="407">
        <v>5.5</v>
      </c>
      <c r="J668" s="398">
        <v>44600</v>
      </c>
      <c r="K668" s="300" t="s">
        <v>14307</v>
      </c>
      <c r="L668" s="300" t="s">
        <v>14306</v>
      </c>
    </row>
    <row r="669" spans="1:12" s="254" customFormat="1" ht="17.100000000000001" customHeight="1">
      <c r="A669" s="186" t="s">
        <v>12069</v>
      </c>
      <c r="B669" s="344">
        <v>2023</v>
      </c>
      <c r="C669" s="344" t="s">
        <v>9774</v>
      </c>
      <c r="D669" s="408" t="s">
        <v>9518</v>
      </c>
      <c r="E669" s="301">
        <f t="shared" si="11"/>
        <v>6.2</v>
      </c>
      <c r="F669" s="407">
        <v>6</v>
      </c>
      <c r="G669" s="407">
        <v>6</v>
      </c>
      <c r="H669" s="407">
        <v>7</v>
      </c>
      <c r="I669" s="407">
        <v>6</v>
      </c>
      <c r="J669" s="406">
        <v>45326</v>
      </c>
      <c r="K669" s="344" t="s">
        <v>14305</v>
      </c>
      <c r="L669" s="344" t="s">
        <v>14304</v>
      </c>
    </row>
    <row r="670" spans="1:12" s="254" customFormat="1" ht="17.100000000000001" customHeight="1">
      <c r="A670" s="237" t="s">
        <v>12069</v>
      </c>
      <c r="B670" s="344">
        <v>2005</v>
      </c>
      <c r="C670" s="344" t="s">
        <v>9774</v>
      </c>
      <c r="D670" s="408" t="s">
        <v>14303</v>
      </c>
      <c r="E670" s="301">
        <f t="shared" si="11"/>
        <v>6.2</v>
      </c>
      <c r="F670" s="407">
        <v>6</v>
      </c>
      <c r="G670" s="407">
        <v>6</v>
      </c>
      <c r="H670" s="407">
        <v>7</v>
      </c>
      <c r="I670" s="407">
        <v>6</v>
      </c>
      <c r="J670" s="406">
        <v>45114</v>
      </c>
      <c r="K670" s="344" t="s">
        <v>14302</v>
      </c>
      <c r="L670" s="344" t="s">
        <v>14301</v>
      </c>
    </row>
    <row r="671" spans="1:12" s="254" customFormat="1" ht="17.100000000000001" customHeight="1">
      <c r="A671" s="237" t="s">
        <v>12069</v>
      </c>
      <c r="B671" s="344">
        <v>2006</v>
      </c>
      <c r="C671" s="344" t="s">
        <v>9774</v>
      </c>
      <c r="D671" s="408" t="s">
        <v>14300</v>
      </c>
      <c r="E671" s="301">
        <f t="shared" si="11"/>
        <v>6.2</v>
      </c>
      <c r="F671" s="407">
        <v>7</v>
      </c>
      <c r="G671" s="407">
        <v>7</v>
      </c>
      <c r="H671" s="407">
        <v>7</v>
      </c>
      <c r="I671" s="407">
        <v>5</v>
      </c>
      <c r="J671" s="406">
        <v>45038</v>
      </c>
      <c r="K671" s="344" t="s">
        <v>14199</v>
      </c>
      <c r="L671" s="344" t="s">
        <v>13567</v>
      </c>
    </row>
    <row r="672" spans="1:12" s="254" customFormat="1" ht="17.100000000000001" customHeight="1">
      <c r="A672" s="237" t="s">
        <v>12069</v>
      </c>
      <c r="B672" s="344">
        <v>2014</v>
      </c>
      <c r="C672" s="344" t="s">
        <v>9774</v>
      </c>
      <c r="D672" s="408" t="s">
        <v>14299</v>
      </c>
      <c r="E672" s="301">
        <f t="shared" si="11"/>
        <v>6.2</v>
      </c>
      <c r="F672" s="407">
        <v>5</v>
      </c>
      <c r="G672" s="407">
        <v>7</v>
      </c>
      <c r="H672" s="407">
        <v>6</v>
      </c>
      <c r="I672" s="407">
        <v>7</v>
      </c>
      <c r="J672" s="406">
        <v>45038</v>
      </c>
      <c r="K672" s="344" t="s">
        <v>14298</v>
      </c>
      <c r="L672" s="344" t="s">
        <v>14297</v>
      </c>
    </row>
    <row r="673" spans="1:12" s="254" customFormat="1" ht="17.100000000000001" customHeight="1">
      <c r="A673" s="237" t="s">
        <v>12069</v>
      </c>
      <c r="B673" s="344">
        <v>1960</v>
      </c>
      <c r="C673" s="344" t="s">
        <v>9774</v>
      </c>
      <c r="D673" s="408" t="s">
        <v>6960</v>
      </c>
      <c r="E673" s="301">
        <f t="shared" si="11"/>
        <v>6.2</v>
      </c>
      <c r="F673" s="407">
        <v>8</v>
      </c>
      <c r="G673" s="407">
        <v>4</v>
      </c>
      <c r="H673" s="407">
        <v>5</v>
      </c>
      <c r="I673" s="407">
        <v>6</v>
      </c>
      <c r="J673" s="406">
        <v>45036</v>
      </c>
      <c r="K673" s="344" t="s">
        <v>14296</v>
      </c>
      <c r="L673" s="344" t="s">
        <v>14295</v>
      </c>
    </row>
    <row r="674" spans="1:12" s="254" customFormat="1" ht="17.100000000000001" customHeight="1">
      <c r="A674" s="237" t="s">
        <v>12069</v>
      </c>
      <c r="B674" s="344">
        <v>2023</v>
      </c>
      <c r="C674" s="344" t="s">
        <v>9774</v>
      </c>
      <c r="D674" s="408" t="s">
        <v>14294</v>
      </c>
      <c r="E674" s="301">
        <f t="shared" si="11"/>
        <v>6.2</v>
      </c>
      <c r="F674" s="407">
        <v>7</v>
      </c>
      <c r="G674" s="407">
        <v>5</v>
      </c>
      <c r="H674" s="407">
        <v>6</v>
      </c>
      <c r="I674" s="407">
        <v>6</v>
      </c>
      <c r="J674" s="406">
        <v>45031</v>
      </c>
      <c r="K674" s="254" t="s">
        <v>14293</v>
      </c>
      <c r="L674" s="344" t="s">
        <v>14292</v>
      </c>
    </row>
    <row r="675" spans="1:12" s="254" customFormat="1" ht="17.100000000000001" customHeight="1">
      <c r="A675" s="237" t="s">
        <v>12069</v>
      </c>
      <c r="B675" s="344">
        <v>2004</v>
      </c>
      <c r="C675" s="344" t="s">
        <v>9774</v>
      </c>
      <c r="D675" s="408" t="s">
        <v>14291</v>
      </c>
      <c r="E675" s="301">
        <f t="shared" si="11"/>
        <v>6.2</v>
      </c>
      <c r="F675" s="407">
        <v>6</v>
      </c>
      <c r="G675" s="407">
        <v>6</v>
      </c>
      <c r="H675" s="407">
        <v>7</v>
      </c>
      <c r="I675" s="407">
        <v>6</v>
      </c>
      <c r="J675" s="406">
        <v>45027</v>
      </c>
      <c r="K675" s="344" t="s">
        <v>14290</v>
      </c>
      <c r="L675" s="300" t="s">
        <v>14289</v>
      </c>
    </row>
    <row r="676" spans="1:12" s="254" customFormat="1" ht="17.100000000000001" customHeight="1">
      <c r="A676" s="237" t="s">
        <v>12069</v>
      </c>
      <c r="B676" s="344">
        <v>1976</v>
      </c>
      <c r="C676" s="344" t="s">
        <v>9774</v>
      </c>
      <c r="D676" s="408" t="s">
        <v>14288</v>
      </c>
      <c r="E676" s="301">
        <f t="shared" si="11"/>
        <v>6.2</v>
      </c>
      <c r="F676" s="407">
        <v>7</v>
      </c>
      <c r="G676" s="407">
        <v>7</v>
      </c>
      <c r="H676" s="407">
        <v>5</v>
      </c>
      <c r="I676" s="407">
        <v>6</v>
      </c>
      <c r="J676" s="406">
        <v>45010</v>
      </c>
      <c r="K676" s="344" t="s">
        <v>14287</v>
      </c>
      <c r="L676" s="344" t="s">
        <v>14286</v>
      </c>
    </row>
    <row r="677" spans="1:12" s="254" customFormat="1" ht="17.100000000000001" customHeight="1">
      <c r="A677" s="237" t="s">
        <v>12069</v>
      </c>
      <c r="B677" s="344">
        <v>2011</v>
      </c>
      <c r="C677" s="344" t="s">
        <v>9774</v>
      </c>
      <c r="D677" s="408" t="s">
        <v>14285</v>
      </c>
      <c r="E677" s="301">
        <f t="shared" si="11"/>
        <v>6.2</v>
      </c>
      <c r="F677" s="407">
        <v>6.5</v>
      </c>
      <c r="G677" s="407">
        <v>5.5</v>
      </c>
      <c r="H677" s="407">
        <v>6.5</v>
      </c>
      <c r="I677" s="407">
        <v>6</v>
      </c>
      <c r="J677" s="406">
        <v>44866</v>
      </c>
      <c r="K677" s="344" t="s">
        <v>14284</v>
      </c>
      <c r="L677" s="344" t="s">
        <v>14257</v>
      </c>
    </row>
    <row r="678" spans="1:12" s="254" customFormat="1" ht="17.100000000000001" customHeight="1">
      <c r="A678" s="237" t="s">
        <v>12069</v>
      </c>
      <c r="B678" s="344">
        <v>1999</v>
      </c>
      <c r="C678" s="344" t="s">
        <v>9774</v>
      </c>
      <c r="D678" s="408" t="s">
        <v>14283</v>
      </c>
      <c r="E678" s="301">
        <f t="shared" si="11"/>
        <v>6.2</v>
      </c>
      <c r="F678" s="407">
        <v>6</v>
      </c>
      <c r="G678" s="407">
        <v>7.5</v>
      </c>
      <c r="H678" s="407">
        <v>7.25</v>
      </c>
      <c r="I678" s="407">
        <v>5.5</v>
      </c>
      <c r="J678" s="406">
        <v>44828</v>
      </c>
      <c r="K678" s="344" t="s">
        <v>14072</v>
      </c>
      <c r="L678" s="344" t="s">
        <v>14071</v>
      </c>
    </row>
    <row r="679" spans="1:12" s="254" customFormat="1" ht="17.100000000000001" customHeight="1">
      <c r="A679" s="237" t="s">
        <v>12069</v>
      </c>
      <c r="B679" s="344">
        <v>1998</v>
      </c>
      <c r="C679" s="344" t="s">
        <v>9774</v>
      </c>
      <c r="D679" s="408" t="s">
        <v>14282</v>
      </c>
      <c r="E679" s="301">
        <f t="shared" si="11"/>
        <v>6.15</v>
      </c>
      <c r="F679" s="407">
        <v>7</v>
      </c>
      <c r="G679" s="407">
        <v>6.5</v>
      </c>
      <c r="H679" s="407">
        <v>6</v>
      </c>
      <c r="I679" s="407">
        <v>5.5</v>
      </c>
      <c r="J679" s="406">
        <v>44895</v>
      </c>
      <c r="K679" s="344" t="s">
        <v>14281</v>
      </c>
      <c r="L679" s="344" t="s">
        <v>12744</v>
      </c>
    </row>
    <row r="680" spans="1:12" s="254" customFormat="1" ht="17.100000000000001" customHeight="1">
      <c r="A680" s="237" t="s">
        <v>12069</v>
      </c>
      <c r="B680" s="344">
        <v>2022</v>
      </c>
      <c r="C680" s="344" t="s">
        <v>9774</v>
      </c>
      <c r="D680" s="408" t="s">
        <v>14280</v>
      </c>
      <c r="E680" s="301">
        <f t="shared" si="11"/>
        <v>6.15</v>
      </c>
      <c r="F680" s="407">
        <v>6</v>
      </c>
      <c r="G680" s="407">
        <v>5</v>
      </c>
      <c r="H680" s="407">
        <v>6.25</v>
      </c>
      <c r="I680" s="407">
        <v>6.5</v>
      </c>
      <c r="J680" s="406">
        <v>44878</v>
      </c>
      <c r="K680" s="344" t="s">
        <v>14279</v>
      </c>
      <c r="L680" s="344"/>
    </row>
    <row r="681" spans="1:12" s="254" customFormat="1" ht="17.100000000000001" customHeight="1">
      <c r="A681" s="186" t="s">
        <v>12069</v>
      </c>
      <c r="B681" s="344">
        <v>2007</v>
      </c>
      <c r="C681" s="344" t="s">
        <v>9774</v>
      </c>
      <c r="D681" s="237">
        <v>1408</v>
      </c>
      <c r="E681" s="301">
        <f t="shared" si="11"/>
        <v>6.1</v>
      </c>
      <c r="F681" s="407">
        <v>6</v>
      </c>
      <c r="G681" s="407">
        <v>5</v>
      </c>
      <c r="H681" s="407">
        <v>7</v>
      </c>
      <c r="I681" s="407">
        <v>6</v>
      </c>
      <c r="J681" s="406">
        <v>45336</v>
      </c>
      <c r="K681" s="344" t="s">
        <v>14278</v>
      </c>
      <c r="L681" s="344" t="s">
        <v>14277</v>
      </c>
    </row>
    <row r="682" spans="1:12" s="254" customFormat="1" ht="17.100000000000001" customHeight="1">
      <c r="A682" s="237" t="s">
        <v>12069</v>
      </c>
      <c r="B682" s="344">
        <v>1984</v>
      </c>
      <c r="C682" s="344" t="s">
        <v>9774</v>
      </c>
      <c r="D682" s="408" t="s">
        <v>14276</v>
      </c>
      <c r="E682" s="301">
        <f t="shared" si="11"/>
        <v>6.1</v>
      </c>
      <c r="F682" s="407">
        <v>6</v>
      </c>
      <c r="G682" s="407">
        <v>5</v>
      </c>
      <c r="H682" s="407">
        <v>7</v>
      </c>
      <c r="I682" s="407">
        <v>6</v>
      </c>
      <c r="J682" s="406">
        <v>45288</v>
      </c>
      <c r="K682" s="344" t="s">
        <v>14275</v>
      </c>
      <c r="L682" s="344" t="s">
        <v>14274</v>
      </c>
    </row>
    <row r="683" spans="1:12" s="254" customFormat="1" ht="17.100000000000001" customHeight="1">
      <c r="A683" s="237" t="s">
        <v>12069</v>
      </c>
      <c r="B683" s="344">
        <v>1978</v>
      </c>
      <c r="C683" s="344" t="s">
        <v>9774</v>
      </c>
      <c r="D683" s="408" t="s">
        <v>974</v>
      </c>
      <c r="E683" s="301">
        <f t="shared" si="11"/>
        <v>6.1</v>
      </c>
      <c r="F683" s="407">
        <v>6</v>
      </c>
      <c r="G683" s="407">
        <v>7</v>
      </c>
      <c r="H683" s="407">
        <v>6</v>
      </c>
      <c r="I683" s="407">
        <v>6</v>
      </c>
      <c r="J683" s="406">
        <v>45057</v>
      </c>
      <c r="K683" s="344" t="s">
        <v>14273</v>
      </c>
      <c r="L683" s="344" t="s">
        <v>14272</v>
      </c>
    </row>
    <row r="684" spans="1:12" s="254" customFormat="1" ht="17.100000000000001" customHeight="1">
      <c r="A684" s="237" t="s">
        <v>12069</v>
      </c>
      <c r="B684" s="344">
        <v>1974</v>
      </c>
      <c r="C684" s="344" t="s">
        <v>9774</v>
      </c>
      <c r="D684" s="408" t="s">
        <v>14271</v>
      </c>
      <c r="E684" s="301">
        <f t="shared" si="11"/>
        <v>6.1</v>
      </c>
      <c r="F684" s="407">
        <v>7</v>
      </c>
      <c r="G684" s="407">
        <v>6</v>
      </c>
      <c r="H684" s="407">
        <v>7</v>
      </c>
      <c r="I684" s="407">
        <v>5</v>
      </c>
      <c r="J684" s="406">
        <v>45056</v>
      </c>
      <c r="K684" s="344" t="s">
        <v>14270</v>
      </c>
      <c r="L684" s="344" t="s">
        <v>14269</v>
      </c>
    </row>
    <row r="685" spans="1:12" s="254" customFormat="1" ht="17.100000000000001" customHeight="1">
      <c r="A685" s="237" t="s">
        <v>12069</v>
      </c>
      <c r="B685" s="344">
        <v>2007</v>
      </c>
      <c r="C685" s="344" t="s">
        <v>9774</v>
      </c>
      <c r="D685" s="408" t="s">
        <v>14268</v>
      </c>
      <c r="E685" s="301">
        <f t="shared" si="11"/>
        <v>6.1</v>
      </c>
      <c r="F685" s="407">
        <v>5</v>
      </c>
      <c r="G685" s="407">
        <v>8</v>
      </c>
      <c r="H685" s="407">
        <v>7</v>
      </c>
      <c r="I685" s="407">
        <v>6</v>
      </c>
      <c r="J685" s="406">
        <v>45031</v>
      </c>
      <c r="K685" s="344" t="s">
        <v>14267</v>
      </c>
      <c r="L685" s="344" t="s">
        <v>14266</v>
      </c>
    </row>
    <row r="686" spans="1:12" s="254" customFormat="1" ht="17.100000000000001" customHeight="1">
      <c r="A686" s="237" t="s">
        <v>12069</v>
      </c>
      <c r="B686" s="344">
        <v>2007</v>
      </c>
      <c r="C686" s="344" t="s">
        <v>9774</v>
      </c>
      <c r="D686" s="408" t="s">
        <v>14265</v>
      </c>
      <c r="E686" s="301">
        <f t="shared" si="11"/>
        <v>6.1</v>
      </c>
      <c r="F686" s="407">
        <v>6.5</v>
      </c>
      <c r="G686" s="407">
        <v>6</v>
      </c>
      <c r="H686" s="407">
        <v>6.75</v>
      </c>
      <c r="I686" s="407">
        <v>5.5</v>
      </c>
      <c r="J686" s="406">
        <v>44933</v>
      </c>
      <c r="K686" s="344" t="s">
        <v>14264</v>
      </c>
      <c r="L686" s="344" t="s">
        <v>14263</v>
      </c>
    </row>
    <row r="687" spans="1:12" s="254" customFormat="1" ht="17.100000000000001" customHeight="1">
      <c r="A687" s="237" t="s">
        <v>12069</v>
      </c>
      <c r="B687" s="344">
        <v>2001</v>
      </c>
      <c r="C687" s="344" t="s">
        <v>9774</v>
      </c>
      <c r="D687" s="408" t="s">
        <v>14262</v>
      </c>
      <c r="E687" s="301">
        <f t="shared" si="11"/>
        <v>6.1</v>
      </c>
      <c r="F687" s="407">
        <v>6</v>
      </c>
      <c r="G687" s="407">
        <v>6</v>
      </c>
      <c r="H687" s="407">
        <v>6.5</v>
      </c>
      <c r="I687" s="407">
        <v>6</v>
      </c>
      <c r="J687" s="406">
        <v>44883</v>
      </c>
      <c r="K687" s="344" t="s">
        <v>14261</v>
      </c>
      <c r="L687" s="344" t="s">
        <v>14260</v>
      </c>
    </row>
    <row r="688" spans="1:12" s="254" customFormat="1" ht="17.100000000000001" customHeight="1">
      <c r="A688" s="237" t="s">
        <v>12069</v>
      </c>
      <c r="B688" s="344">
        <v>2010</v>
      </c>
      <c r="C688" s="344" t="s">
        <v>9774</v>
      </c>
      <c r="D688" s="408" t="s">
        <v>14259</v>
      </c>
      <c r="E688" s="301">
        <f t="shared" si="11"/>
        <v>6.1</v>
      </c>
      <c r="F688" s="407">
        <v>7</v>
      </c>
      <c r="G688" s="407">
        <v>6.5</v>
      </c>
      <c r="H688" s="407">
        <v>5.75</v>
      </c>
      <c r="I688" s="407">
        <v>5.5</v>
      </c>
      <c r="J688" s="406">
        <v>44866</v>
      </c>
      <c r="K688" s="344" t="s">
        <v>14258</v>
      </c>
      <c r="L688" s="344" t="s">
        <v>14257</v>
      </c>
    </row>
    <row r="689" spans="1:12" s="254" customFormat="1" ht="17.100000000000001" customHeight="1">
      <c r="A689" s="237" t="s">
        <v>12069</v>
      </c>
      <c r="B689" s="300">
        <v>1986</v>
      </c>
      <c r="C689" s="300" t="s">
        <v>9774</v>
      </c>
      <c r="D689" s="405" t="s">
        <v>14256</v>
      </c>
      <c r="E689" s="301">
        <f t="shared" si="11"/>
        <v>6.1</v>
      </c>
      <c r="F689" s="407">
        <v>5</v>
      </c>
      <c r="G689" s="407">
        <v>7.5</v>
      </c>
      <c r="H689" s="407">
        <v>8.25</v>
      </c>
      <c r="I689" s="407">
        <v>5.5</v>
      </c>
      <c r="J689" s="398">
        <v>44550</v>
      </c>
      <c r="K689" s="300" t="s">
        <v>14159</v>
      </c>
      <c r="L689" s="300" t="s">
        <v>12679</v>
      </c>
    </row>
    <row r="690" spans="1:12" s="254" customFormat="1" ht="17.100000000000001" customHeight="1">
      <c r="A690" s="237" t="s">
        <v>12069</v>
      </c>
      <c r="B690" s="344">
        <v>2015</v>
      </c>
      <c r="C690" s="344" t="s">
        <v>9774</v>
      </c>
      <c r="D690" s="408" t="s">
        <v>14255</v>
      </c>
      <c r="E690" s="301">
        <f t="shared" si="11"/>
        <v>6.05</v>
      </c>
      <c r="F690" s="407">
        <v>6.5</v>
      </c>
      <c r="G690" s="407">
        <v>5</v>
      </c>
      <c r="H690" s="407">
        <v>6</v>
      </c>
      <c r="I690" s="407">
        <v>6</v>
      </c>
      <c r="J690" s="406">
        <v>44996</v>
      </c>
      <c r="K690" s="344" t="s">
        <v>14254</v>
      </c>
      <c r="L690" s="344" t="s">
        <v>14253</v>
      </c>
    </row>
    <row r="691" spans="1:12" s="254" customFormat="1" ht="17.100000000000001" customHeight="1">
      <c r="A691" s="186" t="s">
        <v>12069</v>
      </c>
      <c r="B691" s="344">
        <v>1975</v>
      </c>
      <c r="C691" s="344" t="s">
        <v>9774</v>
      </c>
      <c r="D691" s="408" t="s">
        <v>14252</v>
      </c>
      <c r="E691" s="301">
        <f t="shared" si="11"/>
        <v>6</v>
      </c>
      <c r="F691" s="407">
        <v>7</v>
      </c>
      <c r="G691" s="407">
        <v>7</v>
      </c>
      <c r="H691" s="407">
        <v>6</v>
      </c>
      <c r="I691" s="407">
        <v>5</v>
      </c>
      <c r="J691" s="406">
        <v>45321</v>
      </c>
      <c r="K691" s="344" t="s">
        <v>14251</v>
      </c>
      <c r="L691" s="344" t="s">
        <v>12754</v>
      </c>
    </row>
    <row r="692" spans="1:12" s="254" customFormat="1" ht="17.100000000000001" customHeight="1">
      <c r="A692" s="237" t="s">
        <v>12069</v>
      </c>
      <c r="B692" s="344">
        <v>1975</v>
      </c>
      <c r="C692" s="344" t="s">
        <v>9774</v>
      </c>
      <c r="D692" s="408" t="s">
        <v>14250</v>
      </c>
      <c r="E692" s="301">
        <f t="shared" si="11"/>
        <v>6</v>
      </c>
      <c r="F692" s="407">
        <v>7</v>
      </c>
      <c r="G692" s="407">
        <v>7</v>
      </c>
      <c r="H692" s="407">
        <v>6</v>
      </c>
      <c r="I692" s="407">
        <v>5</v>
      </c>
      <c r="J692" s="406">
        <v>45247</v>
      </c>
      <c r="K692" s="344" t="s">
        <v>14249</v>
      </c>
      <c r="L692" s="344" t="s">
        <v>14248</v>
      </c>
    </row>
    <row r="693" spans="1:12" s="254" customFormat="1" ht="17.100000000000001" customHeight="1">
      <c r="A693" s="237" t="s">
        <v>12069</v>
      </c>
      <c r="B693" s="344">
        <v>2023</v>
      </c>
      <c r="C693" s="344" t="s">
        <v>9774</v>
      </c>
      <c r="D693" s="408" t="s">
        <v>14247</v>
      </c>
      <c r="E693" s="301">
        <f t="shared" si="11"/>
        <v>6</v>
      </c>
      <c r="F693" s="407">
        <v>5</v>
      </c>
      <c r="G693" s="407">
        <v>5</v>
      </c>
      <c r="H693" s="407">
        <v>8</v>
      </c>
      <c r="I693" s="407">
        <v>6</v>
      </c>
      <c r="J693" s="406">
        <v>45208</v>
      </c>
      <c r="K693" s="344" t="s">
        <v>14246</v>
      </c>
      <c r="L693" s="344" t="s">
        <v>14245</v>
      </c>
    </row>
    <row r="694" spans="1:12" s="254" customFormat="1" ht="17.100000000000001" customHeight="1">
      <c r="A694" s="237" t="s">
        <v>12069</v>
      </c>
      <c r="B694" s="344">
        <v>2013</v>
      </c>
      <c r="C694" s="344" t="s">
        <v>9774</v>
      </c>
      <c r="D694" s="408" t="s">
        <v>14244</v>
      </c>
      <c r="E694" s="301">
        <f t="shared" si="11"/>
        <v>6</v>
      </c>
      <c r="F694" s="407">
        <v>6</v>
      </c>
      <c r="G694" s="407">
        <v>6</v>
      </c>
      <c r="H694" s="407">
        <v>6</v>
      </c>
      <c r="I694" s="407">
        <v>6</v>
      </c>
      <c r="J694" s="406">
        <v>45139</v>
      </c>
      <c r="K694" s="344" t="s">
        <v>14243</v>
      </c>
      <c r="L694" s="344" t="s">
        <v>14243</v>
      </c>
    </row>
    <row r="695" spans="1:12" s="254" customFormat="1" ht="17.100000000000001" customHeight="1">
      <c r="A695" s="237" t="s">
        <v>12069</v>
      </c>
      <c r="B695" s="344">
        <v>2014</v>
      </c>
      <c r="C695" s="344" t="s">
        <v>9774</v>
      </c>
      <c r="D695" s="408" t="s">
        <v>14242</v>
      </c>
      <c r="E695" s="301">
        <f t="shared" si="11"/>
        <v>6</v>
      </c>
      <c r="F695" s="407">
        <v>6</v>
      </c>
      <c r="G695" s="407">
        <v>6</v>
      </c>
      <c r="H695" s="407">
        <v>8</v>
      </c>
      <c r="I695" s="407">
        <v>5</v>
      </c>
      <c r="J695" s="406">
        <v>45025</v>
      </c>
      <c r="K695" s="344" t="s">
        <v>14241</v>
      </c>
      <c r="L695" s="344" t="s">
        <v>14039</v>
      </c>
    </row>
    <row r="696" spans="1:12" s="254" customFormat="1" ht="17.100000000000001" customHeight="1">
      <c r="A696" s="237" t="s">
        <v>12069</v>
      </c>
      <c r="B696" s="344">
        <v>2012</v>
      </c>
      <c r="C696" s="344" t="s">
        <v>9774</v>
      </c>
      <c r="D696" s="408" t="s">
        <v>14240</v>
      </c>
      <c r="E696" s="301">
        <f t="shared" si="11"/>
        <v>6</v>
      </c>
      <c r="F696" s="407">
        <v>5.5</v>
      </c>
      <c r="G696" s="407">
        <v>5.5</v>
      </c>
      <c r="H696" s="407">
        <v>6</v>
      </c>
      <c r="I696" s="407">
        <v>6.5</v>
      </c>
      <c r="J696" s="406">
        <v>44867</v>
      </c>
      <c r="K696" s="344" t="s">
        <v>14239</v>
      </c>
      <c r="L696" s="344" t="s">
        <v>14238</v>
      </c>
    </row>
    <row r="697" spans="1:12" s="254" customFormat="1" ht="17.100000000000001" customHeight="1">
      <c r="A697" s="237" t="s">
        <v>12069</v>
      </c>
      <c r="B697" s="344">
        <v>2016</v>
      </c>
      <c r="C697" s="344" t="s">
        <v>9774</v>
      </c>
      <c r="D697" s="408" t="s">
        <v>14237</v>
      </c>
      <c r="E697" s="301">
        <f t="shared" si="11"/>
        <v>6</v>
      </c>
      <c r="F697" s="407">
        <v>7.5</v>
      </c>
      <c r="G697" s="407">
        <v>5.5</v>
      </c>
      <c r="H697" s="407">
        <v>6</v>
      </c>
      <c r="I697" s="407">
        <v>5</v>
      </c>
      <c r="J697" s="406">
        <v>44618</v>
      </c>
      <c r="K697" s="344" t="s">
        <v>14236</v>
      </c>
      <c r="L697" s="344" t="s">
        <v>14235</v>
      </c>
    </row>
    <row r="698" spans="1:12" s="254" customFormat="1" ht="17.100000000000001" customHeight="1">
      <c r="A698" s="237" t="s">
        <v>12069</v>
      </c>
      <c r="B698" s="344">
        <v>2022</v>
      </c>
      <c r="C698" s="344" t="s">
        <v>9774</v>
      </c>
      <c r="D698" s="408" t="s">
        <v>14234</v>
      </c>
      <c r="E698" s="301">
        <f t="shared" si="11"/>
        <v>5.95</v>
      </c>
      <c r="F698" s="407">
        <v>6</v>
      </c>
      <c r="G698" s="407">
        <v>5.5</v>
      </c>
      <c r="H698" s="407">
        <v>6</v>
      </c>
      <c r="I698" s="407">
        <v>6</v>
      </c>
      <c r="J698" s="406">
        <v>44898</v>
      </c>
      <c r="K698" s="344" t="s">
        <v>14233</v>
      </c>
      <c r="L698" s="344" t="s">
        <v>14232</v>
      </c>
    </row>
    <row r="699" spans="1:12" s="254" customFormat="1" ht="17.100000000000001" customHeight="1">
      <c r="A699" s="237" t="s">
        <v>12069</v>
      </c>
      <c r="B699" s="300">
        <v>2008</v>
      </c>
      <c r="C699" s="300" t="s">
        <v>9774</v>
      </c>
      <c r="D699" s="405" t="s">
        <v>14231</v>
      </c>
      <c r="E699" s="301">
        <f t="shared" si="11"/>
        <v>5.95</v>
      </c>
      <c r="F699" s="407">
        <v>5.5</v>
      </c>
      <c r="G699" s="407">
        <v>6</v>
      </c>
      <c r="H699" s="407">
        <v>6.5</v>
      </c>
      <c r="I699" s="407">
        <v>6</v>
      </c>
      <c r="J699" s="398">
        <v>44682</v>
      </c>
      <c r="K699" s="300" t="s">
        <v>14230</v>
      </c>
      <c r="L699" s="300" t="s">
        <v>14229</v>
      </c>
    </row>
    <row r="700" spans="1:12" s="254" customFormat="1" ht="17.100000000000001" customHeight="1">
      <c r="A700" s="237" t="s">
        <v>12069</v>
      </c>
      <c r="B700" s="344">
        <v>2019</v>
      </c>
      <c r="C700" s="344" t="s">
        <v>9774</v>
      </c>
      <c r="D700" s="408" t="s">
        <v>9634</v>
      </c>
      <c r="E700" s="301">
        <f t="shared" si="11"/>
        <v>5.9</v>
      </c>
      <c r="F700" s="407">
        <v>6</v>
      </c>
      <c r="G700" s="407">
        <v>5</v>
      </c>
      <c r="H700" s="407">
        <v>6</v>
      </c>
      <c r="I700" s="407">
        <v>6</v>
      </c>
      <c r="J700" s="406">
        <v>45164</v>
      </c>
      <c r="K700" s="344" t="s">
        <v>14228</v>
      </c>
      <c r="L700" s="344" t="s">
        <v>14227</v>
      </c>
    </row>
    <row r="701" spans="1:12" s="254" customFormat="1" ht="17.100000000000001" customHeight="1">
      <c r="A701" s="237" t="s">
        <v>12069</v>
      </c>
      <c r="B701" s="344">
        <v>2009</v>
      </c>
      <c r="C701" s="344" t="s">
        <v>9774</v>
      </c>
      <c r="D701" s="408" t="s">
        <v>14226</v>
      </c>
      <c r="E701" s="301">
        <f t="shared" si="11"/>
        <v>5.9</v>
      </c>
      <c r="F701" s="407">
        <v>6</v>
      </c>
      <c r="G701" s="407">
        <v>5</v>
      </c>
      <c r="H701" s="407">
        <v>6</v>
      </c>
      <c r="I701" s="407">
        <v>6</v>
      </c>
      <c r="J701" s="406">
        <v>45067</v>
      </c>
      <c r="K701" s="344" t="s">
        <v>14225</v>
      </c>
      <c r="L701" s="344" t="s">
        <v>14224</v>
      </c>
    </row>
    <row r="702" spans="1:12" s="254" customFormat="1" ht="17.100000000000001" customHeight="1">
      <c r="A702" s="237" t="s">
        <v>12069</v>
      </c>
      <c r="B702" s="344">
        <v>2021</v>
      </c>
      <c r="C702" s="344" t="s">
        <v>9774</v>
      </c>
      <c r="D702" s="408" t="s">
        <v>14223</v>
      </c>
      <c r="E702" s="301">
        <f t="shared" si="11"/>
        <v>5.9</v>
      </c>
      <c r="F702" s="407">
        <v>6</v>
      </c>
      <c r="G702" s="407">
        <v>5</v>
      </c>
      <c r="H702" s="407">
        <v>6</v>
      </c>
      <c r="I702" s="407">
        <v>6</v>
      </c>
      <c r="J702" s="406">
        <v>45066</v>
      </c>
      <c r="K702" s="344" t="s">
        <v>14222</v>
      </c>
      <c r="L702" s="344" t="s">
        <v>14221</v>
      </c>
    </row>
    <row r="703" spans="1:12" s="254" customFormat="1" ht="17.100000000000001" customHeight="1">
      <c r="A703" s="237" t="s">
        <v>12069</v>
      </c>
      <c r="B703" s="344">
        <v>1995</v>
      </c>
      <c r="C703" s="344" t="s">
        <v>9774</v>
      </c>
      <c r="D703" s="408" t="s">
        <v>14220</v>
      </c>
      <c r="E703" s="301">
        <f t="shared" si="11"/>
        <v>5.9</v>
      </c>
      <c r="F703" s="407">
        <v>7</v>
      </c>
      <c r="G703" s="407">
        <v>4</v>
      </c>
      <c r="H703" s="407">
        <v>7</v>
      </c>
      <c r="I703" s="407">
        <v>5</v>
      </c>
      <c r="J703" s="406">
        <v>45047</v>
      </c>
      <c r="K703" s="344" t="s">
        <v>14219</v>
      </c>
      <c r="L703" s="344" t="s">
        <v>12735</v>
      </c>
    </row>
    <row r="704" spans="1:12" s="254" customFormat="1" ht="17.100000000000001" customHeight="1">
      <c r="A704" s="237" t="s">
        <v>12069</v>
      </c>
      <c r="B704" s="344">
        <v>2014</v>
      </c>
      <c r="C704" s="344" t="s">
        <v>9774</v>
      </c>
      <c r="D704" s="408" t="s">
        <v>14218</v>
      </c>
      <c r="E704" s="301">
        <f t="shared" si="11"/>
        <v>5.9</v>
      </c>
      <c r="F704" s="407">
        <v>6</v>
      </c>
      <c r="G704" s="407">
        <v>5</v>
      </c>
      <c r="H704" s="407">
        <v>6</v>
      </c>
      <c r="I704" s="407">
        <v>6</v>
      </c>
      <c r="J704" s="406">
        <v>45031</v>
      </c>
      <c r="K704" s="344" t="s">
        <v>14217</v>
      </c>
      <c r="L704" s="344" t="s">
        <v>14216</v>
      </c>
    </row>
    <row r="705" spans="1:12" s="254" customFormat="1" ht="17.100000000000001" customHeight="1">
      <c r="A705" s="237" t="s">
        <v>12069</v>
      </c>
      <c r="B705" s="300">
        <v>2010</v>
      </c>
      <c r="C705" s="300" t="s">
        <v>9774</v>
      </c>
      <c r="D705" s="405" t="s">
        <v>14215</v>
      </c>
      <c r="E705" s="301">
        <f t="shared" si="11"/>
        <v>5.9</v>
      </c>
      <c r="F705" s="407">
        <v>5.5</v>
      </c>
      <c r="G705" s="407">
        <v>7</v>
      </c>
      <c r="H705" s="407">
        <v>6.75</v>
      </c>
      <c r="I705" s="407">
        <v>5.5</v>
      </c>
      <c r="J705" s="398">
        <v>44795</v>
      </c>
      <c r="K705" s="300" t="s">
        <v>14214</v>
      </c>
      <c r="L705" s="300" t="s">
        <v>14213</v>
      </c>
    </row>
    <row r="706" spans="1:12" s="254" customFormat="1" ht="17.100000000000001" customHeight="1">
      <c r="A706" s="237" t="s">
        <v>12069</v>
      </c>
      <c r="B706" s="344">
        <v>2002</v>
      </c>
      <c r="C706" s="344" t="s">
        <v>9774</v>
      </c>
      <c r="D706" s="408" t="s">
        <v>14212</v>
      </c>
      <c r="E706" s="301">
        <f t="shared" si="11"/>
        <v>5.85</v>
      </c>
      <c r="F706" s="407">
        <v>5.5</v>
      </c>
      <c r="G706" s="407">
        <v>7.5</v>
      </c>
      <c r="H706" s="407">
        <v>6.25</v>
      </c>
      <c r="I706" s="407">
        <v>5.5</v>
      </c>
      <c r="J706" s="406">
        <v>44850</v>
      </c>
      <c r="K706" s="344" t="s">
        <v>14211</v>
      </c>
      <c r="L706" s="344" t="s">
        <v>14210</v>
      </c>
    </row>
    <row r="707" spans="1:12" s="254" customFormat="1" ht="17.100000000000001" customHeight="1">
      <c r="A707" s="237" t="s">
        <v>12069</v>
      </c>
      <c r="B707" s="344">
        <v>1968</v>
      </c>
      <c r="C707" s="344" t="s">
        <v>9774</v>
      </c>
      <c r="D707" s="408" t="s">
        <v>14209</v>
      </c>
      <c r="E707" s="301">
        <f t="shared" si="11"/>
        <v>5.85</v>
      </c>
      <c r="F707" s="407">
        <v>6</v>
      </c>
      <c r="G707" s="407">
        <v>7.5</v>
      </c>
      <c r="H707" s="407">
        <v>6.5</v>
      </c>
      <c r="I707" s="407">
        <v>5</v>
      </c>
      <c r="J707" s="406">
        <v>44578</v>
      </c>
      <c r="K707" s="344" t="s">
        <v>14208</v>
      </c>
      <c r="L707" s="344" t="s">
        <v>12782</v>
      </c>
    </row>
    <row r="708" spans="1:12" s="254" customFormat="1" ht="17.100000000000001" customHeight="1">
      <c r="A708" s="237" t="s">
        <v>12069</v>
      </c>
      <c r="B708" s="344">
        <v>2015</v>
      </c>
      <c r="C708" s="344" t="s">
        <v>9774</v>
      </c>
      <c r="D708" s="408" t="s">
        <v>14207</v>
      </c>
      <c r="E708" s="301">
        <f t="shared" si="11"/>
        <v>5.8</v>
      </c>
      <c r="F708" s="407">
        <v>5</v>
      </c>
      <c r="G708" s="407">
        <v>7</v>
      </c>
      <c r="H708" s="407">
        <v>6</v>
      </c>
      <c r="I708" s="407">
        <v>6</v>
      </c>
      <c r="J708" s="406">
        <v>45039</v>
      </c>
      <c r="K708" s="344" t="s">
        <v>14206</v>
      </c>
      <c r="L708" s="344" t="s">
        <v>14026</v>
      </c>
    </row>
    <row r="709" spans="1:12" s="254" customFormat="1" ht="17.100000000000001" customHeight="1">
      <c r="A709" s="237" t="s">
        <v>12069</v>
      </c>
      <c r="B709" s="344">
        <v>2005</v>
      </c>
      <c r="C709" s="344" t="s">
        <v>9774</v>
      </c>
      <c r="D709" s="408" t="s">
        <v>14205</v>
      </c>
      <c r="E709" s="301">
        <f t="shared" si="11"/>
        <v>5.8</v>
      </c>
      <c r="F709" s="407">
        <v>6</v>
      </c>
      <c r="G709" s="407">
        <v>6</v>
      </c>
      <c r="H709" s="407">
        <v>5</v>
      </c>
      <c r="I709" s="407">
        <v>6</v>
      </c>
      <c r="J709" s="406">
        <v>45037</v>
      </c>
      <c r="K709" s="344" t="s">
        <v>14204</v>
      </c>
      <c r="L709" s="344" t="s">
        <v>14203</v>
      </c>
    </row>
    <row r="710" spans="1:12" s="254" customFormat="1" ht="17.100000000000001" customHeight="1">
      <c r="A710" s="237" t="s">
        <v>12069</v>
      </c>
      <c r="B710" s="344">
        <v>2021</v>
      </c>
      <c r="C710" s="344" t="s">
        <v>9774</v>
      </c>
      <c r="D710" s="408" t="s">
        <v>14202</v>
      </c>
      <c r="E710" s="301">
        <f t="shared" si="11"/>
        <v>5.8</v>
      </c>
      <c r="F710" s="407">
        <v>5.5</v>
      </c>
      <c r="G710" s="407">
        <v>4.5</v>
      </c>
      <c r="H710" s="407">
        <v>6.5</v>
      </c>
      <c r="I710" s="407">
        <v>6</v>
      </c>
      <c r="J710" s="406">
        <v>44993</v>
      </c>
      <c r="K710" s="344" t="s">
        <v>14108</v>
      </c>
      <c r="L710" s="344" t="s">
        <v>14201</v>
      </c>
    </row>
    <row r="711" spans="1:12" s="254" customFormat="1" ht="17.100000000000001" customHeight="1">
      <c r="A711" s="237" t="s">
        <v>12069</v>
      </c>
      <c r="B711" s="344">
        <v>2003</v>
      </c>
      <c r="C711" s="344" t="s">
        <v>9774</v>
      </c>
      <c r="D711" s="408" t="s">
        <v>14200</v>
      </c>
      <c r="E711" s="301">
        <f t="shared" si="11"/>
        <v>5.8</v>
      </c>
      <c r="F711" s="407">
        <v>5</v>
      </c>
      <c r="G711" s="407">
        <v>7</v>
      </c>
      <c r="H711" s="407">
        <v>8</v>
      </c>
      <c r="I711" s="407">
        <v>5</v>
      </c>
      <c r="J711" s="351"/>
      <c r="K711" s="344" t="s">
        <v>14199</v>
      </c>
      <c r="L711" s="344" t="s">
        <v>12666</v>
      </c>
    </row>
    <row r="712" spans="1:12" s="254" customFormat="1" ht="17.100000000000001" customHeight="1">
      <c r="A712" s="186" t="s">
        <v>12069</v>
      </c>
      <c r="B712" s="344">
        <v>2024</v>
      </c>
      <c r="C712" s="344" t="s">
        <v>9774</v>
      </c>
      <c r="D712" s="408" t="s">
        <v>14198</v>
      </c>
      <c r="E712" s="301">
        <f t="shared" si="11"/>
        <v>5.7</v>
      </c>
      <c r="F712" s="407">
        <v>5</v>
      </c>
      <c r="G712" s="407">
        <v>8</v>
      </c>
      <c r="H712" s="407">
        <v>7</v>
      </c>
      <c r="I712" s="407">
        <v>5</v>
      </c>
      <c r="J712" s="406">
        <v>45303</v>
      </c>
      <c r="K712" s="344" t="s">
        <v>14197</v>
      </c>
      <c r="L712" s="344" t="s">
        <v>14196</v>
      </c>
    </row>
    <row r="713" spans="1:12" s="254" customFormat="1" ht="17.100000000000001" customHeight="1">
      <c r="A713" s="237" t="s">
        <v>12069</v>
      </c>
      <c r="B713" s="344">
        <v>2009</v>
      </c>
      <c r="C713" s="344" t="s">
        <v>9774</v>
      </c>
      <c r="D713" s="408" t="s">
        <v>14195</v>
      </c>
      <c r="E713" s="301">
        <f t="shared" si="11"/>
        <v>5.7</v>
      </c>
      <c r="F713" s="407">
        <v>6</v>
      </c>
      <c r="G713" s="407">
        <v>7</v>
      </c>
      <c r="H713" s="407">
        <v>6</v>
      </c>
      <c r="I713" s="407">
        <v>5</v>
      </c>
      <c r="J713" s="406">
        <v>45247</v>
      </c>
      <c r="K713" s="344" t="s">
        <v>14194</v>
      </c>
      <c r="L713" s="344" t="s">
        <v>14193</v>
      </c>
    </row>
    <row r="714" spans="1:12" s="254" customFormat="1" ht="17.100000000000001" customHeight="1">
      <c r="A714" s="237" t="s">
        <v>12069</v>
      </c>
      <c r="B714" s="344">
        <v>2022</v>
      </c>
      <c r="C714" s="344" t="s">
        <v>9774</v>
      </c>
      <c r="D714" s="408" t="s">
        <v>14192</v>
      </c>
      <c r="E714" s="301">
        <f t="shared" si="11"/>
        <v>5.7</v>
      </c>
      <c r="F714" s="407">
        <v>6</v>
      </c>
      <c r="G714" s="407">
        <v>5</v>
      </c>
      <c r="H714" s="407">
        <v>5</v>
      </c>
      <c r="I714" s="407">
        <v>6</v>
      </c>
      <c r="J714" s="406">
        <v>45030</v>
      </c>
      <c r="K714" s="344" t="s">
        <v>14191</v>
      </c>
      <c r="L714" s="344" t="s">
        <v>14190</v>
      </c>
    </row>
    <row r="715" spans="1:12" s="254" customFormat="1" ht="17.100000000000001" customHeight="1">
      <c r="A715" s="237" t="s">
        <v>12069</v>
      </c>
      <c r="B715" s="344">
        <v>2022</v>
      </c>
      <c r="C715" s="344" t="s">
        <v>9774</v>
      </c>
      <c r="D715" s="408" t="s">
        <v>14189</v>
      </c>
      <c r="E715" s="301">
        <f t="shared" si="11"/>
        <v>5.7</v>
      </c>
      <c r="F715" s="407">
        <v>6</v>
      </c>
      <c r="G715" s="407">
        <v>5</v>
      </c>
      <c r="H715" s="407">
        <v>5</v>
      </c>
      <c r="I715" s="407">
        <v>6</v>
      </c>
      <c r="J715" s="406">
        <v>45009</v>
      </c>
      <c r="K715" s="344" t="s">
        <v>14188</v>
      </c>
      <c r="L715" s="344" t="s">
        <v>14187</v>
      </c>
    </row>
    <row r="716" spans="1:12" s="254" customFormat="1" ht="17.100000000000001" customHeight="1">
      <c r="A716" s="237" t="s">
        <v>12069</v>
      </c>
      <c r="B716" s="300">
        <v>2004</v>
      </c>
      <c r="C716" s="300" t="s">
        <v>9774</v>
      </c>
      <c r="D716" s="405" t="s">
        <v>14186</v>
      </c>
      <c r="E716" s="301">
        <f t="shared" si="11"/>
        <v>5.7</v>
      </c>
      <c r="F716" s="407">
        <v>7</v>
      </c>
      <c r="G716" s="407">
        <v>4.5</v>
      </c>
      <c r="H716" s="407">
        <v>5.75</v>
      </c>
      <c r="I716" s="407">
        <v>5</v>
      </c>
      <c r="J716" s="398">
        <v>44831</v>
      </c>
      <c r="K716" s="300" t="s">
        <v>14185</v>
      </c>
      <c r="L716" s="300" t="s">
        <v>14184</v>
      </c>
    </row>
    <row r="717" spans="1:12" s="254" customFormat="1" ht="17.100000000000001" customHeight="1">
      <c r="A717" s="237" t="s">
        <v>12069</v>
      </c>
      <c r="B717" s="344">
        <v>2015</v>
      </c>
      <c r="C717" s="344" t="s">
        <v>9774</v>
      </c>
      <c r="D717" s="408" t="s">
        <v>14183</v>
      </c>
      <c r="E717" s="301">
        <f t="shared" si="11"/>
        <v>5.65</v>
      </c>
      <c r="F717" s="407">
        <v>5.5</v>
      </c>
      <c r="G717" s="407">
        <v>5.5</v>
      </c>
      <c r="H717" s="407">
        <v>6.25</v>
      </c>
      <c r="I717" s="407">
        <v>5.5</v>
      </c>
      <c r="J717" s="406">
        <v>44867</v>
      </c>
      <c r="K717" s="344" t="s">
        <v>14182</v>
      </c>
      <c r="L717" s="347" t="s">
        <v>14181</v>
      </c>
    </row>
    <row r="718" spans="1:12" s="254" customFormat="1" ht="17.100000000000001" customHeight="1">
      <c r="A718" s="237" t="s">
        <v>12069</v>
      </c>
      <c r="B718" s="344">
        <v>2011</v>
      </c>
      <c r="C718" s="344" t="s">
        <v>9774</v>
      </c>
      <c r="D718" s="408" t="s">
        <v>14180</v>
      </c>
      <c r="E718" s="301">
        <f t="shared" si="11"/>
        <v>5.65</v>
      </c>
      <c r="F718" s="407">
        <v>6</v>
      </c>
      <c r="G718" s="407">
        <v>6</v>
      </c>
      <c r="H718" s="407">
        <v>6.25</v>
      </c>
      <c r="I718" s="407">
        <v>5</v>
      </c>
      <c r="J718" s="406">
        <v>44610</v>
      </c>
      <c r="K718" s="344" t="s">
        <v>14179</v>
      </c>
      <c r="L718" s="344" t="s">
        <v>14178</v>
      </c>
    </row>
    <row r="719" spans="1:12" s="254" customFormat="1" ht="17.100000000000001" customHeight="1">
      <c r="A719" s="237" t="s">
        <v>12069</v>
      </c>
      <c r="B719" s="344">
        <v>2016</v>
      </c>
      <c r="C719" s="344" t="s">
        <v>9774</v>
      </c>
      <c r="D719" s="408" t="s">
        <v>14177</v>
      </c>
      <c r="E719" s="301">
        <f t="shared" si="11"/>
        <v>5.6</v>
      </c>
      <c r="F719" s="407">
        <v>6</v>
      </c>
      <c r="G719" s="407">
        <v>4</v>
      </c>
      <c r="H719" s="407">
        <v>5</v>
      </c>
      <c r="I719" s="407">
        <v>6</v>
      </c>
      <c r="J719" s="406">
        <v>45163</v>
      </c>
      <c r="K719" s="344" t="s">
        <v>14176</v>
      </c>
      <c r="L719" s="344" t="s">
        <v>14175</v>
      </c>
    </row>
    <row r="720" spans="1:12" s="254" customFormat="1" ht="17.100000000000001" customHeight="1">
      <c r="A720" s="237" t="s">
        <v>12069</v>
      </c>
      <c r="B720" s="344">
        <v>2014</v>
      </c>
      <c r="C720" s="344" t="s">
        <v>9774</v>
      </c>
      <c r="D720" s="408" t="s">
        <v>14174</v>
      </c>
      <c r="E720" s="301">
        <f t="shared" si="11"/>
        <v>5.6</v>
      </c>
      <c r="F720" s="407">
        <v>6</v>
      </c>
      <c r="G720" s="407">
        <v>4</v>
      </c>
      <c r="H720" s="407">
        <v>7</v>
      </c>
      <c r="I720" s="407">
        <v>5</v>
      </c>
      <c r="J720" s="406">
        <v>45067</v>
      </c>
      <c r="K720" s="344" t="s">
        <v>14173</v>
      </c>
      <c r="L720" s="344" t="s">
        <v>14172</v>
      </c>
    </row>
    <row r="721" spans="1:12" s="254" customFormat="1" ht="17.100000000000001" customHeight="1">
      <c r="A721" s="237" t="s">
        <v>12069</v>
      </c>
      <c r="B721" s="344">
        <v>1976</v>
      </c>
      <c r="C721" s="344" t="s">
        <v>9774</v>
      </c>
      <c r="D721" s="408" t="s">
        <v>14171</v>
      </c>
      <c r="E721" s="301">
        <f t="shared" si="11"/>
        <v>5.6</v>
      </c>
      <c r="F721" s="407">
        <v>6</v>
      </c>
      <c r="G721" s="407">
        <v>6</v>
      </c>
      <c r="H721" s="407">
        <v>6</v>
      </c>
      <c r="I721" s="407">
        <v>5</v>
      </c>
      <c r="J721" s="406">
        <v>45045</v>
      </c>
      <c r="K721" s="344" t="s">
        <v>13982</v>
      </c>
      <c r="L721" s="344" t="s">
        <v>14170</v>
      </c>
    </row>
    <row r="722" spans="1:12" s="254" customFormat="1" ht="17.100000000000001" customHeight="1">
      <c r="A722" s="237" t="s">
        <v>12069</v>
      </c>
      <c r="B722" s="344">
        <v>1989</v>
      </c>
      <c r="C722" s="344" t="s">
        <v>9774</v>
      </c>
      <c r="D722" s="408" t="s">
        <v>14169</v>
      </c>
      <c r="E722" s="301">
        <f t="shared" si="11"/>
        <v>5.6</v>
      </c>
      <c r="F722" s="407">
        <v>5</v>
      </c>
      <c r="G722" s="407">
        <v>7</v>
      </c>
      <c r="H722" s="407">
        <v>7</v>
      </c>
      <c r="I722" s="407">
        <v>5</v>
      </c>
      <c r="J722" s="406">
        <v>45004</v>
      </c>
      <c r="K722" s="344" t="s">
        <v>14168</v>
      </c>
      <c r="L722" s="344" t="s">
        <v>12759</v>
      </c>
    </row>
    <row r="723" spans="1:12">
      <c r="A723" s="237" t="s">
        <v>12069</v>
      </c>
      <c r="B723" s="300">
        <v>2022</v>
      </c>
      <c r="C723" s="300" t="s">
        <v>9774</v>
      </c>
      <c r="D723" s="408" t="s">
        <v>14167</v>
      </c>
      <c r="E723" s="301">
        <f t="shared" si="11"/>
        <v>5.6</v>
      </c>
      <c r="F723" s="407">
        <v>6</v>
      </c>
      <c r="G723" s="407">
        <v>5</v>
      </c>
      <c r="H723" s="407">
        <v>6.5</v>
      </c>
      <c r="I723" s="407">
        <v>5</v>
      </c>
      <c r="J723" s="398">
        <v>44910</v>
      </c>
      <c r="K723" s="300" t="s">
        <v>14166</v>
      </c>
      <c r="L723" s="300" t="s">
        <v>14165</v>
      </c>
    </row>
    <row r="724" spans="1:12">
      <c r="A724" s="237" t="s">
        <v>12069</v>
      </c>
      <c r="B724" s="344">
        <v>1992</v>
      </c>
      <c r="C724" s="344" t="s">
        <v>9774</v>
      </c>
      <c r="D724" s="408" t="s">
        <v>14164</v>
      </c>
      <c r="E724" s="301">
        <f t="shared" si="11"/>
        <v>5.6</v>
      </c>
      <c r="F724" s="407">
        <v>6</v>
      </c>
      <c r="G724" s="407">
        <v>5.5</v>
      </c>
      <c r="H724" s="407">
        <v>6.25</v>
      </c>
      <c r="I724" s="407">
        <v>5</v>
      </c>
      <c r="J724" s="406">
        <v>44896</v>
      </c>
      <c r="K724" s="344" t="s">
        <v>12695</v>
      </c>
      <c r="L724" s="344" t="s">
        <v>14163</v>
      </c>
    </row>
    <row r="725" spans="1:12">
      <c r="A725" s="237" t="s">
        <v>12069</v>
      </c>
      <c r="B725" s="344">
        <v>1976</v>
      </c>
      <c r="C725" s="344" t="s">
        <v>9774</v>
      </c>
      <c r="D725" s="408" t="s">
        <v>14162</v>
      </c>
      <c r="E725" s="301">
        <f t="shared" si="11"/>
        <v>5.55</v>
      </c>
      <c r="F725" s="407">
        <v>5</v>
      </c>
      <c r="G725" s="407">
        <v>6.5</v>
      </c>
      <c r="H725" s="407">
        <v>7</v>
      </c>
      <c r="I725" s="407">
        <v>5</v>
      </c>
      <c r="J725" s="406">
        <v>44954</v>
      </c>
      <c r="K725" s="344" t="s">
        <v>14161</v>
      </c>
      <c r="L725" s="409" t="s">
        <v>12671</v>
      </c>
    </row>
    <row r="726" spans="1:12">
      <c r="A726" s="237" t="s">
        <v>12069</v>
      </c>
      <c r="B726" s="344">
        <v>2000</v>
      </c>
      <c r="C726" s="344" t="s">
        <v>9774</v>
      </c>
      <c r="D726" s="408" t="s">
        <v>14160</v>
      </c>
      <c r="E726" s="301">
        <f t="shared" si="11"/>
        <v>5.55</v>
      </c>
      <c r="F726" s="407">
        <v>5</v>
      </c>
      <c r="G726" s="407">
        <v>6.5</v>
      </c>
      <c r="H726" s="407">
        <v>7</v>
      </c>
      <c r="I726" s="407">
        <v>5</v>
      </c>
      <c r="J726" s="406">
        <v>44866</v>
      </c>
      <c r="K726" s="344" t="s">
        <v>14159</v>
      </c>
      <c r="L726" s="344" t="s">
        <v>14158</v>
      </c>
    </row>
    <row r="727" spans="1:12">
      <c r="A727" s="186" t="s">
        <v>12069</v>
      </c>
      <c r="B727" s="344">
        <v>2023</v>
      </c>
      <c r="C727" s="344" t="s">
        <v>9774</v>
      </c>
      <c r="D727" s="408" t="s">
        <v>14157</v>
      </c>
      <c r="E727" s="301">
        <f t="shared" si="11"/>
        <v>5.5</v>
      </c>
      <c r="F727" s="407">
        <v>5</v>
      </c>
      <c r="G727" s="407">
        <v>6</v>
      </c>
      <c r="H727" s="407">
        <v>7</v>
      </c>
      <c r="I727" s="407">
        <v>5</v>
      </c>
      <c r="J727" s="406">
        <v>45335</v>
      </c>
      <c r="K727" s="344" t="s">
        <v>14156</v>
      </c>
      <c r="L727" s="344" t="s">
        <v>14026</v>
      </c>
    </row>
    <row r="728" spans="1:12">
      <c r="A728" s="237" t="s">
        <v>12069</v>
      </c>
      <c r="B728" s="344">
        <v>2018</v>
      </c>
      <c r="C728" s="344" t="s">
        <v>9774</v>
      </c>
      <c r="D728" s="408" t="s">
        <v>14155</v>
      </c>
      <c r="E728" s="301">
        <f t="shared" si="11"/>
        <v>5.5</v>
      </c>
      <c r="F728" s="407">
        <v>6</v>
      </c>
      <c r="G728" s="407">
        <v>5</v>
      </c>
      <c r="H728" s="407">
        <v>6</v>
      </c>
      <c r="I728" s="407">
        <v>5</v>
      </c>
      <c r="J728" s="406">
        <v>45292</v>
      </c>
      <c r="K728" s="344" t="s">
        <v>14154</v>
      </c>
      <c r="L728" s="344" t="s">
        <v>14153</v>
      </c>
    </row>
    <row r="729" spans="1:12">
      <c r="A729" s="237" t="s">
        <v>12069</v>
      </c>
      <c r="B729" s="344">
        <v>2017</v>
      </c>
      <c r="C729" s="344" t="s">
        <v>9774</v>
      </c>
      <c r="D729" s="408" t="s">
        <v>14152</v>
      </c>
      <c r="E729" s="301">
        <f t="shared" si="11"/>
        <v>5.5</v>
      </c>
      <c r="F729" s="407">
        <v>6</v>
      </c>
      <c r="G729" s="407">
        <v>5</v>
      </c>
      <c r="H729" s="407">
        <v>6</v>
      </c>
      <c r="I729" s="407">
        <v>5</v>
      </c>
      <c r="J729" s="406">
        <v>45113</v>
      </c>
      <c r="K729" s="344" t="s">
        <v>14151</v>
      </c>
      <c r="L729" s="344" t="s">
        <v>14150</v>
      </c>
    </row>
    <row r="730" spans="1:12">
      <c r="A730" s="237" t="s">
        <v>12069</v>
      </c>
      <c r="B730" s="344">
        <v>1999</v>
      </c>
      <c r="C730" s="344" t="s">
        <v>9774</v>
      </c>
      <c r="D730" s="408" t="s">
        <v>14149</v>
      </c>
      <c r="E730" s="301">
        <f t="shared" ref="E730:E793" si="12">((F730*3)+G730+(H730*2)+(4*I730))/10</f>
        <v>5.5</v>
      </c>
      <c r="F730" s="407">
        <v>6</v>
      </c>
      <c r="G730" s="407">
        <v>5</v>
      </c>
      <c r="H730" s="407">
        <v>6</v>
      </c>
      <c r="I730" s="407">
        <v>5</v>
      </c>
      <c r="J730" s="406">
        <v>45031</v>
      </c>
      <c r="K730" s="344" t="s">
        <v>14148</v>
      </c>
      <c r="L730" s="344" t="s">
        <v>14147</v>
      </c>
    </row>
    <row r="731" spans="1:12">
      <c r="A731" s="237" t="s">
        <v>12069</v>
      </c>
      <c r="B731" s="344">
        <v>1978</v>
      </c>
      <c r="C731" s="344" t="s">
        <v>9774</v>
      </c>
      <c r="D731" s="408" t="s">
        <v>13681</v>
      </c>
      <c r="E731" s="301">
        <f t="shared" si="12"/>
        <v>5.5</v>
      </c>
      <c r="F731" s="407">
        <v>5</v>
      </c>
      <c r="G731" s="407">
        <v>6</v>
      </c>
      <c r="H731" s="407">
        <v>7</v>
      </c>
      <c r="I731" s="407">
        <v>5</v>
      </c>
      <c r="J731" s="406">
        <v>44865</v>
      </c>
      <c r="K731" s="344" t="s">
        <v>14146</v>
      </c>
      <c r="L731" s="344" t="s">
        <v>14145</v>
      </c>
    </row>
    <row r="732" spans="1:12">
      <c r="A732" s="237" t="s">
        <v>12069</v>
      </c>
      <c r="B732" s="300">
        <v>2008</v>
      </c>
      <c r="C732" s="300" t="s">
        <v>9774</v>
      </c>
      <c r="D732" s="408" t="s">
        <v>14144</v>
      </c>
      <c r="E732" s="301">
        <f t="shared" si="12"/>
        <v>5.45</v>
      </c>
      <c r="F732" s="407">
        <v>5.5</v>
      </c>
      <c r="G732" s="407">
        <v>7</v>
      </c>
      <c r="H732" s="407">
        <v>7.5</v>
      </c>
      <c r="I732" s="407">
        <v>4</v>
      </c>
      <c r="J732" s="398">
        <v>44921</v>
      </c>
      <c r="K732" s="300" t="s">
        <v>14143</v>
      </c>
      <c r="L732" s="300" t="s">
        <v>14142</v>
      </c>
    </row>
    <row r="733" spans="1:12">
      <c r="A733" s="186" t="s">
        <v>12069</v>
      </c>
      <c r="B733" s="344">
        <v>2019</v>
      </c>
      <c r="C733" s="344" t="s">
        <v>9774</v>
      </c>
      <c r="D733" s="408" t="s">
        <v>9192</v>
      </c>
      <c r="E733" s="301">
        <f t="shared" si="12"/>
        <v>5.4</v>
      </c>
      <c r="F733" s="407">
        <v>5</v>
      </c>
      <c r="G733" s="407">
        <v>5</v>
      </c>
      <c r="H733" s="407">
        <v>7</v>
      </c>
      <c r="I733" s="407">
        <v>5</v>
      </c>
      <c r="J733" s="406">
        <v>45347</v>
      </c>
      <c r="K733" s="344" t="s">
        <v>14141</v>
      </c>
      <c r="L733" s="344" t="s">
        <v>14141</v>
      </c>
    </row>
    <row r="734" spans="1:12">
      <c r="A734" s="237" t="s">
        <v>12069</v>
      </c>
      <c r="B734" s="344">
        <v>1996</v>
      </c>
      <c r="C734" s="344" t="s">
        <v>9774</v>
      </c>
      <c r="D734" s="408" t="s">
        <v>14140</v>
      </c>
      <c r="E734" s="301">
        <f t="shared" si="12"/>
        <v>5.4</v>
      </c>
      <c r="F734" s="407">
        <v>5</v>
      </c>
      <c r="G734" s="407">
        <v>7</v>
      </c>
      <c r="H734" s="407">
        <v>6</v>
      </c>
      <c r="I734" s="407">
        <v>5</v>
      </c>
      <c r="J734" s="406">
        <v>45058</v>
      </c>
      <c r="K734" s="344" t="s">
        <v>14139</v>
      </c>
      <c r="L734" s="344" t="s">
        <v>12744</v>
      </c>
    </row>
    <row r="735" spans="1:12">
      <c r="A735" s="237" t="s">
        <v>12069</v>
      </c>
      <c r="B735" s="300">
        <v>1999</v>
      </c>
      <c r="C735" s="300" t="s">
        <v>9774</v>
      </c>
      <c r="D735" s="408" t="s">
        <v>14138</v>
      </c>
      <c r="E735" s="301">
        <f t="shared" si="12"/>
        <v>5.4</v>
      </c>
      <c r="F735" s="407">
        <v>5</v>
      </c>
      <c r="G735" s="407">
        <v>6</v>
      </c>
      <c r="H735" s="407">
        <v>6.5</v>
      </c>
      <c r="I735" s="407">
        <v>5</v>
      </c>
      <c r="J735" s="398">
        <v>44922</v>
      </c>
      <c r="K735" s="300" t="s">
        <v>14137</v>
      </c>
      <c r="L735" s="300" t="s">
        <v>12736</v>
      </c>
    </row>
    <row r="736" spans="1:12">
      <c r="A736" s="237" t="s">
        <v>12069</v>
      </c>
      <c r="B736" s="344">
        <v>2023</v>
      </c>
      <c r="C736" s="344" t="s">
        <v>9774</v>
      </c>
      <c r="D736" s="408" t="s">
        <v>14136</v>
      </c>
      <c r="E736" s="301">
        <f t="shared" si="12"/>
        <v>5.3</v>
      </c>
      <c r="F736" s="407">
        <v>6</v>
      </c>
      <c r="G736" s="407">
        <v>5</v>
      </c>
      <c r="H736" s="407">
        <v>5</v>
      </c>
      <c r="I736" s="407">
        <v>5</v>
      </c>
      <c r="J736" s="406">
        <v>45024</v>
      </c>
      <c r="K736" s="344" t="s">
        <v>14067</v>
      </c>
      <c r="L736" s="344" t="s">
        <v>14135</v>
      </c>
    </row>
    <row r="737" spans="1:12">
      <c r="A737" s="237" t="s">
        <v>12069</v>
      </c>
      <c r="B737" s="344">
        <v>2002</v>
      </c>
      <c r="C737" s="344" t="s">
        <v>9774</v>
      </c>
      <c r="D737" s="408" t="s">
        <v>14134</v>
      </c>
      <c r="E737" s="301">
        <f t="shared" si="12"/>
        <v>5.3</v>
      </c>
      <c r="F737" s="407">
        <v>5</v>
      </c>
      <c r="G737" s="407">
        <v>6</v>
      </c>
      <c r="H737" s="407">
        <v>6</v>
      </c>
      <c r="I737" s="407">
        <v>5</v>
      </c>
      <c r="J737" s="406">
        <v>45011</v>
      </c>
      <c r="K737" s="344" t="s">
        <v>14133</v>
      </c>
      <c r="L737" s="344" t="s">
        <v>14002</v>
      </c>
    </row>
    <row r="738" spans="1:12">
      <c r="A738" s="237" t="s">
        <v>12069</v>
      </c>
      <c r="B738" s="344">
        <v>1997</v>
      </c>
      <c r="C738" s="344" t="s">
        <v>9774</v>
      </c>
      <c r="D738" s="408" t="s">
        <v>14132</v>
      </c>
      <c r="E738" s="301">
        <f t="shared" si="12"/>
        <v>5.3</v>
      </c>
      <c r="F738" s="407">
        <v>5</v>
      </c>
      <c r="G738" s="407">
        <v>5.5</v>
      </c>
      <c r="H738" s="407">
        <v>5.25</v>
      </c>
      <c r="I738" s="407">
        <v>5.5</v>
      </c>
      <c r="J738" s="406">
        <v>44976</v>
      </c>
      <c r="K738" s="344" t="s">
        <v>14131</v>
      </c>
      <c r="L738" s="344" t="s">
        <v>12744</v>
      </c>
    </row>
    <row r="739" spans="1:12">
      <c r="A739" s="237" t="s">
        <v>12069</v>
      </c>
      <c r="B739" s="344">
        <v>1985</v>
      </c>
      <c r="C739" s="344" t="s">
        <v>9774</v>
      </c>
      <c r="D739" s="408" t="s">
        <v>14130</v>
      </c>
      <c r="E739" s="301">
        <f t="shared" si="12"/>
        <v>5.25</v>
      </c>
      <c r="F739" s="407">
        <v>5.5</v>
      </c>
      <c r="G739" s="407">
        <v>5</v>
      </c>
      <c r="H739" s="407">
        <v>5.5</v>
      </c>
      <c r="I739" s="407">
        <v>5</v>
      </c>
      <c r="J739" s="406">
        <v>44780</v>
      </c>
      <c r="K739" s="344" t="s">
        <v>14129</v>
      </c>
      <c r="L739" s="344" t="s">
        <v>14128</v>
      </c>
    </row>
    <row r="740" spans="1:12">
      <c r="A740" s="237" t="s">
        <v>12069</v>
      </c>
      <c r="B740" s="344">
        <v>2018</v>
      </c>
      <c r="C740" s="344" t="s">
        <v>9774</v>
      </c>
      <c r="D740" s="408" t="s">
        <v>14127</v>
      </c>
      <c r="E740" s="301">
        <f t="shared" si="12"/>
        <v>5.2</v>
      </c>
      <c r="F740" s="407">
        <v>5</v>
      </c>
      <c r="G740" s="407">
        <v>5</v>
      </c>
      <c r="H740" s="407">
        <v>6</v>
      </c>
      <c r="I740" s="407">
        <v>5</v>
      </c>
      <c r="J740" s="406">
        <v>45269</v>
      </c>
      <c r="K740" s="344" t="s">
        <v>14122</v>
      </c>
      <c r="L740" s="344" t="s">
        <v>14126</v>
      </c>
    </row>
    <row r="741" spans="1:12">
      <c r="A741" s="237" t="s">
        <v>12069</v>
      </c>
      <c r="B741" s="344">
        <v>2005</v>
      </c>
      <c r="C741" s="344" t="s">
        <v>9774</v>
      </c>
      <c r="D741" s="237">
        <v>300</v>
      </c>
      <c r="E741" s="301">
        <f t="shared" si="12"/>
        <v>5.2</v>
      </c>
      <c r="F741" s="407">
        <v>5</v>
      </c>
      <c r="G741" s="407">
        <v>5</v>
      </c>
      <c r="H741" s="407">
        <v>8</v>
      </c>
      <c r="I741" s="407">
        <v>4</v>
      </c>
      <c r="J741" s="398">
        <v>45108</v>
      </c>
      <c r="K741" s="344" t="s">
        <v>14125</v>
      </c>
      <c r="L741" s="344" t="s">
        <v>14124</v>
      </c>
    </row>
    <row r="742" spans="1:12">
      <c r="A742" s="237" t="s">
        <v>12069</v>
      </c>
      <c r="B742" s="344">
        <v>2009</v>
      </c>
      <c r="C742" s="344" t="s">
        <v>9774</v>
      </c>
      <c r="D742" s="408" t="s">
        <v>14123</v>
      </c>
      <c r="E742" s="301">
        <f t="shared" si="12"/>
        <v>5.2</v>
      </c>
      <c r="F742" s="407">
        <v>5</v>
      </c>
      <c r="G742" s="407">
        <v>6</v>
      </c>
      <c r="H742" s="407">
        <v>5.5</v>
      </c>
      <c r="I742" s="407">
        <v>5</v>
      </c>
      <c r="J742" s="406">
        <v>44899</v>
      </c>
      <c r="K742" s="344" t="s">
        <v>14122</v>
      </c>
      <c r="L742" s="344" t="s">
        <v>14121</v>
      </c>
    </row>
    <row r="743" spans="1:12">
      <c r="A743" s="237" t="s">
        <v>12069</v>
      </c>
      <c r="B743" s="344">
        <v>2019</v>
      </c>
      <c r="C743" s="344" t="s">
        <v>9774</v>
      </c>
      <c r="D743" s="408" t="s">
        <v>14120</v>
      </c>
      <c r="E743" s="301">
        <f t="shared" si="12"/>
        <v>5.2</v>
      </c>
      <c r="F743" s="407">
        <v>6</v>
      </c>
      <c r="G743" s="407">
        <v>6</v>
      </c>
      <c r="H743" s="407">
        <v>6</v>
      </c>
      <c r="I743" s="407">
        <v>4</v>
      </c>
      <c r="J743" s="406">
        <v>44589</v>
      </c>
      <c r="K743" s="344" t="s">
        <v>14119</v>
      </c>
      <c r="L743" s="344" t="s">
        <v>14118</v>
      </c>
    </row>
    <row r="744" spans="1:12">
      <c r="A744" s="237" t="s">
        <v>12069</v>
      </c>
      <c r="B744" s="344">
        <v>2001</v>
      </c>
      <c r="C744" s="344" t="s">
        <v>9774</v>
      </c>
      <c r="D744" s="408" t="s">
        <v>14117</v>
      </c>
      <c r="E744" s="301">
        <f t="shared" si="12"/>
        <v>5.15</v>
      </c>
      <c r="F744" s="407">
        <v>5</v>
      </c>
      <c r="G744" s="407">
        <v>5.5</v>
      </c>
      <c r="H744" s="407">
        <v>5.5</v>
      </c>
      <c r="I744" s="407">
        <v>5</v>
      </c>
      <c r="J744" s="406">
        <v>44987</v>
      </c>
      <c r="K744" s="344" t="s">
        <v>14116</v>
      </c>
      <c r="L744" s="344" t="s">
        <v>14115</v>
      </c>
    </row>
    <row r="745" spans="1:12">
      <c r="A745" s="237" t="s">
        <v>12069</v>
      </c>
      <c r="B745" s="344">
        <v>2006</v>
      </c>
      <c r="C745" s="344" t="s">
        <v>9774</v>
      </c>
      <c r="D745" s="408" t="s">
        <v>14114</v>
      </c>
      <c r="E745" s="301">
        <f t="shared" si="12"/>
        <v>5.15</v>
      </c>
      <c r="F745" s="407">
        <v>4.5</v>
      </c>
      <c r="G745" s="407">
        <v>4.5</v>
      </c>
      <c r="H745" s="407">
        <v>6.75</v>
      </c>
      <c r="I745" s="407">
        <v>5</v>
      </c>
      <c r="J745" s="406">
        <v>44926</v>
      </c>
      <c r="K745" s="344" t="s">
        <v>14113</v>
      </c>
      <c r="L745" s="344" t="s">
        <v>14113</v>
      </c>
    </row>
    <row r="746" spans="1:12">
      <c r="A746" s="237" t="s">
        <v>12069</v>
      </c>
      <c r="B746" s="344">
        <v>2019</v>
      </c>
      <c r="C746" s="344" t="s">
        <v>9774</v>
      </c>
      <c r="D746" s="408" t="s">
        <v>14112</v>
      </c>
      <c r="E746" s="301">
        <f t="shared" si="12"/>
        <v>5.15</v>
      </c>
      <c r="F746" s="407">
        <v>5</v>
      </c>
      <c r="G746" s="407">
        <v>4</v>
      </c>
      <c r="H746" s="407">
        <v>5.25</v>
      </c>
      <c r="I746" s="407">
        <v>5.5</v>
      </c>
      <c r="J746" s="406">
        <v>44895</v>
      </c>
      <c r="K746" s="344" t="s">
        <v>14111</v>
      </c>
      <c r="L746" s="406" t="s">
        <v>14110</v>
      </c>
    </row>
    <row r="747" spans="1:12">
      <c r="A747" s="237" t="s">
        <v>12069</v>
      </c>
      <c r="B747" s="344">
        <v>2004</v>
      </c>
      <c r="C747" s="344" t="s">
        <v>9774</v>
      </c>
      <c r="D747" s="408" t="s">
        <v>14109</v>
      </c>
      <c r="E747" s="301">
        <f t="shared" si="12"/>
        <v>5.0999999999999996</v>
      </c>
      <c r="F747" s="407">
        <v>7</v>
      </c>
      <c r="G747" s="407">
        <v>4</v>
      </c>
      <c r="H747" s="407">
        <v>5</v>
      </c>
      <c r="I747" s="407">
        <v>4</v>
      </c>
      <c r="J747" s="406">
        <v>45136</v>
      </c>
      <c r="K747" s="344" t="s">
        <v>14108</v>
      </c>
      <c r="L747" s="344" t="s">
        <v>14107</v>
      </c>
    </row>
    <row r="748" spans="1:12">
      <c r="A748" s="237" t="s">
        <v>12069</v>
      </c>
      <c r="B748" s="344">
        <v>1984</v>
      </c>
      <c r="C748" s="344" t="s">
        <v>9774</v>
      </c>
      <c r="D748" s="408" t="s">
        <v>14106</v>
      </c>
      <c r="E748" s="301">
        <f t="shared" si="12"/>
        <v>5.0999999999999996</v>
      </c>
      <c r="F748" s="407">
        <v>5</v>
      </c>
      <c r="G748" s="407">
        <v>6</v>
      </c>
      <c r="H748" s="407">
        <v>5</v>
      </c>
      <c r="I748" s="407">
        <v>5</v>
      </c>
      <c r="J748" s="406">
        <v>45046</v>
      </c>
      <c r="K748" s="344" t="s">
        <v>14105</v>
      </c>
      <c r="L748" s="344" t="s">
        <v>14104</v>
      </c>
    </row>
    <row r="749" spans="1:12">
      <c r="A749" s="237" t="s">
        <v>12069</v>
      </c>
      <c r="B749" s="344">
        <v>2014</v>
      </c>
      <c r="C749" s="344" t="s">
        <v>9774</v>
      </c>
      <c r="D749" s="408" t="s">
        <v>14103</v>
      </c>
      <c r="E749" s="301">
        <f t="shared" si="12"/>
        <v>5.0999999999999996</v>
      </c>
      <c r="F749" s="407">
        <v>5</v>
      </c>
      <c r="G749" s="407">
        <v>5</v>
      </c>
      <c r="H749" s="407">
        <v>5.5</v>
      </c>
      <c r="I749" s="407">
        <v>5</v>
      </c>
      <c r="J749" s="406">
        <v>44885</v>
      </c>
      <c r="K749" s="344" t="s">
        <v>14102</v>
      </c>
      <c r="L749" s="344" t="s">
        <v>14101</v>
      </c>
    </row>
    <row r="750" spans="1:12">
      <c r="A750" s="237" t="s">
        <v>12069</v>
      </c>
      <c r="B750" s="344">
        <v>2022</v>
      </c>
      <c r="C750" s="344" t="s">
        <v>9774</v>
      </c>
      <c r="D750" s="408" t="s">
        <v>14100</v>
      </c>
      <c r="E750" s="301">
        <f t="shared" si="12"/>
        <v>5.05</v>
      </c>
      <c r="F750" s="407">
        <v>5</v>
      </c>
      <c r="G750" s="407">
        <v>7.5</v>
      </c>
      <c r="H750" s="407">
        <v>6</v>
      </c>
      <c r="I750" s="407">
        <v>4</v>
      </c>
      <c r="J750" s="406">
        <v>44939</v>
      </c>
      <c r="K750" s="344" t="s">
        <v>14099</v>
      </c>
      <c r="L750" s="344" t="s">
        <v>14098</v>
      </c>
    </row>
    <row r="751" spans="1:12">
      <c r="A751" s="186" t="s">
        <v>12069</v>
      </c>
      <c r="B751" s="344">
        <v>2017</v>
      </c>
      <c r="C751" s="344" t="s">
        <v>9774</v>
      </c>
      <c r="D751" s="408" t="s">
        <v>14097</v>
      </c>
      <c r="E751" s="301">
        <f t="shared" si="12"/>
        <v>5</v>
      </c>
      <c r="F751" s="407">
        <v>5</v>
      </c>
      <c r="G751" s="407">
        <v>5</v>
      </c>
      <c r="H751" s="407">
        <v>5</v>
      </c>
      <c r="I751" s="407">
        <v>5</v>
      </c>
      <c r="J751" s="406">
        <v>45338</v>
      </c>
      <c r="K751" s="344" t="s">
        <v>14096</v>
      </c>
      <c r="L751" s="344" t="s">
        <v>12815</v>
      </c>
    </row>
    <row r="752" spans="1:12">
      <c r="A752" s="237" t="s">
        <v>12069</v>
      </c>
      <c r="B752" s="344">
        <v>2019</v>
      </c>
      <c r="C752" s="344" t="s">
        <v>9774</v>
      </c>
      <c r="D752" s="408" t="s">
        <v>14095</v>
      </c>
      <c r="E752" s="301">
        <f t="shared" si="12"/>
        <v>5</v>
      </c>
      <c r="F752" s="407">
        <v>5</v>
      </c>
      <c r="G752" s="407">
        <v>5</v>
      </c>
      <c r="H752" s="407">
        <v>5</v>
      </c>
      <c r="I752" s="407">
        <v>5</v>
      </c>
      <c r="J752" s="406">
        <v>45164</v>
      </c>
      <c r="K752" s="344" t="s">
        <v>14094</v>
      </c>
      <c r="L752" s="344" t="s">
        <v>14093</v>
      </c>
    </row>
    <row r="753" spans="1:12">
      <c r="A753" s="237" t="s">
        <v>12069</v>
      </c>
      <c r="B753" s="344">
        <v>2000</v>
      </c>
      <c r="C753" s="344" t="s">
        <v>9774</v>
      </c>
      <c r="D753" s="408" t="s">
        <v>14092</v>
      </c>
      <c r="E753" s="301">
        <f t="shared" si="12"/>
        <v>5</v>
      </c>
      <c r="F753" s="407">
        <v>5</v>
      </c>
      <c r="G753" s="407">
        <v>5</v>
      </c>
      <c r="H753" s="407">
        <v>5</v>
      </c>
      <c r="I753" s="407">
        <v>5</v>
      </c>
      <c r="J753" s="406">
        <v>45137</v>
      </c>
      <c r="K753" s="344" t="s">
        <v>14091</v>
      </c>
      <c r="L753" s="344" t="s">
        <v>13567</v>
      </c>
    </row>
    <row r="754" spans="1:12">
      <c r="A754" s="237" t="s">
        <v>12069</v>
      </c>
      <c r="B754" s="344">
        <v>2008</v>
      </c>
      <c r="C754" s="344" t="s">
        <v>9774</v>
      </c>
      <c r="D754" s="408" t="s">
        <v>14090</v>
      </c>
      <c r="E754" s="301">
        <f t="shared" si="12"/>
        <v>5</v>
      </c>
      <c r="F754" s="407">
        <v>5</v>
      </c>
      <c r="G754" s="407">
        <v>5</v>
      </c>
      <c r="H754" s="407">
        <v>5</v>
      </c>
      <c r="I754" s="407">
        <v>5</v>
      </c>
      <c r="J754" s="406">
        <v>45024</v>
      </c>
      <c r="K754" s="347" t="s">
        <v>14089</v>
      </c>
      <c r="L754" s="347" t="s">
        <v>14088</v>
      </c>
    </row>
    <row r="755" spans="1:12">
      <c r="A755" s="237" t="s">
        <v>12069</v>
      </c>
      <c r="B755" s="344">
        <v>1992</v>
      </c>
      <c r="C755" s="344" t="s">
        <v>9774</v>
      </c>
      <c r="D755" s="408" t="s">
        <v>14087</v>
      </c>
      <c r="E755" s="301">
        <f t="shared" si="12"/>
        <v>5</v>
      </c>
      <c r="F755" s="407">
        <v>5</v>
      </c>
      <c r="G755" s="407">
        <v>5</v>
      </c>
      <c r="H755" s="407">
        <v>5</v>
      </c>
      <c r="I755" s="407">
        <v>5</v>
      </c>
      <c r="J755" s="406">
        <v>44968</v>
      </c>
      <c r="K755" s="344" t="s">
        <v>14086</v>
      </c>
      <c r="L755" s="409" t="s">
        <v>14085</v>
      </c>
    </row>
    <row r="756" spans="1:12">
      <c r="A756" s="237" t="s">
        <v>12069</v>
      </c>
      <c r="B756" s="344">
        <v>2010</v>
      </c>
      <c r="C756" s="344" t="s">
        <v>9774</v>
      </c>
      <c r="D756" s="408" t="s">
        <v>14084</v>
      </c>
      <c r="E756" s="301">
        <f t="shared" si="12"/>
        <v>5</v>
      </c>
      <c r="F756" s="407">
        <v>4.5</v>
      </c>
      <c r="G756" s="407">
        <v>5</v>
      </c>
      <c r="H756" s="407">
        <v>5.75</v>
      </c>
      <c r="I756" s="407">
        <v>5</v>
      </c>
      <c r="J756" s="406">
        <v>44898</v>
      </c>
      <c r="K756" s="344" t="s">
        <v>14083</v>
      </c>
      <c r="L756" s="344" t="s">
        <v>14082</v>
      </c>
    </row>
    <row r="757" spans="1:12">
      <c r="A757" s="237" t="s">
        <v>12069</v>
      </c>
      <c r="B757" s="344">
        <v>2022</v>
      </c>
      <c r="C757" s="344" t="s">
        <v>9774</v>
      </c>
      <c r="D757" s="408" t="s">
        <v>14081</v>
      </c>
      <c r="E757" s="301">
        <f t="shared" si="12"/>
        <v>4.95</v>
      </c>
      <c r="F757" s="407">
        <v>5</v>
      </c>
      <c r="G757" s="407">
        <v>5</v>
      </c>
      <c r="H757" s="407">
        <v>4.75</v>
      </c>
      <c r="I757" s="407">
        <v>5</v>
      </c>
      <c r="J757" s="406">
        <v>44884</v>
      </c>
      <c r="K757" s="344" t="s">
        <v>14080</v>
      </c>
      <c r="L757" s="344" t="s">
        <v>14079</v>
      </c>
    </row>
    <row r="758" spans="1:12">
      <c r="A758" s="237" t="s">
        <v>12069</v>
      </c>
      <c r="B758" s="344">
        <v>2023</v>
      </c>
      <c r="C758" s="344" t="s">
        <v>9774</v>
      </c>
      <c r="D758" s="408" t="s">
        <v>14078</v>
      </c>
      <c r="E758" s="301">
        <f t="shared" si="12"/>
        <v>4.9000000000000004</v>
      </c>
      <c r="F758" s="407">
        <v>6</v>
      </c>
      <c r="G758" s="407">
        <v>5</v>
      </c>
      <c r="H758" s="407">
        <v>5</v>
      </c>
      <c r="I758" s="407">
        <v>4</v>
      </c>
      <c r="J758" s="406">
        <v>45237</v>
      </c>
      <c r="K758" s="344" t="s">
        <v>14077</v>
      </c>
      <c r="L758" s="344" t="s">
        <v>14076</v>
      </c>
    </row>
    <row r="759" spans="1:12">
      <c r="A759" s="237" t="s">
        <v>12069</v>
      </c>
      <c r="B759" s="344">
        <v>2023</v>
      </c>
      <c r="C759" s="344" t="s">
        <v>9774</v>
      </c>
      <c r="D759" s="408" t="s">
        <v>14075</v>
      </c>
      <c r="E759" s="301">
        <f t="shared" si="12"/>
        <v>4.9000000000000004</v>
      </c>
      <c r="F759" s="407">
        <v>5</v>
      </c>
      <c r="G759" s="407">
        <v>4</v>
      </c>
      <c r="H759" s="407">
        <v>7</v>
      </c>
      <c r="I759" s="407">
        <v>4</v>
      </c>
      <c r="J759" s="406">
        <v>45235</v>
      </c>
      <c r="K759" s="344" t="s">
        <v>14074</v>
      </c>
      <c r="L759" s="344" t="s">
        <v>14074</v>
      </c>
    </row>
    <row r="760" spans="1:12">
      <c r="A760" s="237" t="s">
        <v>12069</v>
      </c>
      <c r="B760" s="300">
        <v>2002</v>
      </c>
      <c r="C760" s="300" t="s">
        <v>9774</v>
      </c>
      <c r="D760" s="405" t="s">
        <v>14073</v>
      </c>
      <c r="E760" s="301">
        <f t="shared" si="12"/>
        <v>4.9000000000000004</v>
      </c>
      <c r="F760" s="407">
        <v>5</v>
      </c>
      <c r="G760" s="407">
        <v>5</v>
      </c>
      <c r="H760" s="407">
        <v>5.5</v>
      </c>
      <c r="I760" s="407">
        <v>4.5</v>
      </c>
      <c r="J760" s="398">
        <v>44828</v>
      </c>
      <c r="K760" s="300" t="s">
        <v>14072</v>
      </c>
      <c r="L760" s="300" t="s">
        <v>14071</v>
      </c>
    </row>
    <row r="761" spans="1:12">
      <c r="A761" s="237" t="s">
        <v>12069</v>
      </c>
      <c r="B761" s="344">
        <v>2013</v>
      </c>
      <c r="C761" s="344" t="s">
        <v>9774</v>
      </c>
      <c r="D761" s="408" t="s">
        <v>14070</v>
      </c>
      <c r="E761" s="301">
        <f t="shared" si="12"/>
        <v>4.8499999999999996</v>
      </c>
      <c r="F761" s="407">
        <v>5.5</v>
      </c>
      <c r="G761" s="407">
        <v>5.5</v>
      </c>
      <c r="H761" s="407">
        <v>7.25</v>
      </c>
      <c r="I761" s="407">
        <v>3</v>
      </c>
      <c r="J761" s="406">
        <v>44893</v>
      </c>
      <c r="K761" s="344" t="s">
        <v>14069</v>
      </c>
      <c r="L761" s="344" t="s">
        <v>14068</v>
      </c>
    </row>
    <row r="762" spans="1:12">
      <c r="A762" s="237" t="s">
        <v>12069</v>
      </c>
      <c r="B762" s="344">
        <v>2015</v>
      </c>
      <c r="C762" s="344" t="s">
        <v>9774</v>
      </c>
      <c r="D762" s="408" t="s">
        <v>8731</v>
      </c>
      <c r="E762" s="301">
        <f t="shared" si="12"/>
        <v>4.8</v>
      </c>
      <c r="F762" s="407">
        <v>6</v>
      </c>
      <c r="G762" s="407">
        <v>4</v>
      </c>
      <c r="H762" s="407">
        <v>5</v>
      </c>
      <c r="I762" s="407">
        <v>4</v>
      </c>
      <c r="J762" s="406">
        <v>45066</v>
      </c>
      <c r="K762" s="344" t="s">
        <v>14067</v>
      </c>
      <c r="L762" s="344" t="s">
        <v>14066</v>
      </c>
    </row>
    <row r="763" spans="1:12">
      <c r="A763" s="237" t="s">
        <v>12069</v>
      </c>
      <c r="B763" s="344">
        <v>2014</v>
      </c>
      <c r="C763" s="344" t="s">
        <v>9774</v>
      </c>
      <c r="D763" s="408" t="s">
        <v>14065</v>
      </c>
      <c r="E763" s="301">
        <f t="shared" si="12"/>
        <v>4.75</v>
      </c>
      <c r="F763" s="407">
        <v>4.5</v>
      </c>
      <c r="G763" s="407">
        <v>5</v>
      </c>
      <c r="H763" s="407">
        <v>5.5</v>
      </c>
      <c r="I763" s="407">
        <v>4.5</v>
      </c>
      <c r="J763" s="406">
        <v>44990</v>
      </c>
      <c r="K763" s="344" t="s">
        <v>14064</v>
      </c>
      <c r="L763" s="344" t="s">
        <v>14063</v>
      </c>
    </row>
    <row r="764" spans="1:12">
      <c r="A764" s="237" t="s">
        <v>12069</v>
      </c>
      <c r="B764" s="300">
        <v>1982</v>
      </c>
      <c r="C764" s="300" t="s">
        <v>9774</v>
      </c>
      <c r="D764" s="408" t="s">
        <v>14062</v>
      </c>
      <c r="E764" s="301">
        <f t="shared" si="12"/>
        <v>4.75</v>
      </c>
      <c r="F764" s="407">
        <v>5</v>
      </c>
      <c r="G764" s="407">
        <v>4.5</v>
      </c>
      <c r="H764" s="407">
        <v>5</v>
      </c>
      <c r="I764" s="407">
        <v>4.5</v>
      </c>
      <c r="J764" s="398">
        <v>44913</v>
      </c>
      <c r="K764" s="300" t="s">
        <v>14061</v>
      </c>
      <c r="L764" s="300" t="s">
        <v>12770</v>
      </c>
    </row>
    <row r="765" spans="1:12">
      <c r="A765" s="237" t="s">
        <v>12069</v>
      </c>
      <c r="B765" s="344">
        <v>2016</v>
      </c>
      <c r="C765" s="344" t="s">
        <v>9774</v>
      </c>
      <c r="D765" s="408" t="s">
        <v>14060</v>
      </c>
      <c r="E765" s="301">
        <f t="shared" si="12"/>
        <v>4.7</v>
      </c>
      <c r="F765" s="407">
        <v>5</v>
      </c>
      <c r="G765" s="407">
        <v>4</v>
      </c>
      <c r="H765" s="407">
        <v>4</v>
      </c>
      <c r="I765" s="407">
        <v>5</v>
      </c>
      <c r="J765" s="406">
        <v>45056</v>
      </c>
      <c r="K765" s="344" t="s">
        <v>14059</v>
      </c>
      <c r="L765" s="344" t="s">
        <v>14058</v>
      </c>
    </row>
    <row r="766" spans="1:12">
      <c r="A766" s="237" t="s">
        <v>12069</v>
      </c>
      <c r="B766" s="344">
        <v>2011</v>
      </c>
      <c r="C766" s="344" t="s">
        <v>9774</v>
      </c>
      <c r="D766" s="408" t="s">
        <v>14057</v>
      </c>
      <c r="E766" s="301">
        <f t="shared" si="12"/>
        <v>4.7</v>
      </c>
      <c r="F766" s="407">
        <v>3.5</v>
      </c>
      <c r="G766" s="407">
        <v>7.5</v>
      </c>
      <c r="H766" s="407">
        <v>4.5</v>
      </c>
      <c r="I766" s="407">
        <v>5</v>
      </c>
      <c r="J766" s="406">
        <v>44838</v>
      </c>
      <c r="K766" s="344" t="s">
        <v>14056</v>
      </c>
      <c r="L766" s="344" t="s">
        <v>14055</v>
      </c>
    </row>
    <row r="767" spans="1:12">
      <c r="A767" s="237" t="s">
        <v>12069</v>
      </c>
      <c r="B767" s="344">
        <v>2002</v>
      </c>
      <c r="C767" s="344" t="s">
        <v>9774</v>
      </c>
      <c r="D767" s="408" t="s">
        <v>14054</v>
      </c>
      <c r="E767" s="301">
        <f t="shared" si="12"/>
        <v>4.6500000000000004</v>
      </c>
      <c r="F767" s="407">
        <v>4.5</v>
      </c>
      <c r="G767" s="407">
        <v>5</v>
      </c>
      <c r="H767" s="407">
        <v>5</v>
      </c>
      <c r="I767" s="407">
        <v>4.5</v>
      </c>
      <c r="J767" s="406">
        <v>44697</v>
      </c>
      <c r="K767" s="344" t="s">
        <v>14053</v>
      </c>
      <c r="L767" s="344" t="s">
        <v>14053</v>
      </c>
    </row>
    <row r="768" spans="1:12">
      <c r="A768" s="186" t="s">
        <v>12069</v>
      </c>
      <c r="B768" s="344">
        <v>2021</v>
      </c>
      <c r="C768" s="344" t="s">
        <v>9774</v>
      </c>
      <c r="D768" s="408" t="s">
        <v>14052</v>
      </c>
      <c r="E768" s="301">
        <f t="shared" si="12"/>
        <v>4.5999999999999996</v>
      </c>
      <c r="F768" s="407">
        <v>5</v>
      </c>
      <c r="G768" s="407">
        <v>5</v>
      </c>
      <c r="H768" s="407">
        <v>5</v>
      </c>
      <c r="I768" s="407">
        <v>4</v>
      </c>
      <c r="J768" s="406">
        <v>45336</v>
      </c>
      <c r="K768" s="344" t="s">
        <v>14051</v>
      </c>
      <c r="L768" s="344" t="s">
        <v>14050</v>
      </c>
    </row>
    <row r="769" spans="1:12">
      <c r="A769" s="237" t="s">
        <v>12069</v>
      </c>
      <c r="B769" s="344">
        <v>2018</v>
      </c>
      <c r="C769" s="344" t="s">
        <v>9774</v>
      </c>
      <c r="D769" s="408" t="s">
        <v>14049</v>
      </c>
      <c r="E769" s="301">
        <f t="shared" si="12"/>
        <v>4.5999999999999996</v>
      </c>
      <c r="F769" s="407">
        <v>4</v>
      </c>
      <c r="G769" s="407">
        <v>4</v>
      </c>
      <c r="H769" s="407">
        <v>5</v>
      </c>
      <c r="I769" s="407">
        <v>5</v>
      </c>
      <c r="J769" s="406">
        <v>45121</v>
      </c>
      <c r="K769" s="344" t="s">
        <v>14048</v>
      </c>
      <c r="L769" s="344" t="s">
        <v>14047</v>
      </c>
    </row>
    <row r="770" spans="1:12">
      <c r="A770" s="237" t="s">
        <v>12069</v>
      </c>
      <c r="B770" s="344">
        <v>2021</v>
      </c>
      <c r="C770" s="344" t="s">
        <v>9774</v>
      </c>
      <c r="D770" s="408" t="s">
        <v>7307</v>
      </c>
      <c r="E770" s="301">
        <f t="shared" si="12"/>
        <v>4.5999999999999996</v>
      </c>
      <c r="F770" s="407">
        <v>5</v>
      </c>
      <c r="G770" s="407">
        <v>5</v>
      </c>
      <c r="H770" s="407">
        <v>5</v>
      </c>
      <c r="I770" s="407">
        <v>4</v>
      </c>
      <c r="J770" s="406">
        <v>45036</v>
      </c>
      <c r="K770" s="344" t="s">
        <v>14046</v>
      </c>
      <c r="L770" s="344" t="s">
        <v>14045</v>
      </c>
    </row>
    <row r="771" spans="1:12">
      <c r="A771" s="237" t="s">
        <v>12069</v>
      </c>
      <c r="B771" s="344">
        <v>2014</v>
      </c>
      <c r="C771" s="344" t="s">
        <v>9774</v>
      </c>
      <c r="D771" s="408" t="s">
        <v>14044</v>
      </c>
      <c r="E771" s="301">
        <f t="shared" si="12"/>
        <v>4.55</v>
      </c>
      <c r="F771" s="407">
        <v>4.5</v>
      </c>
      <c r="G771" s="407">
        <v>5</v>
      </c>
      <c r="H771" s="407">
        <v>5.5</v>
      </c>
      <c r="I771" s="407">
        <v>4</v>
      </c>
      <c r="J771" s="406">
        <v>44867</v>
      </c>
      <c r="K771" s="344" t="s">
        <v>14043</v>
      </c>
      <c r="L771" s="344" t="s">
        <v>14042</v>
      </c>
    </row>
    <row r="772" spans="1:12">
      <c r="A772" s="237" t="s">
        <v>12069</v>
      </c>
      <c r="B772" s="344">
        <v>2014</v>
      </c>
      <c r="C772" s="344" t="s">
        <v>9774</v>
      </c>
      <c r="D772" s="408" t="s">
        <v>14041</v>
      </c>
      <c r="E772" s="301">
        <f t="shared" si="12"/>
        <v>4.5</v>
      </c>
      <c r="F772" s="407">
        <v>5</v>
      </c>
      <c r="G772" s="407">
        <v>4</v>
      </c>
      <c r="H772" s="407">
        <v>5</v>
      </c>
      <c r="I772" s="407">
        <v>4</v>
      </c>
      <c r="J772" s="406">
        <v>45158</v>
      </c>
      <c r="K772" s="344" t="s">
        <v>14040</v>
      </c>
      <c r="L772" s="344" t="s">
        <v>14039</v>
      </c>
    </row>
    <row r="773" spans="1:12">
      <c r="A773" s="237" t="s">
        <v>12069</v>
      </c>
      <c r="B773" s="344">
        <v>1996</v>
      </c>
      <c r="C773" s="344" t="s">
        <v>9774</v>
      </c>
      <c r="D773" s="408" t="s">
        <v>14038</v>
      </c>
      <c r="E773" s="301">
        <f t="shared" si="12"/>
        <v>4.5</v>
      </c>
      <c r="F773" s="407">
        <v>5</v>
      </c>
      <c r="G773" s="407">
        <v>4</v>
      </c>
      <c r="H773" s="407">
        <v>5</v>
      </c>
      <c r="I773" s="407">
        <v>4</v>
      </c>
      <c r="J773" s="406">
        <v>45110</v>
      </c>
      <c r="K773" s="344" t="s">
        <v>14037</v>
      </c>
      <c r="L773" s="344" t="s">
        <v>12808</v>
      </c>
    </row>
    <row r="774" spans="1:12">
      <c r="A774" s="237" t="s">
        <v>12069</v>
      </c>
      <c r="B774" s="344">
        <v>2009</v>
      </c>
      <c r="C774" s="344" t="s">
        <v>9774</v>
      </c>
      <c r="D774" s="408" t="s">
        <v>14036</v>
      </c>
      <c r="E774" s="301">
        <f t="shared" si="12"/>
        <v>4.5</v>
      </c>
      <c r="F774" s="407">
        <v>4</v>
      </c>
      <c r="G774" s="407">
        <v>5</v>
      </c>
      <c r="H774" s="407">
        <v>6</v>
      </c>
      <c r="I774" s="407">
        <v>4</v>
      </c>
      <c r="J774" s="406">
        <v>44952</v>
      </c>
      <c r="K774" s="344" t="s">
        <v>12751</v>
      </c>
      <c r="L774" s="409" t="s">
        <v>14035</v>
      </c>
    </row>
    <row r="775" spans="1:12">
      <c r="A775" s="237" t="s">
        <v>12069</v>
      </c>
      <c r="B775" s="344">
        <v>1989</v>
      </c>
      <c r="C775" s="344" t="s">
        <v>9774</v>
      </c>
      <c r="D775" s="408" t="s">
        <v>14034</v>
      </c>
      <c r="E775" s="301">
        <f t="shared" si="12"/>
        <v>4.5</v>
      </c>
      <c r="F775" s="407">
        <v>4.5</v>
      </c>
      <c r="G775" s="407">
        <v>4.5</v>
      </c>
      <c r="H775" s="407">
        <v>4.5</v>
      </c>
      <c r="I775" s="407">
        <v>4.5</v>
      </c>
      <c r="J775" s="406">
        <v>44927</v>
      </c>
      <c r="K775" s="344" t="s">
        <v>14033</v>
      </c>
      <c r="L775" s="344" t="s">
        <v>14032</v>
      </c>
    </row>
    <row r="776" spans="1:12">
      <c r="A776" s="237" t="s">
        <v>12069</v>
      </c>
      <c r="B776" s="344">
        <v>2021</v>
      </c>
      <c r="C776" s="344" t="s">
        <v>9774</v>
      </c>
      <c r="D776" s="408" t="s">
        <v>14031</v>
      </c>
      <c r="E776" s="301">
        <f t="shared" si="12"/>
        <v>4.4000000000000004</v>
      </c>
      <c r="F776" s="407">
        <v>4</v>
      </c>
      <c r="G776" s="407">
        <v>4</v>
      </c>
      <c r="H776" s="407">
        <v>4</v>
      </c>
      <c r="I776" s="407">
        <v>5</v>
      </c>
      <c r="J776" s="406">
        <v>45010</v>
      </c>
      <c r="K776" s="344" t="s">
        <v>14030</v>
      </c>
      <c r="L776" s="344" t="s">
        <v>14029</v>
      </c>
    </row>
    <row r="777" spans="1:12">
      <c r="A777" s="237" t="s">
        <v>12069</v>
      </c>
      <c r="B777" s="344">
        <v>2006</v>
      </c>
      <c r="C777" s="344" t="s">
        <v>9774</v>
      </c>
      <c r="D777" s="408" t="s">
        <v>14028</v>
      </c>
      <c r="E777" s="301">
        <f t="shared" si="12"/>
        <v>4.4000000000000004</v>
      </c>
      <c r="F777" s="407">
        <v>4.5</v>
      </c>
      <c r="G777" s="407">
        <v>4.5</v>
      </c>
      <c r="H777" s="407">
        <v>5</v>
      </c>
      <c r="I777" s="407">
        <v>4</v>
      </c>
      <c r="J777" s="406">
        <v>44990</v>
      </c>
      <c r="K777" s="344" t="s">
        <v>14027</v>
      </c>
      <c r="L777" s="344" t="s">
        <v>14026</v>
      </c>
    </row>
    <row r="778" spans="1:12">
      <c r="A778" s="237" t="s">
        <v>12069</v>
      </c>
      <c r="B778" s="344">
        <v>2013</v>
      </c>
      <c r="C778" s="344" t="s">
        <v>9774</v>
      </c>
      <c r="D778" s="408" t="s">
        <v>14025</v>
      </c>
      <c r="E778" s="301">
        <f t="shared" si="12"/>
        <v>4.3</v>
      </c>
      <c r="F778" s="407">
        <v>4</v>
      </c>
      <c r="G778" s="407">
        <v>5</v>
      </c>
      <c r="H778" s="407">
        <v>5</v>
      </c>
      <c r="I778" s="407">
        <v>4</v>
      </c>
      <c r="J778" s="406">
        <v>45066</v>
      </c>
      <c r="K778" s="344" t="s">
        <v>14024</v>
      </c>
      <c r="L778" s="344" t="s">
        <v>14023</v>
      </c>
    </row>
    <row r="779" spans="1:12">
      <c r="A779" s="237" t="s">
        <v>12069</v>
      </c>
      <c r="B779" s="344">
        <v>1991</v>
      </c>
      <c r="C779" s="344" t="s">
        <v>9774</v>
      </c>
      <c r="D779" s="408" t="s">
        <v>14022</v>
      </c>
      <c r="E779" s="301">
        <f t="shared" si="12"/>
        <v>4.2</v>
      </c>
      <c r="F779" s="407">
        <v>4</v>
      </c>
      <c r="G779" s="407">
        <v>4</v>
      </c>
      <c r="H779" s="407">
        <v>5</v>
      </c>
      <c r="I779" s="407">
        <v>4</v>
      </c>
      <c r="J779" s="406">
        <v>45116</v>
      </c>
      <c r="K779" s="344" t="s">
        <v>14021</v>
      </c>
      <c r="L779" s="344" t="s">
        <v>14020</v>
      </c>
    </row>
    <row r="780" spans="1:12">
      <c r="A780" s="237" t="s">
        <v>12069</v>
      </c>
      <c r="B780" s="344">
        <v>1987</v>
      </c>
      <c r="C780" s="344" t="s">
        <v>9774</v>
      </c>
      <c r="D780" s="408" t="s">
        <v>14019</v>
      </c>
      <c r="E780" s="301">
        <f t="shared" si="12"/>
        <v>4.0999999999999996</v>
      </c>
      <c r="F780" s="407">
        <v>6</v>
      </c>
      <c r="G780" s="407">
        <v>5</v>
      </c>
      <c r="H780" s="407">
        <v>3</v>
      </c>
      <c r="I780" s="407">
        <v>3</v>
      </c>
      <c r="J780" s="406">
        <v>45121</v>
      </c>
      <c r="K780" s="344" t="s">
        <v>14018</v>
      </c>
      <c r="L780" s="344" t="s">
        <v>14017</v>
      </c>
    </row>
    <row r="781" spans="1:12">
      <c r="A781" s="237" t="s">
        <v>12069</v>
      </c>
      <c r="B781" s="344">
        <v>1984</v>
      </c>
      <c r="C781" s="344" t="s">
        <v>9774</v>
      </c>
      <c r="D781" s="408" t="s">
        <v>14016</v>
      </c>
      <c r="E781" s="301">
        <f t="shared" si="12"/>
        <v>4.0999999999999996</v>
      </c>
      <c r="F781" s="407">
        <v>4</v>
      </c>
      <c r="G781" s="407">
        <v>3</v>
      </c>
      <c r="H781" s="407">
        <v>5</v>
      </c>
      <c r="I781" s="407">
        <v>4</v>
      </c>
      <c r="J781" s="406">
        <v>45036</v>
      </c>
      <c r="K781" s="344" t="s">
        <v>14015</v>
      </c>
      <c r="L781" s="344" t="s">
        <v>14014</v>
      </c>
    </row>
    <row r="782" spans="1:12">
      <c r="A782" s="237" t="s">
        <v>12069</v>
      </c>
      <c r="B782" s="300">
        <v>1990</v>
      </c>
      <c r="C782" s="300" t="s">
        <v>9774</v>
      </c>
      <c r="D782" s="405" t="s">
        <v>14013</v>
      </c>
      <c r="E782" s="301">
        <f t="shared" si="12"/>
        <v>4.05</v>
      </c>
      <c r="F782" s="407">
        <v>4</v>
      </c>
      <c r="G782" s="407">
        <v>3.5</v>
      </c>
      <c r="H782" s="407">
        <v>5.5</v>
      </c>
      <c r="I782" s="407">
        <v>3.5</v>
      </c>
      <c r="J782" s="398">
        <v>44794</v>
      </c>
      <c r="K782" s="300" t="s">
        <v>14012</v>
      </c>
      <c r="L782" s="300" t="s">
        <v>14011</v>
      </c>
    </row>
    <row r="783" spans="1:12">
      <c r="A783" s="237" t="s">
        <v>12069</v>
      </c>
      <c r="B783" s="344">
        <v>2014</v>
      </c>
      <c r="C783" s="344" t="s">
        <v>9774</v>
      </c>
      <c r="D783" s="408" t="s">
        <v>14010</v>
      </c>
      <c r="E783" s="301">
        <f t="shared" si="12"/>
        <v>4</v>
      </c>
      <c r="F783" s="407">
        <v>4</v>
      </c>
      <c r="G783" s="407">
        <v>4</v>
      </c>
      <c r="H783" s="407">
        <v>4</v>
      </c>
      <c r="I783" s="407">
        <v>4</v>
      </c>
      <c r="J783" s="406">
        <v>45031</v>
      </c>
      <c r="K783" s="344" t="s">
        <v>14009</v>
      </c>
      <c r="L783" s="347" t="s">
        <v>14008</v>
      </c>
    </row>
    <row r="784" spans="1:12">
      <c r="A784" s="237" t="s">
        <v>12069</v>
      </c>
      <c r="B784" s="344">
        <v>2023</v>
      </c>
      <c r="C784" s="344" t="s">
        <v>9774</v>
      </c>
      <c r="D784" s="408" t="s">
        <v>14007</v>
      </c>
      <c r="E784" s="301">
        <f t="shared" si="12"/>
        <v>4</v>
      </c>
      <c r="F784" s="407">
        <v>4</v>
      </c>
      <c r="G784" s="407">
        <v>4</v>
      </c>
      <c r="H784" s="407">
        <v>4</v>
      </c>
      <c r="I784" s="407">
        <v>4</v>
      </c>
      <c r="J784" s="406">
        <v>45031</v>
      </c>
      <c r="K784" s="344" t="s">
        <v>14006</v>
      </c>
      <c r="L784" s="344" t="s">
        <v>14005</v>
      </c>
    </row>
    <row r="785" spans="1:12">
      <c r="A785" s="237" t="s">
        <v>12069</v>
      </c>
      <c r="B785" s="344">
        <v>2005</v>
      </c>
      <c r="C785" s="344" t="s">
        <v>9774</v>
      </c>
      <c r="D785" s="408" t="s">
        <v>14004</v>
      </c>
      <c r="E785" s="301">
        <f t="shared" si="12"/>
        <v>4</v>
      </c>
      <c r="F785" s="407">
        <v>4</v>
      </c>
      <c r="G785" s="407">
        <v>4</v>
      </c>
      <c r="H785" s="407">
        <v>6</v>
      </c>
      <c r="I785" s="407">
        <v>3</v>
      </c>
      <c r="J785" s="406">
        <v>45015</v>
      </c>
      <c r="K785" s="344" t="s">
        <v>14003</v>
      </c>
      <c r="L785" s="344" t="s">
        <v>14002</v>
      </c>
    </row>
    <row r="786" spans="1:12">
      <c r="A786" s="237" t="s">
        <v>12069</v>
      </c>
      <c r="B786" s="344">
        <v>2023</v>
      </c>
      <c r="C786" s="344" t="s">
        <v>9774</v>
      </c>
      <c r="D786" s="408" t="s">
        <v>14001</v>
      </c>
      <c r="E786" s="301">
        <f t="shared" si="12"/>
        <v>3.9</v>
      </c>
      <c r="F786" s="407">
        <v>3</v>
      </c>
      <c r="G786" s="407">
        <v>4</v>
      </c>
      <c r="H786" s="407">
        <v>5</v>
      </c>
      <c r="I786" s="407">
        <v>4</v>
      </c>
      <c r="J786" s="406">
        <v>45290</v>
      </c>
      <c r="K786" s="344" t="s">
        <v>14000</v>
      </c>
      <c r="L786" s="344" t="s">
        <v>13999</v>
      </c>
    </row>
    <row r="787" spans="1:12">
      <c r="A787" s="237" t="s">
        <v>12069</v>
      </c>
      <c r="B787" s="344">
        <v>2020</v>
      </c>
      <c r="C787" s="344" t="s">
        <v>9774</v>
      </c>
      <c r="D787" s="408" t="s">
        <v>13998</v>
      </c>
      <c r="E787" s="301">
        <f t="shared" si="12"/>
        <v>3.6</v>
      </c>
      <c r="F787" s="407">
        <v>2</v>
      </c>
      <c r="G787" s="407">
        <v>2</v>
      </c>
      <c r="H787" s="407">
        <v>4</v>
      </c>
      <c r="I787" s="407">
        <v>5</v>
      </c>
      <c r="J787" s="406">
        <v>45128</v>
      </c>
      <c r="K787" s="344" t="s">
        <v>13997</v>
      </c>
      <c r="L787" s="344" t="s">
        <v>13996</v>
      </c>
    </row>
    <row r="788" spans="1:12">
      <c r="A788" s="237" t="s">
        <v>12069</v>
      </c>
      <c r="B788" s="344">
        <v>2021</v>
      </c>
      <c r="C788" s="344" t="s">
        <v>9774</v>
      </c>
      <c r="D788" s="408" t="s">
        <v>13995</v>
      </c>
      <c r="E788" s="301">
        <f t="shared" si="12"/>
        <v>3.6</v>
      </c>
      <c r="F788" s="407">
        <v>4</v>
      </c>
      <c r="G788" s="407">
        <v>4</v>
      </c>
      <c r="H788" s="407">
        <v>4</v>
      </c>
      <c r="I788" s="407">
        <v>3</v>
      </c>
      <c r="J788" s="406">
        <v>45137</v>
      </c>
      <c r="K788" s="344" t="s">
        <v>13994</v>
      </c>
      <c r="L788" s="344" t="s">
        <v>13993</v>
      </c>
    </row>
    <row r="789" spans="1:12">
      <c r="A789" s="237" t="s">
        <v>12069</v>
      </c>
      <c r="B789" s="344">
        <v>1978</v>
      </c>
      <c r="C789" s="344" t="s">
        <v>9774</v>
      </c>
      <c r="D789" s="408" t="s">
        <v>13992</v>
      </c>
      <c r="E789" s="301">
        <f t="shared" si="12"/>
        <v>2.8</v>
      </c>
      <c r="F789" s="407">
        <v>3</v>
      </c>
      <c r="G789" s="407">
        <v>3</v>
      </c>
      <c r="H789" s="407">
        <v>4</v>
      </c>
      <c r="I789" s="407">
        <v>2</v>
      </c>
      <c r="J789" s="406">
        <v>45038</v>
      </c>
      <c r="K789" s="344" t="s">
        <v>13991</v>
      </c>
      <c r="L789" s="344" t="s">
        <v>13990</v>
      </c>
    </row>
    <row r="790" spans="1:12">
      <c r="A790" s="237" t="s">
        <v>12069</v>
      </c>
      <c r="B790" s="344">
        <v>2022</v>
      </c>
      <c r="C790" s="344" t="s">
        <v>9774</v>
      </c>
      <c r="D790" s="408" t="s">
        <v>13989</v>
      </c>
      <c r="E790" s="301">
        <f t="shared" si="12"/>
        <v>2.8</v>
      </c>
      <c r="F790" s="407">
        <v>2</v>
      </c>
      <c r="G790" s="407">
        <v>2</v>
      </c>
      <c r="H790" s="407">
        <v>4</v>
      </c>
      <c r="I790" s="407">
        <v>3</v>
      </c>
      <c r="J790" s="406">
        <v>45003</v>
      </c>
      <c r="K790" s="344" t="s">
        <v>13988</v>
      </c>
      <c r="L790" s="344" t="s">
        <v>13987</v>
      </c>
    </row>
    <row r="791" spans="1:12">
      <c r="A791" s="237" t="s">
        <v>12069</v>
      </c>
      <c r="B791" s="344">
        <v>1997</v>
      </c>
      <c r="C791" s="344" t="s">
        <v>9774</v>
      </c>
      <c r="D791" s="408" t="s">
        <v>13986</v>
      </c>
      <c r="E791" s="301">
        <f t="shared" si="12"/>
        <v>0</v>
      </c>
      <c r="F791" s="407"/>
      <c r="G791" s="407"/>
      <c r="H791" s="407"/>
      <c r="I791" s="407"/>
      <c r="J791" s="406">
        <v>45165</v>
      </c>
      <c r="K791" s="344" t="s">
        <v>13985</v>
      </c>
      <c r="L791" s="344" t="s">
        <v>13984</v>
      </c>
    </row>
    <row r="792" spans="1:12">
      <c r="A792" s="186" t="s">
        <v>12069</v>
      </c>
      <c r="B792" s="344">
        <v>2013</v>
      </c>
      <c r="C792" s="344" t="s">
        <v>9733</v>
      </c>
      <c r="D792" s="408" t="s">
        <v>13983</v>
      </c>
      <c r="E792" s="301">
        <f t="shared" si="12"/>
        <v>8.5</v>
      </c>
      <c r="F792" s="407">
        <v>8</v>
      </c>
      <c r="G792" s="407">
        <v>9</v>
      </c>
      <c r="H792" s="407">
        <v>8</v>
      </c>
      <c r="I792" s="407">
        <v>9</v>
      </c>
      <c r="J792" s="406">
        <v>45306</v>
      </c>
      <c r="K792" s="344" t="s">
        <v>13982</v>
      </c>
      <c r="L792" s="344" t="s">
        <v>13567</v>
      </c>
    </row>
    <row r="793" spans="1:12">
      <c r="A793" s="237" t="s">
        <v>12069</v>
      </c>
      <c r="B793" s="344">
        <v>1939</v>
      </c>
      <c r="C793" s="344" t="s">
        <v>9733</v>
      </c>
      <c r="D793" s="408" t="s">
        <v>13980</v>
      </c>
      <c r="E793" s="301">
        <f t="shared" si="12"/>
        <v>7.7</v>
      </c>
      <c r="F793" s="407">
        <v>7</v>
      </c>
      <c r="G793" s="407">
        <v>8</v>
      </c>
      <c r="H793" s="407">
        <v>8</v>
      </c>
      <c r="I793" s="407">
        <v>8</v>
      </c>
      <c r="J793" s="406">
        <v>45300</v>
      </c>
      <c r="K793" s="344" t="s">
        <v>13979</v>
      </c>
      <c r="L793" s="344" t="s">
        <v>13978</v>
      </c>
    </row>
    <row r="794" spans="1:12">
      <c r="A794" s="186" t="s">
        <v>12069</v>
      </c>
      <c r="B794" s="344">
        <v>2013</v>
      </c>
      <c r="C794" s="344" t="s">
        <v>13981</v>
      </c>
      <c r="D794" s="408" t="s">
        <v>13983</v>
      </c>
      <c r="E794" s="301">
        <f t="shared" ref="E794:E795" si="13">((F794*3)+G794+(H794*2)+(4*I794))/10</f>
        <v>8.4</v>
      </c>
      <c r="F794" s="407">
        <v>7</v>
      </c>
      <c r="G794" s="407">
        <v>9</v>
      </c>
      <c r="H794" s="407">
        <v>9</v>
      </c>
      <c r="I794" s="407">
        <v>9</v>
      </c>
      <c r="J794" s="406">
        <v>45306</v>
      </c>
      <c r="K794" s="344" t="s">
        <v>13982</v>
      </c>
      <c r="L794" s="344" t="s">
        <v>13567</v>
      </c>
    </row>
    <row r="795" spans="1:12">
      <c r="A795" s="237" t="s">
        <v>12069</v>
      </c>
      <c r="B795" s="344">
        <v>1939</v>
      </c>
      <c r="C795" s="344" t="s">
        <v>13981</v>
      </c>
      <c r="D795" s="408" t="s">
        <v>13980</v>
      </c>
      <c r="E795" s="301">
        <f t="shared" si="13"/>
        <v>7.7</v>
      </c>
      <c r="F795" s="407">
        <v>8</v>
      </c>
      <c r="G795" s="407">
        <v>9</v>
      </c>
      <c r="H795" s="407">
        <v>8</v>
      </c>
      <c r="I795" s="407">
        <v>7</v>
      </c>
      <c r="J795" s="406">
        <v>45300</v>
      </c>
      <c r="K795" s="344" t="s">
        <v>13979</v>
      </c>
      <c r="L795" s="344" t="s">
        <v>13978</v>
      </c>
    </row>
  </sheetData>
  <hyperlinks>
    <hyperlink ref="L65"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465918EA-6532-4C0B-A03A-DA71AB353DA7}"/>
  </hyperlinks>
  <pageMargins left="0.75" right="0.75" top="1" bottom="1" header="0.5" footer="0.5"/>
  <pageSetup orientation="portrait" horizontalDpi="4294967292" verticalDpi="4294967292"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7D4C8-0222-445B-A8B5-5083B44CD363}">
  <sheetPr>
    <pageSetUpPr fitToPage="1"/>
  </sheetPr>
  <dimension ref="A1:AX579"/>
  <sheetViews>
    <sheetView zoomScale="70" zoomScaleNormal="70" workbookViewId="0">
      <pane ySplit="1" topLeftCell="A29" activePane="bottomLeft" state="frozen"/>
      <selection activeCell="B345" sqref="B345"/>
      <selection pane="bottomLeft" activeCell="D15" sqref="D15"/>
    </sheetView>
  </sheetViews>
  <sheetFormatPr defaultColWidth="10.625" defaultRowHeight="15.6" customHeight="1"/>
  <cols>
    <col min="1" max="1" width="37.375" style="342" customWidth="1"/>
    <col min="2" max="2" width="10.375" style="342" customWidth="1"/>
    <col min="3" max="3" width="31.125" style="342" customWidth="1"/>
    <col min="4" max="4" width="51.375" style="4" customWidth="1"/>
    <col min="5" max="5" width="10.625" style="341"/>
    <col min="6" max="8" width="10.625" style="300"/>
    <col min="9" max="9" width="11.125" style="300" customWidth="1"/>
    <col min="10" max="11" width="10.625" style="300" customWidth="1"/>
    <col min="12" max="12" width="11.625" style="183" customWidth="1"/>
    <col min="13" max="13" width="14.875" style="4" customWidth="1"/>
    <col min="14" max="16" width="10.625" style="300"/>
    <col min="17" max="17" width="12.125" style="300" bestFit="1" customWidth="1"/>
    <col min="18" max="20" width="10.625" style="300"/>
    <col min="21" max="50" width="10.625" style="1"/>
    <col min="51" max="16384" width="10.625" style="4"/>
  </cols>
  <sheetData>
    <row r="1" spans="1:50" ht="65.45" customHeight="1">
      <c r="A1" s="382" t="s">
        <v>11858</v>
      </c>
      <c r="B1" s="382" t="s">
        <v>11857</v>
      </c>
      <c r="C1" s="382" t="s">
        <v>11856</v>
      </c>
      <c r="D1" s="378" t="s">
        <v>11855</v>
      </c>
      <c r="E1" s="381" t="s">
        <v>6660</v>
      </c>
      <c r="F1" s="380" t="s">
        <v>6663</v>
      </c>
      <c r="G1" s="380" t="s">
        <v>6664</v>
      </c>
      <c r="H1" s="377" t="s">
        <v>11854</v>
      </c>
      <c r="I1" s="377" t="s">
        <v>11853</v>
      </c>
      <c r="J1" s="377" t="s">
        <v>11852</v>
      </c>
      <c r="K1" s="377" t="s">
        <v>11851</v>
      </c>
      <c r="L1" s="379" t="s">
        <v>11850</v>
      </c>
      <c r="M1" s="378" t="s">
        <v>703</v>
      </c>
      <c r="N1" s="377" t="s">
        <v>11849</v>
      </c>
      <c r="O1" s="377" t="s">
        <v>11848</v>
      </c>
      <c r="P1" s="377" t="s">
        <v>11847</v>
      </c>
      <c r="Q1" s="377" t="s">
        <v>11846</v>
      </c>
      <c r="R1" s="377" t="s">
        <v>11845</v>
      </c>
      <c r="S1" s="377" t="s">
        <v>11844</v>
      </c>
      <c r="T1" s="377" t="s">
        <v>11843</v>
      </c>
      <c r="U1" s="377" t="s">
        <v>11842</v>
      </c>
      <c r="V1" s="377" t="s">
        <v>11841</v>
      </c>
      <c r="W1" s="377" t="s">
        <v>11840</v>
      </c>
      <c r="X1" s="377" t="s">
        <v>11839</v>
      </c>
      <c r="Y1" s="377" t="s">
        <v>11838</v>
      </c>
      <c r="Z1" s="377" t="s">
        <v>11837</v>
      </c>
      <c r="AA1" s="377" t="s">
        <v>11836</v>
      </c>
      <c r="AB1" s="377" t="s">
        <v>11835</v>
      </c>
      <c r="AC1" s="377" t="s">
        <v>11834</v>
      </c>
      <c r="AD1" s="377" t="s">
        <v>11833</v>
      </c>
      <c r="AE1" s="377" t="s">
        <v>11832</v>
      </c>
      <c r="AF1" s="377" t="s">
        <v>11831</v>
      </c>
      <c r="AG1" s="377" t="s">
        <v>11830</v>
      </c>
      <c r="AH1" s="377" t="s">
        <v>11829</v>
      </c>
      <c r="AI1" s="377" t="s">
        <v>11828</v>
      </c>
      <c r="AJ1" s="377" t="s">
        <v>11827</v>
      </c>
      <c r="AK1" s="377" t="s">
        <v>11826</v>
      </c>
      <c r="AL1" s="377" t="s">
        <v>11825</v>
      </c>
      <c r="AM1" s="377" t="s">
        <v>11824</v>
      </c>
      <c r="AN1" s="377" t="s">
        <v>11823</v>
      </c>
      <c r="AO1" s="377" t="s">
        <v>11822</v>
      </c>
      <c r="AP1" s="377" t="s">
        <v>11821</v>
      </c>
      <c r="AQ1" s="377" t="s">
        <v>11820</v>
      </c>
      <c r="AR1" s="377" t="s">
        <v>11819</v>
      </c>
      <c r="AS1" s="377" t="s">
        <v>11818</v>
      </c>
      <c r="AT1" s="377" t="s">
        <v>11817</v>
      </c>
      <c r="AU1" s="377" t="s">
        <v>11816</v>
      </c>
      <c r="AV1" s="377" t="s">
        <v>11815</v>
      </c>
      <c r="AW1" s="377" t="s">
        <v>11814</v>
      </c>
      <c r="AX1" s="377" t="s">
        <v>11813</v>
      </c>
    </row>
    <row r="2" spans="1:50" s="186" customFormat="1" ht="15.6" customHeight="1">
      <c r="B2" s="4"/>
      <c r="C2" s="346"/>
      <c r="D2" s="4"/>
      <c r="E2" s="341"/>
      <c r="F2" s="300"/>
      <c r="G2" s="300" t="s">
        <v>6524</v>
      </c>
      <c r="H2" s="300"/>
      <c r="I2" s="300"/>
      <c r="J2" s="300"/>
      <c r="K2" s="300"/>
      <c r="L2" s="354">
        <v>65746</v>
      </c>
      <c r="N2" s="351"/>
      <c r="O2" s="351"/>
      <c r="P2" s="351"/>
      <c r="Q2" s="351"/>
      <c r="R2" s="351"/>
      <c r="S2" s="351"/>
      <c r="T2" s="351"/>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row>
    <row r="3" spans="1:50" s="234" customFormat="1" ht="15.6" customHeight="1">
      <c r="A3" s="234" t="s">
        <v>62</v>
      </c>
      <c r="B3" s="119" t="s">
        <v>11385</v>
      </c>
      <c r="C3" s="368" t="s">
        <v>11812</v>
      </c>
      <c r="D3" s="119" t="s">
        <v>11811</v>
      </c>
      <c r="E3" s="367">
        <f t="shared" ref="E3:E19" si="0">SUM(H3:K3)</f>
        <v>81</v>
      </c>
      <c r="F3" s="366">
        <v>1988</v>
      </c>
      <c r="G3" s="366" t="s">
        <v>6524</v>
      </c>
      <c r="H3" s="366">
        <v>21</v>
      </c>
      <c r="I3" s="366">
        <v>20</v>
      </c>
      <c r="J3" s="366">
        <v>20</v>
      </c>
      <c r="K3" s="366">
        <v>20</v>
      </c>
      <c r="L3" s="365">
        <v>45011</v>
      </c>
      <c r="M3" s="234" t="s">
        <v>841</v>
      </c>
      <c r="N3" s="364"/>
      <c r="O3" s="364"/>
      <c r="P3" s="364"/>
      <c r="Q3" s="364"/>
      <c r="R3" s="364"/>
      <c r="S3" s="364"/>
      <c r="T3" s="364"/>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row>
    <row r="4" spans="1:50" s="186" customFormat="1" ht="15.6" customHeight="1">
      <c r="A4" s="186" t="s">
        <v>62</v>
      </c>
      <c r="B4" s="4" t="s">
        <v>11385</v>
      </c>
      <c r="C4" s="346" t="s">
        <v>11812</v>
      </c>
      <c r="D4" s="4" t="s">
        <v>11811</v>
      </c>
      <c r="E4" s="341">
        <f t="shared" si="0"/>
        <v>81</v>
      </c>
      <c r="F4" s="300">
        <v>1988</v>
      </c>
      <c r="G4" s="300" t="s">
        <v>9774</v>
      </c>
      <c r="H4" s="300">
        <v>22</v>
      </c>
      <c r="I4" s="300">
        <v>18</v>
      </c>
      <c r="J4" s="300">
        <v>20</v>
      </c>
      <c r="K4" s="300">
        <v>21</v>
      </c>
      <c r="L4" s="354">
        <v>45011</v>
      </c>
      <c r="M4" s="186" t="s">
        <v>841</v>
      </c>
      <c r="N4" s="351"/>
      <c r="O4" s="351"/>
      <c r="P4" s="351"/>
      <c r="Q4" s="351"/>
      <c r="R4" s="351"/>
      <c r="S4" s="351"/>
      <c r="T4" s="351"/>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row>
    <row r="5" spans="1:50" s="186" customFormat="1" ht="15.6" customHeight="1">
      <c r="A5" s="186" t="s">
        <v>62</v>
      </c>
      <c r="B5" s="4" t="s">
        <v>11385</v>
      </c>
      <c r="C5" s="346" t="s">
        <v>11810</v>
      </c>
      <c r="D5" s="4" t="s">
        <v>11809</v>
      </c>
      <c r="E5" s="341">
        <f t="shared" si="0"/>
        <v>83</v>
      </c>
      <c r="F5" s="300">
        <v>1988</v>
      </c>
      <c r="G5" s="300" t="s">
        <v>6524</v>
      </c>
      <c r="H5" s="300">
        <v>22</v>
      </c>
      <c r="I5" s="300">
        <v>16</v>
      </c>
      <c r="J5" s="300">
        <v>22</v>
      </c>
      <c r="K5" s="300">
        <v>23</v>
      </c>
      <c r="L5" s="354">
        <v>45011</v>
      </c>
      <c r="M5" s="186" t="s">
        <v>841</v>
      </c>
      <c r="N5" s="351"/>
      <c r="O5" s="351"/>
      <c r="P5" s="351"/>
      <c r="Q5" s="351"/>
      <c r="R5" s="351"/>
      <c r="S5" s="351"/>
      <c r="T5" s="351"/>
      <c r="U5" s="347"/>
      <c r="V5" s="347"/>
      <c r="W5" s="347"/>
      <c r="X5" s="347"/>
      <c r="Y5" s="347"/>
      <c r="Z5" s="347"/>
      <c r="AA5" s="347"/>
      <c r="AB5" s="347"/>
      <c r="AC5" s="347"/>
      <c r="AD5" s="347"/>
      <c r="AE5" s="347"/>
      <c r="AF5" s="347"/>
      <c r="AG5" s="347"/>
      <c r="AH5" s="347"/>
      <c r="AI5" s="347"/>
      <c r="AJ5" s="347"/>
      <c r="AK5" s="347"/>
      <c r="AL5" s="347"/>
      <c r="AM5" s="347"/>
      <c r="AN5" s="347"/>
      <c r="AO5" s="347"/>
      <c r="AP5" s="347"/>
      <c r="AQ5" s="347"/>
      <c r="AR5" s="347"/>
      <c r="AS5" s="347"/>
      <c r="AT5" s="347"/>
      <c r="AU5" s="347"/>
      <c r="AV5" s="347"/>
      <c r="AW5" s="347"/>
      <c r="AX5" s="347"/>
    </row>
    <row r="6" spans="1:50" s="186" customFormat="1" ht="15.6" customHeight="1">
      <c r="A6" s="186" t="s">
        <v>62</v>
      </c>
      <c r="B6" s="4" t="s">
        <v>11385</v>
      </c>
      <c r="C6" s="346" t="s">
        <v>11810</v>
      </c>
      <c r="D6" s="4" t="s">
        <v>11809</v>
      </c>
      <c r="E6" s="341">
        <f t="shared" si="0"/>
        <v>85</v>
      </c>
      <c r="F6" s="300">
        <v>1988</v>
      </c>
      <c r="G6" s="300" t="s">
        <v>9774</v>
      </c>
      <c r="H6" s="300">
        <v>24</v>
      </c>
      <c r="I6" s="300">
        <v>16</v>
      </c>
      <c r="J6" s="300">
        <v>23</v>
      </c>
      <c r="K6" s="300">
        <v>22</v>
      </c>
      <c r="L6" s="354">
        <v>45011</v>
      </c>
      <c r="M6" s="186" t="s">
        <v>841</v>
      </c>
      <c r="N6" s="351"/>
      <c r="O6" s="351"/>
      <c r="P6" s="351"/>
      <c r="Q6" s="351"/>
      <c r="R6" s="351"/>
      <c r="S6" s="351"/>
      <c r="T6" s="351"/>
      <c r="U6" s="347"/>
      <c r="V6" s="347"/>
      <c r="W6" s="347"/>
      <c r="X6" s="347"/>
      <c r="Y6" s="347"/>
      <c r="Z6" s="347"/>
      <c r="AA6" s="347"/>
      <c r="AB6" s="347"/>
      <c r="AC6" s="347"/>
      <c r="AD6" s="347"/>
      <c r="AE6" s="347"/>
      <c r="AF6" s="347"/>
      <c r="AG6" s="347"/>
      <c r="AH6" s="347"/>
      <c r="AI6" s="347"/>
      <c r="AJ6" s="347"/>
      <c r="AK6" s="347"/>
      <c r="AL6" s="347"/>
      <c r="AM6" s="347"/>
      <c r="AN6" s="347"/>
      <c r="AO6" s="347"/>
      <c r="AP6" s="347"/>
      <c r="AQ6" s="347"/>
      <c r="AR6" s="347"/>
      <c r="AS6" s="347"/>
      <c r="AT6" s="347"/>
      <c r="AU6" s="347"/>
      <c r="AV6" s="347"/>
      <c r="AW6" s="347"/>
      <c r="AX6" s="347"/>
    </row>
    <row r="7" spans="1:50" s="186" customFormat="1" ht="15.6" customHeight="1">
      <c r="A7" s="186" t="s">
        <v>2787</v>
      </c>
      <c r="B7" s="4" t="s">
        <v>11385</v>
      </c>
      <c r="C7" s="346" t="s">
        <v>11808</v>
      </c>
      <c r="D7" s="4" t="s">
        <v>11807</v>
      </c>
      <c r="E7" s="341">
        <f t="shared" si="0"/>
        <v>79</v>
      </c>
      <c r="F7" s="300">
        <v>2022</v>
      </c>
      <c r="G7" s="300" t="s">
        <v>6524</v>
      </c>
      <c r="H7" s="300">
        <v>22</v>
      </c>
      <c r="I7" s="300">
        <v>13</v>
      </c>
      <c r="J7" s="300">
        <v>24</v>
      </c>
      <c r="K7" s="300">
        <v>20</v>
      </c>
      <c r="L7" s="354">
        <v>45010</v>
      </c>
      <c r="M7" s="186" t="s">
        <v>841</v>
      </c>
      <c r="N7" s="351"/>
      <c r="O7" s="351"/>
      <c r="P7" s="351"/>
      <c r="Q7" s="351"/>
      <c r="R7" s="351"/>
      <c r="S7" s="351"/>
      <c r="T7" s="351"/>
      <c r="U7" s="347"/>
      <c r="V7" s="347"/>
      <c r="W7" s="347"/>
      <c r="X7" s="347"/>
      <c r="Y7" s="347"/>
      <c r="Z7" s="347"/>
      <c r="AA7" s="347"/>
      <c r="AB7" s="347"/>
      <c r="AC7" s="347"/>
      <c r="AD7" s="347"/>
      <c r="AE7" s="347"/>
      <c r="AF7" s="347"/>
      <c r="AG7" s="347"/>
      <c r="AH7" s="347"/>
      <c r="AI7" s="347"/>
      <c r="AJ7" s="347"/>
      <c r="AK7" s="347"/>
      <c r="AL7" s="347"/>
      <c r="AM7" s="347"/>
      <c r="AN7" s="347"/>
      <c r="AO7" s="347"/>
      <c r="AP7" s="347"/>
      <c r="AQ7" s="347"/>
      <c r="AR7" s="347"/>
      <c r="AS7" s="347"/>
      <c r="AT7" s="347"/>
      <c r="AU7" s="347"/>
      <c r="AV7" s="347"/>
      <c r="AW7" s="347"/>
      <c r="AX7" s="347"/>
    </row>
    <row r="8" spans="1:50" s="186" customFormat="1" ht="15.6" customHeight="1">
      <c r="A8" s="186" t="s">
        <v>2787</v>
      </c>
      <c r="B8" s="4" t="s">
        <v>11385</v>
      </c>
      <c r="C8" s="346" t="s">
        <v>11808</v>
      </c>
      <c r="D8" s="4" t="s">
        <v>11807</v>
      </c>
      <c r="E8" s="341">
        <f t="shared" si="0"/>
        <v>88</v>
      </c>
      <c r="F8" s="300">
        <v>2022</v>
      </c>
      <c r="G8" s="300" t="s">
        <v>9774</v>
      </c>
      <c r="H8" s="300">
        <v>23</v>
      </c>
      <c r="I8" s="300">
        <v>18</v>
      </c>
      <c r="J8" s="300">
        <v>24</v>
      </c>
      <c r="K8" s="300">
        <v>23</v>
      </c>
      <c r="L8" s="354">
        <v>45010</v>
      </c>
      <c r="M8" s="186" t="s">
        <v>841</v>
      </c>
      <c r="N8" s="351"/>
      <c r="O8" s="351"/>
      <c r="P8" s="351"/>
      <c r="Q8" s="351"/>
      <c r="R8" s="351"/>
      <c r="S8" s="351"/>
      <c r="T8" s="351"/>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7"/>
      <c r="AS8" s="347"/>
      <c r="AT8" s="347"/>
      <c r="AU8" s="347"/>
      <c r="AV8" s="347"/>
      <c r="AW8" s="347"/>
      <c r="AX8" s="347"/>
    </row>
    <row r="9" spans="1:50" s="186" customFormat="1" ht="15.6" customHeight="1">
      <c r="A9" s="186" t="s">
        <v>11598</v>
      </c>
      <c r="B9" s="4" t="s">
        <v>11385</v>
      </c>
      <c r="C9" s="346" t="s">
        <v>11806</v>
      </c>
      <c r="D9" s="4" t="s">
        <v>11770</v>
      </c>
      <c r="E9" s="341">
        <f t="shared" si="0"/>
        <v>95</v>
      </c>
      <c r="F9" s="300">
        <v>2023</v>
      </c>
      <c r="G9" s="300" t="s">
        <v>6524</v>
      </c>
      <c r="H9" s="300">
        <v>25</v>
      </c>
      <c r="I9" s="300">
        <v>25</v>
      </c>
      <c r="J9" s="300">
        <v>20</v>
      </c>
      <c r="K9" s="300">
        <v>25</v>
      </c>
      <c r="L9" s="354">
        <v>45010</v>
      </c>
      <c r="M9" s="186" t="s">
        <v>838</v>
      </c>
      <c r="N9" s="351"/>
      <c r="O9" s="351"/>
      <c r="P9" s="351"/>
      <c r="Q9" s="351"/>
      <c r="R9" s="351"/>
      <c r="S9" s="351"/>
      <c r="T9" s="351"/>
      <c r="U9" s="347"/>
      <c r="V9" s="347"/>
      <c r="W9" s="347"/>
      <c r="X9" s="347"/>
      <c r="Y9" s="347"/>
      <c r="Z9" s="347"/>
      <c r="AA9" s="347"/>
      <c r="AB9" s="347"/>
      <c r="AC9" s="347"/>
      <c r="AD9" s="347"/>
      <c r="AE9" s="347"/>
      <c r="AF9" s="347"/>
      <c r="AG9" s="347"/>
      <c r="AH9" s="347"/>
      <c r="AI9" s="347"/>
      <c r="AJ9" s="347"/>
      <c r="AK9" s="347"/>
      <c r="AL9" s="347"/>
      <c r="AM9" s="347"/>
      <c r="AN9" s="347"/>
      <c r="AO9" s="347"/>
      <c r="AP9" s="347"/>
      <c r="AQ9" s="347"/>
      <c r="AR9" s="347"/>
      <c r="AS9" s="347"/>
      <c r="AT9" s="347"/>
      <c r="AU9" s="347"/>
      <c r="AV9" s="347"/>
      <c r="AW9" s="347"/>
      <c r="AX9" s="347"/>
    </row>
    <row r="10" spans="1:50" s="186" customFormat="1" ht="15.6" customHeight="1">
      <c r="A10" s="186" t="s">
        <v>11498</v>
      </c>
      <c r="B10" s="4" t="s">
        <v>11385</v>
      </c>
      <c r="C10" s="346" t="s">
        <v>11805</v>
      </c>
      <c r="D10" s="4" t="s">
        <v>11770</v>
      </c>
      <c r="E10" s="341">
        <f t="shared" si="0"/>
        <v>89</v>
      </c>
      <c r="F10" s="300">
        <v>2023</v>
      </c>
      <c r="G10" s="300" t="s">
        <v>6524</v>
      </c>
      <c r="H10" s="300">
        <v>22</v>
      </c>
      <c r="I10" s="300">
        <v>25</v>
      </c>
      <c r="J10" s="300">
        <v>20</v>
      </c>
      <c r="K10" s="300">
        <v>22</v>
      </c>
      <c r="L10" s="354">
        <v>45009</v>
      </c>
      <c r="M10" s="186" t="s">
        <v>838</v>
      </c>
      <c r="N10" s="351"/>
      <c r="O10" s="351"/>
      <c r="P10" s="351"/>
      <c r="Q10" s="351"/>
      <c r="R10" s="351"/>
      <c r="S10" s="351"/>
      <c r="T10" s="351"/>
      <c r="U10" s="347"/>
      <c r="V10" s="347"/>
      <c r="W10" s="347"/>
      <c r="X10" s="347"/>
      <c r="Y10" s="347"/>
      <c r="Z10" s="347"/>
      <c r="AA10" s="347"/>
      <c r="AB10" s="347"/>
      <c r="AC10" s="347"/>
      <c r="AD10" s="347"/>
      <c r="AE10" s="347"/>
      <c r="AF10" s="347"/>
      <c r="AG10" s="347"/>
      <c r="AH10" s="347"/>
      <c r="AI10" s="347"/>
      <c r="AJ10" s="347"/>
      <c r="AK10" s="347"/>
      <c r="AL10" s="347"/>
      <c r="AM10" s="347"/>
      <c r="AN10" s="347"/>
      <c r="AO10" s="347"/>
      <c r="AP10" s="347"/>
      <c r="AQ10" s="347"/>
      <c r="AR10" s="347"/>
      <c r="AS10" s="347"/>
      <c r="AT10" s="347"/>
      <c r="AU10" s="347"/>
      <c r="AV10" s="347"/>
      <c r="AW10" s="347"/>
      <c r="AX10" s="347"/>
    </row>
    <row r="11" spans="1:50" s="186" customFormat="1" ht="15.6" customHeight="1">
      <c r="A11" s="186" t="s">
        <v>11498</v>
      </c>
      <c r="B11" s="4" t="s">
        <v>11385</v>
      </c>
      <c r="C11" s="346" t="s">
        <v>11804</v>
      </c>
      <c r="D11" s="4" t="s">
        <v>11770</v>
      </c>
      <c r="E11" s="341">
        <f t="shared" si="0"/>
        <v>72</v>
      </c>
      <c r="F11" s="300">
        <v>2023</v>
      </c>
      <c r="G11" s="300" t="s">
        <v>6524</v>
      </c>
      <c r="H11" s="300">
        <v>16</v>
      </c>
      <c r="I11" s="300">
        <v>16</v>
      </c>
      <c r="J11" s="300">
        <v>20</v>
      </c>
      <c r="K11" s="300">
        <v>20</v>
      </c>
      <c r="L11" s="354">
        <v>45008</v>
      </c>
      <c r="M11" s="186" t="s">
        <v>838</v>
      </c>
      <c r="N11" s="351"/>
      <c r="O11" s="351"/>
      <c r="P11" s="351"/>
      <c r="Q11" s="351"/>
      <c r="R11" s="351"/>
      <c r="S11" s="351"/>
      <c r="T11" s="351"/>
      <c r="U11" s="347"/>
      <c r="V11" s="347"/>
      <c r="W11" s="347"/>
      <c r="X11" s="347"/>
      <c r="Y11" s="347"/>
      <c r="Z11" s="347"/>
      <c r="AA11" s="347"/>
      <c r="AB11" s="347"/>
      <c r="AC11" s="347"/>
      <c r="AD11" s="347"/>
      <c r="AE11" s="347"/>
      <c r="AF11" s="347"/>
      <c r="AG11" s="347"/>
      <c r="AH11" s="347"/>
      <c r="AI11" s="347"/>
      <c r="AJ11" s="347"/>
      <c r="AK11" s="347"/>
      <c r="AL11" s="347"/>
      <c r="AM11" s="347"/>
      <c r="AN11" s="347"/>
      <c r="AO11" s="347"/>
      <c r="AP11" s="347"/>
      <c r="AQ11" s="347"/>
      <c r="AR11" s="347"/>
      <c r="AS11" s="347"/>
      <c r="AT11" s="347"/>
      <c r="AU11" s="347"/>
      <c r="AV11" s="347"/>
      <c r="AW11" s="347"/>
      <c r="AX11" s="347"/>
    </row>
    <row r="12" spans="1:50" s="186" customFormat="1" ht="15.6" customHeight="1">
      <c r="A12" s="186" t="s">
        <v>11598</v>
      </c>
      <c r="B12" s="4" t="s">
        <v>11803</v>
      </c>
      <c r="C12" s="346" t="s">
        <v>11802</v>
      </c>
      <c r="D12" s="4" t="s">
        <v>11801</v>
      </c>
      <c r="E12" s="341">
        <f t="shared" si="0"/>
        <v>81</v>
      </c>
      <c r="F12" s="300">
        <v>2019</v>
      </c>
      <c r="G12" s="300" t="s">
        <v>6524</v>
      </c>
      <c r="H12" s="300">
        <v>23</v>
      </c>
      <c r="I12" s="300">
        <v>23</v>
      </c>
      <c r="J12" s="300">
        <v>20</v>
      </c>
      <c r="K12" s="300">
        <v>15</v>
      </c>
      <c r="L12" s="354">
        <v>45007</v>
      </c>
      <c r="M12" s="186" t="s">
        <v>841</v>
      </c>
      <c r="N12" s="351"/>
      <c r="O12" s="351"/>
      <c r="P12" s="351"/>
      <c r="Q12" s="351"/>
      <c r="R12" s="351"/>
      <c r="S12" s="351"/>
      <c r="T12" s="351"/>
      <c r="U12" s="347"/>
      <c r="V12" s="347"/>
      <c r="W12" s="347"/>
      <c r="X12" s="347"/>
      <c r="Y12" s="347"/>
      <c r="Z12" s="347"/>
      <c r="AA12" s="347"/>
      <c r="AB12" s="347"/>
      <c r="AC12" s="347"/>
      <c r="AD12" s="347"/>
      <c r="AE12" s="347"/>
      <c r="AF12" s="347"/>
      <c r="AG12" s="347"/>
      <c r="AH12" s="347"/>
      <c r="AI12" s="347"/>
      <c r="AJ12" s="347"/>
      <c r="AK12" s="347"/>
      <c r="AL12" s="347"/>
      <c r="AM12" s="347"/>
      <c r="AN12" s="347"/>
      <c r="AO12" s="347"/>
      <c r="AP12" s="347"/>
      <c r="AQ12" s="347"/>
      <c r="AR12" s="347"/>
      <c r="AS12" s="347"/>
      <c r="AT12" s="347"/>
      <c r="AU12" s="347"/>
      <c r="AV12" s="347"/>
      <c r="AW12" s="347"/>
      <c r="AX12" s="347"/>
    </row>
    <row r="13" spans="1:50" s="186" customFormat="1" ht="15.6" customHeight="1">
      <c r="A13" s="186" t="s">
        <v>2787</v>
      </c>
      <c r="B13" s="4" t="s">
        <v>11385</v>
      </c>
      <c r="C13" s="346" t="s">
        <v>11800</v>
      </c>
      <c r="D13" s="4" t="s">
        <v>11799</v>
      </c>
      <c r="E13" s="341">
        <f t="shared" si="0"/>
        <v>79</v>
      </c>
      <c r="F13" s="300">
        <v>1994</v>
      </c>
      <c r="G13" s="300" t="s">
        <v>6524</v>
      </c>
      <c r="H13" s="300">
        <v>21</v>
      </c>
      <c r="I13" s="300">
        <v>15</v>
      </c>
      <c r="J13" s="300">
        <v>20</v>
      </c>
      <c r="K13" s="300">
        <v>23</v>
      </c>
      <c r="L13" s="354">
        <v>45007</v>
      </c>
      <c r="M13" s="186" t="s">
        <v>841</v>
      </c>
      <c r="N13" s="351"/>
      <c r="O13" s="351"/>
      <c r="P13" s="351"/>
      <c r="Q13" s="351"/>
      <c r="R13" s="351"/>
      <c r="S13" s="351"/>
      <c r="T13" s="351"/>
      <c r="U13" s="347"/>
      <c r="V13" s="347"/>
      <c r="W13" s="347"/>
      <c r="X13" s="347"/>
      <c r="Y13" s="347"/>
      <c r="Z13" s="347"/>
      <c r="AA13" s="347"/>
      <c r="AB13" s="347"/>
      <c r="AC13" s="347"/>
      <c r="AD13" s="347"/>
      <c r="AE13" s="347"/>
      <c r="AF13" s="347"/>
      <c r="AG13" s="347"/>
      <c r="AH13" s="347"/>
      <c r="AI13" s="347"/>
      <c r="AJ13" s="347"/>
      <c r="AK13" s="347"/>
      <c r="AL13" s="347"/>
      <c r="AM13" s="347"/>
      <c r="AN13" s="347"/>
      <c r="AO13" s="347"/>
      <c r="AP13" s="347"/>
      <c r="AQ13" s="347"/>
      <c r="AR13" s="347"/>
      <c r="AS13" s="347"/>
      <c r="AT13" s="347"/>
      <c r="AU13" s="347"/>
      <c r="AV13" s="347"/>
      <c r="AW13" s="347"/>
      <c r="AX13" s="347"/>
    </row>
    <row r="14" spans="1:50" s="186" customFormat="1" ht="15.6" customHeight="1">
      <c r="A14" s="186" t="s">
        <v>2787</v>
      </c>
      <c r="B14" s="4" t="s">
        <v>11385</v>
      </c>
      <c r="C14" s="346" t="s">
        <v>11800</v>
      </c>
      <c r="D14" s="4" t="s">
        <v>11799</v>
      </c>
      <c r="E14" s="341">
        <f t="shared" si="0"/>
        <v>82</v>
      </c>
      <c r="F14" s="300">
        <v>1994</v>
      </c>
      <c r="G14" s="300" t="s">
        <v>9774</v>
      </c>
      <c r="H14" s="300">
        <v>21</v>
      </c>
      <c r="I14" s="300">
        <v>15</v>
      </c>
      <c r="J14" s="300">
        <v>23</v>
      </c>
      <c r="K14" s="300">
        <v>23</v>
      </c>
      <c r="L14" s="354">
        <v>45007</v>
      </c>
      <c r="M14" s="186" t="s">
        <v>841</v>
      </c>
      <c r="N14" s="351"/>
      <c r="O14" s="351"/>
      <c r="P14" s="351"/>
      <c r="Q14" s="351"/>
      <c r="R14" s="351"/>
      <c r="S14" s="351"/>
      <c r="T14" s="351"/>
      <c r="U14" s="347"/>
      <c r="V14" s="347"/>
      <c r="W14" s="347"/>
      <c r="X14" s="347"/>
      <c r="Y14" s="347"/>
      <c r="Z14" s="347"/>
      <c r="AA14" s="347"/>
      <c r="AB14" s="347"/>
      <c r="AC14" s="347"/>
      <c r="AD14" s="347"/>
      <c r="AE14" s="347"/>
      <c r="AF14" s="347"/>
      <c r="AG14" s="347"/>
      <c r="AH14" s="347"/>
      <c r="AI14" s="347"/>
      <c r="AJ14" s="347"/>
      <c r="AK14" s="347"/>
      <c r="AL14" s="347"/>
      <c r="AM14" s="347"/>
      <c r="AN14" s="347"/>
      <c r="AO14" s="347"/>
      <c r="AP14" s="347"/>
      <c r="AQ14" s="347"/>
      <c r="AR14" s="347"/>
      <c r="AS14" s="347"/>
      <c r="AT14" s="347"/>
      <c r="AU14" s="347"/>
      <c r="AV14" s="347"/>
      <c r="AW14" s="347"/>
      <c r="AX14" s="347"/>
    </row>
    <row r="15" spans="1:50" s="186" customFormat="1" ht="15.6" customHeight="1">
      <c r="A15" s="186" t="s">
        <v>11498</v>
      </c>
      <c r="B15" s="4" t="s">
        <v>11385</v>
      </c>
      <c r="C15" s="346" t="s">
        <v>11798</v>
      </c>
      <c r="D15" s="4" t="s">
        <v>11770</v>
      </c>
      <c r="E15" s="341">
        <f t="shared" si="0"/>
        <v>68</v>
      </c>
      <c r="F15" s="300">
        <v>2023</v>
      </c>
      <c r="G15" s="300" t="s">
        <v>6524</v>
      </c>
      <c r="H15" s="300">
        <v>15</v>
      </c>
      <c r="I15" s="300">
        <v>18</v>
      </c>
      <c r="J15" s="300">
        <v>16</v>
      </c>
      <c r="K15" s="300">
        <v>19</v>
      </c>
      <c r="L15" s="354">
        <v>45007</v>
      </c>
      <c r="M15" s="186" t="s">
        <v>838</v>
      </c>
      <c r="N15" s="351"/>
      <c r="O15" s="351"/>
      <c r="P15" s="351"/>
      <c r="Q15" s="351"/>
      <c r="R15" s="351"/>
      <c r="S15" s="351"/>
      <c r="T15" s="351"/>
      <c r="U15" s="347"/>
      <c r="V15" s="347"/>
      <c r="W15" s="347"/>
      <c r="X15" s="347"/>
      <c r="Y15" s="347"/>
      <c r="Z15" s="347"/>
      <c r="AA15" s="347"/>
      <c r="AB15" s="347"/>
      <c r="AC15" s="347"/>
      <c r="AD15" s="347"/>
      <c r="AE15" s="347"/>
      <c r="AF15" s="347"/>
      <c r="AG15" s="347"/>
      <c r="AH15" s="347"/>
      <c r="AI15" s="347"/>
      <c r="AJ15" s="347"/>
      <c r="AK15" s="347"/>
      <c r="AL15" s="347"/>
      <c r="AM15" s="347"/>
      <c r="AN15" s="347"/>
      <c r="AO15" s="347"/>
      <c r="AP15" s="347"/>
      <c r="AQ15" s="347"/>
      <c r="AR15" s="347"/>
      <c r="AS15" s="347"/>
      <c r="AT15" s="347"/>
      <c r="AU15" s="347"/>
      <c r="AV15" s="347"/>
      <c r="AW15" s="347"/>
      <c r="AX15" s="347"/>
    </row>
    <row r="16" spans="1:50" s="186" customFormat="1" ht="15.6" customHeight="1">
      <c r="A16" s="186" t="s">
        <v>2787</v>
      </c>
      <c r="B16" s="4" t="s">
        <v>11385</v>
      </c>
      <c r="C16" s="346" t="s">
        <v>11797</v>
      </c>
      <c r="D16" s="4" t="s">
        <v>11796</v>
      </c>
      <c r="E16" s="341">
        <f t="shared" si="0"/>
        <v>86</v>
      </c>
      <c r="F16" s="300">
        <v>2018</v>
      </c>
      <c r="G16" s="300" t="s">
        <v>6524</v>
      </c>
      <c r="H16" s="300">
        <v>23</v>
      </c>
      <c r="I16" s="300">
        <v>20</v>
      </c>
      <c r="J16" s="300">
        <v>20</v>
      </c>
      <c r="K16" s="300">
        <v>23</v>
      </c>
      <c r="L16" s="354">
        <v>45006</v>
      </c>
      <c r="M16" s="186" t="s">
        <v>841</v>
      </c>
      <c r="N16" s="351"/>
      <c r="O16" s="351"/>
      <c r="P16" s="351"/>
      <c r="Q16" s="351"/>
      <c r="R16" s="351"/>
      <c r="S16" s="351"/>
      <c r="T16" s="351"/>
      <c r="U16" s="347"/>
      <c r="V16" s="347"/>
      <c r="W16" s="347"/>
      <c r="X16" s="347"/>
      <c r="Y16" s="347"/>
      <c r="Z16" s="347"/>
      <c r="AA16" s="347"/>
      <c r="AB16" s="347"/>
      <c r="AC16" s="347"/>
      <c r="AD16" s="347"/>
      <c r="AE16" s="347"/>
      <c r="AF16" s="347"/>
      <c r="AG16" s="347"/>
      <c r="AH16" s="347"/>
      <c r="AI16" s="347"/>
      <c r="AJ16" s="347"/>
      <c r="AK16" s="347"/>
      <c r="AL16" s="347"/>
      <c r="AM16" s="347"/>
      <c r="AN16" s="347"/>
      <c r="AO16" s="347"/>
      <c r="AP16" s="347"/>
      <c r="AQ16" s="347"/>
      <c r="AR16" s="347"/>
      <c r="AS16" s="347"/>
      <c r="AT16" s="347"/>
      <c r="AU16" s="347"/>
      <c r="AV16" s="347"/>
      <c r="AW16" s="347"/>
      <c r="AX16" s="347"/>
    </row>
    <row r="17" spans="1:50" s="186" customFormat="1" ht="15.6" customHeight="1">
      <c r="A17" s="186" t="s">
        <v>2787</v>
      </c>
      <c r="B17" s="4" t="s">
        <v>11385</v>
      </c>
      <c r="C17" s="346" t="s">
        <v>11797</v>
      </c>
      <c r="D17" s="4" t="s">
        <v>11796</v>
      </c>
      <c r="E17" s="341">
        <f t="shared" si="0"/>
        <v>77</v>
      </c>
      <c r="F17" s="300">
        <v>2018</v>
      </c>
      <c r="G17" s="300" t="s">
        <v>9774</v>
      </c>
      <c r="H17" s="300">
        <v>21</v>
      </c>
      <c r="I17" s="300">
        <v>18</v>
      </c>
      <c r="J17" s="300">
        <v>20</v>
      </c>
      <c r="K17" s="300">
        <v>18</v>
      </c>
      <c r="L17" s="354">
        <v>45006</v>
      </c>
      <c r="M17" s="186" t="s">
        <v>841</v>
      </c>
      <c r="N17" s="351"/>
      <c r="O17" s="351"/>
      <c r="P17" s="351"/>
      <c r="Q17" s="351"/>
      <c r="R17" s="351"/>
      <c r="S17" s="351"/>
      <c r="T17" s="351"/>
      <c r="U17" s="347"/>
      <c r="V17" s="347"/>
      <c r="W17" s="347"/>
      <c r="X17" s="347"/>
      <c r="Y17" s="347"/>
      <c r="Z17" s="347"/>
      <c r="AA17" s="347"/>
      <c r="AB17" s="347"/>
      <c r="AC17" s="347"/>
      <c r="AD17" s="347"/>
      <c r="AE17" s="347"/>
      <c r="AF17" s="347"/>
      <c r="AG17" s="347"/>
      <c r="AH17" s="347"/>
      <c r="AI17" s="347"/>
      <c r="AJ17" s="347"/>
      <c r="AK17" s="347"/>
      <c r="AL17" s="347"/>
      <c r="AM17" s="347"/>
      <c r="AN17" s="347"/>
      <c r="AO17" s="347"/>
      <c r="AP17" s="347"/>
      <c r="AQ17" s="347"/>
      <c r="AR17" s="347"/>
      <c r="AS17" s="347"/>
      <c r="AT17" s="347"/>
      <c r="AU17" s="347"/>
      <c r="AV17" s="347"/>
      <c r="AW17" s="347"/>
      <c r="AX17" s="347"/>
    </row>
    <row r="18" spans="1:50" s="186" customFormat="1" ht="15.6" customHeight="1">
      <c r="A18" s="186" t="s">
        <v>11498</v>
      </c>
      <c r="B18" s="4" t="s">
        <v>11385</v>
      </c>
      <c r="C18" s="346" t="s">
        <v>11795</v>
      </c>
      <c r="D18" s="4" t="s">
        <v>11770</v>
      </c>
      <c r="E18" s="341">
        <f t="shared" si="0"/>
        <v>82</v>
      </c>
      <c r="F18" s="300">
        <v>2023</v>
      </c>
      <c r="G18" s="300" t="s">
        <v>6524</v>
      </c>
      <c r="H18" s="300">
        <v>21</v>
      </c>
      <c r="I18" s="300">
        <v>21</v>
      </c>
      <c r="J18" s="300">
        <v>18</v>
      </c>
      <c r="K18" s="300">
        <v>22</v>
      </c>
      <c r="L18" s="354">
        <v>45006</v>
      </c>
      <c r="M18" s="186" t="s">
        <v>838</v>
      </c>
      <c r="N18" s="351"/>
      <c r="O18" s="351"/>
      <c r="P18" s="351"/>
      <c r="Q18" s="351"/>
      <c r="R18" s="351"/>
      <c r="S18" s="351"/>
      <c r="T18" s="351"/>
      <c r="U18" s="347"/>
      <c r="V18" s="347"/>
      <c r="W18" s="347"/>
      <c r="X18" s="347"/>
      <c r="Y18" s="347"/>
      <c r="Z18" s="347"/>
      <c r="AA18" s="347"/>
      <c r="AB18" s="347"/>
      <c r="AC18" s="347"/>
      <c r="AD18" s="347"/>
      <c r="AE18" s="347"/>
      <c r="AF18" s="347"/>
      <c r="AG18" s="347"/>
      <c r="AH18" s="347"/>
      <c r="AI18" s="347"/>
      <c r="AJ18" s="347"/>
      <c r="AK18" s="347"/>
      <c r="AL18" s="347"/>
      <c r="AM18" s="347"/>
      <c r="AN18" s="347"/>
      <c r="AO18" s="347"/>
      <c r="AP18" s="347"/>
      <c r="AQ18" s="347"/>
      <c r="AR18" s="347"/>
      <c r="AS18" s="347"/>
      <c r="AT18" s="347"/>
      <c r="AU18" s="347"/>
      <c r="AV18" s="347"/>
      <c r="AW18" s="347"/>
      <c r="AX18" s="347"/>
    </row>
    <row r="19" spans="1:50" s="236" customFormat="1" ht="15.6" customHeight="1">
      <c r="A19" s="236" t="s">
        <v>11498</v>
      </c>
      <c r="B19" s="218" t="s">
        <v>11385</v>
      </c>
      <c r="C19" s="362" t="s">
        <v>11794</v>
      </c>
      <c r="D19" s="218" t="s">
        <v>11793</v>
      </c>
      <c r="E19" s="361">
        <f t="shared" si="0"/>
        <v>71</v>
      </c>
      <c r="F19" s="360">
        <v>2023</v>
      </c>
      <c r="G19" s="360" t="s">
        <v>6524</v>
      </c>
      <c r="H19" s="360">
        <v>20</v>
      </c>
      <c r="I19" s="360">
        <v>21</v>
      </c>
      <c r="J19" s="360">
        <v>15</v>
      </c>
      <c r="K19" s="360">
        <v>15</v>
      </c>
      <c r="L19" s="359">
        <v>45005</v>
      </c>
      <c r="M19" s="236" t="s">
        <v>838</v>
      </c>
      <c r="N19" s="358"/>
      <c r="O19" s="358"/>
      <c r="P19" s="358"/>
      <c r="Q19" s="358"/>
      <c r="R19" s="358"/>
      <c r="S19" s="358"/>
      <c r="T19" s="358"/>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row>
    <row r="20" spans="1:50" s="186" customFormat="1" ht="15.6" customHeight="1">
      <c r="A20" s="186" t="s">
        <v>2787</v>
      </c>
      <c r="B20" s="4" t="s">
        <v>11385</v>
      </c>
      <c r="C20" s="346" t="s">
        <v>11627</v>
      </c>
      <c r="D20" s="4" t="s">
        <v>11792</v>
      </c>
      <c r="E20" s="341">
        <f>(AVERAGE(N20:AM20))*10</f>
        <v>66.666666666666671</v>
      </c>
      <c r="F20" s="300">
        <v>2023</v>
      </c>
      <c r="G20" s="300" t="s">
        <v>6524</v>
      </c>
      <c r="H20" s="300" t="s">
        <v>55</v>
      </c>
      <c r="I20" s="300" t="s">
        <v>55</v>
      </c>
      <c r="J20" s="300" t="s">
        <v>55</v>
      </c>
      <c r="K20" s="300" t="s">
        <v>55</v>
      </c>
      <c r="L20" s="354">
        <v>44995</v>
      </c>
      <c r="M20" s="186" t="s">
        <v>841</v>
      </c>
      <c r="N20" s="351">
        <v>6</v>
      </c>
      <c r="O20" s="351">
        <v>5</v>
      </c>
      <c r="P20" s="351">
        <v>9</v>
      </c>
      <c r="Q20" s="351"/>
      <c r="R20" s="351"/>
      <c r="S20" s="351"/>
      <c r="T20" s="351"/>
      <c r="U20" s="347"/>
      <c r="V20" s="347"/>
      <c r="W20" s="347"/>
      <c r="X20" s="347"/>
      <c r="Y20" s="347"/>
      <c r="Z20" s="347"/>
      <c r="AA20" s="347"/>
      <c r="AB20" s="347"/>
      <c r="AC20" s="347"/>
      <c r="AD20" s="347"/>
      <c r="AE20" s="347"/>
      <c r="AF20" s="347"/>
      <c r="AG20" s="347"/>
      <c r="AH20" s="347"/>
      <c r="AI20" s="347"/>
      <c r="AJ20" s="347"/>
      <c r="AK20" s="347"/>
      <c r="AL20" s="347"/>
      <c r="AM20" s="347"/>
      <c r="AN20" s="347"/>
      <c r="AO20" s="347"/>
      <c r="AP20" s="347"/>
      <c r="AQ20" s="347"/>
      <c r="AR20" s="347"/>
      <c r="AS20" s="347"/>
      <c r="AT20" s="347"/>
      <c r="AU20" s="347"/>
      <c r="AV20" s="347"/>
      <c r="AW20" s="347"/>
      <c r="AX20" s="347"/>
    </row>
    <row r="21" spans="1:50" s="186" customFormat="1" ht="15.6" customHeight="1">
      <c r="A21" s="186" t="s">
        <v>2787</v>
      </c>
      <c r="B21" s="4" t="s">
        <v>11385</v>
      </c>
      <c r="C21" s="346" t="s">
        <v>11627</v>
      </c>
      <c r="D21" s="4" t="s">
        <v>11792</v>
      </c>
      <c r="E21" s="341">
        <f>(AVERAGE(N21:AM21))*10</f>
        <v>63.333333333333329</v>
      </c>
      <c r="F21" s="300">
        <v>2023</v>
      </c>
      <c r="G21" s="300" t="s">
        <v>9774</v>
      </c>
      <c r="H21" s="300" t="s">
        <v>55</v>
      </c>
      <c r="I21" s="300" t="s">
        <v>55</v>
      </c>
      <c r="J21" s="300" t="s">
        <v>55</v>
      </c>
      <c r="K21" s="300" t="s">
        <v>55</v>
      </c>
      <c r="L21" s="354">
        <v>44995</v>
      </c>
      <c r="M21" s="186" t="s">
        <v>841</v>
      </c>
      <c r="N21" s="351">
        <v>6</v>
      </c>
      <c r="O21" s="351">
        <v>6</v>
      </c>
      <c r="P21" s="351">
        <v>7</v>
      </c>
      <c r="Q21" s="351"/>
      <c r="R21" s="351"/>
      <c r="S21" s="351"/>
      <c r="T21" s="351"/>
      <c r="U21" s="347"/>
      <c r="V21" s="347"/>
      <c r="W21" s="347"/>
      <c r="X21" s="347"/>
      <c r="Y21" s="347"/>
      <c r="Z21" s="347"/>
      <c r="AA21" s="347"/>
      <c r="AB21" s="347"/>
      <c r="AC21" s="347"/>
      <c r="AD21" s="347"/>
      <c r="AE21" s="347"/>
      <c r="AF21" s="347"/>
      <c r="AG21" s="347"/>
      <c r="AH21" s="347"/>
      <c r="AI21" s="347"/>
      <c r="AJ21" s="347"/>
      <c r="AK21" s="347"/>
      <c r="AL21" s="347"/>
      <c r="AM21" s="347"/>
      <c r="AN21" s="347"/>
      <c r="AO21" s="347"/>
      <c r="AP21" s="347"/>
      <c r="AQ21" s="347"/>
      <c r="AR21" s="347"/>
      <c r="AS21" s="347"/>
      <c r="AT21" s="347"/>
      <c r="AU21" s="347"/>
      <c r="AV21" s="347"/>
      <c r="AW21" s="347"/>
      <c r="AX21" s="347"/>
    </row>
    <row r="22" spans="1:50" s="186" customFormat="1" ht="15.6" customHeight="1">
      <c r="A22" s="186" t="s">
        <v>62</v>
      </c>
      <c r="B22" s="4" t="s">
        <v>11385</v>
      </c>
      <c r="C22" s="346" t="s">
        <v>11791</v>
      </c>
      <c r="D22" s="4" t="s">
        <v>11790</v>
      </c>
      <c r="E22" s="341">
        <f>SUM(H22:K22)</f>
        <v>78</v>
      </c>
      <c r="F22" s="300">
        <v>1998</v>
      </c>
      <c r="G22" s="300" t="s">
        <v>6524</v>
      </c>
      <c r="H22" s="300">
        <v>19</v>
      </c>
      <c r="I22" s="300">
        <v>20</v>
      </c>
      <c r="J22" s="300">
        <v>20</v>
      </c>
      <c r="K22" s="300">
        <v>19</v>
      </c>
      <c r="L22" s="354">
        <v>45004</v>
      </c>
      <c r="M22" s="186" t="s">
        <v>841</v>
      </c>
      <c r="N22" s="351"/>
      <c r="O22" s="351"/>
      <c r="P22" s="351"/>
      <c r="Q22" s="351"/>
      <c r="R22" s="351"/>
      <c r="S22" s="351"/>
      <c r="T22" s="351"/>
      <c r="U22" s="347"/>
      <c r="V22" s="347"/>
      <c r="W22" s="347"/>
      <c r="X22" s="347"/>
      <c r="Y22" s="347"/>
      <c r="Z22" s="347"/>
      <c r="AA22" s="347"/>
      <c r="AB22" s="347"/>
      <c r="AC22" s="347"/>
      <c r="AD22" s="347"/>
      <c r="AE22" s="347"/>
      <c r="AF22" s="347"/>
      <c r="AG22" s="347"/>
      <c r="AH22" s="347"/>
      <c r="AI22" s="347"/>
      <c r="AJ22" s="347"/>
      <c r="AK22" s="347"/>
      <c r="AL22" s="347"/>
      <c r="AM22" s="347"/>
      <c r="AN22" s="347"/>
      <c r="AO22" s="347"/>
      <c r="AP22" s="347"/>
      <c r="AQ22" s="347"/>
      <c r="AR22" s="347"/>
      <c r="AS22" s="347"/>
      <c r="AT22" s="347"/>
      <c r="AU22" s="347"/>
      <c r="AV22" s="347"/>
      <c r="AW22" s="347"/>
      <c r="AX22" s="347"/>
    </row>
    <row r="23" spans="1:50" s="186" customFormat="1" ht="15.6" customHeight="1">
      <c r="A23" s="186" t="s">
        <v>62</v>
      </c>
      <c r="B23" s="4" t="s">
        <v>11385</v>
      </c>
      <c r="C23" s="346" t="s">
        <v>11791</v>
      </c>
      <c r="D23" s="4" t="s">
        <v>11790</v>
      </c>
      <c r="E23" s="341">
        <f>SUM(H23:K23)</f>
        <v>75</v>
      </c>
      <c r="F23" s="300">
        <v>1998</v>
      </c>
      <c r="G23" s="300" t="s">
        <v>9774</v>
      </c>
      <c r="H23" s="300">
        <v>17</v>
      </c>
      <c r="I23" s="300">
        <v>19</v>
      </c>
      <c r="J23" s="300">
        <v>22</v>
      </c>
      <c r="K23" s="300">
        <v>17</v>
      </c>
      <c r="L23" s="354">
        <v>45004</v>
      </c>
      <c r="M23" s="186" t="s">
        <v>841</v>
      </c>
      <c r="N23" s="351"/>
      <c r="O23" s="351"/>
      <c r="P23" s="351"/>
      <c r="Q23" s="351"/>
      <c r="R23" s="351"/>
      <c r="S23" s="351"/>
      <c r="T23" s="351"/>
      <c r="U23" s="347"/>
      <c r="V23" s="347"/>
      <c r="W23" s="347"/>
      <c r="X23" s="347"/>
      <c r="Y23" s="347"/>
      <c r="Z23" s="347"/>
      <c r="AA23" s="347"/>
      <c r="AB23" s="347"/>
      <c r="AC23" s="347"/>
      <c r="AD23" s="347"/>
      <c r="AE23" s="347"/>
      <c r="AF23" s="347"/>
      <c r="AG23" s="347"/>
      <c r="AH23" s="347"/>
      <c r="AI23" s="347"/>
      <c r="AJ23" s="347"/>
      <c r="AK23" s="347"/>
      <c r="AL23" s="347"/>
      <c r="AM23" s="347"/>
      <c r="AN23" s="347"/>
      <c r="AO23" s="347"/>
      <c r="AP23" s="347"/>
      <c r="AQ23" s="347"/>
      <c r="AR23" s="347"/>
      <c r="AS23" s="347"/>
      <c r="AT23" s="347"/>
      <c r="AU23" s="347"/>
      <c r="AV23" s="347"/>
      <c r="AW23" s="347"/>
      <c r="AX23" s="347"/>
    </row>
    <row r="24" spans="1:50" s="186" customFormat="1" ht="15.6" customHeight="1">
      <c r="A24" s="186" t="s">
        <v>62</v>
      </c>
      <c r="B24" s="4" t="s">
        <v>11385</v>
      </c>
      <c r="C24" s="346" t="s">
        <v>11789</v>
      </c>
      <c r="D24" s="4" t="s">
        <v>11788</v>
      </c>
      <c r="E24" s="341">
        <f>SUM(H24:K24)</f>
        <v>70</v>
      </c>
      <c r="F24" s="300">
        <v>2019</v>
      </c>
      <c r="G24" s="300" t="s">
        <v>6524</v>
      </c>
      <c r="H24" s="300">
        <v>16</v>
      </c>
      <c r="I24" s="300">
        <v>23</v>
      </c>
      <c r="J24" s="300">
        <v>15</v>
      </c>
      <c r="K24" s="300">
        <v>16</v>
      </c>
      <c r="L24" s="354">
        <v>45004</v>
      </c>
      <c r="M24" s="186" t="s">
        <v>841</v>
      </c>
      <c r="N24" s="351"/>
      <c r="O24" s="351"/>
      <c r="P24" s="351"/>
      <c r="Q24" s="351"/>
      <c r="R24" s="351"/>
      <c r="S24" s="351"/>
      <c r="T24" s="351"/>
      <c r="U24" s="347"/>
      <c r="V24" s="347"/>
      <c r="W24" s="347"/>
      <c r="X24" s="347"/>
      <c r="Y24" s="347"/>
      <c r="Z24" s="347"/>
      <c r="AA24" s="347"/>
      <c r="AB24" s="347"/>
      <c r="AC24" s="347"/>
      <c r="AD24" s="347"/>
      <c r="AE24" s="347"/>
      <c r="AF24" s="347"/>
      <c r="AG24" s="347"/>
      <c r="AH24" s="347"/>
      <c r="AI24" s="347"/>
      <c r="AJ24" s="347"/>
      <c r="AK24" s="347"/>
      <c r="AL24" s="347"/>
      <c r="AM24" s="347"/>
      <c r="AN24" s="347"/>
      <c r="AO24" s="347"/>
      <c r="AP24" s="347"/>
      <c r="AQ24" s="347"/>
      <c r="AR24" s="347"/>
      <c r="AS24" s="347"/>
      <c r="AT24" s="347"/>
      <c r="AU24" s="347"/>
      <c r="AV24" s="347"/>
      <c r="AW24" s="347"/>
      <c r="AX24" s="347"/>
    </row>
    <row r="25" spans="1:50" s="186" customFormat="1" ht="15.6" customHeight="1">
      <c r="A25" s="186" t="s">
        <v>62</v>
      </c>
      <c r="B25" s="4" t="s">
        <v>11385</v>
      </c>
      <c r="C25" s="346" t="s">
        <v>11789</v>
      </c>
      <c r="D25" s="4" t="s">
        <v>11788</v>
      </c>
      <c r="E25" s="341">
        <f>SUM(H25:K25)</f>
        <v>68</v>
      </c>
      <c r="F25" s="300">
        <v>2019</v>
      </c>
      <c r="G25" s="300" t="s">
        <v>9774</v>
      </c>
      <c r="H25" s="300">
        <v>16</v>
      </c>
      <c r="I25" s="300">
        <v>21</v>
      </c>
      <c r="J25" s="300">
        <v>15</v>
      </c>
      <c r="K25" s="300">
        <v>16</v>
      </c>
      <c r="L25" s="354">
        <v>45004</v>
      </c>
      <c r="M25" s="186" t="s">
        <v>841</v>
      </c>
      <c r="N25" s="351"/>
      <c r="O25" s="351"/>
      <c r="P25" s="351"/>
      <c r="Q25" s="351"/>
      <c r="R25" s="351"/>
      <c r="S25" s="351"/>
      <c r="T25" s="351"/>
      <c r="U25" s="347"/>
      <c r="V25" s="347"/>
      <c r="W25" s="347"/>
      <c r="X25" s="347"/>
      <c r="Y25" s="347"/>
      <c r="Z25" s="347"/>
      <c r="AA25" s="347"/>
      <c r="AB25" s="347"/>
      <c r="AC25" s="347"/>
      <c r="AD25" s="347"/>
      <c r="AE25" s="347"/>
      <c r="AF25" s="347"/>
      <c r="AG25" s="347"/>
      <c r="AH25" s="347"/>
      <c r="AI25" s="347"/>
      <c r="AJ25" s="347"/>
      <c r="AK25" s="347"/>
      <c r="AL25" s="347"/>
      <c r="AM25" s="347"/>
      <c r="AN25" s="347"/>
      <c r="AO25" s="347"/>
      <c r="AP25" s="347"/>
      <c r="AQ25" s="347"/>
      <c r="AR25" s="347"/>
      <c r="AS25" s="347"/>
      <c r="AT25" s="347"/>
      <c r="AU25" s="347"/>
      <c r="AV25" s="347"/>
      <c r="AW25" s="347"/>
      <c r="AX25" s="347"/>
    </row>
    <row r="26" spans="1:50" s="186" customFormat="1" ht="15.6" customHeight="1">
      <c r="A26" s="186" t="s">
        <v>8940</v>
      </c>
      <c r="B26" s="4" t="s">
        <v>11385</v>
      </c>
      <c r="C26" s="346" t="s">
        <v>11787</v>
      </c>
      <c r="D26" s="4" t="s">
        <v>11786</v>
      </c>
      <c r="E26" s="341">
        <f>SUM(H26:K26)</f>
        <v>74</v>
      </c>
      <c r="F26" s="300">
        <v>2023</v>
      </c>
      <c r="G26" s="300" t="s">
        <v>6524</v>
      </c>
      <c r="H26" s="300">
        <v>20</v>
      </c>
      <c r="I26" s="300">
        <v>20</v>
      </c>
      <c r="J26" s="300">
        <v>14</v>
      </c>
      <c r="K26" s="300">
        <v>20</v>
      </c>
      <c r="L26" s="354">
        <v>45001</v>
      </c>
      <c r="M26" s="186" t="s">
        <v>2302</v>
      </c>
      <c r="N26" s="351"/>
      <c r="O26" s="351"/>
      <c r="P26" s="351"/>
      <c r="Q26" s="351"/>
      <c r="R26" s="351"/>
      <c r="S26" s="351"/>
      <c r="T26" s="351"/>
      <c r="U26" s="347"/>
      <c r="V26" s="347"/>
      <c r="W26" s="347"/>
      <c r="X26" s="347"/>
      <c r="Y26" s="347"/>
      <c r="Z26" s="347"/>
      <c r="AA26" s="347"/>
      <c r="AB26" s="347"/>
      <c r="AC26" s="347"/>
      <c r="AD26" s="347"/>
      <c r="AE26" s="347"/>
      <c r="AF26" s="347"/>
      <c r="AG26" s="347"/>
      <c r="AH26" s="347"/>
      <c r="AI26" s="347"/>
      <c r="AJ26" s="347"/>
      <c r="AK26" s="347"/>
      <c r="AL26" s="347"/>
      <c r="AM26" s="347"/>
      <c r="AN26" s="347"/>
      <c r="AO26" s="347"/>
      <c r="AP26" s="347"/>
      <c r="AQ26" s="347"/>
      <c r="AR26" s="347"/>
      <c r="AS26" s="347"/>
      <c r="AT26" s="347"/>
      <c r="AU26" s="347"/>
      <c r="AV26" s="347"/>
      <c r="AW26" s="347"/>
      <c r="AX26" s="347"/>
    </row>
    <row r="27" spans="1:50" s="186" customFormat="1" ht="15.6" customHeight="1">
      <c r="A27" s="186" t="s">
        <v>11598</v>
      </c>
      <c r="B27" s="4" t="s">
        <v>11385</v>
      </c>
      <c r="C27" s="346" t="s">
        <v>11785</v>
      </c>
      <c r="D27" s="4" t="s">
        <v>11784</v>
      </c>
      <c r="E27" s="341">
        <f>(AVERAGE(N27:AS27))*10</f>
        <v>50</v>
      </c>
      <c r="F27" s="300">
        <v>2023</v>
      </c>
      <c r="G27" s="300" t="s">
        <v>6524</v>
      </c>
      <c r="H27" s="300" t="s">
        <v>55</v>
      </c>
      <c r="I27" s="300" t="s">
        <v>55</v>
      </c>
      <c r="J27" s="300" t="s">
        <v>55</v>
      </c>
      <c r="K27" s="300" t="s">
        <v>55</v>
      </c>
      <c r="L27" s="354">
        <v>44998</v>
      </c>
      <c r="M27" s="186" t="s">
        <v>11722</v>
      </c>
      <c r="N27" s="351">
        <v>5</v>
      </c>
      <c r="O27" s="351"/>
      <c r="P27" s="351"/>
      <c r="Q27" s="351"/>
      <c r="R27" s="351"/>
      <c r="S27" s="351"/>
      <c r="T27" s="351"/>
      <c r="U27" s="347"/>
      <c r="V27" s="347"/>
      <c r="W27" s="347"/>
      <c r="X27" s="347"/>
      <c r="Y27" s="347"/>
      <c r="Z27" s="347"/>
      <c r="AA27" s="347"/>
      <c r="AB27" s="347"/>
      <c r="AC27" s="347"/>
      <c r="AD27" s="347"/>
      <c r="AE27" s="347"/>
      <c r="AF27" s="347"/>
      <c r="AG27" s="347"/>
      <c r="AH27" s="347"/>
      <c r="AI27" s="347"/>
      <c r="AJ27" s="347"/>
      <c r="AK27" s="347"/>
      <c r="AL27" s="347"/>
      <c r="AM27" s="347"/>
      <c r="AN27" s="347"/>
      <c r="AO27" s="347"/>
      <c r="AP27" s="347"/>
      <c r="AQ27" s="347"/>
      <c r="AR27" s="347"/>
      <c r="AS27" s="347"/>
      <c r="AT27" s="347"/>
      <c r="AU27" s="347"/>
      <c r="AV27" s="347"/>
      <c r="AW27" s="347"/>
      <c r="AX27" s="347"/>
    </row>
    <row r="28" spans="1:50" s="236" customFormat="1" ht="15.6" customHeight="1">
      <c r="A28" s="236" t="s">
        <v>11598</v>
      </c>
      <c r="B28" s="218" t="s">
        <v>11385</v>
      </c>
      <c r="C28" s="362" t="s">
        <v>11783</v>
      </c>
      <c r="D28" s="218" t="s">
        <v>11782</v>
      </c>
      <c r="E28" s="361">
        <f>SUM(H28:K28)</f>
        <v>77</v>
      </c>
      <c r="F28" s="360">
        <v>2023</v>
      </c>
      <c r="G28" s="360" t="s">
        <v>6524</v>
      </c>
      <c r="H28" s="360">
        <v>21</v>
      </c>
      <c r="I28" s="360">
        <v>23</v>
      </c>
      <c r="J28" s="360">
        <v>15</v>
      </c>
      <c r="K28" s="360">
        <v>18</v>
      </c>
      <c r="L28" s="359">
        <v>44998</v>
      </c>
      <c r="M28" s="236" t="s">
        <v>2302</v>
      </c>
      <c r="N28" s="358"/>
      <c r="O28" s="358"/>
      <c r="P28" s="358"/>
      <c r="Q28" s="358"/>
      <c r="R28" s="358"/>
      <c r="S28" s="358"/>
      <c r="T28" s="358"/>
      <c r="U28" s="357"/>
      <c r="V28" s="357"/>
      <c r="W28" s="357"/>
      <c r="X28" s="357"/>
      <c r="Y28" s="357"/>
      <c r="Z28" s="357"/>
      <c r="AA28" s="357"/>
      <c r="AB28" s="357"/>
      <c r="AC28" s="357"/>
      <c r="AD28" s="357"/>
      <c r="AE28" s="357"/>
      <c r="AF28" s="357"/>
      <c r="AG28" s="357"/>
      <c r="AH28" s="357"/>
      <c r="AI28" s="357"/>
      <c r="AJ28" s="357"/>
      <c r="AK28" s="357"/>
      <c r="AL28" s="357"/>
      <c r="AM28" s="357"/>
      <c r="AN28" s="357"/>
      <c r="AO28" s="357"/>
      <c r="AP28" s="357"/>
      <c r="AQ28" s="357"/>
      <c r="AR28" s="357"/>
      <c r="AS28" s="357"/>
      <c r="AT28" s="357"/>
      <c r="AU28" s="357"/>
      <c r="AV28" s="357"/>
      <c r="AW28" s="357"/>
      <c r="AX28" s="357"/>
    </row>
    <row r="29" spans="1:50" s="186" customFormat="1" ht="15.6" customHeight="1">
      <c r="A29" s="186" t="s">
        <v>2787</v>
      </c>
      <c r="B29" s="4" t="s">
        <v>11385</v>
      </c>
      <c r="C29" s="346" t="s">
        <v>11673</v>
      </c>
      <c r="D29" s="4" t="s">
        <v>11781</v>
      </c>
      <c r="E29" s="341">
        <f>SUM(H29:K29)</f>
        <v>75</v>
      </c>
      <c r="F29" s="300">
        <v>2020</v>
      </c>
      <c r="G29" s="300" t="s">
        <v>6524</v>
      </c>
      <c r="H29" s="300">
        <v>22</v>
      </c>
      <c r="I29" s="300">
        <v>19</v>
      </c>
      <c r="J29" s="300">
        <v>15</v>
      </c>
      <c r="K29" s="300">
        <v>19</v>
      </c>
      <c r="L29" s="354">
        <v>44997</v>
      </c>
      <c r="M29" s="186" t="s">
        <v>2302</v>
      </c>
      <c r="N29" s="351"/>
      <c r="O29" s="351"/>
      <c r="P29" s="351"/>
      <c r="Q29" s="351"/>
      <c r="R29" s="351"/>
      <c r="S29" s="351"/>
      <c r="T29" s="351"/>
      <c r="U29" s="347"/>
      <c r="V29" s="347"/>
      <c r="W29" s="347"/>
      <c r="X29" s="347"/>
      <c r="Y29" s="347"/>
      <c r="Z29" s="347"/>
      <c r="AA29" s="347"/>
      <c r="AB29" s="347"/>
      <c r="AC29" s="347"/>
      <c r="AD29" s="347"/>
      <c r="AE29" s="347"/>
      <c r="AF29" s="347"/>
      <c r="AG29" s="347"/>
      <c r="AH29" s="347"/>
      <c r="AI29" s="347"/>
      <c r="AJ29" s="347"/>
      <c r="AK29" s="347"/>
      <c r="AL29" s="347"/>
      <c r="AM29" s="347"/>
      <c r="AN29" s="347"/>
      <c r="AO29" s="347"/>
      <c r="AP29" s="347"/>
      <c r="AQ29" s="347"/>
      <c r="AR29" s="347"/>
      <c r="AS29" s="347"/>
      <c r="AT29" s="347"/>
      <c r="AU29" s="347"/>
      <c r="AV29" s="347"/>
      <c r="AW29" s="347"/>
      <c r="AX29" s="347"/>
    </row>
    <row r="30" spans="1:50" s="186" customFormat="1" ht="15.6" customHeight="1">
      <c r="A30" s="186" t="s">
        <v>62</v>
      </c>
      <c r="B30" s="4" t="s">
        <v>11385</v>
      </c>
      <c r="C30" s="346" t="s">
        <v>11780</v>
      </c>
      <c r="D30" s="4" t="s">
        <v>11779</v>
      </c>
      <c r="E30" s="341">
        <f>SUM(H30:K30)</f>
        <v>85</v>
      </c>
      <c r="F30" s="300">
        <v>1997</v>
      </c>
      <c r="G30" s="300" t="s">
        <v>6524</v>
      </c>
      <c r="H30" s="300">
        <v>22</v>
      </c>
      <c r="I30" s="300">
        <v>20</v>
      </c>
      <c r="J30" s="300">
        <v>20</v>
      </c>
      <c r="K30" s="300">
        <v>23</v>
      </c>
      <c r="L30" s="354">
        <v>44996</v>
      </c>
      <c r="M30" s="186" t="s">
        <v>841</v>
      </c>
      <c r="N30" s="351"/>
      <c r="O30" s="351"/>
      <c r="P30" s="351"/>
      <c r="Q30" s="351"/>
      <c r="R30" s="351"/>
      <c r="S30" s="351"/>
      <c r="T30" s="351"/>
      <c r="U30" s="347"/>
      <c r="V30" s="347"/>
      <c r="W30" s="347"/>
      <c r="X30" s="347"/>
      <c r="Y30" s="347"/>
      <c r="Z30" s="347"/>
      <c r="AA30" s="347"/>
      <c r="AB30" s="347"/>
      <c r="AC30" s="347"/>
      <c r="AD30" s="347"/>
      <c r="AE30" s="347"/>
      <c r="AF30" s="347"/>
      <c r="AG30" s="347"/>
      <c r="AH30" s="347"/>
      <c r="AI30" s="347"/>
      <c r="AJ30" s="347"/>
      <c r="AK30" s="347"/>
      <c r="AL30" s="347"/>
      <c r="AM30" s="347"/>
      <c r="AN30" s="347"/>
      <c r="AO30" s="347"/>
      <c r="AP30" s="347"/>
      <c r="AQ30" s="347"/>
      <c r="AR30" s="347"/>
      <c r="AS30" s="347"/>
      <c r="AT30" s="347"/>
      <c r="AU30" s="347"/>
      <c r="AV30" s="347"/>
      <c r="AW30" s="347"/>
      <c r="AX30" s="347"/>
    </row>
    <row r="31" spans="1:50" s="186" customFormat="1" ht="15.6" customHeight="1">
      <c r="A31" s="186" t="s">
        <v>62</v>
      </c>
      <c r="B31" s="4" t="s">
        <v>11385</v>
      </c>
      <c r="C31" s="346" t="s">
        <v>11780</v>
      </c>
      <c r="D31" s="4" t="s">
        <v>11779</v>
      </c>
      <c r="E31" s="341">
        <f>SUM(H31:K31)</f>
        <v>74</v>
      </c>
      <c r="F31" s="300">
        <v>1997</v>
      </c>
      <c r="G31" s="300" t="s">
        <v>9774</v>
      </c>
      <c r="H31" s="300">
        <v>22</v>
      </c>
      <c r="I31" s="300">
        <v>15</v>
      </c>
      <c r="J31" s="300">
        <v>18</v>
      </c>
      <c r="K31" s="300">
        <v>19</v>
      </c>
      <c r="L31" s="354">
        <v>44996</v>
      </c>
      <c r="M31" s="186" t="s">
        <v>841</v>
      </c>
      <c r="N31" s="351"/>
      <c r="O31" s="351"/>
      <c r="P31" s="351"/>
      <c r="Q31" s="351"/>
      <c r="R31" s="351"/>
      <c r="S31" s="351"/>
      <c r="T31" s="351"/>
      <c r="U31" s="347"/>
      <c r="V31" s="347"/>
      <c r="W31" s="347"/>
      <c r="X31" s="347"/>
      <c r="Y31" s="347"/>
      <c r="Z31" s="347"/>
      <c r="AA31" s="347"/>
      <c r="AB31" s="347"/>
      <c r="AC31" s="347"/>
      <c r="AD31" s="347"/>
      <c r="AE31" s="347"/>
      <c r="AF31" s="347"/>
      <c r="AG31" s="347"/>
      <c r="AH31" s="347"/>
      <c r="AI31" s="347"/>
      <c r="AJ31" s="347"/>
      <c r="AK31" s="347"/>
      <c r="AL31" s="347"/>
      <c r="AM31" s="347"/>
      <c r="AN31" s="347"/>
      <c r="AO31" s="347"/>
      <c r="AP31" s="347"/>
      <c r="AQ31" s="347"/>
      <c r="AR31" s="347"/>
      <c r="AS31" s="347"/>
      <c r="AT31" s="347"/>
      <c r="AU31" s="347"/>
      <c r="AV31" s="347"/>
      <c r="AW31" s="347"/>
      <c r="AX31" s="347"/>
    </row>
    <row r="32" spans="1:50" s="186" customFormat="1" ht="15.6" customHeight="1">
      <c r="A32" s="186" t="s">
        <v>2787</v>
      </c>
      <c r="B32" s="4" t="s">
        <v>11385</v>
      </c>
      <c r="C32" s="346" t="s">
        <v>11778</v>
      </c>
      <c r="D32" s="4" t="s">
        <v>11770</v>
      </c>
      <c r="E32" s="341">
        <f>SUM(H32:K32)</f>
        <v>82</v>
      </c>
      <c r="F32" s="300">
        <v>2023</v>
      </c>
      <c r="G32" s="300" t="s">
        <v>6524</v>
      </c>
      <c r="H32" s="300">
        <v>20</v>
      </c>
      <c r="I32" s="300">
        <v>25</v>
      </c>
      <c r="J32" s="300">
        <v>18</v>
      </c>
      <c r="K32" s="300">
        <v>19</v>
      </c>
      <c r="L32" s="354">
        <v>44996</v>
      </c>
      <c r="M32" s="186" t="s">
        <v>838</v>
      </c>
      <c r="N32" s="351"/>
      <c r="O32" s="351"/>
      <c r="P32" s="351"/>
      <c r="Q32" s="351"/>
      <c r="R32" s="351"/>
      <c r="S32" s="351"/>
      <c r="T32" s="351"/>
      <c r="U32" s="347"/>
      <c r="V32" s="347"/>
      <c r="W32" s="347"/>
      <c r="X32" s="347"/>
      <c r="Y32" s="347"/>
      <c r="Z32" s="347"/>
      <c r="AA32" s="347"/>
      <c r="AB32" s="347"/>
      <c r="AC32" s="347"/>
      <c r="AD32" s="347"/>
      <c r="AE32" s="347"/>
      <c r="AF32" s="347"/>
      <c r="AG32" s="347"/>
      <c r="AH32" s="347"/>
      <c r="AI32" s="347"/>
      <c r="AJ32" s="347"/>
      <c r="AK32" s="347"/>
      <c r="AL32" s="347"/>
      <c r="AM32" s="347"/>
      <c r="AN32" s="347"/>
      <c r="AO32" s="347"/>
      <c r="AP32" s="347"/>
      <c r="AQ32" s="347"/>
      <c r="AR32" s="347"/>
      <c r="AS32" s="347"/>
      <c r="AT32" s="347"/>
      <c r="AU32" s="347"/>
      <c r="AV32" s="347"/>
      <c r="AW32" s="347"/>
      <c r="AX32" s="347"/>
    </row>
    <row r="33" spans="1:50" s="186" customFormat="1" ht="15.6" customHeight="1">
      <c r="A33" s="186" t="s">
        <v>8940</v>
      </c>
      <c r="B33" s="4">
        <v>327</v>
      </c>
      <c r="C33" s="346" t="s">
        <v>11685</v>
      </c>
      <c r="D33" s="4" t="s">
        <v>11777</v>
      </c>
      <c r="E33" s="341">
        <f>(AVERAGE(N33:AS33))*10</f>
        <v>73.333333333333329</v>
      </c>
      <c r="F33" s="300">
        <v>2023</v>
      </c>
      <c r="G33" s="300" t="s">
        <v>6524</v>
      </c>
      <c r="H33" s="300" t="s">
        <v>55</v>
      </c>
      <c r="I33" s="300" t="s">
        <v>55</v>
      </c>
      <c r="J33" s="300" t="s">
        <v>55</v>
      </c>
      <c r="K33" s="300" t="s">
        <v>55</v>
      </c>
      <c r="L33" s="354">
        <v>44985</v>
      </c>
      <c r="M33" s="186" t="s">
        <v>11599</v>
      </c>
      <c r="N33" s="351">
        <v>9</v>
      </c>
      <c r="O33" s="375">
        <v>9</v>
      </c>
      <c r="P33" s="351">
        <v>9</v>
      </c>
      <c r="Q33" s="351">
        <v>6</v>
      </c>
      <c r="R33" s="375">
        <v>7</v>
      </c>
      <c r="S33" s="351">
        <v>7</v>
      </c>
      <c r="T33" s="351">
        <v>8</v>
      </c>
      <c r="U33" s="369">
        <v>3</v>
      </c>
      <c r="V33" s="347">
        <v>6</v>
      </c>
      <c r="W33" s="369">
        <v>4</v>
      </c>
      <c r="X33" s="347">
        <v>6</v>
      </c>
      <c r="Y33" s="369">
        <v>8</v>
      </c>
      <c r="Z33" s="347">
        <v>5</v>
      </c>
      <c r="AA33" s="347">
        <v>10</v>
      </c>
      <c r="AB33" s="347">
        <v>10</v>
      </c>
      <c r="AC33" s="347">
        <v>10</v>
      </c>
      <c r="AD33" s="347">
        <v>4</v>
      </c>
      <c r="AE33" s="347">
        <v>3</v>
      </c>
      <c r="AF33" s="347">
        <v>10</v>
      </c>
      <c r="AG33" s="347">
        <v>10</v>
      </c>
      <c r="AH33" s="347">
        <v>10</v>
      </c>
      <c r="AI33" s="347"/>
      <c r="AJ33" s="347"/>
      <c r="AK33" s="347"/>
      <c r="AL33" s="347"/>
      <c r="AM33" s="347"/>
      <c r="AN33" s="347"/>
      <c r="AO33" s="347"/>
      <c r="AP33" s="347"/>
      <c r="AQ33" s="347"/>
      <c r="AR33" s="347"/>
      <c r="AS33" s="347"/>
      <c r="AT33" s="347"/>
      <c r="AU33" s="347"/>
      <c r="AV33" s="347"/>
      <c r="AW33" s="347"/>
      <c r="AX33" s="347"/>
    </row>
    <row r="34" spans="1:50" s="186" customFormat="1" ht="15.6" customHeight="1">
      <c r="A34" s="186" t="s">
        <v>11598</v>
      </c>
      <c r="B34" s="4" t="s">
        <v>11385</v>
      </c>
      <c r="C34" s="346" t="s">
        <v>11776</v>
      </c>
      <c r="D34" s="4" t="s">
        <v>11723</v>
      </c>
      <c r="E34" s="341">
        <f>(AVERAGE(N34:AS34))*10</f>
        <v>73.636363636363626</v>
      </c>
      <c r="F34" s="300">
        <v>2017</v>
      </c>
      <c r="G34" s="300" t="s">
        <v>6524</v>
      </c>
      <c r="H34" s="300" t="s">
        <v>55</v>
      </c>
      <c r="I34" s="300" t="s">
        <v>55</v>
      </c>
      <c r="J34" s="300" t="s">
        <v>55</v>
      </c>
      <c r="K34" s="300" t="s">
        <v>55</v>
      </c>
      <c r="L34" s="354">
        <v>44985</v>
      </c>
      <c r="M34" s="186" t="s">
        <v>11722</v>
      </c>
      <c r="N34" s="375">
        <v>8</v>
      </c>
      <c r="O34" s="351">
        <v>7</v>
      </c>
      <c r="P34" s="375">
        <v>8</v>
      </c>
      <c r="Q34" s="351">
        <v>7</v>
      </c>
      <c r="R34" s="351">
        <v>7</v>
      </c>
      <c r="S34" s="375">
        <v>6</v>
      </c>
      <c r="T34" s="351">
        <v>6</v>
      </c>
      <c r="U34" s="347">
        <v>8</v>
      </c>
      <c r="V34" s="347">
        <v>4</v>
      </c>
      <c r="W34" s="347">
        <v>10</v>
      </c>
      <c r="X34" s="347">
        <v>10</v>
      </c>
      <c r="Z34" s="347"/>
      <c r="AA34" s="347"/>
      <c r="AB34" s="347"/>
      <c r="AC34" s="347"/>
      <c r="AD34" s="347"/>
      <c r="AE34" s="347"/>
      <c r="AF34" s="347"/>
      <c r="AG34" s="347"/>
      <c r="AH34" s="347"/>
      <c r="AI34" s="347"/>
      <c r="AJ34" s="347"/>
      <c r="AK34" s="347"/>
      <c r="AL34" s="347"/>
      <c r="AM34" s="347"/>
      <c r="AN34" s="347"/>
      <c r="AO34" s="347"/>
      <c r="AP34" s="347"/>
      <c r="AQ34" s="347"/>
      <c r="AR34" s="347"/>
      <c r="AS34" s="347"/>
      <c r="AT34" s="347"/>
      <c r="AU34" s="347"/>
      <c r="AV34" s="347"/>
      <c r="AW34" s="347"/>
      <c r="AX34" s="347"/>
    </row>
    <row r="35" spans="1:50" s="186" customFormat="1" ht="15.6" customHeight="1">
      <c r="A35" s="186" t="s">
        <v>11598</v>
      </c>
      <c r="B35" s="4" t="s">
        <v>11385</v>
      </c>
      <c r="C35" s="346" t="s">
        <v>11775</v>
      </c>
      <c r="D35" s="4" t="s">
        <v>11774</v>
      </c>
      <c r="E35" s="341">
        <f>SUM(H35:K35)</f>
        <v>81</v>
      </c>
      <c r="F35" s="300">
        <v>2023</v>
      </c>
      <c r="G35" s="300" t="s">
        <v>6524</v>
      </c>
      <c r="H35" s="300">
        <v>22</v>
      </c>
      <c r="I35" s="300">
        <v>22</v>
      </c>
      <c r="J35" s="300">
        <v>15</v>
      </c>
      <c r="K35" s="300">
        <v>22</v>
      </c>
      <c r="L35" s="354">
        <v>44995</v>
      </c>
      <c r="M35" s="186" t="s">
        <v>2302</v>
      </c>
      <c r="N35" s="351"/>
      <c r="O35" s="351"/>
      <c r="P35" s="351"/>
      <c r="Q35" s="351"/>
      <c r="R35" s="351"/>
      <c r="S35" s="351"/>
      <c r="T35" s="351"/>
      <c r="U35" s="347"/>
      <c r="V35" s="347"/>
      <c r="W35" s="347"/>
      <c r="X35" s="347"/>
      <c r="Y35" s="347"/>
      <c r="Z35" s="347"/>
      <c r="AA35" s="347"/>
      <c r="AB35" s="347"/>
      <c r="AC35" s="347"/>
      <c r="AD35" s="347"/>
      <c r="AE35" s="347"/>
      <c r="AF35" s="347"/>
      <c r="AG35" s="347"/>
      <c r="AH35" s="347"/>
      <c r="AI35" s="347"/>
      <c r="AJ35" s="347"/>
      <c r="AK35" s="347"/>
      <c r="AL35" s="347"/>
      <c r="AM35" s="347"/>
      <c r="AN35" s="347"/>
      <c r="AO35" s="347"/>
      <c r="AP35" s="347"/>
      <c r="AQ35" s="347"/>
      <c r="AR35" s="347"/>
      <c r="AS35" s="347"/>
      <c r="AT35" s="347"/>
      <c r="AU35" s="347"/>
      <c r="AV35" s="347"/>
      <c r="AW35" s="347"/>
      <c r="AX35" s="347"/>
    </row>
    <row r="36" spans="1:50" s="186" customFormat="1" ht="15.6" customHeight="1">
      <c r="A36" s="186" t="s">
        <v>11498</v>
      </c>
      <c r="B36" s="4" t="s">
        <v>11385</v>
      </c>
      <c r="C36" s="346" t="s">
        <v>11773</v>
      </c>
      <c r="D36" s="4" t="s">
        <v>11770</v>
      </c>
      <c r="E36" s="341">
        <f>SUM(H36:K36)</f>
        <v>87</v>
      </c>
      <c r="F36" s="300">
        <v>2023</v>
      </c>
      <c r="G36" s="300" t="s">
        <v>6524</v>
      </c>
      <c r="H36" s="300">
        <v>23</v>
      </c>
      <c r="I36" s="300">
        <v>25</v>
      </c>
      <c r="J36" s="300">
        <v>18</v>
      </c>
      <c r="K36" s="300">
        <v>21</v>
      </c>
      <c r="L36" s="354">
        <v>44995</v>
      </c>
      <c r="M36" s="186" t="s">
        <v>838</v>
      </c>
      <c r="N36" s="351"/>
      <c r="O36" s="351"/>
      <c r="P36" s="351"/>
      <c r="Q36" s="351"/>
      <c r="R36" s="351"/>
      <c r="S36" s="351"/>
      <c r="T36" s="351"/>
      <c r="U36" s="347"/>
      <c r="V36" s="347"/>
      <c r="W36" s="347"/>
      <c r="X36" s="347"/>
      <c r="Y36" s="347"/>
      <c r="Z36" s="347"/>
      <c r="AA36" s="347"/>
      <c r="AB36" s="347"/>
      <c r="AC36" s="347"/>
      <c r="AD36" s="347"/>
      <c r="AE36" s="347"/>
      <c r="AF36" s="347"/>
      <c r="AG36" s="347"/>
      <c r="AH36" s="347"/>
      <c r="AI36" s="347"/>
      <c r="AJ36" s="347"/>
      <c r="AK36" s="347"/>
      <c r="AL36" s="347"/>
      <c r="AM36" s="347"/>
      <c r="AN36" s="347"/>
      <c r="AO36" s="347"/>
      <c r="AP36" s="347"/>
      <c r="AQ36" s="347"/>
      <c r="AR36" s="347"/>
      <c r="AS36" s="347"/>
      <c r="AT36" s="347"/>
      <c r="AU36" s="347"/>
      <c r="AV36" s="347"/>
      <c r="AW36" s="347"/>
      <c r="AX36" s="347"/>
    </row>
    <row r="37" spans="1:50" s="186" customFormat="1" ht="15.6" customHeight="1">
      <c r="A37" s="186" t="s">
        <v>11438</v>
      </c>
      <c r="B37" s="4" t="s">
        <v>11385</v>
      </c>
      <c r="C37" s="346" t="s">
        <v>11772</v>
      </c>
      <c r="D37" s="4" t="s">
        <v>11771</v>
      </c>
      <c r="E37" s="341">
        <f>(AVERAGE(N37:AM37))*10</f>
        <v>11</v>
      </c>
      <c r="F37" s="300">
        <v>2022</v>
      </c>
      <c r="G37" s="300" t="s">
        <v>6524</v>
      </c>
      <c r="H37" s="300" t="s">
        <v>55</v>
      </c>
      <c r="I37" s="300" t="s">
        <v>55</v>
      </c>
      <c r="J37" s="300" t="s">
        <v>55</v>
      </c>
      <c r="K37" s="300" t="s">
        <v>55</v>
      </c>
      <c r="L37" s="354">
        <v>44971</v>
      </c>
      <c r="M37" s="186" t="s">
        <v>11475</v>
      </c>
      <c r="N37" s="351">
        <v>2</v>
      </c>
      <c r="O37" s="351">
        <v>1</v>
      </c>
      <c r="P37" s="375">
        <v>2</v>
      </c>
      <c r="Q37" s="351">
        <v>1</v>
      </c>
      <c r="R37" s="351">
        <v>1</v>
      </c>
      <c r="S37" s="351">
        <v>1</v>
      </c>
      <c r="T37" s="351">
        <v>1</v>
      </c>
      <c r="U37" s="347">
        <v>1</v>
      </c>
      <c r="V37" s="347">
        <v>1</v>
      </c>
      <c r="W37" s="347">
        <v>0</v>
      </c>
      <c r="X37" s="347"/>
      <c r="Y37" s="347"/>
      <c r="Z37" s="347"/>
      <c r="AA37" s="347"/>
      <c r="AB37" s="347"/>
      <c r="AC37" s="347"/>
      <c r="AD37" s="347"/>
      <c r="AE37" s="347"/>
      <c r="AF37" s="347"/>
      <c r="AG37" s="347"/>
      <c r="AH37" s="347"/>
      <c r="AI37" s="347"/>
      <c r="AJ37" s="347"/>
      <c r="AK37" s="347"/>
      <c r="AL37" s="347"/>
      <c r="AM37" s="347"/>
      <c r="AN37" s="347"/>
      <c r="AO37" s="347"/>
      <c r="AP37" s="347"/>
      <c r="AQ37" s="347"/>
      <c r="AR37" s="347"/>
      <c r="AS37" s="347"/>
      <c r="AT37" s="347"/>
      <c r="AU37" s="347"/>
      <c r="AV37" s="347"/>
      <c r="AW37" s="347"/>
      <c r="AX37" s="347"/>
    </row>
    <row r="38" spans="1:50" s="186" customFormat="1" ht="15.6" customHeight="1">
      <c r="A38" s="186" t="s">
        <v>11438</v>
      </c>
      <c r="B38" s="4" t="s">
        <v>11385</v>
      </c>
      <c r="C38" s="346" t="s">
        <v>11772</v>
      </c>
      <c r="D38" s="4" t="s">
        <v>11771</v>
      </c>
      <c r="E38" s="341">
        <f>(AVERAGE(N38:AM38))*10</f>
        <v>44</v>
      </c>
      <c r="F38" s="300">
        <v>2022</v>
      </c>
      <c r="G38" s="300" t="s">
        <v>9774</v>
      </c>
      <c r="H38" s="300" t="s">
        <v>55</v>
      </c>
      <c r="I38" s="300" t="s">
        <v>55</v>
      </c>
      <c r="J38" s="300" t="s">
        <v>55</v>
      </c>
      <c r="K38" s="300" t="s">
        <v>55</v>
      </c>
      <c r="L38" s="354">
        <v>44971</v>
      </c>
      <c r="M38" s="186" t="s">
        <v>11475</v>
      </c>
      <c r="N38" s="351">
        <v>6</v>
      </c>
      <c r="O38" s="351">
        <v>6</v>
      </c>
      <c r="P38" s="351">
        <v>6</v>
      </c>
      <c r="Q38" s="351">
        <v>5</v>
      </c>
      <c r="R38" s="351">
        <v>5</v>
      </c>
      <c r="S38" s="351">
        <v>3</v>
      </c>
      <c r="T38" s="351">
        <v>5</v>
      </c>
      <c r="U38" s="347">
        <v>3</v>
      </c>
      <c r="V38" s="347">
        <v>4</v>
      </c>
      <c r="W38" s="347">
        <v>1</v>
      </c>
      <c r="X38" s="347"/>
      <c r="Y38" s="347"/>
      <c r="Z38" s="347"/>
      <c r="AA38" s="347"/>
      <c r="AB38" s="347"/>
      <c r="AC38" s="347"/>
      <c r="AD38" s="347"/>
      <c r="AE38" s="347"/>
      <c r="AF38" s="347"/>
      <c r="AG38" s="347"/>
      <c r="AH38" s="347"/>
      <c r="AI38" s="347"/>
      <c r="AJ38" s="347"/>
      <c r="AK38" s="347"/>
      <c r="AL38" s="347"/>
      <c r="AM38" s="347"/>
      <c r="AN38" s="347"/>
      <c r="AO38" s="347"/>
      <c r="AP38" s="347"/>
      <c r="AQ38" s="347"/>
      <c r="AR38" s="347"/>
      <c r="AS38" s="347"/>
      <c r="AT38" s="347"/>
      <c r="AU38" s="347"/>
      <c r="AV38" s="347"/>
      <c r="AW38" s="347"/>
      <c r="AX38" s="347"/>
    </row>
    <row r="39" spans="1:50" s="186" customFormat="1" ht="15.6" customHeight="1">
      <c r="A39" s="186" t="s">
        <v>8940</v>
      </c>
      <c r="B39" s="4" t="s">
        <v>11385</v>
      </c>
      <c r="C39" s="346" t="s">
        <v>648</v>
      </c>
      <c r="D39" s="4" t="s">
        <v>11770</v>
      </c>
      <c r="E39" s="341">
        <f>SUM(H39:K39)</f>
        <v>85</v>
      </c>
      <c r="F39" s="300">
        <v>2023</v>
      </c>
      <c r="G39" s="300" t="s">
        <v>6524</v>
      </c>
      <c r="H39" s="300">
        <v>23</v>
      </c>
      <c r="I39" s="300">
        <v>23</v>
      </c>
      <c r="J39" s="300">
        <v>18</v>
      </c>
      <c r="K39" s="300">
        <v>21</v>
      </c>
      <c r="L39" s="354">
        <v>44994</v>
      </c>
      <c r="M39" s="186" t="s">
        <v>838</v>
      </c>
      <c r="N39" s="351"/>
      <c r="O39" s="351"/>
      <c r="P39" s="351"/>
      <c r="Q39" s="351"/>
      <c r="R39" s="351"/>
      <c r="S39" s="351"/>
      <c r="T39" s="351"/>
      <c r="U39" s="347"/>
      <c r="V39" s="347"/>
      <c r="W39" s="347"/>
      <c r="X39" s="347"/>
      <c r="Y39" s="347"/>
      <c r="Z39" s="347"/>
      <c r="AA39" s="347"/>
      <c r="AB39" s="347"/>
      <c r="AC39" s="347"/>
      <c r="AD39" s="347"/>
      <c r="AE39" s="347"/>
      <c r="AF39" s="347"/>
      <c r="AG39" s="347"/>
      <c r="AH39" s="347"/>
      <c r="AI39" s="347"/>
      <c r="AJ39" s="347"/>
      <c r="AK39" s="347"/>
      <c r="AL39" s="347"/>
      <c r="AM39" s="347"/>
      <c r="AN39" s="347"/>
      <c r="AO39" s="347"/>
      <c r="AP39" s="347"/>
      <c r="AQ39" s="347"/>
      <c r="AR39" s="347"/>
      <c r="AS39" s="347"/>
      <c r="AT39" s="347"/>
      <c r="AU39" s="347"/>
      <c r="AV39" s="347"/>
      <c r="AW39" s="347"/>
      <c r="AX39" s="347"/>
    </row>
    <row r="40" spans="1:50" s="186" customFormat="1" ht="15.6" customHeight="1">
      <c r="A40" s="186" t="s">
        <v>11498</v>
      </c>
      <c r="B40" s="4" t="s">
        <v>11385</v>
      </c>
      <c r="C40" s="346" t="s">
        <v>11769</v>
      </c>
      <c r="D40" s="4" t="s">
        <v>11768</v>
      </c>
      <c r="E40" s="341">
        <f>SUM(H40:K40)</f>
        <v>72</v>
      </c>
      <c r="F40" s="300">
        <v>2023</v>
      </c>
      <c r="G40" s="300" t="s">
        <v>6524</v>
      </c>
      <c r="H40" s="300">
        <v>18</v>
      </c>
      <c r="I40" s="300">
        <v>21</v>
      </c>
      <c r="J40" s="300">
        <v>15</v>
      </c>
      <c r="K40" s="300">
        <v>18</v>
      </c>
      <c r="L40" s="354">
        <v>44994</v>
      </c>
      <c r="M40" s="186" t="s">
        <v>2302</v>
      </c>
      <c r="N40" s="351"/>
      <c r="O40" s="351"/>
      <c r="P40" s="351"/>
      <c r="Q40" s="351"/>
      <c r="R40" s="351"/>
      <c r="S40" s="351"/>
      <c r="T40" s="351"/>
      <c r="U40" s="347"/>
      <c r="V40" s="347"/>
      <c r="W40" s="347"/>
      <c r="X40" s="347"/>
      <c r="Y40" s="347"/>
      <c r="Z40" s="347"/>
      <c r="AA40" s="347"/>
      <c r="AB40" s="347"/>
      <c r="AC40" s="347"/>
      <c r="AD40" s="347"/>
      <c r="AE40" s="347"/>
      <c r="AF40" s="347"/>
      <c r="AG40" s="347"/>
      <c r="AH40" s="347"/>
      <c r="AI40" s="347"/>
      <c r="AJ40" s="347"/>
      <c r="AK40" s="347"/>
      <c r="AL40" s="347"/>
      <c r="AM40" s="347"/>
      <c r="AN40" s="347"/>
      <c r="AO40" s="347"/>
      <c r="AP40" s="347"/>
      <c r="AQ40" s="347"/>
      <c r="AR40" s="347"/>
      <c r="AS40" s="347"/>
      <c r="AT40" s="347"/>
      <c r="AU40" s="347"/>
      <c r="AV40" s="347"/>
      <c r="AW40" s="347"/>
      <c r="AX40" s="347"/>
    </row>
    <row r="41" spans="1:50" s="186" customFormat="1" ht="15.6" customHeight="1">
      <c r="A41" s="186" t="s">
        <v>11598</v>
      </c>
      <c r="B41" s="4" t="s">
        <v>11385</v>
      </c>
      <c r="C41" s="346" t="s">
        <v>11767</v>
      </c>
      <c r="D41" s="4" t="s">
        <v>11691</v>
      </c>
      <c r="E41" s="341">
        <f>SUM(H41:K41)</f>
        <v>79</v>
      </c>
      <c r="F41" s="300">
        <v>2023</v>
      </c>
      <c r="G41" s="300" t="s">
        <v>6524</v>
      </c>
      <c r="H41" s="300">
        <v>25</v>
      </c>
      <c r="I41" s="300">
        <v>21</v>
      </c>
      <c r="J41" s="300">
        <v>15</v>
      </c>
      <c r="K41" s="300">
        <v>18</v>
      </c>
      <c r="L41" s="354">
        <v>44993</v>
      </c>
      <c r="M41" s="186" t="s">
        <v>838</v>
      </c>
      <c r="N41" s="351"/>
      <c r="O41" s="351"/>
      <c r="P41" s="351"/>
      <c r="Q41" s="351"/>
      <c r="R41" s="351"/>
      <c r="S41" s="351"/>
      <c r="T41" s="351"/>
      <c r="U41" s="347"/>
      <c r="V41" s="347"/>
      <c r="W41" s="347"/>
      <c r="X41" s="347"/>
      <c r="Y41" s="347"/>
      <c r="Z41" s="347"/>
      <c r="AA41" s="347"/>
      <c r="AB41" s="347"/>
      <c r="AC41" s="347"/>
      <c r="AD41" s="347"/>
      <c r="AE41" s="347"/>
      <c r="AF41" s="347"/>
      <c r="AG41" s="347"/>
      <c r="AH41" s="347"/>
      <c r="AI41" s="347"/>
      <c r="AJ41" s="347"/>
      <c r="AK41" s="347"/>
      <c r="AL41" s="347"/>
      <c r="AM41" s="347"/>
      <c r="AN41" s="347"/>
      <c r="AO41" s="347"/>
      <c r="AP41" s="347"/>
      <c r="AQ41" s="347"/>
      <c r="AR41" s="347"/>
      <c r="AS41" s="347"/>
      <c r="AT41" s="347"/>
      <c r="AU41" s="347"/>
      <c r="AV41" s="347"/>
      <c r="AW41" s="347"/>
      <c r="AX41" s="347"/>
    </row>
    <row r="42" spans="1:50" s="186" customFormat="1" ht="15.6" customHeight="1">
      <c r="A42" s="186" t="s">
        <v>8940</v>
      </c>
      <c r="B42" s="4" t="s">
        <v>11385</v>
      </c>
      <c r="C42" s="346" t="s">
        <v>11766</v>
      </c>
      <c r="D42" s="4" t="s">
        <v>11765</v>
      </c>
      <c r="E42" s="341">
        <f>SUM(H42:K42)</f>
        <v>77</v>
      </c>
      <c r="F42" s="300">
        <v>2023</v>
      </c>
      <c r="G42" s="300" t="s">
        <v>6524</v>
      </c>
      <c r="H42" s="300">
        <v>20</v>
      </c>
      <c r="I42" s="300">
        <v>23</v>
      </c>
      <c r="J42" s="300">
        <v>15</v>
      </c>
      <c r="K42" s="300">
        <v>19</v>
      </c>
      <c r="L42" s="354">
        <v>44992</v>
      </c>
      <c r="M42" s="186" t="s">
        <v>2302</v>
      </c>
      <c r="N42" s="351"/>
      <c r="O42" s="351"/>
      <c r="P42" s="351"/>
      <c r="Q42" s="351"/>
      <c r="R42" s="351"/>
      <c r="S42" s="351"/>
      <c r="T42" s="351"/>
      <c r="U42" s="347"/>
      <c r="V42" s="347"/>
      <c r="W42" s="347"/>
      <c r="X42" s="347"/>
      <c r="Y42" s="347"/>
      <c r="Z42" s="347"/>
      <c r="AA42" s="347"/>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row>
    <row r="43" spans="1:50" s="186" customFormat="1" ht="15.6" customHeight="1">
      <c r="A43" s="186" t="s">
        <v>11484</v>
      </c>
      <c r="B43" s="4" t="s">
        <v>11385</v>
      </c>
      <c r="C43" s="346" t="s">
        <v>11764</v>
      </c>
      <c r="D43" s="4" t="s">
        <v>11763</v>
      </c>
      <c r="E43" s="341">
        <f>(AVERAGE(N43:AM43))*10</f>
        <v>79.090909090909093</v>
      </c>
      <c r="F43" s="300">
        <v>2006</v>
      </c>
      <c r="G43" s="300" t="s">
        <v>6524</v>
      </c>
      <c r="H43" s="300" t="s">
        <v>55</v>
      </c>
      <c r="I43" s="300" t="s">
        <v>55</v>
      </c>
      <c r="J43" s="300" t="s">
        <v>55</v>
      </c>
      <c r="K43" s="300" t="s">
        <v>55</v>
      </c>
      <c r="L43" s="354">
        <v>44958</v>
      </c>
      <c r="M43" s="186" t="s">
        <v>11475</v>
      </c>
      <c r="N43" s="351">
        <v>8</v>
      </c>
      <c r="O43" s="351">
        <v>10</v>
      </c>
      <c r="P43" s="351">
        <v>9</v>
      </c>
      <c r="Q43" s="351">
        <v>8</v>
      </c>
      <c r="R43" s="351">
        <v>3</v>
      </c>
      <c r="S43" s="375">
        <v>6</v>
      </c>
      <c r="T43" s="351">
        <v>6</v>
      </c>
      <c r="U43" s="369">
        <v>9</v>
      </c>
      <c r="V43" s="347">
        <v>10</v>
      </c>
      <c r="W43" s="347">
        <v>8</v>
      </c>
      <c r="X43" s="347">
        <v>10</v>
      </c>
      <c r="Y43" s="347"/>
      <c r="Z43" s="347"/>
      <c r="AA43" s="347"/>
      <c r="AB43" s="347"/>
      <c r="AC43" s="347"/>
      <c r="AD43" s="347"/>
      <c r="AE43" s="347"/>
      <c r="AF43" s="347"/>
      <c r="AG43" s="347"/>
      <c r="AH43" s="347"/>
      <c r="AI43" s="347"/>
      <c r="AJ43" s="347"/>
      <c r="AK43" s="347"/>
      <c r="AL43" s="347"/>
      <c r="AM43" s="347"/>
      <c r="AN43" s="347"/>
      <c r="AO43" s="347"/>
      <c r="AP43" s="347"/>
      <c r="AQ43" s="347"/>
      <c r="AR43" s="347"/>
      <c r="AS43" s="347"/>
      <c r="AT43" s="347"/>
      <c r="AU43" s="347"/>
      <c r="AV43" s="347"/>
      <c r="AW43" s="347"/>
      <c r="AX43" s="347"/>
    </row>
    <row r="44" spans="1:50" s="186" customFormat="1" ht="15.6" customHeight="1">
      <c r="A44" s="186" t="s">
        <v>11484</v>
      </c>
      <c r="B44" s="4" t="s">
        <v>11385</v>
      </c>
      <c r="C44" s="346" t="s">
        <v>11764</v>
      </c>
      <c r="D44" s="4" t="s">
        <v>11763</v>
      </c>
      <c r="E44" s="341">
        <f>(AVERAGE(N44:AM44))*10</f>
        <v>64.545454545454547</v>
      </c>
      <c r="F44" s="300">
        <v>2006</v>
      </c>
      <c r="G44" s="300" t="s">
        <v>9774</v>
      </c>
      <c r="H44" s="300" t="s">
        <v>55</v>
      </c>
      <c r="I44" s="300" t="s">
        <v>55</v>
      </c>
      <c r="J44" s="300" t="s">
        <v>55</v>
      </c>
      <c r="K44" s="300" t="s">
        <v>55</v>
      </c>
      <c r="L44" s="354">
        <v>44958</v>
      </c>
      <c r="M44" s="186" t="s">
        <v>11475</v>
      </c>
      <c r="N44" s="351">
        <v>7</v>
      </c>
      <c r="O44" s="351">
        <v>6</v>
      </c>
      <c r="P44" s="351">
        <v>8</v>
      </c>
      <c r="Q44" s="351">
        <v>6</v>
      </c>
      <c r="R44" s="351">
        <v>6</v>
      </c>
      <c r="S44" s="351">
        <v>4</v>
      </c>
      <c r="T44" s="351">
        <v>6</v>
      </c>
      <c r="U44" s="347">
        <v>5</v>
      </c>
      <c r="V44" s="347">
        <v>9</v>
      </c>
      <c r="W44" s="347">
        <v>6</v>
      </c>
      <c r="X44" s="347">
        <v>8</v>
      </c>
      <c r="Y44" s="347"/>
      <c r="Z44" s="347"/>
      <c r="AA44" s="347"/>
      <c r="AB44" s="347"/>
      <c r="AC44" s="347"/>
      <c r="AD44" s="347"/>
      <c r="AE44" s="347"/>
      <c r="AF44" s="347"/>
      <c r="AG44" s="347"/>
      <c r="AH44" s="347"/>
      <c r="AI44" s="347"/>
      <c r="AJ44" s="347"/>
      <c r="AK44" s="347"/>
      <c r="AL44" s="347"/>
      <c r="AM44" s="347"/>
      <c r="AN44" s="347"/>
      <c r="AO44" s="347"/>
      <c r="AP44" s="347"/>
      <c r="AQ44" s="347"/>
      <c r="AR44" s="347"/>
      <c r="AS44" s="347"/>
      <c r="AT44" s="347"/>
      <c r="AU44" s="347"/>
      <c r="AV44" s="347"/>
      <c r="AW44" s="347"/>
      <c r="AX44" s="347"/>
    </row>
    <row r="45" spans="1:50" s="186" customFormat="1" ht="15.6" customHeight="1">
      <c r="A45" s="186" t="s">
        <v>2787</v>
      </c>
      <c r="B45" s="4" t="s">
        <v>11385</v>
      </c>
      <c r="C45" s="346" t="s">
        <v>11762</v>
      </c>
      <c r="D45" s="4" t="s">
        <v>11761</v>
      </c>
      <c r="E45" s="361">
        <f>SUM(H45:K45)</f>
        <v>41</v>
      </c>
      <c r="F45" s="300">
        <v>2022</v>
      </c>
      <c r="G45" s="300" t="s">
        <v>6524</v>
      </c>
      <c r="H45" s="300">
        <v>8</v>
      </c>
      <c r="I45" s="300">
        <v>10</v>
      </c>
      <c r="J45" s="300">
        <v>15</v>
      </c>
      <c r="K45" s="300">
        <v>8</v>
      </c>
      <c r="L45" s="354">
        <v>44991</v>
      </c>
      <c r="M45" s="186" t="s">
        <v>2302</v>
      </c>
      <c r="N45" s="351"/>
      <c r="O45" s="351"/>
      <c r="P45" s="351"/>
      <c r="Q45" s="351"/>
      <c r="R45" s="351"/>
      <c r="S45" s="351"/>
      <c r="T45" s="351"/>
      <c r="U45" s="347"/>
      <c r="V45" s="347"/>
      <c r="W45" s="347"/>
      <c r="X45" s="347"/>
      <c r="Y45" s="347"/>
      <c r="Z45" s="347"/>
      <c r="AA45" s="347"/>
      <c r="AB45" s="347"/>
      <c r="AC45" s="347"/>
      <c r="AD45" s="347"/>
      <c r="AE45" s="347"/>
      <c r="AF45" s="347"/>
      <c r="AG45" s="347"/>
      <c r="AH45" s="347"/>
      <c r="AI45" s="347"/>
      <c r="AJ45" s="347"/>
      <c r="AK45" s="347"/>
      <c r="AL45" s="347"/>
      <c r="AM45" s="347"/>
      <c r="AN45" s="347"/>
      <c r="AO45" s="347"/>
      <c r="AP45" s="347"/>
      <c r="AQ45" s="347"/>
      <c r="AR45" s="347"/>
      <c r="AS45" s="347"/>
      <c r="AT45" s="347"/>
      <c r="AU45" s="347"/>
      <c r="AV45" s="347"/>
      <c r="AW45" s="347"/>
      <c r="AX45" s="347"/>
    </row>
    <row r="46" spans="1:50" s="234" customFormat="1" ht="15.6" customHeight="1">
      <c r="A46" s="234" t="s">
        <v>11498</v>
      </c>
      <c r="B46" s="119" t="s">
        <v>11385</v>
      </c>
      <c r="C46" s="368" t="s">
        <v>11760</v>
      </c>
      <c r="D46" s="119" t="s">
        <v>11759</v>
      </c>
      <c r="E46" s="367">
        <f>SUM(H46:K46)</f>
        <v>81</v>
      </c>
      <c r="F46" s="366">
        <v>2023</v>
      </c>
      <c r="G46" s="366" t="s">
        <v>6524</v>
      </c>
      <c r="H46" s="366">
        <v>18</v>
      </c>
      <c r="I46" s="366">
        <v>25</v>
      </c>
      <c r="J46" s="366">
        <v>15</v>
      </c>
      <c r="K46" s="366">
        <v>23</v>
      </c>
      <c r="L46" s="365">
        <v>44988</v>
      </c>
      <c r="M46" s="234" t="s">
        <v>2302</v>
      </c>
      <c r="N46" s="364"/>
      <c r="O46" s="364"/>
      <c r="P46" s="364"/>
      <c r="Q46" s="364"/>
      <c r="R46" s="364"/>
      <c r="S46" s="364"/>
      <c r="T46" s="364"/>
      <c r="U46" s="363"/>
      <c r="V46" s="363"/>
      <c r="W46" s="363"/>
      <c r="X46" s="363"/>
      <c r="Y46" s="363"/>
      <c r="Z46" s="363"/>
      <c r="AA46" s="363"/>
      <c r="AB46" s="363"/>
      <c r="AC46" s="363"/>
      <c r="AD46" s="363"/>
      <c r="AE46" s="363"/>
      <c r="AF46" s="363"/>
      <c r="AG46" s="363"/>
      <c r="AH46" s="363"/>
      <c r="AI46" s="363"/>
      <c r="AJ46" s="363"/>
      <c r="AK46" s="363"/>
      <c r="AL46" s="363"/>
      <c r="AM46" s="363"/>
      <c r="AN46" s="363"/>
      <c r="AO46" s="363"/>
      <c r="AP46" s="363"/>
      <c r="AQ46" s="363"/>
      <c r="AR46" s="363"/>
      <c r="AS46" s="363"/>
      <c r="AT46" s="363"/>
      <c r="AU46" s="363"/>
      <c r="AV46" s="363"/>
      <c r="AW46" s="363"/>
      <c r="AX46" s="363"/>
    </row>
    <row r="47" spans="1:50" s="186" customFormat="1" ht="15.6" customHeight="1">
      <c r="A47" s="186" t="s">
        <v>11498</v>
      </c>
      <c r="B47" s="4" t="s">
        <v>11385</v>
      </c>
      <c r="C47" s="346" t="s">
        <v>11758</v>
      </c>
      <c r="D47" s="4" t="s">
        <v>11757</v>
      </c>
      <c r="E47" s="341">
        <f>SUM(H47:K47)</f>
        <v>75</v>
      </c>
      <c r="F47" s="300">
        <v>2023</v>
      </c>
      <c r="G47" s="300" t="s">
        <v>6524</v>
      </c>
      <c r="H47" s="300">
        <v>20</v>
      </c>
      <c r="I47" s="300">
        <v>19</v>
      </c>
      <c r="J47" s="300">
        <v>15</v>
      </c>
      <c r="K47" s="300">
        <v>21</v>
      </c>
      <c r="L47" s="354">
        <v>44987</v>
      </c>
      <c r="M47" s="186" t="s">
        <v>2302</v>
      </c>
      <c r="N47" s="351"/>
      <c r="O47" s="351"/>
      <c r="P47" s="351"/>
      <c r="Q47" s="351"/>
      <c r="R47" s="351"/>
      <c r="S47" s="351"/>
      <c r="T47" s="351"/>
      <c r="U47" s="347"/>
      <c r="V47" s="347"/>
      <c r="W47" s="347"/>
      <c r="X47" s="347"/>
      <c r="Y47" s="347"/>
      <c r="Z47" s="347"/>
      <c r="AA47" s="347"/>
      <c r="AB47" s="347"/>
      <c r="AC47" s="347"/>
      <c r="AD47" s="347"/>
      <c r="AE47" s="347"/>
      <c r="AF47" s="347"/>
      <c r="AG47" s="347"/>
      <c r="AH47" s="347"/>
      <c r="AI47" s="347"/>
      <c r="AJ47" s="347"/>
      <c r="AK47" s="347"/>
      <c r="AL47" s="347"/>
      <c r="AM47" s="347"/>
      <c r="AN47" s="347"/>
      <c r="AO47" s="347"/>
      <c r="AP47" s="347"/>
      <c r="AQ47" s="347"/>
      <c r="AR47" s="347"/>
      <c r="AS47" s="347"/>
      <c r="AT47" s="347"/>
      <c r="AU47" s="347"/>
      <c r="AV47" s="347"/>
      <c r="AW47" s="347"/>
      <c r="AX47" s="347"/>
    </row>
    <row r="48" spans="1:50" s="186" customFormat="1" ht="15.6" customHeight="1">
      <c r="A48" s="186" t="s">
        <v>11498</v>
      </c>
      <c r="B48" s="4" t="s">
        <v>11385</v>
      </c>
      <c r="C48" s="346" t="s">
        <v>11756</v>
      </c>
      <c r="D48" s="4" t="s">
        <v>11691</v>
      </c>
      <c r="E48" s="341">
        <f>SUM(H48:K48)</f>
        <v>76</v>
      </c>
      <c r="F48" s="300">
        <v>2023</v>
      </c>
      <c r="G48" s="300" t="s">
        <v>6524</v>
      </c>
      <c r="H48" s="300">
        <v>19</v>
      </c>
      <c r="I48" s="300">
        <v>21</v>
      </c>
      <c r="J48" s="300">
        <v>15</v>
      </c>
      <c r="K48" s="300">
        <v>21</v>
      </c>
      <c r="L48" s="354">
        <v>44986</v>
      </c>
      <c r="M48" s="186" t="s">
        <v>838</v>
      </c>
      <c r="N48" s="351"/>
      <c r="O48" s="351"/>
      <c r="P48" s="351"/>
      <c r="Q48" s="351"/>
      <c r="R48" s="351"/>
      <c r="S48" s="351"/>
      <c r="T48" s="351"/>
      <c r="U48" s="347"/>
      <c r="V48" s="347"/>
      <c r="W48" s="347"/>
      <c r="X48" s="347"/>
      <c r="Y48" s="347"/>
      <c r="Z48" s="347"/>
      <c r="AA48" s="347"/>
      <c r="AB48" s="347"/>
      <c r="AC48" s="347"/>
      <c r="AD48" s="347"/>
      <c r="AE48" s="347"/>
      <c r="AF48" s="347"/>
      <c r="AG48" s="347"/>
      <c r="AH48" s="347"/>
      <c r="AI48" s="347"/>
      <c r="AJ48" s="347"/>
      <c r="AK48" s="347"/>
      <c r="AL48" s="347"/>
      <c r="AM48" s="347"/>
      <c r="AN48" s="347"/>
      <c r="AO48" s="347"/>
      <c r="AP48" s="347"/>
      <c r="AQ48" s="347"/>
      <c r="AR48" s="347"/>
      <c r="AS48" s="347"/>
      <c r="AT48" s="347"/>
      <c r="AU48" s="347"/>
      <c r="AV48" s="347"/>
      <c r="AW48" s="347"/>
      <c r="AX48" s="347"/>
    </row>
    <row r="49" spans="1:50" s="186" customFormat="1" ht="15.6" customHeight="1">
      <c r="A49" s="186" t="s">
        <v>11598</v>
      </c>
      <c r="B49" s="4" t="s">
        <v>11755</v>
      </c>
      <c r="C49" s="346" t="s">
        <v>11754</v>
      </c>
      <c r="D49" s="194" t="s">
        <v>11753</v>
      </c>
      <c r="E49" s="341">
        <f>(AVERAGE(N49:AS49))*10</f>
        <v>35</v>
      </c>
      <c r="F49" s="300">
        <v>2022</v>
      </c>
      <c r="G49" s="300" t="s">
        <v>6524</v>
      </c>
      <c r="H49" s="300" t="s">
        <v>55</v>
      </c>
      <c r="I49" s="300" t="s">
        <v>55</v>
      </c>
      <c r="J49" s="300" t="s">
        <v>55</v>
      </c>
      <c r="K49" s="300" t="s">
        <v>55</v>
      </c>
      <c r="L49" s="354">
        <v>44986</v>
      </c>
      <c r="M49" s="186" t="s">
        <v>11383</v>
      </c>
      <c r="N49" s="351">
        <v>4</v>
      </c>
      <c r="O49" s="351">
        <v>3</v>
      </c>
      <c r="P49" s="351"/>
      <c r="Q49" s="351"/>
      <c r="R49" s="351"/>
      <c r="S49" s="351"/>
      <c r="T49" s="351"/>
      <c r="U49" s="347"/>
      <c r="V49" s="347"/>
      <c r="W49" s="347"/>
      <c r="X49" s="347"/>
      <c r="Y49" s="347"/>
      <c r="Z49" s="347"/>
      <c r="AA49" s="347"/>
      <c r="AB49" s="347"/>
      <c r="AC49" s="347"/>
      <c r="AD49" s="347"/>
      <c r="AE49" s="347"/>
      <c r="AF49" s="347"/>
      <c r="AG49" s="347"/>
      <c r="AH49" s="347"/>
      <c r="AI49" s="347"/>
      <c r="AJ49" s="347"/>
      <c r="AK49" s="347"/>
      <c r="AL49" s="347"/>
      <c r="AM49" s="347"/>
      <c r="AN49" s="347"/>
      <c r="AO49" s="347"/>
      <c r="AP49" s="347"/>
      <c r="AQ49" s="347"/>
      <c r="AR49" s="347"/>
      <c r="AS49" s="347"/>
      <c r="AT49" s="347"/>
      <c r="AU49" s="347"/>
      <c r="AV49" s="347"/>
      <c r="AW49" s="347"/>
      <c r="AX49" s="347"/>
    </row>
    <row r="50" spans="1:50" s="186" customFormat="1" ht="15.6" customHeight="1">
      <c r="A50" s="186" t="s">
        <v>11598</v>
      </c>
      <c r="B50" s="4" t="s">
        <v>11755</v>
      </c>
      <c r="C50" s="346" t="s">
        <v>11754</v>
      </c>
      <c r="D50" s="194" t="s">
        <v>11753</v>
      </c>
      <c r="E50" s="341">
        <f>(AVERAGE(N50:AS50))*10</f>
        <v>40</v>
      </c>
      <c r="F50" s="300">
        <v>2022</v>
      </c>
      <c r="G50" s="300" t="s">
        <v>9774</v>
      </c>
      <c r="H50" s="300" t="s">
        <v>55</v>
      </c>
      <c r="I50" s="300" t="s">
        <v>55</v>
      </c>
      <c r="J50" s="300" t="s">
        <v>55</v>
      </c>
      <c r="K50" s="300" t="s">
        <v>55</v>
      </c>
      <c r="L50" s="354">
        <v>44986</v>
      </c>
      <c r="M50" s="186" t="s">
        <v>11383</v>
      </c>
      <c r="N50" s="351">
        <v>5</v>
      </c>
      <c r="O50" s="351">
        <v>3</v>
      </c>
      <c r="P50" s="351"/>
      <c r="Q50" s="351"/>
      <c r="R50" s="351"/>
      <c r="S50" s="351"/>
      <c r="T50" s="351"/>
      <c r="U50" s="347"/>
      <c r="V50" s="347"/>
      <c r="W50" s="347"/>
      <c r="X50" s="347"/>
      <c r="Y50" s="347"/>
      <c r="Z50" s="347"/>
      <c r="AA50" s="347"/>
      <c r="AB50" s="347"/>
      <c r="AC50" s="347"/>
      <c r="AD50" s="347"/>
      <c r="AE50" s="347"/>
      <c r="AF50" s="347"/>
      <c r="AG50" s="347"/>
      <c r="AH50" s="347"/>
      <c r="AI50" s="347"/>
      <c r="AJ50" s="347"/>
      <c r="AK50" s="347"/>
      <c r="AL50" s="347"/>
      <c r="AM50" s="347"/>
      <c r="AN50" s="347"/>
      <c r="AO50" s="347"/>
      <c r="AP50" s="347"/>
      <c r="AQ50" s="347"/>
      <c r="AR50" s="347"/>
      <c r="AS50" s="347"/>
      <c r="AT50" s="347"/>
      <c r="AU50" s="347"/>
      <c r="AV50" s="347"/>
      <c r="AW50" s="347"/>
      <c r="AX50" s="347"/>
    </row>
    <row r="51" spans="1:50" s="186" customFormat="1" ht="15.6" customHeight="1">
      <c r="A51" s="186" t="s">
        <v>2787</v>
      </c>
      <c r="B51" s="4" t="s">
        <v>11385</v>
      </c>
      <c r="C51" s="346" t="s">
        <v>11752</v>
      </c>
      <c r="D51" s="4" t="s">
        <v>11751</v>
      </c>
      <c r="E51" s="341">
        <f t="shared" ref="E51:E58" si="1">SUM(H51:K51)</f>
        <v>88</v>
      </c>
      <c r="F51" s="300">
        <v>2023</v>
      </c>
      <c r="G51" s="300" t="s">
        <v>6524</v>
      </c>
      <c r="H51" s="300">
        <v>24</v>
      </c>
      <c r="I51" s="300">
        <v>25</v>
      </c>
      <c r="J51" s="300">
        <v>15</v>
      </c>
      <c r="K51" s="300">
        <v>24</v>
      </c>
      <c r="L51" s="354">
        <v>44986</v>
      </c>
      <c r="M51" s="186" t="s">
        <v>2302</v>
      </c>
      <c r="N51" s="351"/>
      <c r="O51" s="351"/>
      <c r="P51" s="351"/>
      <c r="Q51" s="351"/>
      <c r="R51" s="351"/>
      <c r="S51" s="351"/>
      <c r="T51" s="351"/>
      <c r="U51" s="347"/>
      <c r="V51" s="347"/>
      <c r="W51" s="347"/>
      <c r="X51" s="347"/>
      <c r="Y51" s="347"/>
      <c r="Z51" s="347"/>
      <c r="AA51" s="347"/>
      <c r="AB51" s="347"/>
      <c r="AC51" s="347"/>
      <c r="AD51" s="347"/>
      <c r="AE51" s="347"/>
      <c r="AF51" s="347"/>
      <c r="AG51" s="347"/>
      <c r="AH51" s="347"/>
      <c r="AI51" s="347"/>
      <c r="AJ51" s="347"/>
      <c r="AK51" s="347"/>
      <c r="AL51" s="347"/>
      <c r="AM51" s="347"/>
      <c r="AN51" s="347"/>
      <c r="AO51" s="347"/>
      <c r="AP51" s="347"/>
      <c r="AQ51" s="347"/>
      <c r="AR51" s="347"/>
      <c r="AS51" s="347"/>
      <c r="AT51" s="347"/>
      <c r="AU51" s="347"/>
      <c r="AV51" s="347"/>
      <c r="AW51" s="347"/>
      <c r="AX51" s="347"/>
    </row>
    <row r="52" spans="1:50" s="186" customFormat="1" ht="15.6" customHeight="1">
      <c r="A52" s="186" t="s">
        <v>8940</v>
      </c>
      <c r="B52" s="4" t="s">
        <v>11385</v>
      </c>
      <c r="C52" s="346" t="s">
        <v>11750</v>
      </c>
      <c r="D52" s="4" t="s">
        <v>11691</v>
      </c>
      <c r="E52" s="341">
        <f t="shared" si="1"/>
        <v>69</v>
      </c>
      <c r="F52" s="300">
        <v>2023</v>
      </c>
      <c r="G52" s="300" t="s">
        <v>6524</v>
      </c>
      <c r="H52" s="300">
        <v>17</v>
      </c>
      <c r="I52" s="300">
        <v>19</v>
      </c>
      <c r="J52" s="300">
        <v>15</v>
      </c>
      <c r="K52" s="300">
        <v>18</v>
      </c>
      <c r="L52" s="354">
        <v>44986</v>
      </c>
      <c r="M52" s="186" t="s">
        <v>838</v>
      </c>
      <c r="N52" s="351"/>
      <c r="O52" s="351"/>
      <c r="P52" s="351"/>
      <c r="Q52" s="351"/>
      <c r="R52" s="351"/>
      <c r="S52" s="351"/>
      <c r="T52" s="351"/>
      <c r="U52" s="347"/>
      <c r="V52" s="347"/>
      <c r="W52" s="347"/>
      <c r="X52" s="347"/>
      <c r="Y52" s="347"/>
      <c r="Z52" s="347"/>
      <c r="AA52" s="347"/>
      <c r="AB52" s="347"/>
      <c r="AC52" s="347"/>
      <c r="AD52" s="347"/>
      <c r="AE52" s="347"/>
      <c r="AF52" s="347"/>
      <c r="AG52" s="347"/>
      <c r="AH52" s="347"/>
      <c r="AI52" s="347"/>
      <c r="AJ52" s="347"/>
      <c r="AK52" s="347"/>
      <c r="AL52" s="347"/>
      <c r="AM52" s="347"/>
      <c r="AN52" s="347"/>
      <c r="AO52" s="347"/>
      <c r="AP52" s="347"/>
      <c r="AQ52" s="347"/>
      <c r="AR52" s="347"/>
      <c r="AS52" s="347"/>
      <c r="AT52" s="347"/>
      <c r="AU52" s="347"/>
      <c r="AV52" s="347"/>
      <c r="AW52" s="347"/>
      <c r="AX52" s="347"/>
    </row>
    <row r="53" spans="1:50" s="186" customFormat="1" ht="15.6" customHeight="1">
      <c r="A53" s="186" t="s">
        <v>11438</v>
      </c>
      <c r="B53" s="4" t="s">
        <v>11385</v>
      </c>
      <c r="C53" s="346" t="s">
        <v>11749</v>
      </c>
      <c r="D53" s="4" t="s">
        <v>11749</v>
      </c>
      <c r="E53" s="341">
        <f t="shared" si="1"/>
        <v>70</v>
      </c>
      <c r="F53" s="300">
        <v>2018</v>
      </c>
      <c r="G53" s="300" t="s">
        <v>6524</v>
      </c>
      <c r="H53" s="300">
        <v>16</v>
      </c>
      <c r="I53" s="300">
        <v>18</v>
      </c>
      <c r="J53" s="300">
        <v>16</v>
      </c>
      <c r="K53" s="300">
        <v>20</v>
      </c>
      <c r="L53" s="354">
        <v>44985</v>
      </c>
      <c r="M53" s="186" t="s">
        <v>841</v>
      </c>
      <c r="N53" s="351"/>
      <c r="O53" s="351"/>
      <c r="P53" s="351"/>
      <c r="Q53" s="351"/>
      <c r="R53" s="351"/>
      <c r="S53" s="351"/>
      <c r="T53" s="351"/>
      <c r="U53" s="347"/>
      <c r="V53" s="347"/>
      <c r="W53" s="347"/>
      <c r="X53" s="347"/>
      <c r="Y53" s="347"/>
      <c r="Z53" s="347"/>
      <c r="AA53" s="347"/>
      <c r="AB53" s="347"/>
      <c r="AC53" s="347"/>
      <c r="AD53" s="347"/>
      <c r="AE53" s="347"/>
      <c r="AF53" s="347"/>
      <c r="AG53" s="347"/>
      <c r="AH53" s="347"/>
      <c r="AI53" s="347"/>
      <c r="AJ53" s="347"/>
      <c r="AK53" s="347"/>
      <c r="AL53" s="347"/>
      <c r="AM53" s="347"/>
      <c r="AN53" s="347"/>
      <c r="AO53" s="347"/>
      <c r="AP53" s="347"/>
      <c r="AQ53" s="347"/>
      <c r="AR53" s="347"/>
      <c r="AS53" s="347"/>
      <c r="AT53" s="347"/>
      <c r="AU53" s="347"/>
      <c r="AV53" s="347"/>
      <c r="AW53" s="347"/>
      <c r="AX53" s="347"/>
    </row>
    <row r="54" spans="1:50" s="186" customFormat="1" ht="15.6" customHeight="1">
      <c r="A54" s="186" t="s">
        <v>11438</v>
      </c>
      <c r="B54" s="4" t="s">
        <v>11385</v>
      </c>
      <c r="C54" s="346" t="s">
        <v>11749</v>
      </c>
      <c r="D54" s="4" t="s">
        <v>11749</v>
      </c>
      <c r="E54" s="341">
        <f t="shared" si="1"/>
        <v>71</v>
      </c>
      <c r="F54" s="300">
        <v>2018</v>
      </c>
      <c r="G54" s="300" t="s">
        <v>9774</v>
      </c>
      <c r="H54" s="300">
        <v>16</v>
      </c>
      <c r="I54" s="300">
        <v>18</v>
      </c>
      <c r="J54" s="300">
        <v>19</v>
      </c>
      <c r="K54" s="300">
        <v>18</v>
      </c>
      <c r="L54" s="354">
        <v>44985</v>
      </c>
      <c r="M54" s="186" t="s">
        <v>841</v>
      </c>
      <c r="N54" s="351"/>
      <c r="O54" s="351"/>
      <c r="P54" s="351"/>
      <c r="Q54" s="351"/>
      <c r="R54" s="351"/>
      <c r="S54" s="351"/>
      <c r="T54" s="351"/>
      <c r="U54" s="347"/>
      <c r="V54" s="347"/>
      <c r="W54" s="347"/>
      <c r="X54" s="347"/>
      <c r="Y54" s="347"/>
      <c r="Z54" s="347"/>
      <c r="AA54" s="347"/>
      <c r="AB54" s="347"/>
      <c r="AC54" s="347"/>
      <c r="AD54" s="347"/>
      <c r="AE54" s="347"/>
      <c r="AF54" s="347"/>
      <c r="AG54" s="347"/>
      <c r="AH54" s="347"/>
      <c r="AI54" s="347"/>
      <c r="AJ54" s="347"/>
      <c r="AK54" s="347"/>
      <c r="AL54" s="347"/>
      <c r="AM54" s="347"/>
      <c r="AN54" s="347"/>
      <c r="AO54" s="347"/>
      <c r="AP54" s="347"/>
      <c r="AQ54" s="347"/>
      <c r="AR54" s="347"/>
      <c r="AS54" s="347"/>
      <c r="AT54" s="347"/>
      <c r="AU54" s="347"/>
      <c r="AV54" s="347"/>
      <c r="AW54" s="347"/>
      <c r="AX54" s="347"/>
    </row>
    <row r="55" spans="1:50" s="186" customFormat="1" ht="15.6" customHeight="1">
      <c r="A55" s="186" t="s">
        <v>11598</v>
      </c>
      <c r="B55" s="4" t="s">
        <v>11385</v>
      </c>
      <c r="C55" s="346" t="s">
        <v>11748</v>
      </c>
      <c r="D55" s="4" t="s">
        <v>11691</v>
      </c>
      <c r="E55" s="341">
        <f t="shared" si="1"/>
        <v>77</v>
      </c>
      <c r="F55" s="300">
        <v>2023</v>
      </c>
      <c r="G55" s="300" t="s">
        <v>6524</v>
      </c>
      <c r="H55" s="300">
        <v>22</v>
      </c>
      <c r="I55" s="300">
        <v>19</v>
      </c>
      <c r="J55" s="300">
        <v>15</v>
      </c>
      <c r="K55" s="300">
        <v>21</v>
      </c>
      <c r="L55" s="354">
        <v>44985</v>
      </c>
      <c r="M55" s="186" t="s">
        <v>838</v>
      </c>
      <c r="N55" s="351"/>
      <c r="O55" s="351"/>
      <c r="P55" s="351"/>
      <c r="Q55" s="351"/>
      <c r="R55" s="351"/>
      <c r="S55" s="351"/>
      <c r="T55" s="351"/>
      <c r="U55" s="347"/>
      <c r="V55" s="347"/>
      <c r="W55" s="347"/>
      <c r="X55" s="347"/>
      <c r="Y55" s="347"/>
      <c r="Z55" s="347"/>
      <c r="AA55" s="347"/>
      <c r="AB55" s="347"/>
      <c r="AC55" s="347"/>
      <c r="AD55" s="347"/>
      <c r="AE55" s="347"/>
      <c r="AF55" s="347"/>
      <c r="AG55" s="347"/>
      <c r="AH55" s="347"/>
      <c r="AI55" s="347"/>
      <c r="AJ55" s="347"/>
      <c r="AK55" s="347"/>
      <c r="AL55" s="347"/>
      <c r="AM55" s="347"/>
      <c r="AN55" s="347"/>
      <c r="AO55" s="347"/>
      <c r="AP55" s="347"/>
      <c r="AQ55" s="347"/>
      <c r="AR55" s="347"/>
      <c r="AS55" s="347"/>
      <c r="AT55" s="347"/>
      <c r="AU55" s="347"/>
      <c r="AV55" s="347"/>
      <c r="AW55" s="347"/>
      <c r="AX55" s="347"/>
    </row>
    <row r="56" spans="1:50" s="186" customFormat="1" ht="15.6" customHeight="1">
      <c r="A56" s="186" t="s">
        <v>11498</v>
      </c>
      <c r="B56" s="4" t="s">
        <v>11385</v>
      </c>
      <c r="C56" s="346" t="s">
        <v>11747</v>
      </c>
      <c r="D56" s="4" t="s">
        <v>11691</v>
      </c>
      <c r="E56" s="341">
        <f t="shared" si="1"/>
        <v>58</v>
      </c>
      <c r="F56" s="300">
        <v>2023</v>
      </c>
      <c r="G56" s="300" t="s">
        <v>6524</v>
      </c>
      <c r="H56" s="300">
        <v>12</v>
      </c>
      <c r="I56" s="300">
        <v>19</v>
      </c>
      <c r="J56" s="300">
        <v>15</v>
      </c>
      <c r="K56" s="300">
        <v>12</v>
      </c>
      <c r="L56" s="354">
        <v>44985</v>
      </c>
      <c r="M56" s="186" t="s">
        <v>838</v>
      </c>
      <c r="N56" s="351"/>
      <c r="O56" s="351"/>
      <c r="P56" s="351"/>
      <c r="Q56" s="351"/>
      <c r="R56" s="351"/>
      <c r="S56" s="351"/>
      <c r="T56" s="351"/>
      <c r="U56" s="347"/>
      <c r="V56" s="347"/>
      <c r="W56" s="347"/>
      <c r="X56" s="347"/>
      <c r="Y56" s="347"/>
      <c r="Z56" s="347"/>
      <c r="AA56" s="347"/>
      <c r="AB56" s="347"/>
      <c r="AC56" s="347"/>
      <c r="AD56" s="347"/>
      <c r="AE56" s="347"/>
      <c r="AF56" s="347"/>
      <c r="AG56" s="347"/>
      <c r="AH56" s="347"/>
      <c r="AI56" s="347"/>
      <c r="AJ56" s="347"/>
      <c r="AK56" s="347"/>
      <c r="AL56" s="347"/>
      <c r="AM56" s="347"/>
      <c r="AN56" s="347"/>
      <c r="AO56" s="347"/>
      <c r="AP56" s="347"/>
      <c r="AQ56" s="347"/>
      <c r="AR56" s="347"/>
      <c r="AS56" s="347"/>
      <c r="AT56" s="347"/>
      <c r="AU56" s="347"/>
      <c r="AV56" s="347"/>
      <c r="AW56" s="347"/>
      <c r="AX56" s="347"/>
    </row>
    <row r="57" spans="1:50" s="186" customFormat="1" ht="15.6" customHeight="1">
      <c r="A57" s="186" t="s">
        <v>11598</v>
      </c>
      <c r="B57" s="4" t="s">
        <v>11385</v>
      </c>
      <c r="C57" s="346" t="s">
        <v>11746</v>
      </c>
      <c r="D57" s="4" t="s">
        <v>11691</v>
      </c>
      <c r="E57" s="341">
        <f t="shared" si="1"/>
        <v>73</v>
      </c>
      <c r="F57" s="300">
        <v>2023</v>
      </c>
      <c r="G57" s="300" t="s">
        <v>6524</v>
      </c>
      <c r="H57" s="300">
        <v>20</v>
      </c>
      <c r="I57" s="300">
        <v>20</v>
      </c>
      <c r="J57" s="300">
        <v>15</v>
      </c>
      <c r="K57" s="300">
        <v>18</v>
      </c>
      <c r="L57" s="354">
        <v>44985</v>
      </c>
      <c r="M57" s="186" t="s">
        <v>838</v>
      </c>
      <c r="N57" s="351"/>
      <c r="O57" s="351"/>
      <c r="P57" s="351"/>
      <c r="Q57" s="351"/>
      <c r="R57" s="351"/>
      <c r="S57" s="351"/>
      <c r="T57" s="351"/>
      <c r="U57" s="347"/>
      <c r="V57" s="347"/>
      <c r="W57" s="347"/>
      <c r="X57" s="347"/>
      <c r="Y57" s="347"/>
      <c r="Z57" s="347"/>
      <c r="AA57" s="347"/>
      <c r="AB57" s="347"/>
      <c r="AC57" s="347"/>
      <c r="AD57" s="347"/>
      <c r="AE57" s="347"/>
      <c r="AF57" s="347"/>
      <c r="AG57" s="347"/>
      <c r="AH57" s="347"/>
      <c r="AI57" s="347"/>
      <c r="AJ57" s="347"/>
      <c r="AK57" s="347"/>
      <c r="AL57" s="347"/>
      <c r="AM57" s="347"/>
      <c r="AN57" s="347"/>
      <c r="AO57" s="347"/>
      <c r="AP57" s="347"/>
      <c r="AQ57" s="347"/>
      <c r="AR57" s="347"/>
      <c r="AS57" s="347"/>
      <c r="AT57" s="347"/>
      <c r="AU57" s="347"/>
      <c r="AV57" s="347"/>
      <c r="AW57" s="347"/>
      <c r="AX57" s="347"/>
    </row>
    <row r="58" spans="1:50" s="186" customFormat="1" ht="15.6" customHeight="1">
      <c r="A58" s="186" t="s">
        <v>11498</v>
      </c>
      <c r="B58" s="4" t="s">
        <v>11385</v>
      </c>
      <c r="C58" s="346" t="s">
        <v>11745</v>
      </c>
      <c r="D58" s="4" t="s">
        <v>11691</v>
      </c>
      <c r="E58" s="341">
        <f t="shared" si="1"/>
        <v>73</v>
      </c>
      <c r="F58" s="300">
        <v>2023</v>
      </c>
      <c r="G58" s="300" t="s">
        <v>6524</v>
      </c>
      <c r="H58" s="300">
        <v>18</v>
      </c>
      <c r="I58" s="300">
        <v>21</v>
      </c>
      <c r="J58" s="300">
        <v>15</v>
      </c>
      <c r="K58" s="300">
        <v>19</v>
      </c>
      <c r="L58" s="354">
        <v>44985</v>
      </c>
      <c r="M58" s="186" t="s">
        <v>838</v>
      </c>
      <c r="N58" s="351"/>
      <c r="O58" s="351"/>
      <c r="P58" s="351"/>
      <c r="Q58" s="351"/>
      <c r="R58" s="351"/>
      <c r="S58" s="351"/>
      <c r="T58" s="351"/>
      <c r="U58" s="347"/>
      <c r="V58" s="347"/>
      <c r="W58" s="347"/>
      <c r="X58" s="347"/>
      <c r="Y58" s="347"/>
      <c r="Z58" s="347"/>
      <c r="AA58" s="347"/>
      <c r="AB58" s="347"/>
      <c r="AC58" s="347"/>
      <c r="AD58" s="347"/>
      <c r="AE58" s="347"/>
      <c r="AF58" s="347"/>
      <c r="AG58" s="347"/>
      <c r="AH58" s="347"/>
      <c r="AI58" s="347"/>
      <c r="AJ58" s="347"/>
      <c r="AK58" s="347"/>
      <c r="AL58" s="347"/>
      <c r="AM58" s="347"/>
      <c r="AN58" s="347"/>
      <c r="AO58" s="347"/>
      <c r="AP58" s="347"/>
      <c r="AQ58" s="347"/>
      <c r="AR58" s="347"/>
      <c r="AS58" s="347"/>
      <c r="AT58" s="347"/>
      <c r="AU58" s="347"/>
      <c r="AV58" s="347"/>
      <c r="AW58" s="347"/>
      <c r="AX58" s="347"/>
    </row>
    <row r="59" spans="1:50" s="186" customFormat="1" ht="15.6" customHeight="1">
      <c r="A59" s="4" t="s">
        <v>11647</v>
      </c>
      <c r="B59" s="4" t="s">
        <v>11366</v>
      </c>
      <c r="C59" s="346" t="s">
        <v>11495</v>
      </c>
      <c r="D59" s="376" t="s">
        <v>6528</v>
      </c>
      <c r="E59" s="341">
        <f>(AVERAGE(N59:AB59))*10</f>
        <v>47.777777777777779</v>
      </c>
      <c r="F59" s="300">
        <v>2013</v>
      </c>
      <c r="G59" s="300" t="s">
        <v>6524</v>
      </c>
      <c r="H59" s="347" t="s">
        <v>55</v>
      </c>
      <c r="I59" s="347" t="s">
        <v>55</v>
      </c>
      <c r="J59" s="347" t="s">
        <v>55</v>
      </c>
      <c r="K59" s="347" t="s">
        <v>55</v>
      </c>
      <c r="L59" s="186">
        <v>2023</v>
      </c>
      <c r="M59" s="186" t="s">
        <v>11383</v>
      </c>
      <c r="N59" s="300">
        <v>3</v>
      </c>
      <c r="O59" s="300">
        <v>3</v>
      </c>
      <c r="P59" s="300">
        <v>6</v>
      </c>
      <c r="Q59" s="351">
        <v>6</v>
      </c>
      <c r="R59" s="375">
        <v>4</v>
      </c>
      <c r="S59" s="351">
        <v>10</v>
      </c>
      <c r="T59" s="375">
        <v>4</v>
      </c>
      <c r="U59" s="347">
        <v>3</v>
      </c>
      <c r="V59" s="347">
        <v>4</v>
      </c>
      <c r="W59" s="347"/>
      <c r="X59" s="347"/>
      <c r="Y59" s="347"/>
      <c r="Z59" s="347"/>
      <c r="AA59" s="347"/>
      <c r="AB59" s="347"/>
      <c r="AC59" s="347"/>
      <c r="AD59" s="347"/>
      <c r="AE59" s="347"/>
      <c r="AF59" s="347"/>
      <c r="AG59" s="347"/>
      <c r="AH59" s="347"/>
      <c r="AI59" s="347"/>
      <c r="AJ59" s="347"/>
      <c r="AK59" s="347"/>
      <c r="AL59" s="347"/>
      <c r="AM59" s="347"/>
      <c r="AN59" s="347"/>
      <c r="AO59" s="347"/>
      <c r="AP59" s="347"/>
      <c r="AQ59" s="347"/>
      <c r="AR59" s="347"/>
      <c r="AS59" s="347"/>
      <c r="AT59" s="347"/>
      <c r="AU59" s="347"/>
      <c r="AV59" s="347"/>
      <c r="AW59" s="347"/>
      <c r="AX59" s="347"/>
    </row>
    <row r="60" spans="1:50" s="186" customFormat="1" ht="15.6" customHeight="1">
      <c r="A60" s="4" t="s">
        <v>11647</v>
      </c>
      <c r="B60" s="4" t="s">
        <v>11366</v>
      </c>
      <c r="C60" s="346" t="s">
        <v>11495</v>
      </c>
      <c r="D60" s="376" t="s">
        <v>6528</v>
      </c>
      <c r="E60" s="341">
        <f>(AVERAGE(N60:AB60))*10</f>
        <v>60</v>
      </c>
      <c r="F60" s="300">
        <v>2013</v>
      </c>
      <c r="G60" s="300" t="s">
        <v>9774</v>
      </c>
      <c r="H60" s="347" t="s">
        <v>55</v>
      </c>
      <c r="I60" s="347" t="s">
        <v>55</v>
      </c>
      <c r="J60" s="347" t="s">
        <v>55</v>
      </c>
      <c r="K60" s="347" t="s">
        <v>55</v>
      </c>
      <c r="L60" s="186">
        <v>2023</v>
      </c>
      <c r="M60" s="186" t="s">
        <v>11383</v>
      </c>
      <c r="N60" s="300">
        <v>6</v>
      </c>
      <c r="O60" s="300">
        <v>4</v>
      </c>
      <c r="P60" s="300">
        <v>6</v>
      </c>
      <c r="Q60" s="351">
        <v>6</v>
      </c>
      <c r="R60" s="351">
        <v>7</v>
      </c>
      <c r="S60" s="351">
        <v>10</v>
      </c>
      <c r="T60" s="351">
        <v>6</v>
      </c>
      <c r="U60" s="347">
        <v>3</v>
      </c>
      <c r="V60" s="347">
        <v>6</v>
      </c>
      <c r="W60" s="347"/>
      <c r="X60" s="347"/>
      <c r="Y60" s="347"/>
      <c r="Z60" s="347"/>
      <c r="AA60" s="347"/>
      <c r="AB60" s="347"/>
      <c r="AC60" s="347"/>
      <c r="AD60" s="347"/>
      <c r="AE60" s="347"/>
      <c r="AF60" s="347"/>
      <c r="AG60" s="347"/>
      <c r="AH60" s="347"/>
      <c r="AI60" s="347"/>
      <c r="AJ60" s="347"/>
      <c r="AK60" s="347"/>
      <c r="AL60" s="347"/>
      <c r="AM60" s="347"/>
      <c r="AN60" s="347"/>
      <c r="AO60" s="347"/>
      <c r="AP60" s="347"/>
      <c r="AQ60" s="347"/>
      <c r="AR60" s="347"/>
      <c r="AS60" s="347"/>
      <c r="AT60" s="347"/>
      <c r="AU60" s="347"/>
      <c r="AV60" s="347"/>
      <c r="AW60" s="347"/>
      <c r="AX60" s="347"/>
    </row>
    <row r="61" spans="1:50" s="186" customFormat="1" ht="15.6" customHeight="1">
      <c r="A61" s="186" t="s">
        <v>8940</v>
      </c>
      <c r="B61" s="4" t="s">
        <v>11385</v>
      </c>
      <c r="C61" s="346" t="s">
        <v>11744</v>
      </c>
      <c r="D61" s="4" t="s">
        <v>11743</v>
      </c>
      <c r="E61" s="341">
        <f>(AVERAGE(N61:AS61))*10</f>
        <v>62.5</v>
      </c>
      <c r="F61" s="300">
        <v>2022</v>
      </c>
      <c r="G61" s="300" t="s">
        <v>6524</v>
      </c>
      <c r="H61" s="300" t="s">
        <v>55</v>
      </c>
      <c r="I61" s="300" t="s">
        <v>55</v>
      </c>
      <c r="J61" s="300" t="s">
        <v>55</v>
      </c>
      <c r="K61" s="300" t="s">
        <v>55</v>
      </c>
      <c r="L61" s="354">
        <v>44984</v>
      </c>
      <c r="M61" s="186" t="s">
        <v>2302</v>
      </c>
      <c r="N61" s="375">
        <v>8</v>
      </c>
      <c r="O61" s="351">
        <v>6</v>
      </c>
      <c r="P61" s="351">
        <v>6</v>
      </c>
      <c r="Q61" s="351">
        <v>5</v>
      </c>
      <c r="R61" s="351"/>
      <c r="S61" s="351"/>
      <c r="T61" s="351"/>
      <c r="U61" s="347"/>
      <c r="V61" s="347"/>
      <c r="W61" s="347"/>
      <c r="X61" s="347"/>
      <c r="Y61" s="347"/>
      <c r="Z61" s="347"/>
      <c r="AA61" s="347"/>
      <c r="AB61" s="347"/>
      <c r="AC61" s="347"/>
      <c r="AD61" s="347"/>
      <c r="AE61" s="347"/>
      <c r="AF61" s="347"/>
      <c r="AG61" s="347"/>
      <c r="AH61" s="347"/>
      <c r="AI61" s="347"/>
      <c r="AJ61" s="347"/>
      <c r="AK61" s="347"/>
      <c r="AL61" s="347"/>
      <c r="AM61" s="347"/>
      <c r="AN61" s="347"/>
      <c r="AO61" s="347"/>
      <c r="AP61" s="347"/>
      <c r="AQ61" s="347"/>
      <c r="AR61" s="347"/>
      <c r="AS61" s="347"/>
      <c r="AT61" s="347"/>
      <c r="AU61" s="347"/>
      <c r="AV61" s="347"/>
      <c r="AW61" s="347"/>
      <c r="AX61" s="347"/>
    </row>
    <row r="62" spans="1:50" s="186" customFormat="1" ht="15.6" customHeight="1">
      <c r="A62" s="186" t="s">
        <v>8940</v>
      </c>
      <c r="B62" s="4">
        <v>327</v>
      </c>
      <c r="C62" s="346" t="s">
        <v>11685</v>
      </c>
      <c r="D62" s="4" t="s">
        <v>11725</v>
      </c>
      <c r="E62" s="341">
        <f>(AVERAGE(N62:AS62))*10</f>
        <v>88.888888888888886</v>
      </c>
      <c r="F62" s="300">
        <v>2022</v>
      </c>
      <c r="G62" s="300" t="s">
        <v>6524</v>
      </c>
      <c r="H62" s="300" t="s">
        <v>55</v>
      </c>
      <c r="I62" s="300" t="s">
        <v>55</v>
      </c>
      <c r="J62" s="300" t="s">
        <v>55</v>
      </c>
      <c r="K62" s="300" t="s">
        <v>55</v>
      </c>
      <c r="L62" s="354">
        <v>300627</v>
      </c>
      <c r="M62" s="186" t="s">
        <v>11599</v>
      </c>
      <c r="N62" s="347">
        <v>10</v>
      </c>
      <c r="O62" s="351">
        <v>10</v>
      </c>
      <c r="P62" s="351">
        <v>7</v>
      </c>
      <c r="Q62" s="351">
        <v>7</v>
      </c>
      <c r="R62" s="351">
        <v>10</v>
      </c>
      <c r="S62" s="375">
        <v>10</v>
      </c>
      <c r="T62" s="351">
        <v>7</v>
      </c>
      <c r="U62" s="351">
        <v>10</v>
      </c>
      <c r="V62" s="347">
        <v>9</v>
      </c>
      <c r="W62" s="369"/>
      <c r="X62" s="347"/>
      <c r="Y62" s="347"/>
      <c r="Z62" s="369"/>
      <c r="AA62" s="347"/>
      <c r="AB62" s="347"/>
      <c r="AC62" s="347"/>
      <c r="AD62" s="347"/>
      <c r="AE62" s="347"/>
      <c r="AF62" s="347"/>
      <c r="AG62" s="347"/>
      <c r="AH62" s="347"/>
      <c r="AI62" s="347"/>
      <c r="AJ62" s="347"/>
      <c r="AK62" s="347"/>
      <c r="AL62" s="347"/>
      <c r="AM62" s="347"/>
      <c r="AN62" s="347"/>
      <c r="AO62" s="347"/>
      <c r="AP62" s="347"/>
      <c r="AQ62" s="347"/>
      <c r="AR62" s="347"/>
      <c r="AS62" s="347"/>
      <c r="AT62" s="347"/>
      <c r="AU62" s="347"/>
      <c r="AV62" s="347"/>
      <c r="AW62" s="347"/>
      <c r="AX62" s="347"/>
    </row>
    <row r="63" spans="1:50" s="236" customFormat="1" ht="15.6" customHeight="1">
      <c r="A63" s="236" t="s">
        <v>11598</v>
      </c>
      <c r="B63" s="218" t="s">
        <v>11385</v>
      </c>
      <c r="C63" s="362" t="s">
        <v>11742</v>
      </c>
      <c r="D63" s="218" t="s">
        <v>11740</v>
      </c>
      <c r="E63" s="341">
        <f t="shared" ref="E63:E69" si="2">SUM(H63:K63)</f>
        <v>79</v>
      </c>
      <c r="F63" s="360" t="s">
        <v>55</v>
      </c>
      <c r="G63" s="360" t="s">
        <v>6524</v>
      </c>
      <c r="H63" s="360">
        <v>22</v>
      </c>
      <c r="I63" s="360">
        <v>20</v>
      </c>
      <c r="J63" s="360">
        <v>18</v>
      </c>
      <c r="K63" s="360">
        <v>19</v>
      </c>
      <c r="L63" s="359">
        <v>44984</v>
      </c>
      <c r="M63" s="236" t="s">
        <v>11739</v>
      </c>
      <c r="N63" s="358"/>
      <c r="O63" s="358"/>
      <c r="P63" s="358"/>
      <c r="Q63" s="358"/>
      <c r="R63" s="358"/>
      <c r="S63" s="358"/>
      <c r="T63" s="358"/>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c r="AU63" s="357"/>
      <c r="AV63" s="357"/>
      <c r="AW63" s="357"/>
      <c r="AX63" s="357"/>
    </row>
    <row r="64" spans="1:50" s="234" customFormat="1" ht="15.6" customHeight="1">
      <c r="A64" s="234" t="s">
        <v>11598</v>
      </c>
      <c r="B64" s="119" t="s">
        <v>11385</v>
      </c>
      <c r="C64" s="368" t="s">
        <v>11741</v>
      </c>
      <c r="D64" s="119" t="s">
        <v>11740</v>
      </c>
      <c r="E64" s="367">
        <f t="shared" si="2"/>
        <v>85</v>
      </c>
      <c r="F64" s="366" t="s">
        <v>55</v>
      </c>
      <c r="G64" s="366" t="s">
        <v>6524</v>
      </c>
      <c r="H64" s="366">
        <v>24</v>
      </c>
      <c r="I64" s="366">
        <v>25</v>
      </c>
      <c r="J64" s="366">
        <v>15</v>
      </c>
      <c r="K64" s="366">
        <v>21</v>
      </c>
      <c r="L64" s="365">
        <v>44982</v>
      </c>
      <c r="M64" s="234" t="s">
        <v>11739</v>
      </c>
      <c r="N64" s="364"/>
      <c r="O64" s="364"/>
      <c r="P64" s="364"/>
      <c r="Q64" s="364"/>
      <c r="R64" s="364"/>
      <c r="S64" s="364"/>
      <c r="T64" s="364"/>
      <c r="U64" s="363"/>
      <c r="V64" s="363"/>
      <c r="W64" s="363"/>
      <c r="X64" s="363"/>
      <c r="Y64" s="363"/>
      <c r="Z64" s="363"/>
      <c r="AA64" s="363"/>
      <c r="AB64" s="363"/>
      <c r="AC64" s="363"/>
      <c r="AD64" s="363"/>
      <c r="AE64" s="363"/>
      <c r="AF64" s="363"/>
      <c r="AG64" s="363"/>
      <c r="AH64" s="363"/>
      <c r="AI64" s="363"/>
      <c r="AJ64" s="363"/>
      <c r="AK64" s="363"/>
      <c r="AL64" s="363"/>
      <c r="AM64" s="363"/>
      <c r="AN64" s="363"/>
      <c r="AO64" s="363"/>
      <c r="AP64" s="363"/>
      <c r="AQ64" s="363"/>
      <c r="AR64" s="363"/>
      <c r="AS64" s="363"/>
      <c r="AT64" s="363"/>
      <c r="AU64" s="363"/>
      <c r="AV64" s="363"/>
      <c r="AW64" s="363"/>
      <c r="AX64" s="363"/>
    </row>
    <row r="65" spans="1:50" s="186" customFormat="1" ht="15.6" customHeight="1">
      <c r="A65" s="186" t="s">
        <v>11498</v>
      </c>
      <c r="B65" s="4" t="s">
        <v>11385</v>
      </c>
      <c r="C65" s="346" t="s">
        <v>11738</v>
      </c>
      <c r="D65" s="4" t="s">
        <v>11691</v>
      </c>
      <c r="E65" s="341">
        <f t="shared" si="2"/>
        <v>70</v>
      </c>
      <c r="F65" s="300">
        <v>2023</v>
      </c>
      <c r="G65" s="300" t="s">
        <v>6524</v>
      </c>
      <c r="H65" s="300">
        <v>16</v>
      </c>
      <c r="I65" s="300">
        <v>21</v>
      </c>
      <c r="J65" s="300">
        <v>15</v>
      </c>
      <c r="K65" s="300">
        <v>18</v>
      </c>
      <c r="L65" s="354">
        <v>44980</v>
      </c>
      <c r="M65" s="186" t="s">
        <v>838</v>
      </c>
      <c r="N65" s="351"/>
      <c r="O65" s="351"/>
      <c r="P65" s="351"/>
      <c r="Q65" s="351"/>
      <c r="R65" s="351"/>
      <c r="S65" s="351"/>
      <c r="T65" s="351"/>
      <c r="U65" s="347"/>
      <c r="V65" s="347"/>
      <c r="W65" s="347"/>
      <c r="X65" s="347"/>
      <c r="Y65" s="347"/>
      <c r="Z65" s="347"/>
      <c r="AA65" s="347"/>
      <c r="AB65" s="347"/>
      <c r="AC65" s="347"/>
      <c r="AD65" s="347"/>
      <c r="AE65" s="347"/>
      <c r="AF65" s="347"/>
      <c r="AG65" s="347"/>
      <c r="AH65" s="347"/>
      <c r="AI65" s="347"/>
      <c r="AJ65" s="347"/>
      <c r="AK65" s="347"/>
      <c r="AL65" s="347"/>
      <c r="AM65" s="347"/>
      <c r="AN65" s="347"/>
      <c r="AO65" s="347"/>
      <c r="AP65" s="347"/>
      <c r="AQ65" s="347"/>
      <c r="AR65" s="347"/>
      <c r="AS65" s="347"/>
      <c r="AT65" s="347"/>
      <c r="AU65" s="347"/>
      <c r="AV65" s="347"/>
      <c r="AW65" s="347"/>
      <c r="AX65" s="347"/>
    </row>
    <row r="66" spans="1:50" s="186" customFormat="1" ht="15.6" customHeight="1">
      <c r="A66" s="186" t="s">
        <v>2787</v>
      </c>
      <c r="B66" s="4" t="s">
        <v>11385</v>
      </c>
      <c r="C66" s="346" t="s">
        <v>11673</v>
      </c>
      <c r="D66" s="4" t="s">
        <v>11737</v>
      </c>
      <c r="E66" s="341">
        <f t="shared" si="2"/>
        <v>75</v>
      </c>
      <c r="F66" s="300">
        <v>2020</v>
      </c>
      <c r="G66" s="300" t="s">
        <v>6524</v>
      </c>
      <c r="H66" s="300">
        <v>22</v>
      </c>
      <c r="I66" s="300">
        <v>19</v>
      </c>
      <c r="J66" s="300">
        <v>15</v>
      </c>
      <c r="K66" s="300">
        <v>19</v>
      </c>
      <c r="L66" s="354">
        <v>44615</v>
      </c>
      <c r="M66" s="186" t="s">
        <v>2302</v>
      </c>
      <c r="N66" s="351"/>
      <c r="O66" s="351"/>
      <c r="P66" s="351"/>
      <c r="Q66" s="351"/>
      <c r="R66" s="351"/>
      <c r="S66" s="351"/>
      <c r="T66" s="351"/>
      <c r="U66" s="347"/>
      <c r="V66" s="347"/>
      <c r="W66" s="347"/>
      <c r="X66" s="347"/>
      <c r="Y66" s="347"/>
      <c r="Z66" s="347"/>
      <c r="AA66" s="347"/>
      <c r="AB66" s="347"/>
      <c r="AC66" s="347"/>
      <c r="AD66" s="347"/>
      <c r="AE66" s="347"/>
      <c r="AF66" s="347"/>
      <c r="AG66" s="347"/>
      <c r="AH66" s="347"/>
      <c r="AI66" s="347"/>
      <c r="AJ66" s="347"/>
      <c r="AK66" s="347"/>
      <c r="AL66" s="347"/>
      <c r="AM66" s="347"/>
      <c r="AN66" s="347"/>
      <c r="AO66" s="347"/>
      <c r="AP66" s="347"/>
      <c r="AQ66" s="347"/>
      <c r="AR66" s="347"/>
      <c r="AS66" s="347"/>
      <c r="AT66" s="347"/>
      <c r="AU66" s="347"/>
      <c r="AV66" s="347"/>
      <c r="AW66" s="347"/>
      <c r="AX66" s="347"/>
    </row>
    <row r="67" spans="1:50" s="186" customFormat="1" ht="15.6" customHeight="1">
      <c r="A67" s="186" t="s">
        <v>2787</v>
      </c>
      <c r="B67" s="4" t="s">
        <v>11385</v>
      </c>
      <c r="C67" s="346" t="s">
        <v>11736</v>
      </c>
      <c r="D67" s="4" t="s">
        <v>11691</v>
      </c>
      <c r="E67" s="341">
        <f t="shared" si="2"/>
        <v>77</v>
      </c>
      <c r="F67" s="300">
        <v>2023</v>
      </c>
      <c r="G67" s="300" t="s">
        <v>6524</v>
      </c>
      <c r="H67" s="300">
        <v>20</v>
      </c>
      <c r="I67" s="300">
        <v>21</v>
      </c>
      <c r="J67" s="300">
        <v>15</v>
      </c>
      <c r="K67" s="300">
        <v>21</v>
      </c>
      <c r="L67" s="354">
        <v>44980</v>
      </c>
      <c r="M67" s="186" t="s">
        <v>838</v>
      </c>
      <c r="N67" s="351"/>
      <c r="O67" s="351"/>
      <c r="P67" s="351"/>
      <c r="Q67" s="351"/>
      <c r="R67" s="351"/>
      <c r="S67" s="351"/>
      <c r="T67" s="351"/>
      <c r="U67" s="347"/>
      <c r="V67" s="347"/>
      <c r="W67" s="347"/>
      <c r="X67" s="347"/>
      <c r="Y67" s="347"/>
      <c r="Z67" s="347"/>
      <c r="AA67" s="347"/>
      <c r="AB67" s="347"/>
      <c r="AC67" s="347"/>
      <c r="AD67" s="347"/>
      <c r="AE67" s="347"/>
      <c r="AF67" s="347"/>
      <c r="AG67" s="347"/>
      <c r="AH67" s="347"/>
      <c r="AI67" s="347"/>
      <c r="AJ67" s="347"/>
      <c r="AK67" s="347"/>
      <c r="AL67" s="347"/>
      <c r="AM67" s="347"/>
      <c r="AN67" s="347"/>
      <c r="AO67" s="347"/>
      <c r="AP67" s="347"/>
      <c r="AQ67" s="347"/>
      <c r="AR67" s="347"/>
      <c r="AS67" s="347"/>
      <c r="AT67" s="347"/>
      <c r="AU67" s="347"/>
      <c r="AV67" s="347"/>
      <c r="AW67" s="347"/>
      <c r="AX67" s="347"/>
    </row>
    <row r="68" spans="1:50" s="186" customFormat="1" ht="15.6" customHeight="1">
      <c r="A68" s="186" t="s">
        <v>2787</v>
      </c>
      <c r="B68" s="4" t="s">
        <v>11385</v>
      </c>
      <c r="C68" s="346" t="s">
        <v>11673</v>
      </c>
      <c r="D68" s="4" t="s">
        <v>11735</v>
      </c>
      <c r="E68" s="341">
        <f t="shared" si="2"/>
        <v>78</v>
      </c>
      <c r="F68" s="300">
        <v>2020</v>
      </c>
      <c r="G68" s="300" t="s">
        <v>6524</v>
      </c>
      <c r="H68" s="300">
        <v>21</v>
      </c>
      <c r="I68" s="300">
        <v>21</v>
      </c>
      <c r="J68" s="300">
        <v>15</v>
      </c>
      <c r="K68" s="300">
        <v>21</v>
      </c>
      <c r="L68" s="354">
        <v>44979</v>
      </c>
      <c r="M68" s="186" t="s">
        <v>2302</v>
      </c>
      <c r="N68" s="351"/>
      <c r="O68" s="351"/>
      <c r="P68" s="351"/>
      <c r="Q68" s="351"/>
      <c r="R68" s="351"/>
      <c r="S68" s="351"/>
      <c r="T68" s="351"/>
      <c r="U68" s="347"/>
      <c r="V68" s="347"/>
      <c r="W68" s="347"/>
      <c r="X68" s="347"/>
      <c r="Y68" s="347"/>
      <c r="Z68" s="347"/>
      <c r="AA68" s="347"/>
      <c r="AB68" s="347"/>
      <c r="AC68" s="347"/>
      <c r="AD68" s="347"/>
      <c r="AE68" s="347"/>
      <c r="AF68" s="347"/>
      <c r="AG68" s="347"/>
      <c r="AH68" s="347"/>
      <c r="AI68" s="347"/>
      <c r="AJ68" s="347"/>
      <c r="AK68" s="347"/>
      <c r="AL68" s="347"/>
      <c r="AM68" s="347"/>
      <c r="AN68" s="347"/>
      <c r="AO68" s="347"/>
      <c r="AP68" s="347"/>
      <c r="AQ68" s="347"/>
      <c r="AR68" s="347"/>
      <c r="AS68" s="347"/>
      <c r="AT68" s="347"/>
      <c r="AU68" s="347"/>
      <c r="AV68" s="347"/>
      <c r="AW68" s="347"/>
      <c r="AX68" s="347"/>
    </row>
    <row r="69" spans="1:50" s="186" customFormat="1" ht="15.6" customHeight="1">
      <c r="A69" s="186" t="s">
        <v>11498</v>
      </c>
      <c r="B69" s="4" t="s">
        <v>11385</v>
      </c>
      <c r="C69" s="346" t="s">
        <v>11734</v>
      </c>
      <c r="D69" s="4" t="s">
        <v>11733</v>
      </c>
      <c r="E69" s="341">
        <f t="shared" si="2"/>
        <v>90</v>
      </c>
      <c r="F69" s="300">
        <v>2023</v>
      </c>
      <c r="G69" s="300" t="s">
        <v>6524</v>
      </c>
      <c r="H69" s="300">
        <v>25</v>
      </c>
      <c r="I69" s="300">
        <v>25</v>
      </c>
      <c r="J69" s="300">
        <v>15</v>
      </c>
      <c r="K69" s="300">
        <v>25</v>
      </c>
      <c r="L69" s="354">
        <v>44979</v>
      </c>
      <c r="M69" s="186" t="s">
        <v>2302</v>
      </c>
      <c r="N69" s="351"/>
      <c r="O69" s="351"/>
      <c r="P69" s="351"/>
      <c r="Q69" s="351"/>
      <c r="R69" s="351"/>
      <c r="S69" s="351"/>
      <c r="T69" s="351"/>
      <c r="U69" s="347"/>
      <c r="V69" s="347"/>
      <c r="W69" s="347"/>
      <c r="X69" s="347"/>
      <c r="Y69" s="347"/>
      <c r="Z69" s="347"/>
      <c r="AA69" s="347"/>
      <c r="AB69" s="347"/>
      <c r="AC69" s="347"/>
      <c r="AD69" s="347"/>
      <c r="AE69" s="347"/>
      <c r="AF69" s="347"/>
      <c r="AG69" s="347"/>
      <c r="AH69" s="347"/>
      <c r="AI69" s="347"/>
      <c r="AJ69" s="347"/>
      <c r="AK69" s="347"/>
      <c r="AL69" s="347"/>
      <c r="AM69" s="347"/>
      <c r="AN69" s="347"/>
      <c r="AO69" s="347"/>
      <c r="AP69" s="347"/>
      <c r="AQ69" s="347"/>
      <c r="AR69" s="347"/>
      <c r="AS69" s="347"/>
      <c r="AT69" s="347"/>
      <c r="AU69" s="347"/>
      <c r="AV69" s="347"/>
      <c r="AW69" s="347"/>
      <c r="AX69" s="347"/>
    </row>
    <row r="70" spans="1:50" s="186" customFormat="1" ht="15.6" customHeight="1">
      <c r="A70" s="186" t="s">
        <v>11478</v>
      </c>
      <c r="B70" s="4" t="s">
        <v>11368</v>
      </c>
      <c r="C70" s="346" t="s">
        <v>11732</v>
      </c>
      <c r="D70" s="186" t="s">
        <v>6553</v>
      </c>
      <c r="E70" s="341">
        <f>(AVERAGE(N70:AM70))*10</f>
        <v>70</v>
      </c>
      <c r="F70" s="300">
        <v>2023</v>
      </c>
      <c r="G70" s="300" t="s">
        <v>6524</v>
      </c>
      <c r="H70" s="300" t="s">
        <v>55</v>
      </c>
      <c r="I70" s="300" t="s">
        <v>55</v>
      </c>
      <c r="J70" s="300" t="s">
        <v>55</v>
      </c>
      <c r="K70" s="300" t="s">
        <v>55</v>
      </c>
      <c r="L70" s="354">
        <v>44972</v>
      </c>
      <c r="M70" s="186" t="s">
        <v>11383</v>
      </c>
      <c r="N70" s="351">
        <v>9</v>
      </c>
      <c r="O70" s="351">
        <v>4</v>
      </c>
      <c r="P70" s="351">
        <v>7</v>
      </c>
      <c r="Q70" s="351">
        <v>6</v>
      </c>
      <c r="R70" s="351">
        <v>6</v>
      </c>
      <c r="S70" s="347">
        <v>6</v>
      </c>
      <c r="T70" s="351">
        <v>8</v>
      </c>
      <c r="U70" s="347">
        <v>10</v>
      </c>
      <c r="V70" s="347"/>
      <c r="W70" s="347"/>
      <c r="X70" s="347"/>
      <c r="Y70" s="347"/>
      <c r="Z70" s="347"/>
      <c r="AA70" s="347"/>
      <c r="AB70" s="347"/>
      <c r="AC70" s="347"/>
      <c r="AD70" s="347"/>
      <c r="AE70" s="347"/>
      <c r="AF70" s="347"/>
      <c r="AG70" s="347"/>
      <c r="AH70" s="347"/>
      <c r="AI70" s="347"/>
      <c r="AJ70" s="347"/>
      <c r="AK70" s="347"/>
      <c r="AL70" s="347"/>
      <c r="AM70" s="347"/>
      <c r="AN70" s="347"/>
      <c r="AO70" s="347"/>
      <c r="AP70" s="347"/>
      <c r="AQ70" s="347"/>
      <c r="AR70" s="347"/>
      <c r="AS70" s="347"/>
      <c r="AT70" s="347"/>
      <c r="AU70" s="347"/>
      <c r="AV70" s="347"/>
      <c r="AW70" s="347"/>
      <c r="AX70" s="347"/>
    </row>
    <row r="71" spans="1:50" s="186" customFormat="1" ht="15.6" customHeight="1">
      <c r="A71" s="186" t="s">
        <v>11478</v>
      </c>
      <c r="B71" s="4" t="s">
        <v>11368</v>
      </c>
      <c r="C71" s="346" t="s">
        <v>11732</v>
      </c>
      <c r="D71" s="186" t="s">
        <v>6553</v>
      </c>
      <c r="E71" s="341">
        <f>(AVERAGE(N71:AM71))*10</f>
        <v>81.25</v>
      </c>
      <c r="F71" s="300">
        <v>2023</v>
      </c>
      <c r="G71" s="300" t="s">
        <v>6524</v>
      </c>
      <c r="H71" s="300" t="s">
        <v>55</v>
      </c>
      <c r="I71" s="300" t="s">
        <v>55</v>
      </c>
      <c r="J71" s="300" t="s">
        <v>55</v>
      </c>
      <c r="K71" s="300" t="s">
        <v>55</v>
      </c>
      <c r="L71" s="354">
        <v>44972</v>
      </c>
      <c r="M71" s="186" t="s">
        <v>11383</v>
      </c>
      <c r="N71" s="351">
        <v>9</v>
      </c>
      <c r="O71" s="351">
        <v>9</v>
      </c>
      <c r="P71" s="351">
        <v>7</v>
      </c>
      <c r="Q71" s="351">
        <v>7</v>
      </c>
      <c r="R71" s="351">
        <v>7</v>
      </c>
      <c r="S71" s="347">
        <v>7</v>
      </c>
      <c r="T71" s="351">
        <v>9</v>
      </c>
      <c r="U71" s="347">
        <v>10</v>
      </c>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7"/>
      <c r="AU71" s="347"/>
      <c r="AV71" s="347"/>
      <c r="AW71" s="347"/>
      <c r="AX71" s="347"/>
    </row>
    <row r="72" spans="1:50" s="186" customFormat="1" ht="15.6" customHeight="1">
      <c r="A72" s="186" t="s">
        <v>2787</v>
      </c>
      <c r="B72" s="4" t="s">
        <v>11385</v>
      </c>
      <c r="C72" s="346" t="s">
        <v>11731</v>
      </c>
      <c r="D72" s="4" t="s">
        <v>11730</v>
      </c>
      <c r="E72" s="341">
        <f>SUM(H72:K72)</f>
        <v>62</v>
      </c>
      <c r="F72" s="300">
        <v>2023</v>
      </c>
      <c r="G72" s="300" t="s">
        <v>6524</v>
      </c>
      <c r="H72" s="300">
        <v>14</v>
      </c>
      <c r="I72" s="300">
        <v>19</v>
      </c>
      <c r="J72" s="300">
        <v>15</v>
      </c>
      <c r="K72" s="300">
        <v>14</v>
      </c>
      <c r="L72" s="354">
        <v>44978</v>
      </c>
      <c r="M72" s="186" t="s">
        <v>2302</v>
      </c>
      <c r="N72" s="351"/>
      <c r="O72" s="351"/>
      <c r="P72" s="351"/>
      <c r="Q72" s="351"/>
      <c r="R72" s="351"/>
      <c r="S72" s="351"/>
      <c r="T72" s="351"/>
      <c r="U72" s="347"/>
      <c r="V72" s="347"/>
      <c r="W72" s="347"/>
      <c r="X72" s="347"/>
      <c r="Y72" s="347"/>
      <c r="Z72" s="347"/>
      <c r="AA72" s="347"/>
      <c r="AB72" s="347"/>
      <c r="AC72" s="347"/>
      <c r="AD72" s="347"/>
      <c r="AE72" s="347"/>
      <c r="AF72" s="347"/>
      <c r="AG72" s="347"/>
      <c r="AH72" s="347"/>
      <c r="AI72" s="347"/>
      <c r="AJ72" s="347"/>
      <c r="AK72" s="347"/>
      <c r="AL72" s="347"/>
      <c r="AM72" s="347"/>
      <c r="AN72" s="347"/>
      <c r="AO72" s="347"/>
      <c r="AP72" s="347"/>
      <c r="AQ72" s="347"/>
      <c r="AR72" s="347"/>
      <c r="AS72" s="347"/>
      <c r="AT72" s="347"/>
      <c r="AU72" s="347"/>
      <c r="AV72" s="347"/>
      <c r="AW72" s="347"/>
      <c r="AX72" s="347"/>
    </row>
    <row r="73" spans="1:50" s="186" customFormat="1" ht="15.6" customHeight="1">
      <c r="A73" s="186" t="s">
        <v>11438</v>
      </c>
      <c r="B73" s="4" t="s">
        <v>11385</v>
      </c>
      <c r="C73" s="346" t="s">
        <v>11729</v>
      </c>
      <c r="D73" s="4" t="s">
        <v>11728</v>
      </c>
      <c r="E73" s="341">
        <f>SUM(H73:K73)</f>
        <v>79</v>
      </c>
      <c r="F73" s="300">
        <v>2022</v>
      </c>
      <c r="G73" s="300" t="s">
        <v>6524</v>
      </c>
      <c r="H73" s="300">
        <v>20</v>
      </c>
      <c r="I73" s="300">
        <v>20</v>
      </c>
      <c r="J73" s="300">
        <v>22</v>
      </c>
      <c r="K73" s="300">
        <v>17</v>
      </c>
      <c r="L73" s="354">
        <v>44977</v>
      </c>
      <c r="M73" s="186" t="s">
        <v>840</v>
      </c>
      <c r="N73" s="351"/>
      <c r="O73" s="351"/>
      <c r="P73" s="351"/>
      <c r="Q73" s="351"/>
      <c r="R73" s="351"/>
      <c r="S73" s="351"/>
      <c r="T73" s="351"/>
      <c r="U73" s="347"/>
      <c r="V73" s="347"/>
      <c r="W73" s="347"/>
      <c r="X73" s="347"/>
      <c r="Y73" s="347"/>
      <c r="Z73" s="347"/>
      <c r="AA73" s="347"/>
      <c r="AB73" s="347"/>
      <c r="AC73" s="347"/>
      <c r="AD73" s="347"/>
      <c r="AE73" s="347"/>
      <c r="AF73" s="347"/>
      <c r="AG73" s="347"/>
      <c r="AH73" s="347"/>
      <c r="AI73" s="347"/>
      <c r="AJ73" s="347"/>
      <c r="AK73" s="347"/>
      <c r="AL73" s="347"/>
      <c r="AM73" s="347"/>
      <c r="AN73" s="347"/>
      <c r="AO73" s="347"/>
      <c r="AP73" s="347"/>
      <c r="AQ73" s="347"/>
      <c r="AR73" s="347"/>
      <c r="AS73" s="347"/>
      <c r="AT73" s="347"/>
      <c r="AU73" s="347"/>
      <c r="AV73" s="347"/>
      <c r="AW73" s="347"/>
      <c r="AX73" s="347"/>
    </row>
    <row r="74" spans="1:50" s="186" customFormat="1" ht="15.6" customHeight="1">
      <c r="A74" s="186" t="s">
        <v>11498</v>
      </c>
      <c r="B74" s="4" t="s">
        <v>11385</v>
      </c>
      <c r="C74" s="346" t="s">
        <v>11727</v>
      </c>
      <c r="D74" s="4" t="s">
        <v>11726</v>
      </c>
      <c r="E74" s="341">
        <f>SUM(H74:K74)</f>
        <v>85</v>
      </c>
      <c r="F74" s="300">
        <v>2021</v>
      </c>
      <c r="G74" s="300" t="s">
        <v>6524</v>
      </c>
      <c r="H74" s="300">
        <v>23</v>
      </c>
      <c r="I74" s="300">
        <v>25</v>
      </c>
      <c r="J74" s="300">
        <v>15</v>
      </c>
      <c r="K74" s="300">
        <v>22</v>
      </c>
      <c r="L74" s="354">
        <v>44977</v>
      </c>
      <c r="M74" s="186" t="s">
        <v>2302</v>
      </c>
      <c r="N74" s="351"/>
      <c r="O74" s="351"/>
      <c r="P74" s="351"/>
      <c r="Q74" s="351"/>
      <c r="R74" s="351"/>
      <c r="S74" s="351"/>
      <c r="T74" s="351"/>
      <c r="U74" s="347"/>
      <c r="V74" s="347"/>
      <c r="W74" s="347"/>
      <c r="X74" s="347"/>
      <c r="Y74" s="347"/>
      <c r="Z74" s="347"/>
      <c r="AA74" s="347"/>
      <c r="AB74" s="347"/>
      <c r="AC74" s="347"/>
      <c r="AD74" s="347"/>
      <c r="AE74" s="347"/>
      <c r="AF74" s="347"/>
      <c r="AG74" s="347"/>
      <c r="AH74" s="347"/>
      <c r="AI74" s="347"/>
      <c r="AJ74" s="347"/>
      <c r="AK74" s="347"/>
      <c r="AL74" s="347"/>
      <c r="AM74" s="347"/>
      <c r="AN74" s="347"/>
      <c r="AO74" s="347"/>
      <c r="AP74" s="347"/>
      <c r="AQ74" s="347"/>
      <c r="AR74" s="347"/>
      <c r="AS74" s="347"/>
      <c r="AT74" s="347"/>
      <c r="AU74" s="347"/>
      <c r="AV74" s="347"/>
      <c r="AW74" s="347"/>
      <c r="AX74" s="347"/>
    </row>
    <row r="75" spans="1:50" s="186" customFormat="1" ht="15.6" customHeight="1">
      <c r="A75" s="186" t="s">
        <v>8940</v>
      </c>
      <c r="B75" s="4">
        <v>327</v>
      </c>
      <c r="C75" s="346" t="s">
        <v>11685</v>
      </c>
      <c r="D75" s="4" t="s">
        <v>11725</v>
      </c>
      <c r="E75" s="341">
        <f>(AVERAGE(N75:AS75))*10</f>
        <v>75.78947368421052</v>
      </c>
      <c r="F75" s="300">
        <v>2022</v>
      </c>
      <c r="G75" s="300" t="s">
        <v>6524</v>
      </c>
      <c r="H75" s="300" t="s">
        <v>55</v>
      </c>
      <c r="I75" s="300" t="s">
        <v>55</v>
      </c>
      <c r="J75" s="300" t="s">
        <v>55</v>
      </c>
      <c r="K75" s="300" t="s">
        <v>55</v>
      </c>
      <c r="L75" s="354">
        <v>44973</v>
      </c>
      <c r="M75" s="186" t="s">
        <v>11599</v>
      </c>
      <c r="N75" s="375">
        <v>6</v>
      </c>
      <c r="O75" s="374">
        <v>4</v>
      </c>
      <c r="P75" s="374">
        <v>7</v>
      </c>
      <c r="Q75" s="374">
        <v>8</v>
      </c>
      <c r="R75" s="351">
        <v>10</v>
      </c>
      <c r="S75" s="351">
        <v>9</v>
      </c>
      <c r="T75" s="351">
        <v>8</v>
      </c>
      <c r="U75" s="347">
        <v>8</v>
      </c>
      <c r="V75" s="369">
        <v>8</v>
      </c>
      <c r="W75" s="347">
        <v>10</v>
      </c>
      <c r="X75" s="347">
        <v>10</v>
      </c>
      <c r="Y75" s="369">
        <v>10</v>
      </c>
      <c r="Z75" s="347">
        <v>10</v>
      </c>
      <c r="AA75" s="347">
        <v>8</v>
      </c>
      <c r="AB75" s="347">
        <v>5</v>
      </c>
      <c r="AC75" s="347">
        <v>5</v>
      </c>
      <c r="AD75" s="347">
        <v>6</v>
      </c>
      <c r="AE75" s="347">
        <v>5</v>
      </c>
      <c r="AF75" s="347">
        <v>7</v>
      </c>
      <c r="AG75" s="347"/>
      <c r="AH75" s="347"/>
      <c r="AI75" s="347"/>
      <c r="AJ75" s="347"/>
      <c r="AK75" s="347"/>
      <c r="AL75" s="347"/>
      <c r="AM75" s="347"/>
      <c r="AN75" s="347"/>
      <c r="AO75" s="347"/>
      <c r="AP75" s="347"/>
      <c r="AQ75" s="347"/>
      <c r="AR75" s="347"/>
      <c r="AS75" s="347"/>
      <c r="AT75" s="347"/>
      <c r="AU75" s="347"/>
      <c r="AV75" s="347"/>
      <c r="AW75" s="347"/>
      <c r="AX75" s="347"/>
    </row>
    <row r="76" spans="1:50" s="186" customFormat="1" ht="15.6" customHeight="1">
      <c r="A76" s="186" t="s">
        <v>11498</v>
      </c>
      <c r="B76" s="4" t="s">
        <v>11385</v>
      </c>
      <c r="C76" s="346" t="s">
        <v>11724</v>
      </c>
      <c r="D76" s="4" t="s">
        <v>11723</v>
      </c>
      <c r="E76" s="341">
        <f>(AVERAGE(N76:AS76))*10</f>
        <v>75.769230769230774</v>
      </c>
      <c r="F76" s="300">
        <v>2013</v>
      </c>
      <c r="G76" s="300" t="s">
        <v>6524</v>
      </c>
      <c r="H76" s="300" t="s">
        <v>55</v>
      </c>
      <c r="I76" s="300" t="s">
        <v>55</v>
      </c>
      <c r="J76" s="300" t="s">
        <v>55</v>
      </c>
      <c r="K76" s="300" t="s">
        <v>55</v>
      </c>
      <c r="L76" s="354">
        <v>44962</v>
      </c>
      <c r="M76" s="186" t="s">
        <v>11722</v>
      </c>
      <c r="N76" s="351" t="s">
        <v>55</v>
      </c>
      <c r="O76" s="351" t="s">
        <v>55</v>
      </c>
      <c r="P76" s="351" t="s">
        <v>55</v>
      </c>
      <c r="Q76" s="351" t="s">
        <v>55</v>
      </c>
      <c r="R76" s="351">
        <v>5</v>
      </c>
      <c r="S76" s="351">
        <v>8</v>
      </c>
      <c r="T76" s="351">
        <v>7</v>
      </c>
      <c r="U76" s="347">
        <v>7</v>
      </c>
      <c r="V76" s="347">
        <v>6</v>
      </c>
      <c r="W76" s="371">
        <v>10</v>
      </c>
      <c r="X76" s="347">
        <v>7</v>
      </c>
      <c r="Y76" s="347">
        <v>7</v>
      </c>
      <c r="Z76" s="371">
        <v>8</v>
      </c>
      <c r="AA76" s="347">
        <v>10</v>
      </c>
      <c r="AB76" s="369">
        <v>8</v>
      </c>
      <c r="AC76" s="370">
        <v>6</v>
      </c>
      <c r="AD76" s="370">
        <v>10</v>
      </c>
      <c r="AE76" s="370">
        <v>7</v>
      </c>
      <c r="AF76" s="370">
        <v>7</v>
      </c>
      <c r="AG76" s="370">
        <v>5</v>
      </c>
      <c r="AH76" s="347">
        <v>7</v>
      </c>
      <c r="AI76" s="347">
        <v>10</v>
      </c>
      <c r="AJ76" s="373">
        <v>7</v>
      </c>
      <c r="AK76" s="347">
        <v>6</v>
      </c>
      <c r="AL76" s="373">
        <v>8</v>
      </c>
      <c r="AM76" s="347">
        <v>7</v>
      </c>
      <c r="AN76" s="373">
        <v>10</v>
      </c>
      <c r="AO76" s="347">
        <v>7</v>
      </c>
      <c r="AP76" s="347">
        <v>7</v>
      </c>
      <c r="AQ76" s="347">
        <v>10</v>
      </c>
      <c r="AR76" s="347"/>
      <c r="AS76" s="347"/>
      <c r="AT76" s="347"/>
      <c r="AU76" s="347"/>
      <c r="AV76" s="347"/>
      <c r="AW76" s="347"/>
      <c r="AX76" s="347"/>
    </row>
    <row r="77" spans="1:50" s="234" customFormat="1" ht="15.6" customHeight="1">
      <c r="A77" s="234" t="s">
        <v>11498</v>
      </c>
      <c r="B77" s="119" t="s">
        <v>11385</v>
      </c>
      <c r="C77" s="368" t="s">
        <v>11721</v>
      </c>
      <c r="D77" s="119" t="s">
        <v>11691</v>
      </c>
      <c r="E77" s="367">
        <f>SUM(H77:K77)</f>
        <v>73</v>
      </c>
      <c r="F77" s="366">
        <v>2023</v>
      </c>
      <c r="G77" s="366" t="s">
        <v>6524</v>
      </c>
      <c r="H77" s="366">
        <v>18</v>
      </c>
      <c r="I77" s="366">
        <v>21</v>
      </c>
      <c r="J77" s="366">
        <v>15</v>
      </c>
      <c r="K77" s="366">
        <v>19</v>
      </c>
      <c r="L77" s="365">
        <v>44976</v>
      </c>
      <c r="M77" s="234" t="s">
        <v>838</v>
      </c>
      <c r="N77" s="364"/>
      <c r="O77" s="364"/>
      <c r="P77" s="364"/>
      <c r="Q77" s="364"/>
      <c r="R77" s="364"/>
      <c r="S77" s="364"/>
      <c r="T77" s="364"/>
      <c r="U77" s="363"/>
      <c r="V77" s="363"/>
      <c r="W77" s="363"/>
      <c r="X77" s="363"/>
      <c r="Y77" s="363"/>
      <c r="Z77" s="363"/>
      <c r="AA77" s="363"/>
      <c r="AB77" s="363"/>
      <c r="AC77" s="363"/>
      <c r="AD77" s="363"/>
      <c r="AE77" s="363"/>
      <c r="AF77" s="363"/>
      <c r="AG77" s="363"/>
      <c r="AH77" s="363"/>
      <c r="AI77" s="363"/>
      <c r="AJ77" s="363"/>
      <c r="AK77" s="363"/>
      <c r="AL77" s="363"/>
      <c r="AM77" s="363"/>
      <c r="AN77" s="363"/>
      <c r="AO77" s="363"/>
      <c r="AP77" s="363"/>
      <c r="AQ77" s="363"/>
      <c r="AR77" s="363"/>
      <c r="AS77" s="363"/>
      <c r="AT77" s="363"/>
      <c r="AU77" s="363"/>
      <c r="AV77" s="363"/>
      <c r="AW77" s="363"/>
      <c r="AX77" s="363"/>
    </row>
    <row r="78" spans="1:50" s="186" customFormat="1" ht="15.6" customHeight="1">
      <c r="A78" s="186" t="s">
        <v>11478</v>
      </c>
      <c r="B78" s="4" t="s">
        <v>11385</v>
      </c>
      <c r="C78" s="346" t="s">
        <v>11429</v>
      </c>
      <c r="D78" s="4" t="s">
        <v>11720</v>
      </c>
      <c r="E78" s="341">
        <f>(AVERAGE(N78:AM78))*10</f>
        <v>60</v>
      </c>
      <c r="F78" s="300">
        <v>2023</v>
      </c>
      <c r="G78" s="300" t="s">
        <v>6524</v>
      </c>
      <c r="H78" s="300" t="s">
        <v>55</v>
      </c>
      <c r="I78" s="300" t="s">
        <v>55</v>
      </c>
      <c r="J78" s="300" t="s">
        <v>55</v>
      </c>
      <c r="K78" s="300" t="s">
        <v>55</v>
      </c>
      <c r="L78" s="354">
        <v>44976</v>
      </c>
      <c r="M78" s="186" t="s">
        <v>11475</v>
      </c>
      <c r="N78" s="351">
        <v>6</v>
      </c>
      <c r="O78" s="351">
        <v>6</v>
      </c>
      <c r="P78" s="351"/>
      <c r="Q78" s="351"/>
      <c r="R78" s="351"/>
      <c r="S78" s="351"/>
      <c r="T78" s="351"/>
      <c r="U78" s="347"/>
      <c r="V78" s="347"/>
      <c r="W78" s="347"/>
      <c r="X78" s="347"/>
      <c r="Y78" s="347"/>
      <c r="Z78" s="347"/>
      <c r="AA78" s="347"/>
      <c r="AB78" s="347"/>
      <c r="AC78" s="347"/>
      <c r="AD78" s="347"/>
      <c r="AE78" s="347"/>
      <c r="AF78" s="347"/>
      <c r="AG78" s="347"/>
      <c r="AH78" s="347"/>
      <c r="AI78" s="347"/>
      <c r="AJ78" s="347"/>
      <c r="AK78" s="347"/>
      <c r="AL78" s="347"/>
      <c r="AM78" s="347"/>
      <c r="AN78" s="347"/>
      <c r="AO78" s="347"/>
      <c r="AP78" s="347"/>
      <c r="AQ78" s="347"/>
      <c r="AR78" s="347"/>
      <c r="AS78" s="347"/>
      <c r="AT78" s="347"/>
      <c r="AU78" s="347"/>
      <c r="AV78" s="347"/>
      <c r="AW78" s="347"/>
      <c r="AX78" s="347"/>
    </row>
    <row r="79" spans="1:50" s="186" customFormat="1" ht="15.6" customHeight="1">
      <c r="A79" s="186" t="s">
        <v>11478</v>
      </c>
      <c r="B79" s="4" t="s">
        <v>11385</v>
      </c>
      <c r="C79" s="346" t="s">
        <v>11429</v>
      </c>
      <c r="D79" s="4" t="s">
        <v>11720</v>
      </c>
      <c r="E79" s="341">
        <f>(AVERAGE(N79:AM79))*10</f>
        <v>70</v>
      </c>
      <c r="F79" s="300">
        <v>2023</v>
      </c>
      <c r="G79" s="300" t="s">
        <v>6524</v>
      </c>
      <c r="H79" s="300" t="s">
        <v>55</v>
      </c>
      <c r="I79" s="300" t="s">
        <v>55</v>
      </c>
      <c r="J79" s="300" t="s">
        <v>55</v>
      </c>
      <c r="K79" s="300" t="s">
        <v>55</v>
      </c>
      <c r="L79" s="354">
        <v>44976</v>
      </c>
      <c r="M79" s="186" t="s">
        <v>11475</v>
      </c>
      <c r="N79" s="351">
        <v>8</v>
      </c>
      <c r="O79" s="351">
        <v>6</v>
      </c>
      <c r="P79" s="351"/>
      <c r="Q79" s="351"/>
      <c r="R79" s="351"/>
      <c r="S79" s="351"/>
      <c r="T79" s="351"/>
      <c r="U79" s="347"/>
      <c r="V79" s="347"/>
      <c r="W79" s="347"/>
      <c r="X79" s="347"/>
      <c r="Y79" s="347"/>
      <c r="Z79" s="347"/>
      <c r="AA79" s="347"/>
      <c r="AB79" s="347"/>
      <c r="AC79" s="347"/>
      <c r="AD79" s="347"/>
      <c r="AE79" s="347"/>
      <c r="AF79" s="347"/>
      <c r="AG79" s="347"/>
      <c r="AH79" s="347"/>
      <c r="AI79" s="347"/>
      <c r="AJ79" s="347"/>
      <c r="AK79" s="347"/>
      <c r="AL79" s="347"/>
      <c r="AM79" s="347"/>
      <c r="AN79" s="347"/>
      <c r="AO79" s="347"/>
      <c r="AP79" s="347"/>
      <c r="AQ79" s="347"/>
      <c r="AR79" s="347"/>
      <c r="AS79" s="347"/>
      <c r="AT79" s="347"/>
      <c r="AU79" s="347"/>
      <c r="AV79" s="347"/>
      <c r="AW79" s="347"/>
      <c r="AX79" s="347"/>
    </row>
    <row r="80" spans="1:50" s="186" customFormat="1" ht="15.6" customHeight="1">
      <c r="A80" s="186" t="s">
        <v>11478</v>
      </c>
      <c r="B80" s="4" t="s">
        <v>11373</v>
      </c>
      <c r="C80" s="346" t="s">
        <v>11719</v>
      </c>
      <c r="D80" s="372" t="s">
        <v>11718</v>
      </c>
      <c r="E80" s="341">
        <f>(AVERAGE(N80:AM80))*10</f>
        <v>43.333333333333329</v>
      </c>
      <c r="F80" s="300">
        <v>2023</v>
      </c>
      <c r="G80" s="300" t="s">
        <v>9774</v>
      </c>
      <c r="H80" s="300" t="s">
        <v>55</v>
      </c>
      <c r="I80" s="300" t="s">
        <v>55</v>
      </c>
      <c r="J80" s="300" t="s">
        <v>55</v>
      </c>
      <c r="K80" s="300" t="s">
        <v>55</v>
      </c>
      <c r="L80" s="354">
        <v>44972</v>
      </c>
      <c r="M80" s="186" t="s">
        <v>11383</v>
      </c>
      <c r="N80" s="351">
        <v>4</v>
      </c>
      <c r="O80" s="351">
        <v>4</v>
      </c>
      <c r="P80" s="351">
        <v>5</v>
      </c>
      <c r="Q80" s="351"/>
      <c r="R80" s="351"/>
      <c r="S80" s="347"/>
      <c r="T80" s="351"/>
      <c r="U80" s="347"/>
      <c r="V80" s="347"/>
      <c r="W80" s="347"/>
      <c r="X80" s="347"/>
      <c r="Y80" s="347"/>
      <c r="Z80" s="347"/>
      <c r="AA80" s="347"/>
      <c r="AB80" s="347"/>
      <c r="AC80" s="347"/>
      <c r="AD80" s="347"/>
      <c r="AE80" s="347"/>
      <c r="AF80" s="347"/>
      <c r="AG80" s="347"/>
      <c r="AH80" s="347"/>
      <c r="AI80" s="347"/>
      <c r="AJ80" s="347"/>
      <c r="AK80" s="347"/>
      <c r="AL80" s="347"/>
      <c r="AM80" s="347"/>
      <c r="AN80" s="347"/>
      <c r="AO80" s="347"/>
      <c r="AP80" s="347"/>
      <c r="AQ80" s="347"/>
      <c r="AR80" s="347"/>
      <c r="AS80" s="347"/>
      <c r="AT80" s="347"/>
      <c r="AU80" s="347"/>
      <c r="AV80" s="347"/>
      <c r="AW80" s="347"/>
      <c r="AX80" s="347"/>
    </row>
    <row r="81" spans="1:50" s="186" customFormat="1" ht="15.6" customHeight="1">
      <c r="A81" s="186" t="s">
        <v>11478</v>
      </c>
      <c r="B81" s="4" t="s">
        <v>11373</v>
      </c>
      <c r="C81" s="346" t="s">
        <v>11719</v>
      </c>
      <c r="D81" s="372" t="s">
        <v>11718</v>
      </c>
      <c r="E81" s="341">
        <f>(AVERAGE(N81:AM81))*10</f>
        <v>66.666666666666671</v>
      </c>
      <c r="F81" s="300">
        <v>2023</v>
      </c>
      <c r="G81" s="300" t="s">
        <v>9774</v>
      </c>
      <c r="H81" s="300" t="s">
        <v>55</v>
      </c>
      <c r="I81" s="300" t="s">
        <v>55</v>
      </c>
      <c r="J81" s="300" t="s">
        <v>55</v>
      </c>
      <c r="K81" s="300" t="s">
        <v>55</v>
      </c>
      <c r="L81" s="354">
        <v>44972</v>
      </c>
      <c r="M81" s="186" t="s">
        <v>11383</v>
      </c>
      <c r="N81" s="351">
        <v>7</v>
      </c>
      <c r="O81" s="351">
        <v>6</v>
      </c>
      <c r="P81" s="351">
        <v>7</v>
      </c>
      <c r="Q81" s="351"/>
      <c r="R81" s="351"/>
      <c r="T81" s="351"/>
      <c r="U81" s="347"/>
      <c r="V81" s="347"/>
      <c r="W81" s="347"/>
      <c r="X81" s="347"/>
      <c r="Y81" s="347"/>
      <c r="Z81" s="347"/>
      <c r="AA81" s="347"/>
      <c r="AB81" s="347"/>
      <c r="AC81" s="347"/>
      <c r="AD81" s="347"/>
      <c r="AE81" s="347"/>
      <c r="AF81" s="347"/>
      <c r="AG81" s="347"/>
      <c r="AH81" s="347"/>
      <c r="AI81" s="347"/>
      <c r="AJ81" s="347"/>
      <c r="AK81" s="347"/>
      <c r="AL81" s="347"/>
      <c r="AM81" s="347"/>
      <c r="AN81" s="347"/>
      <c r="AO81" s="347"/>
      <c r="AP81" s="347"/>
      <c r="AQ81" s="347"/>
      <c r="AR81" s="347"/>
      <c r="AS81" s="347"/>
      <c r="AT81" s="347"/>
      <c r="AU81" s="347"/>
      <c r="AV81" s="347"/>
      <c r="AW81" s="347"/>
      <c r="AX81" s="347"/>
    </row>
    <row r="82" spans="1:50" s="186" customFormat="1" ht="15.6" customHeight="1">
      <c r="A82" s="186" t="s">
        <v>11498</v>
      </c>
      <c r="B82" s="4" t="s">
        <v>11385</v>
      </c>
      <c r="C82" s="346" t="s">
        <v>11717</v>
      </c>
      <c r="D82" s="4" t="s">
        <v>11559</v>
      </c>
      <c r="E82" s="341">
        <f>SUM(H82:K82)</f>
        <v>74</v>
      </c>
      <c r="F82" s="300">
        <v>2023</v>
      </c>
      <c r="G82" s="300" t="s">
        <v>6524</v>
      </c>
      <c r="H82" s="300">
        <v>19</v>
      </c>
      <c r="I82" s="300">
        <v>21</v>
      </c>
      <c r="J82" s="300">
        <v>15</v>
      </c>
      <c r="K82" s="300">
        <v>19</v>
      </c>
      <c r="L82" s="354">
        <v>44974</v>
      </c>
      <c r="M82" s="186" t="s">
        <v>2302</v>
      </c>
      <c r="N82" s="351"/>
      <c r="O82" s="351"/>
      <c r="P82" s="351"/>
      <c r="Q82" s="351"/>
      <c r="R82" s="351"/>
      <c r="S82" s="351"/>
      <c r="T82" s="351"/>
      <c r="U82" s="347"/>
      <c r="V82" s="347"/>
      <c r="W82" s="347"/>
      <c r="X82" s="347"/>
      <c r="Y82" s="347"/>
      <c r="Z82" s="347"/>
      <c r="AA82" s="347"/>
      <c r="AB82" s="347"/>
      <c r="AC82" s="347"/>
      <c r="AD82" s="347"/>
      <c r="AE82" s="347"/>
      <c r="AF82" s="347"/>
      <c r="AG82" s="347"/>
      <c r="AH82" s="347"/>
      <c r="AI82" s="347"/>
      <c r="AJ82" s="347"/>
      <c r="AK82" s="347"/>
      <c r="AL82" s="347"/>
      <c r="AM82" s="347"/>
      <c r="AN82" s="347"/>
      <c r="AO82" s="347"/>
      <c r="AP82" s="347"/>
      <c r="AQ82" s="347"/>
      <c r="AR82" s="347"/>
      <c r="AS82" s="347"/>
      <c r="AT82" s="347"/>
      <c r="AU82" s="347"/>
      <c r="AV82" s="347"/>
      <c r="AW82" s="347"/>
      <c r="AX82" s="347"/>
    </row>
    <row r="83" spans="1:50" s="186" customFormat="1" ht="15.6" customHeight="1">
      <c r="A83" s="186" t="s">
        <v>11498</v>
      </c>
      <c r="B83" s="4" t="s">
        <v>11385</v>
      </c>
      <c r="C83" s="346" t="s">
        <v>11716</v>
      </c>
      <c r="D83" s="4" t="s">
        <v>11559</v>
      </c>
      <c r="E83" s="341">
        <f>SUM(H83:K83)</f>
        <v>67</v>
      </c>
      <c r="F83" s="300">
        <v>2023</v>
      </c>
      <c r="G83" s="300" t="s">
        <v>6524</v>
      </c>
      <c r="H83" s="300">
        <v>17</v>
      </c>
      <c r="I83" s="300">
        <v>17</v>
      </c>
      <c r="J83" s="300">
        <v>15</v>
      </c>
      <c r="K83" s="300">
        <v>18</v>
      </c>
      <c r="L83" s="354">
        <v>44974</v>
      </c>
      <c r="M83" s="186" t="s">
        <v>2302</v>
      </c>
      <c r="N83" s="351"/>
      <c r="O83" s="351"/>
      <c r="P83" s="351"/>
      <c r="Q83" s="351"/>
      <c r="R83" s="351"/>
      <c r="S83" s="351"/>
      <c r="T83" s="351"/>
      <c r="U83" s="347"/>
      <c r="V83" s="347"/>
      <c r="W83" s="347"/>
      <c r="X83" s="347"/>
      <c r="Y83" s="347"/>
      <c r="Z83" s="347"/>
      <c r="AA83" s="347"/>
      <c r="AB83" s="347"/>
      <c r="AC83" s="347"/>
      <c r="AD83" s="347"/>
      <c r="AE83" s="347"/>
      <c r="AF83" s="347"/>
      <c r="AG83" s="347"/>
      <c r="AH83" s="347"/>
      <c r="AI83" s="347"/>
      <c r="AJ83" s="347"/>
      <c r="AK83" s="347"/>
      <c r="AL83" s="347"/>
      <c r="AM83" s="347"/>
      <c r="AN83" s="347"/>
      <c r="AO83" s="347"/>
      <c r="AP83" s="347"/>
      <c r="AQ83" s="347"/>
      <c r="AR83" s="347"/>
      <c r="AS83" s="347"/>
      <c r="AT83" s="347"/>
      <c r="AU83" s="347"/>
      <c r="AV83" s="347"/>
      <c r="AW83" s="347"/>
      <c r="AX83" s="347"/>
    </row>
    <row r="84" spans="1:50" s="186" customFormat="1" ht="15.6" customHeight="1">
      <c r="A84" s="186" t="s">
        <v>11498</v>
      </c>
      <c r="B84" s="4" t="s">
        <v>11385</v>
      </c>
      <c r="C84" s="346" t="s">
        <v>11715</v>
      </c>
      <c r="D84" s="4" t="s">
        <v>11714</v>
      </c>
      <c r="E84" s="341">
        <f>SUM(H84:K84)</f>
        <v>69</v>
      </c>
      <c r="F84" s="300">
        <v>2023</v>
      </c>
      <c r="G84" s="300" t="s">
        <v>6524</v>
      </c>
      <c r="H84" s="300">
        <v>18</v>
      </c>
      <c r="I84" s="300">
        <v>18</v>
      </c>
      <c r="J84" s="300">
        <v>15</v>
      </c>
      <c r="K84" s="300">
        <v>18</v>
      </c>
      <c r="L84" s="354">
        <v>44973</v>
      </c>
      <c r="M84" s="186" t="s">
        <v>2302</v>
      </c>
      <c r="N84" s="351"/>
      <c r="O84" s="351"/>
      <c r="P84" s="351"/>
      <c r="Q84" s="351"/>
      <c r="R84" s="351"/>
      <c r="S84" s="351"/>
      <c r="T84" s="351"/>
      <c r="U84" s="347"/>
      <c r="V84" s="347"/>
      <c r="W84" s="347"/>
      <c r="X84" s="347"/>
      <c r="Y84" s="347"/>
      <c r="Z84" s="347"/>
      <c r="AA84" s="347"/>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row>
    <row r="85" spans="1:50" s="186" customFormat="1" ht="15.6" customHeight="1">
      <c r="A85" s="186" t="s">
        <v>62</v>
      </c>
      <c r="B85" s="4" t="s">
        <v>11385</v>
      </c>
      <c r="C85" s="346" t="s">
        <v>11712</v>
      </c>
      <c r="D85" s="194" t="s">
        <v>11713</v>
      </c>
      <c r="E85" s="341">
        <f>(AVERAGE(N85:AB85))*10</f>
        <v>80</v>
      </c>
      <c r="F85" s="300">
        <v>2008</v>
      </c>
      <c r="G85" s="300" t="s">
        <v>6524</v>
      </c>
      <c r="H85" s="300" t="s">
        <v>55</v>
      </c>
      <c r="I85" s="300" t="s">
        <v>55</v>
      </c>
      <c r="J85" s="300" t="s">
        <v>55</v>
      </c>
      <c r="K85" s="300" t="s">
        <v>55</v>
      </c>
      <c r="L85" s="354">
        <v>44972</v>
      </c>
      <c r="M85" s="186" t="s">
        <v>11475</v>
      </c>
      <c r="N85" s="351">
        <v>8</v>
      </c>
      <c r="O85" s="351"/>
      <c r="P85" s="351"/>
      <c r="Q85" s="351"/>
      <c r="R85" s="351"/>
      <c r="S85" s="351"/>
      <c r="T85" s="351"/>
      <c r="U85" s="347"/>
      <c r="V85" s="347"/>
      <c r="W85" s="347"/>
      <c r="X85" s="347"/>
      <c r="Y85" s="347"/>
      <c r="Z85" s="347"/>
      <c r="AA85" s="347"/>
      <c r="AB85" s="347"/>
      <c r="AC85" s="347"/>
      <c r="AD85" s="347"/>
      <c r="AE85" s="347"/>
      <c r="AF85" s="347"/>
      <c r="AG85" s="347"/>
      <c r="AH85" s="347"/>
      <c r="AI85" s="347"/>
      <c r="AJ85" s="347"/>
      <c r="AK85" s="347"/>
      <c r="AL85" s="347"/>
      <c r="AM85" s="347"/>
      <c r="AN85" s="347"/>
      <c r="AO85" s="347"/>
      <c r="AP85" s="347"/>
      <c r="AQ85" s="347"/>
      <c r="AR85" s="347"/>
      <c r="AS85" s="347"/>
      <c r="AT85" s="347"/>
      <c r="AU85" s="347"/>
      <c r="AV85" s="347"/>
      <c r="AW85" s="347"/>
      <c r="AX85" s="347"/>
    </row>
    <row r="86" spans="1:50" s="186" customFormat="1" ht="15.6" customHeight="1">
      <c r="A86" s="186" t="s">
        <v>62</v>
      </c>
      <c r="B86" s="4" t="s">
        <v>11385</v>
      </c>
      <c r="C86" s="346" t="s">
        <v>11712</v>
      </c>
      <c r="D86" s="194" t="s">
        <v>11713</v>
      </c>
      <c r="E86" s="341">
        <f>(AVERAGE(N86:AB86))*10</f>
        <v>80</v>
      </c>
      <c r="F86" s="300">
        <v>2008</v>
      </c>
      <c r="G86" s="300" t="s">
        <v>9774</v>
      </c>
      <c r="H86" s="300" t="s">
        <v>55</v>
      </c>
      <c r="I86" s="300" t="s">
        <v>55</v>
      </c>
      <c r="J86" s="300" t="s">
        <v>55</v>
      </c>
      <c r="K86" s="300" t="s">
        <v>55</v>
      </c>
      <c r="L86" s="354">
        <v>44972</v>
      </c>
      <c r="M86" s="186" t="s">
        <v>11475</v>
      </c>
      <c r="N86" s="351">
        <v>8</v>
      </c>
      <c r="O86" s="351"/>
      <c r="P86" s="351"/>
      <c r="Q86" s="351"/>
      <c r="R86" s="351"/>
      <c r="S86" s="351"/>
      <c r="T86" s="351"/>
      <c r="U86" s="347"/>
      <c r="V86" s="347"/>
      <c r="W86" s="347"/>
      <c r="X86" s="347"/>
      <c r="Y86" s="347"/>
      <c r="Z86" s="347"/>
      <c r="AA86" s="347"/>
      <c r="AB86" s="347"/>
      <c r="AC86" s="347"/>
      <c r="AD86" s="347"/>
      <c r="AE86" s="347"/>
      <c r="AF86" s="347"/>
      <c r="AG86" s="347"/>
      <c r="AH86" s="347"/>
      <c r="AI86" s="347"/>
      <c r="AJ86" s="347"/>
      <c r="AK86" s="347"/>
      <c r="AL86" s="347"/>
      <c r="AM86" s="347"/>
      <c r="AN86" s="347"/>
      <c r="AO86" s="347"/>
      <c r="AP86" s="347"/>
      <c r="AQ86" s="347"/>
      <c r="AR86" s="347"/>
      <c r="AS86" s="347"/>
      <c r="AT86" s="347"/>
      <c r="AU86" s="347"/>
      <c r="AV86" s="347"/>
      <c r="AW86" s="347"/>
      <c r="AX86" s="347"/>
    </row>
    <row r="87" spans="1:50" s="186" customFormat="1" ht="15.6" customHeight="1">
      <c r="A87" s="186" t="s">
        <v>62</v>
      </c>
      <c r="B87" s="4" t="s">
        <v>11385</v>
      </c>
      <c r="C87" s="346" t="s">
        <v>11712</v>
      </c>
      <c r="D87" s="194" t="s">
        <v>11711</v>
      </c>
      <c r="E87" s="341">
        <f>(AVERAGE(N87:AB87))*10</f>
        <v>60</v>
      </c>
      <c r="F87" s="300">
        <v>2001</v>
      </c>
      <c r="G87" s="300" t="s">
        <v>6524</v>
      </c>
      <c r="H87" s="300" t="s">
        <v>55</v>
      </c>
      <c r="I87" s="300" t="s">
        <v>55</v>
      </c>
      <c r="J87" s="300" t="s">
        <v>55</v>
      </c>
      <c r="K87" s="300" t="s">
        <v>55</v>
      </c>
      <c r="L87" s="354">
        <v>44972</v>
      </c>
      <c r="M87" s="186" t="s">
        <v>11475</v>
      </c>
      <c r="N87" s="351">
        <v>6</v>
      </c>
      <c r="O87" s="351"/>
      <c r="P87" s="351"/>
      <c r="Q87" s="351"/>
      <c r="R87" s="351"/>
      <c r="S87" s="351"/>
      <c r="T87" s="351"/>
      <c r="U87" s="347"/>
      <c r="V87" s="347"/>
      <c r="W87" s="347"/>
      <c r="X87" s="347"/>
      <c r="Y87" s="347"/>
      <c r="Z87" s="347"/>
      <c r="AA87" s="347"/>
      <c r="AB87" s="347"/>
      <c r="AC87" s="347"/>
      <c r="AD87" s="347"/>
      <c r="AE87" s="347"/>
      <c r="AF87" s="347"/>
      <c r="AG87" s="347"/>
      <c r="AH87" s="347"/>
      <c r="AI87" s="347"/>
      <c r="AJ87" s="347"/>
      <c r="AK87" s="347"/>
      <c r="AL87" s="347"/>
      <c r="AM87" s="347"/>
      <c r="AN87" s="347"/>
      <c r="AO87" s="347"/>
      <c r="AP87" s="347"/>
      <c r="AQ87" s="347"/>
      <c r="AR87" s="347"/>
      <c r="AS87" s="347"/>
      <c r="AT87" s="347"/>
      <c r="AU87" s="347"/>
      <c r="AV87" s="347"/>
      <c r="AW87" s="347"/>
      <c r="AX87" s="347"/>
    </row>
    <row r="88" spans="1:50" s="186" customFormat="1" ht="15.6" customHeight="1">
      <c r="A88" s="186" t="s">
        <v>62</v>
      </c>
      <c r="B88" s="4" t="s">
        <v>11385</v>
      </c>
      <c r="C88" s="346" t="s">
        <v>11712</v>
      </c>
      <c r="D88" s="194" t="s">
        <v>11711</v>
      </c>
      <c r="E88" s="341">
        <f>(AVERAGE(N88:AB88))*10</f>
        <v>60</v>
      </c>
      <c r="F88" s="300">
        <v>2001</v>
      </c>
      <c r="G88" s="300" t="s">
        <v>9774</v>
      </c>
      <c r="H88" s="300" t="s">
        <v>55</v>
      </c>
      <c r="I88" s="300" t="s">
        <v>55</v>
      </c>
      <c r="J88" s="300" t="s">
        <v>55</v>
      </c>
      <c r="K88" s="300" t="s">
        <v>55</v>
      </c>
      <c r="L88" s="354">
        <v>44972</v>
      </c>
      <c r="M88" s="186" t="s">
        <v>11475</v>
      </c>
      <c r="N88" s="351">
        <v>6</v>
      </c>
      <c r="O88" s="351"/>
      <c r="P88" s="351"/>
      <c r="Q88" s="351"/>
      <c r="R88" s="351"/>
      <c r="S88" s="351"/>
      <c r="T88" s="351"/>
      <c r="U88" s="347"/>
      <c r="V88" s="347"/>
      <c r="W88" s="347"/>
      <c r="X88" s="347"/>
      <c r="Y88" s="347"/>
      <c r="Z88" s="347"/>
      <c r="AA88" s="347"/>
      <c r="AB88" s="347"/>
      <c r="AC88" s="347"/>
      <c r="AD88" s="347"/>
      <c r="AE88" s="347"/>
      <c r="AF88" s="347"/>
      <c r="AG88" s="347"/>
      <c r="AH88" s="347"/>
      <c r="AI88" s="347"/>
      <c r="AJ88" s="347"/>
      <c r="AK88" s="347"/>
      <c r="AL88" s="347"/>
      <c r="AM88" s="347"/>
      <c r="AN88" s="347"/>
      <c r="AO88" s="347"/>
      <c r="AP88" s="347"/>
      <c r="AQ88" s="347"/>
      <c r="AR88" s="347"/>
      <c r="AS88" s="347"/>
      <c r="AT88" s="347"/>
      <c r="AU88" s="347"/>
      <c r="AV88" s="347"/>
      <c r="AW88" s="347"/>
      <c r="AX88" s="347"/>
    </row>
    <row r="89" spans="1:50" s="186" customFormat="1" ht="15.6" customHeight="1">
      <c r="A89" s="186" t="s">
        <v>11598</v>
      </c>
      <c r="B89" s="4" t="s">
        <v>11385</v>
      </c>
      <c r="C89" s="346" t="s">
        <v>11710</v>
      </c>
      <c r="D89" s="4" t="s">
        <v>11691</v>
      </c>
      <c r="E89" s="341">
        <f>SUM(H89:K89)</f>
        <v>87</v>
      </c>
      <c r="F89" s="300">
        <v>2023</v>
      </c>
      <c r="G89" s="300" t="s">
        <v>6524</v>
      </c>
      <c r="H89" s="300">
        <v>25</v>
      </c>
      <c r="I89" s="300">
        <v>25</v>
      </c>
      <c r="J89" s="300">
        <v>15</v>
      </c>
      <c r="K89" s="300">
        <v>22</v>
      </c>
      <c r="L89" s="354">
        <v>44971</v>
      </c>
      <c r="M89" s="186" t="s">
        <v>838</v>
      </c>
      <c r="N89" s="351"/>
      <c r="O89" s="351"/>
      <c r="P89" s="351"/>
      <c r="Q89" s="351"/>
      <c r="R89" s="351"/>
      <c r="S89" s="351"/>
      <c r="T89" s="351"/>
      <c r="U89" s="347"/>
      <c r="V89" s="347"/>
      <c r="W89" s="347"/>
      <c r="X89" s="347"/>
      <c r="Y89" s="347"/>
      <c r="Z89" s="347"/>
      <c r="AA89" s="347"/>
      <c r="AB89" s="347"/>
      <c r="AC89" s="347"/>
      <c r="AD89" s="347"/>
      <c r="AE89" s="347"/>
      <c r="AF89" s="347"/>
      <c r="AG89" s="347"/>
      <c r="AH89" s="347"/>
      <c r="AI89" s="347"/>
      <c r="AJ89" s="347"/>
      <c r="AK89" s="347"/>
      <c r="AL89" s="347"/>
      <c r="AM89" s="347"/>
      <c r="AN89" s="347"/>
      <c r="AO89" s="347"/>
      <c r="AP89" s="347"/>
      <c r="AQ89" s="347"/>
      <c r="AR89" s="347"/>
      <c r="AS89" s="347"/>
      <c r="AT89" s="347"/>
      <c r="AU89" s="347"/>
      <c r="AV89" s="347"/>
      <c r="AW89" s="347"/>
      <c r="AX89" s="347"/>
    </row>
    <row r="90" spans="1:50" s="186" customFormat="1" ht="15.6" customHeight="1">
      <c r="A90" s="186" t="s">
        <v>2787</v>
      </c>
      <c r="B90" s="4" t="s">
        <v>11385</v>
      </c>
      <c r="C90" s="346" t="s">
        <v>11622</v>
      </c>
      <c r="D90" s="4" t="s">
        <v>11709</v>
      </c>
      <c r="E90" s="341">
        <f>SUM(H90:K90)</f>
        <v>78</v>
      </c>
      <c r="F90" s="300">
        <v>2023</v>
      </c>
      <c r="G90" s="300" t="s">
        <v>6524</v>
      </c>
      <c r="H90" s="300">
        <v>23</v>
      </c>
      <c r="I90" s="300">
        <v>20</v>
      </c>
      <c r="J90" s="300">
        <v>15</v>
      </c>
      <c r="K90" s="300">
        <v>20</v>
      </c>
      <c r="L90" s="354">
        <v>44971</v>
      </c>
      <c r="M90" s="186" t="s">
        <v>2302</v>
      </c>
      <c r="N90" s="351"/>
      <c r="O90" s="351"/>
      <c r="P90" s="351"/>
      <c r="Q90" s="351"/>
      <c r="R90" s="351"/>
      <c r="S90" s="351"/>
      <c r="T90" s="351"/>
      <c r="U90" s="347"/>
      <c r="V90" s="347"/>
      <c r="W90" s="347"/>
      <c r="X90" s="347"/>
      <c r="Y90" s="347"/>
      <c r="Z90" s="347"/>
      <c r="AA90" s="347"/>
      <c r="AB90" s="347"/>
      <c r="AC90" s="347"/>
      <c r="AD90" s="347"/>
      <c r="AE90" s="347"/>
      <c r="AF90" s="347"/>
      <c r="AG90" s="347"/>
      <c r="AH90" s="347"/>
      <c r="AI90" s="347"/>
      <c r="AJ90" s="347"/>
      <c r="AK90" s="347"/>
      <c r="AL90" s="347"/>
      <c r="AM90" s="347"/>
      <c r="AN90" s="347"/>
      <c r="AO90" s="347"/>
      <c r="AP90" s="347"/>
      <c r="AQ90" s="347"/>
      <c r="AR90" s="347"/>
      <c r="AS90" s="347"/>
      <c r="AT90" s="347"/>
      <c r="AU90" s="347"/>
      <c r="AV90" s="347"/>
      <c r="AW90" s="347"/>
      <c r="AX90" s="347"/>
    </row>
    <row r="91" spans="1:50" s="186" customFormat="1" ht="15.6" customHeight="1">
      <c r="A91" s="186" t="s">
        <v>8940</v>
      </c>
      <c r="B91" s="4">
        <v>327</v>
      </c>
      <c r="C91" s="346" t="s">
        <v>11685</v>
      </c>
      <c r="D91" s="4" t="s">
        <v>11708</v>
      </c>
      <c r="E91" s="341">
        <f>(AVERAGE(N91:AM91))*10</f>
        <v>68</v>
      </c>
      <c r="F91" s="300">
        <v>2022</v>
      </c>
      <c r="G91" s="300" t="s">
        <v>6524</v>
      </c>
      <c r="H91" s="300" t="s">
        <v>55</v>
      </c>
      <c r="I91" s="300" t="s">
        <v>55</v>
      </c>
      <c r="J91" s="300" t="s">
        <v>55</v>
      </c>
      <c r="K91" s="300" t="s">
        <v>55</v>
      </c>
      <c r="L91" s="354">
        <v>44966</v>
      </c>
      <c r="M91" s="186" t="s">
        <v>11599</v>
      </c>
      <c r="N91" s="351">
        <v>8</v>
      </c>
      <c r="O91" s="351">
        <v>5</v>
      </c>
      <c r="P91" s="351">
        <v>7</v>
      </c>
      <c r="Q91" s="351">
        <v>7</v>
      </c>
      <c r="R91" s="351">
        <v>4</v>
      </c>
      <c r="S91" s="351">
        <v>7</v>
      </c>
      <c r="T91" s="351">
        <v>8</v>
      </c>
      <c r="U91" s="347">
        <v>7</v>
      </c>
      <c r="V91" s="347">
        <v>6</v>
      </c>
      <c r="W91" s="347">
        <v>7</v>
      </c>
      <c r="X91" s="347">
        <v>5</v>
      </c>
      <c r="Y91" s="347">
        <v>7</v>
      </c>
      <c r="Z91" s="347">
        <v>5</v>
      </c>
      <c r="AA91" s="347">
        <v>5</v>
      </c>
      <c r="AB91" s="347">
        <v>4</v>
      </c>
      <c r="AC91" s="347">
        <v>10</v>
      </c>
      <c r="AD91" s="371">
        <v>5</v>
      </c>
      <c r="AE91" s="347">
        <v>7</v>
      </c>
      <c r="AF91" s="347">
        <v>10</v>
      </c>
      <c r="AG91" s="369">
        <v>7</v>
      </c>
      <c r="AH91" s="370">
        <v>10</v>
      </c>
      <c r="AI91" s="370">
        <v>8</v>
      </c>
      <c r="AJ91" s="347">
        <v>7</v>
      </c>
      <c r="AK91" s="347">
        <v>6</v>
      </c>
      <c r="AL91" s="369">
        <v>8</v>
      </c>
      <c r="AM91" s="347"/>
      <c r="AN91" s="347"/>
      <c r="AO91" s="347"/>
      <c r="AP91" s="347"/>
      <c r="AQ91" s="347"/>
      <c r="AR91" s="347"/>
      <c r="AS91" s="347"/>
      <c r="AT91" s="347"/>
      <c r="AU91" s="347"/>
      <c r="AV91" s="347"/>
      <c r="AW91" s="347"/>
      <c r="AX91" s="347"/>
    </row>
    <row r="92" spans="1:50" s="186" customFormat="1" ht="15.6" customHeight="1">
      <c r="A92" s="186" t="s">
        <v>11627</v>
      </c>
      <c r="B92" s="4" t="s">
        <v>11385</v>
      </c>
      <c r="C92" s="346" t="s">
        <v>11707</v>
      </c>
      <c r="D92" s="4" t="s">
        <v>11706</v>
      </c>
      <c r="E92" s="341">
        <f>SUM(H92:K92)</f>
        <v>32</v>
      </c>
      <c r="F92" s="300">
        <v>2002</v>
      </c>
      <c r="G92" s="300" t="s">
        <v>6524</v>
      </c>
      <c r="H92" s="300">
        <v>4</v>
      </c>
      <c r="I92" s="300">
        <v>6</v>
      </c>
      <c r="J92" s="300">
        <v>15</v>
      </c>
      <c r="K92" s="300">
        <v>7</v>
      </c>
      <c r="L92" s="354">
        <v>44970</v>
      </c>
      <c r="M92" s="186" t="s">
        <v>841</v>
      </c>
      <c r="N92" s="351"/>
      <c r="O92" s="351"/>
      <c r="P92" s="351"/>
      <c r="Q92" s="351"/>
      <c r="R92" s="351"/>
      <c r="S92" s="351"/>
      <c r="T92" s="351"/>
      <c r="U92" s="347"/>
      <c r="V92" s="347"/>
      <c r="W92" s="347"/>
      <c r="X92" s="347"/>
      <c r="Y92" s="347"/>
      <c r="Z92" s="347"/>
      <c r="AA92" s="347"/>
      <c r="AB92" s="347"/>
      <c r="AC92" s="347"/>
      <c r="AD92" s="347"/>
      <c r="AE92" s="347"/>
      <c r="AF92" s="347"/>
      <c r="AG92" s="347"/>
      <c r="AH92" s="347"/>
      <c r="AI92" s="347"/>
      <c r="AJ92" s="347"/>
      <c r="AK92" s="347"/>
      <c r="AL92" s="347"/>
      <c r="AM92" s="347"/>
      <c r="AN92" s="347"/>
      <c r="AO92" s="347"/>
      <c r="AP92" s="347"/>
      <c r="AQ92" s="347"/>
      <c r="AR92" s="347"/>
      <c r="AS92" s="347"/>
      <c r="AT92" s="347"/>
      <c r="AU92" s="347"/>
      <c r="AV92" s="347"/>
      <c r="AW92" s="347"/>
      <c r="AX92" s="347"/>
    </row>
    <row r="93" spans="1:50" s="186" customFormat="1" ht="15.6" customHeight="1">
      <c r="A93" s="186" t="s">
        <v>11627</v>
      </c>
      <c r="B93" s="4" t="s">
        <v>11385</v>
      </c>
      <c r="C93" s="346" t="s">
        <v>11707</v>
      </c>
      <c r="D93" s="4" t="s">
        <v>11706</v>
      </c>
      <c r="E93" s="341">
        <f>SUM(H93:K93)</f>
        <v>47</v>
      </c>
      <c r="F93" s="300">
        <v>2002</v>
      </c>
      <c r="G93" s="300" t="s">
        <v>9774</v>
      </c>
      <c r="H93" s="300">
        <v>10</v>
      </c>
      <c r="I93" s="300">
        <v>12</v>
      </c>
      <c r="J93" s="300">
        <v>13</v>
      </c>
      <c r="K93" s="300">
        <v>12</v>
      </c>
      <c r="L93" s="354">
        <v>44970</v>
      </c>
      <c r="M93" s="186" t="s">
        <v>841</v>
      </c>
      <c r="N93" s="351"/>
      <c r="O93" s="351"/>
      <c r="P93" s="351"/>
      <c r="Q93" s="351"/>
      <c r="R93" s="351"/>
      <c r="S93" s="351"/>
      <c r="T93" s="351"/>
      <c r="U93" s="347"/>
      <c r="V93" s="347"/>
      <c r="W93" s="347"/>
      <c r="X93" s="347"/>
      <c r="Y93" s="347"/>
      <c r="Z93" s="347"/>
      <c r="AA93" s="347"/>
      <c r="AB93" s="347"/>
      <c r="AC93" s="347"/>
      <c r="AD93" s="347"/>
      <c r="AE93" s="347"/>
      <c r="AF93" s="347"/>
      <c r="AG93" s="347"/>
      <c r="AH93" s="347"/>
      <c r="AI93" s="347"/>
      <c r="AJ93" s="347"/>
      <c r="AK93" s="347"/>
      <c r="AL93" s="347"/>
      <c r="AM93" s="347"/>
      <c r="AN93" s="347"/>
      <c r="AO93" s="347"/>
      <c r="AP93" s="347"/>
      <c r="AQ93" s="347"/>
      <c r="AR93" s="347"/>
      <c r="AS93" s="347"/>
      <c r="AT93" s="347"/>
      <c r="AU93" s="347"/>
      <c r="AV93" s="347"/>
      <c r="AW93" s="347"/>
      <c r="AX93" s="347"/>
    </row>
    <row r="94" spans="1:50" s="234" customFormat="1" ht="15.6" customHeight="1">
      <c r="A94" s="234" t="s">
        <v>11450</v>
      </c>
      <c r="B94" s="119">
        <v>102</v>
      </c>
      <c r="C94" s="368" t="s">
        <v>11609</v>
      </c>
      <c r="D94" s="119" t="s">
        <v>11705</v>
      </c>
      <c r="E94" s="367">
        <v>86</v>
      </c>
      <c r="F94" s="366">
        <v>2023</v>
      </c>
      <c r="G94" s="366" t="s">
        <v>6524</v>
      </c>
      <c r="H94" s="366" t="s">
        <v>55</v>
      </c>
      <c r="I94" s="366" t="s">
        <v>55</v>
      </c>
      <c r="J94" s="366" t="s">
        <v>55</v>
      </c>
      <c r="K94" s="366" t="s">
        <v>55</v>
      </c>
      <c r="L94" s="365">
        <v>44969</v>
      </c>
      <c r="M94" s="234" t="s">
        <v>11450</v>
      </c>
      <c r="N94" s="364"/>
      <c r="O94" s="364"/>
      <c r="P94" s="364"/>
      <c r="Q94" s="364"/>
      <c r="R94" s="364"/>
      <c r="S94" s="364"/>
      <c r="T94" s="364"/>
      <c r="U94" s="363"/>
      <c r="V94" s="363"/>
      <c r="W94" s="363"/>
      <c r="X94" s="363"/>
      <c r="Y94" s="363"/>
      <c r="Z94" s="363"/>
      <c r="AA94" s="363"/>
      <c r="AB94" s="363"/>
      <c r="AC94" s="363"/>
      <c r="AD94" s="363"/>
      <c r="AE94" s="363"/>
      <c r="AF94" s="363"/>
      <c r="AG94" s="363"/>
      <c r="AH94" s="363"/>
      <c r="AI94" s="363"/>
      <c r="AJ94" s="363"/>
      <c r="AK94" s="363"/>
      <c r="AL94" s="363"/>
      <c r="AM94" s="363"/>
      <c r="AN94" s="363"/>
      <c r="AO94" s="363"/>
      <c r="AP94" s="363"/>
      <c r="AQ94" s="363"/>
      <c r="AR94" s="363"/>
      <c r="AS94" s="363"/>
      <c r="AT94" s="363"/>
      <c r="AU94" s="363"/>
      <c r="AV94" s="363"/>
      <c r="AW94" s="363"/>
      <c r="AX94" s="363"/>
    </row>
    <row r="95" spans="1:50" s="186" customFormat="1" ht="15.6" customHeight="1">
      <c r="A95" s="186" t="s">
        <v>11450</v>
      </c>
      <c r="B95" s="4">
        <v>102</v>
      </c>
      <c r="C95" s="346" t="s">
        <v>11609</v>
      </c>
      <c r="D95" s="4" t="s">
        <v>11705</v>
      </c>
      <c r="E95" s="341">
        <v>94</v>
      </c>
      <c r="F95" s="300">
        <v>2023</v>
      </c>
      <c r="G95" s="300" t="s">
        <v>9774</v>
      </c>
      <c r="H95" s="300" t="s">
        <v>55</v>
      </c>
      <c r="I95" s="300" t="s">
        <v>55</v>
      </c>
      <c r="J95" s="300" t="s">
        <v>55</v>
      </c>
      <c r="K95" s="300" t="s">
        <v>55</v>
      </c>
      <c r="L95" s="354">
        <v>44969</v>
      </c>
      <c r="M95" s="186" t="s">
        <v>11450</v>
      </c>
      <c r="N95" s="351"/>
      <c r="O95" s="351"/>
      <c r="P95" s="351"/>
      <c r="Q95" s="351"/>
      <c r="R95" s="351"/>
      <c r="S95" s="351"/>
      <c r="T95" s="351"/>
      <c r="U95" s="347"/>
      <c r="V95" s="347"/>
      <c r="W95" s="347"/>
      <c r="X95" s="347"/>
      <c r="Y95" s="347"/>
      <c r="Z95" s="347"/>
      <c r="AA95" s="347"/>
      <c r="AB95" s="347"/>
      <c r="AC95" s="347"/>
      <c r="AD95" s="347"/>
      <c r="AE95" s="347"/>
      <c r="AF95" s="347"/>
      <c r="AG95" s="347"/>
      <c r="AH95" s="347"/>
      <c r="AI95" s="347"/>
      <c r="AJ95" s="347"/>
      <c r="AK95" s="347"/>
      <c r="AL95" s="347"/>
      <c r="AM95" s="347"/>
      <c r="AN95" s="347"/>
      <c r="AO95" s="347"/>
      <c r="AP95" s="347"/>
      <c r="AQ95" s="347"/>
      <c r="AR95" s="347"/>
      <c r="AS95" s="347"/>
      <c r="AT95" s="347"/>
      <c r="AU95" s="347"/>
      <c r="AV95" s="347"/>
      <c r="AW95" s="347"/>
      <c r="AX95" s="347"/>
    </row>
    <row r="96" spans="1:50" s="186" customFormat="1" ht="15.6" customHeight="1">
      <c r="A96" s="186" t="s">
        <v>11650</v>
      </c>
      <c r="B96" s="4" t="s">
        <v>11385</v>
      </c>
      <c r="C96" s="346" t="s">
        <v>11704</v>
      </c>
      <c r="D96" s="4" t="s">
        <v>3672</v>
      </c>
      <c r="E96" s="341">
        <f>(AVERAGE(N96:AM96))*10</f>
        <v>65.555555555555557</v>
      </c>
      <c r="F96" s="300">
        <v>2023</v>
      </c>
      <c r="G96" s="300" t="s">
        <v>6524</v>
      </c>
      <c r="H96" s="300" t="s">
        <v>55</v>
      </c>
      <c r="I96" s="300" t="s">
        <v>55</v>
      </c>
      <c r="J96" s="300" t="s">
        <v>55</v>
      </c>
      <c r="K96" s="300" t="s">
        <v>55</v>
      </c>
      <c r="L96" s="354">
        <v>44968</v>
      </c>
      <c r="M96" s="186" t="s">
        <v>11703</v>
      </c>
      <c r="N96" s="351">
        <v>4</v>
      </c>
      <c r="O96" s="351">
        <v>6</v>
      </c>
      <c r="P96" s="351">
        <v>6</v>
      </c>
      <c r="Q96" s="351">
        <v>8</v>
      </c>
      <c r="R96" s="351">
        <v>4</v>
      </c>
      <c r="S96" s="351">
        <v>9</v>
      </c>
      <c r="T96" s="351">
        <v>8</v>
      </c>
      <c r="U96" s="347">
        <v>7</v>
      </c>
      <c r="V96" s="347">
        <v>7</v>
      </c>
      <c r="W96" s="347"/>
      <c r="X96" s="347"/>
      <c r="Y96" s="347"/>
      <c r="Z96" s="347"/>
      <c r="AA96" s="347"/>
      <c r="AB96" s="347"/>
      <c r="AC96" s="347"/>
      <c r="AD96" s="347"/>
      <c r="AE96" s="347"/>
      <c r="AF96" s="347"/>
      <c r="AG96" s="347"/>
      <c r="AH96" s="347"/>
      <c r="AI96" s="347"/>
      <c r="AJ96" s="347"/>
      <c r="AK96" s="347"/>
      <c r="AL96" s="347"/>
      <c r="AM96" s="347"/>
      <c r="AN96" s="347"/>
      <c r="AO96" s="347"/>
      <c r="AP96" s="347"/>
      <c r="AQ96" s="347"/>
      <c r="AR96" s="347"/>
      <c r="AS96" s="347"/>
      <c r="AT96" s="347"/>
      <c r="AU96" s="347"/>
      <c r="AV96" s="347"/>
      <c r="AW96" s="347"/>
      <c r="AX96" s="347"/>
    </row>
    <row r="97" spans="1:50" s="186" customFormat="1" ht="15.6" customHeight="1">
      <c r="A97" s="186" t="s">
        <v>11650</v>
      </c>
      <c r="B97" s="4" t="s">
        <v>11385</v>
      </c>
      <c r="C97" s="346" t="s">
        <v>11704</v>
      </c>
      <c r="D97" s="4" t="s">
        <v>3672</v>
      </c>
      <c r="E97" s="341">
        <f>(AVERAGE(N97:AM97))*10</f>
        <v>61.111111111111107</v>
      </c>
      <c r="F97" s="300">
        <v>2023</v>
      </c>
      <c r="G97" s="300" t="s">
        <v>9774</v>
      </c>
      <c r="H97" s="300" t="s">
        <v>55</v>
      </c>
      <c r="I97" s="300" t="s">
        <v>55</v>
      </c>
      <c r="J97" s="300" t="s">
        <v>55</v>
      </c>
      <c r="K97" s="300" t="s">
        <v>55</v>
      </c>
      <c r="L97" s="354">
        <v>44968</v>
      </c>
      <c r="M97" s="186" t="s">
        <v>11703</v>
      </c>
      <c r="N97" s="351">
        <v>2</v>
      </c>
      <c r="O97" s="351">
        <v>6</v>
      </c>
      <c r="P97" s="351">
        <v>6</v>
      </c>
      <c r="Q97" s="351">
        <v>6</v>
      </c>
      <c r="R97" s="351">
        <v>7</v>
      </c>
      <c r="S97" s="351">
        <v>8</v>
      </c>
      <c r="T97" s="351">
        <v>7</v>
      </c>
      <c r="U97" s="347">
        <v>6</v>
      </c>
      <c r="V97" s="347">
        <v>7</v>
      </c>
      <c r="W97" s="347"/>
      <c r="X97" s="347"/>
      <c r="Y97" s="347"/>
      <c r="Z97" s="347"/>
      <c r="AA97" s="347"/>
      <c r="AB97" s="347"/>
      <c r="AC97" s="347"/>
      <c r="AD97" s="347"/>
      <c r="AE97" s="347"/>
      <c r="AF97" s="347"/>
      <c r="AG97" s="347"/>
      <c r="AH97" s="347"/>
      <c r="AI97" s="347"/>
      <c r="AJ97" s="347"/>
      <c r="AK97" s="347"/>
      <c r="AL97" s="347"/>
      <c r="AM97" s="347"/>
      <c r="AN97" s="347"/>
      <c r="AO97" s="347"/>
      <c r="AP97" s="347"/>
      <c r="AQ97" s="347"/>
      <c r="AR97" s="347"/>
      <c r="AS97" s="347"/>
      <c r="AT97" s="347"/>
      <c r="AU97" s="347"/>
      <c r="AV97" s="347"/>
      <c r="AW97" s="347"/>
      <c r="AX97" s="347"/>
    </row>
    <row r="98" spans="1:50" s="186" customFormat="1" ht="15.6" customHeight="1">
      <c r="A98" s="186" t="s">
        <v>62</v>
      </c>
      <c r="B98" s="4" t="s">
        <v>11385</v>
      </c>
      <c r="C98" s="346" t="s">
        <v>11701</v>
      </c>
      <c r="D98" s="4" t="s">
        <v>11702</v>
      </c>
      <c r="E98" s="341">
        <f>SUM(H98:K98)</f>
        <v>59</v>
      </c>
      <c r="F98" s="300">
        <v>2021</v>
      </c>
      <c r="G98" s="300" t="s">
        <v>6524</v>
      </c>
      <c r="H98" s="300">
        <v>23</v>
      </c>
      <c r="I98" s="300">
        <v>8</v>
      </c>
      <c r="J98" s="300">
        <v>12</v>
      </c>
      <c r="K98" s="300">
        <v>16</v>
      </c>
      <c r="L98" s="354">
        <v>44968</v>
      </c>
      <c r="M98" s="186" t="s">
        <v>11593</v>
      </c>
      <c r="N98" s="351"/>
      <c r="O98" s="351"/>
      <c r="P98" s="351"/>
      <c r="Q98" s="351"/>
      <c r="R98" s="351"/>
      <c r="S98" s="351"/>
      <c r="T98" s="351"/>
      <c r="U98" s="347"/>
      <c r="V98" s="347"/>
      <c r="W98" s="347"/>
      <c r="X98" s="347"/>
      <c r="Y98" s="347"/>
      <c r="Z98" s="347"/>
      <c r="AA98" s="347"/>
      <c r="AB98" s="347"/>
      <c r="AC98" s="347"/>
      <c r="AD98" s="347"/>
      <c r="AE98" s="347"/>
      <c r="AF98" s="347"/>
      <c r="AG98" s="347"/>
      <c r="AH98" s="347"/>
      <c r="AI98" s="347"/>
      <c r="AJ98" s="347"/>
      <c r="AK98" s="347"/>
      <c r="AL98" s="347"/>
      <c r="AM98" s="347"/>
      <c r="AN98" s="347"/>
      <c r="AO98" s="347"/>
      <c r="AP98" s="347"/>
      <c r="AQ98" s="347"/>
      <c r="AR98" s="347"/>
      <c r="AS98" s="347"/>
      <c r="AT98" s="347"/>
      <c r="AU98" s="347"/>
      <c r="AV98" s="347"/>
      <c r="AW98" s="347"/>
      <c r="AX98" s="347"/>
    </row>
    <row r="99" spans="1:50" s="186" customFormat="1" ht="15.6" customHeight="1">
      <c r="A99" s="186" t="s">
        <v>62</v>
      </c>
      <c r="B99" s="4" t="s">
        <v>11385</v>
      </c>
      <c r="C99" s="346" t="s">
        <v>11701</v>
      </c>
      <c r="D99" s="4" t="s">
        <v>11702</v>
      </c>
      <c r="E99" s="341">
        <v>75</v>
      </c>
      <c r="F99" s="300">
        <v>2021</v>
      </c>
      <c r="G99" s="300" t="s">
        <v>9774</v>
      </c>
      <c r="H99" s="300" t="s">
        <v>55</v>
      </c>
      <c r="I99" s="300" t="s">
        <v>55</v>
      </c>
      <c r="J99" s="300" t="s">
        <v>55</v>
      </c>
      <c r="K99" s="300" t="s">
        <v>55</v>
      </c>
      <c r="L99" s="354">
        <v>44968</v>
      </c>
      <c r="M99" s="186" t="s">
        <v>11593</v>
      </c>
      <c r="N99" s="351"/>
      <c r="O99" s="351"/>
      <c r="P99" s="351"/>
      <c r="Q99" s="351"/>
      <c r="R99" s="351"/>
      <c r="S99" s="351"/>
      <c r="T99" s="351"/>
      <c r="U99" s="347"/>
      <c r="V99" s="347"/>
      <c r="W99" s="347"/>
      <c r="X99" s="347"/>
      <c r="Y99" s="347"/>
      <c r="Z99" s="347"/>
      <c r="AA99" s="347"/>
      <c r="AB99" s="347"/>
      <c r="AC99" s="347"/>
      <c r="AD99" s="347"/>
      <c r="AE99" s="347"/>
      <c r="AF99" s="347"/>
      <c r="AG99" s="347"/>
      <c r="AH99" s="347"/>
      <c r="AI99" s="347"/>
      <c r="AJ99" s="347"/>
      <c r="AK99" s="347"/>
      <c r="AL99" s="347"/>
      <c r="AM99" s="347"/>
      <c r="AN99" s="347"/>
      <c r="AO99" s="347"/>
      <c r="AP99" s="347"/>
      <c r="AQ99" s="347"/>
      <c r="AR99" s="347"/>
      <c r="AS99" s="347"/>
      <c r="AT99" s="347"/>
      <c r="AU99" s="347"/>
      <c r="AV99" s="347"/>
      <c r="AW99" s="347"/>
      <c r="AX99" s="347"/>
    </row>
    <row r="100" spans="1:50" s="186" customFormat="1" ht="15.6" customHeight="1">
      <c r="A100" s="186" t="s">
        <v>62</v>
      </c>
      <c r="B100" s="4" t="s">
        <v>11385</v>
      </c>
      <c r="C100" s="346" t="s">
        <v>11701</v>
      </c>
      <c r="D100" s="194" t="s">
        <v>11700</v>
      </c>
      <c r="E100" s="341">
        <f>(AVERAGE(N100:AM100))*10</f>
        <v>80</v>
      </c>
      <c r="F100" s="300">
        <v>2014</v>
      </c>
      <c r="G100" s="300" t="s">
        <v>6524</v>
      </c>
      <c r="H100" s="300" t="s">
        <v>55</v>
      </c>
      <c r="I100" s="300" t="s">
        <v>55</v>
      </c>
      <c r="J100" s="300" t="s">
        <v>55</v>
      </c>
      <c r="K100" s="300" t="s">
        <v>55</v>
      </c>
      <c r="L100" s="354">
        <v>44968</v>
      </c>
      <c r="M100" s="186" t="s">
        <v>11475</v>
      </c>
      <c r="N100" s="351"/>
      <c r="O100" s="351"/>
      <c r="P100" s="351"/>
      <c r="Q100" s="351">
        <v>8</v>
      </c>
      <c r="R100" s="351"/>
      <c r="S100" s="351"/>
      <c r="T100" s="351"/>
      <c r="U100" s="347"/>
      <c r="V100" s="347"/>
      <c r="W100" s="347"/>
      <c r="X100" s="347"/>
      <c r="Y100" s="347"/>
      <c r="Z100" s="347"/>
      <c r="AA100" s="347"/>
      <c r="AB100" s="347"/>
      <c r="AC100" s="347"/>
      <c r="AD100" s="347"/>
      <c r="AE100" s="347"/>
      <c r="AF100" s="347"/>
      <c r="AG100" s="347"/>
      <c r="AH100" s="347"/>
      <c r="AI100" s="347"/>
      <c r="AJ100" s="347"/>
      <c r="AK100" s="347"/>
      <c r="AL100" s="347"/>
      <c r="AM100" s="347"/>
      <c r="AN100" s="347"/>
      <c r="AO100" s="347"/>
      <c r="AP100" s="347"/>
      <c r="AQ100" s="347"/>
      <c r="AR100" s="347"/>
      <c r="AS100" s="347"/>
      <c r="AT100" s="347"/>
      <c r="AU100" s="347"/>
      <c r="AV100" s="347"/>
      <c r="AW100" s="347"/>
      <c r="AX100" s="347"/>
    </row>
    <row r="101" spans="1:50" s="186" customFormat="1" ht="15.6" customHeight="1">
      <c r="A101" s="186" t="s">
        <v>62</v>
      </c>
      <c r="B101" s="4" t="s">
        <v>11385</v>
      </c>
      <c r="C101" s="346" t="s">
        <v>11701</v>
      </c>
      <c r="D101" s="194" t="s">
        <v>11700</v>
      </c>
      <c r="E101" s="341">
        <f>(AVERAGE(N101:AM101))*10</f>
        <v>80</v>
      </c>
      <c r="F101" s="300">
        <v>2014</v>
      </c>
      <c r="G101" s="300" t="s">
        <v>9774</v>
      </c>
      <c r="H101" s="300" t="s">
        <v>55</v>
      </c>
      <c r="I101" s="300" t="s">
        <v>55</v>
      </c>
      <c r="J101" s="300" t="s">
        <v>55</v>
      </c>
      <c r="K101" s="300" t="s">
        <v>55</v>
      </c>
      <c r="L101" s="354">
        <v>44968</v>
      </c>
      <c r="M101" s="186" t="s">
        <v>11475</v>
      </c>
      <c r="N101" s="351"/>
      <c r="O101" s="351"/>
      <c r="P101" s="351"/>
      <c r="Q101" s="351">
        <v>8</v>
      </c>
      <c r="R101" s="351"/>
      <c r="S101" s="351"/>
      <c r="T101" s="351"/>
      <c r="U101" s="347"/>
      <c r="V101" s="347"/>
      <c r="W101" s="347"/>
      <c r="X101" s="347"/>
      <c r="Y101" s="347"/>
      <c r="Z101" s="347"/>
      <c r="AA101" s="347"/>
      <c r="AB101" s="347"/>
      <c r="AC101" s="347"/>
      <c r="AD101" s="347"/>
      <c r="AE101" s="347"/>
      <c r="AF101" s="347"/>
      <c r="AG101" s="347"/>
      <c r="AH101" s="347"/>
      <c r="AI101" s="347"/>
      <c r="AJ101" s="347"/>
      <c r="AK101" s="347"/>
      <c r="AL101" s="347"/>
      <c r="AM101" s="347"/>
      <c r="AN101" s="347"/>
      <c r="AO101" s="347"/>
      <c r="AP101" s="347"/>
      <c r="AQ101" s="347"/>
      <c r="AR101" s="347"/>
      <c r="AS101" s="347"/>
      <c r="AT101" s="347"/>
      <c r="AU101" s="347"/>
      <c r="AV101" s="347"/>
      <c r="AW101" s="347"/>
      <c r="AX101" s="347"/>
    </row>
    <row r="102" spans="1:50" s="186" customFormat="1" ht="15.6" customHeight="1">
      <c r="A102" s="186" t="s">
        <v>11498</v>
      </c>
      <c r="B102" s="4" t="s">
        <v>11385</v>
      </c>
      <c r="C102" s="346" t="s">
        <v>11699</v>
      </c>
      <c r="D102" s="4" t="s">
        <v>11698</v>
      </c>
      <c r="E102" s="341">
        <f>SUM(H102:K102)</f>
        <v>84</v>
      </c>
      <c r="F102" s="300">
        <v>2019</v>
      </c>
      <c r="G102" s="300" t="s">
        <v>6524</v>
      </c>
      <c r="H102" s="300">
        <v>23</v>
      </c>
      <c r="I102" s="300">
        <v>18</v>
      </c>
      <c r="J102" s="300">
        <v>20</v>
      </c>
      <c r="K102" s="300">
        <v>23</v>
      </c>
      <c r="L102" s="354">
        <v>44967</v>
      </c>
      <c r="M102" s="186" t="s">
        <v>841</v>
      </c>
      <c r="N102" s="351"/>
      <c r="O102" s="351"/>
      <c r="P102" s="351"/>
      <c r="Q102" s="351"/>
      <c r="R102" s="351"/>
      <c r="S102" s="351"/>
      <c r="T102" s="351"/>
      <c r="U102" s="347"/>
      <c r="V102" s="347"/>
      <c r="W102" s="347"/>
      <c r="X102" s="347"/>
      <c r="Y102" s="347"/>
      <c r="Z102" s="347"/>
      <c r="AA102" s="347"/>
      <c r="AB102" s="347"/>
      <c r="AC102" s="347"/>
      <c r="AD102" s="347"/>
      <c r="AE102" s="347"/>
      <c r="AF102" s="347"/>
      <c r="AG102" s="347"/>
      <c r="AH102" s="347"/>
      <c r="AI102" s="347"/>
      <c r="AJ102" s="347"/>
      <c r="AK102" s="347"/>
      <c r="AL102" s="347"/>
      <c r="AM102" s="347"/>
      <c r="AN102" s="347"/>
      <c r="AO102" s="347"/>
      <c r="AP102" s="347"/>
      <c r="AQ102" s="347"/>
      <c r="AR102" s="347"/>
      <c r="AS102" s="347"/>
      <c r="AT102" s="347"/>
      <c r="AU102" s="347"/>
      <c r="AV102" s="347"/>
      <c r="AW102" s="347"/>
      <c r="AX102" s="347"/>
    </row>
    <row r="103" spans="1:50" s="186" customFormat="1" ht="15.6" customHeight="1">
      <c r="A103" s="186" t="s">
        <v>11498</v>
      </c>
      <c r="B103" s="4" t="s">
        <v>11385</v>
      </c>
      <c r="C103" s="346" t="s">
        <v>11699</v>
      </c>
      <c r="D103" s="4" t="s">
        <v>11698</v>
      </c>
      <c r="E103" s="341">
        <f>SUM(H103:K103)</f>
        <v>82</v>
      </c>
      <c r="F103" s="300">
        <v>2019</v>
      </c>
      <c r="G103" s="300" t="s">
        <v>9774</v>
      </c>
      <c r="H103" s="300">
        <v>23</v>
      </c>
      <c r="I103" s="300">
        <v>17</v>
      </c>
      <c r="J103" s="300">
        <v>24</v>
      </c>
      <c r="K103" s="300">
        <v>18</v>
      </c>
      <c r="L103" s="354">
        <v>44967</v>
      </c>
      <c r="M103" s="186" t="s">
        <v>841</v>
      </c>
      <c r="N103" s="351"/>
      <c r="O103" s="351"/>
      <c r="P103" s="351"/>
      <c r="Q103" s="351"/>
      <c r="R103" s="351"/>
      <c r="S103" s="351"/>
      <c r="T103" s="351"/>
      <c r="U103" s="347"/>
      <c r="V103" s="347"/>
      <c r="W103" s="347"/>
      <c r="X103" s="347"/>
      <c r="Y103" s="347"/>
      <c r="Z103" s="347"/>
      <c r="AA103" s="347"/>
      <c r="AB103" s="347"/>
      <c r="AC103" s="347"/>
      <c r="AD103" s="347"/>
      <c r="AE103" s="347"/>
      <c r="AF103" s="347"/>
      <c r="AG103" s="347"/>
      <c r="AH103" s="347"/>
      <c r="AI103" s="347"/>
      <c r="AJ103" s="347"/>
      <c r="AK103" s="347"/>
      <c r="AL103" s="347"/>
      <c r="AM103" s="347"/>
      <c r="AN103" s="347"/>
      <c r="AO103" s="347"/>
      <c r="AP103" s="347"/>
      <c r="AQ103" s="347"/>
      <c r="AR103" s="347"/>
      <c r="AS103" s="347"/>
      <c r="AT103" s="347"/>
      <c r="AU103" s="347"/>
      <c r="AV103" s="347"/>
      <c r="AW103" s="347"/>
      <c r="AX103" s="347"/>
    </row>
    <row r="104" spans="1:50" s="186" customFormat="1" ht="15.6" customHeight="1">
      <c r="A104" s="186" t="s">
        <v>2787</v>
      </c>
      <c r="B104" s="4" t="s">
        <v>11385</v>
      </c>
      <c r="C104" s="346" t="s">
        <v>11673</v>
      </c>
      <c r="D104" s="4" t="s">
        <v>11697</v>
      </c>
      <c r="E104" s="341">
        <f>SUM(H104:K104)</f>
        <v>75</v>
      </c>
      <c r="F104" s="300">
        <v>2019</v>
      </c>
      <c r="G104" s="300" t="s">
        <v>6524</v>
      </c>
      <c r="H104" s="300">
        <v>21</v>
      </c>
      <c r="I104" s="300">
        <v>18</v>
      </c>
      <c r="J104" s="300">
        <v>15</v>
      </c>
      <c r="K104" s="300">
        <v>21</v>
      </c>
      <c r="L104" s="354">
        <v>44967</v>
      </c>
      <c r="M104" s="186" t="s">
        <v>2302</v>
      </c>
      <c r="N104" s="351"/>
      <c r="O104" s="351"/>
      <c r="P104" s="351"/>
      <c r="Q104" s="351"/>
      <c r="R104" s="351"/>
      <c r="S104" s="351"/>
      <c r="T104" s="351"/>
      <c r="U104" s="347"/>
      <c r="V104" s="347"/>
      <c r="W104" s="347"/>
      <c r="X104" s="347"/>
      <c r="Y104" s="347"/>
      <c r="Z104" s="347"/>
      <c r="AA104" s="347"/>
      <c r="AB104" s="347"/>
      <c r="AC104" s="347"/>
      <c r="AD104" s="347"/>
      <c r="AE104" s="347"/>
      <c r="AF104" s="347"/>
      <c r="AG104" s="347"/>
      <c r="AH104" s="347"/>
      <c r="AI104" s="347"/>
      <c r="AJ104" s="347"/>
      <c r="AK104" s="347"/>
      <c r="AL104" s="347"/>
      <c r="AM104" s="347"/>
      <c r="AN104" s="347"/>
      <c r="AO104" s="347"/>
      <c r="AP104" s="347"/>
      <c r="AQ104" s="347"/>
      <c r="AR104" s="347"/>
      <c r="AS104" s="347"/>
      <c r="AT104" s="347"/>
      <c r="AU104" s="347"/>
      <c r="AV104" s="347"/>
      <c r="AW104" s="347"/>
      <c r="AX104" s="347"/>
    </row>
    <row r="105" spans="1:50" s="186" customFormat="1" ht="15.6" customHeight="1">
      <c r="A105" s="186" t="s">
        <v>11598</v>
      </c>
      <c r="B105" s="4" t="s">
        <v>11385</v>
      </c>
      <c r="C105" s="346" t="s">
        <v>11696</v>
      </c>
      <c r="D105" s="4" t="s">
        <v>11695</v>
      </c>
      <c r="E105" s="341">
        <f>(AVERAGE(N105:AM105))*10</f>
        <v>76.666666666666671</v>
      </c>
      <c r="F105" s="300">
        <v>2016</v>
      </c>
      <c r="G105" s="300" t="s">
        <v>6524</v>
      </c>
      <c r="H105" s="300" t="s">
        <v>55</v>
      </c>
      <c r="I105" s="300" t="s">
        <v>55</v>
      </c>
      <c r="J105" s="300" t="s">
        <v>55</v>
      </c>
      <c r="K105" s="300" t="s">
        <v>55</v>
      </c>
      <c r="L105" s="354">
        <v>44966</v>
      </c>
      <c r="M105" s="186" t="s">
        <v>11475</v>
      </c>
      <c r="N105" s="351">
        <v>7</v>
      </c>
      <c r="O105" s="351">
        <v>6</v>
      </c>
      <c r="P105" s="351">
        <v>10</v>
      </c>
      <c r="Q105" s="351"/>
      <c r="R105" s="351"/>
      <c r="S105" s="351"/>
      <c r="T105" s="351"/>
      <c r="U105" s="347"/>
      <c r="V105" s="347"/>
      <c r="W105" s="347"/>
      <c r="X105" s="347"/>
      <c r="Y105" s="347"/>
      <c r="Z105" s="347"/>
      <c r="AA105" s="347"/>
      <c r="AB105" s="347"/>
      <c r="AC105" s="347"/>
      <c r="AD105" s="347"/>
      <c r="AE105" s="347"/>
      <c r="AF105" s="347"/>
      <c r="AG105" s="347"/>
      <c r="AH105" s="347"/>
      <c r="AI105" s="347"/>
      <c r="AJ105" s="347"/>
      <c r="AK105" s="347"/>
      <c r="AL105" s="347"/>
      <c r="AM105" s="347"/>
      <c r="AN105" s="347"/>
      <c r="AO105" s="347"/>
      <c r="AP105" s="347"/>
      <c r="AQ105" s="347"/>
      <c r="AR105" s="347"/>
      <c r="AS105" s="347"/>
      <c r="AT105" s="347"/>
      <c r="AU105" s="347"/>
      <c r="AV105" s="347"/>
      <c r="AW105" s="347"/>
      <c r="AX105" s="347"/>
    </row>
    <row r="106" spans="1:50" s="186" customFormat="1" ht="15.6" customHeight="1">
      <c r="A106" s="186" t="s">
        <v>11598</v>
      </c>
      <c r="B106" s="4" t="s">
        <v>11385</v>
      </c>
      <c r="C106" s="346" t="s">
        <v>11696</v>
      </c>
      <c r="D106" s="4" t="s">
        <v>11695</v>
      </c>
      <c r="E106" s="341">
        <f>(AVERAGE(N106:AM106))*10</f>
        <v>80</v>
      </c>
      <c r="F106" s="300">
        <v>2016</v>
      </c>
      <c r="G106" s="300" t="s">
        <v>9774</v>
      </c>
      <c r="H106" s="300" t="s">
        <v>55</v>
      </c>
      <c r="I106" s="300" t="s">
        <v>55</v>
      </c>
      <c r="J106" s="300" t="s">
        <v>55</v>
      </c>
      <c r="K106" s="300" t="s">
        <v>55</v>
      </c>
      <c r="L106" s="354">
        <v>44966</v>
      </c>
      <c r="M106" s="186" t="s">
        <v>11475</v>
      </c>
      <c r="N106" s="351">
        <v>8</v>
      </c>
      <c r="O106" s="351">
        <v>8</v>
      </c>
      <c r="P106" s="351">
        <v>8</v>
      </c>
      <c r="Q106" s="351"/>
      <c r="R106" s="351"/>
      <c r="S106" s="351"/>
      <c r="T106" s="351"/>
      <c r="U106" s="347"/>
      <c r="V106" s="347"/>
      <c r="W106" s="347"/>
      <c r="X106" s="347"/>
      <c r="Y106" s="347"/>
      <c r="Z106" s="347"/>
      <c r="AA106" s="347"/>
      <c r="AB106" s="347"/>
      <c r="AC106" s="347"/>
      <c r="AD106" s="347"/>
      <c r="AE106" s="347"/>
      <c r="AF106" s="347"/>
      <c r="AG106" s="347"/>
      <c r="AH106" s="347"/>
      <c r="AI106" s="347"/>
      <c r="AJ106" s="347"/>
      <c r="AK106" s="347"/>
      <c r="AL106" s="347"/>
      <c r="AM106" s="347"/>
      <c r="AN106" s="347"/>
      <c r="AO106" s="347"/>
      <c r="AP106" s="347"/>
      <c r="AQ106" s="347"/>
      <c r="AR106" s="347"/>
      <c r="AS106" s="347"/>
      <c r="AT106" s="347"/>
      <c r="AU106" s="347"/>
      <c r="AV106" s="347"/>
      <c r="AW106" s="347"/>
      <c r="AX106" s="347"/>
    </row>
    <row r="107" spans="1:50" s="186" customFormat="1" ht="15.6" customHeight="1">
      <c r="A107" s="186" t="s">
        <v>11498</v>
      </c>
      <c r="B107" s="4" t="s">
        <v>11385</v>
      </c>
      <c r="C107" s="346" t="s">
        <v>11694</v>
      </c>
      <c r="D107" s="4" t="s">
        <v>11693</v>
      </c>
      <c r="E107" s="341">
        <f>SUM(H107:K107)</f>
        <v>68</v>
      </c>
      <c r="F107" s="300">
        <v>2023</v>
      </c>
      <c r="G107" s="300" t="s">
        <v>6524</v>
      </c>
      <c r="H107" s="300">
        <v>21</v>
      </c>
      <c r="I107" s="300">
        <v>8</v>
      </c>
      <c r="J107" s="300">
        <v>19</v>
      </c>
      <c r="K107" s="300">
        <v>20</v>
      </c>
      <c r="L107" s="354">
        <v>44966</v>
      </c>
      <c r="M107" s="186" t="s">
        <v>2302</v>
      </c>
      <c r="N107" s="351"/>
      <c r="O107" s="351"/>
      <c r="P107" s="351"/>
      <c r="Q107" s="351"/>
      <c r="R107" s="351"/>
      <c r="S107" s="351"/>
      <c r="T107" s="351"/>
      <c r="U107" s="347"/>
      <c r="V107" s="347"/>
      <c r="W107" s="347"/>
      <c r="X107" s="347"/>
      <c r="Y107" s="347"/>
      <c r="Z107" s="347"/>
      <c r="AA107" s="347"/>
      <c r="AB107" s="347"/>
      <c r="AC107" s="347"/>
      <c r="AD107" s="347"/>
      <c r="AE107" s="347"/>
      <c r="AF107" s="347"/>
      <c r="AG107" s="347"/>
      <c r="AH107" s="347"/>
      <c r="AI107" s="347"/>
      <c r="AJ107" s="347"/>
      <c r="AK107" s="347"/>
      <c r="AL107" s="347"/>
      <c r="AM107" s="347"/>
      <c r="AN107" s="347"/>
      <c r="AO107" s="347"/>
      <c r="AP107" s="347"/>
      <c r="AQ107" s="347"/>
      <c r="AR107" s="347"/>
      <c r="AS107" s="347"/>
      <c r="AT107" s="347"/>
      <c r="AU107" s="347"/>
      <c r="AV107" s="347"/>
      <c r="AW107" s="347"/>
      <c r="AX107" s="347"/>
    </row>
    <row r="108" spans="1:50" s="186" customFormat="1" ht="15.6" customHeight="1">
      <c r="A108" s="186" t="s">
        <v>11498</v>
      </c>
      <c r="B108" s="4" t="s">
        <v>11385</v>
      </c>
      <c r="C108" s="346" t="s">
        <v>11692</v>
      </c>
      <c r="D108" s="4" t="s">
        <v>11691</v>
      </c>
      <c r="E108" s="341">
        <f>SUM(H108:K108)</f>
        <v>85</v>
      </c>
      <c r="F108" s="300">
        <v>2023</v>
      </c>
      <c r="G108" s="300" t="s">
        <v>6524</v>
      </c>
      <c r="H108" s="300">
        <v>25</v>
      </c>
      <c r="I108" s="300">
        <v>22</v>
      </c>
      <c r="J108" s="300">
        <v>15</v>
      </c>
      <c r="K108" s="300">
        <v>23</v>
      </c>
      <c r="L108" s="354">
        <v>44966</v>
      </c>
      <c r="M108" s="186" t="s">
        <v>838</v>
      </c>
      <c r="N108" s="351"/>
      <c r="O108" s="351"/>
      <c r="P108" s="351"/>
      <c r="Q108" s="351"/>
      <c r="R108" s="351"/>
      <c r="S108" s="351"/>
      <c r="T108" s="351"/>
      <c r="U108" s="347"/>
      <c r="V108" s="347"/>
      <c r="W108" s="347"/>
      <c r="X108" s="347"/>
      <c r="Y108" s="347"/>
      <c r="Z108" s="347"/>
      <c r="AA108" s="347"/>
      <c r="AB108" s="347"/>
      <c r="AC108" s="347"/>
      <c r="AD108" s="347"/>
      <c r="AE108" s="347"/>
      <c r="AF108" s="347"/>
      <c r="AG108" s="347"/>
      <c r="AH108" s="347"/>
      <c r="AI108" s="347"/>
      <c r="AJ108" s="347"/>
      <c r="AK108" s="347"/>
      <c r="AL108" s="347"/>
      <c r="AM108" s="347"/>
      <c r="AN108" s="347"/>
      <c r="AO108" s="347"/>
      <c r="AP108" s="347"/>
      <c r="AQ108" s="347"/>
      <c r="AR108" s="347"/>
      <c r="AS108" s="347"/>
      <c r="AT108" s="347"/>
      <c r="AU108" s="347"/>
      <c r="AV108" s="347"/>
      <c r="AW108" s="347"/>
      <c r="AX108" s="347"/>
    </row>
    <row r="109" spans="1:50" s="186" customFormat="1" ht="15.6" customHeight="1">
      <c r="A109" s="186" t="s">
        <v>11498</v>
      </c>
      <c r="B109" s="4" t="s">
        <v>11385</v>
      </c>
      <c r="C109" s="346" t="s">
        <v>11690</v>
      </c>
      <c r="D109" s="4" t="s">
        <v>11689</v>
      </c>
      <c r="E109" s="341">
        <f>SUM(H109:K109)</f>
        <v>68</v>
      </c>
      <c r="F109" s="300">
        <v>2022</v>
      </c>
      <c r="G109" s="300" t="s">
        <v>6524</v>
      </c>
      <c r="H109" s="300">
        <v>18</v>
      </c>
      <c r="I109" s="300">
        <v>18</v>
      </c>
      <c r="J109" s="300">
        <v>15</v>
      </c>
      <c r="K109" s="300">
        <v>17</v>
      </c>
      <c r="L109" s="354">
        <v>44964</v>
      </c>
      <c r="M109" s="186" t="s">
        <v>2302</v>
      </c>
      <c r="N109" s="351"/>
      <c r="O109" s="351"/>
      <c r="P109" s="351"/>
      <c r="Q109" s="351"/>
      <c r="R109" s="351"/>
      <c r="S109" s="351"/>
      <c r="T109" s="351"/>
      <c r="U109" s="347"/>
      <c r="V109" s="347"/>
      <c r="W109" s="347"/>
      <c r="X109" s="347"/>
      <c r="Y109" s="347"/>
      <c r="Z109" s="347"/>
      <c r="AA109" s="347"/>
      <c r="AB109" s="347"/>
      <c r="AC109" s="347"/>
      <c r="AD109" s="347"/>
      <c r="AE109" s="347"/>
      <c r="AF109" s="347"/>
      <c r="AG109" s="347"/>
      <c r="AH109" s="347"/>
      <c r="AI109" s="347"/>
      <c r="AJ109" s="347"/>
      <c r="AK109" s="347"/>
      <c r="AL109" s="347"/>
      <c r="AM109" s="347"/>
      <c r="AN109" s="347"/>
      <c r="AO109" s="347"/>
      <c r="AP109" s="347"/>
      <c r="AQ109" s="347"/>
      <c r="AR109" s="347"/>
      <c r="AS109" s="347"/>
      <c r="AT109" s="347"/>
      <c r="AU109" s="347"/>
      <c r="AV109" s="347"/>
      <c r="AW109" s="347"/>
      <c r="AX109" s="347"/>
    </row>
    <row r="110" spans="1:50" s="186" customFormat="1" ht="15.6" customHeight="1">
      <c r="A110" s="186" t="s">
        <v>11650</v>
      </c>
      <c r="B110" s="4" t="s">
        <v>11385</v>
      </c>
      <c r="C110" s="346" t="s">
        <v>11681</v>
      </c>
      <c r="D110" s="4" t="s">
        <v>3672</v>
      </c>
      <c r="E110" s="341">
        <f>(AVERAGE(N110:AM110))*10</f>
        <v>63.333333333333329</v>
      </c>
      <c r="F110" s="300">
        <v>2020</v>
      </c>
      <c r="G110" s="300" t="s">
        <v>6524</v>
      </c>
      <c r="H110" s="300" t="s">
        <v>55</v>
      </c>
      <c r="I110" s="300" t="s">
        <v>55</v>
      </c>
      <c r="J110" s="300" t="s">
        <v>55</v>
      </c>
      <c r="K110" s="300" t="s">
        <v>55</v>
      </c>
      <c r="L110" s="354">
        <v>44963</v>
      </c>
      <c r="M110" s="186" t="s">
        <v>11688</v>
      </c>
      <c r="N110" s="351">
        <v>6</v>
      </c>
      <c r="O110" s="351">
        <v>6</v>
      </c>
      <c r="P110" s="351">
        <v>7</v>
      </c>
      <c r="Q110" s="351"/>
      <c r="R110" s="351"/>
      <c r="S110" s="351"/>
      <c r="T110" s="351"/>
      <c r="U110" s="347"/>
      <c r="V110" s="347"/>
      <c r="W110" s="347"/>
      <c r="X110" s="347"/>
      <c r="Y110" s="347"/>
      <c r="Z110" s="347"/>
      <c r="AA110" s="347"/>
      <c r="AB110" s="347"/>
      <c r="AC110" s="347"/>
      <c r="AD110" s="347"/>
      <c r="AE110" s="347"/>
      <c r="AF110" s="347"/>
      <c r="AG110" s="347"/>
      <c r="AH110" s="347"/>
      <c r="AI110" s="347"/>
      <c r="AJ110" s="347"/>
      <c r="AK110" s="347"/>
      <c r="AL110" s="347"/>
      <c r="AM110" s="347"/>
      <c r="AN110" s="347"/>
      <c r="AO110" s="347"/>
      <c r="AP110" s="347"/>
      <c r="AQ110" s="347"/>
      <c r="AR110" s="347"/>
      <c r="AS110" s="347"/>
      <c r="AT110" s="347"/>
      <c r="AU110" s="347"/>
      <c r="AV110" s="347"/>
      <c r="AW110" s="347"/>
      <c r="AX110" s="347"/>
    </row>
    <row r="111" spans="1:50" s="186" customFormat="1" ht="15.6" customHeight="1">
      <c r="A111" s="186" t="s">
        <v>11438</v>
      </c>
      <c r="B111" s="4" t="s">
        <v>11385</v>
      </c>
      <c r="C111" s="346" t="s">
        <v>11687</v>
      </c>
      <c r="D111" s="346" t="s">
        <v>11686</v>
      </c>
      <c r="E111" s="341">
        <f>SUM(H111:K111)</f>
        <v>20</v>
      </c>
      <c r="F111" s="300">
        <v>2023</v>
      </c>
      <c r="G111" s="300" t="s">
        <v>6524</v>
      </c>
      <c r="H111" s="300">
        <v>0</v>
      </c>
      <c r="I111" s="300">
        <v>0</v>
      </c>
      <c r="J111" s="300">
        <v>20</v>
      </c>
      <c r="K111" s="300">
        <v>0</v>
      </c>
      <c r="L111" s="354">
        <v>44963</v>
      </c>
      <c r="M111" s="186" t="s">
        <v>841</v>
      </c>
      <c r="N111" s="351"/>
      <c r="O111" s="351"/>
      <c r="P111" s="351"/>
      <c r="Q111" s="351"/>
      <c r="R111" s="351"/>
      <c r="S111" s="351"/>
      <c r="T111" s="351"/>
      <c r="U111" s="347"/>
      <c r="V111" s="347"/>
      <c r="W111" s="347"/>
      <c r="X111" s="347"/>
      <c r="Y111" s="347"/>
      <c r="Z111" s="347"/>
      <c r="AA111" s="347"/>
      <c r="AB111" s="347"/>
      <c r="AC111" s="347"/>
      <c r="AD111" s="347"/>
      <c r="AE111" s="347"/>
      <c r="AF111" s="347"/>
      <c r="AG111" s="347"/>
      <c r="AH111" s="347"/>
      <c r="AI111" s="347"/>
      <c r="AJ111" s="347"/>
      <c r="AK111" s="347"/>
      <c r="AL111" s="347"/>
      <c r="AM111" s="347"/>
      <c r="AN111" s="347"/>
      <c r="AO111" s="347"/>
      <c r="AP111" s="347"/>
      <c r="AQ111" s="347"/>
      <c r="AR111" s="347"/>
      <c r="AS111" s="347"/>
      <c r="AT111" s="347"/>
      <c r="AU111" s="347"/>
      <c r="AV111" s="347"/>
      <c r="AW111" s="347"/>
      <c r="AX111" s="347"/>
    </row>
    <row r="112" spans="1:50" s="186" customFormat="1" ht="15.6" customHeight="1">
      <c r="A112" s="186" t="s">
        <v>11438</v>
      </c>
      <c r="B112" s="4" t="s">
        <v>11385</v>
      </c>
      <c r="C112" s="346" t="s">
        <v>11687</v>
      </c>
      <c r="D112" s="346" t="s">
        <v>11686</v>
      </c>
      <c r="E112" s="341">
        <f>SUM(H112:K112)</f>
        <v>56</v>
      </c>
      <c r="F112" s="300">
        <v>2023</v>
      </c>
      <c r="G112" s="300" t="s">
        <v>9774</v>
      </c>
      <c r="H112" s="300">
        <v>13</v>
      </c>
      <c r="I112" s="300">
        <v>12</v>
      </c>
      <c r="J112" s="300">
        <v>18</v>
      </c>
      <c r="K112" s="300">
        <v>13</v>
      </c>
      <c r="L112" s="354">
        <v>44963</v>
      </c>
      <c r="M112" s="186" t="s">
        <v>841</v>
      </c>
      <c r="N112" s="351"/>
      <c r="O112" s="351"/>
      <c r="P112" s="351"/>
      <c r="Q112" s="351"/>
      <c r="R112" s="351"/>
      <c r="S112" s="351"/>
      <c r="T112" s="351"/>
      <c r="U112" s="347"/>
      <c r="V112" s="347"/>
      <c r="W112" s="347"/>
      <c r="X112" s="347"/>
      <c r="Y112" s="347"/>
      <c r="Z112" s="347"/>
      <c r="AA112" s="347"/>
      <c r="AB112" s="347"/>
      <c r="AC112" s="347"/>
      <c r="AD112" s="347"/>
      <c r="AE112" s="347"/>
      <c r="AF112" s="347"/>
      <c r="AG112" s="347"/>
      <c r="AH112" s="347"/>
      <c r="AI112" s="347"/>
      <c r="AJ112" s="347"/>
      <c r="AK112" s="347"/>
      <c r="AL112" s="347"/>
      <c r="AM112" s="347"/>
      <c r="AN112" s="347"/>
      <c r="AO112" s="347"/>
      <c r="AP112" s="347"/>
      <c r="AQ112" s="347"/>
      <c r="AR112" s="347"/>
      <c r="AS112" s="347"/>
      <c r="AT112" s="347"/>
      <c r="AU112" s="347"/>
      <c r="AV112" s="347"/>
      <c r="AW112" s="347"/>
      <c r="AX112" s="347"/>
    </row>
    <row r="113" spans="1:50" s="186" customFormat="1" ht="15.6" customHeight="1">
      <c r="A113" s="186" t="s">
        <v>8940</v>
      </c>
      <c r="B113" s="4">
        <v>328</v>
      </c>
      <c r="C113" s="346" t="s">
        <v>11685</v>
      </c>
      <c r="D113" s="4" t="s">
        <v>11684</v>
      </c>
      <c r="E113" s="341">
        <f>(AVERAGE(N113:AM113))*10</f>
        <v>64</v>
      </c>
      <c r="F113" s="300">
        <v>2023</v>
      </c>
      <c r="G113" s="300" t="s">
        <v>6524</v>
      </c>
      <c r="H113" s="300" t="s">
        <v>55</v>
      </c>
      <c r="I113" s="300" t="s">
        <v>55</v>
      </c>
      <c r="J113" s="300" t="s">
        <v>55</v>
      </c>
      <c r="K113" s="300" t="s">
        <v>55</v>
      </c>
      <c r="L113" s="354">
        <v>44963</v>
      </c>
      <c r="M113" s="186" t="s">
        <v>11599</v>
      </c>
      <c r="N113" s="351">
        <v>4</v>
      </c>
      <c r="O113" s="351">
        <v>3</v>
      </c>
      <c r="P113" s="351">
        <v>8</v>
      </c>
      <c r="Q113" s="351">
        <v>6</v>
      </c>
      <c r="R113" s="351">
        <v>5</v>
      </c>
      <c r="S113" s="351">
        <v>4</v>
      </c>
      <c r="T113" s="351">
        <v>7</v>
      </c>
      <c r="U113" s="347">
        <v>4</v>
      </c>
      <c r="V113" s="347">
        <v>8</v>
      </c>
      <c r="W113" s="347">
        <v>7</v>
      </c>
      <c r="X113" s="347">
        <v>2</v>
      </c>
      <c r="Y113" s="347">
        <v>10</v>
      </c>
      <c r="Z113" s="347">
        <v>10</v>
      </c>
      <c r="AA113" s="347">
        <v>10</v>
      </c>
      <c r="AB113" s="347">
        <v>10</v>
      </c>
      <c r="AC113" s="347">
        <v>3</v>
      </c>
      <c r="AD113" s="347">
        <v>3</v>
      </c>
      <c r="AE113" s="347">
        <v>10</v>
      </c>
      <c r="AF113" s="347">
        <v>10</v>
      </c>
      <c r="AG113" s="347">
        <v>10</v>
      </c>
      <c r="AH113" s="347">
        <v>3</v>
      </c>
      <c r="AI113" s="347">
        <v>3</v>
      </c>
      <c r="AJ113" s="347">
        <v>8</v>
      </c>
      <c r="AK113" s="347">
        <v>6</v>
      </c>
      <c r="AL113" s="347">
        <v>6</v>
      </c>
      <c r="AM113" s="347"/>
      <c r="AN113" s="347"/>
      <c r="AO113" s="347"/>
      <c r="AP113" s="347"/>
      <c r="AQ113" s="347"/>
      <c r="AR113" s="347"/>
      <c r="AS113" s="347"/>
      <c r="AT113" s="347"/>
      <c r="AU113" s="347"/>
      <c r="AV113" s="347"/>
      <c r="AW113" s="347"/>
      <c r="AX113" s="347"/>
    </row>
    <row r="114" spans="1:50" s="236" customFormat="1" ht="15.6" customHeight="1">
      <c r="A114" s="236" t="s">
        <v>2787</v>
      </c>
      <c r="B114" s="218" t="s">
        <v>11385</v>
      </c>
      <c r="C114" s="362" t="s">
        <v>11683</v>
      </c>
      <c r="D114" s="218" t="s">
        <v>11682</v>
      </c>
      <c r="E114" s="361">
        <f t="shared" ref="E114:E127" si="3">SUM(H114:K114)</f>
        <v>86</v>
      </c>
      <c r="F114" s="360">
        <v>2022</v>
      </c>
      <c r="G114" s="360" t="s">
        <v>6524</v>
      </c>
      <c r="H114" s="360">
        <v>24</v>
      </c>
      <c r="I114" s="360">
        <v>24</v>
      </c>
      <c r="J114" s="360">
        <v>15</v>
      </c>
      <c r="K114" s="360">
        <v>23</v>
      </c>
      <c r="L114" s="359">
        <v>44963</v>
      </c>
      <c r="M114" s="236" t="s">
        <v>2302</v>
      </c>
      <c r="N114" s="358"/>
      <c r="O114" s="358"/>
      <c r="P114" s="358"/>
      <c r="Q114" s="358"/>
      <c r="R114" s="358"/>
      <c r="S114" s="358"/>
      <c r="T114" s="358"/>
      <c r="U114" s="357"/>
      <c r="V114" s="357"/>
      <c r="W114" s="357"/>
      <c r="X114" s="357"/>
      <c r="Y114" s="357"/>
      <c r="Z114" s="357"/>
      <c r="AA114" s="357"/>
      <c r="AB114" s="357"/>
      <c r="AC114" s="357"/>
      <c r="AD114" s="357"/>
      <c r="AE114" s="357"/>
      <c r="AF114" s="357"/>
      <c r="AG114" s="357"/>
      <c r="AH114" s="357"/>
      <c r="AI114" s="357"/>
      <c r="AJ114" s="357"/>
      <c r="AK114" s="357"/>
      <c r="AL114" s="357"/>
      <c r="AM114" s="357"/>
      <c r="AN114" s="357"/>
      <c r="AO114" s="357"/>
      <c r="AP114" s="357"/>
      <c r="AQ114" s="357"/>
      <c r="AR114" s="357"/>
      <c r="AS114" s="357"/>
      <c r="AT114" s="357"/>
      <c r="AU114" s="357"/>
      <c r="AV114" s="357"/>
      <c r="AW114" s="357"/>
      <c r="AX114" s="357"/>
    </row>
    <row r="115" spans="1:50" s="186" customFormat="1" ht="15.6" customHeight="1">
      <c r="A115" s="186" t="s">
        <v>11650</v>
      </c>
      <c r="B115" s="4" t="s">
        <v>11385</v>
      </c>
      <c r="C115" s="346" t="s">
        <v>11681</v>
      </c>
      <c r="D115" s="4" t="s">
        <v>11680</v>
      </c>
      <c r="E115" s="341">
        <f t="shared" si="3"/>
        <v>58</v>
      </c>
      <c r="F115" s="300">
        <v>2020</v>
      </c>
      <c r="G115" s="300" t="s">
        <v>6524</v>
      </c>
      <c r="H115" s="300">
        <v>12</v>
      </c>
      <c r="I115" s="300">
        <v>18</v>
      </c>
      <c r="J115" s="300">
        <v>12</v>
      </c>
      <c r="K115" s="300">
        <v>16</v>
      </c>
      <c r="L115" s="354">
        <v>44962</v>
      </c>
      <c r="M115" s="186" t="s">
        <v>11593</v>
      </c>
      <c r="N115" s="351"/>
      <c r="O115" s="351"/>
      <c r="P115" s="351"/>
      <c r="Q115" s="351"/>
      <c r="R115" s="351"/>
      <c r="S115" s="351"/>
      <c r="T115" s="351"/>
      <c r="U115" s="347"/>
      <c r="V115" s="347"/>
      <c r="W115" s="347"/>
      <c r="X115" s="347"/>
      <c r="Y115" s="347"/>
      <c r="Z115" s="347"/>
      <c r="AA115" s="347"/>
      <c r="AB115" s="347"/>
      <c r="AC115" s="347"/>
      <c r="AD115" s="347"/>
      <c r="AE115" s="347"/>
      <c r="AF115" s="347"/>
      <c r="AG115" s="347"/>
      <c r="AH115" s="347"/>
      <c r="AI115" s="347"/>
      <c r="AJ115" s="347"/>
      <c r="AK115" s="347"/>
      <c r="AL115" s="347"/>
      <c r="AM115" s="347"/>
      <c r="AN115" s="347"/>
      <c r="AO115" s="347"/>
      <c r="AP115" s="347"/>
      <c r="AQ115" s="347"/>
      <c r="AR115" s="347"/>
      <c r="AS115" s="347"/>
      <c r="AT115" s="347"/>
      <c r="AU115" s="347"/>
      <c r="AV115" s="347"/>
      <c r="AW115" s="347"/>
      <c r="AX115" s="347"/>
    </row>
    <row r="116" spans="1:50" s="186" customFormat="1" ht="15.6" customHeight="1">
      <c r="A116" s="186" t="s">
        <v>62</v>
      </c>
      <c r="B116" s="4" t="s">
        <v>11385</v>
      </c>
      <c r="C116" s="346" t="s">
        <v>11679</v>
      </c>
      <c r="D116" s="4" t="s">
        <v>11678</v>
      </c>
      <c r="E116" s="341">
        <f t="shared" si="3"/>
        <v>75</v>
      </c>
      <c r="F116" s="300">
        <v>2015</v>
      </c>
      <c r="G116" s="300" t="s">
        <v>6524</v>
      </c>
      <c r="H116" s="300">
        <v>22</v>
      </c>
      <c r="I116" s="300">
        <v>14</v>
      </c>
      <c r="J116" s="300">
        <v>20</v>
      </c>
      <c r="K116" s="300">
        <v>19</v>
      </c>
      <c r="L116" s="354">
        <v>44962</v>
      </c>
      <c r="M116" s="186" t="s">
        <v>2302</v>
      </c>
      <c r="N116" s="351"/>
      <c r="O116" s="351"/>
      <c r="P116" s="351"/>
      <c r="Q116" s="351"/>
      <c r="R116" s="351"/>
      <c r="S116" s="351"/>
      <c r="T116" s="351"/>
      <c r="U116" s="347"/>
      <c r="V116" s="347"/>
      <c r="W116" s="347"/>
      <c r="X116" s="347"/>
      <c r="Y116" s="347"/>
      <c r="Z116" s="347"/>
      <c r="AA116" s="347"/>
      <c r="AB116" s="347"/>
      <c r="AC116" s="347"/>
      <c r="AD116" s="347"/>
      <c r="AE116" s="347"/>
      <c r="AF116" s="347"/>
      <c r="AG116" s="347"/>
      <c r="AH116" s="347"/>
      <c r="AI116" s="347"/>
      <c r="AJ116" s="347"/>
      <c r="AK116" s="347"/>
      <c r="AL116" s="347"/>
      <c r="AM116" s="347"/>
      <c r="AN116" s="347"/>
      <c r="AO116" s="347"/>
      <c r="AP116" s="347"/>
      <c r="AQ116" s="347"/>
      <c r="AR116" s="347"/>
      <c r="AS116" s="347"/>
      <c r="AT116" s="347"/>
      <c r="AU116" s="347"/>
      <c r="AV116" s="347"/>
      <c r="AW116" s="347"/>
      <c r="AX116" s="347"/>
    </row>
    <row r="117" spans="1:50" s="186" customFormat="1" ht="15.6" customHeight="1">
      <c r="A117" s="186" t="s">
        <v>62</v>
      </c>
      <c r="B117" s="4" t="s">
        <v>11385</v>
      </c>
      <c r="C117" s="346" t="s">
        <v>11679</v>
      </c>
      <c r="D117" s="4" t="s">
        <v>11678</v>
      </c>
      <c r="E117" s="341">
        <f t="shared" si="3"/>
        <v>82</v>
      </c>
      <c r="F117" s="300">
        <v>2015</v>
      </c>
      <c r="G117" s="300" t="s">
        <v>9774</v>
      </c>
      <c r="H117" s="300">
        <v>23</v>
      </c>
      <c r="I117" s="300">
        <v>19</v>
      </c>
      <c r="J117" s="300">
        <v>20</v>
      </c>
      <c r="K117" s="300">
        <v>20</v>
      </c>
      <c r="L117" s="354">
        <v>44962</v>
      </c>
      <c r="M117" s="186" t="s">
        <v>2302</v>
      </c>
      <c r="N117" s="351"/>
      <c r="O117" s="351"/>
      <c r="P117" s="351"/>
      <c r="Q117" s="351"/>
      <c r="R117" s="351"/>
      <c r="S117" s="351"/>
      <c r="T117" s="351"/>
      <c r="U117" s="347"/>
      <c r="V117" s="347"/>
      <c r="W117" s="347"/>
      <c r="X117" s="347"/>
      <c r="Y117" s="347"/>
      <c r="Z117" s="347"/>
      <c r="AA117" s="347"/>
      <c r="AB117" s="347"/>
      <c r="AC117" s="347"/>
      <c r="AD117" s="347"/>
      <c r="AE117" s="347"/>
      <c r="AF117" s="347"/>
      <c r="AG117" s="347"/>
      <c r="AH117" s="347"/>
      <c r="AI117" s="347"/>
      <c r="AJ117" s="347"/>
      <c r="AK117" s="347"/>
      <c r="AL117" s="347"/>
      <c r="AM117" s="347"/>
      <c r="AN117" s="347"/>
      <c r="AO117" s="347"/>
      <c r="AP117" s="347"/>
      <c r="AQ117" s="347"/>
      <c r="AR117" s="347"/>
      <c r="AS117" s="347"/>
      <c r="AT117" s="347"/>
      <c r="AU117" s="347"/>
      <c r="AV117" s="347"/>
      <c r="AW117" s="347"/>
      <c r="AX117" s="347"/>
    </row>
    <row r="118" spans="1:50" s="186" customFormat="1" ht="15.6" customHeight="1">
      <c r="A118" s="186" t="s">
        <v>11598</v>
      </c>
      <c r="B118" s="4" t="s">
        <v>11385</v>
      </c>
      <c r="C118" s="346" t="s">
        <v>11677</v>
      </c>
      <c r="D118" s="4" t="s">
        <v>11676</v>
      </c>
      <c r="E118" s="341">
        <f t="shared" si="3"/>
        <v>74</v>
      </c>
      <c r="F118" s="300">
        <v>2023</v>
      </c>
      <c r="G118" s="300" t="s">
        <v>6524</v>
      </c>
      <c r="H118" s="300">
        <v>20</v>
      </c>
      <c r="I118" s="300">
        <v>20</v>
      </c>
      <c r="J118" s="300">
        <v>15</v>
      </c>
      <c r="K118" s="300">
        <v>19</v>
      </c>
      <c r="L118" s="354">
        <v>44962</v>
      </c>
      <c r="M118" s="186" t="s">
        <v>2302</v>
      </c>
      <c r="N118" s="351"/>
      <c r="O118" s="351"/>
      <c r="P118" s="351"/>
      <c r="Q118" s="351"/>
      <c r="R118" s="351"/>
      <c r="S118" s="351"/>
      <c r="T118" s="351"/>
      <c r="U118" s="347"/>
      <c r="V118" s="347"/>
      <c r="W118" s="347"/>
      <c r="X118" s="347"/>
      <c r="Y118" s="347"/>
      <c r="Z118" s="347"/>
      <c r="AA118" s="347"/>
      <c r="AB118" s="347"/>
      <c r="AC118" s="347"/>
      <c r="AD118" s="347"/>
      <c r="AE118" s="347"/>
      <c r="AF118" s="347"/>
      <c r="AG118" s="347"/>
      <c r="AH118" s="347"/>
      <c r="AI118" s="347"/>
      <c r="AJ118" s="347"/>
      <c r="AK118" s="347"/>
      <c r="AL118" s="347"/>
      <c r="AM118" s="347"/>
      <c r="AN118" s="347"/>
      <c r="AO118" s="347"/>
      <c r="AP118" s="347"/>
      <c r="AQ118" s="347"/>
      <c r="AR118" s="347"/>
      <c r="AS118" s="347"/>
      <c r="AT118" s="347"/>
      <c r="AU118" s="347"/>
      <c r="AV118" s="347"/>
      <c r="AW118" s="347"/>
      <c r="AX118" s="347"/>
    </row>
    <row r="119" spans="1:50" s="186" customFormat="1" ht="15.6" customHeight="1">
      <c r="A119" s="186" t="s">
        <v>8940</v>
      </c>
      <c r="B119" s="4">
        <v>327</v>
      </c>
      <c r="C119" s="346" t="s">
        <v>11675</v>
      </c>
      <c r="D119" s="4" t="s">
        <v>11658</v>
      </c>
      <c r="E119" s="341">
        <f t="shared" si="3"/>
        <v>63</v>
      </c>
      <c r="F119" s="300">
        <v>2022</v>
      </c>
      <c r="G119" s="300" t="s">
        <v>6524</v>
      </c>
      <c r="H119" s="300">
        <v>15</v>
      </c>
      <c r="I119" s="300">
        <v>16</v>
      </c>
      <c r="J119" s="300">
        <v>20</v>
      </c>
      <c r="K119" s="300">
        <v>12</v>
      </c>
      <c r="L119" s="354">
        <v>44962</v>
      </c>
      <c r="M119" s="186" t="s">
        <v>11599</v>
      </c>
      <c r="N119" s="351"/>
      <c r="O119" s="351"/>
      <c r="P119" s="351"/>
      <c r="Q119" s="351"/>
      <c r="R119" s="351"/>
      <c r="S119" s="351"/>
      <c r="T119" s="351"/>
      <c r="U119" s="347"/>
      <c r="V119" s="347"/>
      <c r="W119" s="347"/>
      <c r="X119" s="347"/>
      <c r="Y119" s="347"/>
      <c r="Z119" s="347"/>
      <c r="AA119" s="347"/>
      <c r="AB119" s="347"/>
      <c r="AC119" s="347"/>
      <c r="AD119" s="347"/>
      <c r="AE119" s="347"/>
      <c r="AF119" s="347"/>
      <c r="AG119" s="347"/>
      <c r="AH119" s="347"/>
      <c r="AI119" s="347"/>
      <c r="AJ119" s="347"/>
      <c r="AK119" s="347"/>
      <c r="AL119" s="347"/>
      <c r="AM119" s="347"/>
      <c r="AN119" s="347"/>
      <c r="AO119" s="347"/>
      <c r="AP119" s="347"/>
      <c r="AQ119" s="347"/>
      <c r="AR119" s="347"/>
      <c r="AS119" s="347"/>
      <c r="AT119" s="347"/>
      <c r="AU119" s="347"/>
      <c r="AV119" s="347"/>
      <c r="AW119" s="347"/>
      <c r="AX119" s="347"/>
    </row>
    <row r="120" spans="1:50" s="186" customFormat="1" ht="15.6" customHeight="1">
      <c r="A120" s="186" t="s">
        <v>2787</v>
      </c>
      <c r="B120" s="4" t="s">
        <v>11385</v>
      </c>
      <c r="C120" s="346" t="s">
        <v>11673</v>
      </c>
      <c r="D120" s="4" t="s">
        <v>11674</v>
      </c>
      <c r="E120" s="341">
        <f t="shared" si="3"/>
        <v>69</v>
      </c>
      <c r="F120" s="300">
        <v>2019</v>
      </c>
      <c r="G120" s="300" t="s">
        <v>6524</v>
      </c>
      <c r="H120" s="300">
        <v>20</v>
      </c>
      <c r="I120" s="300">
        <v>14</v>
      </c>
      <c r="J120" s="300">
        <v>16</v>
      </c>
      <c r="K120" s="300">
        <v>19</v>
      </c>
      <c r="L120" s="354">
        <v>44963</v>
      </c>
      <c r="M120" s="186" t="s">
        <v>2302</v>
      </c>
      <c r="N120" s="351"/>
      <c r="O120" s="351"/>
      <c r="P120" s="351"/>
      <c r="Q120" s="351"/>
      <c r="R120" s="351"/>
      <c r="S120" s="351"/>
      <c r="T120" s="351"/>
      <c r="U120" s="347"/>
      <c r="V120" s="347"/>
      <c r="W120" s="347"/>
      <c r="X120" s="347"/>
      <c r="Y120" s="347"/>
      <c r="Z120" s="347"/>
      <c r="AA120" s="347"/>
      <c r="AB120" s="347"/>
      <c r="AC120" s="347"/>
      <c r="AD120" s="347"/>
      <c r="AE120" s="347"/>
      <c r="AF120" s="347"/>
      <c r="AG120" s="347"/>
      <c r="AH120" s="347"/>
      <c r="AI120" s="347"/>
      <c r="AJ120" s="347"/>
      <c r="AK120" s="347"/>
      <c r="AL120" s="347"/>
      <c r="AM120" s="347"/>
      <c r="AN120" s="347"/>
      <c r="AO120" s="347"/>
      <c r="AP120" s="347"/>
      <c r="AQ120" s="347"/>
      <c r="AR120" s="347"/>
      <c r="AS120" s="347"/>
      <c r="AT120" s="347"/>
      <c r="AU120" s="347"/>
      <c r="AV120" s="347"/>
      <c r="AW120" s="347"/>
      <c r="AX120" s="347"/>
    </row>
    <row r="121" spans="1:50" s="186" customFormat="1" ht="15.6" customHeight="1">
      <c r="A121" s="186" t="s">
        <v>2787</v>
      </c>
      <c r="B121" s="4" t="s">
        <v>11385</v>
      </c>
      <c r="C121" s="346" t="s">
        <v>11673</v>
      </c>
      <c r="D121" s="4" t="s">
        <v>11672</v>
      </c>
      <c r="E121" s="341">
        <f t="shared" si="3"/>
        <v>79</v>
      </c>
      <c r="F121" s="300">
        <v>2018</v>
      </c>
      <c r="G121" s="300" t="s">
        <v>6524</v>
      </c>
      <c r="H121" s="300">
        <v>19</v>
      </c>
      <c r="I121" s="300">
        <v>23</v>
      </c>
      <c r="J121" s="300">
        <v>16</v>
      </c>
      <c r="K121" s="300">
        <v>21</v>
      </c>
      <c r="L121" s="354">
        <v>44961</v>
      </c>
      <c r="M121" s="186" t="s">
        <v>2302</v>
      </c>
      <c r="N121" s="351"/>
      <c r="O121" s="351"/>
      <c r="P121" s="351"/>
      <c r="Q121" s="351"/>
      <c r="R121" s="351"/>
      <c r="S121" s="351"/>
      <c r="T121" s="351"/>
      <c r="U121" s="347"/>
      <c r="V121" s="347"/>
      <c r="W121" s="347"/>
      <c r="X121" s="347"/>
      <c r="Y121" s="347"/>
      <c r="Z121" s="347"/>
      <c r="AA121" s="347"/>
      <c r="AB121" s="347"/>
      <c r="AC121" s="347"/>
      <c r="AD121" s="347"/>
      <c r="AE121" s="347"/>
      <c r="AF121" s="347"/>
      <c r="AG121" s="347"/>
      <c r="AH121" s="347"/>
      <c r="AI121" s="347"/>
      <c r="AJ121" s="347"/>
      <c r="AK121" s="347"/>
      <c r="AL121" s="347"/>
      <c r="AM121" s="347"/>
      <c r="AN121" s="347"/>
      <c r="AO121" s="347"/>
      <c r="AP121" s="347"/>
      <c r="AQ121" s="347"/>
      <c r="AR121" s="347"/>
      <c r="AS121" s="347"/>
      <c r="AT121" s="347"/>
      <c r="AU121" s="347"/>
      <c r="AV121" s="347"/>
      <c r="AW121" s="347"/>
      <c r="AX121" s="347"/>
    </row>
    <row r="122" spans="1:50" s="186" customFormat="1" ht="15.6" customHeight="1">
      <c r="A122" s="186" t="s">
        <v>11478</v>
      </c>
      <c r="B122" s="4" t="s">
        <v>11385</v>
      </c>
      <c r="C122" s="346" t="s">
        <v>11671</v>
      </c>
      <c r="D122" s="186" t="s">
        <v>11670</v>
      </c>
      <c r="E122" s="341">
        <f t="shared" si="3"/>
        <v>73</v>
      </c>
      <c r="F122" s="300">
        <v>2004</v>
      </c>
      <c r="G122" s="300" t="s">
        <v>6524</v>
      </c>
      <c r="H122" s="300">
        <v>21</v>
      </c>
      <c r="I122" s="300">
        <v>15</v>
      </c>
      <c r="J122" s="300">
        <v>16</v>
      </c>
      <c r="K122" s="300">
        <v>21</v>
      </c>
      <c r="L122" s="354">
        <v>44959</v>
      </c>
      <c r="M122" s="186" t="s">
        <v>841</v>
      </c>
      <c r="N122" s="351"/>
      <c r="O122" s="351"/>
      <c r="P122" s="351"/>
      <c r="Q122" s="351"/>
      <c r="R122" s="351"/>
      <c r="S122" s="351"/>
      <c r="T122" s="351"/>
      <c r="U122" s="347"/>
      <c r="V122" s="347"/>
      <c r="W122" s="347"/>
      <c r="X122" s="347"/>
      <c r="Y122" s="347"/>
      <c r="Z122" s="347"/>
      <c r="AA122" s="347"/>
      <c r="AB122" s="347"/>
      <c r="AC122" s="347"/>
      <c r="AD122" s="347"/>
      <c r="AE122" s="347"/>
      <c r="AF122" s="347"/>
      <c r="AG122" s="347"/>
      <c r="AH122" s="347"/>
      <c r="AI122" s="347"/>
      <c r="AJ122" s="347"/>
      <c r="AK122" s="347"/>
      <c r="AL122" s="347"/>
      <c r="AM122" s="347"/>
      <c r="AN122" s="347"/>
      <c r="AO122" s="347"/>
      <c r="AP122" s="347"/>
      <c r="AQ122" s="347"/>
      <c r="AR122" s="347"/>
      <c r="AS122" s="347"/>
      <c r="AT122" s="347"/>
      <c r="AU122" s="347"/>
      <c r="AV122" s="347"/>
      <c r="AW122" s="347"/>
      <c r="AX122" s="347"/>
    </row>
    <row r="123" spans="1:50" s="186" customFormat="1" ht="15.6" customHeight="1">
      <c r="A123" s="186" t="s">
        <v>11478</v>
      </c>
      <c r="B123" s="4" t="s">
        <v>11385</v>
      </c>
      <c r="C123" s="346" t="s">
        <v>11671</v>
      </c>
      <c r="D123" s="186" t="s">
        <v>11670</v>
      </c>
      <c r="E123" s="341">
        <f t="shared" si="3"/>
        <v>71</v>
      </c>
      <c r="F123" s="300">
        <v>2004</v>
      </c>
      <c r="G123" s="300" t="s">
        <v>9774</v>
      </c>
      <c r="H123" s="300">
        <v>17</v>
      </c>
      <c r="I123" s="300">
        <v>15</v>
      </c>
      <c r="J123" s="300">
        <v>18</v>
      </c>
      <c r="K123" s="300">
        <v>21</v>
      </c>
      <c r="L123" s="354">
        <v>44959</v>
      </c>
      <c r="M123" s="186" t="s">
        <v>841</v>
      </c>
      <c r="N123" s="351"/>
      <c r="O123" s="351"/>
      <c r="P123" s="351"/>
      <c r="Q123" s="351"/>
      <c r="R123" s="351"/>
      <c r="S123" s="351"/>
      <c r="T123" s="351"/>
      <c r="U123" s="347"/>
      <c r="V123" s="347"/>
      <c r="W123" s="347"/>
      <c r="X123" s="347"/>
      <c r="Y123" s="347"/>
      <c r="Z123" s="347"/>
      <c r="AA123" s="347"/>
      <c r="AB123" s="347"/>
      <c r="AC123" s="347"/>
      <c r="AD123" s="347"/>
      <c r="AE123" s="347"/>
      <c r="AF123" s="347"/>
      <c r="AG123" s="347"/>
      <c r="AH123" s="347"/>
      <c r="AI123" s="347"/>
      <c r="AJ123" s="347"/>
      <c r="AK123" s="347"/>
      <c r="AL123" s="347"/>
      <c r="AM123" s="347"/>
      <c r="AN123" s="347"/>
      <c r="AO123" s="347"/>
      <c r="AP123" s="347"/>
      <c r="AQ123" s="347"/>
      <c r="AR123" s="347"/>
      <c r="AS123" s="347"/>
      <c r="AT123" s="347"/>
      <c r="AU123" s="347"/>
      <c r="AV123" s="347"/>
      <c r="AW123" s="347"/>
      <c r="AX123" s="347"/>
    </row>
    <row r="124" spans="1:50" s="186" customFormat="1" ht="15.6" customHeight="1">
      <c r="A124" s="186" t="s">
        <v>2787</v>
      </c>
      <c r="B124" s="4" t="s">
        <v>11385</v>
      </c>
      <c r="C124" s="346" t="s">
        <v>11669</v>
      </c>
      <c r="D124" s="4" t="s">
        <v>11668</v>
      </c>
      <c r="E124" s="341">
        <f t="shared" si="3"/>
        <v>77</v>
      </c>
      <c r="F124" s="300">
        <v>2022</v>
      </c>
      <c r="G124" s="300" t="s">
        <v>6524</v>
      </c>
      <c r="H124" s="300">
        <v>20</v>
      </c>
      <c r="I124" s="300">
        <v>22</v>
      </c>
      <c r="J124" s="300">
        <v>15</v>
      </c>
      <c r="K124" s="300">
        <v>20</v>
      </c>
      <c r="L124" s="354">
        <v>44959</v>
      </c>
      <c r="M124" s="186" t="s">
        <v>2302</v>
      </c>
      <c r="N124" s="351"/>
      <c r="O124" s="351"/>
      <c r="P124" s="351"/>
      <c r="Q124" s="351"/>
      <c r="R124" s="351"/>
      <c r="S124" s="351"/>
      <c r="T124" s="351"/>
      <c r="U124" s="347"/>
      <c r="V124" s="347"/>
      <c r="W124" s="347"/>
      <c r="X124" s="347"/>
      <c r="Y124" s="347"/>
      <c r="Z124" s="347"/>
      <c r="AA124" s="347"/>
      <c r="AB124" s="347"/>
      <c r="AC124" s="347"/>
      <c r="AD124" s="347"/>
      <c r="AE124" s="347"/>
      <c r="AF124" s="347"/>
      <c r="AG124" s="347"/>
      <c r="AH124" s="347"/>
      <c r="AI124" s="347"/>
      <c r="AJ124" s="347"/>
      <c r="AK124" s="347"/>
      <c r="AL124" s="347"/>
      <c r="AM124" s="347"/>
      <c r="AN124" s="347"/>
      <c r="AO124" s="347"/>
      <c r="AP124" s="347"/>
      <c r="AQ124" s="347"/>
      <c r="AR124" s="347"/>
      <c r="AS124" s="347"/>
      <c r="AT124" s="347"/>
      <c r="AU124" s="347"/>
      <c r="AV124" s="347"/>
      <c r="AW124" s="347"/>
      <c r="AX124" s="347"/>
    </row>
    <row r="125" spans="1:50" s="186" customFormat="1" ht="15.6" customHeight="1">
      <c r="A125" s="186" t="s">
        <v>2787</v>
      </c>
      <c r="B125" s="4" t="s">
        <v>11385</v>
      </c>
      <c r="C125" s="346" t="s">
        <v>11667</v>
      </c>
      <c r="D125" s="4" t="s">
        <v>11666</v>
      </c>
      <c r="E125" s="341">
        <f t="shared" si="3"/>
        <v>88</v>
      </c>
      <c r="F125" s="300">
        <v>2017</v>
      </c>
      <c r="G125" s="300" t="s">
        <v>6524</v>
      </c>
      <c r="H125" s="300">
        <v>23</v>
      </c>
      <c r="I125" s="300">
        <v>24</v>
      </c>
      <c r="J125" s="300">
        <v>18</v>
      </c>
      <c r="K125" s="300">
        <v>23</v>
      </c>
      <c r="L125" s="354">
        <v>44958</v>
      </c>
      <c r="M125" s="186" t="s">
        <v>2302</v>
      </c>
      <c r="N125" s="351"/>
      <c r="O125" s="351"/>
      <c r="P125" s="351"/>
      <c r="Q125" s="351"/>
      <c r="R125" s="351"/>
      <c r="S125" s="351"/>
      <c r="T125" s="351"/>
      <c r="U125" s="347"/>
      <c r="V125" s="347"/>
      <c r="W125" s="347"/>
      <c r="X125" s="347"/>
      <c r="Y125" s="347"/>
      <c r="Z125" s="347"/>
      <c r="AA125" s="347"/>
      <c r="AB125" s="347"/>
      <c r="AC125" s="347"/>
      <c r="AD125" s="347"/>
      <c r="AE125" s="347"/>
      <c r="AF125" s="347"/>
      <c r="AG125" s="347"/>
      <c r="AH125" s="347"/>
      <c r="AI125" s="347"/>
      <c r="AJ125" s="347"/>
      <c r="AK125" s="347"/>
      <c r="AL125" s="347"/>
      <c r="AM125" s="347"/>
      <c r="AN125" s="347"/>
      <c r="AO125" s="347"/>
      <c r="AP125" s="347"/>
      <c r="AQ125" s="347"/>
      <c r="AR125" s="347"/>
      <c r="AS125" s="347"/>
      <c r="AT125" s="347"/>
      <c r="AU125" s="347"/>
      <c r="AV125" s="347"/>
      <c r="AW125" s="347"/>
      <c r="AX125" s="347"/>
    </row>
    <row r="126" spans="1:50" s="186" customFormat="1" ht="15.6" customHeight="1">
      <c r="A126" s="186" t="s">
        <v>11498</v>
      </c>
      <c r="B126" s="4" t="s">
        <v>11385</v>
      </c>
      <c r="C126" s="346" t="s">
        <v>11530</v>
      </c>
      <c r="D126" s="4" t="s">
        <v>11665</v>
      </c>
      <c r="E126" s="341">
        <f t="shared" si="3"/>
        <v>64</v>
      </c>
      <c r="F126" s="300">
        <v>2013</v>
      </c>
      <c r="G126" s="300" t="s">
        <v>6524</v>
      </c>
      <c r="H126" s="300">
        <v>17</v>
      </c>
      <c r="I126" s="300">
        <v>16</v>
      </c>
      <c r="J126" s="300">
        <v>15</v>
      </c>
      <c r="K126" s="300">
        <v>16</v>
      </c>
      <c r="L126" s="354">
        <v>44958</v>
      </c>
      <c r="M126" s="186" t="s">
        <v>11593</v>
      </c>
      <c r="N126" s="351"/>
      <c r="O126" s="351"/>
      <c r="P126" s="351"/>
      <c r="Q126" s="351"/>
      <c r="R126" s="351"/>
      <c r="S126" s="351"/>
      <c r="T126" s="351"/>
      <c r="U126" s="347"/>
      <c r="V126" s="347"/>
      <c r="W126" s="347"/>
      <c r="X126" s="347"/>
      <c r="Y126" s="347"/>
      <c r="Z126" s="347"/>
      <c r="AA126" s="347"/>
      <c r="AB126" s="347"/>
      <c r="AC126" s="347"/>
      <c r="AD126" s="347"/>
      <c r="AE126" s="347"/>
      <c r="AF126" s="347"/>
      <c r="AG126" s="347"/>
      <c r="AH126" s="347"/>
      <c r="AI126" s="347"/>
      <c r="AJ126" s="347"/>
      <c r="AK126" s="347"/>
      <c r="AL126" s="347"/>
      <c r="AM126" s="347"/>
      <c r="AN126" s="347"/>
      <c r="AO126" s="347"/>
      <c r="AP126" s="347"/>
      <c r="AQ126" s="347"/>
      <c r="AR126" s="347"/>
      <c r="AS126" s="347"/>
      <c r="AT126" s="347"/>
      <c r="AU126" s="347"/>
      <c r="AV126" s="347"/>
      <c r="AW126" s="347"/>
      <c r="AX126" s="347"/>
    </row>
    <row r="127" spans="1:50" s="186" customFormat="1" ht="15.6" customHeight="1">
      <c r="A127" s="186" t="s">
        <v>11598</v>
      </c>
      <c r="B127" s="4">
        <v>327</v>
      </c>
      <c r="C127" s="346" t="s">
        <v>11664</v>
      </c>
      <c r="D127" s="4" t="s">
        <v>11658</v>
      </c>
      <c r="E127" s="341">
        <f t="shared" si="3"/>
        <v>95</v>
      </c>
      <c r="F127" s="300">
        <v>2022</v>
      </c>
      <c r="G127" s="300" t="s">
        <v>6524</v>
      </c>
      <c r="H127" s="300">
        <v>24</v>
      </c>
      <c r="I127" s="300">
        <v>25</v>
      </c>
      <c r="J127" s="300">
        <v>25</v>
      </c>
      <c r="K127" s="300">
        <v>21</v>
      </c>
      <c r="L127" s="354">
        <v>44958</v>
      </c>
      <c r="M127" s="186" t="s">
        <v>11599</v>
      </c>
      <c r="N127" s="351"/>
      <c r="O127" s="351"/>
      <c r="P127" s="351"/>
      <c r="Q127" s="351"/>
      <c r="R127" s="351"/>
      <c r="S127" s="351"/>
      <c r="T127" s="351"/>
      <c r="U127" s="347"/>
      <c r="V127" s="347"/>
      <c r="W127" s="347"/>
      <c r="X127" s="347"/>
      <c r="Y127" s="347"/>
      <c r="Z127" s="347"/>
      <c r="AA127" s="347"/>
      <c r="AB127" s="347"/>
      <c r="AC127" s="347"/>
      <c r="AD127" s="347"/>
      <c r="AE127" s="347"/>
      <c r="AF127" s="347"/>
      <c r="AG127" s="347"/>
      <c r="AH127" s="347"/>
      <c r="AI127" s="347"/>
      <c r="AJ127" s="347"/>
      <c r="AK127" s="347"/>
      <c r="AL127" s="347"/>
      <c r="AM127" s="347"/>
      <c r="AN127" s="347"/>
      <c r="AO127" s="347"/>
      <c r="AP127" s="347"/>
      <c r="AQ127" s="347"/>
      <c r="AR127" s="347"/>
      <c r="AS127" s="347"/>
      <c r="AT127" s="347"/>
      <c r="AU127" s="347"/>
      <c r="AV127" s="347"/>
      <c r="AW127" s="347"/>
      <c r="AX127" s="347"/>
    </row>
    <row r="128" spans="1:50" s="186" customFormat="1" ht="15.6" customHeight="1">
      <c r="A128" s="186" t="s">
        <v>11498</v>
      </c>
      <c r="B128" s="4" t="s">
        <v>11385</v>
      </c>
      <c r="C128" s="346" t="s">
        <v>11663</v>
      </c>
      <c r="D128" s="4" t="s">
        <v>11662</v>
      </c>
      <c r="E128" s="341">
        <f>(AVERAGE(N128:S128))*10</f>
        <v>51.666666666666671</v>
      </c>
      <c r="F128" s="300">
        <v>2022</v>
      </c>
      <c r="G128" s="300" t="s">
        <v>6524</v>
      </c>
      <c r="H128" s="300" t="s">
        <v>55</v>
      </c>
      <c r="I128" s="300" t="s">
        <v>55</v>
      </c>
      <c r="J128" s="300" t="s">
        <v>55</v>
      </c>
      <c r="K128" s="300" t="s">
        <v>55</v>
      </c>
      <c r="L128" s="354">
        <v>44957</v>
      </c>
      <c r="M128" s="186" t="s">
        <v>11475</v>
      </c>
      <c r="N128" s="351">
        <v>8</v>
      </c>
      <c r="O128" s="351">
        <v>5</v>
      </c>
      <c r="P128" s="351">
        <v>4</v>
      </c>
      <c r="Q128" s="351">
        <v>4</v>
      </c>
      <c r="R128" s="351">
        <v>6</v>
      </c>
      <c r="S128" s="351">
        <v>4</v>
      </c>
      <c r="T128" s="351"/>
      <c r="U128" s="347"/>
      <c r="V128" s="347"/>
      <c r="W128" s="347"/>
      <c r="X128" s="347"/>
      <c r="Y128" s="347"/>
      <c r="Z128" s="347"/>
      <c r="AA128" s="347"/>
      <c r="AB128" s="347"/>
      <c r="AC128" s="347"/>
      <c r="AD128" s="347"/>
      <c r="AE128" s="347"/>
      <c r="AF128" s="347"/>
      <c r="AG128" s="347"/>
      <c r="AH128" s="347"/>
      <c r="AI128" s="347"/>
      <c r="AJ128" s="347"/>
      <c r="AK128" s="347"/>
      <c r="AL128" s="347"/>
      <c r="AM128" s="347"/>
      <c r="AN128" s="347"/>
      <c r="AO128" s="347"/>
      <c r="AP128" s="347"/>
      <c r="AQ128" s="347"/>
      <c r="AR128" s="347"/>
      <c r="AS128" s="347"/>
      <c r="AT128" s="347"/>
      <c r="AU128" s="347"/>
      <c r="AV128" s="347"/>
      <c r="AW128" s="347"/>
      <c r="AX128" s="347"/>
    </row>
    <row r="129" spans="1:50" s="186" customFormat="1" ht="15.6" customHeight="1">
      <c r="A129" s="186" t="s">
        <v>11498</v>
      </c>
      <c r="B129" s="4" t="s">
        <v>11385</v>
      </c>
      <c r="C129" s="346" t="s">
        <v>11663</v>
      </c>
      <c r="D129" s="4" t="s">
        <v>11662</v>
      </c>
      <c r="E129" s="341">
        <f>(AVERAGE(N129:S129))*10</f>
        <v>53.333333333333329</v>
      </c>
      <c r="F129" s="300">
        <v>2022</v>
      </c>
      <c r="G129" s="300" t="s">
        <v>9774</v>
      </c>
      <c r="H129" s="300" t="s">
        <v>55</v>
      </c>
      <c r="I129" s="300" t="s">
        <v>55</v>
      </c>
      <c r="J129" s="300" t="s">
        <v>55</v>
      </c>
      <c r="K129" s="300" t="s">
        <v>55</v>
      </c>
      <c r="L129" s="354">
        <v>44957</v>
      </c>
      <c r="M129" s="186" t="s">
        <v>11475</v>
      </c>
      <c r="N129" s="351">
        <v>7</v>
      </c>
      <c r="O129" s="351">
        <v>6</v>
      </c>
      <c r="P129" s="351">
        <v>4</v>
      </c>
      <c r="Q129" s="351">
        <v>5</v>
      </c>
      <c r="R129" s="351">
        <v>5</v>
      </c>
      <c r="S129" s="351">
        <v>5</v>
      </c>
      <c r="T129" s="351"/>
      <c r="U129" s="347"/>
      <c r="V129" s="347"/>
      <c r="W129" s="347"/>
      <c r="X129" s="347"/>
      <c r="Y129" s="347"/>
      <c r="Z129" s="347"/>
      <c r="AA129" s="347"/>
      <c r="AB129" s="347"/>
      <c r="AC129" s="347"/>
      <c r="AD129" s="347"/>
      <c r="AE129" s="347"/>
      <c r="AF129" s="347"/>
      <c r="AG129" s="347"/>
      <c r="AH129" s="347"/>
      <c r="AI129" s="347"/>
      <c r="AJ129" s="347"/>
      <c r="AK129" s="347"/>
      <c r="AL129" s="347"/>
      <c r="AM129" s="347"/>
      <c r="AN129" s="347"/>
      <c r="AO129" s="347"/>
      <c r="AP129" s="347"/>
      <c r="AQ129" s="347"/>
      <c r="AR129" s="347"/>
      <c r="AS129" s="347"/>
      <c r="AT129" s="347"/>
      <c r="AU129" s="347"/>
      <c r="AV129" s="347"/>
      <c r="AW129" s="347"/>
      <c r="AX129" s="347"/>
    </row>
    <row r="130" spans="1:50" s="186" customFormat="1" ht="15.6" customHeight="1">
      <c r="A130" s="186" t="s">
        <v>2787</v>
      </c>
      <c r="B130" s="4" t="s">
        <v>11385</v>
      </c>
      <c r="C130" s="346" t="s">
        <v>11661</v>
      </c>
      <c r="D130" s="4" t="s">
        <v>11660</v>
      </c>
      <c r="E130" s="341">
        <f>SUM(H130:K130)</f>
        <v>74</v>
      </c>
      <c r="F130" s="300">
        <v>2023</v>
      </c>
      <c r="G130" s="300" t="s">
        <v>6524</v>
      </c>
      <c r="H130" s="300">
        <v>21</v>
      </c>
      <c r="I130" s="300">
        <v>20</v>
      </c>
      <c r="J130" s="300">
        <v>15</v>
      </c>
      <c r="K130" s="300">
        <v>18</v>
      </c>
      <c r="L130" s="354">
        <v>44957</v>
      </c>
      <c r="M130" s="186" t="s">
        <v>2302</v>
      </c>
      <c r="N130" s="351"/>
      <c r="O130" s="351"/>
      <c r="P130" s="351"/>
      <c r="Q130" s="351"/>
      <c r="R130" s="351"/>
      <c r="S130" s="351"/>
      <c r="T130" s="351"/>
      <c r="U130" s="347"/>
      <c r="V130" s="347"/>
      <c r="W130" s="347"/>
      <c r="X130" s="347"/>
      <c r="Y130" s="347"/>
      <c r="Z130" s="347"/>
      <c r="AA130" s="347"/>
      <c r="AB130" s="347"/>
      <c r="AC130" s="347"/>
      <c r="AD130" s="347"/>
      <c r="AE130" s="347"/>
      <c r="AF130" s="347"/>
      <c r="AG130" s="347"/>
      <c r="AH130" s="347"/>
      <c r="AI130" s="347"/>
      <c r="AJ130" s="347"/>
      <c r="AK130" s="347"/>
      <c r="AL130" s="347"/>
      <c r="AM130" s="347"/>
      <c r="AN130" s="347"/>
      <c r="AO130" s="347"/>
      <c r="AP130" s="347"/>
      <c r="AQ130" s="347"/>
      <c r="AR130" s="347"/>
      <c r="AS130" s="347"/>
      <c r="AT130" s="347"/>
      <c r="AU130" s="347"/>
      <c r="AV130" s="347"/>
      <c r="AW130" s="347"/>
      <c r="AX130" s="347"/>
    </row>
    <row r="131" spans="1:50" s="186" customFormat="1" ht="15.6" customHeight="1">
      <c r="A131" s="186" t="s">
        <v>8940</v>
      </c>
      <c r="B131" s="4">
        <v>327</v>
      </c>
      <c r="C131" s="346" t="s">
        <v>11659</v>
      </c>
      <c r="D131" s="4" t="s">
        <v>11658</v>
      </c>
      <c r="E131" s="341">
        <f>SUM(H131:K131)</f>
        <v>69</v>
      </c>
      <c r="F131" s="300">
        <v>2022</v>
      </c>
      <c r="G131" s="300" t="s">
        <v>6524</v>
      </c>
      <c r="H131" s="300">
        <v>14</v>
      </c>
      <c r="I131" s="300">
        <v>20</v>
      </c>
      <c r="J131" s="300">
        <v>17</v>
      </c>
      <c r="K131" s="300">
        <v>18</v>
      </c>
      <c r="L131" s="354">
        <v>44957</v>
      </c>
      <c r="M131" s="186" t="s">
        <v>11599</v>
      </c>
      <c r="N131" s="351"/>
      <c r="O131" s="351"/>
      <c r="P131" s="351"/>
      <c r="Q131" s="351"/>
      <c r="R131" s="351"/>
      <c r="S131" s="351"/>
      <c r="T131" s="351"/>
      <c r="U131" s="347"/>
      <c r="V131" s="347"/>
      <c r="W131" s="347"/>
      <c r="X131" s="347"/>
      <c r="Y131" s="347"/>
      <c r="Z131" s="347"/>
      <c r="AA131" s="347"/>
      <c r="AB131" s="347"/>
      <c r="AC131" s="347"/>
      <c r="AD131" s="347"/>
      <c r="AE131" s="347"/>
      <c r="AF131" s="347"/>
      <c r="AG131" s="347"/>
      <c r="AH131" s="347"/>
      <c r="AI131" s="347"/>
      <c r="AJ131" s="347"/>
      <c r="AK131" s="347"/>
      <c r="AL131" s="347"/>
      <c r="AM131" s="347"/>
      <c r="AN131" s="347"/>
      <c r="AO131" s="347"/>
      <c r="AP131" s="347"/>
      <c r="AQ131" s="347"/>
      <c r="AR131" s="347"/>
      <c r="AS131" s="347"/>
      <c r="AT131" s="347"/>
      <c r="AU131" s="347"/>
      <c r="AV131" s="347"/>
      <c r="AW131" s="347"/>
      <c r="AX131" s="347"/>
    </row>
    <row r="132" spans="1:50" s="186" customFormat="1" ht="15.6" customHeight="1">
      <c r="A132" s="186" t="s">
        <v>2787</v>
      </c>
      <c r="B132" s="4" t="s">
        <v>11385</v>
      </c>
      <c r="C132" s="346" t="s">
        <v>11657</v>
      </c>
      <c r="D132" s="4" t="s">
        <v>11656</v>
      </c>
      <c r="E132" s="341">
        <f>SUM(H132:K132)</f>
        <v>90</v>
      </c>
      <c r="F132" s="300">
        <v>2018</v>
      </c>
      <c r="G132" s="300" t="s">
        <v>6524</v>
      </c>
      <c r="H132" s="300">
        <v>21</v>
      </c>
      <c r="I132" s="300">
        <v>23</v>
      </c>
      <c r="J132" s="300">
        <v>25</v>
      </c>
      <c r="K132" s="300">
        <v>21</v>
      </c>
      <c r="L132" s="354">
        <v>44956</v>
      </c>
      <c r="M132" s="186" t="s">
        <v>841</v>
      </c>
      <c r="N132" s="351"/>
      <c r="O132" s="351"/>
      <c r="P132" s="351"/>
      <c r="Q132" s="351"/>
      <c r="R132" s="351"/>
      <c r="S132" s="351"/>
      <c r="T132" s="351"/>
      <c r="U132" s="347"/>
      <c r="V132" s="347"/>
      <c r="W132" s="347"/>
      <c r="X132" s="347"/>
      <c r="Y132" s="347"/>
      <c r="Z132" s="347"/>
      <c r="AA132" s="347"/>
      <c r="AB132" s="347"/>
      <c r="AC132" s="347"/>
      <c r="AD132" s="347"/>
      <c r="AE132" s="347"/>
      <c r="AF132" s="347"/>
      <c r="AG132" s="347"/>
      <c r="AH132" s="347"/>
      <c r="AI132" s="347"/>
      <c r="AJ132" s="347"/>
      <c r="AK132" s="347"/>
      <c r="AL132" s="347"/>
      <c r="AM132" s="347"/>
      <c r="AN132" s="347"/>
      <c r="AO132" s="347"/>
      <c r="AP132" s="347"/>
      <c r="AQ132" s="347"/>
      <c r="AR132" s="347"/>
      <c r="AS132" s="347"/>
      <c r="AT132" s="347"/>
      <c r="AU132" s="347"/>
      <c r="AV132" s="347"/>
      <c r="AW132" s="347"/>
      <c r="AX132" s="347"/>
    </row>
    <row r="133" spans="1:50" s="186" customFormat="1" ht="15.6" customHeight="1">
      <c r="A133" s="186" t="s">
        <v>2787</v>
      </c>
      <c r="B133" s="4" t="s">
        <v>11385</v>
      </c>
      <c r="C133" s="346" t="s">
        <v>2542</v>
      </c>
      <c r="D133" s="4" t="s">
        <v>11655</v>
      </c>
      <c r="E133" s="341">
        <f>SUM(H133:K133)</f>
        <v>73</v>
      </c>
      <c r="F133" s="300">
        <v>2023</v>
      </c>
      <c r="G133" s="300" t="s">
        <v>6524</v>
      </c>
      <c r="H133" s="300">
        <v>18</v>
      </c>
      <c r="I133" s="300">
        <v>19</v>
      </c>
      <c r="J133" s="300">
        <v>16</v>
      </c>
      <c r="K133" s="300">
        <v>20</v>
      </c>
      <c r="L133" s="354">
        <v>44956</v>
      </c>
      <c r="M133" s="186" t="s">
        <v>2302</v>
      </c>
      <c r="N133" s="351"/>
      <c r="O133" s="351"/>
      <c r="P133" s="351"/>
      <c r="Q133" s="351"/>
      <c r="R133" s="351"/>
      <c r="S133" s="351"/>
      <c r="T133" s="351"/>
      <c r="U133" s="347"/>
      <c r="V133" s="347"/>
      <c r="W133" s="347"/>
      <c r="X133" s="347"/>
      <c r="Y133" s="347"/>
      <c r="Z133" s="347"/>
      <c r="AA133" s="347"/>
      <c r="AB133" s="347"/>
      <c r="AC133" s="347"/>
      <c r="AD133" s="347"/>
      <c r="AE133" s="347"/>
      <c r="AF133" s="347"/>
      <c r="AG133" s="347"/>
      <c r="AH133" s="347"/>
      <c r="AI133" s="347"/>
      <c r="AJ133" s="347"/>
      <c r="AK133" s="347"/>
      <c r="AL133" s="347"/>
      <c r="AM133" s="347"/>
      <c r="AN133" s="347"/>
      <c r="AO133" s="347"/>
      <c r="AP133" s="347"/>
      <c r="AQ133" s="347"/>
      <c r="AR133" s="347"/>
      <c r="AS133" s="347"/>
      <c r="AT133" s="347"/>
      <c r="AU133" s="347"/>
      <c r="AV133" s="347"/>
      <c r="AW133" s="347"/>
      <c r="AX133" s="347"/>
    </row>
    <row r="134" spans="1:50" s="186" customFormat="1" ht="15.6" customHeight="1">
      <c r="A134" s="186" t="s">
        <v>11598</v>
      </c>
      <c r="B134" s="4" t="s">
        <v>11385</v>
      </c>
      <c r="C134" s="346" t="s">
        <v>11654</v>
      </c>
      <c r="D134" s="4" t="s">
        <v>11653</v>
      </c>
      <c r="E134" s="341">
        <f>SUM(H134:K134)</f>
        <v>68</v>
      </c>
      <c r="F134" s="300">
        <v>2022</v>
      </c>
      <c r="G134" s="300" t="s">
        <v>6524</v>
      </c>
      <c r="H134" s="300">
        <v>23</v>
      </c>
      <c r="I134" s="300">
        <v>20</v>
      </c>
      <c r="J134" s="300">
        <v>10</v>
      </c>
      <c r="K134" s="300">
        <v>15</v>
      </c>
      <c r="L134" s="354">
        <v>44956</v>
      </c>
      <c r="M134" s="186" t="s">
        <v>2302</v>
      </c>
      <c r="N134" s="351"/>
      <c r="O134" s="351"/>
      <c r="P134" s="351"/>
      <c r="Q134" s="351"/>
      <c r="R134" s="351"/>
      <c r="S134" s="351"/>
      <c r="T134" s="351"/>
      <c r="U134" s="347"/>
      <c r="V134" s="347"/>
      <c r="W134" s="347"/>
      <c r="X134" s="347"/>
      <c r="Y134" s="347"/>
      <c r="Z134" s="347"/>
      <c r="AA134" s="347"/>
      <c r="AB134" s="347"/>
      <c r="AC134" s="347"/>
      <c r="AD134" s="347"/>
      <c r="AE134" s="347"/>
      <c r="AF134" s="347"/>
      <c r="AG134" s="347"/>
      <c r="AH134" s="347"/>
      <c r="AI134" s="347"/>
      <c r="AJ134" s="347"/>
      <c r="AK134" s="347"/>
      <c r="AL134" s="347"/>
      <c r="AM134" s="347"/>
      <c r="AN134" s="347"/>
      <c r="AO134" s="347"/>
      <c r="AP134" s="347"/>
      <c r="AQ134" s="347"/>
      <c r="AR134" s="347"/>
      <c r="AS134" s="347"/>
      <c r="AT134" s="347"/>
      <c r="AU134" s="347"/>
      <c r="AV134" s="347"/>
      <c r="AW134" s="347"/>
      <c r="AX134" s="347"/>
    </row>
    <row r="135" spans="1:50" s="186" customFormat="1" ht="15.6" customHeight="1">
      <c r="A135" s="186" t="s">
        <v>11610</v>
      </c>
      <c r="B135" s="4">
        <v>102</v>
      </c>
      <c r="C135" s="346" t="s">
        <v>11609</v>
      </c>
      <c r="D135" s="4" t="s">
        <v>11652</v>
      </c>
      <c r="E135" s="341">
        <f>(AVERAGE(N135:O135))*10</f>
        <v>50</v>
      </c>
      <c r="F135" s="300">
        <v>2023</v>
      </c>
      <c r="G135" s="300" t="s">
        <v>6524</v>
      </c>
      <c r="H135" s="300" t="s">
        <v>55</v>
      </c>
      <c r="I135" s="300" t="s">
        <v>55</v>
      </c>
      <c r="J135" s="300" t="s">
        <v>55</v>
      </c>
      <c r="K135" s="300" t="s">
        <v>55</v>
      </c>
      <c r="L135" s="354">
        <v>44955</v>
      </c>
      <c r="M135" s="186" t="s">
        <v>11450</v>
      </c>
      <c r="N135" s="351">
        <v>2</v>
      </c>
      <c r="O135" s="351">
        <v>8</v>
      </c>
      <c r="P135" s="351"/>
      <c r="Q135" s="351"/>
      <c r="R135" s="351"/>
      <c r="S135" s="351"/>
      <c r="T135" s="351"/>
      <c r="U135" s="347"/>
      <c r="V135" s="347"/>
      <c r="W135" s="347"/>
      <c r="X135" s="347"/>
      <c r="Y135" s="347"/>
      <c r="Z135" s="347"/>
      <c r="AA135" s="347"/>
      <c r="AB135" s="347"/>
      <c r="AC135" s="347"/>
      <c r="AD135" s="347"/>
      <c r="AE135" s="347"/>
      <c r="AF135" s="347"/>
      <c r="AG135" s="347"/>
      <c r="AH135" s="347"/>
      <c r="AI135" s="347"/>
      <c r="AJ135" s="347"/>
      <c r="AK135" s="347"/>
      <c r="AL135" s="347"/>
      <c r="AM135" s="347"/>
      <c r="AN135" s="347"/>
      <c r="AO135" s="347"/>
      <c r="AP135" s="347"/>
      <c r="AQ135" s="347"/>
      <c r="AR135" s="347"/>
      <c r="AS135" s="347"/>
      <c r="AT135" s="347"/>
      <c r="AU135" s="347"/>
      <c r="AV135" s="347"/>
      <c r="AW135" s="347"/>
      <c r="AX135" s="347"/>
    </row>
    <row r="136" spans="1:50" s="186" customFormat="1" ht="15.6" customHeight="1">
      <c r="A136" s="186" t="s">
        <v>11610</v>
      </c>
      <c r="B136" s="4">
        <v>102</v>
      </c>
      <c r="C136" s="346" t="s">
        <v>11609</v>
      </c>
      <c r="D136" s="4" t="s">
        <v>11652</v>
      </c>
      <c r="E136" s="341">
        <f>(AVERAGE(N136:O136))*10</f>
        <v>45</v>
      </c>
      <c r="F136" s="300">
        <v>2023</v>
      </c>
      <c r="G136" s="300" t="s">
        <v>9774</v>
      </c>
      <c r="H136" s="300" t="s">
        <v>55</v>
      </c>
      <c r="I136" s="300" t="s">
        <v>55</v>
      </c>
      <c r="J136" s="300" t="s">
        <v>55</v>
      </c>
      <c r="K136" s="300" t="s">
        <v>55</v>
      </c>
      <c r="L136" s="354">
        <v>44955</v>
      </c>
      <c r="M136" s="186" t="s">
        <v>11450</v>
      </c>
      <c r="N136" s="351">
        <v>1</v>
      </c>
      <c r="O136" s="351">
        <v>8</v>
      </c>
      <c r="P136" s="351"/>
      <c r="Q136" s="351"/>
      <c r="R136" s="351"/>
      <c r="S136" s="351"/>
      <c r="T136" s="351"/>
      <c r="U136" s="347"/>
      <c r="V136" s="347"/>
      <c r="W136" s="347"/>
      <c r="X136" s="347"/>
      <c r="Y136" s="347"/>
      <c r="Z136" s="347"/>
      <c r="AA136" s="347"/>
      <c r="AB136" s="347"/>
      <c r="AC136" s="347"/>
      <c r="AD136" s="347"/>
      <c r="AE136" s="347"/>
      <c r="AF136" s="347"/>
      <c r="AG136" s="347"/>
      <c r="AH136" s="347"/>
      <c r="AI136" s="347"/>
      <c r="AJ136" s="347"/>
      <c r="AK136" s="347"/>
      <c r="AL136" s="347"/>
      <c r="AM136" s="347"/>
      <c r="AN136" s="347"/>
      <c r="AO136" s="347"/>
      <c r="AP136" s="347"/>
      <c r="AQ136" s="347"/>
      <c r="AR136" s="347"/>
      <c r="AS136" s="347"/>
      <c r="AT136" s="347"/>
      <c r="AU136" s="347"/>
      <c r="AV136" s="347"/>
      <c r="AW136" s="347"/>
      <c r="AX136" s="347"/>
    </row>
    <row r="137" spans="1:50" s="186" customFormat="1" ht="15.6" customHeight="1">
      <c r="A137" s="186" t="s">
        <v>11650</v>
      </c>
      <c r="B137" s="4" t="s">
        <v>11368</v>
      </c>
      <c r="C137" s="346" t="s">
        <v>11649</v>
      </c>
      <c r="D137" s="194" t="s">
        <v>11651</v>
      </c>
      <c r="E137" s="341">
        <f>(AVERAGE(N137:AB137))*10</f>
        <v>80</v>
      </c>
      <c r="F137" s="300">
        <v>2020</v>
      </c>
      <c r="G137" s="300" t="s">
        <v>6524</v>
      </c>
      <c r="H137" s="300" t="s">
        <v>55</v>
      </c>
      <c r="I137" s="300" t="s">
        <v>55</v>
      </c>
      <c r="J137" s="300" t="s">
        <v>55</v>
      </c>
      <c r="K137" s="300" t="s">
        <v>55</v>
      </c>
      <c r="L137" s="354">
        <v>44955</v>
      </c>
      <c r="M137" s="186" t="s">
        <v>11383</v>
      </c>
      <c r="N137" s="351"/>
      <c r="O137" s="351"/>
      <c r="P137" s="351">
        <v>8</v>
      </c>
      <c r="Q137" s="351"/>
      <c r="R137" s="351"/>
      <c r="S137" s="351"/>
      <c r="T137" s="351"/>
      <c r="U137" s="347"/>
      <c r="V137" s="347"/>
      <c r="W137" s="347"/>
      <c r="X137" s="347"/>
      <c r="Y137" s="347"/>
      <c r="Z137" s="347"/>
      <c r="AA137" s="347"/>
      <c r="AB137" s="347"/>
      <c r="AC137" s="347"/>
      <c r="AD137" s="347"/>
      <c r="AE137" s="347"/>
      <c r="AF137" s="347"/>
      <c r="AG137" s="347"/>
      <c r="AH137" s="347"/>
      <c r="AI137" s="347"/>
      <c r="AJ137" s="347"/>
      <c r="AK137" s="347"/>
      <c r="AL137" s="347"/>
      <c r="AM137" s="347"/>
      <c r="AN137" s="347"/>
      <c r="AO137" s="347"/>
      <c r="AP137" s="347"/>
      <c r="AQ137" s="347"/>
      <c r="AR137" s="347"/>
      <c r="AS137" s="347"/>
      <c r="AT137" s="347"/>
      <c r="AU137" s="347"/>
      <c r="AV137" s="347"/>
      <c r="AW137" s="347"/>
      <c r="AX137" s="347"/>
    </row>
    <row r="138" spans="1:50" s="186" customFormat="1" ht="15.6" customHeight="1">
      <c r="A138" s="186" t="s">
        <v>11650</v>
      </c>
      <c r="B138" s="4" t="s">
        <v>11368</v>
      </c>
      <c r="C138" s="346" t="s">
        <v>11649</v>
      </c>
      <c r="D138" s="194" t="s">
        <v>11651</v>
      </c>
      <c r="E138" s="341">
        <f>(AVERAGE(N138:AB138))*10</f>
        <v>80</v>
      </c>
      <c r="F138" s="300">
        <v>2020</v>
      </c>
      <c r="G138" s="300" t="s">
        <v>9774</v>
      </c>
      <c r="H138" s="300" t="s">
        <v>55</v>
      </c>
      <c r="I138" s="300" t="s">
        <v>55</v>
      </c>
      <c r="J138" s="300" t="s">
        <v>55</v>
      </c>
      <c r="K138" s="300" t="s">
        <v>55</v>
      </c>
      <c r="L138" s="354">
        <v>44955</v>
      </c>
      <c r="M138" s="186" t="s">
        <v>11383</v>
      </c>
      <c r="N138" s="351"/>
      <c r="O138" s="351"/>
      <c r="P138" s="351">
        <v>8</v>
      </c>
      <c r="Q138" s="351"/>
      <c r="R138" s="351"/>
      <c r="S138" s="351"/>
      <c r="T138" s="351"/>
      <c r="U138" s="347"/>
      <c r="V138" s="347"/>
      <c r="W138" s="347"/>
      <c r="X138" s="347"/>
      <c r="Y138" s="347"/>
      <c r="Z138" s="347"/>
      <c r="AA138" s="347"/>
      <c r="AB138" s="347"/>
      <c r="AC138" s="347"/>
      <c r="AD138" s="347"/>
      <c r="AE138" s="347"/>
      <c r="AF138" s="347"/>
      <c r="AG138" s="347"/>
      <c r="AH138" s="347"/>
      <c r="AI138" s="347"/>
      <c r="AJ138" s="347"/>
      <c r="AK138" s="347"/>
      <c r="AL138" s="347"/>
      <c r="AM138" s="347"/>
      <c r="AN138" s="347"/>
      <c r="AO138" s="347"/>
      <c r="AP138" s="347"/>
      <c r="AQ138" s="347"/>
      <c r="AR138" s="347"/>
      <c r="AS138" s="347"/>
      <c r="AT138" s="347"/>
      <c r="AU138" s="347"/>
      <c r="AV138" s="347"/>
      <c r="AW138" s="347"/>
      <c r="AX138" s="347"/>
    </row>
    <row r="139" spans="1:50" s="186" customFormat="1" ht="15.6" customHeight="1">
      <c r="A139" s="186" t="s">
        <v>11650</v>
      </c>
      <c r="B139" s="4" t="s">
        <v>11385</v>
      </c>
      <c r="C139" s="346" t="s">
        <v>11649</v>
      </c>
      <c r="D139" s="4" t="s">
        <v>11648</v>
      </c>
      <c r="E139" s="341">
        <f>SUM(H139:K139)</f>
        <v>80</v>
      </c>
      <c r="F139" s="300">
        <v>2018</v>
      </c>
      <c r="G139" s="300" t="s">
        <v>6524</v>
      </c>
      <c r="H139" s="300">
        <v>18</v>
      </c>
      <c r="I139" s="300">
        <v>25</v>
      </c>
      <c r="J139" s="300">
        <v>20</v>
      </c>
      <c r="K139" s="300">
        <v>17</v>
      </c>
      <c r="L139" s="354">
        <v>44955</v>
      </c>
      <c r="M139" s="186" t="s">
        <v>11593</v>
      </c>
      <c r="N139" s="351"/>
      <c r="O139" s="351"/>
      <c r="P139" s="351"/>
      <c r="Q139" s="351"/>
      <c r="R139" s="351"/>
      <c r="S139" s="351"/>
      <c r="T139" s="351"/>
      <c r="U139" s="347"/>
      <c r="V139" s="347"/>
      <c r="W139" s="347"/>
      <c r="X139" s="347"/>
      <c r="Y139" s="347"/>
      <c r="Z139" s="347"/>
      <c r="AA139" s="347"/>
      <c r="AB139" s="347"/>
      <c r="AC139" s="347"/>
      <c r="AD139" s="347"/>
      <c r="AE139" s="347"/>
      <c r="AF139" s="347"/>
      <c r="AG139" s="347"/>
      <c r="AH139" s="347"/>
      <c r="AI139" s="347"/>
      <c r="AJ139" s="347"/>
      <c r="AK139" s="347"/>
      <c r="AL139" s="347"/>
      <c r="AM139" s="347"/>
      <c r="AN139" s="347"/>
      <c r="AO139" s="347"/>
      <c r="AP139" s="347"/>
      <c r="AQ139" s="347"/>
      <c r="AR139" s="347"/>
      <c r="AS139" s="347"/>
      <c r="AT139" s="347"/>
      <c r="AU139" s="347"/>
      <c r="AV139" s="347"/>
      <c r="AW139" s="347"/>
      <c r="AX139" s="347"/>
    </row>
    <row r="140" spans="1:50" s="186" customFormat="1" ht="15.6" customHeight="1">
      <c r="A140" s="186" t="s">
        <v>11650</v>
      </c>
      <c r="B140" s="4" t="s">
        <v>11385</v>
      </c>
      <c r="C140" s="346" t="s">
        <v>11649</v>
      </c>
      <c r="D140" s="4" t="s">
        <v>11648</v>
      </c>
      <c r="E140" s="341">
        <f>SUM(H140:K140)</f>
        <v>87</v>
      </c>
      <c r="F140" s="300">
        <v>2018</v>
      </c>
      <c r="G140" s="300" t="s">
        <v>9774</v>
      </c>
      <c r="H140" s="300">
        <v>20</v>
      </c>
      <c r="I140" s="300">
        <v>24</v>
      </c>
      <c r="J140" s="300">
        <v>21</v>
      </c>
      <c r="K140" s="300">
        <v>22</v>
      </c>
      <c r="L140" s="354">
        <v>44955</v>
      </c>
      <c r="M140" s="186" t="s">
        <v>11593</v>
      </c>
      <c r="N140" s="351"/>
      <c r="O140" s="351"/>
      <c r="P140" s="351"/>
      <c r="Q140" s="351"/>
      <c r="R140" s="351"/>
      <c r="S140" s="351"/>
      <c r="T140" s="351"/>
      <c r="U140" s="347"/>
      <c r="V140" s="347"/>
      <c r="W140" s="347"/>
      <c r="X140" s="347"/>
      <c r="Y140" s="347"/>
      <c r="Z140" s="347"/>
      <c r="AA140" s="347"/>
      <c r="AB140" s="347"/>
      <c r="AC140" s="347"/>
      <c r="AD140" s="347"/>
      <c r="AE140" s="347"/>
      <c r="AF140" s="347"/>
      <c r="AG140" s="347"/>
      <c r="AH140" s="347"/>
      <c r="AI140" s="347"/>
      <c r="AJ140" s="347"/>
      <c r="AK140" s="347"/>
      <c r="AL140" s="347"/>
      <c r="AM140" s="347"/>
      <c r="AN140" s="347"/>
      <c r="AO140" s="347"/>
      <c r="AP140" s="347"/>
      <c r="AQ140" s="347"/>
      <c r="AR140" s="347"/>
      <c r="AS140" s="347"/>
      <c r="AT140" s="347"/>
      <c r="AU140" s="347"/>
      <c r="AV140" s="347"/>
      <c r="AW140" s="347"/>
      <c r="AX140" s="347"/>
    </row>
    <row r="141" spans="1:50" s="186" customFormat="1" ht="15.6" customHeight="1">
      <c r="A141" s="4" t="s">
        <v>11647</v>
      </c>
      <c r="B141" s="4" t="s">
        <v>11646</v>
      </c>
      <c r="C141" s="346" t="s">
        <v>11495</v>
      </c>
      <c r="D141" s="237" t="s">
        <v>6528</v>
      </c>
      <c r="E141" s="341">
        <f>(AVERAGE(N141:AB141))*10</f>
        <v>31.538461538461537</v>
      </c>
      <c r="F141" s="300">
        <v>2012</v>
      </c>
      <c r="G141" s="300" t="s">
        <v>6524</v>
      </c>
      <c r="H141" s="347" t="s">
        <v>55</v>
      </c>
      <c r="I141" s="347" t="s">
        <v>55</v>
      </c>
      <c r="J141" s="347" t="s">
        <v>55</v>
      </c>
      <c r="K141" s="347" t="s">
        <v>55</v>
      </c>
      <c r="L141" s="186">
        <v>2022</v>
      </c>
      <c r="M141" s="186" t="s">
        <v>11383</v>
      </c>
      <c r="N141" s="300">
        <v>3</v>
      </c>
      <c r="O141" s="300">
        <v>3</v>
      </c>
      <c r="P141" s="300">
        <v>5</v>
      </c>
      <c r="Q141" s="351">
        <v>1</v>
      </c>
      <c r="R141" s="351">
        <v>3</v>
      </c>
      <c r="S141" s="351">
        <v>3</v>
      </c>
      <c r="T141" s="351">
        <v>1</v>
      </c>
      <c r="U141" s="347">
        <v>2</v>
      </c>
      <c r="V141" s="347">
        <v>4</v>
      </c>
      <c r="W141" s="347">
        <v>3</v>
      </c>
      <c r="X141" s="347">
        <v>4</v>
      </c>
      <c r="Y141" s="347">
        <v>2</v>
      </c>
      <c r="Z141" s="347">
        <v>7</v>
      </c>
      <c r="AA141" s="347"/>
      <c r="AB141" s="347"/>
      <c r="AC141" s="347"/>
      <c r="AD141" s="347"/>
      <c r="AE141" s="347"/>
      <c r="AF141" s="347"/>
      <c r="AG141" s="347"/>
      <c r="AH141" s="347"/>
      <c r="AI141" s="347"/>
      <c r="AJ141" s="347"/>
      <c r="AK141" s="347"/>
      <c r="AL141" s="347"/>
      <c r="AM141" s="347"/>
      <c r="AN141" s="347"/>
      <c r="AO141" s="347"/>
      <c r="AP141" s="347"/>
      <c r="AQ141" s="347"/>
      <c r="AR141" s="347"/>
      <c r="AS141" s="347"/>
      <c r="AT141" s="347"/>
      <c r="AU141" s="347"/>
      <c r="AV141" s="347"/>
      <c r="AW141" s="347"/>
      <c r="AX141" s="347"/>
    </row>
    <row r="142" spans="1:50" s="186" customFormat="1" ht="15.6" customHeight="1">
      <c r="A142" s="4" t="s">
        <v>11647</v>
      </c>
      <c r="B142" s="4" t="s">
        <v>11646</v>
      </c>
      <c r="C142" s="346" t="s">
        <v>11495</v>
      </c>
      <c r="D142" s="237" t="s">
        <v>6528</v>
      </c>
      <c r="E142" s="341">
        <f>(AVERAGE(N142:AJ142))*10</f>
        <v>56.153846153846146</v>
      </c>
      <c r="F142" s="300">
        <v>2012</v>
      </c>
      <c r="G142" s="300" t="s">
        <v>9774</v>
      </c>
      <c r="H142" s="347" t="s">
        <v>55</v>
      </c>
      <c r="I142" s="347" t="s">
        <v>55</v>
      </c>
      <c r="J142" s="347" t="s">
        <v>55</v>
      </c>
      <c r="K142" s="347" t="s">
        <v>55</v>
      </c>
      <c r="L142" s="352">
        <v>2022</v>
      </c>
      <c r="M142" s="186" t="s">
        <v>11383</v>
      </c>
      <c r="N142" s="300">
        <v>6</v>
      </c>
      <c r="O142" s="300">
        <v>6</v>
      </c>
      <c r="P142" s="300">
        <v>6</v>
      </c>
      <c r="Q142" s="351">
        <v>5</v>
      </c>
      <c r="R142" s="351">
        <v>6</v>
      </c>
      <c r="S142" s="351">
        <v>5</v>
      </c>
      <c r="T142" s="351">
        <v>5</v>
      </c>
      <c r="U142" s="347">
        <v>5</v>
      </c>
      <c r="V142" s="347">
        <v>6</v>
      </c>
      <c r="W142" s="347">
        <v>5</v>
      </c>
      <c r="X142" s="347">
        <v>6</v>
      </c>
      <c r="Y142" s="347">
        <v>5</v>
      </c>
      <c r="Z142" s="347">
        <v>7</v>
      </c>
      <c r="AA142" s="347"/>
      <c r="AB142" s="347"/>
      <c r="AC142" s="347"/>
      <c r="AD142" s="347"/>
      <c r="AE142" s="347"/>
      <c r="AF142" s="347"/>
      <c r="AG142" s="347"/>
      <c r="AH142" s="347"/>
      <c r="AI142" s="347"/>
      <c r="AJ142" s="347"/>
      <c r="AK142" s="347"/>
      <c r="AL142" s="347"/>
      <c r="AM142" s="347"/>
      <c r="AN142" s="347"/>
      <c r="AO142" s="347"/>
      <c r="AP142" s="347"/>
      <c r="AQ142" s="347"/>
      <c r="AR142" s="347"/>
      <c r="AS142" s="347"/>
      <c r="AT142" s="347"/>
      <c r="AU142" s="347"/>
      <c r="AV142" s="347"/>
      <c r="AW142" s="347"/>
      <c r="AX142" s="347"/>
    </row>
    <row r="143" spans="1:50" s="186" customFormat="1" ht="15.6" customHeight="1">
      <c r="A143" s="186" t="s">
        <v>62</v>
      </c>
      <c r="B143" s="4" t="s">
        <v>11385</v>
      </c>
      <c r="C143" s="346" t="s">
        <v>11640</v>
      </c>
      <c r="D143" s="4" t="s">
        <v>11645</v>
      </c>
      <c r="E143" s="341">
        <f t="shared" ref="E143:E154" si="4">SUM(H143:K143)</f>
        <v>77</v>
      </c>
      <c r="F143" s="300">
        <v>2014</v>
      </c>
      <c r="G143" s="300" t="s">
        <v>6524</v>
      </c>
      <c r="H143" s="300">
        <v>21</v>
      </c>
      <c r="I143" s="300">
        <v>21</v>
      </c>
      <c r="J143" s="300">
        <v>15</v>
      </c>
      <c r="K143" s="300">
        <v>20</v>
      </c>
      <c r="L143" s="354">
        <v>44954</v>
      </c>
      <c r="M143" s="186" t="s">
        <v>841</v>
      </c>
      <c r="N143" s="351"/>
      <c r="O143" s="351"/>
      <c r="P143" s="351"/>
      <c r="Q143" s="351"/>
      <c r="R143" s="351"/>
      <c r="S143" s="351"/>
      <c r="T143" s="351"/>
      <c r="U143" s="347"/>
      <c r="V143" s="347"/>
      <c r="W143" s="347"/>
      <c r="X143" s="347"/>
      <c r="Y143" s="347"/>
      <c r="Z143" s="347"/>
      <c r="AA143" s="347"/>
      <c r="AB143" s="347"/>
      <c r="AC143" s="347"/>
      <c r="AD143" s="347"/>
      <c r="AE143" s="347"/>
      <c r="AF143" s="347"/>
      <c r="AG143" s="347"/>
      <c r="AH143" s="347"/>
      <c r="AI143" s="347"/>
      <c r="AJ143" s="347"/>
      <c r="AK143" s="347"/>
      <c r="AL143" s="347"/>
      <c r="AM143" s="347"/>
      <c r="AN143" s="347"/>
      <c r="AO143" s="347"/>
      <c r="AP143" s="347"/>
      <c r="AQ143" s="347"/>
      <c r="AR143" s="347"/>
      <c r="AS143" s="347"/>
      <c r="AT143" s="347"/>
      <c r="AU143" s="347"/>
      <c r="AV143" s="347"/>
      <c r="AW143" s="347"/>
      <c r="AX143" s="347"/>
    </row>
    <row r="144" spans="1:50" s="186" customFormat="1" ht="15.6" customHeight="1">
      <c r="A144" s="186" t="s">
        <v>62</v>
      </c>
      <c r="B144" s="4" t="s">
        <v>11385</v>
      </c>
      <c r="C144" s="346" t="s">
        <v>11640</v>
      </c>
      <c r="D144" s="4" t="s">
        <v>11645</v>
      </c>
      <c r="E144" s="341">
        <f t="shared" si="4"/>
        <v>77</v>
      </c>
      <c r="F144" s="300">
        <v>2014</v>
      </c>
      <c r="G144" s="300" t="s">
        <v>9774</v>
      </c>
      <c r="H144" s="300">
        <v>22</v>
      </c>
      <c r="I144" s="300">
        <v>20</v>
      </c>
      <c r="J144" s="300">
        <v>15</v>
      </c>
      <c r="K144" s="300">
        <v>20</v>
      </c>
      <c r="L144" s="354">
        <v>44954</v>
      </c>
      <c r="M144" s="186" t="s">
        <v>841</v>
      </c>
      <c r="N144" s="351"/>
      <c r="O144" s="351"/>
      <c r="P144" s="351"/>
      <c r="Q144" s="351"/>
      <c r="R144" s="351"/>
      <c r="S144" s="351"/>
      <c r="T144" s="351"/>
      <c r="U144" s="347"/>
      <c r="V144" s="347"/>
      <c r="W144" s="347"/>
      <c r="X144" s="347"/>
      <c r="Y144" s="347"/>
      <c r="Z144" s="347"/>
      <c r="AA144" s="347"/>
      <c r="AB144" s="347"/>
      <c r="AC144" s="347"/>
      <c r="AD144" s="347"/>
      <c r="AE144" s="347"/>
      <c r="AF144" s="347"/>
      <c r="AG144" s="347"/>
      <c r="AH144" s="347"/>
      <c r="AI144" s="347"/>
      <c r="AJ144" s="347"/>
      <c r="AK144" s="347"/>
      <c r="AL144" s="347"/>
      <c r="AM144" s="347"/>
      <c r="AN144" s="347"/>
      <c r="AO144" s="347"/>
      <c r="AP144" s="347"/>
      <c r="AQ144" s="347"/>
      <c r="AR144" s="347"/>
      <c r="AS144" s="347"/>
      <c r="AT144" s="347"/>
      <c r="AU144" s="347"/>
      <c r="AV144" s="347"/>
      <c r="AW144" s="347"/>
      <c r="AX144" s="347"/>
    </row>
    <row r="145" spans="1:50" s="186" customFormat="1" ht="15.6" customHeight="1">
      <c r="A145" s="186" t="s">
        <v>11478</v>
      </c>
      <c r="B145" s="4" t="s">
        <v>11385</v>
      </c>
      <c r="C145" s="346" t="s">
        <v>11644</v>
      </c>
      <c r="D145" s="4" t="s">
        <v>11643</v>
      </c>
      <c r="E145" s="341">
        <f t="shared" si="4"/>
        <v>69</v>
      </c>
      <c r="F145" s="300">
        <v>2020</v>
      </c>
      <c r="G145" s="300" t="s">
        <v>6524</v>
      </c>
      <c r="H145" s="300">
        <v>15</v>
      </c>
      <c r="I145" s="300">
        <v>16</v>
      </c>
      <c r="J145" s="300">
        <v>21</v>
      </c>
      <c r="K145" s="300">
        <v>17</v>
      </c>
      <c r="L145" s="354">
        <v>44953</v>
      </c>
      <c r="M145" s="186" t="s">
        <v>841</v>
      </c>
      <c r="N145" s="351"/>
      <c r="O145" s="351"/>
      <c r="P145" s="351"/>
      <c r="Q145" s="351"/>
      <c r="R145" s="351"/>
      <c r="S145" s="351"/>
      <c r="T145" s="351"/>
      <c r="U145" s="347"/>
      <c r="V145" s="347"/>
      <c r="W145" s="347"/>
      <c r="X145" s="347"/>
      <c r="Y145" s="347"/>
      <c r="Z145" s="347"/>
      <c r="AA145" s="347"/>
      <c r="AB145" s="347"/>
      <c r="AC145" s="347"/>
      <c r="AD145" s="347"/>
      <c r="AE145" s="347"/>
      <c r="AF145" s="347"/>
      <c r="AG145" s="347"/>
      <c r="AH145" s="347"/>
      <c r="AI145" s="347"/>
      <c r="AJ145" s="347"/>
      <c r="AK145" s="347"/>
      <c r="AL145" s="347"/>
      <c r="AM145" s="347"/>
      <c r="AN145" s="347"/>
      <c r="AO145" s="347"/>
      <c r="AP145" s="347"/>
      <c r="AQ145" s="347"/>
      <c r="AR145" s="347"/>
      <c r="AS145" s="347"/>
      <c r="AT145" s="347"/>
      <c r="AU145" s="347"/>
      <c r="AV145" s="347"/>
      <c r="AW145" s="347"/>
      <c r="AX145" s="347"/>
    </row>
    <row r="146" spans="1:50" s="186" customFormat="1" ht="15.6" customHeight="1">
      <c r="A146" s="186" t="s">
        <v>11478</v>
      </c>
      <c r="B146" s="4" t="s">
        <v>11385</v>
      </c>
      <c r="C146" s="346" t="s">
        <v>11644</v>
      </c>
      <c r="D146" s="4" t="s">
        <v>11643</v>
      </c>
      <c r="E146" s="341">
        <f t="shared" si="4"/>
        <v>82</v>
      </c>
      <c r="F146" s="300">
        <v>2020</v>
      </c>
      <c r="G146" s="300" t="s">
        <v>9774</v>
      </c>
      <c r="H146" s="300">
        <v>22</v>
      </c>
      <c r="I146" s="300">
        <v>16</v>
      </c>
      <c r="J146" s="300">
        <v>22</v>
      </c>
      <c r="K146" s="300">
        <v>22</v>
      </c>
      <c r="L146" s="354">
        <v>44953</v>
      </c>
      <c r="M146" s="186" t="s">
        <v>841</v>
      </c>
      <c r="N146" s="351"/>
      <c r="O146" s="351"/>
      <c r="P146" s="351"/>
      <c r="Q146" s="351"/>
      <c r="R146" s="351"/>
      <c r="S146" s="351"/>
      <c r="T146" s="351"/>
      <c r="U146" s="347"/>
      <c r="V146" s="347"/>
      <c r="W146" s="347"/>
      <c r="X146" s="347"/>
      <c r="Y146" s="347"/>
      <c r="Z146" s="347"/>
      <c r="AA146" s="347"/>
      <c r="AB146" s="347"/>
      <c r="AC146" s="347"/>
      <c r="AD146" s="347"/>
      <c r="AE146" s="347"/>
      <c r="AF146" s="347"/>
      <c r="AG146" s="347"/>
      <c r="AH146" s="347"/>
      <c r="AI146" s="347"/>
      <c r="AJ146" s="347"/>
      <c r="AK146" s="347"/>
      <c r="AL146" s="347"/>
      <c r="AM146" s="347"/>
      <c r="AN146" s="347"/>
      <c r="AO146" s="347"/>
      <c r="AP146" s="347"/>
      <c r="AQ146" s="347"/>
      <c r="AR146" s="347"/>
      <c r="AS146" s="347"/>
      <c r="AT146" s="347"/>
      <c r="AU146" s="347"/>
      <c r="AV146" s="347"/>
      <c r="AW146" s="347"/>
      <c r="AX146" s="347"/>
    </row>
    <row r="147" spans="1:50" s="186" customFormat="1" ht="15.6" customHeight="1">
      <c r="A147" s="186" t="s">
        <v>11438</v>
      </c>
      <c r="B147" s="4" t="s">
        <v>11385</v>
      </c>
      <c r="C147" s="346" t="s">
        <v>11642</v>
      </c>
      <c r="D147" s="4" t="s">
        <v>11641</v>
      </c>
      <c r="E147" s="341">
        <f t="shared" si="4"/>
        <v>70</v>
      </c>
      <c r="F147" s="300">
        <v>2023</v>
      </c>
      <c r="G147" s="300" t="s">
        <v>6524</v>
      </c>
      <c r="H147" s="300">
        <v>18</v>
      </c>
      <c r="I147" s="300">
        <v>17</v>
      </c>
      <c r="J147" s="300">
        <v>16</v>
      </c>
      <c r="K147" s="300">
        <v>19</v>
      </c>
      <c r="L147" s="354">
        <v>44952</v>
      </c>
      <c r="M147" s="186" t="s">
        <v>11475</v>
      </c>
      <c r="N147" s="351"/>
      <c r="O147" s="351"/>
      <c r="P147" s="351"/>
      <c r="Q147" s="351"/>
      <c r="R147" s="351"/>
      <c r="S147" s="351"/>
      <c r="T147" s="351"/>
      <c r="U147" s="347"/>
      <c r="V147" s="347"/>
      <c r="W147" s="347"/>
      <c r="X147" s="347"/>
      <c r="Y147" s="347"/>
      <c r="Z147" s="347"/>
      <c r="AA147" s="347"/>
      <c r="AB147" s="347"/>
      <c r="AC147" s="347"/>
      <c r="AD147" s="347"/>
      <c r="AE147" s="347"/>
      <c r="AF147" s="347"/>
      <c r="AG147" s="347"/>
      <c r="AH147" s="347"/>
      <c r="AI147" s="347"/>
      <c r="AJ147" s="347"/>
      <c r="AK147" s="347"/>
      <c r="AL147" s="347"/>
      <c r="AM147" s="347"/>
      <c r="AN147" s="347"/>
      <c r="AO147" s="347"/>
      <c r="AP147" s="347"/>
      <c r="AQ147" s="347"/>
      <c r="AR147" s="347"/>
      <c r="AS147" s="347"/>
      <c r="AT147" s="347"/>
      <c r="AU147" s="347"/>
      <c r="AV147" s="347"/>
      <c r="AW147" s="347"/>
      <c r="AX147" s="347"/>
    </row>
    <row r="148" spans="1:50" s="186" customFormat="1" ht="15.6" customHeight="1">
      <c r="A148" s="186" t="s">
        <v>11438</v>
      </c>
      <c r="B148" s="4" t="s">
        <v>11385</v>
      </c>
      <c r="C148" s="346" t="s">
        <v>11642</v>
      </c>
      <c r="D148" s="4" t="s">
        <v>11641</v>
      </c>
      <c r="E148" s="341">
        <f t="shared" si="4"/>
        <v>71</v>
      </c>
      <c r="F148" s="300">
        <v>2023</v>
      </c>
      <c r="G148" s="300" t="s">
        <v>9774</v>
      </c>
      <c r="H148" s="300">
        <v>18</v>
      </c>
      <c r="I148" s="300">
        <v>16</v>
      </c>
      <c r="J148" s="300">
        <v>18</v>
      </c>
      <c r="K148" s="300">
        <v>19</v>
      </c>
      <c r="L148" s="354">
        <v>44952</v>
      </c>
      <c r="M148" s="186" t="s">
        <v>11475</v>
      </c>
      <c r="N148" s="351"/>
      <c r="O148" s="351"/>
      <c r="P148" s="351"/>
      <c r="Q148" s="351"/>
      <c r="R148" s="351"/>
      <c r="S148" s="351"/>
      <c r="T148" s="351"/>
      <c r="U148" s="347"/>
      <c r="V148" s="347"/>
      <c r="W148" s="347"/>
      <c r="X148" s="347"/>
      <c r="Y148" s="347"/>
      <c r="Z148" s="347"/>
      <c r="AA148" s="347"/>
      <c r="AB148" s="347"/>
      <c r="AC148" s="347"/>
      <c r="AD148" s="347"/>
      <c r="AE148" s="347"/>
      <c r="AF148" s="347"/>
      <c r="AG148" s="347"/>
      <c r="AH148" s="347"/>
      <c r="AI148" s="347"/>
      <c r="AJ148" s="347"/>
      <c r="AK148" s="347"/>
      <c r="AL148" s="347"/>
      <c r="AM148" s="347"/>
      <c r="AN148" s="347"/>
      <c r="AO148" s="347"/>
      <c r="AP148" s="347"/>
      <c r="AQ148" s="347"/>
      <c r="AR148" s="347"/>
      <c r="AS148" s="347"/>
      <c r="AT148" s="347"/>
      <c r="AU148" s="347"/>
      <c r="AV148" s="347"/>
      <c r="AW148" s="347"/>
      <c r="AX148" s="347"/>
    </row>
    <row r="149" spans="1:50" s="186" customFormat="1" ht="15.6" customHeight="1">
      <c r="A149" s="186" t="s">
        <v>11498</v>
      </c>
      <c r="B149" s="4" t="s">
        <v>11385</v>
      </c>
      <c r="C149" s="346" t="s">
        <v>11640</v>
      </c>
      <c r="D149" s="4" t="s">
        <v>11639</v>
      </c>
      <c r="E149" s="341">
        <f t="shared" si="4"/>
        <v>80</v>
      </c>
      <c r="F149" s="300">
        <v>2023</v>
      </c>
      <c r="G149" s="300" t="s">
        <v>6524</v>
      </c>
      <c r="H149" s="300">
        <v>22</v>
      </c>
      <c r="I149" s="300">
        <v>23</v>
      </c>
      <c r="J149" s="300">
        <v>15</v>
      </c>
      <c r="K149" s="300">
        <v>20</v>
      </c>
      <c r="L149" s="354">
        <v>44952</v>
      </c>
      <c r="M149" s="186" t="s">
        <v>2302</v>
      </c>
      <c r="N149" s="351"/>
      <c r="O149" s="351"/>
      <c r="P149" s="351"/>
      <c r="Q149" s="351"/>
      <c r="R149" s="351"/>
      <c r="S149" s="351"/>
      <c r="T149" s="351"/>
      <c r="U149" s="347"/>
      <c r="V149" s="347"/>
      <c r="W149" s="347"/>
      <c r="X149" s="347"/>
      <c r="Y149" s="347"/>
      <c r="Z149" s="347"/>
      <c r="AA149" s="347"/>
      <c r="AB149" s="347"/>
      <c r="AC149" s="347"/>
      <c r="AD149" s="347"/>
      <c r="AE149" s="347"/>
      <c r="AF149" s="347"/>
      <c r="AG149" s="347"/>
      <c r="AH149" s="347"/>
      <c r="AI149" s="347"/>
      <c r="AJ149" s="347"/>
      <c r="AK149" s="347"/>
      <c r="AL149" s="347"/>
      <c r="AM149" s="347"/>
      <c r="AN149" s="347"/>
      <c r="AO149" s="347"/>
      <c r="AP149" s="347"/>
      <c r="AQ149" s="347"/>
      <c r="AR149" s="347"/>
      <c r="AS149" s="347"/>
      <c r="AT149" s="347"/>
      <c r="AU149" s="347"/>
      <c r="AV149" s="347"/>
      <c r="AW149" s="347"/>
      <c r="AX149" s="347"/>
    </row>
    <row r="150" spans="1:50" s="186" customFormat="1" ht="15.6" customHeight="1">
      <c r="A150" s="186" t="s">
        <v>2787</v>
      </c>
      <c r="B150" s="4" t="s">
        <v>11385</v>
      </c>
      <c r="C150" s="346" t="s">
        <v>9120</v>
      </c>
      <c r="D150" s="4" t="s">
        <v>11638</v>
      </c>
      <c r="E150" s="341">
        <f t="shared" si="4"/>
        <v>82</v>
      </c>
      <c r="F150" s="300">
        <v>2023</v>
      </c>
      <c r="G150" s="300" t="s">
        <v>6524</v>
      </c>
      <c r="H150" s="300">
        <v>22</v>
      </c>
      <c r="I150" s="300">
        <v>23</v>
      </c>
      <c r="J150" s="300">
        <v>15</v>
      </c>
      <c r="K150" s="300">
        <v>22</v>
      </c>
      <c r="L150" s="354">
        <v>44952</v>
      </c>
      <c r="M150" s="186" t="s">
        <v>2302</v>
      </c>
      <c r="N150" s="351"/>
      <c r="O150" s="351"/>
      <c r="P150" s="351"/>
      <c r="Q150" s="351"/>
      <c r="R150" s="351"/>
      <c r="S150" s="351"/>
      <c r="T150" s="351"/>
      <c r="U150" s="347"/>
      <c r="V150" s="347"/>
      <c r="W150" s="347"/>
      <c r="X150" s="347"/>
      <c r="Y150" s="347"/>
      <c r="Z150" s="347"/>
      <c r="AA150" s="347"/>
      <c r="AB150" s="347"/>
      <c r="AC150" s="347"/>
      <c r="AD150" s="347"/>
      <c r="AE150" s="347"/>
      <c r="AF150" s="347"/>
      <c r="AG150" s="347"/>
      <c r="AH150" s="347"/>
      <c r="AI150" s="347"/>
      <c r="AJ150" s="347"/>
      <c r="AK150" s="347"/>
      <c r="AL150" s="347"/>
      <c r="AM150" s="347"/>
      <c r="AN150" s="347"/>
      <c r="AO150" s="347"/>
      <c r="AP150" s="347"/>
      <c r="AQ150" s="347"/>
      <c r="AR150" s="347"/>
      <c r="AS150" s="347"/>
      <c r="AT150" s="347"/>
      <c r="AU150" s="347"/>
      <c r="AV150" s="347"/>
      <c r="AW150" s="347"/>
      <c r="AX150" s="347"/>
    </row>
    <row r="151" spans="1:50" s="186" customFormat="1" ht="15.6" customHeight="1">
      <c r="A151" s="186" t="s">
        <v>8940</v>
      </c>
      <c r="B151" s="4" t="s">
        <v>11385</v>
      </c>
      <c r="C151" s="346" t="s">
        <v>11637</v>
      </c>
      <c r="D151" s="4" t="s">
        <v>11636</v>
      </c>
      <c r="E151" s="341">
        <f t="shared" si="4"/>
        <v>60</v>
      </c>
      <c r="F151" s="300">
        <v>2023</v>
      </c>
      <c r="G151" s="300" t="s">
        <v>6524</v>
      </c>
      <c r="H151" s="300">
        <v>12</v>
      </c>
      <c r="I151" s="300">
        <v>18</v>
      </c>
      <c r="J151" s="300">
        <v>15</v>
      </c>
      <c r="K151" s="300">
        <v>15</v>
      </c>
      <c r="L151" s="354">
        <v>44951</v>
      </c>
      <c r="M151" s="186" t="s">
        <v>2302</v>
      </c>
      <c r="N151" s="351"/>
      <c r="O151" s="351"/>
      <c r="P151" s="351"/>
      <c r="Q151" s="351"/>
      <c r="R151" s="351"/>
      <c r="S151" s="351"/>
      <c r="T151" s="351"/>
      <c r="U151" s="347"/>
      <c r="V151" s="347"/>
      <c r="W151" s="347"/>
      <c r="X151" s="347"/>
      <c r="Y151" s="347"/>
      <c r="Z151" s="347"/>
      <c r="AA151" s="347"/>
      <c r="AB151" s="347"/>
      <c r="AC151" s="347"/>
      <c r="AD151" s="347"/>
      <c r="AE151" s="347"/>
      <c r="AF151" s="347"/>
      <c r="AG151" s="347"/>
      <c r="AH151" s="347"/>
      <c r="AI151" s="347"/>
      <c r="AJ151" s="347"/>
      <c r="AK151" s="347"/>
      <c r="AL151" s="347"/>
      <c r="AM151" s="347"/>
      <c r="AN151" s="347"/>
      <c r="AO151" s="347"/>
      <c r="AP151" s="347"/>
      <c r="AQ151" s="347"/>
      <c r="AR151" s="347"/>
      <c r="AS151" s="347"/>
      <c r="AT151" s="347"/>
      <c r="AU151" s="347"/>
      <c r="AV151" s="347"/>
      <c r="AW151" s="347"/>
      <c r="AX151" s="347"/>
    </row>
    <row r="152" spans="1:50" s="186" customFormat="1" ht="15.6" customHeight="1">
      <c r="A152" s="186" t="s">
        <v>11598</v>
      </c>
      <c r="B152" s="4" t="s">
        <v>11385</v>
      </c>
      <c r="C152" s="346" t="s">
        <v>11635</v>
      </c>
      <c r="D152" s="4" t="s">
        <v>11634</v>
      </c>
      <c r="E152" s="341">
        <f t="shared" si="4"/>
        <v>85</v>
      </c>
      <c r="F152" s="300">
        <v>2017</v>
      </c>
      <c r="G152" s="300" t="s">
        <v>6524</v>
      </c>
      <c r="H152" s="300">
        <v>23</v>
      </c>
      <c r="I152" s="300">
        <v>20</v>
      </c>
      <c r="J152" s="300">
        <v>23</v>
      </c>
      <c r="K152" s="300">
        <v>19</v>
      </c>
      <c r="L152" s="354">
        <v>44950</v>
      </c>
      <c r="M152" s="186" t="s">
        <v>11475</v>
      </c>
      <c r="N152" s="351"/>
      <c r="O152" s="351"/>
      <c r="P152" s="351"/>
      <c r="Q152" s="351"/>
      <c r="R152" s="351"/>
      <c r="S152" s="351"/>
      <c r="T152" s="351"/>
      <c r="U152" s="347"/>
      <c r="V152" s="347"/>
      <c r="W152" s="347"/>
      <c r="X152" s="347"/>
      <c r="Y152" s="347"/>
      <c r="Z152" s="347"/>
      <c r="AA152" s="347"/>
      <c r="AB152" s="347"/>
      <c r="AC152" s="347"/>
      <c r="AD152" s="347"/>
      <c r="AE152" s="347"/>
      <c r="AF152" s="347"/>
      <c r="AG152" s="347"/>
      <c r="AH152" s="347"/>
      <c r="AI152" s="347"/>
      <c r="AJ152" s="347"/>
      <c r="AK152" s="347"/>
      <c r="AL152" s="347"/>
      <c r="AM152" s="347"/>
      <c r="AN152" s="347"/>
      <c r="AO152" s="347"/>
      <c r="AP152" s="347"/>
      <c r="AQ152" s="347"/>
      <c r="AR152" s="347"/>
      <c r="AS152" s="347"/>
      <c r="AT152" s="347"/>
      <c r="AU152" s="347"/>
      <c r="AV152" s="347"/>
      <c r="AW152" s="347"/>
      <c r="AX152" s="347"/>
    </row>
    <row r="153" spans="1:50" s="186" customFormat="1" ht="15.6" customHeight="1">
      <c r="A153" s="186" t="s">
        <v>11598</v>
      </c>
      <c r="B153" s="4" t="s">
        <v>11385</v>
      </c>
      <c r="C153" s="346" t="s">
        <v>11635</v>
      </c>
      <c r="D153" s="4" t="s">
        <v>11634</v>
      </c>
      <c r="E153" s="341">
        <f t="shared" si="4"/>
        <v>91</v>
      </c>
      <c r="F153" s="300">
        <v>2017</v>
      </c>
      <c r="G153" s="300" t="s">
        <v>9774</v>
      </c>
      <c r="H153" s="300">
        <v>24</v>
      </c>
      <c r="I153" s="300">
        <v>22</v>
      </c>
      <c r="J153" s="300">
        <v>23</v>
      </c>
      <c r="K153" s="300">
        <v>22</v>
      </c>
      <c r="L153" s="354">
        <v>44950</v>
      </c>
      <c r="M153" s="186" t="s">
        <v>11475</v>
      </c>
      <c r="N153" s="351"/>
      <c r="O153" s="351"/>
      <c r="P153" s="351"/>
      <c r="Q153" s="351"/>
      <c r="R153" s="351"/>
      <c r="S153" s="351"/>
      <c r="T153" s="351"/>
      <c r="U153" s="347"/>
      <c r="V153" s="347"/>
      <c r="W153" s="347"/>
      <c r="X153" s="347"/>
      <c r="Y153" s="347"/>
      <c r="Z153" s="347"/>
      <c r="AA153" s="347"/>
      <c r="AB153" s="347"/>
      <c r="AC153" s="347"/>
      <c r="AD153" s="347"/>
      <c r="AE153" s="347"/>
      <c r="AF153" s="347"/>
      <c r="AG153" s="347"/>
      <c r="AH153" s="347"/>
      <c r="AI153" s="347"/>
      <c r="AJ153" s="347"/>
      <c r="AK153" s="347"/>
      <c r="AL153" s="347"/>
      <c r="AM153" s="347"/>
      <c r="AN153" s="347"/>
      <c r="AO153" s="347"/>
      <c r="AP153" s="347"/>
      <c r="AQ153" s="347"/>
      <c r="AR153" s="347"/>
      <c r="AS153" s="347"/>
      <c r="AT153" s="347"/>
      <c r="AU153" s="347"/>
      <c r="AV153" s="347"/>
      <c r="AW153" s="347"/>
      <c r="AX153" s="347"/>
    </row>
    <row r="154" spans="1:50" s="186" customFormat="1" ht="15.6" customHeight="1">
      <c r="A154" s="186" t="s">
        <v>11498</v>
      </c>
      <c r="B154" s="4" t="s">
        <v>11385</v>
      </c>
      <c r="C154" s="346" t="s">
        <v>11530</v>
      </c>
      <c r="D154" s="4" t="s">
        <v>11633</v>
      </c>
      <c r="E154" s="341">
        <f t="shared" si="4"/>
        <v>76</v>
      </c>
      <c r="F154" s="300">
        <v>2023</v>
      </c>
      <c r="G154" s="300" t="s">
        <v>6524</v>
      </c>
      <c r="H154" s="300">
        <v>20</v>
      </c>
      <c r="I154" s="300">
        <v>20</v>
      </c>
      <c r="J154" s="300">
        <v>16</v>
      </c>
      <c r="K154" s="300">
        <v>20</v>
      </c>
      <c r="L154" s="354">
        <v>44950</v>
      </c>
      <c r="M154" s="186" t="s">
        <v>11579</v>
      </c>
      <c r="N154" s="351"/>
      <c r="O154" s="351"/>
      <c r="P154" s="351"/>
      <c r="Q154" s="351"/>
      <c r="R154" s="351"/>
      <c r="S154" s="351"/>
      <c r="T154" s="351"/>
      <c r="U154" s="347"/>
      <c r="V154" s="347"/>
      <c r="W154" s="347"/>
      <c r="X154" s="347"/>
      <c r="Y154" s="347"/>
      <c r="Z154" s="347"/>
      <c r="AA154" s="347"/>
      <c r="AB154" s="347"/>
      <c r="AC154" s="347"/>
      <c r="AD154" s="347"/>
      <c r="AE154" s="347"/>
      <c r="AF154" s="347"/>
      <c r="AG154" s="347"/>
      <c r="AH154" s="347"/>
      <c r="AI154" s="347"/>
      <c r="AJ154" s="347"/>
      <c r="AK154" s="347"/>
      <c r="AL154" s="347"/>
      <c r="AM154" s="347"/>
      <c r="AN154" s="347"/>
      <c r="AO154" s="347"/>
      <c r="AP154" s="347"/>
      <c r="AQ154" s="347"/>
      <c r="AR154" s="347"/>
      <c r="AS154" s="347"/>
      <c r="AT154" s="347"/>
      <c r="AU154" s="347"/>
      <c r="AV154" s="347"/>
      <c r="AW154" s="347"/>
      <c r="AX154" s="347"/>
    </row>
    <row r="155" spans="1:50" s="186" customFormat="1" ht="15.6" customHeight="1">
      <c r="A155" s="186" t="s">
        <v>8940</v>
      </c>
      <c r="B155" s="4">
        <v>2</v>
      </c>
      <c r="C155" s="346" t="s">
        <v>11632</v>
      </c>
      <c r="D155" s="4" t="s">
        <v>6551</v>
      </c>
      <c r="E155" s="341">
        <f>(AVERAGE(N155:AM155))*10</f>
        <v>60</v>
      </c>
      <c r="F155" s="300">
        <v>1989</v>
      </c>
      <c r="G155" s="300" t="s">
        <v>6524</v>
      </c>
      <c r="H155" s="300" t="s">
        <v>55</v>
      </c>
      <c r="I155" s="300" t="s">
        <v>55</v>
      </c>
      <c r="J155" s="300" t="s">
        <v>55</v>
      </c>
      <c r="K155" s="300" t="s">
        <v>55</v>
      </c>
      <c r="L155" s="354">
        <v>44950</v>
      </c>
      <c r="M155" s="186" t="s">
        <v>11593</v>
      </c>
      <c r="N155" s="351"/>
      <c r="O155" s="351">
        <v>6</v>
      </c>
      <c r="P155" s="351"/>
      <c r="Q155" s="351"/>
      <c r="R155" s="351"/>
      <c r="S155" s="351"/>
      <c r="T155" s="351"/>
      <c r="U155" s="347"/>
      <c r="V155" s="347"/>
      <c r="W155" s="347"/>
      <c r="X155" s="347"/>
      <c r="Y155" s="347"/>
      <c r="Z155" s="347"/>
      <c r="AA155" s="347"/>
      <c r="AB155" s="347"/>
      <c r="AC155" s="347"/>
      <c r="AD155" s="347"/>
      <c r="AE155" s="347"/>
      <c r="AF155" s="347"/>
      <c r="AG155" s="347"/>
      <c r="AH155" s="347"/>
      <c r="AI155" s="347"/>
      <c r="AJ155" s="347"/>
      <c r="AK155" s="347"/>
      <c r="AL155" s="347"/>
      <c r="AM155" s="347"/>
      <c r="AN155" s="347"/>
      <c r="AO155" s="347"/>
      <c r="AP155" s="347"/>
      <c r="AQ155" s="347"/>
      <c r="AR155" s="347"/>
      <c r="AS155" s="347"/>
      <c r="AT155" s="347"/>
      <c r="AU155" s="347"/>
      <c r="AV155" s="347"/>
      <c r="AW155" s="347"/>
      <c r="AX155" s="347"/>
    </row>
    <row r="156" spans="1:50" s="186" customFormat="1" ht="15.6" customHeight="1">
      <c r="A156" s="186" t="s">
        <v>11498</v>
      </c>
      <c r="B156" s="4" t="s">
        <v>11385</v>
      </c>
      <c r="C156" s="346" t="s">
        <v>11530</v>
      </c>
      <c r="D156" s="4" t="s">
        <v>11631</v>
      </c>
      <c r="E156" s="341">
        <f t="shared" ref="E156:E170" si="5">SUM(H156:K156)</f>
        <v>69</v>
      </c>
      <c r="F156" s="300">
        <v>2013</v>
      </c>
      <c r="G156" s="300" t="s">
        <v>6524</v>
      </c>
      <c r="H156" s="300">
        <v>20</v>
      </c>
      <c r="I156" s="300">
        <v>15</v>
      </c>
      <c r="J156" s="300">
        <v>16</v>
      </c>
      <c r="K156" s="300">
        <v>18</v>
      </c>
      <c r="L156" s="354">
        <v>44950</v>
      </c>
      <c r="M156" s="186" t="s">
        <v>11593</v>
      </c>
      <c r="N156" s="351"/>
      <c r="O156" s="351"/>
      <c r="P156" s="351"/>
      <c r="Q156" s="351"/>
      <c r="R156" s="351"/>
      <c r="S156" s="351"/>
      <c r="T156" s="351"/>
      <c r="U156" s="347"/>
      <c r="V156" s="347"/>
      <c r="W156" s="347"/>
      <c r="X156" s="347"/>
      <c r="Y156" s="347"/>
      <c r="Z156" s="347"/>
      <c r="AA156" s="347"/>
      <c r="AB156" s="347"/>
      <c r="AC156" s="347"/>
      <c r="AD156" s="347"/>
      <c r="AE156" s="347"/>
      <c r="AF156" s="347"/>
      <c r="AG156" s="347"/>
      <c r="AH156" s="347"/>
      <c r="AI156" s="347"/>
      <c r="AJ156" s="347"/>
      <c r="AK156" s="347"/>
      <c r="AL156" s="347"/>
      <c r="AM156" s="347"/>
      <c r="AN156" s="347"/>
      <c r="AO156" s="347"/>
      <c r="AP156" s="347"/>
      <c r="AQ156" s="347"/>
      <c r="AR156" s="347"/>
      <c r="AS156" s="347"/>
      <c r="AT156" s="347"/>
      <c r="AU156" s="347"/>
      <c r="AV156" s="347"/>
      <c r="AW156" s="347"/>
      <c r="AX156" s="347"/>
    </row>
    <row r="157" spans="1:50" s="186" customFormat="1" ht="15.6" customHeight="1">
      <c r="A157" s="186" t="s">
        <v>11598</v>
      </c>
      <c r="B157" s="4" t="s">
        <v>11385</v>
      </c>
      <c r="C157" s="346" t="s">
        <v>11630</v>
      </c>
      <c r="D157" s="4" t="s">
        <v>11629</v>
      </c>
      <c r="E157" s="341">
        <f t="shared" si="5"/>
        <v>75</v>
      </c>
      <c r="F157" s="300">
        <v>2023</v>
      </c>
      <c r="G157" s="300" t="s">
        <v>6524</v>
      </c>
      <c r="H157" s="300">
        <v>16</v>
      </c>
      <c r="I157" s="300">
        <v>23</v>
      </c>
      <c r="J157" s="300">
        <v>17</v>
      </c>
      <c r="K157" s="300">
        <v>19</v>
      </c>
      <c r="L157" s="354">
        <v>44950</v>
      </c>
      <c r="M157" s="186" t="s">
        <v>2302</v>
      </c>
      <c r="N157" s="351"/>
      <c r="O157" s="351"/>
      <c r="P157" s="351"/>
      <c r="Q157" s="351"/>
      <c r="R157" s="351"/>
      <c r="S157" s="351"/>
      <c r="T157" s="351"/>
      <c r="U157" s="347"/>
      <c r="V157" s="347"/>
      <c r="W157" s="347"/>
      <c r="X157" s="347"/>
      <c r="Y157" s="347"/>
      <c r="Z157" s="347"/>
      <c r="AA157" s="347"/>
      <c r="AB157" s="347"/>
      <c r="AC157" s="347"/>
      <c r="AD157" s="347"/>
      <c r="AE157" s="347"/>
      <c r="AF157" s="347"/>
      <c r="AG157" s="347"/>
      <c r="AH157" s="347"/>
      <c r="AI157" s="347"/>
      <c r="AJ157" s="347"/>
      <c r="AK157" s="347"/>
      <c r="AL157" s="347"/>
      <c r="AM157" s="347"/>
      <c r="AN157" s="347"/>
      <c r="AO157" s="347"/>
      <c r="AP157" s="347"/>
      <c r="AQ157" s="347"/>
      <c r="AR157" s="347"/>
      <c r="AS157" s="347"/>
      <c r="AT157" s="347"/>
      <c r="AU157" s="347"/>
      <c r="AV157" s="347"/>
      <c r="AW157" s="347"/>
      <c r="AX157" s="347"/>
    </row>
    <row r="158" spans="1:50" s="186" customFormat="1" ht="15.6" customHeight="1">
      <c r="A158" s="186" t="s">
        <v>11498</v>
      </c>
      <c r="B158" s="4" t="s">
        <v>11385</v>
      </c>
      <c r="C158" s="346" t="s">
        <v>11628</v>
      </c>
      <c r="D158" s="4" t="s">
        <v>11619</v>
      </c>
      <c r="E158" s="341">
        <f t="shared" si="5"/>
        <v>80</v>
      </c>
      <c r="F158" s="300">
        <v>2023</v>
      </c>
      <c r="G158" s="300" t="s">
        <v>6524</v>
      </c>
      <c r="H158" s="300">
        <v>20</v>
      </c>
      <c r="I158" s="300">
        <v>25</v>
      </c>
      <c r="J158" s="300">
        <v>15</v>
      </c>
      <c r="K158" s="300">
        <v>20</v>
      </c>
      <c r="L158" s="354">
        <v>44950</v>
      </c>
      <c r="M158" s="186" t="s">
        <v>2302</v>
      </c>
      <c r="N158" s="351"/>
      <c r="O158" s="351"/>
      <c r="P158" s="351"/>
      <c r="Q158" s="351"/>
      <c r="R158" s="351"/>
      <c r="S158" s="351"/>
      <c r="T158" s="351"/>
      <c r="U158" s="347"/>
      <c r="V158" s="347"/>
      <c r="W158" s="347"/>
      <c r="X158" s="347"/>
      <c r="Y158" s="347"/>
      <c r="Z158" s="347"/>
      <c r="AA158" s="347"/>
      <c r="AB158" s="347"/>
      <c r="AC158" s="347"/>
      <c r="AD158" s="347"/>
      <c r="AE158" s="347"/>
      <c r="AF158" s="347"/>
      <c r="AG158" s="347"/>
      <c r="AH158" s="347"/>
      <c r="AI158" s="347"/>
      <c r="AJ158" s="347"/>
      <c r="AK158" s="347"/>
      <c r="AL158" s="347"/>
      <c r="AM158" s="347"/>
      <c r="AN158" s="347"/>
      <c r="AO158" s="347"/>
      <c r="AP158" s="347"/>
      <c r="AQ158" s="347"/>
      <c r="AR158" s="347"/>
      <c r="AS158" s="347"/>
      <c r="AT158" s="347"/>
      <c r="AU158" s="347"/>
      <c r="AV158" s="347"/>
      <c r="AW158" s="347"/>
      <c r="AX158" s="347"/>
    </row>
    <row r="159" spans="1:50" s="186" customFormat="1" ht="15.6" customHeight="1">
      <c r="A159" s="186" t="s">
        <v>11627</v>
      </c>
      <c r="B159" s="4" t="s">
        <v>11385</v>
      </c>
      <c r="C159" s="346" t="s">
        <v>11421</v>
      </c>
      <c r="D159" s="4" t="s">
        <v>11626</v>
      </c>
      <c r="E159" s="341">
        <f t="shared" si="5"/>
        <v>72</v>
      </c>
      <c r="F159" s="300">
        <v>2014</v>
      </c>
      <c r="G159" s="300" t="s">
        <v>6524</v>
      </c>
      <c r="H159" s="300">
        <v>18</v>
      </c>
      <c r="I159" s="300">
        <v>15</v>
      </c>
      <c r="J159" s="300">
        <v>18</v>
      </c>
      <c r="K159" s="300">
        <v>21</v>
      </c>
      <c r="L159" s="354">
        <v>44949</v>
      </c>
      <c r="M159" s="186" t="s">
        <v>841</v>
      </c>
      <c r="N159" s="351"/>
      <c r="O159" s="351"/>
      <c r="P159" s="351"/>
      <c r="Q159" s="351"/>
      <c r="R159" s="351"/>
      <c r="S159" s="351"/>
      <c r="T159" s="351"/>
      <c r="U159" s="347"/>
      <c r="V159" s="347"/>
      <c r="W159" s="347"/>
      <c r="X159" s="347"/>
      <c r="Y159" s="347"/>
      <c r="Z159" s="347"/>
      <c r="AA159" s="347"/>
      <c r="AB159" s="347"/>
      <c r="AC159" s="347"/>
      <c r="AD159" s="347"/>
      <c r="AE159" s="347"/>
      <c r="AF159" s="347"/>
      <c r="AG159" s="347"/>
      <c r="AH159" s="347"/>
      <c r="AI159" s="347"/>
      <c r="AJ159" s="347"/>
      <c r="AK159" s="347"/>
      <c r="AL159" s="347"/>
      <c r="AM159" s="347"/>
      <c r="AN159" s="347"/>
      <c r="AO159" s="347"/>
      <c r="AP159" s="347"/>
      <c r="AQ159" s="347"/>
      <c r="AR159" s="347"/>
      <c r="AS159" s="347"/>
      <c r="AT159" s="347"/>
      <c r="AU159" s="347"/>
      <c r="AV159" s="347"/>
      <c r="AW159" s="347"/>
      <c r="AX159" s="347"/>
    </row>
    <row r="160" spans="1:50" s="186" customFormat="1" ht="15.6" customHeight="1">
      <c r="A160" s="186" t="s">
        <v>11627</v>
      </c>
      <c r="B160" s="4" t="s">
        <v>11385</v>
      </c>
      <c r="C160" s="346" t="s">
        <v>11421</v>
      </c>
      <c r="D160" s="4" t="s">
        <v>11626</v>
      </c>
      <c r="E160" s="341">
        <f t="shared" si="5"/>
        <v>71</v>
      </c>
      <c r="F160" s="300">
        <v>2014</v>
      </c>
      <c r="G160" s="300" t="s">
        <v>9774</v>
      </c>
      <c r="H160" s="300">
        <v>20</v>
      </c>
      <c r="I160" s="300">
        <v>15</v>
      </c>
      <c r="J160" s="300">
        <v>18</v>
      </c>
      <c r="K160" s="300">
        <v>18</v>
      </c>
      <c r="L160" s="354">
        <v>44949</v>
      </c>
      <c r="M160" s="186" t="s">
        <v>841</v>
      </c>
      <c r="N160" s="351"/>
      <c r="O160" s="351"/>
      <c r="P160" s="351"/>
      <c r="Q160" s="351"/>
      <c r="R160" s="351"/>
      <c r="S160" s="351"/>
      <c r="T160" s="351"/>
      <c r="U160" s="347"/>
      <c r="V160" s="347"/>
      <c r="W160" s="347"/>
      <c r="X160" s="347"/>
      <c r="Y160" s="347"/>
      <c r="Z160" s="347"/>
      <c r="AA160" s="347"/>
      <c r="AB160" s="347"/>
      <c r="AC160" s="347"/>
      <c r="AD160" s="347"/>
      <c r="AE160" s="347"/>
      <c r="AF160" s="347"/>
      <c r="AG160" s="347"/>
      <c r="AH160" s="347"/>
      <c r="AI160" s="347"/>
      <c r="AJ160" s="347"/>
      <c r="AK160" s="347"/>
      <c r="AL160" s="347"/>
      <c r="AM160" s="347"/>
      <c r="AN160" s="347"/>
      <c r="AO160" s="347"/>
      <c r="AP160" s="347"/>
      <c r="AQ160" s="347"/>
      <c r="AR160" s="347"/>
      <c r="AS160" s="347"/>
      <c r="AT160" s="347"/>
      <c r="AU160" s="347"/>
      <c r="AV160" s="347"/>
      <c r="AW160" s="347"/>
      <c r="AX160" s="347"/>
    </row>
    <row r="161" spans="1:50" s="186" customFormat="1" ht="15.6" customHeight="1">
      <c r="A161" s="186" t="s">
        <v>11498</v>
      </c>
      <c r="B161" s="4" t="s">
        <v>11385</v>
      </c>
      <c r="C161" s="346" t="s">
        <v>11530</v>
      </c>
      <c r="D161" s="4" t="s">
        <v>11625</v>
      </c>
      <c r="E161" s="341">
        <f t="shared" si="5"/>
        <v>79</v>
      </c>
      <c r="F161" s="300">
        <v>2013</v>
      </c>
      <c r="G161" s="300" t="s">
        <v>6524</v>
      </c>
      <c r="H161" s="300">
        <v>20</v>
      </c>
      <c r="I161" s="300">
        <v>25</v>
      </c>
      <c r="J161" s="300">
        <v>16</v>
      </c>
      <c r="K161" s="300">
        <v>18</v>
      </c>
      <c r="L161" s="354">
        <v>44949</v>
      </c>
      <c r="M161" s="186" t="s">
        <v>11593</v>
      </c>
      <c r="N161" s="351"/>
      <c r="O161" s="351"/>
      <c r="P161" s="351"/>
      <c r="Q161" s="351"/>
      <c r="R161" s="351"/>
      <c r="S161" s="351"/>
      <c r="T161" s="351"/>
      <c r="U161" s="347"/>
      <c r="V161" s="347"/>
      <c r="W161" s="347"/>
      <c r="X161" s="347"/>
      <c r="Y161" s="347"/>
      <c r="Z161" s="347"/>
      <c r="AA161" s="347"/>
      <c r="AB161" s="347"/>
      <c r="AC161" s="347"/>
      <c r="AD161" s="347"/>
      <c r="AE161" s="347"/>
      <c r="AF161" s="347"/>
      <c r="AG161" s="347"/>
      <c r="AH161" s="347"/>
      <c r="AI161" s="347"/>
      <c r="AJ161" s="347"/>
      <c r="AK161" s="347"/>
      <c r="AL161" s="347"/>
      <c r="AM161" s="347"/>
      <c r="AN161" s="347"/>
      <c r="AO161" s="347"/>
      <c r="AP161" s="347"/>
      <c r="AQ161" s="347"/>
      <c r="AR161" s="347"/>
      <c r="AS161" s="347"/>
      <c r="AT161" s="347"/>
      <c r="AU161" s="347"/>
      <c r="AV161" s="347"/>
      <c r="AW161" s="347"/>
      <c r="AX161" s="347"/>
    </row>
    <row r="162" spans="1:50" s="186" customFormat="1" ht="15.6" customHeight="1">
      <c r="A162" s="186" t="s">
        <v>8940</v>
      </c>
      <c r="B162" s="4" t="s">
        <v>11385</v>
      </c>
      <c r="C162" s="346" t="s">
        <v>11624</v>
      </c>
      <c r="D162" s="4" t="s">
        <v>11623</v>
      </c>
      <c r="E162" s="341">
        <f t="shared" si="5"/>
        <v>76</v>
      </c>
      <c r="F162" s="300">
        <v>2018</v>
      </c>
      <c r="G162" s="300" t="s">
        <v>6524</v>
      </c>
      <c r="H162" s="300">
        <v>18</v>
      </c>
      <c r="I162" s="300">
        <v>19</v>
      </c>
      <c r="J162" s="300">
        <v>19</v>
      </c>
      <c r="K162" s="300">
        <v>20</v>
      </c>
      <c r="L162" s="354">
        <v>44949</v>
      </c>
      <c r="M162" s="186" t="s">
        <v>11593</v>
      </c>
      <c r="N162" s="351"/>
      <c r="O162" s="351"/>
      <c r="P162" s="351"/>
      <c r="Q162" s="351"/>
      <c r="R162" s="351"/>
      <c r="S162" s="351"/>
      <c r="T162" s="351"/>
      <c r="U162" s="347"/>
      <c r="V162" s="347"/>
      <c r="W162" s="347"/>
      <c r="X162" s="347"/>
      <c r="Y162" s="347"/>
      <c r="Z162" s="347"/>
      <c r="AA162" s="347"/>
      <c r="AB162" s="347"/>
      <c r="AC162" s="347"/>
      <c r="AD162" s="347"/>
      <c r="AE162" s="347"/>
      <c r="AF162" s="347"/>
      <c r="AG162" s="347"/>
      <c r="AH162" s="347"/>
      <c r="AI162" s="347"/>
      <c r="AJ162" s="347"/>
      <c r="AK162" s="347"/>
      <c r="AL162" s="347"/>
      <c r="AM162" s="347"/>
      <c r="AN162" s="347"/>
      <c r="AO162" s="347"/>
      <c r="AP162" s="347"/>
      <c r="AQ162" s="347"/>
      <c r="AR162" s="347"/>
      <c r="AS162" s="347"/>
      <c r="AT162" s="347"/>
      <c r="AU162" s="347"/>
      <c r="AV162" s="347"/>
      <c r="AW162" s="347"/>
      <c r="AX162" s="347"/>
    </row>
    <row r="163" spans="1:50" s="186" customFormat="1" ht="15.6" customHeight="1">
      <c r="A163" s="186" t="s">
        <v>11598</v>
      </c>
      <c r="B163" s="4" t="s">
        <v>11385</v>
      </c>
      <c r="C163" s="346" t="s">
        <v>11622</v>
      </c>
      <c r="D163" s="4" t="s">
        <v>11621</v>
      </c>
      <c r="E163" s="341">
        <f t="shared" si="5"/>
        <v>78</v>
      </c>
      <c r="F163" s="300">
        <v>2023</v>
      </c>
      <c r="G163" s="300" t="s">
        <v>6524</v>
      </c>
      <c r="H163" s="300">
        <v>25</v>
      </c>
      <c r="I163" s="300">
        <v>16</v>
      </c>
      <c r="J163" s="300">
        <v>15</v>
      </c>
      <c r="K163" s="300">
        <v>22</v>
      </c>
      <c r="L163" s="354">
        <v>44949</v>
      </c>
      <c r="M163" s="186" t="s">
        <v>2302</v>
      </c>
      <c r="N163" s="351"/>
      <c r="O163" s="351"/>
      <c r="P163" s="351"/>
      <c r="Q163" s="351"/>
      <c r="R163" s="351"/>
      <c r="S163" s="351"/>
      <c r="T163" s="351"/>
      <c r="U163" s="347"/>
      <c r="V163" s="347"/>
      <c r="W163" s="347"/>
      <c r="X163" s="347"/>
      <c r="Y163" s="347"/>
      <c r="Z163" s="347"/>
      <c r="AA163" s="347"/>
      <c r="AB163" s="347"/>
      <c r="AC163" s="347"/>
      <c r="AD163" s="347"/>
      <c r="AE163" s="347"/>
      <c r="AF163" s="347"/>
      <c r="AG163" s="347"/>
      <c r="AH163" s="347"/>
      <c r="AI163" s="347"/>
      <c r="AJ163" s="347"/>
      <c r="AK163" s="347"/>
      <c r="AL163" s="347"/>
      <c r="AM163" s="347"/>
      <c r="AN163" s="347"/>
      <c r="AO163" s="347"/>
      <c r="AP163" s="347"/>
      <c r="AQ163" s="347"/>
      <c r="AR163" s="347"/>
      <c r="AS163" s="347"/>
      <c r="AT163" s="347"/>
      <c r="AU163" s="347"/>
      <c r="AV163" s="347"/>
      <c r="AW163" s="347"/>
      <c r="AX163" s="347"/>
    </row>
    <row r="164" spans="1:50" s="186" customFormat="1" ht="15.6" customHeight="1">
      <c r="A164" s="186" t="s">
        <v>2787</v>
      </c>
      <c r="B164" s="4" t="s">
        <v>11385</v>
      </c>
      <c r="C164" s="346" t="s">
        <v>11620</v>
      </c>
      <c r="D164" s="4" t="s">
        <v>11619</v>
      </c>
      <c r="E164" s="341">
        <f t="shared" si="5"/>
        <v>81</v>
      </c>
      <c r="F164" s="300">
        <v>2023</v>
      </c>
      <c r="G164" s="300" t="s">
        <v>6524</v>
      </c>
      <c r="H164" s="300">
        <v>23</v>
      </c>
      <c r="I164" s="300">
        <v>22</v>
      </c>
      <c r="J164" s="300">
        <v>15</v>
      </c>
      <c r="K164" s="300">
        <v>21</v>
      </c>
      <c r="L164" s="354">
        <v>44942</v>
      </c>
      <c r="M164" s="186" t="s">
        <v>2302</v>
      </c>
      <c r="N164" s="351"/>
      <c r="O164" s="351"/>
      <c r="P164" s="351"/>
      <c r="Q164" s="351"/>
      <c r="R164" s="351"/>
      <c r="S164" s="351"/>
      <c r="T164" s="351"/>
      <c r="U164" s="347"/>
      <c r="V164" s="347"/>
      <c r="W164" s="347"/>
      <c r="X164" s="347"/>
      <c r="Y164" s="347"/>
      <c r="Z164" s="347"/>
      <c r="AA164" s="347"/>
      <c r="AB164" s="347"/>
      <c r="AC164" s="347"/>
      <c r="AD164" s="347"/>
      <c r="AE164" s="347"/>
      <c r="AF164" s="347"/>
      <c r="AG164" s="347"/>
      <c r="AH164" s="347"/>
      <c r="AI164" s="347"/>
      <c r="AJ164" s="347"/>
      <c r="AK164" s="347"/>
      <c r="AL164" s="347"/>
      <c r="AM164" s="347"/>
      <c r="AN164" s="347"/>
      <c r="AO164" s="347"/>
      <c r="AP164" s="347"/>
      <c r="AQ164" s="347"/>
      <c r="AR164" s="347"/>
      <c r="AS164" s="347"/>
      <c r="AT164" s="347"/>
      <c r="AU164" s="347"/>
      <c r="AV164" s="347"/>
      <c r="AW164" s="347"/>
      <c r="AX164" s="347"/>
    </row>
    <row r="165" spans="1:50" s="186" customFormat="1" ht="15.6" customHeight="1">
      <c r="A165" s="186" t="s">
        <v>2787</v>
      </c>
      <c r="B165" s="4" t="s">
        <v>11385</v>
      </c>
      <c r="C165" s="346" t="s">
        <v>11618</v>
      </c>
      <c r="D165" s="4" t="s">
        <v>11617</v>
      </c>
      <c r="E165" s="341">
        <f t="shared" si="5"/>
        <v>54</v>
      </c>
      <c r="F165" s="300">
        <v>2011</v>
      </c>
      <c r="G165" s="300" t="s">
        <v>6524</v>
      </c>
      <c r="H165" s="300">
        <v>10</v>
      </c>
      <c r="I165" s="300">
        <v>19</v>
      </c>
      <c r="J165" s="300">
        <v>13</v>
      </c>
      <c r="K165" s="300">
        <v>12</v>
      </c>
      <c r="L165" s="354">
        <v>44948</v>
      </c>
      <c r="M165" s="186" t="s">
        <v>841</v>
      </c>
      <c r="N165" s="351"/>
      <c r="O165" s="351"/>
      <c r="P165" s="351"/>
      <c r="Q165" s="351"/>
      <c r="R165" s="351"/>
      <c r="S165" s="351"/>
      <c r="T165" s="351"/>
      <c r="U165" s="347"/>
      <c r="V165" s="347"/>
      <c r="W165" s="347"/>
      <c r="X165" s="347"/>
      <c r="Y165" s="347"/>
      <c r="Z165" s="347"/>
      <c r="AA165" s="347"/>
      <c r="AB165" s="347"/>
      <c r="AC165" s="347"/>
      <c r="AD165" s="347"/>
      <c r="AE165" s="347"/>
      <c r="AF165" s="347"/>
      <c r="AG165" s="347"/>
      <c r="AH165" s="347"/>
      <c r="AI165" s="347"/>
      <c r="AJ165" s="347"/>
      <c r="AK165" s="347"/>
      <c r="AL165" s="347"/>
      <c r="AM165" s="347"/>
      <c r="AN165" s="347"/>
      <c r="AO165" s="347"/>
      <c r="AP165" s="347"/>
      <c r="AQ165" s="347"/>
      <c r="AR165" s="347"/>
      <c r="AS165" s="347"/>
      <c r="AT165" s="347"/>
      <c r="AU165" s="347"/>
      <c r="AV165" s="347"/>
      <c r="AW165" s="347"/>
      <c r="AX165" s="347"/>
    </row>
    <row r="166" spans="1:50" s="186" customFormat="1" ht="15.6" customHeight="1">
      <c r="A166" s="186" t="s">
        <v>2787</v>
      </c>
      <c r="B166" s="4" t="s">
        <v>11385</v>
      </c>
      <c r="C166" s="346" t="s">
        <v>11618</v>
      </c>
      <c r="D166" s="4" t="s">
        <v>11617</v>
      </c>
      <c r="E166" s="341">
        <f t="shared" si="5"/>
        <v>61</v>
      </c>
      <c r="F166" s="300">
        <v>2011</v>
      </c>
      <c r="G166" s="300" t="s">
        <v>9774</v>
      </c>
      <c r="H166" s="300">
        <v>15</v>
      </c>
      <c r="I166" s="300">
        <v>17</v>
      </c>
      <c r="J166" s="300">
        <v>15</v>
      </c>
      <c r="K166" s="300">
        <v>14</v>
      </c>
      <c r="L166" s="354">
        <v>44948</v>
      </c>
      <c r="M166" s="186" t="s">
        <v>841</v>
      </c>
      <c r="N166" s="351"/>
      <c r="O166" s="351"/>
      <c r="P166" s="351"/>
      <c r="Q166" s="351"/>
      <c r="R166" s="351"/>
      <c r="S166" s="351"/>
      <c r="T166" s="351"/>
      <c r="U166" s="347"/>
      <c r="V166" s="347"/>
      <c r="W166" s="347"/>
      <c r="X166" s="347"/>
      <c r="Y166" s="347"/>
      <c r="Z166" s="347"/>
      <c r="AA166" s="347"/>
      <c r="AB166" s="347"/>
      <c r="AC166" s="347"/>
      <c r="AD166" s="347"/>
      <c r="AE166" s="347"/>
      <c r="AF166" s="347"/>
      <c r="AG166" s="347"/>
      <c r="AH166" s="347"/>
      <c r="AI166" s="347"/>
      <c r="AJ166" s="347"/>
      <c r="AK166" s="347"/>
      <c r="AL166" s="347"/>
      <c r="AM166" s="347"/>
      <c r="AN166" s="347"/>
      <c r="AO166" s="347"/>
      <c r="AP166" s="347"/>
      <c r="AQ166" s="347"/>
      <c r="AR166" s="347"/>
      <c r="AS166" s="347"/>
      <c r="AT166" s="347"/>
      <c r="AU166" s="347"/>
      <c r="AV166" s="347"/>
      <c r="AW166" s="347"/>
      <c r="AX166" s="347"/>
    </row>
    <row r="167" spans="1:50" s="186" customFormat="1" ht="15.6" customHeight="1">
      <c r="A167" s="186" t="s">
        <v>11616</v>
      </c>
      <c r="B167" s="4" t="s">
        <v>11385</v>
      </c>
      <c r="C167" s="346" t="s">
        <v>11441</v>
      </c>
      <c r="D167" s="4" t="s">
        <v>11615</v>
      </c>
      <c r="E167" s="341">
        <f t="shared" si="5"/>
        <v>67</v>
      </c>
      <c r="F167" s="300">
        <v>2022</v>
      </c>
      <c r="G167" s="300" t="s">
        <v>6524</v>
      </c>
      <c r="H167" s="300">
        <v>17</v>
      </c>
      <c r="I167" s="300">
        <v>17</v>
      </c>
      <c r="J167" s="300">
        <v>16</v>
      </c>
      <c r="K167" s="300">
        <v>17</v>
      </c>
      <c r="L167" s="354">
        <v>44947</v>
      </c>
      <c r="M167" s="186" t="s">
        <v>2302</v>
      </c>
      <c r="N167" s="351"/>
      <c r="O167" s="351"/>
      <c r="P167" s="351"/>
      <c r="Q167" s="351"/>
      <c r="R167" s="351"/>
      <c r="S167" s="351"/>
      <c r="T167" s="351"/>
      <c r="U167" s="347"/>
      <c r="V167" s="347"/>
      <c r="W167" s="347"/>
      <c r="X167" s="347"/>
      <c r="Y167" s="347"/>
      <c r="Z167" s="347"/>
      <c r="AA167" s="347"/>
      <c r="AB167" s="347"/>
      <c r="AC167" s="347"/>
      <c r="AD167" s="347"/>
      <c r="AE167" s="347"/>
      <c r="AF167" s="347"/>
      <c r="AG167" s="347"/>
      <c r="AH167" s="347"/>
      <c r="AI167" s="347"/>
      <c r="AJ167" s="347"/>
      <c r="AK167" s="347"/>
      <c r="AL167" s="347"/>
      <c r="AM167" s="347"/>
      <c r="AN167" s="347"/>
      <c r="AO167" s="347"/>
      <c r="AP167" s="347"/>
      <c r="AQ167" s="347"/>
      <c r="AR167" s="347"/>
      <c r="AS167" s="347"/>
      <c r="AT167" s="347"/>
      <c r="AU167" s="347"/>
      <c r="AV167" s="347"/>
      <c r="AW167" s="347"/>
      <c r="AX167" s="347"/>
    </row>
    <row r="168" spans="1:50" s="186" customFormat="1" ht="15.6" customHeight="1">
      <c r="A168" s="186" t="s">
        <v>11498</v>
      </c>
      <c r="B168" s="4" t="s">
        <v>11385</v>
      </c>
      <c r="C168" s="346" t="s">
        <v>11614</v>
      </c>
      <c r="D168" s="4" t="s">
        <v>11613</v>
      </c>
      <c r="E168" s="341">
        <f t="shared" si="5"/>
        <v>62</v>
      </c>
      <c r="F168" s="300">
        <v>2023</v>
      </c>
      <c r="G168" s="300" t="s">
        <v>6524</v>
      </c>
      <c r="H168" s="300">
        <v>20</v>
      </c>
      <c r="I168" s="300">
        <v>12</v>
      </c>
      <c r="J168" s="300">
        <v>15</v>
      </c>
      <c r="K168" s="300">
        <v>15</v>
      </c>
      <c r="L168" s="354">
        <v>44947</v>
      </c>
      <c r="M168" s="186" t="s">
        <v>2302</v>
      </c>
      <c r="N168" s="351"/>
      <c r="O168" s="351"/>
      <c r="P168" s="351"/>
      <c r="Q168" s="351"/>
      <c r="R168" s="351"/>
      <c r="S168" s="351"/>
      <c r="T168" s="351"/>
      <c r="U168" s="347"/>
      <c r="V168" s="347"/>
      <c r="W168" s="347"/>
      <c r="X168" s="347"/>
      <c r="Y168" s="347"/>
      <c r="Z168" s="347"/>
      <c r="AA168" s="347"/>
      <c r="AB168" s="347"/>
      <c r="AC168" s="347"/>
      <c r="AD168" s="347"/>
      <c r="AE168" s="347"/>
      <c r="AF168" s="347"/>
      <c r="AG168" s="347"/>
      <c r="AH168" s="347"/>
      <c r="AI168" s="347"/>
      <c r="AJ168" s="347"/>
      <c r="AK168" s="347"/>
      <c r="AL168" s="347"/>
      <c r="AM168" s="347"/>
      <c r="AN168" s="347"/>
      <c r="AO168" s="347"/>
      <c r="AP168" s="347"/>
      <c r="AQ168" s="347"/>
      <c r="AR168" s="347"/>
      <c r="AS168" s="347"/>
      <c r="AT168" s="347"/>
      <c r="AU168" s="347"/>
      <c r="AV168" s="347"/>
      <c r="AW168" s="347"/>
      <c r="AX168" s="347"/>
    </row>
    <row r="169" spans="1:50" s="186" customFormat="1" ht="15.6" customHeight="1">
      <c r="A169" s="186" t="s">
        <v>8940</v>
      </c>
      <c r="B169" s="4" t="s">
        <v>11385</v>
      </c>
      <c r="C169" s="346" t="s">
        <v>11612</v>
      </c>
      <c r="D169" s="4" t="s">
        <v>11611</v>
      </c>
      <c r="E169" s="341">
        <f t="shared" si="5"/>
        <v>55</v>
      </c>
      <c r="F169" s="300">
        <v>2021</v>
      </c>
      <c r="G169" s="300" t="s">
        <v>6524</v>
      </c>
      <c r="H169" s="300">
        <v>11</v>
      </c>
      <c r="I169" s="300">
        <v>19</v>
      </c>
      <c r="J169" s="300">
        <v>15</v>
      </c>
      <c r="K169" s="300">
        <v>10</v>
      </c>
      <c r="L169" s="354">
        <v>44947</v>
      </c>
      <c r="M169" s="186" t="s">
        <v>841</v>
      </c>
      <c r="N169" s="351"/>
      <c r="O169" s="351"/>
      <c r="P169" s="351"/>
      <c r="Q169" s="351"/>
      <c r="R169" s="351"/>
      <c r="S169" s="351"/>
      <c r="T169" s="351"/>
      <c r="U169" s="347"/>
      <c r="V169" s="347"/>
      <c r="W169" s="347"/>
      <c r="X169" s="347"/>
      <c r="Y169" s="347"/>
      <c r="Z169" s="347"/>
      <c r="AA169" s="347"/>
      <c r="AB169" s="347"/>
      <c r="AC169" s="347"/>
      <c r="AD169" s="347"/>
      <c r="AE169" s="347"/>
      <c r="AF169" s="347"/>
      <c r="AG169" s="347"/>
      <c r="AH169" s="347"/>
      <c r="AI169" s="347"/>
      <c r="AJ169" s="347"/>
      <c r="AK169" s="347"/>
      <c r="AL169" s="347"/>
      <c r="AM169" s="347"/>
      <c r="AN169" s="347"/>
      <c r="AO169" s="347"/>
      <c r="AP169" s="347"/>
      <c r="AQ169" s="347"/>
      <c r="AR169" s="347"/>
      <c r="AS169" s="347"/>
      <c r="AT169" s="347"/>
      <c r="AU169" s="347"/>
      <c r="AV169" s="347"/>
      <c r="AW169" s="347"/>
      <c r="AX169" s="347"/>
    </row>
    <row r="170" spans="1:50" s="186" customFormat="1" ht="15.6" customHeight="1">
      <c r="A170" s="186" t="s">
        <v>8940</v>
      </c>
      <c r="B170" s="4" t="s">
        <v>11385</v>
      </c>
      <c r="C170" s="346" t="s">
        <v>11612</v>
      </c>
      <c r="D170" s="4" t="s">
        <v>11611</v>
      </c>
      <c r="E170" s="341">
        <f t="shared" si="5"/>
        <v>56</v>
      </c>
      <c r="F170" s="300">
        <v>2021</v>
      </c>
      <c r="G170" s="300" t="s">
        <v>9774</v>
      </c>
      <c r="H170" s="300">
        <v>12</v>
      </c>
      <c r="I170" s="300">
        <v>14</v>
      </c>
      <c r="J170" s="300">
        <v>16</v>
      </c>
      <c r="K170" s="300">
        <v>14</v>
      </c>
      <c r="L170" s="354">
        <v>44947</v>
      </c>
      <c r="M170" s="186" t="s">
        <v>841</v>
      </c>
      <c r="N170" s="351"/>
      <c r="O170" s="351"/>
      <c r="P170" s="351"/>
      <c r="Q170" s="351"/>
      <c r="R170" s="351"/>
      <c r="S170" s="351"/>
      <c r="T170" s="351"/>
      <c r="U170" s="347"/>
      <c r="V170" s="347"/>
      <c r="W170" s="347"/>
      <c r="X170" s="347"/>
      <c r="Y170" s="347"/>
      <c r="Z170" s="347"/>
      <c r="AA170" s="347"/>
      <c r="AB170" s="347"/>
      <c r="AC170" s="347"/>
      <c r="AD170" s="347"/>
      <c r="AE170" s="347"/>
      <c r="AF170" s="347"/>
      <c r="AG170" s="347"/>
      <c r="AH170" s="347"/>
      <c r="AI170" s="347"/>
      <c r="AJ170" s="347"/>
      <c r="AK170" s="347"/>
      <c r="AL170" s="347"/>
      <c r="AM170" s="347"/>
      <c r="AN170" s="347"/>
      <c r="AO170" s="347"/>
      <c r="AP170" s="347"/>
      <c r="AQ170" s="347"/>
      <c r="AR170" s="347"/>
      <c r="AS170" s="347"/>
      <c r="AT170" s="347"/>
      <c r="AU170" s="347"/>
      <c r="AV170" s="347"/>
      <c r="AW170" s="347"/>
      <c r="AX170" s="347"/>
    </row>
    <row r="171" spans="1:50" s="186" customFormat="1" ht="15.6" customHeight="1">
      <c r="A171" s="186" t="s">
        <v>11610</v>
      </c>
      <c r="B171" s="4">
        <v>102</v>
      </c>
      <c r="C171" s="346" t="s">
        <v>11609</v>
      </c>
      <c r="D171" s="4" t="s">
        <v>11608</v>
      </c>
      <c r="E171" s="341">
        <v>58</v>
      </c>
      <c r="F171" s="300">
        <v>2023</v>
      </c>
      <c r="G171" s="300" t="s">
        <v>6524</v>
      </c>
      <c r="H171" s="300" t="s">
        <v>55</v>
      </c>
      <c r="I171" s="300" t="s">
        <v>55</v>
      </c>
      <c r="J171" s="300" t="s">
        <v>55</v>
      </c>
      <c r="K171" s="300" t="s">
        <v>55</v>
      </c>
      <c r="L171" s="354">
        <v>44948</v>
      </c>
      <c r="M171" s="186" t="s">
        <v>11450</v>
      </c>
      <c r="N171" s="351"/>
      <c r="O171" s="351"/>
      <c r="P171" s="351"/>
      <c r="Q171" s="351"/>
      <c r="R171" s="351"/>
      <c r="S171" s="351"/>
      <c r="T171" s="351"/>
      <c r="U171" s="347"/>
      <c r="V171" s="347"/>
      <c r="W171" s="347"/>
      <c r="X171" s="347"/>
      <c r="Y171" s="347"/>
      <c r="Z171" s="347"/>
      <c r="AA171" s="347"/>
      <c r="AB171" s="347"/>
      <c r="AC171" s="347"/>
      <c r="AD171" s="347"/>
      <c r="AE171" s="347"/>
      <c r="AF171" s="347"/>
      <c r="AG171" s="347"/>
      <c r="AH171" s="347"/>
      <c r="AI171" s="347"/>
      <c r="AJ171" s="347"/>
      <c r="AK171" s="347"/>
      <c r="AL171" s="347"/>
      <c r="AM171" s="347"/>
      <c r="AN171" s="347"/>
      <c r="AO171" s="347"/>
      <c r="AP171" s="347"/>
      <c r="AQ171" s="347"/>
      <c r="AR171" s="347"/>
      <c r="AS171" s="347"/>
      <c r="AT171" s="347"/>
      <c r="AU171" s="347"/>
      <c r="AV171" s="347"/>
      <c r="AW171" s="347"/>
      <c r="AX171" s="347"/>
    </row>
    <row r="172" spans="1:50" s="186" customFormat="1" ht="15.6" customHeight="1">
      <c r="A172" s="186" t="s">
        <v>11610</v>
      </c>
      <c r="B172" s="4">
        <v>102</v>
      </c>
      <c r="C172" s="346" t="s">
        <v>11609</v>
      </c>
      <c r="D172" s="4" t="s">
        <v>11608</v>
      </c>
      <c r="E172" s="341">
        <v>70</v>
      </c>
      <c r="F172" s="300">
        <v>2023</v>
      </c>
      <c r="G172" s="300" t="s">
        <v>9774</v>
      </c>
      <c r="H172" s="300" t="s">
        <v>55</v>
      </c>
      <c r="I172" s="300" t="s">
        <v>55</v>
      </c>
      <c r="J172" s="300" t="s">
        <v>55</v>
      </c>
      <c r="K172" s="300" t="s">
        <v>55</v>
      </c>
      <c r="L172" s="354">
        <v>44948</v>
      </c>
      <c r="M172" s="186" t="s">
        <v>11450</v>
      </c>
      <c r="N172" s="351"/>
      <c r="O172" s="351"/>
      <c r="P172" s="351"/>
      <c r="Q172" s="351"/>
      <c r="R172" s="351"/>
      <c r="S172" s="351"/>
      <c r="T172" s="351"/>
      <c r="U172" s="347"/>
      <c r="V172" s="347"/>
      <c r="W172" s="347"/>
      <c r="X172" s="347"/>
      <c r="Y172" s="347"/>
      <c r="Z172" s="347"/>
      <c r="AA172" s="347"/>
      <c r="AB172" s="347"/>
      <c r="AC172" s="347"/>
      <c r="AD172" s="347"/>
      <c r="AE172" s="347"/>
      <c r="AF172" s="347"/>
      <c r="AG172" s="347"/>
      <c r="AH172" s="347"/>
      <c r="AI172" s="347"/>
      <c r="AJ172" s="347"/>
      <c r="AK172" s="347"/>
      <c r="AL172" s="347"/>
      <c r="AM172" s="347"/>
      <c r="AN172" s="347"/>
      <c r="AO172" s="347"/>
      <c r="AP172" s="347"/>
      <c r="AQ172" s="347"/>
      <c r="AR172" s="347"/>
      <c r="AS172" s="347"/>
      <c r="AT172" s="347"/>
      <c r="AU172" s="347"/>
      <c r="AV172" s="347"/>
      <c r="AW172" s="347"/>
      <c r="AX172" s="347"/>
    </row>
    <row r="173" spans="1:50" s="186" customFormat="1" ht="15.6" customHeight="1">
      <c r="A173" s="186" t="s">
        <v>2787</v>
      </c>
      <c r="B173" s="4" t="s">
        <v>11385</v>
      </c>
      <c r="C173" s="346" t="s">
        <v>11576</v>
      </c>
      <c r="D173" s="4" t="s">
        <v>11607</v>
      </c>
      <c r="E173" s="341">
        <f t="shared" ref="E173:E204" si="6">SUM(H173:K173)</f>
        <v>83</v>
      </c>
      <c r="F173" s="300">
        <v>2023</v>
      </c>
      <c r="G173" s="300" t="s">
        <v>6524</v>
      </c>
      <c r="H173" s="300">
        <v>23</v>
      </c>
      <c r="I173" s="300">
        <v>22</v>
      </c>
      <c r="J173" s="300">
        <v>18</v>
      </c>
      <c r="K173" s="300">
        <v>20</v>
      </c>
      <c r="L173" s="354">
        <v>44946</v>
      </c>
      <c r="M173" s="186" t="s">
        <v>2302</v>
      </c>
      <c r="N173" s="351"/>
      <c r="O173" s="351"/>
      <c r="P173" s="351"/>
      <c r="Q173" s="351"/>
      <c r="R173" s="351"/>
      <c r="S173" s="351"/>
      <c r="T173" s="351"/>
      <c r="U173" s="347"/>
      <c r="V173" s="347"/>
      <c r="W173" s="347"/>
      <c r="X173" s="347"/>
      <c r="Y173" s="347"/>
      <c r="Z173" s="347"/>
      <c r="AA173" s="347"/>
      <c r="AB173" s="347"/>
      <c r="AC173" s="347"/>
      <c r="AD173" s="347"/>
      <c r="AE173" s="347"/>
      <c r="AF173" s="347"/>
      <c r="AG173" s="347"/>
      <c r="AH173" s="347"/>
      <c r="AI173" s="347"/>
      <c r="AJ173" s="347"/>
      <c r="AK173" s="347"/>
      <c r="AL173" s="347"/>
      <c r="AM173" s="347"/>
      <c r="AN173" s="347"/>
      <c r="AO173" s="347"/>
      <c r="AP173" s="347"/>
      <c r="AQ173" s="347"/>
      <c r="AR173" s="347"/>
      <c r="AS173" s="347"/>
      <c r="AT173" s="347"/>
      <c r="AU173" s="347"/>
      <c r="AV173" s="347"/>
      <c r="AW173" s="347"/>
      <c r="AX173" s="347"/>
    </row>
    <row r="174" spans="1:50" s="186" customFormat="1" ht="15.6" customHeight="1">
      <c r="A174" s="186" t="s">
        <v>2787</v>
      </c>
      <c r="B174" s="4" t="s">
        <v>11385</v>
      </c>
      <c r="C174" s="346" t="s">
        <v>11606</v>
      </c>
      <c r="D174" s="4" t="s">
        <v>11605</v>
      </c>
      <c r="E174" s="341">
        <f t="shared" si="6"/>
        <v>73</v>
      </c>
      <c r="F174" s="300">
        <v>2018</v>
      </c>
      <c r="G174" s="300" t="s">
        <v>6524</v>
      </c>
      <c r="H174" s="300">
        <v>14</v>
      </c>
      <c r="I174" s="300">
        <v>22</v>
      </c>
      <c r="J174" s="300">
        <v>18</v>
      </c>
      <c r="K174" s="300">
        <v>19</v>
      </c>
      <c r="L174" s="354">
        <v>44947</v>
      </c>
      <c r="M174" s="186" t="s">
        <v>841</v>
      </c>
      <c r="N174" s="351"/>
      <c r="O174" s="351"/>
      <c r="P174" s="351"/>
      <c r="Q174" s="351"/>
      <c r="R174" s="351"/>
      <c r="S174" s="351"/>
      <c r="T174" s="351"/>
      <c r="U174" s="347"/>
      <c r="V174" s="347"/>
      <c r="W174" s="347"/>
      <c r="X174" s="347"/>
      <c r="Y174" s="347"/>
      <c r="Z174" s="347"/>
      <c r="AA174" s="347"/>
      <c r="AB174" s="347"/>
      <c r="AC174" s="347"/>
      <c r="AD174" s="347"/>
      <c r="AE174" s="347"/>
      <c r="AF174" s="347"/>
      <c r="AG174" s="347"/>
      <c r="AH174" s="347"/>
      <c r="AI174" s="347"/>
      <c r="AJ174" s="347"/>
      <c r="AK174" s="347"/>
      <c r="AL174" s="347"/>
      <c r="AM174" s="347"/>
      <c r="AN174" s="347"/>
      <c r="AO174" s="347"/>
      <c r="AP174" s="347"/>
      <c r="AQ174" s="347"/>
      <c r="AR174" s="347"/>
      <c r="AS174" s="347"/>
      <c r="AT174" s="347"/>
      <c r="AU174" s="347"/>
      <c r="AV174" s="347"/>
      <c r="AW174" s="347"/>
      <c r="AX174" s="347"/>
    </row>
    <row r="175" spans="1:50" s="186" customFormat="1" ht="15.6" customHeight="1">
      <c r="A175" s="186" t="s">
        <v>2787</v>
      </c>
      <c r="B175" s="4" t="s">
        <v>11385</v>
      </c>
      <c r="C175" s="346" t="s">
        <v>11606</v>
      </c>
      <c r="D175" s="4" t="s">
        <v>11605</v>
      </c>
      <c r="E175" s="341">
        <f t="shared" si="6"/>
        <v>63</v>
      </c>
      <c r="F175" s="300">
        <v>2018</v>
      </c>
      <c r="G175" s="300" t="s">
        <v>9774</v>
      </c>
      <c r="H175" s="300">
        <v>15</v>
      </c>
      <c r="I175" s="300">
        <v>16</v>
      </c>
      <c r="J175" s="300">
        <v>15</v>
      </c>
      <c r="K175" s="300">
        <v>17</v>
      </c>
      <c r="L175" s="354">
        <v>44947</v>
      </c>
      <c r="M175" s="186" t="s">
        <v>841</v>
      </c>
      <c r="N175" s="351"/>
      <c r="O175" s="351"/>
      <c r="P175" s="351"/>
      <c r="Q175" s="351"/>
      <c r="R175" s="351"/>
      <c r="S175" s="351"/>
      <c r="T175" s="351"/>
      <c r="U175" s="347"/>
      <c r="V175" s="347"/>
      <c r="W175" s="347"/>
      <c r="X175" s="347"/>
      <c r="Y175" s="347"/>
      <c r="Z175" s="347"/>
      <c r="AA175" s="347"/>
      <c r="AB175" s="347"/>
      <c r="AC175" s="347"/>
      <c r="AD175" s="347"/>
      <c r="AE175" s="347"/>
      <c r="AF175" s="347"/>
      <c r="AG175" s="347"/>
      <c r="AH175" s="347"/>
      <c r="AI175" s="347"/>
      <c r="AJ175" s="347"/>
      <c r="AK175" s="347"/>
      <c r="AL175" s="347"/>
      <c r="AM175" s="347"/>
      <c r="AN175" s="347"/>
      <c r="AO175" s="347"/>
      <c r="AP175" s="347"/>
      <c r="AQ175" s="347"/>
      <c r="AR175" s="347"/>
      <c r="AS175" s="347"/>
      <c r="AT175" s="347"/>
      <c r="AU175" s="347"/>
      <c r="AV175" s="347"/>
      <c r="AW175" s="347"/>
      <c r="AX175" s="347"/>
    </row>
    <row r="176" spans="1:50" s="186" customFormat="1" ht="15.6" customHeight="1">
      <c r="A176" s="186" t="s">
        <v>2787</v>
      </c>
      <c r="B176" s="4" t="s">
        <v>11385</v>
      </c>
      <c r="C176" s="346" t="s">
        <v>11463</v>
      </c>
      <c r="D176" s="4" t="s">
        <v>11604</v>
      </c>
      <c r="E176" s="341">
        <f t="shared" si="6"/>
        <v>76</v>
      </c>
      <c r="F176" s="300">
        <v>2017</v>
      </c>
      <c r="G176" s="300" t="s">
        <v>9774</v>
      </c>
      <c r="H176" s="300">
        <v>20</v>
      </c>
      <c r="I176" s="300">
        <v>15</v>
      </c>
      <c r="J176" s="300">
        <v>21</v>
      </c>
      <c r="K176" s="300">
        <v>20</v>
      </c>
      <c r="L176" s="354">
        <v>44947</v>
      </c>
      <c r="M176" s="186" t="s">
        <v>841</v>
      </c>
      <c r="N176" s="351"/>
      <c r="O176" s="351"/>
      <c r="P176" s="351"/>
      <c r="Q176" s="351"/>
      <c r="R176" s="351"/>
      <c r="S176" s="351"/>
      <c r="T176" s="351"/>
      <c r="U176" s="347"/>
      <c r="V176" s="347"/>
      <c r="W176" s="347"/>
      <c r="X176" s="347"/>
      <c r="Y176" s="347"/>
      <c r="Z176" s="347"/>
      <c r="AA176" s="347"/>
      <c r="AB176" s="347"/>
      <c r="AC176" s="347"/>
      <c r="AD176" s="347"/>
      <c r="AE176" s="347"/>
      <c r="AF176" s="347"/>
      <c r="AG176" s="347"/>
      <c r="AH176" s="347"/>
      <c r="AI176" s="347"/>
      <c r="AJ176" s="347"/>
      <c r="AK176" s="347"/>
      <c r="AL176" s="347"/>
      <c r="AM176" s="347"/>
      <c r="AN176" s="347"/>
      <c r="AO176" s="347"/>
      <c r="AP176" s="347"/>
      <c r="AQ176" s="347"/>
      <c r="AR176" s="347"/>
      <c r="AS176" s="347"/>
      <c r="AT176" s="347"/>
      <c r="AU176" s="347"/>
      <c r="AV176" s="347"/>
      <c r="AW176" s="347"/>
      <c r="AX176" s="347"/>
    </row>
    <row r="177" spans="1:50" s="186" customFormat="1" ht="15.6" customHeight="1">
      <c r="A177" s="186" t="s">
        <v>2787</v>
      </c>
      <c r="B177" s="4" t="s">
        <v>11385</v>
      </c>
      <c r="C177" s="346" t="s">
        <v>11603</v>
      </c>
      <c r="D177" s="4" t="s">
        <v>11602</v>
      </c>
      <c r="E177" s="341">
        <f t="shared" si="6"/>
        <v>77</v>
      </c>
      <c r="F177" s="300">
        <v>2014</v>
      </c>
      <c r="G177" s="300" t="s">
        <v>6524</v>
      </c>
      <c r="H177" s="300">
        <v>20</v>
      </c>
      <c r="I177" s="300">
        <v>25</v>
      </c>
      <c r="J177" s="300">
        <v>20</v>
      </c>
      <c r="K177" s="300">
        <v>12</v>
      </c>
      <c r="L177" s="354">
        <v>44945</v>
      </c>
      <c r="M177" s="186" t="s">
        <v>840</v>
      </c>
      <c r="N177" s="351"/>
      <c r="O177" s="351"/>
      <c r="P177" s="351"/>
      <c r="Q177" s="351"/>
      <c r="R177" s="351"/>
      <c r="S177" s="351"/>
      <c r="T177" s="351"/>
      <c r="U177" s="347"/>
      <c r="V177" s="347"/>
      <c r="W177" s="347"/>
      <c r="X177" s="347"/>
      <c r="Y177" s="347"/>
      <c r="Z177" s="347"/>
      <c r="AA177" s="347"/>
      <c r="AB177" s="347"/>
      <c r="AC177" s="347"/>
      <c r="AD177" s="347"/>
      <c r="AE177" s="347"/>
      <c r="AF177" s="347"/>
      <c r="AG177" s="347"/>
      <c r="AH177" s="347"/>
      <c r="AI177" s="347"/>
      <c r="AJ177" s="347"/>
      <c r="AK177" s="347"/>
      <c r="AL177" s="347"/>
      <c r="AM177" s="347"/>
      <c r="AN177" s="347"/>
      <c r="AO177" s="347"/>
      <c r="AP177" s="347"/>
      <c r="AQ177" s="347"/>
      <c r="AR177" s="347"/>
      <c r="AS177" s="347"/>
      <c r="AT177" s="347"/>
      <c r="AU177" s="347"/>
      <c r="AV177" s="347"/>
      <c r="AW177" s="347"/>
      <c r="AX177" s="347"/>
    </row>
    <row r="178" spans="1:50" s="186" customFormat="1" ht="15.6" customHeight="1">
      <c r="A178" s="186" t="s">
        <v>8940</v>
      </c>
      <c r="B178" s="4" t="s">
        <v>11385</v>
      </c>
      <c r="C178" s="346" t="s">
        <v>11601</v>
      </c>
      <c r="D178" s="4" t="s">
        <v>11600</v>
      </c>
      <c r="E178" s="341">
        <f t="shared" si="6"/>
        <v>80</v>
      </c>
      <c r="F178" s="300">
        <v>2022</v>
      </c>
      <c r="G178" s="300" t="s">
        <v>6524</v>
      </c>
      <c r="H178" s="300">
        <v>20</v>
      </c>
      <c r="I178" s="300">
        <v>22</v>
      </c>
      <c r="J178" s="300">
        <v>19</v>
      </c>
      <c r="K178" s="300">
        <v>19</v>
      </c>
      <c r="L178" s="354">
        <v>44955</v>
      </c>
      <c r="M178" s="186" t="s">
        <v>11599</v>
      </c>
      <c r="N178" s="351"/>
      <c r="O178" s="351"/>
      <c r="P178" s="351"/>
      <c r="Q178" s="351"/>
      <c r="R178" s="351"/>
      <c r="S178" s="351"/>
      <c r="T178" s="351"/>
      <c r="U178" s="347"/>
      <c r="V178" s="347"/>
      <c r="W178" s="347"/>
      <c r="X178" s="347"/>
      <c r="Y178" s="347"/>
      <c r="Z178" s="347"/>
      <c r="AA178" s="347"/>
      <c r="AB178" s="347"/>
      <c r="AC178" s="347"/>
      <c r="AD178" s="347"/>
      <c r="AE178" s="347"/>
      <c r="AF178" s="347"/>
      <c r="AG178" s="347"/>
      <c r="AH178" s="347"/>
      <c r="AI178" s="347"/>
      <c r="AJ178" s="347"/>
      <c r="AK178" s="347"/>
      <c r="AL178" s="347"/>
      <c r="AM178" s="347"/>
      <c r="AN178" s="347"/>
      <c r="AO178" s="347"/>
      <c r="AP178" s="347"/>
      <c r="AQ178" s="347"/>
      <c r="AR178" s="347"/>
      <c r="AS178" s="347"/>
      <c r="AT178" s="347"/>
      <c r="AU178" s="347"/>
      <c r="AV178" s="347"/>
      <c r="AW178" s="347"/>
      <c r="AX178" s="347"/>
    </row>
    <row r="179" spans="1:50" s="186" customFormat="1" ht="15.6" customHeight="1">
      <c r="A179" s="186" t="s">
        <v>11598</v>
      </c>
      <c r="B179" s="4" t="s">
        <v>11385</v>
      </c>
      <c r="C179" s="346" t="s">
        <v>11597</v>
      </c>
      <c r="D179" s="4" t="s">
        <v>11596</v>
      </c>
      <c r="E179" s="341">
        <f t="shared" si="6"/>
        <v>65</v>
      </c>
      <c r="F179" s="300">
        <v>2022</v>
      </c>
      <c r="G179" s="300" t="s">
        <v>6524</v>
      </c>
      <c r="H179" s="300">
        <v>16</v>
      </c>
      <c r="I179" s="300">
        <v>20</v>
      </c>
      <c r="J179" s="300">
        <v>11</v>
      </c>
      <c r="K179" s="300">
        <v>18</v>
      </c>
      <c r="L179" s="354">
        <v>44945</v>
      </c>
      <c r="M179" s="186" t="s">
        <v>11593</v>
      </c>
      <c r="N179" s="351"/>
      <c r="O179" s="351"/>
      <c r="P179" s="351"/>
      <c r="Q179" s="351"/>
      <c r="R179" s="351"/>
      <c r="S179" s="351"/>
      <c r="T179" s="351"/>
      <c r="U179" s="347"/>
      <c r="V179" s="347"/>
      <c r="W179" s="347"/>
      <c r="X179" s="347"/>
      <c r="Y179" s="347"/>
      <c r="Z179" s="347"/>
      <c r="AA179" s="347"/>
      <c r="AB179" s="347"/>
      <c r="AC179" s="347"/>
      <c r="AD179" s="347"/>
      <c r="AE179" s="347"/>
      <c r="AF179" s="347"/>
      <c r="AG179" s="347"/>
      <c r="AH179" s="347"/>
      <c r="AI179" s="347"/>
      <c r="AJ179" s="347"/>
      <c r="AK179" s="347"/>
      <c r="AL179" s="347"/>
      <c r="AM179" s="347"/>
      <c r="AN179" s="347"/>
      <c r="AO179" s="347"/>
      <c r="AP179" s="347"/>
      <c r="AQ179" s="347"/>
      <c r="AR179" s="347"/>
      <c r="AS179" s="347"/>
      <c r="AT179" s="347"/>
      <c r="AU179" s="347"/>
      <c r="AV179" s="347"/>
      <c r="AW179" s="347"/>
      <c r="AX179" s="347"/>
    </row>
    <row r="180" spans="1:50" s="186" customFormat="1" ht="15.6" customHeight="1">
      <c r="A180" s="186" t="s">
        <v>2787</v>
      </c>
      <c r="B180" s="4" t="s">
        <v>11385</v>
      </c>
      <c r="C180" s="346" t="s">
        <v>11595</v>
      </c>
      <c r="D180" s="4" t="s">
        <v>11594</v>
      </c>
      <c r="E180" s="341">
        <f t="shared" si="6"/>
        <v>68</v>
      </c>
      <c r="F180" s="300">
        <v>2018</v>
      </c>
      <c r="G180" s="300" t="s">
        <v>6524</v>
      </c>
      <c r="H180" s="300">
        <v>18</v>
      </c>
      <c r="I180" s="300">
        <v>16</v>
      </c>
      <c r="J180" s="300">
        <v>15</v>
      </c>
      <c r="K180" s="300">
        <v>19</v>
      </c>
      <c r="L180" s="354">
        <v>44945</v>
      </c>
      <c r="M180" s="186" t="s">
        <v>11593</v>
      </c>
      <c r="N180" s="351"/>
      <c r="O180" s="351"/>
      <c r="P180" s="351"/>
      <c r="Q180" s="351"/>
      <c r="R180" s="351"/>
      <c r="S180" s="351"/>
      <c r="T180" s="351"/>
      <c r="U180" s="347"/>
      <c r="V180" s="347"/>
      <c r="W180" s="347"/>
      <c r="X180" s="347"/>
      <c r="Y180" s="347"/>
      <c r="Z180" s="347"/>
      <c r="AA180" s="347"/>
      <c r="AB180" s="347"/>
      <c r="AC180" s="347"/>
      <c r="AD180" s="347"/>
      <c r="AE180" s="347"/>
      <c r="AF180" s="347"/>
      <c r="AG180" s="347"/>
      <c r="AH180" s="347"/>
      <c r="AI180" s="347"/>
      <c r="AJ180" s="347"/>
      <c r="AK180" s="347"/>
      <c r="AL180" s="347"/>
      <c r="AM180" s="347"/>
      <c r="AN180" s="347"/>
      <c r="AO180" s="347"/>
      <c r="AP180" s="347"/>
      <c r="AQ180" s="347"/>
      <c r="AR180" s="347"/>
      <c r="AS180" s="347"/>
      <c r="AT180" s="347"/>
      <c r="AU180" s="347"/>
      <c r="AV180" s="347"/>
      <c r="AW180" s="347"/>
      <c r="AX180" s="347"/>
    </row>
    <row r="181" spans="1:50" s="186" customFormat="1" ht="15.6" customHeight="1">
      <c r="A181" s="186" t="s">
        <v>11498</v>
      </c>
      <c r="B181" s="4" t="s">
        <v>11385</v>
      </c>
      <c r="C181" s="346" t="s">
        <v>11592</v>
      </c>
      <c r="D181" s="4" t="s">
        <v>11591</v>
      </c>
      <c r="E181" s="341">
        <f t="shared" si="6"/>
        <v>66</v>
      </c>
      <c r="F181" s="300">
        <v>1988</v>
      </c>
      <c r="G181" s="300" t="s">
        <v>6524</v>
      </c>
      <c r="H181" s="300">
        <v>16</v>
      </c>
      <c r="I181" s="300">
        <v>18</v>
      </c>
      <c r="J181" s="300">
        <v>15</v>
      </c>
      <c r="K181" s="300">
        <v>17</v>
      </c>
      <c r="L181" s="354">
        <v>44945</v>
      </c>
      <c r="M181" s="186" t="s">
        <v>11579</v>
      </c>
      <c r="N181" s="351"/>
      <c r="O181" s="351"/>
      <c r="P181" s="351"/>
      <c r="Q181" s="351"/>
      <c r="R181" s="351"/>
      <c r="S181" s="351"/>
      <c r="T181" s="351"/>
      <c r="U181" s="347"/>
      <c r="V181" s="347"/>
      <c r="W181" s="347"/>
      <c r="X181" s="347"/>
      <c r="Y181" s="347"/>
      <c r="Z181" s="347"/>
      <c r="AA181" s="347"/>
      <c r="AB181" s="347"/>
      <c r="AC181" s="347"/>
      <c r="AD181" s="347"/>
      <c r="AE181" s="347"/>
      <c r="AF181" s="347"/>
      <c r="AG181" s="347"/>
      <c r="AH181" s="347"/>
      <c r="AI181" s="347"/>
      <c r="AJ181" s="347"/>
      <c r="AK181" s="347"/>
      <c r="AL181" s="347"/>
      <c r="AM181" s="347"/>
      <c r="AN181" s="347"/>
      <c r="AO181" s="347"/>
      <c r="AP181" s="347"/>
      <c r="AQ181" s="347"/>
      <c r="AR181" s="347"/>
      <c r="AS181" s="347"/>
      <c r="AT181" s="347"/>
      <c r="AU181" s="347"/>
      <c r="AV181" s="347"/>
      <c r="AW181" s="347"/>
      <c r="AX181" s="347"/>
    </row>
    <row r="182" spans="1:50" s="186" customFormat="1" ht="15.6" customHeight="1">
      <c r="A182" s="186" t="s">
        <v>11498</v>
      </c>
      <c r="B182" s="4" t="s">
        <v>11385</v>
      </c>
      <c r="C182" s="346" t="s">
        <v>11530</v>
      </c>
      <c r="D182" s="4" t="s">
        <v>11590</v>
      </c>
      <c r="E182" s="341">
        <f t="shared" si="6"/>
        <v>82</v>
      </c>
      <c r="F182" s="300">
        <v>2022</v>
      </c>
      <c r="G182" s="300" t="s">
        <v>6524</v>
      </c>
      <c r="H182" s="300">
        <v>22</v>
      </c>
      <c r="I182" s="300">
        <v>23</v>
      </c>
      <c r="J182" s="300">
        <v>15</v>
      </c>
      <c r="K182" s="300">
        <v>22</v>
      </c>
      <c r="L182" s="354">
        <v>44941</v>
      </c>
      <c r="M182" s="186" t="s">
        <v>2302</v>
      </c>
      <c r="N182" s="351"/>
      <c r="O182" s="351"/>
      <c r="P182" s="351"/>
      <c r="Q182" s="351"/>
      <c r="R182" s="351"/>
      <c r="S182" s="351"/>
      <c r="T182" s="351"/>
      <c r="U182" s="347"/>
      <c r="V182" s="347"/>
      <c r="W182" s="347"/>
      <c r="X182" s="347"/>
      <c r="Y182" s="347"/>
      <c r="Z182" s="347"/>
      <c r="AA182" s="347"/>
      <c r="AB182" s="347"/>
      <c r="AC182" s="347"/>
      <c r="AD182" s="347"/>
      <c r="AE182" s="347"/>
      <c r="AF182" s="347"/>
      <c r="AG182" s="347"/>
      <c r="AH182" s="347"/>
      <c r="AI182" s="347"/>
      <c r="AJ182" s="347"/>
      <c r="AK182" s="347"/>
      <c r="AL182" s="347"/>
      <c r="AM182" s="347"/>
      <c r="AN182" s="347"/>
      <c r="AO182" s="347"/>
      <c r="AP182" s="347"/>
      <c r="AQ182" s="347"/>
      <c r="AR182" s="347"/>
      <c r="AS182" s="347"/>
      <c r="AT182" s="347"/>
      <c r="AU182" s="347"/>
      <c r="AV182" s="347"/>
      <c r="AW182" s="347"/>
      <c r="AX182" s="347"/>
    </row>
    <row r="183" spans="1:50" s="186" customFormat="1" ht="15.6" customHeight="1">
      <c r="A183" s="186" t="s">
        <v>11498</v>
      </c>
      <c r="B183" s="4" t="s">
        <v>11385</v>
      </c>
      <c r="C183" s="346" t="s">
        <v>11530</v>
      </c>
      <c r="D183" s="4" t="s">
        <v>11590</v>
      </c>
      <c r="E183" s="341">
        <f t="shared" si="6"/>
        <v>67</v>
      </c>
      <c r="F183" s="300">
        <v>2022</v>
      </c>
      <c r="G183" s="300" t="s">
        <v>9774</v>
      </c>
      <c r="H183" s="300">
        <v>16</v>
      </c>
      <c r="I183" s="300">
        <v>20</v>
      </c>
      <c r="J183" s="300">
        <v>15</v>
      </c>
      <c r="K183" s="300">
        <v>16</v>
      </c>
      <c r="L183" s="354">
        <v>44941</v>
      </c>
      <c r="M183" s="186" t="s">
        <v>2302</v>
      </c>
      <c r="N183" s="351"/>
      <c r="O183" s="351"/>
      <c r="P183" s="351"/>
      <c r="Q183" s="351"/>
      <c r="R183" s="351"/>
      <c r="S183" s="351"/>
      <c r="T183" s="351"/>
      <c r="U183" s="347"/>
      <c r="V183" s="347"/>
      <c r="W183" s="347"/>
      <c r="X183" s="347"/>
      <c r="Y183" s="347"/>
      <c r="Z183" s="347"/>
      <c r="AA183" s="347"/>
      <c r="AB183" s="347"/>
      <c r="AC183" s="347"/>
      <c r="AD183" s="347"/>
      <c r="AE183" s="347"/>
      <c r="AF183" s="347"/>
      <c r="AG183" s="347"/>
      <c r="AH183" s="347"/>
      <c r="AI183" s="347"/>
      <c r="AJ183" s="347"/>
      <c r="AK183" s="347"/>
      <c r="AL183" s="347"/>
      <c r="AM183" s="347"/>
      <c r="AN183" s="347"/>
      <c r="AO183" s="347"/>
      <c r="AP183" s="347"/>
      <c r="AQ183" s="347"/>
      <c r="AR183" s="347"/>
      <c r="AS183" s="347"/>
      <c r="AT183" s="347"/>
      <c r="AU183" s="347"/>
      <c r="AV183" s="347"/>
      <c r="AW183" s="347"/>
      <c r="AX183" s="347"/>
    </row>
    <row r="184" spans="1:50" s="186" customFormat="1" ht="15.6" customHeight="1">
      <c r="A184" s="186" t="s">
        <v>11498</v>
      </c>
      <c r="B184" s="4" t="s">
        <v>11385</v>
      </c>
      <c r="C184" s="346" t="s">
        <v>11589</v>
      </c>
      <c r="D184" s="4" t="s">
        <v>11588</v>
      </c>
      <c r="E184" s="341">
        <f t="shared" si="6"/>
        <v>71</v>
      </c>
      <c r="F184" s="300">
        <v>2020</v>
      </c>
      <c r="G184" s="300" t="s">
        <v>6524</v>
      </c>
      <c r="H184" s="300">
        <v>15</v>
      </c>
      <c r="I184" s="300">
        <v>21</v>
      </c>
      <c r="J184" s="300">
        <v>15</v>
      </c>
      <c r="K184" s="300">
        <v>20</v>
      </c>
      <c r="L184" s="354">
        <v>44941</v>
      </c>
      <c r="M184" s="186" t="s">
        <v>2302</v>
      </c>
      <c r="N184" s="351"/>
      <c r="O184" s="351"/>
      <c r="P184" s="351"/>
      <c r="Q184" s="351"/>
      <c r="R184" s="351"/>
      <c r="S184" s="351"/>
      <c r="T184" s="351"/>
      <c r="U184" s="347"/>
      <c r="V184" s="347"/>
      <c r="W184" s="347"/>
      <c r="X184" s="347"/>
      <c r="Y184" s="347"/>
      <c r="Z184" s="347"/>
      <c r="AA184" s="347"/>
      <c r="AB184" s="347"/>
      <c r="AC184" s="347"/>
      <c r="AD184" s="347"/>
      <c r="AE184" s="347"/>
      <c r="AF184" s="347"/>
      <c r="AG184" s="347"/>
      <c r="AH184" s="347"/>
      <c r="AI184" s="347"/>
      <c r="AJ184" s="347"/>
      <c r="AK184" s="347"/>
      <c r="AL184" s="347"/>
      <c r="AM184" s="347"/>
      <c r="AN184" s="347"/>
      <c r="AO184" s="347"/>
      <c r="AP184" s="347"/>
      <c r="AQ184" s="347"/>
      <c r="AR184" s="347"/>
      <c r="AS184" s="347"/>
      <c r="AT184" s="347"/>
      <c r="AU184" s="347"/>
      <c r="AV184" s="347"/>
      <c r="AW184" s="347"/>
      <c r="AX184" s="347"/>
    </row>
    <row r="185" spans="1:50" s="186" customFormat="1" ht="15.6" customHeight="1">
      <c r="A185" s="186" t="s">
        <v>11498</v>
      </c>
      <c r="B185" s="4" t="s">
        <v>11385</v>
      </c>
      <c r="C185" s="346" t="s">
        <v>11589</v>
      </c>
      <c r="D185" s="4" t="s">
        <v>11588</v>
      </c>
      <c r="E185" s="341">
        <f t="shared" si="6"/>
        <v>69</v>
      </c>
      <c r="F185" s="300">
        <v>2020</v>
      </c>
      <c r="G185" s="300" t="s">
        <v>9774</v>
      </c>
      <c r="H185" s="300">
        <v>17</v>
      </c>
      <c r="I185" s="300">
        <v>20</v>
      </c>
      <c r="J185" s="300">
        <v>15</v>
      </c>
      <c r="K185" s="300">
        <v>17</v>
      </c>
      <c r="L185" s="354">
        <v>44941</v>
      </c>
      <c r="M185" s="186" t="s">
        <v>2302</v>
      </c>
      <c r="N185" s="351"/>
      <c r="O185" s="351"/>
      <c r="P185" s="351"/>
      <c r="Q185" s="351"/>
      <c r="R185" s="351"/>
      <c r="S185" s="351"/>
      <c r="T185" s="351"/>
      <c r="U185" s="347"/>
      <c r="V185" s="347"/>
      <c r="W185" s="347"/>
      <c r="X185" s="347"/>
      <c r="Y185" s="347"/>
      <c r="Z185" s="347"/>
      <c r="AA185" s="347"/>
      <c r="AB185" s="347"/>
      <c r="AC185" s="347"/>
      <c r="AD185" s="347"/>
      <c r="AE185" s="347"/>
      <c r="AF185" s="347"/>
      <c r="AG185" s="347"/>
      <c r="AH185" s="347"/>
      <c r="AI185" s="347"/>
      <c r="AJ185" s="347"/>
      <c r="AK185" s="347"/>
      <c r="AL185" s="347"/>
      <c r="AM185" s="347"/>
      <c r="AN185" s="347"/>
      <c r="AO185" s="347"/>
      <c r="AP185" s="347"/>
      <c r="AQ185" s="347"/>
      <c r="AR185" s="347"/>
      <c r="AS185" s="347"/>
      <c r="AT185" s="347"/>
      <c r="AU185" s="347"/>
      <c r="AV185" s="347"/>
      <c r="AW185" s="347"/>
      <c r="AX185" s="347"/>
    </row>
    <row r="186" spans="1:50" s="186" customFormat="1" ht="15.6" customHeight="1">
      <c r="A186" s="186" t="s">
        <v>8940</v>
      </c>
      <c r="B186" s="4" t="s">
        <v>11385</v>
      </c>
      <c r="C186" s="346" t="s">
        <v>11494</v>
      </c>
      <c r="D186" s="4" t="s">
        <v>11587</v>
      </c>
      <c r="E186" s="341">
        <f t="shared" si="6"/>
        <v>77</v>
      </c>
      <c r="F186" s="300">
        <v>2022</v>
      </c>
      <c r="G186" s="300" t="s">
        <v>6524</v>
      </c>
      <c r="H186" s="300">
        <v>25</v>
      </c>
      <c r="I186" s="300">
        <v>16</v>
      </c>
      <c r="J186" s="300">
        <v>16</v>
      </c>
      <c r="K186" s="300">
        <v>20</v>
      </c>
      <c r="L186" s="354">
        <v>44944</v>
      </c>
      <c r="M186" s="186" t="s">
        <v>2302</v>
      </c>
      <c r="N186" s="351"/>
      <c r="O186" s="351"/>
      <c r="P186" s="351"/>
      <c r="Q186" s="351"/>
      <c r="R186" s="351"/>
      <c r="S186" s="351"/>
      <c r="T186" s="351"/>
      <c r="U186" s="347"/>
      <c r="V186" s="347"/>
      <c r="W186" s="347"/>
      <c r="X186" s="347"/>
      <c r="Y186" s="347"/>
      <c r="Z186" s="347"/>
      <c r="AA186" s="347"/>
      <c r="AB186" s="347"/>
      <c r="AC186" s="347"/>
      <c r="AD186" s="347"/>
      <c r="AE186" s="347"/>
      <c r="AF186" s="347"/>
      <c r="AG186" s="347"/>
      <c r="AH186" s="347"/>
      <c r="AI186" s="347"/>
      <c r="AJ186" s="347"/>
      <c r="AK186" s="347"/>
      <c r="AL186" s="347"/>
      <c r="AM186" s="347"/>
      <c r="AN186" s="347"/>
      <c r="AO186" s="347"/>
      <c r="AP186" s="347"/>
      <c r="AQ186" s="347"/>
      <c r="AR186" s="347"/>
      <c r="AS186" s="347"/>
      <c r="AT186" s="347"/>
      <c r="AU186" s="347"/>
      <c r="AV186" s="347"/>
      <c r="AW186" s="347"/>
      <c r="AX186" s="347"/>
    </row>
    <row r="187" spans="1:50" s="186" customFormat="1" ht="15.6" customHeight="1">
      <c r="A187" s="186" t="s">
        <v>2787</v>
      </c>
      <c r="B187" s="4" t="s">
        <v>11385</v>
      </c>
      <c r="C187" s="346" t="s">
        <v>11586</v>
      </c>
      <c r="D187" s="4" t="s">
        <v>11585</v>
      </c>
      <c r="E187" s="341">
        <f t="shared" si="6"/>
        <v>61</v>
      </c>
      <c r="F187" s="300">
        <v>2023</v>
      </c>
      <c r="G187" s="300" t="s">
        <v>6524</v>
      </c>
      <c r="H187" s="300">
        <v>14</v>
      </c>
      <c r="I187" s="300">
        <v>18</v>
      </c>
      <c r="J187" s="300">
        <v>15</v>
      </c>
      <c r="K187" s="300">
        <v>14</v>
      </c>
      <c r="L187" s="354">
        <v>44944</v>
      </c>
      <c r="M187" s="186" t="s">
        <v>2302</v>
      </c>
      <c r="N187" s="351"/>
      <c r="O187" s="351"/>
      <c r="P187" s="351"/>
      <c r="Q187" s="351"/>
      <c r="R187" s="351"/>
      <c r="S187" s="351"/>
      <c r="T187" s="351"/>
      <c r="U187" s="347"/>
      <c r="V187" s="347"/>
      <c r="W187" s="347"/>
      <c r="X187" s="347"/>
      <c r="Y187" s="347"/>
      <c r="Z187" s="347"/>
      <c r="AA187" s="347"/>
      <c r="AB187" s="347"/>
      <c r="AC187" s="347"/>
      <c r="AD187" s="347"/>
      <c r="AE187" s="347"/>
      <c r="AF187" s="347"/>
      <c r="AG187" s="347"/>
      <c r="AH187" s="347"/>
      <c r="AI187" s="347"/>
      <c r="AJ187" s="347"/>
      <c r="AK187" s="347"/>
      <c r="AL187" s="347"/>
      <c r="AM187" s="347"/>
      <c r="AN187" s="347"/>
      <c r="AO187" s="347"/>
      <c r="AP187" s="347"/>
      <c r="AQ187" s="347"/>
      <c r="AR187" s="347"/>
      <c r="AS187" s="347"/>
      <c r="AT187" s="347"/>
      <c r="AU187" s="347"/>
      <c r="AV187" s="347"/>
      <c r="AW187" s="347"/>
      <c r="AX187" s="347"/>
    </row>
    <row r="188" spans="1:50" s="186" customFormat="1" ht="15.6" customHeight="1">
      <c r="A188" s="186" t="s">
        <v>2787</v>
      </c>
      <c r="B188" s="4" t="s">
        <v>11385</v>
      </c>
      <c r="C188" s="346" t="s">
        <v>9766</v>
      </c>
      <c r="D188" s="4" t="s">
        <v>11584</v>
      </c>
      <c r="E188" s="341">
        <f t="shared" si="6"/>
        <v>75</v>
      </c>
      <c r="F188" s="300">
        <v>2022</v>
      </c>
      <c r="G188" s="300" t="s">
        <v>6524</v>
      </c>
      <c r="H188" s="300">
        <v>20</v>
      </c>
      <c r="I188" s="300">
        <v>15</v>
      </c>
      <c r="J188" s="300">
        <v>22</v>
      </c>
      <c r="K188" s="300">
        <v>18</v>
      </c>
      <c r="L188" s="354">
        <v>44942</v>
      </c>
      <c r="M188" s="186" t="s">
        <v>841</v>
      </c>
      <c r="N188" s="351"/>
      <c r="O188" s="351"/>
      <c r="P188" s="351"/>
      <c r="Q188" s="351"/>
      <c r="R188" s="351"/>
      <c r="S188" s="351"/>
      <c r="T188" s="351"/>
      <c r="U188" s="347"/>
      <c r="V188" s="347"/>
      <c r="W188" s="347"/>
      <c r="X188" s="347"/>
      <c r="Y188" s="347"/>
      <c r="Z188" s="347"/>
      <c r="AA188" s="347"/>
      <c r="AB188" s="347"/>
      <c r="AC188" s="347"/>
      <c r="AD188" s="347"/>
      <c r="AE188" s="347"/>
      <c r="AF188" s="347"/>
      <c r="AG188" s="347"/>
      <c r="AH188" s="347"/>
      <c r="AI188" s="347"/>
      <c r="AJ188" s="347"/>
      <c r="AK188" s="347"/>
      <c r="AL188" s="347"/>
      <c r="AM188" s="347"/>
      <c r="AN188" s="347"/>
      <c r="AO188" s="347"/>
      <c r="AP188" s="347"/>
      <c r="AQ188" s="347"/>
      <c r="AR188" s="347"/>
      <c r="AS188" s="347"/>
      <c r="AT188" s="347"/>
      <c r="AU188" s="347"/>
      <c r="AV188" s="347"/>
      <c r="AW188" s="347"/>
      <c r="AX188" s="347"/>
    </row>
    <row r="189" spans="1:50" s="186" customFormat="1" ht="15.6" customHeight="1">
      <c r="A189" s="186" t="s">
        <v>2787</v>
      </c>
      <c r="B189" s="4" t="s">
        <v>11385</v>
      </c>
      <c r="C189" s="346" t="s">
        <v>9766</v>
      </c>
      <c r="D189" s="4" t="s">
        <v>11584</v>
      </c>
      <c r="E189" s="341">
        <f t="shared" si="6"/>
        <v>61</v>
      </c>
      <c r="F189" s="300">
        <v>2022</v>
      </c>
      <c r="G189" s="300" t="s">
        <v>9774</v>
      </c>
      <c r="H189" s="300">
        <v>16</v>
      </c>
      <c r="I189" s="300">
        <v>15</v>
      </c>
      <c r="J189" s="300">
        <v>15</v>
      </c>
      <c r="K189" s="300">
        <v>15</v>
      </c>
      <c r="L189" s="354">
        <v>44942</v>
      </c>
      <c r="M189" s="186" t="s">
        <v>841</v>
      </c>
      <c r="N189" s="351"/>
      <c r="O189" s="351"/>
      <c r="P189" s="351"/>
      <c r="Q189" s="351"/>
      <c r="R189" s="351"/>
      <c r="S189" s="351"/>
      <c r="T189" s="351"/>
      <c r="U189" s="347"/>
      <c r="V189" s="347"/>
      <c r="W189" s="347"/>
      <c r="X189" s="347"/>
      <c r="Y189" s="347"/>
      <c r="Z189" s="347"/>
      <c r="AA189" s="347"/>
      <c r="AB189" s="347"/>
      <c r="AC189" s="347"/>
      <c r="AD189" s="347"/>
      <c r="AE189" s="347"/>
      <c r="AF189" s="347"/>
      <c r="AG189" s="347"/>
      <c r="AH189" s="347"/>
      <c r="AI189" s="347"/>
      <c r="AJ189" s="347"/>
      <c r="AK189" s="347"/>
      <c r="AL189" s="347"/>
      <c r="AM189" s="347"/>
      <c r="AN189" s="347"/>
      <c r="AO189" s="347"/>
      <c r="AP189" s="347"/>
      <c r="AQ189" s="347"/>
      <c r="AR189" s="347"/>
      <c r="AS189" s="347"/>
      <c r="AT189" s="347"/>
      <c r="AU189" s="347"/>
      <c r="AV189" s="347"/>
      <c r="AW189" s="347"/>
      <c r="AX189" s="347"/>
    </row>
    <row r="190" spans="1:50" s="186" customFormat="1" ht="15.6" customHeight="1">
      <c r="A190" s="186" t="s">
        <v>11484</v>
      </c>
      <c r="B190" s="4" t="s">
        <v>11385</v>
      </c>
      <c r="C190" s="346" t="s">
        <v>11583</v>
      </c>
      <c r="D190" s="4" t="s">
        <v>11582</v>
      </c>
      <c r="E190" s="341">
        <f t="shared" si="6"/>
        <v>54</v>
      </c>
      <c r="F190" s="300">
        <v>2019</v>
      </c>
      <c r="G190" s="300" t="s">
        <v>6524</v>
      </c>
      <c r="H190" s="300">
        <v>12</v>
      </c>
      <c r="I190" s="300">
        <v>13</v>
      </c>
      <c r="J190" s="300">
        <v>19</v>
      </c>
      <c r="K190" s="300">
        <v>10</v>
      </c>
      <c r="L190" s="354">
        <v>44943</v>
      </c>
      <c r="M190" s="186" t="s">
        <v>841</v>
      </c>
      <c r="N190" s="351"/>
      <c r="O190" s="351"/>
      <c r="P190" s="351"/>
      <c r="Q190" s="351"/>
      <c r="R190" s="351"/>
      <c r="S190" s="351"/>
      <c r="T190" s="351"/>
      <c r="U190" s="347"/>
      <c r="V190" s="347"/>
      <c r="W190" s="347"/>
      <c r="X190" s="347"/>
      <c r="Y190" s="347"/>
      <c r="Z190" s="347"/>
      <c r="AA190" s="347"/>
      <c r="AB190" s="347"/>
      <c r="AC190" s="347"/>
      <c r="AD190" s="347"/>
      <c r="AE190" s="347"/>
      <c r="AF190" s="347"/>
      <c r="AG190" s="347"/>
      <c r="AH190" s="347"/>
      <c r="AI190" s="347"/>
      <c r="AJ190" s="347"/>
      <c r="AK190" s="347"/>
      <c r="AL190" s="347"/>
      <c r="AM190" s="347"/>
      <c r="AN190" s="347"/>
      <c r="AO190" s="347"/>
      <c r="AP190" s="347"/>
      <c r="AQ190" s="347"/>
      <c r="AR190" s="347"/>
      <c r="AS190" s="347"/>
      <c r="AT190" s="347"/>
      <c r="AU190" s="347"/>
      <c r="AV190" s="347"/>
      <c r="AW190" s="347"/>
      <c r="AX190" s="347"/>
    </row>
    <row r="191" spans="1:50" s="186" customFormat="1" ht="15.6" customHeight="1">
      <c r="A191" s="186" t="s">
        <v>11484</v>
      </c>
      <c r="B191" s="4" t="s">
        <v>11385</v>
      </c>
      <c r="C191" s="346" t="s">
        <v>11583</v>
      </c>
      <c r="D191" s="4" t="s">
        <v>11582</v>
      </c>
      <c r="E191" s="341">
        <f t="shared" si="6"/>
        <v>64</v>
      </c>
      <c r="F191" s="300">
        <v>2019</v>
      </c>
      <c r="G191" s="300" t="s">
        <v>9774</v>
      </c>
      <c r="H191" s="300">
        <v>15</v>
      </c>
      <c r="I191" s="300">
        <v>15</v>
      </c>
      <c r="J191" s="300">
        <v>17</v>
      </c>
      <c r="K191" s="300">
        <v>17</v>
      </c>
      <c r="L191" s="354">
        <v>44943</v>
      </c>
      <c r="M191" s="186" t="s">
        <v>841</v>
      </c>
      <c r="N191" s="351"/>
      <c r="O191" s="351"/>
      <c r="P191" s="351"/>
      <c r="Q191" s="351"/>
      <c r="R191" s="351"/>
      <c r="S191" s="351"/>
      <c r="T191" s="351"/>
      <c r="U191" s="347"/>
      <c r="V191" s="347"/>
      <c r="W191" s="347"/>
      <c r="X191" s="347"/>
      <c r="Y191" s="347"/>
      <c r="Z191" s="347"/>
      <c r="AA191" s="347"/>
      <c r="AB191" s="347"/>
      <c r="AC191" s="347"/>
      <c r="AD191" s="347"/>
      <c r="AE191" s="347"/>
      <c r="AF191" s="347"/>
      <c r="AG191" s="347"/>
      <c r="AH191" s="347"/>
      <c r="AI191" s="347"/>
      <c r="AJ191" s="347"/>
      <c r="AK191" s="347"/>
      <c r="AL191" s="347"/>
      <c r="AM191" s="347"/>
      <c r="AN191" s="347"/>
      <c r="AO191" s="347"/>
      <c r="AP191" s="347"/>
      <c r="AQ191" s="347"/>
      <c r="AR191" s="347"/>
      <c r="AS191" s="347"/>
      <c r="AT191" s="347"/>
      <c r="AU191" s="347"/>
      <c r="AV191" s="347"/>
      <c r="AW191" s="347"/>
      <c r="AX191" s="347"/>
    </row>
    <row r="192" spans="1:50" s="186" customFormat="1" ht="15.6" customHeight="1">
      <c r="A192" s="186" t="s">
        <v>11546</v>
      </c>
      <c r="B192" s="4" t="s">
        <v>11385</v>
      </c>
      <c r="C192" s="346" t="s">
        <v>11581</v>
      </c>
      <c r="D192" s="4" t="s">
        <v>11580</v>
      </c>
      <c r="E192" s="341">
        <f t="shared" si="6"/>
        <v>77</v>
      </c>
      <c r="F192" s="300">
        <v>2022</v>
      </c>
      <c r="G192" s="300" t="s">
        <v>6524</v>
      </c>
      <c r="H192" s="300">
        <v>23</v>
      </c>
      <c r="I192" s="300">
        <v>20</v>
      </c>
      <c r="J192" s="300">
        <v>15</v>
      </c>
      <c r="K192" s="300">
        <v>19</v>
      </c>
      <c r="L192" s="354">
        <v>44943</v>
      </c>
      <c r="M192" s="186" t="s">
        <v>11579</v>
      </c>
      <c r="N192" s="351"/>
      <c r="O192" s="351"/>
      <c r="P192" s="351"/>
      <c r="Q192" s="351"/>
      <c r="R192" s="351"/>
      <c r="S192" s="351"/>
      <c r="T192" s="351"/>
      <c r="U192" s="347"/>
      <c r="V192" s="347"/>
      <c r="W192" s="347"/>
      <c r="X192" s="347"/>
      <c r="Y192" s="347"/>
      <c r="Z192" s="347"/>
      <c r="AA192" s="347"/>
      <c r="AB192" s="347"/>
      <c r="AC192" s="347"/>
      <c r="AD192" s="347"/>
      <c r="AE192" s="347"/>
      <c r="AF192" s="347"/>
      <c r="AG192" s="347"/>
      <c r="AH192" s="347"/>
      <c r="AI192" s="347"/>
      <c r="AJ192" s="347"/>
      <c r="AK192" s="347"/>
      <c r="AL192" s="347"/>
      <c r="AM192" s="347"/>
      <c r="AN192" s="347"/>
      <c r="AO192" s="347"/>
      <c r="AP192" s="347"/>
      <c r="AQ192" s="347"/>
      <c r="AR192" s="347"/>
      <c r="AS192" s="347"/>
      <c r="AT192" s="347"/>
      <c r="AU192" s="347"/>
      <c r="AV192" s="347"/>
      <c r="AW192" s="347"/>
      <c r="AX192" s="347"/>
    </row>
    <row r="193" spans="1:50" s="186" customFormat="1" ht="15.6" customHeight="1">
      <c r="A193" s="186" t="s">
        <v>11503</v>
      </c>
      <c r="B193" s="4" t="s">
        <v>11385</v>
      </c>
      <c r="C193" s="346" t="s">
        <v>6806</v>
      </c>
      <c r="D193" s="4" t="s">
        <v>11578</v>
      </c>
      <c r="E193" s="341">
        <f t="shared" si="6"/>
        <v>71</v>
      </c>
      <c r="F193" s="300">
        <v>2022</v>
      </c>
      <c r="G193" s="300" t="s">
        <v>6524</v>
      </c>
      <c r="H193" s="300">
        <v>19</v>
      </c>
      <c r="I193" s="300">
        <v>18</v>
      </c>
      <c r="J193" s="300">
        <v>15</v>
      </c>
      <c r="K193" s="300">
        <v>19</v>
      </c>
      <c r="L193" s="354">
        <v>44943</v>
      </c>
      <c r="M193" s="186" t="s">
        <v>2302</v>
      </c>
      <c r="N193" s="351"/>
      <c r="O193" s="351"/>
      <c r="P193" s="351"/>
      <c r="Q193" s="351"/>
      <c r="R193" s="351"/>
      <c r="S193" s="351"/>
      <c r="T193" s="351"/>
      <c r="U193" s="347"/>
      <c r="V193" s="347"/>
      <c r="W193" s="347"/>
      <c r="X193" s="347"/>
      <c r="Y193" s="347"/>
      <c r="Z193" s="347"/>
      <c r="AA193" s="347"/>
      <c r="AB193" s="347"/>
      <c r="AC193" s="347"/>
      <c r="AD193" s="347"/>
      <c r="AE193" s="347"/>
      <c r="AF193" s="347"/>
      <c r="AG193" s="347"/>
      <c r="AH193" s="347"/>
      <c r="AI193" s="347"/>
      <c r="AJ193" s="347"/>
      <c r="AK193" s="347"/>
      <c r="AL193" s="347"/>
      <c r="AM193" s="347"/>
      <c r="AN193" s="347"/>
      <c r="AO193" s="347"/>
      <c r="AP193" s="347"/>
      <c r="AQ193" s="347"/>
      <c r="AR193" s="347"/>
      <c r="AS193" s="347"/>
      <c r="AT193" s="347"/>
      <c r="AU193" s="347"/>
      <c r="AV193" s="347"/>
      <c r="AW193" s="347"/>
      <c r="AX193" s="347"/>
    </row>
    <row r="194" spans="1:50" s="186" customFormat="1" ht="15.6" customHeight="1">
      <c r="A194" s="186" t="s">
        <v>11566</v>
      </c>
      <c r="B194" s="4" t="s">
        <v>11385</v>
      </c>
      <c r="C194" s="346" t="s">
        <v>11577</v>
      </c>
      <c r="D194" s="4" t="s">
        <v>11552</v>
      </c>
      <c r="E194" s="341">
        <f t="shared" si="6"/>
        <v>69</v>
      </c>
      <c r="F194" s="300">
        <v>2022</v>
      </c>
      <c r="G194" s="300" t="s">
        <v>6524</v>
      </c>
      <c r="H194" s="300">
        <v>17</v>
      </c>
      <c r="I194" s="300">
        <v>18</v>
      </c>
      <c r="J194" s="300">
        <v>15</v>
      </c>
      <c r="K194" s="300">
        <v>19</v>
      </c>
      <c r="L194" s="354">
        <v>44943</v>
      </c>
      <c r="M194" s="186" t="s">
        <v>2302</v>
      </c>
      <c r="N194" s="351"/>
      <c r="O194" s="351"/>
      <c r="P194" s="351"/>
      <c r="Q194" s="351"/>
      <c r="R194" s="351"/>
      <c r="S194" s="351"/>
      <c r="T194" s="351"/>
      <c r="U194" s="347"/>
      <c r="V194" s="347"/>
      <c r="W194" s="347"/>
      <c r="X194" s="347"/>
      <c r="Y194" s="347"/>
      <c r="Z194" s="347"/>
      <c r="AA194" s="347"/>
      <c r="AB194" s="347"/>
      <c r="AC194" s="347"/>
      <c r="AD194" s="347"/>
      <c r="AE194" s="347"/>
      <c r="AF194" s="347"/>
      <c r="AG194" s="347"/>
      <c r="AH194" s="347"/>
      <c r="AI194" s="347"/>
      <c r="AJ194" s="347"/>
      <c r="AK194" s="347"/>
      <c r="AL194" s="347"/>
      <c r="AM194" s="347"/>
      <c r="AN194" s="347"/>
      <c r="AO194" s="347"/>
      <c r="AP194" s="347"/>
      <c r="AQ194" s="347"/>
      <c r="AR194" s="347"/>
      <c r="AS194" s="347"/>
      <c r="AT194" s="347"/>
      <c r="AU194" s="347"/>
      <c r="AV194" s="347"/>
      <c r="AW194" s="347"/>
      <c r="AX194" s="347"/>
    </row>
    <row r="195" spans="1:50" s="186" customFormat="1" ht="15.6" customHeight="1">
      <c r="A195" s="186" t="s">
        <v>11569</v>
      </c>
      <c r="B195" s="4" t="s">
        <v>11385</v>
      </c>
      <c r="C195" s="346" t="s">
        <v>11576</v>
      </c>
      <c r="D195" s="4" t="s">
        <v>11575</v>
      </c>
      <c r="E195" s="341">
        <f t="shared" si="6"/>
        <v>92</v>
      </c>
      <c r="F195" s="300">
        <v>2012</v>
      </c>
      <c r="G195" s="300" t="s">
        <v>6524</v>
      </c>
      <c r="H195" s="300">
        <v>23</v>
      </c>
      <c r="I195" s="300">
        <v>22</v>
      </c>
      <c r="J195" s="300">
        <v>23</v>
      </c>
      <c r="K195" s="300">
        <v>24</v>
      </c>
      <c r="L195" s="354">
        <v>44943</v>
      </c>
      <c r="M195" s="186" t="s">
        <v>2302</v>
      </c>
      <c r="N195" s="351"/>
      <c r="O195" s="351"/>
      <c r="P195" s="351"/>
      <c r="Q195" s="351"/>
      <c r="R195" s="351"/>
      <c r="S195" s="351"/>
      <c r="T195" s="351"/>
      <c r="U195" s="347"/>
      <c r="V195" s="347"/>
      <c r="W195" s="347"/>
      <c r="X195" s="347"/>
      <c r="Y195" s="347"/>
      <c r="Z195" s="347"/>
      <c r="AA195" s="347"/>
      <c r="AB195" s="347"/>
      <c r="AC195" s="347"/>
      <c r="AD195" s="347"/>
      <c r="AE195" s="347"/>
      <c r="AF195" s="347"/>
      <c r="AG195" s="347"/>
      <c r="AH195" s="347"/>
      <c r="AI195" s="347"/>
      <c r="AJ195" s="347"/>
      <c r="AK195" s="347"/>
      <c r="AL195" s="347"/>
      <c r="AM195" s="347"/>
      <c r="AN195" s="347"/>
      <c r="AO195" s="347"/>
      <c r="AP195" s="347"/>
      <c r="AQ195" s="347"/>
      <c r="AR195" s="347"/>
      <c r="AS195" s="347"/>
      <c r="AT195" s="347"/>
      <c r="AU195" s="347"/>
      <c r="AV195" s="347"/>
      <c r="AW195" s="347"/>
      <c r="AX195" s="347"/>
    </row>
    <row r="196" spans="1:50" s="186" customFormat="1" ht="15.6" customHeight="1">
      <c r="A196" s="186" t="s">
        <v>11564</v>
      </c>
      <c r="B196" s="4" t="s">
        <v>11385</v>
      </c>
      <c r="C196" s="346" t="s">
        <v>11574</v>
      </c>
      <c r="D196" s="4" t="s">
        <v>11573</v>
      </c>
      <c r="E196" s="341">
        <f t="shared" si="6"/>
        <v>74</v>
      </c>
      <c r="F196" s="300">
        <v>2023</v>
      </c>
      <c r="G196" s="300" t="s">
        <v>6524</v>
      </c>
      <c r="H196" s="300">
        <v>19</v>
      </c>
      <c r="I196" s="300">
        <v>20</v>
      </c>
      <c r="J196" s="300">
        <v>15</v>
      </c>
      <c r="K196" s="300">
        <v>20</v>
      </c>
      <c r="L196" s="354">
        <v>44942</v>
      </c>
      <c r="M196" s="186" t="s">
        <v>2302</v>
      </c>
      <c r="N196" s="351"/>
      <c r="O196" s="351"/>
      <c r="P196" s="351"/>
      <c r="Q196" s="351"/>
      <c r="R196" s="351"/>
      <c r="S196" s="351"/>
      <c r="T196" s="351"/>
      <c r="U196" s="347"/>
      <c r="V196" s="347"/>
      <c r="W196" s="347"/>
      <c r="X196" s="347"/>
      <c r="Y196" s="347"/>
      <c r="Z196" s="347"/>
      <c r="AA196" s="347"/>
      <c r="AB196" s="347"/>
      <c r="AC196" s="347"/>
      <c r="AD196" s="347"/>
      <c r="AE196" s="347"/>
      <c r="AF196" s="347"/>
      <c r="AG196" s="347"/>
      <c r="AH196" s="347"/>
      <c r="AI196" s="347"/>
      <c r="AJ196" s="347"/>
      <c r="AK196" s="347"/>
      <c r="AL196" s="347"/>
      <c r="AM196" s="347"/>
      <c r="AN196" s="347"/>
      <c r="AO196" s="347"/>
      <c r="AP196" s="347"/>
      <c r="AQ196" s="347"/>
      <c r="AR196" s="347"/>
      <c r="AS196" s="347"/>
      <c r="AT196" s="347"/>
      <c r="AU196" s="347"/>
      <c r="AV196" s="347"/>
      <c r="AW196" s="347"/>
      <c r="AX196" s="347"/>
    </row>
    <row r="197" spans="1:50" s="186" customFormat="1" ht="15.6" customHeight="1">
      <c r="A197" s="186" t="s">
        <v>11572</v>
      </c>
      <c r="B197" s="4" t="s">
        <v>11385</v>
      </c>
      <c r="C197" s="346" t="s">
        <v>11571</v>
      </c>
      <c r="D197" s="4" t="s">
        <v>11570</v>
      </c>
      <c r="E197" s="341">
        <f t="shared" si="6"/>
        <v>62</v>
      </c>
      <c r="F197" s="300">
        <v>2023</v>
      </c>
      <c r="G197" s="300" t="s">
        <v>6524</v>
      </c>
      <c r="H197" s="300">
        <v>18</v>
      </c>
      <c r="I197" s="300">
        <v>14</v>
      </c>
      <c r="J197" s="300">
        <v>14</v>
      </c>
      <c r="K197" s="300">
        <v>16</v>
      </c>
      <c r="L197" s="354">
        <v>44939</v>
      </c>
      <c r="M197" s="186" t="s">
        <v>2302</v>
      </c>
      <c r="N197" s="351"/>
      <c r="O197" s="351"/>
      <c r="P197" s="351"/>
      <c r="Q197" s="351"/>
      <c r="R197" s="351"/>
      <c r="S197" s="351"/>
      <c r="T197" s="351"/>
      <c r="U197" s="347"/>
      <c r="V197" s="347"/>
      <c r="W197" s="347"/>
      <c r="X197" s="347"/>
      <c r="Y197" s="347"/>
      <c r="Z197" s="347"/>
      <c r="AA197" s="347"/>
      <c r="AB197" s="347"/>
      <c r="AC197" s="347"/>
      <c r="AD197" s="347"/>
      <c r="AE197" s="347"/>
      <c r="AF197" s="347"/>
      <c r="AG197" s="347"/>
      <c r="AH197" s="347"/>
      <c r="AI197" s="347"/>
      <c r="AJ197" s="347"/>
      <c r="AK197" s="347"/>
      <c r="AL197" s="347"/>
      <c r="AM197" s="347"/>
      <c r="AN197" s="347"/>
      <c r="AO197" s="347"/>
      <c r="AP197" s="347"/>
      <c r="AQ197" s="347"/>
      <c r="AR197" s="347"/>
      <c r="AS197" s="347"/>
      <c r="AT197" s="347"/>
      <c r="AU197" s="347"/>
      <c r="AV197" s="347"/>
      <c r="AW197" s="347"/>
      <c r="AX197" s="347"/>
    </row>
    <row r="198" spans="1:50" s="186" customFormat="1" ht="15.6" customHeight="1">
      <c r="A198" s="186" t="s">
        <v>11478</v>
      </c>
      <c r="B198" s="4" t="s">
        <v>11385</v>
      </c>
      <c r="C198" s="346" t="s">
        <v>11491</v>
      </c>
      <c r="D198" s="4" t="s">
        <v>11490</v>
      </c>
      <c r="E198" s="341">
        <f t="shared" si="6"/>
        <v>76</v>
      </c>
      <c r="F198" s="300">
        <v>2019</v>
      </c>
      <c r="G198" s="300" t="s">
        <v>6524</v>
      </c>
      <c r="H198" s="300">
        <v>22</v>
      </c>
      <c r="I198" s="300">
        <v>17</v>
      </c>
      <c r="J198" s="300">
        <v>14</v>
      </c>
      <c r="K198" s="300">
        <v>23</v>
      </c>
      <c r="L198" s="354">
        <v>44939</v>
      </c>
      <c r="M198" s="186" t="s">
        <v>841</v>
      </c>
      <c r="N198" s="351"/>
      <c r="O198" s="351"/>
      <c r="P198" s="351"/>
      <c r="Q198" s="351"/>
      <c r="R198" s="351"/>
      <c r="S198" s="351"/>
      <c r="T198" s="351"/>
      <c r="U198" s="347"/>
      <c r="V198" s="347"/>
      <c r="W198" s="347"/>
      <c r="X198" s="347"/>
      <c r="Y198" s="347"/>
      <c r="Z198" s="347"/>
      <c r="AA198" s="347"/>
      <c r="AB198" s="347"/>
      <c r="AC198" s="347"/>
      <c r="AD198" s="347"/>
      <c r="AE198" s="347"/>
      <c r="AF198" s="347"/>
      <c r="AG198" s="347"/>
      <c r="AH198" s="347"/>
      <c r="AI198" s="347"/>
      <c r="AJ198" s="347"/>
      <c r="AK198" s="347"/>
      <c r="AL198" s="347"/>
      <c r="AM198" s="347"/>
      <c r="AN198" s="347"/>
      <c r="AO198" s="347"/>
      <c r="AP198" s="347"/>
      <c r="AQ198" s="347"/>
      <c r="AR198" s="347"/>
      <c r="AS198" s="347"/>
      <c r="AT198" s="347"/>
      <c r="AU198" s="347"/>
      <c r="AV198" s="347"/>
      <c r="AW198" s="347"/>
      <c r="AX198" s="347"/>
    </row>
    <row r="199" spans="1:50" s="186" customFormat="1" ht="15.6" customHeight="1">
      <c r="A199" s="186" t="s">
        <v>11569</v>
      </c>
      <c r="B199" s="4" t="s">
        <v>11385</v>
      </c>
      <c r="C199" s="346" t="s">
        <v>11568</v>
      </c>
      <c r="D199" s="4" t="s">
        <v>11567</v>
      </c>
      <c r="E199" s="341">
        <f t="shared" si="6"/>
        <v>57</v>
      </c>
      <c r="F199" s="300">
        <v>2023</v>
      </c>
      <c r="G199" s="300" t="s">
        <v>6524</v>
      </c>
      <c r="H199" s="300">
        <v>12</v>
      </c>
      <c r="I199" s="300">
        <v>15</v>
      </c>
      <c r="J199" s="300">
        <v>18</v>
      </c>
      <c r="K199" s="300">
        <v>12</v>
      </c>
      <c r="L199" s="354">
        <v>44939</v>
      </c>
      <c r="M199" s="186" t="s">
        <v>2302</v>
      </c>
      <c r="N199" s="351"/>
      <c r="O199" s="351"/>
      <c r="P199" s="351"/>
      <c r="Q199" s="351"/>
      <c r="R199" s="351"/>
      <c r="S199" s="351"/>
      <c r="T199" s="351"/>
      <c r="U199" s="347"/>
      <c r="V199" s="347"/>
      <c r="W199" s="347"/>
      <c r="X199" s="347"/>
      <c r="Y199" s="347"/>
      <c r="Z199" s="347"/>
      <c r="AA199" s="347"/>
      <c r="AB199" s="347"/>
      <c r="AC199" s="347"/>
      <c r="AD199" s="347"/>
      <c r="AE199" s="347"/>
      <c r="AF199" s="347"/>
      <c r="AG199" s="347"/>
      <c r="AH199" s="347"/>
      <c r="AI199" s="347"/>
      <c r="AJ199" s="347"/>
      <c r="AK199" s="347"/>
      <c r="AL199" s="347"/>
      <c r="AM199" s="347"/>
      <c r="AN199" s="347"/>
      <c r="AO199" s="347"/>
      <c r="AP199" s="347"/>
      <c r="AQ199" s="347"/>
      <c r="AR199" s="347"/>
      <c r="AS199" s="347"/>
      <c r="AT199" s="347"/>
      <c r="AU199" s="347"/>
      <c r="AV199" s="347"/>
      <c r="AW199" s="347"/>
      <c r="AX199" s="347"/>
    </row>
    <row r="200" spans="1:50" s="186" customFormat="1" ht="15.6" customHeight="1">
      <c r="A200" s="186" t="s">
        <v>11566</v>
      </c>
      <c r="B200" s="4" t="s">
        <v>11385</v>
      </c>
      <c r="C200" s="346" t="s">
        <v>11565</v>
      </c>
      <c r="D200" s="4" t="s">
        <v>11559</v>
      </c>
      <c r="E200" s="341">
        <f t="shared" si="6"/>
        <v>80</v>
      </c>
      <c r="F200" s="300">
        <v>2022</v>
      </c>
      <c r="G200" s="300" t="s">
        <v>6524</v>
      </c>
      <c r="H200" s="300">
        <v>22</v>
      </c>
      <c r="I200" s="300">
        <v>22</v>
      </c>
      <c r="J200" s="300">
        <v>16</v>
      </c>
      <c r="K200" s="300">
        <v>20</v>
      </c>
      <c r="L200" s="354">
        <v>44939</v>
      </c>
      <c r="M200" s="186" t="s">
        <v>2302</v>
      </c>
      <c r="N200" s="351"/>
      <c r="O200" s="351"/>
      <c r="P200" s="351"/>
      <c r="Q200" s="351"/>
      <c r="R200" s="351"/>
      <c r="S200" s="351"/>
      <c r="T200" s="351"/>
      <c r="U200" s="347"/>
      <c r="V200" s="347"/>
      <c r="W200" s="347"/>
      <c r="X200" s="347"/>
      <c r="Y200" s="347"/>
      <c r="Z200" s="347"/>
      <c r="AA200" s="347"/>
      <c r="AB200" s="347"/>
      <c r="AC200" s="347"/>
      <c r="AD200" s="347"/>
      <c r="AE200" s="347"/>
      <c r="AF200" s="347"/>
      <c r="AG200" s="347"/>
      <c r="AH200" s="347"/>
      <c r="AI200" s="347"/>
      <c r="AJ200" s="347"/>
      <c r="AK200" s="347"/>
      <c r="AL200" s="347"/>
      <c r="AM200" s="347"/>
      <c r="AN200" s="347"/>
      <c r="AO200" s="347"/>
      <c r="AP200" s="347"/>
      <c r="AQ200" s="347"/>
      <c r="AR200" s="347"/>
      <c r="AS200" s="347"/>
      <c r="AT200" s="347"/>
      <c r="AU200" s="347"/>
      <c r="AV200" s="347"/>
      <c r="AW200" s="347"/>
      <c r="AX200" s="347"/>
    </row>
    <row r="201" spans="1:50" s="186" customFormat="1" ht="15.6" customHeight="1">
      <c r="A201" s="186" t="s">
        <v>11564</v>
      </c>
      <c r="B201" s="4" t="s">
        <v>11385</v>
      </c>
      <c r="C201" s="346" t="s">
        <v>11563</v>
      </c>
      <c r="D201" s="4" t="s">
        <v>11562</v>
      </c>
      <c r="E201" s="341">
        <f t="shared" si="6"/>
        <v>76</v>
      </c>
      <c r="F201" s="300">
        <v>2023</v>
      </c>
      <c r="G201" s="300" t="s">
        <v>6524</v>
      </c>
      <c r="H201" s="300">
        <v>20</v>
      </c>
      <c r="I201" s="300">
        <v>23</v>
      </c>
      <c r="J201" s="300">
        <v>15</v>
      </c>
      <c r="K201" s="300">
        <v>18</v>
      </c>
      <c r="L201" s="354">
        <v>44938</v>
      </c>
      <c r="M201" s="186" t="s">
        <v>2302</v>
      </c>
      <c r="N201" s="351"/>
      <c r="O201" s="351"/>
      <c r="P201" s="351"/>
      <c r="Q201" s="351"/>
      <c r="R201" s="351"/>
      <c r="S201" s="351"/>
      <c r="T201" s="351"/>
      <c r="U201" s="347"/>
      <c r="V201" s="347"/>
      <c r="W201" s="347"/>
      <c r="X201" s="347"/>
      <c r="Y201" s="347"/>
      <c r="Z201" s="347"/>
      <c r="AA201" s="347"/>
      <c r="AB201" s="347"/>
      <c r="AC201" s="347"/>
      <c r="AD201" s="347"/>
      <c r="AE201" s="347"/>
      <c r="AF201" s="347"/>
      <c r="AG201" s="347"/>
      <c r="AH201" s="347"/>
      <c r="AI201" s="347"/>
      <c r="AJ201" s="347"/>
      <c r="AK201" s="347"/>
      <c r="AL201" s="347"/>
      <c r="AM201" s="347"/>
      <c r="AN201" s="347"/>
      <c r="AO201" s="347"/>
      <c r="AP201" s="347"/>
      <c r="AQ201" s="347"/>
      <c r="AR201" s="347"/>
      <c r="AS201" s="347"/>
      <c r="AT201" s="347"/>
      <c r="AU201" s="347"/>
      <c r="AV201" s="347"/>
      <c r="AW201" s="347"/>
      <c r="AX201" s="347"/>
    </row>
    <row r="202" spans="1:50" s="186" customFormat="1" ht="15.6" customHeight="1">
      <c r="A202" s="186" t="s">
        <v>11561</v>
      </c>
      <c r="B202" s="4" t="s">
        <v>11385</v>
      </c>
      <c r="C202" s="346" t="s">
        <v>11560</v>
      </c>
      <c r="D202" s="4" t="s">
        <v>11559</v>
      </c>
      <c r="E202" s="341">
        <f t="shared" si="6"/>
        <v>75</v>
      </c>
      <c r="F202" s="300">
        <v>2022</v>
      </c>
      <c r="G202" s="300" t="s">
        <v>6524</v>
      </c>
      <c r="H202" s="300">
        <v>18</v>
      </c>
      <c r="I202" s="300">
        <v>20</v>
      </c>
      <c r="J202" s="300">
        <v>18</v>
      </c>
      <c r="K202" s="300">
        <v>19</v>
      </c>
      <c r="L202" s="354">
        <v>44938</v>
      </c>
      <c r="M202" s="186" t="s">
        <v>2302</v>
      </c>
      <c r="N202" s="351"/>
      <c r="O202" s="351"/>
      <c r="P202" s="351"/>
      <c r="Q202" s="351"/>
      <c r="R202" s="351"/>
      <c r="S202" s="351"/>
      <c r="T202" s="351"/>
      <c r="U202" s="347"/>
      <c r="V202" s="347"/>
      <c r="W202" s="347"/>
      <c r="X202" s="347"/>
      <c r="Y202" s="347"/>
      <c r="Z202" s="347"/>
      <c r="AA202" s="347"/>
      <c r="AB202" s="347"/>
      <c r="AC202" s="347"/>
      <c r="AD202" s="347"/>
      <c r="AE202" s="347"/>
      <c r="AF202" s="347"/>
      <c r="AG202" s="347"/>
      <c r="AH202" s="347"/>
      <c r="AI202" s="347"/>
      <c r="AJ202" s="347"/>
      <c r="AK202" s="347"/>
      <c r="AL202" s="347"/>
      <c r="AM202" s="347"/>
      <c r="AN202" s="347"/>
      <c r="AO202" s="347"/>
      <c r="AP202" s="347"/>
      <c r="AQ202" s="347"/>
      <c r="AR202" s="347"/>
      <c r="AS202" s="347"/>
      <c r="AT202" s="347"/>
      <c r="AU202" s="347"/>
      <c r="AV202" s="347"/>
      <c r="AW202" s="347"/>
      <c r="AX202" s="347"/>
    </row>
    <row r="203" spans="1:50" s="186" customFormat="1" ht="15.6" customHeight="1">
      <c r="A203" s="186" t="s">
        <v>11558</v>
      </c>
      <c r="B203" s="4" t="s">
        <v>11385</v>
      </c>
      <c r="C203" s="346" t="s">
        <v>11557</v>
      </c>
      <c r="D203" s="4" t="s">
        <v>11556</v>
      </c>
      <c r="E203" s="341">
        <f t="shared" si="6"/>
        <v>73</v>
      </c>
      <c r="F203" s="300">
        <v>2023</v>
      </c>
      <c r="G203" s="300" t="s">
        <v>6524</v>
      </c>
      <c r="H203" s="300">
        <v>21</v>
      </c>
      <c r="I203" s="300">
        <v>18</v>
      </c>
      <c r="J203" s="300">
        <v>15</v>
      </c>
      <c r="K203" s="300">
        <v>19</v>
      </c>
      <c r="L203" s="354">
        <v>44938</v>
      </c>
      <c r="M203" s="186" t="s">
        <v>2302</v>
      </c>
      <c r="N203" s="351"/>
      <c r="O203" s="351"/>
      <c r="P203" s="351"/>
      <c r="Q203" s="351"/>
      <c r="R203" s="351"/>
      <c r="S203" s="351"/>
      <c r="T203" s="351"/>
      <c r="U203" s="347"/>
      <c r="V203" s="347"/>
      <c r="W203" s="347"/>
      <c r="X203" s="347"/>
      <c r="Y203" s="347"/>
      <c r="Z203" s="347"/>
      <c r="AA203" s="347"/>
      <c r="AB203" s="347"/>
      <c r="AC203" s="347"/>
      <c r="AD203" s="347"/>
      <c r="AE203" s="347"/>
      <c r="AF203" s="347"/>
      <c r="AG203" s="347"/>
      <c r="AH203" s="347"/>
      <c r="AI203" s="347"/>
      <c r="AJ203" s="347"/>
      <c r="AK203" s="347"/>
      <c r="AL203" s="347"/>
      <c r="AM203" s="347"/>
      <c r="AN203" s="347"/>
      <c r="AO203" s="347"/>
      <c r="AP203" s="347"/>
      <c r="AQ203" s="347"/>
      <c r="AR203" s="347"/>
      <c r="AS203" s="347"/>
      <c r="AT203" s="347"/>
      <c r="AU203" s="347"/>
      <c r="AV203" s="347"/>
      <c r="AW203" s="347"/>
      <c r="AX203" s="347"/>
    </row>
    <row r="204" spans="1:50" s="186" customFormat="1" ht="15.6" customHeight="1">
      <c r="A204" s="186" t="s">
        <v>11478</v>
      </c>
      <c r="B204" s="4" t="s">
        <v>11385</v>
      </c>
      <c r="C204" s="346" t="s">
        <v>11429</v>
      </c>
      <c r="D204" s="4" t="s">
        <v>11492</v>
      </c>
      <c r="E204" s="341">
        <f t="shared" si="6"/>
        <v>51</v>
      </c>
      <c r="F204" s="300">
        <v>2023</v>
      </c>
      <c r="G204" s="300" t="s">
        <v>6524</v>
      </c>
      <c r="H204" s="300">
        <v>13</v>
      </c>
      <c r="I204" s="300">
        <v>8</v>
      </c>
      <c r="J204" s="300">
        <v>15</v>
      </c>
      <c r="K204" s="300">
        <v>15</v>
      </c>
      <c r="L204" s="354">
        <v>44938</v>
      </c>
      <c r="M204" s="186" t="s">
        <v>841</v>
      </c>
      <c r="N204" s="351"/>
      <c r="O204" s="351"/>
      <c r="P204" s="351"/>
      <c r="Q204" s="351"/>
      <c r="R204" s="351"/>
      <c r="S204" s="351"/>
      <c r="T204" s="351"/>
      <c r="U204" s="347"/>
      <c r="V204" s="347"/>
      <c r="W204" s="347"/>
      <c r="X204" s="347"/>
      <c r="Y204" s="347"/>
      <c r="Z204" s="347"/>
      <c r="AA204" s="347"/>
      <c r="AB204" s="347"/>
      <c r="AC204" s="347"/>
      <c r="AD204" s="347"/>
      <c r="AE204" s="347"/>
      <c r="AF204" s="347"/>
      <c r="AG204" s="347"/>
      <c r="AH204" s="347"/>
      <c r="AI204" s="347"/>
      <c r="AJ204" s="347"/>
      <c r="AK204" s="347"/>
      <c r="AL204" s="347"/>
      <c r="AM204" s="347"/>
      <c r="AN204" s="347"/>
      <c r="AO204" s="347"/>
      <c r="AP204" s="347"/>
      <c r="AQ204" s="347"/>
      <c r="AR204" s="347"/>
      <c r="AS204" s="347"/>
      <c r="AT204" s="347"/>
      <c r="AU204" s="347"/>
      <c r="AV204" s="347"/>
      <c r="AW204" s="347"/>
      <c r="AX204" s="347"/>
    </row>
    <row r="205" spans="1:50" s="186" customFormat="1" ht="15.6" customHeight="1">
      <c r="A205" s="186" t="s">
        <v>11551</v>
      </c>
      <c r="B205" s="4" t="s">
        <v>11385</v>
      </c>
      <c r="C205" s="346" t="s">
        <v>11555</v>
      </c>
      <c r="D205" s="4" t="s">
        <v>11554</v>
      </c>
      <c r="E205" s="341">
        <f t="shared" ref="E205:E236" si="7">SUM(H205:K205)</f>
        <v>73</v>
      </c>
      <c r="F205" s="300">
        <v>2023</v>
      </c>
      <c r="G205" s="300" t="s">
        <v>6524</v>
      </c>
      <c r="H205" s="300">
        <v>18</v>
      </c>
      <c r="I205" s="300">
        <v>20</v>
      </c>
      <c r="J205" s="300">
        <v>15</v>
      </c>
      <c r="K205" s="300">
        <v>20</v>
      </c>
      <c r="L205" s="354">
        <v>44937</v>
      </c>
      <c r="M205" s="186" t="s">
        <v>2302</v>
      </c>
      <c r="N205" s="351"/>
      <c r="O205" s="351"/>
      <c r="P205" s="351"/>
      <c r="Q205" s="351"/>
      <c r="R205" s="351"/>
      <c r="S205" s="351"/>
      <c r="T205" s="351"/>
      <c r="U205" s="347"/>
      <c r="V205" s="347"/>
      <c r="W205" s="347"/>
      <c r="X205" s="347"/>
      <c r="Y205" s="347"/>
      <c r="Z205" s="347"/>
      <c r="AA205" s="347"/>
      <c r="AB205" s="347"/>
      <c r="AC205" s="347"/>
      <c r="AD205" s="347"/>
      <c r="AE205" s="347"/>
      <c r="AF205" s="347"/>
      <c r="AG205" s="347"/>
      <c r="AH205" s="347"/>
      <c r="AI205" s="347"/>
      <c r="AJ205" s="347"/>
      <c r="AK205" s="347"/>
      <c r="AL205" s="347"/>
      <c r="AM205" s="347"/>
      <c r="AN205" s="347"/>
      <c r="AO205" s="347"/>
      <c r="AP205" s="347"/>
      <c r="AQ205" s="347"/>
      <c r="AR205" s="347"/>
      <c r="AS205" s="347"/>
      <c r="AT205" s="347"/>
      <c r="AU205" s="347"/>
      <c r="AV205" s="347"/>
      <c r="AW205" s="347"/>
      <c r="AX205" s="347"/>
    </row>
    <row r="206" spans="1:50" s="186" customFormat="1" ht="15.6" customHeight="1">
      <c r="A206" s="4" t="s">
        <v>11481</v>
      </c>
      <c r="B206" s="4" t="s">
        <v>11385</v>
      </c>
      <c r="C206" s="346" t="s">
        <v>11489</v>
      </c>
      <c r="D206" s="237" t="s">
        <v>11488</v>
      </c>
      <c r="E206" s="341">
        <f t="shared" si="7"/>
        <v>64</v>
      </c>
      <c r="F206" s="300">
        <v>2013</v>
      </c>
      <c r="G206" s="300" t="s">
        <v>6524</v>
      </c>
      <c r="H206" s="300">
        <v>21</v>
      </c>
      <c r="I206" s="300">
        <v>12</v>
      </c>
      <c r="J206" s="300">
        <v>13</v>
      </c>
      <c r="K206" s="300">
        <v>18</v>
      </c>
      <c r="L206" s="354">
        <v>44937</v>
      </c>
      <c r="M206" s="186" t="s">
        <v>841</v>
      </c>
      <c r="N206" s="351"/>
      <c r="O206" s="351"/>
      <c r="P206" s="351"/>
      <c r="Q206" s="351"/>
      <c r="R206" s="351"/>
      <c r="S206" s="351"/>
      <c r="T206" s="351"/>
      <c r="U206" s="347"/>
      <c r="V206" s="347"/>
      <c r="W206" s="347"/>
      <c r="X206" s="347"/>
      <c r="Y206" s="347"/>
      <c r="Z206" s="347"/>
      <c r="AA206" s="347"/>
      <c r="AB206" s="347"/>
      <c r="AC206" s="347"/>
      <c r="AD206" s="347"/>
      <c r="AE206" s="347"/>
      <c r="AF206" s="347"/>
      <c r="AG206" s="347"/>
      <c r="AH206" s="347"/>
      <c r="AI206" s="347"/>
      <c r="AJ206" s="347"/>
      <c r="AK206" s="347"/>
      <c r="AL206" s="347"/>
      <c r="AM206" s="347"/>
      <c r="AN206" s="347"/>
      <c r="AO206" s="347"/>
      <c r="AP206" s="347"/>
      <c r="AQ206" s="347"/>
      <c r="AR206" s="347"/>
      <c r="AS206" s="347"/>
      <c r="AT206" s="347"/>
      <c r="AU206" s="347"/>
      <c r="AV206" s="347"/>
      <c r="AW206" s="347"/>
      <c r="AX206" s="347"/>
    </row>
    <row r="207" spans="1:50" s="186" customFormat="1" ht="15.6" customHeight="1">
      <c r="A207" s="186" t="s">
        <v>11551</v>
      </c>
      <c r="B207" s="4" t="s">
        <v>11385</v>
      </c>
      <c r="C207" s="346" t="s">
        <v>11553</v>
      </c>
      <c r="D207" s="4" t="s">
        <v>11552</v>
      </c>
      <c r="E207" s="341">
        <f t="shared" si="7"/>
        <v>52</v>
      </c>
      <c r="F207" s="300">
        <v>2023</v>
      </c>
      <c r="G207" s="300" t="s">
        <v>6524</v>
      </c>
      <c r="H207" s="300">
        <v>14</v>
      </c>
      <c r="I207" s="300">
        <v>14</v>
      </c>
      <c r="J207" s="300">
        <v>10</v>
      </c>
      <c r="K207" s="300">
        <v>14</v>
      </c>
      <c r="L207" s="354">
        <v>44937</v>
      </c>
      <c r="M207" s="186" t="s">
        <v>2302</v>
      </c>
      <c r="N207" s="351"/>
      <c r="O207" s="351"/>
      <c r="P207" s="351"/>
      <c r="Q207" s="351"/>
      <c r="R207" s="351"/>
      <c r="S207" s="351"/>
      <c r="T207" s="351"/>
      <c r="U207" s="347"/>
      <c r="V207" s="347"/>
      <c r="W207" s="347"/>
      <c r="X207" s="347"/>
      <c r="Y207" s="347"/>
      <c r="Z207" s="347"/>
      <c r="AA207" s="347"/>
      <c r="AB207" s="347"/>
      <c r="AC207" s="347"/>
      <c r="AD207" s="347"/>
      <c r="AE207" s="347"/>
      <c r="AF207" s="347"/>
      <c r="AG207" s="347"/>
      <c r="AH207" s="347"/>
      <c r="AI207" s="347"/>
      <c r="AJ207" s="347"/>
      <c r="AK207" s="347"/>
      <c r="AL207" s="347"/>
      <c r="AM207" s="347"/>
      <c r="AN207" s="347"/>
      <c r="AO207" s="347"/>
      <c r="AP207" s="347"/>
      <c r="AQ207" s="347"/>
      <c r="AR207" s="347"/>
      <c r="AS207" s="347"/>
      <c r="AT207" s="347"/>
      <c r="AU207" s="347"/>
      <c r="AV207" s="347"/>
      <c r="AW207" s="347"/>
      <c r="AX207" s="347"/>
    </row>
    <row r="208" spans="1:50" s="186" customFormat="1" ht="15.6" customHeight="1">
      <c r="A208" s="4" t="s">
        <v>11551</v>
      </c>
      <c r="B208" s="4" t="s">
        <v>11385</v>
      </c>
      <c r="C208" s="346" t="s">
        <v>11550</v>
      </c>
      <c r="D208" s="237" t="s">
        <v>11549</v>
      </c>
      <c r="E208" s="341">
        <f t="shared" si="7"/>
        <v>80</v>
      </c>
      <c r="F208" s="300">
        <v>2023</v>
      </c>
      <c r="G208" s="300" t="s">
        <v>6524</v>
      </c>
      <c r="H208" s="300">
        <v>22</v>
      </c>
      <c r="I208" s="300">
        <v>22</v>
      </c>
      <c r="J208" s="300">
        <v>14</v>
      </c>
      <c r="K208" s="300">
        <v>22</v>
      </c>
      <c r="L208" s="354">
        <v>44936</v>
      </c>
      <c r="M208" s="186" t="s">
        <v>2302</v>
      </c>
      <c r="N208" s="351"/>
      <c r="O208" s="351"/>
      <c r="P208" s="351"/>
      <c r="Q208" s="351"/>
      <c r="R208" s="351"/>
      <c r="S208" s="351"/>
      <c r="T208" s="351"/>
      <c r="U208" s="347"/>
      <c r="V208" s="347"/>
      <c r="W208" s="347"/>
      <c r="X208" s="347"/>
      <c r="Y208" s="347"/>
      <c r="Z208" s="347"/>
      <c r="AA208" s="347"/>
      <c r="AB208" s="347"/>
      <c r="AC208" s="347"/>
      <c r="AD208" s="347"/>
      <c r="AE208" s="347"/>
      <c r="AF208" s="347"/>
      <c r="AG208" s="347"/>
      <c r="AH208" s="347"/>
      <c r="AI208" s="347"/>
      <c r="AJ208" s="347"/>
      <c r="AK208" s="347"/>
      <c r="AL208" s="347"/>
      <c r="AM208" s="347"/>
      <c r="AN208" s="347"/>
      <c r="AO208" s="347"/>
      <c r="AP208" s="347"/>
      <c r="AQ208" s="347"/>
      <c r="AR208" s="347"/>
      <c r="AS208" s="347"/>
      <c r="AT208" s="347"/>
      <c r="AU208" s="347"/>
      <c r="AV208" s="347"/>
      <c r="AW208" s="347"/>
      <c r="AX208" s="347"/>
    </row>
    <row r="209" spans="1:50" s="186" customFormat="1" ht="15.6" customHeight="1">
      <c r="A209" s="4" t="s">
        <v>11503</v>
      </c>
      <c r="B209" s="4" t="s">
        <v>11385</v>
      </c>
      <c r="C209" s="346" t="s">
        <v>11548</v>
      </c>
      <c r="D209" s="237" t="s">
        <v>11547</v>
      </c>
      <c r="E209" s="341">
        <f t="shared" si="7"/>
        <v>75</v>
      </c>
      <c r="F209" s="300">
        <v>2022</v>
      </c>
      <c r="G209" s="300" t="s">
        <v>6524</v>
      </c>
      <c r="H209" s="300">
        <v>20</v>
      </c>
      <c r="I209" s="300">
        <v>22</v>
      </c>
      <c r="J209" s="300">
        <v>15</v>
      </c>
      <c r="K209" s="300">
        <v>18</v>
      </c>
      <c r="L209" s="354">
        <v>44936</v>
      </c>
      <c r="M209" s="186" t="s">
        <v>2302</v>
      </c>
      <c r="N209" s="351"/>
      <c r="O209" s="351"/>
      <c r="P209" s="351"/>
      <c r="Q209" s="351"/>
      <c r="R209" s="351"/>
      <c r="S209" s="351"/>
      <c r="T209" s="351"/>
      <c r="U209" s="347"/>
      <c r="V209" s="347"/>
      <c r="W209" s="347"/>
      <c r="X209" s="347"/>
      <c r="Y209" s="347"/>
      <c r="Z209" s="347"/>
      <c r="AA209" s="347"/>
      <c r="AB209" s="347"/>
      <c r="AC209" s="347"/>
      <c r="AD209" s="347"/>
      <c r="AE209" s="347"/>
      <c r="AF209" s="347"/>
      <c r="AG209" s="347"/>
      <c r="AH209" s="347"/>
      <c r="AI209" s="347"/>
      <c r="AJ209" s="347"/>
      <c r="AK209" s="347"/>
      <c r="AL209" s="347"/>
      <c r="AM209" s="347"/>
      <c r="AN209" s="347"/>
      <c r="AO209" s="347"/>
      <c r="AP209" s="347"/>
      <c r="AQ209" s="347"/>
      <c r="AR209" s="347"/>
      <c r="AS209" s="347"/>
      <c r="AT209" s="347"/>
      <c r="AU209" s="347"/>
      <c r="AV209" s="347"/>
      <c r="AW209" s="347"/>
      <c r="AX209" s="347"/>
    </row>
    <row r="210" spans="1:50" s="186" customFormat="1" ht="15.6" customHeight="1">
      <c r="A210" s="186" t="s">
        <v>11487</v>
      </c>
      <c r="B210" s="4" t="s">
        <v>11385</v>
      </c>
      <c r="C210" s="346" t="s">
        <v>11486</v>
      </c>
      <c r="D210" s="186" t="s">
        <v>11485</v>
      </c>
      <c r="E210" s="341">
        <f t="shared" si="7"/>
        <v>64</v>
      </c>
      <c r="F210" s="300">
        <v>2020</v>
      </c>
      <c r="G210" s="300" t="s">
        <v>6524</v>
      </c>
      <c r="H210" s="300">
        <v>14</v>
      </c>
      <c r="I210" s="300">
        <v>17</v>
      </c>
      <c r="J210" s="300">
        <v>18</v>
      </c>
      <c r="K210" s="300">
        <v>15</v>
      </c>
      <c r="L210" s="354">
        <v>44936</v>
      </c>
      <c r="M210" s="186" t="s">
        <v>841</v>
      </c>
      <c r="N210" s="351"/>
      <c r="O210" s="351"/>
      <c r="P210" s="351"/>
      <c r="Q210" s="351"/>
      <c r="R210" s="351"/>
      <c r="S210" s="351"/>
      <c r="T210" s="351"/>
      <c r="U210" s="347"/>
      <c r="V210" s="347"/>
      <c r="W210" s="347"/>
      <c r="X210" s="347"/>
      <c r="Y210" s="347"/>
      <c r="Z210" s="347"/>
      <c r="AA210" s="347"/>
      <c r="AB210" s="347"/>
      <c r="AC210" s="347"/>
      <c r="AD210" s="347"/>
      <c r="AE210" s="347"/>
      <c r="AF210" s="347"/>
      <c r="AG210" s="347"/>
      <c r="AH210" s="347"/>
      <c r="AI210" s="347"/>
      <c r="AJ210" s="347"/>
      <c r="AK210" s="347"/>
      <c r="AL210" s="347"/>
      <c r="AM210" s="347"/>
      <c r="AN210" s="347"/>
      <c r="AO210" s="347"/>
      <c r="AP210" s="347"/>
      <c r="AQ210" s="347"/>
      <c r="AR210" s="347"/>
      <c r="AS210" s="347"/>
      <c r="AT210" s="347"/>
      <c r="AU210" s="347"/>
      <c r="AV210" s="347"/>
      <c r="AW210" s="347"/>
      <c r="AX210" s="347"/>
    </row>
    <row r="211" spans="1:50" s="186" customFormat="1" ht="15.6" customHeight="1">
      <c r="A211" s="342" t="s">
        <v>11438</v>
      </c>
      <c r="B211" s="342" t="s">
        <v>11385</v>
      </c>
      <c r="C211" s="342" t="s">
        <v>11543</v>
      </c>
      <c r="D211" s="4" t="s">
        <v>11542</v>
      </c>
      <c r="E211" s="341">
        <f t="shared" si="7"/>
        <v>59</v>
      </c>
      <c r="F211" s="1">
        <v>2020</v>
      </c>
      <c r="G211" s="1" t="s">
        <v>6524</v>
      </c>
      <c r="H211" s="1">
        <v>14</v>
      </c>
      <c r="I211" s="1">
        <v>17</v>
      </c>
      <c r="J211" s="1">
        <v>13</v>
      </c>
      <c r="K211" s="1">
        <v>15</v>
      </c>
      <c r="L211" s="355">
        <v>44935</v>
      </c>
      <c r="M211" s="4" t="s">
        <v>841</v>
      </c>
      <c r="N211" s="300"/>
      <c r="O211" s="300"/>
      <c r="P211" s="300"/>
      <c r="Q211" s="300"/>
      <c r="R211" s="300"/>
      <c r="S211" s="300"/>
      <c r="T211" s="300"/>
      <c r="U211" s="1"/>
      <c r="V211" s="1"/>
      <c r="W211" s="1"/>
      <c r="X211" s="1"/>
      <c r="Y211" s="1"/>
      <c r="Z211" s="1"/>
      <c r="AA211" s="1"/>
      <c r="AB211" s="1"/>
      <c r="AC211" s="1"/>
      <c r="AD211" s="1"/>
      <c r="AE211" s="1"/>
      <c r="AF211" s="1"/>
      <c r="AG211" s="1"/>
      <c r="AH211" s="1"/>
      <c r="AI211" s="1"/>
      <c r="AJ211" s="1"/>
      <c r="AK211" s="1"/>
      <c r="AL211" s="1"/>
      <c r="AM211" s="1"/>
      <c r="AN211" s="347"/>
      <c r="AO211" s="347"/>
      <c r="AP211" s="347"/>
      <c r="AQ211" s="347"/>
      <c r="AR211" s="347"/>
      <c r="AS211" s="347"/>
      <c r="AT211" s="347"/>
      <c r="AU211" s="347"/>
      <c r="AV211" s="347"/>
      <c r="AW211" s="347"/>
      <c r="AX211" s="347"/>
    </row>
    <row r="212" spans="1:50" s="186" customFormat="1" ht="15.6" customHeight="1">
      <c r="A212" s="342" t="s">
        <v>11546</v>
      </c>
      <c r="B212" s="342" t="s">
        <v>11385</v>
      </c>
      <c r="C212" s="342" t="s">
        <v>11545</v>
      </c>
      <c r="D212" s="4" t="s">
        <v>11544</v>
      </c>
      <c r="E212" s="341">
        <f t="shared" si="7"/>
        <v>57</v>
      </c>
      <c r="F212" s="1">
        <v>2017</v>
      </c>
      <c r="G212" s="1" t="s">
        <v>6524</v>
      </c>
      <c r="H212" s="1">
        <v>16</v>
      </c>
      <c r="I212" s="1">
        <v>20</v>
      </c>
      <c r="J212" s="1">
        <v>11</v>
      </c>
      <c r="K212" s="1">
        <v>10</v>
      </c>
      <c r="L212" s="355">
        <v>44935</v>
      </c>
      <c r="M212" s="4" t="s">
        <v>840</v>
      </c>
      <c r="N212" s="300"/>
      <c r="O212" s="300"/>
      <c r="P212" s="300"/>
      <c r="Q212" s="300"/>
      <c r="R212" s="300"/>
      <c r="S212" s="300"/>
      <c r="T212" s="300"/>
      <c r="U212" s="1"/>
      <c r="V212" s="1"/>
      <c r="W212" s="1"/>
      <c r="X212" s="1"/>
      <c r="Y212" s="1"/>
      <c r="Z212" s="1"/>
      <c r="AA212" s="1"/>
      <c r="AB212" s="1"/>
      <c r="AC212" s="1"/>
      <c r="AD212" s="1"/>
      <c r="AE212" s="1"/>
      <c r="AF212" s="1"/>
      <c r="AG212" s="1"/>
      <c r="AH212" s="1"/>
      <c r="AI212" s="1"/>
      <c r="AJ212" s="1"/>
      <c r="AK212" s="1"/>
      <c r="AL212" s="1"/>
      <c r="AM212" s="1"/>
      <c r="AN212" s="347"/>
      <c r="AO212" s="347"/>
      <c r="AP212" s="347"/>
      <c r="AQ212" s="347"/>
      <c r="AR212" s="347"/>
      <c r="AS212" s="347"/>
      <c r="AT212" s="347"/>
      <c r="AU212" s="347"/>
      <c r="AV212" s="347"/>
      <c r="AW212" s="347"/>
      <c r="AX212" s="347"/>
    </row>
    <row r="213" spans="1:50" s="186" customFormat="1" ht="15.6" customHeight="1">
      <c r="A213" s="342" t="s">
        <v>11438</v>
      </c>
      <c r="B213" s="342" t="s">
        <v>11385</v>
      </c>
      <c r="C213" s="342" t="s">
        <v>11543</v>
      </c>
      <c r="D213" s="4" t="s">
        <v>11542</v>
      </c>
      <c r="E213" s="341">
        <f t="shared" si="7"/>
        <v>53</v>
      </c>
      <c r="F213" s="1">
        <v>2020</v>
      </c>
      <c r="G213" s="1" t="s">
        <v>6524</v>
      </c>
      <c r="H213" s="1">
        <v>11</v>
      </c>
      <c r="I213" s="1">
        <v>19</v>
      </c>
      <c r="J213" s="1">
        <v>11</v>
      </c>
      <c r="K213" s="1">
        <v>12</v>
      </c>
      <c r="L213" s="355">
        <v>44935</v>
      </c>
      <c r="M213" s="4" t="s">
        <v>841</v>
      </c>
      <c r="N213" s="300"/>
      <c r="O213" s="300"/>
      <c r="P213" s="300"/>
      <c r="Q213" s="300"/>
      <c r="R213" s="300"/>
      <c r="S213" s="300"/>
      <c r="T213" s="300"/>
      <c r="U213" s="1"/>
      <c r="V213" s="1"/>
      <c r="W213" s="1"/>
      <c r="X213" s="1"/>
      <c r="Y213" s="1"/>
      <c r="Z213" s="1"/>
      <c r="AA213" s="1"/>
      <c r="AB213" s="1"/>
      <c r="AC213" s="1"/>
      <c r="AD213" s="1"/>
      <c r="AE213" s="1"/>
      <c r="AF213" s="1"/>
      <c r="AG213" s="1"/>
      <c r="AH213" s="1"/>
      <c r="AI213" s="1"/>
      <c r="AJ213" s="1"/>
      <c r="AK213" s="1"/>
      <c r="AL213" s="1"/>
      <c r="AM213" s="1"/>
      <c r="AN213" s="347"/>
      <c r="AO213" s="347"/>
      <c r="AP213" s="347"/>
      <c r="AQ213" s="347"/>
      <c r="AR213" s="347"/>
      <c r="AS213" s="347"/>
      <c r="AT213" s="347"/>
      <c r="AU213" s="347"/>
      <c r="AV213" s="347"/>
      <c r="AW213" s="347"/>
      <c r="AX213" s="347"/>
    </row>
    <row r="214" spans="1:50" s="186" customFormat="1" ht="15.6" customHeight="1">
      <c r="A214" s="186" t="s">
        <v>11481</v>
      </c>
      <c r="B214" s="4" t="s">
        <v>11385</v>
      </c>
      <c r="C214" s="346" t="s">
        <v>11480</v>
      </c>
      <c r="D214" s="346" t="s">
        <v>11479</v>
      </c>
      <c r="E214" s="341">
        <f t="shared" si="7"/>
        <v>75</v>
      </c>
      <c r="F214" s="300">
        <v>2021</v>
      </c>
      <c r="G214" s="300" t="s">
        <v>6524</v>
      </c>
      <c r="H214" s="300">
        <v>20</v>
      </c>
      <c r="I214" s="300">
        <v>19</v>
      </c>
      <c r="J214" s="300">
        <v>17</v>
      </c>
      <c r="K214" s="300">
        <v>19</v>
      </c>
      <c r="L214" s="354">
        <v>44928</v>
      </c>
      <c r="M214" s="186" t="s">
        <v>841</v>
      </c>
      <c r="N214" s="351"/>
      <c r="O214" s="351"/>
      <c r="P214" s="351"/>
      <c r="Q214" s="351"/>
      <c r="R214" s="351"/>
      <c r="S214" s="351"/>
      <c r="T214" s="351"/>
      <c r="U214" s="347"/>
      <c r="V214" s="347"/>
      <c r="W214" s="347"/>
      <c r="X214" s="347"/>
      <c r="Y214" s="347"/>
      <c r="Z214" s="347"/>
      <c r="AA214" s="347"/>
      <c r="AB214" s="347"/>
      <c r="AC214" s="347"/>
      <c r="AD214" s="347"/>
      <c r="AE214" s="347"/>
      <c r="AF214" s="347"/>
      <c r="AG214" s="347"/>
      <c r="AH214" s="347"/>
      <c r="AI214" s="347"/>
      <c r="AJ214" s="347"/>
      <c r="AK214" s="347"/>
      <c r="AL214" s="347"/>
      <c r="AM214" s="347"/>
      <c r="AN214" s="347"/>
      <c r="AO214" s="347"/>
      <c r="AP214" s="347"/>
      <c r="AQ214" s="347"/>
      <c r="AR214" s="347"/>
      <c r="AS214" s="347"/>
      <c r="AT214" s="347"/>
      <c r="AU214" s="347"/>
      <c r="AV214" s="347"/>
      <c r="AW214" s="347"/>
      <c r="AX214" s="347"/>
    </row>
    <row r="215" spans="1:50" s="186" customFormat="1" ht="15.6" customHeight="1">
      <c r="A215" s="186" t="s">
        <v>11484</v>
      </c>
      <c r="B215" s="4" t="s">
        <v>11368</v>
      </c>
      <c r="C215" s="346" t="s">
        <v>11483</v>
      </c>
      <c r="D215" s="4" t="s">
        <v>11482</v>
      </c>
      <c r="E215" s="341">
        <f t="shared" si="7"/>
        <v>65</v>
      </c>
      <c r="F215" s="300">
        <v>2008</v>
      </c>
      <c r="G215" s="300" t="s">
        <v>6524</v>
      </c>
      <c r="H215" s="300">
        <v>14</v>
      </c>
      <c r="I215" s="300">
        <v>12</v>
      </c>
      <c r="J215" s="300">
        <v>22</v>
      </c>
      <c r="K215" s="300">
        <v>17</v>
      </c>
      <c r="L215" s="354">
        <v>44928</v>
      </c>
      <c r="M215" s="186" t="s">
        <v>11475</v>
      </c>
      <c r="N215" s="351"/>
      <c r="O215" s="351"/>
      <c r="P215" s="351"/>
      <c r="Q215" s="351"/>
      <c r="R215" s="351"/>
      <c r="S215" s="351"/>
      <c r="T215" s="351"/>
      <c r="U215" s="347"/>
      <c r="V215" s="347"/>
      <c r="W215" s="347"/>
      <c r="X215" s="347"/>
      <c r="Y215" s="347"/>
      <c r="Z215" s="347"/>
      <c r="AA215" s="347"/>
      <c r="AB215" s="347"/>
      <c r="AC215" s="347"/>
      <c r="AD215" s="347"/>
      <c r="AE215" s="347"/>
      <c r="AF215" s="347"/>
      <c r="AG215" s="347"/>
      <c r="AH215" s="347"/>
      <c r="AI215" s="347"/>
      <c r="AJ215" s="347"/>
      <c r="AK215" s="347"/>
      <c r="AL215" s="347"/>
      <c r="AM215" s="347"/>
      <c r="AN215" s="347"/>
      <c r="AO215" s="347"/>
      <c r="AP215" s="347"/>
      <c r="AQ215" s="347"/>
      <c r="AR215" s="347"/>
      <c r="AS215" s="347"/>
      <c r="AT215" s="347"/>
      <c r="AU215" s="347"/>
      <c r="AV215" s="347"/>
      <c r="AW215" s="347"/>
      <c r="AX215" s="347"/>
    </row>
    <row r="216" spans="1:50" s="186" customFormat="1" ht="15.6" customHeight="1">
      <c r="A216" s="183" t="s">
        <v>11478</v>
      </c>
      <c r="B216" s="4" t="s">
        <v>11368</v>
      </c>
      <c r="C216" s="346" t="s">
        <v>11477</v>
      </c>
      <c r="D216" s="4" t="s">
        <v>11476</v>
      </c>
      <c r="E216" s="341">
        <f t="shared" si="7"/>
        <v>51</v>
      </c>
      <c r="F216" s="300">
        <v>2011</v>
      </c>
      <c r="G216" s="300" t="s">
        <v>6524</v>
      </c>
      <c r="H216" s="300">
        <v>12</v>
      </c>
      <c r="I216" s="300">
        <v>18</v>
      </c>
      <c r="J216" s="300">
        <v>12</v>
      </c>
      <c r="K216" s="300">
        <v>9</v>
      </c>
      <c r="L216" s="354">
        <v>44928</v>
      </c>
      <c r="M216" s="186" t="s">
        <v>11475</v>
      </c>
      <c r="N216" s="351"/>
      <c r="O216" s="351"/>
      <c r="P216" s="351"/>
      <c r="Q216" s="351"/>
      <c r="R216" s="351"/>
      <c r="S216" s="351"/>
      <c r="T216" s="351"/>
      <c r="U216" s="347"/>
      <c r="V216" s="347"/>
      <c r="W216" s="347"/>
      <c r="X216" s="347"/>
      <c r="Y216" s="347"/>
      <c r="Z216" s="347"/>
      <c r="AA216" s="347"/>
      <c r="AB216" s="347"/>
      <c r="AC216" s="347"/>
      <c r="AD216" s="347"/>
      <c r="AE216" s="347"/>
      <c r="AF216" s="347"/>
      <c r="AG216" s="347"/>
      <c r="AH216" s="347"/>
      <c r="AI216" s="347"/>
      <c r="AJ216" s="347"/>
      <c r="AK216" s="347"/>
      <c r="AL216" s="347"/>
      <c r="AM216" s="347"/>
      <c r="AN216" s="347"/>
      <c r="AO216" s="347"/>
      <c r="AP216" s="347"/>
      <c r="AQ216" s="347"/>
      <c r="AR216" s="347"/>
      <c r="AS216" s="347"/>
      <c r="AT216" s="347"/>
      <c r="AU216" s="347"/>
      <c r="AV216" s="347"/>
      <c r="AW216" s="347"/>
      <c r="AX216" s="347"/>
    </row>
    <row r="217" spans="1:50" s="186" customFormat="1" ht="15.6" customHeight="1">
      <c r="A217" s="342" t="s">
        <v>11471</v>
      </c>
      <c r="B217" s="342" t="s">
        <v>11385</v>
      </c>
      <c r="C217" s="342" t="s">
        <v>11470</v>
      </c>
      <c r="D217" s="4" t="s">
        <v>11469</v>
      </c>
      <c r="E217" s="341">
        <f t="shared" si="7"/>
        <v>84</v>
      </c>
      <c r="F217" s="300">
        <v>2021</v>
      </c>
      <c r="G217" s="300" t="s">
        <v>6524</v>
      </c>
      <c r="H217" s="300">
        <v>20</v>
      </c>
      <c r="I217" s="300">
        <v>23</v>
      </c>
      <c r="J217" s="300">
        <v>22</v>
      </c>
      <c r="K217" s="300">
        <v>19</v>
      </c>
      <c r="L217" s="353">
        <v>44921</v>
      </c>
      <c r="M217" s="186" t="s">
        <v>841</v>
      </c>
      <c r="N217" s="300"/>
      <c r="O217" s="300"/>
      <c r="P217" s="300"/>
      <c r="Q217" s="300"/>
      <c r="R217" s="300"/>
      <c r="S217" s="300"/>
      <c r="T217" s="300"/>
      <c r="U217" s="1"/>
      <c r="V217" s="1"/>
      <c r="W217" s="1"/>
      <c r="X217" s="1"/>
      <c r="Y217" s="1"/>
      <c r="Z217" s="1"/>
      <c r="AA217" s="1"/>
      <c r="AB217" s="1"/>
      <c r="AC217" s="1"/>
      <c r="AD217" s="1"/>
      <c r="AE217" s="1"/>
      <c r="AF217" s="1"/>
      <c r="AG217" s="1"/>
      <c r="AH217" s="347"/>
      <c r="AI217" s="347"/>
      <c r="AJ217" s="347"/>
      <c r="AK217" s="347"/>
      <c r="AL217" s="347"/>
      <c r="AM217" s="347"/>
      <c r="AN217" s="347"/>
      <c r="AO217" s="347"/>
      <c r="AP217" s="347"/>
      <c r="AQ217" s="347"/>
      <c r="AR217" s="347"/>
      <c r="AS217" s="347"/>
      <c r="AT217" s="347"/>
      <c r="AU217" s="347"/>
      <c r="AV217" s="347"/>
      <c r="AW217" s="347"/>
      <c r="AX217" s="347"/>
    </row>
    <row r="218" spans="1:50" s="186" customFormat="1" ht="15.6" customHeight="1">
      <c r="A218" s="342" t="s">
        <v>11474</v>
      </c>
      <c r="B218" s="342" t="s">
        <v>11385</v>
      </c>
      <c r="C218" s="342" t="s">
        <v>11473</v>
      </c>
      <c r="D218" s="4" t="s">
        <v>11472</v>
      </c>
      <c r="E218" s="341">
        <f t="shared" si="7"/>
        <v>72</v>
      </c>
      <c r="F218" s="1">
        <v>2021</v>
      </c>
      <c r="G218" s="1" t="s">
        <v>6524</v>
      </c>
      <c r="H218" s="1">
        <v>16</v>
      </c>
      <c r="I218" s="1">
        <v>11</v>
      </c>
      <c r="J218" s="1">
        <v>25</v>
      </c>
      <c r="K218" s="1">
        <v>20</v>
      </c>
      <c r="L218" s="355">
        <v>44921</v>
      </c>
      <c r="M218" s="4" t="s">
        <v>841</v>
      </c>
      <c r="N218" s="300"/>
      <c r="O218" s="300"/>
      <c r="P218" s="300"/>
      <c r="Q218" s="300"/>
      <c r="R218" s="300"/>
      <c r="S218" s="300"/>
      <c r="T218" s="300"/>
      <c r="U218" s="1"/>
      <c r="V218" s="1"/>
      <c r="W218" s="1"/>
      <c r="X218" s="1"/>
      <c r="Y218" s="1"/>
      <c r="Z218" s="1"/>
      <c r="AA218" s="1"/>
      <c r="AB218" s="1"/>
      <c r="AC218" s="1"/>
      <c r="AD218" s="1"/>
      <c r="AE218" s="1"/>
      <c r="AF218" s="1"/>
      <c r="AG218" s="1"/>
      <c r="AH218" s="1"/>
      <c r="AI218" s="349"/>
      <c r="AJ218" s="349"/>
      <c r="AK218" s="349"/>
      <c r="AL218" s="349"/>
      <c r="AM218" s="349"/>
      <c r="AN218" s="347"/>
      <c r="AO218" s="347"/>
      <c r="AP218" s="347"/>
      <c r="AQ218" s="347"/>
      <c r="AR218" s="347"/>
      <c r="AS218" s="347"/>
      <c r="AT218" s="347"/>
      <c r="AU218" s="347"/>
      <c r="AV218" s="347"/>
      <c r="AW218" s="347"/>
      <c r="AX218" s="347"/>
    </row>
    <row r="219" spans="1:50" s="186" customFormat="1" ht="15.6" customHeight="1">
      <c r="A219" s="4" t="s">
        <v>11448</v>
      </c>
      <c r="B219" s="4" t="s">
        <v>11385</v>
      </c>
      <c r="C219" s="346" t="s">
        <v>11468</v>
      </c>
      <c r="D219" s="237" t="s">
        <v>11467</v>
      </c>
      <c r="E219" s="341">
        <f t="shared" si="7"/>
        <v>75</v>
      </c>
      <c r="F219" s="300">
        <v>2010</v>
      </c>
      <c r="G219" s="300" t="s">
        <v>6524</v>
      </c>
      <c r="H219" s="300">
        <v>20</v>
      </c>
      <c r="I219" s="300">
        <v>19</v>
      </c>
      <c r="J219" s="300">
        <v>17</v>
      </c>
      <c r="K219" s="300">
        <v>19</v>
      </c>
      <c r="L219" s="354">
        <v>44917</v>
      </c>
      <c r="M219" s="186" t="s">
        <v>841</v>
      </c>
      <c r="N219" s="351"/>
      <c r="O219" s="351"/>
      <c r="P219" s="351"/>
      <c r="Q219" s="351"/>
      <c r="R219" s="351"/>
      <c r="S219" s="351"/>
      <c r="T219" s="351"/>
      <c r="U219" s="347"/>
      <c r="V219" s="347"/>
      <c r="W219" s="347"/>
      <c r="X219" s="347"/>
      <c r="Y219" s="347"/>
      <c r="Z219" s="347"/>
      <c r="AA219" s="347"/>
      <c r="AB219" s="347"/>
      <c r="AC219" s="347"/>
      <c r="AD219" s="347"/>
      <c r="AE219" s="347"/>
      <c r="AF219" s="347"/>
      <c r="AG219" s="347"/>
      <c r="AH219" s="1"/>
      <c r="AI219" s="349"/>
      <c r="AJ219" s="349"/>
      <c r="AK219" s="349"/>
      <c r="AL219" s="349"/>
      <c r="AM219" s="349"/>
      <c r="AN219" s="347"/>
      <c r="AO219" s="347"/>
      <c r="AP219" s="347"/>
      <c r="AQ219" s="347"/>
      <c r="AR219" s="347"/>
      <c r="AS219" s="347"/>
      <c r="AT219" s="347"/>
      <c r="AU219" s="347"/>
      <c r="AV219" s="347"/>
      <c r="AW219" s="347"/>
      <c r="AX219" s="347"/>
    </row>
    <row r="220" spans="1:50" s="186" customFormat="1" ht="15.6" customHeight="1">
      <c r="A220" s="4" t="s">
        <v>11466</v>
      </c>
      <c r="B220" s="4" t="s">
        <v>11385</v>
      </c>
      <c r="C220" s="346" t="s">
        <v>11465</v>
      </c>
      <c r="D220" s="237" t="s">
        <v>11464</v>
      </c>
      <c r="E220" s="341">
        <f t="shared" si="7"/>
        <v>63</v>
      </c>
      <c r="F220" s="300">
        <v>2015</v>
      </c>
      <c r="G220" s="300" t="s">
        <v>6524</v>
      </c>
      <c r="H220" s="300">
        <v>20</v>
      </c>
      <c r="I220" s="300">
        <v>12</v>
      </c>
      <c r="J220" s="300">
        <v>15</v>
      </c>
      <c r="K220" s="300">
        <v>16</v>
      </c>
      <c r="L220" s="354">
        <v>44914</v>
      </c>
      <c r="M220" s="186" t="s">
        <v>841</v>
      </c>
      <c r="N220" s="351"/>
      <c r="O220" s="351"/>
      <c r="P220" s="351"/>
      <c r="Q220" s="351"/>
      <c r="R220" s="351"/>
      <c r="S220" s="351"/>
      <c r="T220" s="351"/>
      <c r="U220" s="347"/>
      <c r="V220" s="347"/>
      <c r="W220" s="347"/>
      <c r="X220" s="347"/>
      <c r="Y220" s="347"/>
      <c r="Z220" s="347"/>
      <c r="AA220" s="347"/>
      <c r="AB220" s="347"/>
      <c r="AC220" s="347"/>
      <c r="AD220" s="347"/>
      <c r="AE220" s="347"/>
      <c r="AF220" s="347"/>
      <c r="AG220" s="347"/>
      <c r="AH220" s="349"/>
      <c r="AI220" s="1"/>
      <c r="AJ220" s="1"/>
      <c r="AK220" s="1"/>
      <c r="AL220" s="1"/>
      <c r="AM220" s="1"/>
      <c r="AN220" s="347"/>
      <c r="AO220" s="347"/>
      <c r="AP220" s="347"/>
      <c r="AQ220" s="347"/>
      <c r="AR220" s="347"/>
      <c r="AS220" s="347"/>
      <c r="AT220" s="347"/>
      <c r="AU220" s="347"/>
      <c r="AV220" s="347"/>
      <c r="AW220" s="347"/>
      <c r="AX220" s="347"/>
    </row>
    <row r="221" spans="1:50" s="186" customFormat="1" ht="15.6" customHeight="1">
      <c r="A221" s="4" t="s">
        <v>11463</v>
      </c>
      <c r="B221" s="4" t="s">
        <v>11385</v>
      </c>
      <c r="C221" s="346" t="s">
        <v>11462</v>
      </c>
      <c r="D221" s="237" t="s">
        <v>11461</v>
      </c>
      <c r="E221" s="341">
        <f t="shared" si="7"/>
        <v>47</v>
      </c>
      <c r="F221" s="300">
        <v>2022</v>
      </c>
      <c r="G221" s="300" t="s">
        <v>6524</v>
      </c>
      <c r="H221" s="300">
        <v>12</v>
      </c>
      <c r="I221" s="300">
        <v>12</v>
      </c>
      <c r="J221" s="300">
        <v>12</v>
      </c>
      <c r="K221" s="300">
        <v>11</v>
      </c>
      <c r="L221" s="354">
        <v>44913</v>
      </c>
      <c r="M221" s="186" t="s">
        <v>841</v>
      </c>
      <c r="N221" s="351"/>
      <c r="O221" s="351"/>
      <c r="P221" s="351"/>
      <c r="Q221" s="351"/>
      <c r="R221" s="351"/>
      <c r="S221" s="351"/>
      <c r="T221" s="351"/>
      <c r="U221" s="347"/>
      <c r="V221" s="347"/>
      <c r="W221" s="347"/>
      <c r="X221" s="347"/>
      <c r="Y221" s="347"/>
      <c r="Z221" s="347"/>
      <c r="AA221" s="347"/>
      <c r="AB221" s="347"/>
      <c r="AC221" s="347"/>
      <c r="AD221" s="347"/>
      <c r="AE221" s="347"/>
      <c r="AF221" s="347"/>
      <c r="AG221" s="347"/>
      <c r="AH221" s="347"/>
      <c r="AI221" s="347"/>
      <c r="AJ221" s="347"/>
      <c r="AK221" s="347"/>
      <c r="AL221" s="347"/>
      <c r="AM221" s="347"/>
      <c r="AN221" s="347"/>
      <c r="AO221" s="347"/>
      <c r="AP221" s="347"/>
      <c r="AQ221" s="347"/>
      <c r="AR221" s="347"/>
      <c r="AS221" s="347"/>
      <c r="AT221" s="347"/>
      <c r="AU221" s="347"/>
      <c r="AV221" s="347"/>
      <c r="AW221" s="347"/>
      <c r="AX221" s="347"/>
    </row>
    <row r="222" spans="1:50" s="186" customFormat="1" ht="15.6" customHeight="1">
      <c r="A222" s="4" t="s">
        <v>11424</v>
      </c>
      <c r="B222" s="4" t="s">
        <v>11385</v>
      </c>
      <c r="C222" s="346" t="s">
        <v>11460</v>
      </c>
      <c r="D222" s="237" t="s">
        <v>11459</v>
      </c>
      <c r="E222" s="341">
        <f t="shared" si="7"/>
        <v>52</v>
      </c>
      <c r="F222" s="300">
        <v>2021</v>
      </c>
      <c r="G222" s="300" t="s">
        <v>6524</v>
      </c>
      <c r="H222" s="300">
        <v>10</v>
      </c>
      <c r="I222" s="300">
        <v>19</v>
      </c>
      <c r="J222" s="300">
        <v>15</v>
      </c>
      <c r="K222" s="300">
        <v>8</v>
      </c>
      <c r="L222" s="354">
        <v>44901</v>
      </c>
      <c r="M222" s="186" t="s">
        <v>841</v>
      </c>
      <c r="N222" s="351"/>
      <c r="O222" s="351"/>
      <c r="P222" s="351"/>
      <c r="Q222" s="351"/>
      <c r="R222" s="351"/>
      <c r="S222" s="351"/>
      <c r="T222" s="351"/>
      <c r="U222" s="347"/>
      <c r="V222" s="347"/>
      <c r="W222" s="347"/>
      <c r="X222" s="347"/>
      <c r="Y222" s="347"/>
      <c r="Z222" s="347"/>
      <c r="AA222" s="347"/>
      <c r="AB222" s="347"/>
      <c r="AC222" s="347"/>
      <c r="AD222" s="347"/>
      <c r="AE222" s="347"/>
      <c r="AF222" s="347"/>
      <c r="AG222" s="347"/>
      <c r="AH222" s="347"/>
      <c r="AI222" s="347"/>
      <c r="AJ222" s="347"/>
      <c r="AK222" s="347"/>
      <c r="AL222" s="347"/>
      <c r="AM222" s="347"/>
      <c r="AN222" s="347"/>
      <c r="AO222" s="347"/>
      <c r="AP222" s="347"/>
      <c r="AQ222" s="347"/>
      <c r="AR222" s="347"/>
      <c r="AS222" s="347"/>
      <c r="AT222" s="347"/>
      <c r="AU222" s="347"/>
      <c r="AV222" s="347"/>
      <c r="AW222" s="347"/>
      <c r="AX222" s="347"/>
    </row>
    <row r="223" spans="1:50" s="186" customFormat="1" ht="15.6" customHeight="1">
      <c r="A223" s="4" t="s">
        <v>11541</v>
      </c>
      <c r="B223" s="4" t="s">
        <v>11385</v>
      </c>
      <c r="C223" s="346" t="s">
        <v>11540</v>
      </c>
      <c r="D223" s="237" t="s">
        <v>11539</v>
      </c>
      <c r="E223" s="341">
        <f t="shared" si="7"/>
        <v>68</v>
      </c>
      <c r="F223" s="300">
        <v>1989</v>
      </c>
      <c r="G223" s="300" t="s">
        <v>6524</v>
      </c>
      <c r="H223" s="300">
        <v>20</v>
      </c>
      <c r="I223" s="300">
        <v>16</v>
      </c>
      <c r="J223" s="300">
        <v>18</v>
      </c>
      <c r="K223" s="300">
        <v>14</v>
      </c>
      <c r="L223" s="354">
        <v>44900</v>
      </c>
      <c r="M223" s="186" t="s">
        <v>840</v>
      </c>
      <c r="N223" s="351"/>
      <c r="O223" s="351"/>
      <c r="P223" s="351"/>
      <c r="Q223" s="351"/>
      <c r="R223" s="351"/>
      <c r="S223" s="351"/>
      <c r="T223" s="351"/>
      <c r="U223" s="347"/>
      <c r="V223" s="347"/>
      <c r="W223" s="347"/>
      <c r="X223" s="347"/>
      <c r="Y223" s="347"/>
      <c r="Z223" s="347"/>
      <c r="AA223" s="347"/>
      <c r="AB223" s="347"/>
      <c r="AC223" s="347"/>
      <c r="AD223" s="347"/>
      <c r="AE223" s="347"/>
      <c r="AF223" s="347"/>
      <c r="AG223" s="347"/>
      <c r="AH223" s="1"/>
      <c r="AI223" s="349"/>
      <c r="AJ223" s="349"/>
      <c r="AK223" s="349"/>
      <c r="AL223" s="349"/>
      <c r="AM223" s="349"/>
      <c r="AN223" s="347"/>
      <c r="AO223" s="347"/>
      <c r="AP223" s="347"/>
      <c r="AQ223" s="347"/>
      <c r="AR223" s="347"/>
      <c r="AS223" s="347"/>
      <c r="AT223" s="347"/>
      <c r="AU223" s="347"/>
      <c r="AV223" s="347"/>
      <c r="AW223" s="347"/>
      <c r="AX223" s="347"/>
    </row>
    <row r="224" spans="1:50" s="186" customFormat="1" ht="15.6" customHeight="1">
      <c r="A224" s="4" t="s">
        <v>11458</v>
      </c>
      <c r="B224" s="4" t="s">
        <v>11385</v>
      </c>
      <c r="C224" s="346" t="s">
        <v>11457</v>
      </c>
      <c r="D224" s="4" t="s">
        <v>11456</v>
      </c>
      <c r="E224" s="341">
        <f t="shared" si="7"/>
        <v>70</v>
      </c>
      <c r="F224" s="300">
        <v>2008</v>
      </c>
      <c r="G224" s="300" t="s">
        <v>6524</v>
      </c>
      <c r="H224" s="300">
        <v>19</v>
      </c>
      <c r="I224" s="300">
        <v>12</v>
      </c>
      <c r="J224" s="300">
        <v>20</v>
      </c>
      <c r="K224" s="300">
        <v>19</v>
      </c>
      <c r="L224" s="354">
        <v>44897</v>
      </c>
      <c r="M224" s="186" t="s">
        <v>841</v>
      </c>
      <c r="N224" s="351"/>
      <c r="O224" s="351"/>
      <c r="P224" s="351"/>
      <c r="Q224" s="351"/>
      <c r="R224" s="351"/>
      <c r="S224" s="351"/>
      <c r="T224" s="351"/>
      <c r="U224" s="347"/>
      <c r="V224" s="347"/>
      <c r="W224" s="347"/>
      <c r="X224" s="347"/>
      <c r="Y224" s="347"/>
      <c r="Z224" s="347"/>
      <c r="AA224" s="347"/>
      <c r="AB224" s="347"/>
      <c r="AC224" s="347"/>
      <c r="AD224" s="347"/>
      <c r="AE224" s="347"/>
      <c r="AF224" s="347"/>
      <c r="AG224" s="347"/>
      <c r="AH224" s="1"/>
      <c r="AI224" s="1"/>
      <c r="AJ224" s="1"/>
      <c r="AK224" s="1"/>
      <c r="AL224" s="1"/>
      <c r="AM224" s="1"/>
      <c r="AN224" s="347"/>
      <c r="AO224" s="347"/>
      <c r="AP224" s="347"/>
      <c r="AQ224" s="347"/>
      <c r="AR224" s="347"/>
      <c r="AS224" s="347"/>
      <c r="AT224" s="347"/>
      <c r="AU224" s="347"/>
      <c r="AV224" s="347"/>
      <c r="AW224" s="347"/>
      <c r="AX224" s="347"/>
    </row>
    <row r="225" spans="1:50" s="186" customFormat="1" ht="15.6" customHeight="1">
      <c r="A225" s="4" t="s">
        <v>11526</v>
      </c>
      <c r="B225" s="4" t="s">
        <v>11385</v>
      </c>
      <c r="C225" s="346" t="s">
        <v>11538</v>
      </c>
      <c r="D225" s="237" t="s">
        <v>11537</v>
      </c>
      <c r="E225" s="341">
        <f t="shared" si="7"/>
        <v>66</v>
      </c>
      <c r="F225" s="344">
        <v>2016</v>
      </c>
      <c r="G225" s="344" t="s">
        <v>6524</v>
      </c>
      <c r="H225" s="351">
        <v>20</v>
      </c>
      <c r="I225" s="351">
        <v>12</v>
      </c>
      <c r="J225" s="351">
        <v>25</v>
      </c>
      <c r="K225" s="351">
        <v>9</v>
      </c>
      <c r="L225" s="353">
        <v>44897</v>
      </c>
      <c r="M225" s="186" t="s">
        <v>841</v>
      </c>
      <c r="N225" s="351"/>
      <c r="O225" s="351"/>
      <c r="P225" s="351"/>
      <c r="Q225" s="351"/>
      <c r="R225" s="351"/>
      <c r="S225" s="351"/>
      <c r="T225" s="351"/>
      <c r="U225" s="347"/>
      <c r="V225" s="347"/>
      <c r="W225" s="347"/>
      <c r="X225" s="347"/>
      <c r="Y225" s="347"/>
      <c r="Z225" s="347"/>
      <c r="AA225" s="347"/>
      <c r="AB225" s="347"/>
      <c r="AC225" s="347"/>
      <c r="AD225" s="347"/>
      <c r="AE225" s="347"/>
      <c r="AF225" s="347"/>
      <c r="AG225" s="347"/>
      <c r="AH225" s="1"/>
      <c r="AI225" s="349"/>
      <c r="AJ225" s="349"/>
      <c r="AK225" s="349"/>
      <c r="AL225" s="349"/>
      <c r="AM225" s="349"/>
      <c r="AN225" s="347"/>
      <c r="AO225" s="347"/>
      <c r="AP225" s="347"/>
      <c r="AQ225" s="347"/>
      <c r="AR225" s="347"/>
      <c r="AS225" s="347"/>
      <c r="AT225" s="347"/>
      <c r="AU225" s="347"/>
      <c r="AV225" s="347"/>
      <c r="AW225" s="347"/>
      <c r="AX225" s="347"/>
    </row>
    <row r="226" spans="1:50" s="186" customFormat="1" ht="15.6" customHeight="1">
      <c r="A226" s="4" t="s">
        <v>11413</v>
      </c>
      <c r="B226" s="4" t="s">
        <v>11385</v>
      </c>
      <c r="C226" s="346" t="s">
        <v>11429</v>
      </c>
      <c r="D226" s="237" t="s">
        <v>11455</v>
      </c>
      <c r="E226" s="341">
        <f t="shared" si="7"/>
        <v>69</v>
      </c>
      <c r="F226" s="300">
        <v>2022</v>
      </c>
      <c r="G226" s="300" t="s">
        <v>6524</v>
      </c>
      <c r="H226" s="300">
        <v>13</v>
      </c>
      <c r="I226" s="300">
        <v>17</v>
      </c>
      <c r="J226" s="300">
        <v>17</v>
      </c>
      <c r="K226" s="300">
        <v>22</v>
      </c>
      <c r="L226" s="354">
        <v>44896</v>
      </c>
      <c r="M226" s="186" t="s">
        <v>841</v>
      </c>
      <c r="N226" s="351"/>
      <c r="O226" s="351"/>
      <c r="P226" s="351"/>
      <c r="Q226" s="351"/>
      <c r="R226" s="351"/>
      <c r="S226" s="351"/>
      <c r="T226" s="351"/>
      <c r="U226" s="347"/>
      <c r="V226" s="347"/>
      <c r="W226" s="347"/>
      <c r="X226" s="347"/>
      <c r="Y226" s="347"/>
      <c r="Z226" s="347"/>
      <c r="AA226" s="347"/>
      <c r="AB226" s="347"/>
      <c r="AC226" s="347"/>
      <c r="AD226" s="347"/>
      <c r="AE226" s="347"/>
      <c r="AF226" s="347"/>
      <c r="AG226" s="347"/>
      <c r="AH226" s="1"/>
      <c r="AI226" s="349"/>
      <c r="AJ226" s="349"/>
      <c r="AK226" s="349"/>
      <c r="AL226" s="349"/>
      <c r="AM226" s="349"/>
      <c r="AN226" s="347"/>
      <c r="AO226" s="347"/>
      <c r="AP226" s="347"/>
      <c r="AQ226" s="347"/>
      <c r="AR226" s="347"/>
      <c r="AS226" s="347"/>
      <c r="AT226" s="347"/>
      <c r="AU226" s="347"/>
      <c r="AV226" s="347"/>
      <c r="AW226" s="347"/>
      <c r="AX226" s="347"/>
    </row>
    <row r="227" spans="1:50" s="186" customFormat="1" ht="15.6" customHeight="1">
      <c r="A227" s="4" t="s">
        <v>11413</v>
      </c>
      <c r="B227" s="4" t="s">
        <v>11385</v>
      </c>
      <c r="C227" s="346" t="s">
        <v>11429</v>
      </c>
      <c r="D227" s="237" t="s">
        <v>11454</v>
      </c>
      <c r="E227" s="341">
        <f t="shared" si="7"/>
        <v>52</v>
      </c>
      <c r="F227" s="300">
        <v>2022</v>
      </c>
      <c r="G227" s="300" t="s">
        <v>6524</v>
      </c>
      <c r="H227" s="300">
        <v>13</v>
      </c>
      <c r="I227" s="300">
        <v>13</v>
      </c>
      <c r="J227" s="300">
        <v>14</v>
      </c>
      <c r="K227" s="300">
        <v>12</v>
      </c>
      <c r="L227" s="354">
        <v>44896</v>
      </c>
      <c r="M227" s="186" t="s">
        <v>11383</v>
      </c>
      <c r="N227" s="351"/>
      <c r="O227" s="351"/>
      <c r="P227" s="351"/>
      <c r="Q227" s="351"/>
      <c r="R227" s="351"/>
      <c r="S227" s="351"/>
      <c r="T227" s="351"/>
      <c r="U227" s="347"/>
      <c r="V227" s="347"/>
      <c r="W227" s="347"/>
      <c r="X227" s="347"/>
      <c r="Y227" s="347"/>
      <c r="Z227" s="347"/>
      <c r="AA227" s="347"/>
      <c r="AB227" s="347"/>
      <c r="AC227" s="347"/>
      <c r="AD227" s="347"/>
      <c r="AE227" s="347"/>
      <c r="AF227" s="347"/>
      <c r="AG227" s="347"/>
      <c r="AH227" s="347"/>
      <c r="AI227" s="347"/>
      <c r="AJ227" s="347"/>
      <c r="AK227" s="347"/>
      <c r="AL227" s="347"/>
      <c r="AM227" s="347"/>
      <c r="AN227" s="347"/>
      <c r="AO227" s="347"/>
      <c r="AP227" s="347"/>
      <c r="AQ227" s="347"/>
      <c r="AR227" s="347"/>
      <c r="AS227" s="347"/>
      <c r="AT227" s="347"/>
      <c r="AU227" s="347"/>
      <c r="AV227" s="347"/>
      <c r="AW227" s="347"/>
      <c r="AX227" s="347"/>
    </row>
    <row r="228" spans="1:50" s="186" customFormat="1" ht="15.6" customHeight="1">
      <c r="A228" s="186" t="s">
        <v>11435</v>
      </c>
      <c r="B228" s="4" t="s">
        <v>11385</v>
      </c>
      <c r="C228" s="346" t="s">
        <v>11453</v>
      </c>
      <c r="D228" s="4" t="s">
        <v>11452</v>
      </c>
      <c r="E228" s="341">
        <f t="shared" si="7"/>
        <v>90</v>
      </c>
      <c r="F228" s="300">
        <v>2022</v>
      </c>
      <c r="G228" s="300" t="s">
        <v>6524</v>
      </c>
      <c r="H228" s="300">
        <v>24</v>
      </c>
      <c r="I228" s="300">
        <v>20</v>
      </c>
      <c r="J228" s="300">
        <v>22</v>
      </c>
      <c r="K228" s="300">
        <v>24</v>
      </c>
      <c r="L228" s="354">
        <v>44892</v>
      </c>
      <c r="M228" s="186" t="s">
        <v>841</v>
      </c>
      <c r="N228" s="351"/>
      <c r="O228" s="351"/>
      <c r="P228" s="351"/>
      <c r="Q228" s="351"/>
      <c r="R228" s="351"/>
      <c r="S228" s="351"/>
      <c r="T228" s="351"/>
      <c r="U228" s="347"/>
      <c r="V228" s="347"/>
      <c r="W228" s="347"/>
      <c r="X228" s="347"/>
      <c r="Y228" s="347"/>
      <c r="Z228" s="347"/>
      <c r="AA228" s="347"/>
      <c r="AB228" s="347"/>
      <c r="AC228" s="347"/>
      <c r="AD228" s="347"/>
      <c r="AE228" s="347"/>
      <c r="AF228" s="347"/>
      <c r="AG228" s="347"/>
      <c r="AH228" s="347"/>
      <c r="AI228" s="347"/>
      <c r="AJ228" s="347"/>
      <c r="AK228" s="347"/>
      <c r="AL228" s="347"/>
      <c r="AM228" s="347"/>
      <c r="AN228" s="347"/>
      <c r="AO228" s="347"/>
      <c r="AP228" s="347"/>
      <c r="AQ228" s="347"/>
      <c r="AR228" s="347"/>
      <c r="AS228" s="347"/>
      <c r="AT228" s="347"/>
      <c r="AU228" s="347"/>
      <c r="AV228" s="347"/>
      <c r="AW228" s="347"/>
      <c r="AX228" s="347"/>
    </row>
    <row r="229" spans="1:50" s="186" customFormat="1" ht="15.6" customHeight="1">
      <c r="A229" s="186" t="s">
        <v>11399</v>
      </c>
      <c r="B229" s="4" t="s">
        <v>11385</v>
      </c>
      <c r="C229" s="346" t="s">
        <v>11429</v>
      </c>
      <c r="D229" s="4" t="s">
        <v>11451</v>
      </c>
      <c r="E229" s="341">
        <f t="shared" si="7"/>
        <v>71</v>
      </c>
      <c r="F229" s="300">
        <v>2022</v>
      </c>
      <c r="G229" s="300" t="s">
        <v>6524</v>
      </c>
      <c r="H229" s="300">
        <v>17</v>
      </c>
      <c r="I229" s="300">
        <v>12</v>
      </c>
      <c r="J229" s="300">
        <v>22</v>
      </c>
      <c r="K229" s="300">
        <v>20</v>
      </c>
      <c r="L229" s="354">
        <v>44892</v>
      </c>
      <c r="M229" s="186" t="s">
        <v>11383</v>
      </c>
      <c r="N229" s="351"/>
      <c r="O229" s="351"/>
      <c r="P229" s="351"/>
      <c r="Q229" s="351"/>
      <c r="R229" s="351"/>
      <c r="S229" s="351"/>
      <c r="T229" s="351"/>
      <c r="U229" s="347"/>
      <c r="V229" s="347"/>
      <c r="W229" s="347"/>
      <c r="X229" s="347"/>
      <c r="Y229" s="347"/>
      <c r="Z229" s="347"/>
      <c r="AA229" s="347"/>
      <c r="AB229" s="347"/>
      <c r="AC229" s="347"/>
      <c r="AD229" s="347"/>
      <c r="AE229" s="347"/>
      <c r="AF229" s="347"/>
      <c r="AG229" s="347"/>
      <c r="AH229" s="1"/>
      <c r="AI229" s="1"/>
      <c r="AJ229" s="1"/>
      <c r="AK229" s="1"/>
      <c r="AL229" s="1"/>
      <c r="AM229" s="1"/>
      <c r="AN229" s="347"/>
      <c r="AO229" s="347"/>
      <c r="AP229" s="347"/>
      <c r="AQ229" s="347"/>
      <c r="AR229" s="347"/>
      <c r="AS229" s="347"/>
      <c r="AT229" s="347"/>
      <c r="AU229" s="347"/>
      <c r="AV229" s="347"/>
      <c r="AW229" s="347"/>
      <c r="AX229" s="347"/>
    </row>
    <row r="230" spans="1:50" s="232" customFormat="1" ht="15.6" customHeight="1">
      <c r="A230" s="186" t="s">
        <v>11438</v>
      </c>
      <c r="B230" s="4" t="s">
        <v>11385</v>
      </c>
      <c r="C230" s="346" t="s">
        <v>11450</v>
      </c>
      <c r="D230" s="4" t="s">
        <v>11449</v>
      </c>
      <c r="E230" s="341">
        <f t="shared" si="7"/>
        <v>66</v>
      </c>
      <c r="F230" s="300">
        <v>2022</v>
      </c>
      <c r="G230" s="300" t="s">
        <v>6524</v>
      </c>
      <c r="H230" s="300">
        <v>15</v>
      </c>
      <c r="I230" s="300">
        <v>13</v>
      </c>
      <c r="J230" s="300">
        <v>21</v>
      </c>
      <c r="K230" s="300">
        <v>17</v>
      </c>
      <c r="L230" s="354">
        <v>44892</v>
      </c>
      <c r="M230" s="186" t="s">
        <v>841</v>
      </c>
      <c r="N230" s="351"/>
      <c r="O230" s="351"/>
      <c r="P230" s="351"/>
      <c r="Q230" s="351"/>
      <c r="R230" s="351"/>
      <c r="S230" s="351"/>
      <c r="T230" s="351"/>
      <c r="U230" s="347"/>
      <c r="V230" s="347"/>
      <c r="W230" s="347"/>
      <c r="X230" s="347"/>
      <c r="Y230" s="347"/>
      <c r="Z230" s="347"/>
      <c r="AA230" s="347"/>
      <c r="AB230" s="347"/>
      <c r="AC230" s="347"/>
      <c r="AD230" s="347"/>
      <c r="AE230" s="347"/>
      <c r="AF230" s="347"/>
      <c r="AG230" s="347"/>
      <c r="AH230" s="1"/>
      <c r="AI230" s="347"/>
      <c r="AJ230" s="347"/>
      <c r="AK230" s="347"/>
      <c r="AL230" s="347"/>
      <c r="AM230" s="347"/>
      <c r="AN230" s="349"/>
      <c r="AO230" s="349"/>
      <c r="AP230" s="349"/>
      <c r="AQ230" s="349"/>
      <c r="AR230" s="349"/>
      <c r="AS230" s="349"/>
      <c r="AT230" s="349"/>
      <c r="AU230" s="349"/>
      <c r="AV230" s="349"/>
      <c r="AW230" s="349"/>
      <c r="AX230" s="349"/>
    </row>
    <row r="231" spans="1:50" s="232" customFormat="1" ht="15.6" customHeight="1">
      <c r="A231" s="4" t="s">
        <v>11448</v>
      </c>
      <c r="B231" s="4" t="s">
        <v>11385</v>
      </c>
      <c r="C231" s="346" t="s">
        <v>11447</v>
      </c>
      <c r="D231" s="237" t="s">
        <v>11446</v>
      </c>
      <c r="E231" s="341">
        <f t="shared" si="7"/>
        <v>54</v>
      </c>
      <c r="F231" s="300">
        <v>2022</v>
      </c>
      <c r="G231" s="300" t="s">
        <v>6524</v>
      </c>
      <c r="H231" s="300">
        <v>14</v>
      </c>
      <c r="I231" s="300">
        <v>16</v>
      </c>
      <c r="J231" s="300">
        <v>14</v>
      </c>
      <c r="K231" s="300">
        <v>10</v>
      </c>
      <c r="L231" s="354">
        <v>44886</v>
      </c>
      <c r="M231" s="186" t="s">
        <v>11383</v>
      </c>
      <c r="N231" s="351"/>
      <c r="O231" s="351"/>
      <c r="P231" s="351"/>
      <c r="Q231" s="351"/>
      <c r="R231" s="351"/>
      <c r="S231" s="351"/>
      <c r="T231" s="351"/>
      <c r="U231" s="347"/>
      <c r="V231" s="347"/>
      <c r="W231" s="347"/>
      <c r="X231" s="347"/>
      <c r="Y231" s="347"/>
      <c r="Z231" s="347"/>
      <c r="AA231" s="347"/>
      <c r="AB231" s="347"/>
      <c r="AC231" s="347"/>
      <c r="AD231" s="347"/>
      <c r="AE231" s="347"/>
      <c r="AF231" s="347"/>
      <c r="AG231" s="347"/>
      <c r="AH231" s="1"/>
      <c r="AI231" s="1"/>
      <c r="AJ231" s="1"/>
      <c r="AK231" s="1"/>
      <c r="AL231" s="1"/>
      <c r="AM231" s="1"/>
      <c r="AN231" s="349"/>
      <c r="AO231" s="349"/>
      <c r="AP231" s="349"/>
      <c r="AQ231" s="349"/>
      <c r="AR231" s="349"/>
      <c r="AS231" s="349"/>
      <c r="AT231" s="349"/>
      <c r="AU231" s="349"/>
      <c r="AV231" s="349"/>
      <c r="AW231" s="349"/>
      <c r="AX231" s="349"/>
    </row>
    <row r="232" spans="1:50" s="232" customFormat="1" ht="15.6" customHeight="1">
      <c r="A232" s="4" t="s">
        <v>11445</v>
      </c>
      <c r="B232" s="4" t="s">
        <v>11385</v>
      </c>
      <c r="C232" s="346" t="s">
        <v>11444</v>
      </c>
      <c r="D232" s="237" t="s">
        <v>11443</v>
      </c>
      <c r="E232" s="341">
        <f t="shared" si="7"/>
        <v>59</v>
      </c>
      <c r="F232" s="300">
        <v>2015</v>
      </c>
      <c r="G232" s="300" t="s">
        <v>6524</v>
      </c>
      <c r="H232" s="300">
        <v>14</v>
      </c>
      <c r="I232" s="300">
        <v>14</v>
      </c>
      <c r="J232" s="300">
        <v>17</v>
      </c>
      <c r="K232" s="300">
        <v>14</v>
      </c>
      <c r="L232" s="354">
        <v>44885</v>
      </c>
      <c r="M232" s="186" t="s">
        <v>841</v>
      </c>
      <c r="N232" s="351"/>
      <c r="O232" s="351"/>
      <c r="P232" s="351"/>
      <c r="Q232" s="351"/>
      <c r="R232" s="351"/>
      <c r="S232" s="351"/>
      <c r="T232" s="351"/>
      <c r="U232" s="347"/>
      <c r="V232" s="347"/>
      <c r="W232" s="347"/>
      <c r="X232" s="347"/>
      <c r="Y232" s="347"/>
      <c r="Z232" s="347"/>
      <c r="AA232" s="347"/>
      <c r="AB232" s="347"/>
      <c r="AC232" s="347"/>
      <c r="AD232" s="347"/>
      <c r="AE232" s="347"/>
      <c r="AF232" s="347"/>
      <c r="AG232" s="347"/>
      <c r="AH232" s="1"/>
      <c r="AI232" s="1"/>
      <c r="AJ232" s="1"/>
      <c r="AK232" s="1"/>
      <c r="AL232" s="1"/>
      <c r="AM232" s="1"/>
      <c r="AN232" s="349"/>
      <c r="AO232" s="349"/>
      <c r="AP232" s="349"/>
      <c r="AQ232" s="349"/>
      <c r="AR232" s="349"/>
      <c r="AS232" s="349"/>
      <c r="AT232" s="349"/>
      <c r="AU232" s="349"/>
      <c r="AV232" s="349"/>
      <c r="AW232" s="349"/>
      <c r="AX232" s="349"/>
    </row>
    <row r="233" spans="1:50" s="232" customFormat="1" ht="15.6" customHeight="1">
      <c r="A233" s="4" t="s">
        <v>11536</v>
      </c>
      <c r="B233" s="4" t="s">
        <v>11385</v>
      </c>
      <c r="C233" s="346" t="s">
        <v>11535</v>
      </c>
      <c r="D233" s="237" t="s">
        <v>11534</v>
      </c>
      <c r="E233" s="341">
        <f t="shared" si="7"/>
        <v>75</v>
      </c>
      <c r="F233" s="300">
        <v>2021</v>
      </c>
      <c r="G233" s="300" t="s">
        <v>6524</v>
      </c>
      <c r="H233" s="300">
        <v>18</v>
      </c>
      <c r="I233" s="300">
        <v>16</v>
      </c>
      <c r="J233" s="300">
        <v>20</v>
      </c>
      <c r="K233" s="300">
        <v>21</v>
      </c>
      <c r="L233" s="354">
        <v>44877</v>
      </c>
      <c r="M233" s="186" t="s">
        <v>11383</v>
      </c>
      <c r="N233" s="351"/>
      <c r="O233" s="351"/>
      <c r="P233" s="351"/>
      <c r="Q233" s="351"/>
      <c r="R233" s="351"/>
      <c r="S233" s="351"/>
      <c r="T233" s="351"/>
      <c r="U233" s="347"/>
      <c r="V233" s="347"/>
      <c r="W233" s="347"/>
      <c r="X233" s="347"/>
      <c r="Y233" s="347"/>
      <c r="Z233" s="347"/>
      <c r="AA233" s="347"/>
      <c r="AB233" s="347"/>
      <c r="AC233" s="347"/>
      <c r="AD233" s="347"/>
      <c r="AE233" s="347"/>
      <c r="AF233" s="347"/>
      <c r="AG233" s="347"/>
      <c r="AH233" s="1"/>
      <c r="AI233" s="349"/>
      <c r="AJ233" s="349"/>
      <c r="AK233" s="349"/>
      <c r="AL233" s="349"/>
      <c r="AM233" s="349"/>
      <c r="AN233" s="349"/>
      <c r="AO233" s="349"/>
      <c r="AP233" s="349"/>
      <c r="AQ233" s="349"/>
      <c r="AR233" s="349"/>
      <c r="AS233" s="349"/>
      <c r="AT233" s="349"/>
      <c r="AU233" s="349"/>
      <c r="AV233" s="349"/>
      <c r="AW233" s="349"/>
      <c r="AX233" s="349"/>
    </row>
    <row r="234" spans="1:50" s="232" customFormat="1" ht="15.6" customHeight="1">
      <c r="A234" s="186" t="s">
        <v>11399</v>
      </c>
      <c r="B234" s="4" t="s">
        <v>11385</v>
      </c>
      <c r="C234" s="346" t="s">
        <v>131</v>
      </c>
      <c r="D234" s="4" t="s">
        <v>11442</v>
      </c>
      <c r="E234" s="341">
        <f t="shared" si="7"/>
        <v>54</v>
      </c>
      <c r="F234" s="300">
        <v>1986</v>
      </c>
      <c r="G234" s="300" t="s">
        <v>6524</v>
      </c>
      <c r="H234" s="300">
        <v>15</v>
      </c>
      <c r="I234" s="300">
        <v>12</v>
      </c>
      <c r="J234" s="300">
        <v>11</v>
      </c>
      <c r="K234" s="300">
        <v>16</v>
      </c>
      <c r="L234" s="354">
        <v>44874</v>
      </c>
      <c r="M234" s="186" t="s">
        <v>841</v>
      </c>
      <c r="N234" s="351"/>
      <c r="O234" s="351"/>
      <c r="P234" s="351"/>
      <c r="Q234" s="351"/>
      <c r="R234" s="351"/>
      <c r="S234" s="351"/>
      <c r="T234" s="351"/>
      <c r="U234" s="347"/>
      <c r="V234" s="347"/>
      <c r="W234" s="347"/>
      <c r="X234" s="347"/>
      <c r="Y234" s="347"/>
      <c r="Z234" s="347"/>
      <c r="AA234" s="347"/>
      <c r="AB234" s="347"/>
      <c r="AC234" s="347"/>
      <c r="AD234" s="347"/>
      <c r="AE234" s="347"/>
      <c r="AF234" s="347"/>
      <c r="AG234" s="347"/>
      <c r="AH234" s="1"/>
      <c r="AI234" s="1"/>
      <c r="AJ234" s="1"/>
      <c r="AK234" s="1"/>
      <c r="AL234" s="1"/>
      <c r="AM234" s="1"/>
      <c r="AN234" s="349"/>
      <c r="AO234" s="349"/>
      <c r="AP234" s="349"/>
      <c r="AQ234" s="349"/>
      <c r="AR234" s="349"/>
      <c r="AS234" s="349"/>
      <c r="AT234" s="349"/>
      <c r="AU234" s="349"/>
      <c r="AV234" s="349"/>
      <c r="AW234" s="349"/>
      <c r="AX234" s="349"/>
    </row>
    <row r="235" spans="1:50" s="232" customFormat="1" ht="15.6" customHeight="1">
      <c r="A235" s="4" t="s">
        <v>11441</v>
      </c>
      <c r="B235" s="4" t="s">
        <v>11385</v>
      </c>
      <c r="C235" s="346" t="s">
        <v>11440</v>
      </c>
      <c r="D235" s="237" t="s">
        <v>11439</v>
      </c>
      <c r="E235" s="341">
        <f t="shared" si="7"/>
        <v>86</v>
      </c>
      <c r="F235" s="300">
        <v>2022</v>
      </c>
      <c r="G235" s="300" t="s">
        <v>6524</v>
      </c>
      <c r="H235" s="300">
        <v>25</v>
      </c>
      <c r="I235" s="300">
        <v>18</v>
      </c>
      <c r="J235" s="300">
        <v>23</v>
      </c>
      <c r="K235" s="300">
        <v>20</v>
      </c>
      <c r="L235" s="354">
        <v>44872</v>
      </c>
      <c r="M235" s="186" t="s">
        <v>841</v>
      </c>
      <c r="N235" s="351"/>
      <c r="O235" s="351"/>
      <c r="P235" s="351"/>
      <c r="Q235" s="351"/>
      <c r="R235" s="351"/>
      <c r="S235" s="351"/>
      <c r="T235" s="351"/>
      <c r="U235" s="347"/>
      <c r="V235" s="347"/>
      <c r="W235" s="347"/>
      <c r="X235" s="347"/>
      <c r="Y235" s="347"/>
      <c r="Z235" s="347"/>
      <c r="AA235" s="347"/>
      <c r="AB235" s="347"/>
      <c r="AC235" s="347"/>
      <c r="AD235" s="347"/>
      <c r="AE235" s="347"/>
      <c r="AF235" s="347"/>
      <c r="AG235" s="347"/>
      <c r="AH235" s="347"/>
      <c r="AI235" s="347"/>
      <c r="AJ235" s="347"/>
      <c r="AK235" s="347"/>
      <c r="AL235" s="347"/>
      <c r="AM235" s="347"/>
      <c r="AN235" s="349"/>
      <c r="AO235" s="349"/>
      <c r="AP235" s="349"/>
      <c r="AQ235" s="349"/>
      <c r="AR235" s="349"/>
      <c r="AS235" s="349"/>
      <c r="AT235" s="349"/>
      <c r="AU235" s="349"/>
      <c r="AV235" s="349"/>
      <c r="AW235" s="349"/>
      <c r="AX235" s="349"/>
    </row>
    <row r="236" spans="1:50" s="232" customFormat="1" ht="15.6" customHeight="1">
      <c r="A236" s="4" t="s">
        <v>11438</v>
      </c>
      <c r="B236" s="4" t="s">
        <v>11385</v>
      </c>
      <c r="C236" s="346" t="s">
        <v>11437</v>
      </c>
      <c r="D236" s="237" t="s">
        <v>11436</v>
      </c>
      <c r="E236" s="341">
        <f t="shared" si="7"/>
        <v>74</v>
      </c>
      <c r="F236" s="300">
        <v>2017</v>
      </c>
      <c r="G236" s="300" t="s">
        <v>6524</v>
      </c>
      <c r="H236" s="300">
        <v>22</v>
      </c>
      <c r="I236" s="300">
        <v>17</v>
      </c>
      <c r="J236" s="300">
        <v>17</v>
      </c>
      <c r="K236" s="300">
        <v>18</v>
      </c>
      <c r="L236" s="354">
        <v>44872</v>
      </c>
      <c r="M236" s="186" t="s">
        <v>841</v>
      </c>
      <c r="N236" s="351"/>
      <c r="O236" s="351"/>
      <c r="P236" s="351"/>
      <c r="Q236" s="351"/>
      <c r="R236" s="351"/>
      <c r="S236" s="351"/>
      <c r="T236" s="351"/>
      <c r="U236" s="347"/>
      <c r="V236" s="347"/>
      <c r="W236" s="347"/>
      <c r="X236" s="347"/>
      <c r="Y236" s="347"/>
      <c r="Z236" s="347"/>
      <c r="AA236" s="347"/>
      <c r="AB236" s="347"/>
      <c r="AC236" s="347"/>
      <c r="AD236" s="347"/>
      <c r="AE236" s="347"/>
      <c r="AF236" s="347"/>
      <c r="AG236" s="347"/>
      <c r="AH236" s="1"/>
      <c r="AI236" s="349"/>
      <c r="AJ236" s="349"/>
      <c r="AK236" s="349"/>
      <c r="AL236" s="349"/>
      <c r="AM236" s="349"/>
      <c r="AN236" s="349"/>
      <c r="AO236" s="349"/>
      <c r="AP236" s="349"/>
      <c r="AQ236" s="349"/>
      <c r="AR236" s="349"/>
      <c r="AS236" s="349"/>
      <c r="AT236" s="349"/>
      <c r="AU236" s="349"/>
      <c r="AV236" s="349"/>
      <c r="AW236" s="349"/>
      <c r="AX236" s="349"/>
    </row>
    <row r="237" spans="1:50" s="232" customFormat="1" ht="15.6" customHeight="1">
      <c r="A237" s="346" t="s">
        <v>11432</v>
      </c>
      <c r="B237" s="4" t="s">
        <v>11385</v>
      </c>
      <c r="C237" s="346" t="s">
        <v>11431</v>
      </c>
      <c r="D237" s="237" t="s">
        <v>11430</v>
      </c>
      <c r="E237" s="341">
        <f t="shared" ref="E237:E268" si="8">SUM(H237:K237)</f>
        <v>52</v>
      </c>
      <c r="F237" s="300">
        <v>2022</v>
      </c>
      <c r="G237" s="300" t="s">
        <v>6524</v>
      </c>
      <c r="H237" s="300">
        <v>11</v>
      </c>
      <c r="I237" s="300">
        <v>12</v>
      </c>
      <c r="J237" s="300">
        <v>12</v>
      </c>
      <c r="K237" s="300">
        <v>17</v>
      </c>
      <c r="L237" s="354">
        <v>44870</v>
      </c>
      <c r="M237" s="186" t="s">
        <v>841</v>
      </c>
      <c r="N237" s="351"/>
      <c r="O237" s="351"/>
      <c r="P237" s="351"/>
      <c r="Q237" s="351"/>
      <c r="R237" s="351"/>
      <c r="S237" s="351"/>
      <c r="T237" s="351"/>
      <c r="U237" s="347"/>
      <c r="V237" s="347"/>
      <c r="W237" s="347"/>
      <c r="X237" s="347"/>
      <c r="Y237" s="347"/>
      <c r="Z237" s="347"/>
      <c r="AA237" s="347"/>
      <c r="AB237" s="347"/>
      <c r="AC237" s="347"/>
      <c r="AD237" s="347"/>
      <c r="AE237" s="347"/>
      <c r="AF237" s="347"/>
      <c r="AG237" s="347"/>
      <c r="AH237" s="347"/>
      <c r="AI237" s="347"/>
      <c r="AJ237" s="347"/>
      <c r="AK237" s="347"/>
      <c r="AL237" s="347"/>
      <c r="AM237" s="347"/>
      <c r="AN237" s="349"/>
      <c r="AO237" s="349"/>
      <c r="AP237" s="349"/>
      <c r="AQ237" s="349"/>
      <c r="AR237" s="349"/>
      <c r="AS237" s="349"/>
      <c r="AT237" s="349"/>
      <c r="AU237" s="349"/>
      <c r="AV237" s="349"/>
      <c r="AW237" s="349"/>
      <c r="AX237" s="349"/>
    </row>
    <row r="238" spans="1:50" s="232" customFormat="1" ht="15.6" customHeight="1">
      <c r="A238" s="4" t="s">
        <v>11533</v>
      </c>
      <c r="B238" s="4" t="s">
        <v>11385</v>
      </c>
      <c r="C238" s="346" t="s">
        <v>11532</v>
      </c>
      <c r="D238" s="237" t="s">
        <v>11531</v>
      </c>
      <c r="E238" s="341">
        <f t="shared" si="8"/>
        <v>65</v>
      </c>
      <c r="F238" s="300">
        <v>2013</v>
      </c>
      <c r="G238" s="300" t="s">
        <v>6524</v>
      </c>
      <c r="H238" s="300">
        <v>15</v>
      </c>
      <c r="I238" s="300">
        <v>16</v>
      </c>
      <c r="J238" s="300">
        <v>16</v>
      </c>
      <c r="K238" s="300">
        <v>18</v>
      </c>
      <c r="L238" s="354">
        <v>44869</v>
      </c>
      <c r="M238" s="186" t="s">
        <v>841</v>
      </c>
      <c r="N238" s="351"/>
      <c r="O238" s="351"/>
      <c r="P238" s="351"/>
      <c r="Q238" s="351"/>
      <c r="R238" s="351"/>
      <c r="S238" s="351"/>
      <c r="T238" s="351"/>
      <c r="U238" s="347"/>
      <c r="V238" s="347"/>
      <c r="W238" s="347"/>
      <c r="X238" s="347"/>
      <c r="Y238" s="347"/>
      <c r="Z238" s="347"/>
      <c r="AA238" s="347"/>
      <c r="AB238" s="347"/>
      <c r="AC238" s="347"/>
      <c r="AD238" s="347"/>
      <c r="AE238" s="347"/>
      <c r="AF238" s="347"/>
      <c r="AG238" s="347"/>
      <c r="AH238" s="1"/>
      <c r="AI238" s="347"/>
      <c r="AJ238" s="347"/>
      <c r="AK238" s="347"/>
      <c r="AL238" s="347"/>
      <c r="AM238" s="347"/>
      <c r="AN238" s="349"/>
      <c r="AO238" s="349"/>
      <c r="AP238" s="349"/>
      <c r="AQ238" s="349"/>
      <c r="AR238" s="349"/>
      <c r="AS238" s="349"/>
      <c r="AT238" s="349"/>
      <c r="AU238" s="349"/>
      <c r="AV238" s="349"/>
      <c r="AW238" s="349"/>
      <c r="AX238" s="349"/>
    </row>
    <row r="239" spans="1:50" s="232" customFormat="1" ht="15.6" customHeight="1">
      <c r="A239" s="4" t="s">
        <v>11533</v>
      </c>
      <c r="B239" s="4" t="s">
        <v>11385</v>
      </c>
      <c r="C239" s="346" t="s">
        <v>11532</v>
      </c>
      <c r="D239" s="237" t="s">
        <v>11531</v>
      </c>
      <c r="E239" s="341">
        <f t="shared" si="8"/>
        <v>56</v>
      </c>
      <c r="F239" s="300">
        <v>2013</v>
      </c>
      <c r="G239" s="300" t="s">
        <v>6524</v>
      </c>
      <c r="H239" s="300">
        <v>11</v>
      </c>
      <c r="I239" s="300">
        <v>15</v>
      </c>
      <c r="J239" s="300">
        <v>20</v>
      </c>
      <c r="K239" s="300">
        <v>10</v>
      </c>
      <c r="L239" s="354">
        <v>44869</v>
      </c>
      <c r="M239" s="186" t="s">
        <v>841</v>
      </c>
      <c r="N239" s="351"/>
      <c r="O239" s="351"/>
      <c r="P239" s="351"/>
      <c r="Q239" s="351"/>
      <c r="R239" s="351"/>
      <c r="S239" s="351"/>
      <c r="T239" s="351"/>
      <c r="U239" s="347"/>
      <c r="V239" s="347"/>
      <c r="W239" s="347"/>
      <c r="X239" s="347"/>
      <c r="Y239" s="347"/>
      <c r="Z239" s="347"/>
      <c r="AA239" s="347"/>
      <c r="AB239" s="347"/>
      <c r="AC239" s="347"/>
      <c r="AD239" s="347"/>
      <c r="AE239" s="347"/>
      <c r="AF239" s="347"/>
      <c r="AG239" s="347"/>
      <c r="AH239" s="1"/>
      <c r="AI239" s="1"/>
      <c r="AJ239" s="1"/>
      <c r="AK239" s="1"/>
      <c r="AL239" s="1"/>
      <c r="AM239" s="1"/>
      <c r="AN239" s="349"/>
      <c r="AO239" s="349"/>
      <c r="AP239" s="349"/>
      <c r="AQ239" s="349"/>
      <c r="AR239" s="349"/>
      <c r="AS239" s="349"/>
      <c r="AT239" s="349"/>
      <c r="AU239" s="349"/>
      <c r="AV239" s="349"/>
      <c r="AW239" s="349"/>
      <c r="AX239" s="349"/>
    </row>
    <row r="240" spans="1:50" s="232" customFormat="1" ht="15.6" customHeight="1">
      <c r="A240" s="4" t="s">
        <v>11413</v>
      </c>
      <c r="B240" s="4" t="s">
        <v>11385</v>
      </c>
      <c r="C240" s="346" t="s">
        <v>11429</v>
      </c>
      <c r="D240" s="237" t="s">
        <v>11428</v>
      </c>
      <c r="E240" s="341">
        <f t="shared" si="8"/>
        <v>72</v>
      </c>
      <c r="F240" s="300">
        <v>2022</v>
      </c>
      <c r="G240" s="300" t="s">
        <v>6524</v>
      </c>
      <c r="H240" s="300">
        <v>16</v>
      </c>
      <c r="I240" s="300">
        <v>15</v>
      </c>
      <c r="J240" s="300">
        <v>21</v>
      </c>
      <c r="K240" s="300">
        <v>20</v>
      </c>
      <c r="L240" s="354">
        <v>44867</v>
      </c>
      <c r="M240" s="186" t="s">
        <v>11383</v>
      </c>
      <c r="N240" s="351"/>
      <c r="O240" s="351"/>
      <c r="P240" s="351"/>
      <c r="Q240" s="351"/>
      <c r="R240" s="351"/>
      <c r="S240" s="351"/>
      <c r="T240" s="351"/>
      <c r="U240" s="347"/>
      <c r="V240" s="347"/>
      <c r="W240" s="347"/>
      <c r="X240" s="347"/>
      <c r="Y240" s="347"/>
      <c r="Z240" s="347"/>
      <c r="AA240" s="347"/>
      <c r="AB240" s="347"/>
      <c r="AC240" s="347"/>
      <c r="AD240" s="347"/>
      <c r="AE240" s="347"/>
      <c r="AF240" s="347"/>
      <c r="AG240" s="347"/>
      <c r="AH240" s="1"/>
      <c r="AI240" s="349"/>
      <c r="AJ240" s="349"/>
      <c r="AK240" s="349"/>
      <c r="AL240" s="349"/>
      <c r="AM240" s="349"/>
      <c r="AN240" s="349"/>
      <c r="AO240" s="349"/>
      <c r="AP240" s="349"/>
      <c r="AQ240" s="349"/>
      <c r="AR240" s="349"/>
      <c r="AS240" s="349"/>
      <c r="AT240" s="349"/>
      <c r="AU240" s="349"/>
      <c r="AV240" s="349"/>
      <c r="AW240" s="349"/>
      <c r="AX240" s="349"/>
    </row>
    <row r="241" spans="1:50" s="232" customFormat="1" ht="15.6" customHeight="1">
      <c r="A241" s="4" t="s">
        <v>11427</v>
      </c>
      <c r="B241" s="4" t="s">
        <v>11385</v>
      </c>
      <c r="C241" s="346" t="s">
        <v>11426</v>
      </c>
      <c r="D241" s="237" t="s">
        <v>11425</v>
      </c>
      <c r="E241" s="341">
        <f t="shared" si="8"/>
        <v>56</v>
      </c>
      <c r="F241" s="344">
        <v>2019</v>
      </c>
      <c r="G241" s="344" t="s">
        <v>6524</v>
      </c>
      <c r="H241" s="351">
        <v>12</v>
      </c>
      <c r="I241" s="351">
        <v>20</v>
      </c>
      <c r="J241" s="351">
        <v>14</v>
      </c>
      <c r="K241" s="351">
        <v>10</v>
      </c>
      <c r="L241" s="354">
        <v>44866</v>
      </c>
      <c r="M241" s="186" t="s">
        <v>841</v>
      </c>
      <c r="N241" s="351"/>
      <c r="O241" s="351"/>
      <c r="P241" s="351"/>
      <c r="Q241" s="351"/>
      <c r="R241" s="351"/>
      <c r="S241" s="351"/>
      <c r="T241" s="351"/>
      <c r="U241" s="347"/>
      <c r="V241" s="347"/>
      <c r="W241" s="347"/>
      <c r="X241" s="347"/>
      <c r="Y241" s="347"/>
      <c r="Z241" s="347"/>
      <c r="AA241" s="347"/>
      <c r="AB241" s="347"/>
      <c r="AC241" s="347"/>
      <c r="AD241" s="347"/>
      <c r="AE241" s="347"/>
      <c r="AF241" s="347"/>
      <c r="AG241" s="347"/>
      <c r="AH241" s="347"/>
      <c r="AI241" s="1"/>
      <c r="AJ241" s="1"/>
      <c r="AK241" s="1"/>
      <c r="AL241" s="1"/>
      <c r="AM241" s="1"/>
      <c r="AN241" s="349"/>
      <c r="AO241" s="349"/>
      <c r="AP241" s="349"/>
      <c r="AQ241" s="349"/>
      <c r="AR241" s="349"/>
      <c r="AS241" s="349"/>
      <c r="AT241" s="349"/>
      <c r="AU241" s="349"/>
      <c r="AV241" s="349"/>
      <c r="AW241" s="349"/>
      <c r="AX241" s="349"/>
    </row>
    <row r="242" spans="1:50" ht="15.6" customHeight="1">
      <c r="A242" s="4" t="s">
        <v>11424</v>
      </c>
      <c r="B242" s="4" t="s">
        <v>11385</v>
      </c>
      <c r="C242" s="346" t="s">
        <v>11423</v>
      </c>
      <c r="D242" s="237" t="s">
        <v>11422</v>
      </c>
      <c r="E242" s="341">
        <f t="shared" si="8"/>
        <v>58</v>
      </c>
      <c r="F242" s="300">
        <v>2020</v>
      </c>
      <c r="G242" s="300" t="s">
        <v>6524</v>
      </c>
      <c r="H242" s="300">
        <v>13</v>
      </c>
      <c r="I242" s="300">
        <v>12</v>
      </c>
      <c r="J242" s="300">
        <v>21</v>
      </c>
      <c r="K242" s="300">
        <v>12</v>
      </c>
      <c r="L242" s="354">
        <v>44861</v>
      </c>
      <c r="M242" s="186" t="s">
        <v>841</v>
      </c>
      <c r="N242" s="351"/>
      <c r="O242" s="351"/>
      <c r="P242" s="351"/>
      <c r="Q242" s="351"/>
      <c r="R242" s="351"/>
      <c r="S242" s="351"/>
      <c r="T242" s="351"/>
      <c r="U242" s="347"/>
      <c r="V242" s="347"/>
      <c r="W242" s="347"/>
      <c r="X242" s="347"/>
      <c r="Y242" s="347"/>
      <c r="Z242" s="347"/>
      <c r="AA242" s="347"/>
      <c r="AB242" s="347"/>
      <c r="AC242" s="347"/>
      <c r="AD242" s="347"/>
      <c r="AE242" s="347"/>
      <c r="AF242" s="347"/>
      <c r="AG242" s="347"/>
    </row>
    <row r="243" spans="1:50" ht="15.6" customHeight="1">
      <c r="A243" s="4" t="s">
        <v>11421</v>
      </c>
      <c r="B243" s="4" t="s">
        <v>11385</v>
      </c>
      <c r="C243" s="346" t="s">
        <v>11420</v>
      </c>
      <c r="D243" s="237" t="s">
        <v>11419</v>
      </c>
      <c r="E243" s="341">
        <f t="shared" si="8"/>
        <v>70</v>
      </c>
      <c r="F243" s="300">
        <v>2022</v>
      </c>
      <c r="G243" s="300" t="s">
        <v>6524</v>
      </c>
      <c r="H243" s="300">
        <v>16</v>
      </c>
      <c r="I243" s="300">
        <v>17</v>
      </c>
      <c r="J243" s="300">
        <v>23</v>
      </c>
      <c r="K243" s="300">
        <v>14</v>
      </c>
      <c r="L243" s="354">
        <v>44859</v>
      </c>
      <c r="M243" s="186" t="s">
        <v>11383</v>
      </c>
      <c r="N243" s="351"/>
      <c r="O243" s="351"/>
      <c r="P243" s="351"/>
      <c r="Q243" s="351"/>
      <c r="R243" s="351"/>
      <c r="S243" s="351"/>
      <c r="T243" s="351"/>
      <c r="U243" s="347"/>
      <c r="V243" s="347"/>
      <c r="W243" s="347"/>
      <c r="X243" s="347"/>
      <c r="Y243" s="347"/>
      <c r="Z243" s="347"/>
      <c r="AA243" s="347"/>
      <c r="AB243" s="347"/>
      <c r="AC243" s="347"/>
      <c r="AD243" s="347"/>
      <c r="AE243" s="347"/>
      <c r="AF243" s="347"/>
      <c r="AG243" s="347"/>
    </row>
    <row r="244" spans="1:50" ht="15.6" customHeight="1">
      <c r="A244" s="4" t="s">
        <v>11418</v>
      </c>
      <c r="B244" s="4" t="s">
        <v>11385</v>
      </c>
      <c r="C244" s="346" t="s">
        <v>11417</v>
      </c>
      <c r="D244" s="237" t="s">
        <v>11416</v>
      </c>
      <c r="E244" s="341">
        <f t="shared" si="8"/>
        <v>88</v>
      </c>
      <c r="F244" s="300">
        <v>2016</v>
      </c>
      <c r="G244" s="300" t="s">
        <v>6524</v>
      </c>
      <c r="H244" s="300">
        <v>25</v>
      </c>
      <c r="I244" s="300">
        <v>16</v>
      </c>
      <c r="J244" s="300">
        <v>23</v>
      </c>
      <c r="K244" s="300">
        <v>24</v>
      </c>
      <c r="L244" s="354">
        <v>44851</v>
      </c>
      <c r="M244" s="186" t="s">
        <v>11383</v>
      </c>
      <c r="N244" s="351"/>
      <c r="O244" s="351"/>
      <c r="P244" s="351"/>
      <c r="Q244" s="351"/>
      <c r="R244" s="351"/>
      <c r="S244" s="351"/>
      <c r="T244" s="351"/>
      <c r="U244" s="347"/>
      <c r="V244" s="347"/>
      <c r="W244" s="347"/>
      <c r="X244" s="347"/>
      <c r="Y244" s="347"/>
      <c r="Z244" s="347"/>
      <c r="AA244" s="347"/>
      <c r="AB244" s="347"/>
      <c r="AC244" s="347"/>
      <c r="AD244" s="347"/>
      <c r="AE244" s="347"/>
      <c r="AF244" s="347"/>
      <c r="AG244" s="347"/>
      <c r="AH244" s="347"/>
      <c r="AI244" s="347"/>
      <c r="AJ244" s="347"/>
      <c r="AK244" s="347"/>
      <c r="AL244" s="347"/>
      <c r="AM244" s="347"/>
    </row>
    <row r="245" spans="1:50" ht="15.6" customHeight="1">
      <c r="A245" s="4" t="s">
        <v>11403</v>
      </c>
      <c r="B245" s="4" t="s">
        <v>11385</v>
      </c>
      <c r="C245" s="346" t="s">
        <v>11415</v>
      </c>
      <c r="D245" s="237" t="s">
        <v>11414</v>
      </c>
      <c r="E245" s="341">
        <f t="shared" si="8"/>
        <v>81</v>
      </c>
      <c r="F245" s="300">
        <v>1997</v>
      </c>
      <c r="G245" s="300" t="s">
        <v>6524</v>
      </c>
      <c r="H245" s="300">
        <v>22</v>
      </c>
      <c r="I245" s="300">
        <v>14</v>
      </c>
      <c r="J245" s="300">
        <v>24</v>
      </c>
      <c r="K245" s="300">
        <v>21</v>
      </c>
      <c r="L245" s="354">
        <v>44837</v>
      </c>
      <c r="M245" s="186" t="s">
        <v>841</v>
      </c>
      <c r="N245" s="351"/>
      <c r="O245" s="351"/>
      <c r="P245" s="351"/>
      <c r="Q245" s="351"/>
      <c r="R245" s="351"/>
      <c r="S245" s="351"/>
      <c r="T245" s="351"/>
      <c r="U245" s="347"/>
      <c r="V245" s="347"/>
      <c r="W245" s="347"/>
      <c r="X245" s="347"/>
      <c r="Y245" s="347"/>
      <c r="Z245" s="347"/>
      <c r="AA245" s="347"/>
      <c r="AB245" s="347"/>
      <c r="AC245" s="347"/>
      <c r="AD245" s="347"/>
      <c r="AE245" s="347"/>
      <c r="AF245" s="347"/>
      <c r="AG245" s="347"/>
      <c r="AH245" s="347"/>
      <c r="AI245" s="347"/>
      <c r="AJ245" s="347"/>
      <c r="AK245" s="347"/>
      <c r="AL245" s="347"/>
      <c r="AM245" s="347"/>
    </row>
    <row r="246" spans="1:50" ht="15.6" customHeight="1">
      <c r="A246" s="4" t="s">
        <v>11413</v>
      </c>
      <c r="B246" s="4" t="s">
        <v>11385</v>
      </c>
      <c r="C246" s="346" t="s">
        <v>11412</v>
      </c>
      <c r="D246" s="237" t="s">
        <v>11411</v>
      </c>
      <c r="E246" s="341">
        <f t="shared" si="8"/>
        <v>64</v>
      </c>
      <c r="F246" s="300">
        <v>2022</v>
      </c>
      <c r="G246" s="300" t="s">
        <v>6524</v>
      </c>
      <c r="H246" s="300">
        <v>15</v>
      </c>
      <c r="I246" s="300">
        <v>16</v>
      </c>
      <c r="J246" s="300">
        <v>19</v>
      </c>
      <c r="K246" s="300">
        <v>14</v>
      </c>
      <c r="L246" s="354">
        <v>44835</v>
      </c>
      <c r="M246" s="186" t="s">
        <v>841</v>
      </c>
      <c r="N246" s="351"/>
      <c r="O246" s="351"/>
      <c r="P246" s="351"/>
      <c r="Q246" s="351"/>
      <c r="R246" s="351"/>
      <c r="S246" s="351"/>
      <c r="T246" s="351"/>
      <c r="U246" s="347"/>
      <c r="V246" s="347"/>
      <c r="W246" s="347"/>
      <c r="X246" s="347"/>
      <c r="Y246" s="347"/>
      <c r="Z246" s="347"/>
      <c r="AA246" s="347"/>
      <c r="AB246" s="347"/>
      <c r="AC246" s="347"/>
      <c r="AD246" s="347"/>
      <c r="AE246" s="347"/>
      <c r="AF246" s="347"/>
      <c r="AG246" s="347"/>
      <c r="AI246" s="347"/>
      <c r="AJ246" s="347"/>
      <c r="AK246" s="347"/>
      <c r="AL246" s="347"/>
      <c r="AM246" s="347"/>
    </row>
    <row r="247" spans="1:50" ht="15.6" customHeight="1">
      <c r="A247" s="4" t="s">
        <v>11530</v>
      </c>
      <c r="B247" s="4" t="s">
        <v>11385</v>
      </c>
      <c r="C247" s="346" t="s">
        <v>11529</v>
      </c>
      <c r="D247" s="237" t="s">
        <v>11528</v>
      </c>
      <c r="E247" s="341">
        <f t="shared" si="8"/>
        <v>65</v>
      </c>
      <c r="F247" s="300">
        <v>2008</v>
      </c>
      <c r="G247" s="300" t="s">
        <v>6524</v>
      </c>
      <c r="H247" s="300">
        <v>16</v>
      </c>
      <c r="I247" s="300">
        <v>20</v>
      </c>
      <c r="J247" s="300">
        <v>18</v>
      </c>
      <c r="K247" s="300">
        <v>11</v>
      </c>
      <c r="L247" s="354">
        <v>44833</v>
      </c>
      <c r="M247" s="186" t="s">
        <v>840</v>
      </c>
      <c r="N247" s="351"/>
      <c r="O247" s="351"/>
      <c r="P247" s="351"/>
      <c r="Q247" s="351"/>
      <c r="R247" s="351"/>
      <c r="S247" s="351"/>
      <c r="T247" s="351"/>
      <c r="U247" s="347"/>
      <c r="V247" s="347"/>
      <c r="W247" s="347"/>
      <c r="X247" s="347"/>
      <c r="Y247" s="347"/>
      <c r="Z247" s="347"/>
      <c r="AA247" s="347"/>
      <c r="AB247" s="347"/>
      <c r="AC247" s="347"/>
      <c r="AD247" s="347"/>
      <c r="AE247" s="347"/>
      <c r="AF247" s="347"/>
      <c r="AG247" s="347"/>
      <c r="AI247" s="349"/>
      <c r="AJ247" s="349"/>
      <c r="AK247" s="349"/>
      <c r="AL247" s="349"/>
      <c r="AM247" s="349"/>
    </row>
    <row r="248" spans="1:50" ht="15.6" customHeight="1">
      <c r="A248" s="4" t="s">
        <v>11410</v>
      </c>
      <c r="B248" s="4" t="s">
        <v>11385</v>
      </c>
      <c r="C248" s="346" t="s">
        <v>11409</v>
      </c>
      <c r="D248" s="237" t="s">
        <v>11408</v>
      </c>
      <c r="E248" s="341">
        <f t="shared" si="8"/>
        <v>44</v>
      </c>
      <c r="F248" s="300">
        <v>2018</v>
      </c>
      <c r="G248" s="300" t="s">
        <v>6524</v>
      </c>
      <c r="H248" s="300">
        <v>10</v>
      </c>
      <c r="I248" s="300">
        <v>12</v>
      </c>
      <c r="J248" s="300">
        <v>10</v>
      </c>
      <c r="K248" s="300">
        <v>12</v>
      </c>
      <c r="L248" s="354">
        <v>44833</v>
      </c>
      <c r="M248" s="186" t="s">
        <v>841</v>
      </c>
      <c r="N248" s="351"/>
      <c r="O248" s="351"/>
      <c r="P248" s="351"/>
      <c r="Q248" s="351"/>
      <c r="R248" s="351"/>
      <c r="S248" s="351"/>
      <c r="T248" s="351"/>
      <c r="U248" s="347"/>
      <c r="V248" s="347"/>
      <c r="W248" s="347"/>
      <c r="X248" s="347"/>
      <c r="Y248" s="347"/>
      <c r="Z248" s="347"/>
      <c r="AA248" s="347"/>
      <c r="AB248" s="347"/>
      <c r="AC248" s="347"/>
      <c r="AD248" s="347"/>
      <c r="AE248" s="347"/>
      <c r="AF248" s="347"/>
      <c r="AG248" s="347"/>
      <c r="AH248" s="347"/>
      <c r="AI248" s="347"/>
      <c r="AJ248" s="347"/>
      <c r="AK248" s="347"/>
      <c r="AL248" s="347"/>
      <c r="AM248" s="347"/>
    </row>
    <row r="249" spans="1:50" ht="15.6" customHeight="1">
      <c r="A249" s="346" t="s">
        <v>11403</v>
      </c>
      <c r="B249" s="4" t="s">
        <v>11385</v>
      </c>
      <c r="C249" s="346" t="s">
        <v>11407</v>
      </c>
      <c r="D249" s="237" t="s">
        <v>11406</v>
      </c>
      <c r="E249" s="341">
        <f t="shared" si="8"/>
        <v>50</v>
      </c>
      <c r="F249" s="300">
        <v>1997</v>
      </c>
      <c r="G249" s="300" t="s">
        <v>6524</v>
      </c>
      <c r="H249" s="300">
        <v>16</v>
      </c>
      <c r="I249" s="300">
        <v>9</v>
      </c>
      <c r="J249" s="300">
        <v>15</v>
      </c>
      <c r="K249" s="300">
        <v>10</v>
      </c>
      <c r="L249" s="354">
        <v>44832</v>
      </c>
      <c r="M249" s="186" t="s">
        <v>841</v>
      </c>
      <c r="N249" s="351"/>
      <c r="O249" s="351"/>
      <c r="P249" s="351"/>
      <c r="Q249" s="351"/>
      <c r="R249" s="351"/>
      <c r="S249" s="351"/>
      <c r="T249" s="351"/>
      <c r="U249" s="347"/>
      <c r="V249" s="347"/>
      <c r="W249" s="347"/>
      <c r="X249" s="347"/>
      <c r="Y249" s="347"/>
      <c r="Z249" s="347"/>
      <c r="AA249" s="347"/>
      <c r="AB249" s="347"/>
      <c r="AC249" s="347"/>
      <c r="AD249" s="347"/>
      <c r="AE249" s="347"/>
      <c r="AF249" s="347"/>
      <c r="AG249" s="347"/>
      <c r="AH249" s="347"/>
      <c r="AI249" s="347"/>
      <c r="AJ249" s="347"/>
      <c r="AK249" s="347"/>
      <c r="AL249" s="347"/>
      <c r="AM249" s="347"/>
    </row>
    <row r="250" spans="1:50" s="232" customFormat="1" ht="15.6" customHeight="1">
      <c r="A250" s="4" t="s">
        <v>11403</v>
      </c>
      <c r="B250" s="4" t="s">
        <v>11385</v>
      </c>
      <c r="C250" s="346" t="s">
        <v>11405</v>
      </c>
      <c r="D250" s="237" t="s">
        <v>11404</v>
      </c>
      <c r="E250" s="341">
        <f t="shared" si="8"/>
        <v>38</v>
      </c>
      <c r="F250" s="344">
        <v>2012</v>
      </c>
      <c r="G250" s="344" t="s">
        <v>6524</v>
      </c>
      <c r="H250" s="351">
        <v>8</v>
      </c>
      <c r="I250" s="351">
        <v>9</v>
      </c>
      <c r="J250" s="351">
        <v>17</v>
      </c>
      <c r="K250" s="351">
        <v>4</v>
      </c>
      <c r="L250" s="354">
        <v>44832</v>
      </c>
      <c r="M250" s="186" t="s">
        <v>841</v>
      </c>
      <c r="N250" s="351"/>
      <c r="O250" s="351"/>
      <c r="P250" s="351"/>
      <c r="Q250" s="351"/>
      <c r="R250" s="351"/>
      <c r="S250" s="351"/>
      <c r="T250" s="351"/>
      <c r="U250" s="347"/>
      <c r="V250" s="347"/>
      <c r="W250" s="347"/>
      <c r="X250" s="347"/>
      <c r="Y250" s="347"/>
      <c r="Z250" s="347"/>
      <c r="AA250" s="347"/>
      <c r="AB250" s="347"/>
      <c r="AC250" s="347"/>
      <c r="AD250" s="347"/>
      <c r="AE250" s="347"/>
      <c r="AF250" s="347"/>
      <c r="AG250" s="347"/>
      <c r="AH250" s="347"/>
      <c r="AI250" s="347"/>
      <c r="AJ250" s="347"/>
      <c r="AK250" s="347"/>
      <c r="AL250" s="347"/>
      <c r="AM250" s="347"/>
      <c r="AN250" s="349"/>
      <c r="AO250" s="349"/>
      <c r="AP250" s="349"/>
      <c r="AQ250" s="349"/>
      <c r="AR250" s="349"/>
      <c r="AS250" s="349"/>
      <c r="AT250" s="349"/>
      <c r="AU250" s="349"/>
      <c r="AV250" s="349"/>
      <c r="AW250" s="349"/>
      <c r="AX250" s="349"/>
    </row>
    <row r="251" spans="1:50" s="232" customFormat="1" ht="15.6" customHeight="1">
      <c r="A251" s="4" t="s">
        <v>11403</v>
      </c>
      <c r="B251" s="4" t="s">
        <v>11385</v>
      </c>
      <c r="C251" s="346" t="s">
        <v>11402</v>
      </c>
      <c r="D251" s="237" t="s">
        <v>11401</v>
      </c>
      <c r="E251" s="341">
        <f t="shared" si="8"/>
        <v>75</v>
      </c>
      <c r="F251" s="344">
        <v>1997</v>
      </c>
      <c r="G251" s="344" t="s">
        <v>6524</v>
      </c>
      <c r="H251" s="351">
        <v>23</v>
      </c>
      <c r="I251" s="351">
        <v>16</v>
      </c>
      <c r="J251" s="351">
        <v>18</v>
      </c>
      <c r="K251" s="351">
        <v>18</v>
      </c>
      <c r="L251" s="354">
        <v>44825</v>
      </c>
      <c r="M251" s="186" t="s">
        <v>841</v>
      </c>
      <c r="N251" s="351"/>
      <c r="O251" s="351"/>
      <c r="P251" s="351"/>
      <c r="Q251" s="351"/>
      <c r="R251" s="351"/>
      <c r="S251" s="351"/>
      <c r="T251" s="351"/>
      <c r="U251" s="347"/>
      <c r="V251" s="347"/>
      <c r="W251" s="347"/>
      <c r="X251" s="347"/>
      <c r="Y251" s="347"/>
      <c r="Z251" s="347"/>
      <c r="AA251" s="347"/>
      <c r="AB251" s="347"/>
      <c r="AC251" s="347"/>
      <c r="AD251" s="347"/>
      <c r="AE251" s="347"/>
      <c r="AF251" s="347"/>
      <c r="AG251" s="347"/>
      <c r="AH251" s="349"/>
      <c r="AI251" s="349"/>
      <c r="AJ251" s="349"/>
      <c r="AK251" s="349"/>
      <c r="AL251" s="349"/>
      <c r="AM251" s="349"/>
      <c r="AN251" s="349"/>
      <c r="AO251" s="349"/>
      <c r="AP251" s="349"/>
      <c r="AQ251" s="349"/>
      <c r="AR251" s="349"/>
      <c r="AS251" s="349"/>
      <c r="AT251" s="349"/>
      <c r="AU251" s="349"/>
      <c r="AV251" s="349"/>
      <c r="AW251" s="349"/>
      <c r="AX251" s="349"/>
    </row>
    <row r="252" spans="1:50" s="232" customFormat="1" ht="15.6" customHeight="1">
      <c r="A252" s="4" t="s">
        <v>11399</v>
      </c>
      <c r="B252" s="4" t="s">
        <v>11385</v>
      </c>
      <c r="C252" s="346" t="s">
        <v>11398</v>
      </c>
      <c r="D252" s="237" t="s">
        <v>11397</v>
      </c>
      <c r="E252" s="341">
        <f t="shared" si="8"/>
        <v>55</v>
      </c>
      <c r="F252" s="344">
        <v>2018</v>
      </c>
      <c r="G252" s="344" t="s">
        <v>6524</v>
      </c>
      <c r="H252" s="351">
        <v>16</v>
      </c>
      <c r="I252" s="351">
        <v>7</v>
      </c>
      <c r="J252" s="351">
        <v>14</v>
      </c>
      <c r="K252" s="351">
        <v>18</v>
      </c>
      <c r="L252" s="354">
        <v>44821</v>
      </c>
      <c r="M252" s="186" t="s">
        <v>841</v>
      </c>
      <c r="N252" s="351"/>
      <c r="O252" s="351"/>
      <c r="P252" s="351"/>
      <c r="Q252" s="351"/>
      <c r="R252" s="351"/>
      <c r="S252" s="351"/>
      <c r="T252" s="351"/>
      <c r="U252" s="347"/>
      <c r="V252" s="347"/>
      <c r="W252" s="347"/>
      <c r="X252" s="347"/>
      <c r="Y252" s="347"/>
      <c r="Z252" s="347"/>
      <c r="AA252" s="347"/>
      <c r="AB252" s="347"/>
      <c r="AC252" s="347"/>
      <c r="AD252" s="347"/>
      <c r="AE252" s="347"/>
      <c r="AF252" s="347"/>
      <c r="AG252" s="347"/>
      <c r="AH252" s="1"/>
      <c r="AI252" s="1"/>
      <c r="AJ252" s="1"/>
      <c r="AK252" s="1"/>
      <c r="AL252" s="1"/>
      <c r="AM252" s="1"/>
      <c r="AN252" s="349"/>
      <c r="AO252" s="349"/>
      <c r="AP252" s="349"/>
      <c r="AQ252" s="349"/>
      <c r="AR252" s="349"/>
      <c r="AS252" s="349"/>
      <c r="AT252" s="349"/>
      <c r="AU252" s="349"/>
      <c r="AV252" s="349"/>
      <c r="AW252" s="349"/>
      <c r="AX252" s="349"/>
    </row>
    <row r="253" spans="1:50" s="232" customFormat="1" ht="15.6" customHeight="1">
      <c r="A253" s="4" t="s">
        <v>11399</v>
      </c>
      <c r="B253" s="4" t="s">
        <v>11385</v>
      </c>
      <c r="C253" s="346" t="s">
        <v>11398</v>
      </c>
      <c r="D253" s="237" t="s">
        <v>11400</v>
      </c>
      <c r="E253" s="341">
        <f t="shared" si="8"/>
        <v>41</v>
      </c>
      <c r="F253" s="344">
        <v>2019</v>
      </c>
      <c r="G253" s="344" t="s">
        <v>6524</v>
      </c>
      <c r="H253" s="351">
        <v>12</v>
      </c>
      <c r="I253" s="351">
        <v>6</v>
      </c>
      <c r="J253" s="351">
        <v>10</v>
      </c>
      <c r="K253" s="351">
        <v>13</v>
      </c>
      <c r="L253" s="354">
        <v>44821</v>
      </c>
      <c r="M253" s="186" t="s">
        <v>841</v>
      </c>
      <c r="N253" s="351"/>
      <c r="O253" s="351"/>
      <c r="P253" s="351"/>
      <c r="Q253" s="351"/>
      <c r="R253" s="351"/>
      <c r="S253" s="351"/>
      <c r="T253" s="351"/>
      <c r="U253" s="347"/>
      <c r="V253" s="347"/>
      <c r="W253" s="347"/>
      <c r="X253" s="347"/>
      <c r="Y253" s="347"/>
      <c r="Z253" s="347"/>
      <c r="AA253" s="347"/>
      <c r="AB253" s="347"/>
      <c r="AC253" s="347"/>
      <c r="AD253" s="347"/>
      <c r="AE253" s="347"/>
      <c r="AF253" s="347"/>
      <c r="AG253" s="347"/>
      <c r="AH253" s="347"/>
      <c r="AI253" s="347"/>
      <c r="AJ253" s="347"/>
      <c r="AK253" s="347"/>
      <c r="AL253" s="347"/>
      <c r="AM253" s="347"/>
      <c r="AN253" s="349"/>
      <c r="AO253" s="349"/>
      <c r="AP253" s="349"/>
      <c r="AQ253" s="349"/>
      <c r="AR253" s="349"/>
      <c r="AS253" s="349"/>
      <c r="AT253" s="349"/>
      <c r="AU253" s="349"/>
      <c r="AV253" s="349"/>
      <c r="AW253" s="349"/>
      <c r="AX253" s="349"/>
    </row>
    <row r="254" spans="1:50" s="232" customFormat="1" ht="15.6" customHeight="1">
      <c r="A254" s="4" t="s">
        <v>11399</v>
      </c>
      <c r="B254" s="4" t="s">
        <v>11385</v>
      </c>
      <c r="C254" s="346" t="s">
        <v>11398</v>
      </c>
      <c r="D254" s="237" t="s">
        <v>11527</v>
      </c>
      <c r="E254" s="341">
        <f t="shared" si="8"/>
        <v>34</v>
      </c>
      <c r="F254" s="344">
        <v>1966</v>
      </c>
      <c r="G254" s="344" t="s">
        <v>6524</v>
      </c>
      <c r="H254" s="351">
        <v>10</v>
      </c>
      <c r="I254" s="351">
        <v>6</v>
      </c>
      <c r="J254" s="351">
        <v>8</v>
      </c>
      <c r="K254" s="351">
        <v>10</v>
      </c>
      <c r="L254" s="354">
        <v>44820</v>
      </c>
      <c r="M254" s="186" t="s">
        <v>841</v>
      </c>
      <c r="N254" s="351"/>
      <c r="O254" s="351"/>
      <c r="P254" s="351"/>
      <c r="Q254" s="351"/>
      <c r="R254" s="351"/>
      <c r="S254" s="351"/>
      <c r="T254" s="351"/>
      <c r="U254" s="186"/>
      <c r="V254" s="347"/>
      <c r="W254" s="347"/>
      <c r="X254" s="347"/>
      <c r="Y254" s="347"/>
      <c r="Z254" s="347"/>
      <c r="AA254" s="347"/>
      <c r="AB254" s="347"/>
      <c r="AC254" s="347"/>
      <c r="AD254" s="347"/>
      <c r="AE254" s="347"/>
      <c r="AF254" s="347"/>
      <c r="AG254" s="347"/>
      <c r="AH254" s="347"/>
      <c r="AI254" s="347"/>
      <c r="AJ254" s="347"/>
      <c r="AK254" s="347"/>
      <c r="AL254" s="347"/>
      <c r="AM254" s="347"/>
      <c r="AN254" s="349"/>
      <c r="AO254" s="349"/>
      <c r="AP254" s="349"/>
      <c r="AQ254" s="349"/>
      <c r="AR254" s="349"/>
      <c r="AS254" s="349"/>
      <c r="AT254" s="349"/>
      <c r="AU254" s="349"/>
      <c r="AV254" s="349"/>
      <c r="AW254" s="349"/>
      <c r="AX254" s="349"/>
    </row>
    <row r="255" spans="1:50" s="232" customFormat="1" ht="15.6" customHeight="1">
      <c r="A255" s="346" t="s">
        <v>11526</v>
      </c>
      <c r="B255" s="4" t="s">
        <v>11385</v>
      </c>
      <c r="C255" s="346" t="s">
        <v>11525</v>
      </c>
      <c r="D255" s="237" t="s">
        <v>11524</v>
      </c>
      <c r="E255" s="341">
        <f t="shared" si="8"/>
        <v>67</v>
      </c>
      <c r="F255" s="344">
        <v>2019</v>
      </c>
      <c r="G255" s="344" t="s">
        <v>6524</v>
      </c>
      <c r="H255" s="351">
        <v>18</v>
      </c>
      <c r="I255" s="351">
        <v>16</v>
      </c>
      <c r="J255" s="351">
        <v>14</v>
      </c>
      <c r="K255" s="351">
        <v>19</v>
      </c>
      <c r="L255" s="354">
        <v>44792</v>
      </c>
      <c r="M255" s="186" t="s">
        <v>2302</v>
      </c>
      <c r="N255" s="351"/>
      <c r="O255" s="351"/>
      <c r="P255" s="351"/>
      <c r="Q255" s="351"/>
      <c r="R255" s="351"/>
      <c r="S255" s="351"/>
      <c r="T255" s="351"/>
      <c r="U255" s="347"/>
      <c r="V255" s="347"/>
      <c r="W255" s="347"/>
      <c r="X255" s="347"/>
      <c r="Y255" s="347"/>
      <c r="Z255" s="347"/>
      <c r="AA255" s="347"/>
      <c r="AB255" s="347"/>
      <c r="AC255" s="347"/>
      <c r="AD255" s="347"/>
      <c r="AE255" s="347"/>
      <c r="AF255" s="347"/>
      <c r="AG255" s="347"/>
      <c r="AH255" s="349"/>
      <c r="AI255" s="349"/>
      <c r="AJ255" s="349"/>
      <c r="AK255" s="349"/>
      <c r="AL255" s="349"/>
      <c r="AM255" s="349"/>
      <c r="AN255" s="349"/>
      <c r="AO255" s="349"/>
      <c r="AP255" s="349"/>
      <c r="AQ255" s="349"/>
      <c r="AR255" s="349"/>
      <c r="AS255" s="349"/>
      <c r="AT255" s="349"/>
      <c r="AU255" s="349"/>
      <c r="AV255" s="349"/>
      <c r="AW255" s="349"/>
      <c r="AX255" s="349"/>
    </row>
    <row r="256" spans="1:50" s="186" customFormat="1" ht="15.6" customHeight="1">
      <c r="A256" s="4" t="s">
        <v>11396</v>
      </c>
      <c r="B256" s="4" t="s">
        <v>11385</v>
      </c>
      <c r="C256" s="346" t="s">
        <v>11395</v>
      </c>
      <c r="D256" s="237" t="s">
        <v>11394</v>
      </c>
      <c r="E256" s="341">
        <f t="shared" si="8"/>
        <v>56</v>
      </c>
      <c r="F256" s="344">
        <v>2014</v>
      </c>
      <c r="G256" s="344" t="s">
        <v>6524</v>
      </c>
      <c r="H256" s="351">
        <v>15</v>
      </c>
      <c r="I256" s="351">
        <v>18</v>
      </c>
      <c r="J256" s="351">
        <v>12</v>
      </c>
      <c r="K256" s="351">
        <v>11</v>
      </c>
      <c r="L256" s="354">
        <v>44789</v>
      </c>
      <c r="M256" s="186" t="s">
        <v>841</v>
      </c>
      <c r="N256" s="351"/>
      <c r="O256" s="351"/>
      <c r="P256" s="351"/>
      <c r="Q256" s="351"/>
      <c r="R256" s="351"/>
      <c r="S256" s="351"/>
      <c r="T256" s="351"/>
      <c r="U256" s="347"/>
      <c r="V256" s="347"/>
      <c r="W256" s="347"/>
      <c r="X256" s="347"/>
      <c r="Y256" s="347"/>
      <c r="Z256" s="347"/>
      <c r="AA256" s="347"/>
      <c r="AB256" s="347"/>
      <c r="AC256" s="347"/>
      <c r="AD256" s="347"/>
      <c r="AE256" s="347"/>
      <c r="AF256" s="347"/>
      <c r="AG256" s="347"/>
      <c r="AH256" s="1"/>
      <c r="AI256" s="1"/>
      <c r="AJ256" s="1"/>
      <c r="AK256" s="1"/>
      <c r="AL256" s="1"/>
      <c r="AM256" s="1"/>
      <c r="AN256" s="347"/>
      <c r="AO256" s="347"/>
      <c r="AP256" s="347"/>
      <c r="AQ256" s="347"/>
      <c r="AR256" s="347"/>
      <c r="AS256" s="347"/>
      <c r="AT256" s="347"/>
      <c r="AU256" s="347"/>
      <c r="AV256" s="347"/>
      <c r="AW256" s="347"/>
      <c r="AX256" s="347"/>
    </row>
    <row r="257" spans="1:50" s="186" customFormat="1" ht="15.6" customHeight="1">
      <c r="A257" s="4" t="s">
        <v>11478</v>
      </c>
      <c r="B257" s="4" t="s">
        <v>11385</v>
      </c>
      <c r="C257" s="346" t="s">
        <v>11523</v>
      </c>
      <c r="D257" s="237" t="s">
        <v>11393</v>
      </c>
      <c r="E257" s="341">
        <f t="shared" si="8"/>
        <v>73</v>
      </c>
      <c r="F257" s="300">
        <v>2022</v>
      </c>
      <c r="G257" s="300" t="s">
        <v>6524</v>
      </c>
      <c r="H257" s="300">
        <v>19</v>
      </c>
      <c r="I257" s="300">
        <v>16</v>
      </c>
      <c r="J257" s="300">
        <v>20</v>
      </c>
      <c r="K257" s="300">
        <v>18</v>
      </c>
      <c r="L257" s="354">
        <v>44779</v>
      </c>
      <c r="M257" s="186" t="s">
        <v>841</v>
      </c>
      <c r="N257" s="351"/>
      <c r="O257" s="351"/>
      <c r="P257" s="351"/>
      <c r="Q257" s="351"/>
      <c r="R257" s="351"/>
      <c r="S257" s="351"/>
      <c r="T257" s="351"/>
      <c r="U257" s="347"/>
      <c r="V257" s="347"/>
      <c r="W257" s="347"/>
      <c r="X257" s="347"/>
      <c r="Y257" s="347"/>
      <c r="Z257" s="347"/>
      <c r="AA257" s="347"/>
      <c r="AB257" s="347"/>
      <c r="AC257" s="347"/>
      <c r="AD257" s="347"/>
      <c r="AE257" s="347"/>
      <c r="AF257" s="347"/>
      <c r="AG257" s="347"/>
      <c r="AH257" s="1"/>
      <c r="AI257" s="349"/>
      <c r="AJ257" s="349"/>
      <c r="AK257" s="349"/>
      <c r="AL257" s="349"/>
      <c r="AM257" s="349"/>
      <c r="AN257" s="347"/>
      <c r="AO257" s="347"/>
      <c r="AP257" s="347"/>
      <c r="AQ257" s="347"/>
      <c r="AR257" s="347"/>
      <c r="AS257" s="347"/>
      <c r="AT257" s="347"/>
      <c r="AU257" s="347"/>
      <c r="AV257" s="347"/>
      <c r="AW257" s="347"/>
      <c r="AX257" s="347"/>
    </row>
    <row r="258" spans="1:50" s="186" customFormat="1" ht="15.6" customHeight="1">
      <c r="A258" s="4" t="s">
        <v>11478</v>
      </c>
      <c r="B258" s="4" t="s">
        <v>11385</v>
      </c>
      <c r="C258" s="346" t="s">
        <v>6938</v>
      </c>
      <c r="D258" s="237" t="s">
        <v>11522</v>
      </c>
      <c r="E258" s="341">
        <f t="shared" si="8"/>
        <v>88</v>
      </c>
      <c r="F258" s="300">
        <v>1970</v>
      </c>
      <c r="G258" s="300" t="s">
        <v>6524</v>
      </c>
      <c r="H258" s="300">
        <v>21</v>
      </c>
      <c r="I258" s="300">
        <v>19</v>
      </c>
      <c r="J258" s="300">
        <v>23</v>
      </c>
      <c r="K258" s="300">
        <v>25</v>
      </c>
      <c r="L258" s="354">
        <v>44716</v>
      </c>
      <c r="M258" s="186" t="s">
        <v>841</v>
      </c>
      <c r="N258" s="351"/>
      <c r="O258" s="351"/>
      <c r="P258" s="351"/>
      <c r="Q258" s="351"/>
      <c r="R258" s="351"/>
      <c r="S258" s="351"/>
      <c r="T258" s="351"/>
      <c r="U258" s="347"/>
      <c r="V258" s="347"/>
      <c r="W258" s="347"/>
      <c r="X258" s="347"/>
      <c r="Y258" s="347"/>
      <c r="Z258" s="347"/>
      <c r="AA258" s="347"/>
      <c r="AB258" s="347"/>
      <c r="AC258" s="347"/>
      <c r="AD258" s="347"/>
      <c r="AE258" s="347"/>
      <c r="AF258" s="347"/>
      <c r="AG258" s="347"/>
      <c r="AH258" s="347"/>
      <c r="AI258" s="347"/>
      <c r="AJ258" s="347"/>
      <c r="AK258" s="347"/>
      <c r="AL258" s="347"/>
      <c r="AM258" s="347"/>
      <c r="AN258" s="347"/>
      <c r="AO258" s="347"/>
      <c r="AP258" s="347"/>
      <c r="AQ258" s="347"/>
      <c r="AR258" s="347"/>
      <c r="AS258" s="347"/>
      <c r="AT258" s="347"/>
      <c r="AU258" s="347"/>
      <c r="AV258" s="347"/>
      <c r="AW258" s="347"/>
      <c r="AX258" s="347"/>
    </row>
    <row r="259" spans="1:50" s="186" customFormat="1" ht="15.6" customHeight="1">
      <c r="A259" s="4" t="s">
        <v>11478</v>
      </c>
      <c r="B259" s="4" t="s">
        <v>11385</v>
      </c>
      <c r="C259" s="346" t="s">
        <v>11521</v>
      </c>
      <c r="D259" s="237" t="s">
        <v>11392</v>
      </c>
      <c r="E259" s="341">
        <f t="shared" si="8"/>
        <v>78</v>
      </c>
      <c r="F259" s="300">
        <v>2022</v>
      </c>
      <c r="G259" s="300" t="s">
        <v>6524</v>
      </c>
      <c r="H259" s="300">
        <v>18</v>
      </c>
      <c r="I259" s="300">
        <v>21</v>
      </c>
      <c r="J259" s="300">
        <v>19</v>
      </c>
      <c r="K259" s="300">
        <v>20</v>
      </c>
      <c r="L259" s="354">
        <v>44687</v>
      </c>
      <c r="M259" s="186" t="s">
        <v>841</v>
      </c>
      <c r="N259" s="351"/>
      <c r="O259" s="351"/>
      <c r="P259" s="351"/>
      <c r="Q259" s="351"/>
      <c r="R259" s="351"/>
      <c r="S259" s="351"/>
      <c r="T259" s="351"/>
      <c r="U259" s="347"/>
      <c r="V259" s="347"/>
      <c r="W259" s="347"/>
      <c r="X259" s="347"/>
      <c r="Y259" s="347"/>
      <c r="Z259" s="347"/>
      <c r="AA259" s="347"/>
      <c r="AB259" s="347"/>
      <c r="AC259" s="347"/>
      <c r="AD259" s="347"/>
      <c r="AE259" s="347"/>
      <c r="AF259" s="347"/>
      <c r="AG259" s="347"/>
      <c r="AH259" s="1"/>
      <c r="AI259" s="349"/>
      <c r="AJ259" s="349"/>
      <c r="AK259" s="349"/>
      <c r="AL259" s="349"/>
      <c r="AM259" s="349"/>
      <c r="AN259" s="347"/>
      <c r="AO259" s="347"/>
      <c r="AP259" s="347"/>
      <c r="AQ259" s="347"/>
      <c r="AR259" s="347"/>
      <c r="AS259" s="347"/>
      <c r="AT259" s="347"/>
      <c r="AU259" s="347"/>
      <c r="AV259" s="347"/>
      <c r="AW259" s="347"/>
      <c r="AX259" s="347"/>
    </row>
    <row r="260" spans="1:50" s="232" customFormat="1" ht="15.6" customHeight="1">
      <c r="A260" s="4" t="s">
        <v>11481</v>
      </c>
      <c r="B260" s="4" t="s">
        <v>11385</v>
      </c>
      <c r="C260" s="346" t="s">
        <v>11520</v>
      </c>
      <c r="D260" s="237" t="s">
        <v>11519</v>
      </c>
      <c r="E260" s="341">
        <f t="shared" si="8"/>
        <v>84</v>
      </c>
      <c r="F260" s="344">
        <v>2022</v>
      </c>
      <c r="G260" s="344" t="s">
        <v>6524</v>
      </c>
      <c r="H260" s="351">
        <v>24</v>
      </c>
      <c r="I260" s="351">
        <v>24</v>
      </c>
      <c r="J260" s="351">
        <v>17</v>
      </c>
      <c r="K260" s="351">
        <v>19</v>
      </c>
      <c r="L260" s="353">
        <v>44686</v>
      </c>
      <c r="M260" s="186" t="s">
        <v>841</v>
      </c>
      <c r="N260" s="351"/>
      <c r="O260" s="351"/>
      <c r="P260" s="351"/>
      <c r="Q260" s="351"/>
      <c r="R260" s="351"/>
      <c r="S260" s="351"/>
      <c r="T260" s="351"/>
      <c r="U260" s="347"/>
      <c r="V260" s="347"/>
      <c r="W260" s="347"/>
      <c r="X260" s="347"/>
      <c r="Y260" s="347"/>
      <c r="Z260" s="347"/>
      <c r="AA260" s="347"/>
      <c r="AB260" s="347"/>
      <c r="AC260" s="347"/>
      <c r="AD260" s="347"/>
      <c r="AE260" s="347"/>
      <c r="AF260" s="347"/>
      <c r="AG260" s="347"/>
      <c r="AH260" s="347"/>
      <c r="AI260" s="347"/>
      <c r="AJ260" s="347"/>
      <c r="AK260" s="347"/>
      <c r="AL260" s="347"/>
      <c r="AM260" s="347"/>
      <c r="AN260" s="349"/>
      <c r="AO260" s="349"/>
      <c r="AP260" s="349"/>
      <c r="AQ260" s="349"/>
      <c r="AR260" s="349"/>
      <c r="AS260" s="349"/>
      <c r="AT260" s="349"/>
      <c r="AU260" s="349"/>
      <c r="AV260" s="349"/>
      <c r="AW260" s="349"/>
      <c r="AX260" s="349"/>
    </row>
    <row r="261" spans="1:50" s="232" customFormat="1" ht="15.6" customHeight="1">
      <c r="A261" s="4" t="s">
        <v>11478</v>
      </c>
      <c r="B261" s="4" t="s">
        <v>11385</v>
      </c>
      <c r="C261" s="346" t="s">
        <v>131</v>
      </c>
      <c r="D261" s="237" t="s">
        <v>11391</v>
      </c>
      <c r="E261" s="341">
        <f t="shared" si="8"/>
        <v>72</v>
      </c>
      <c r="F261" s="300">
        <v>2002</v>
      </c>
      <c r="G261" s="300" t="s">
        <v>6524</v>
      </c>
      <c r="H261" s="300">
        <v>15</v>
      </c>
      <c r="I261" s="300">
        <v>19</v>
      </c>
      <c r="J261" s="300">
        <v>20</v>
      </c>
      <c r="K261" s="300">
        <v>18</v>
      </c>
      <c r="L261" s="354">
        <v>44676</v>
      </c>
      <c r="M261" s="186" t="s">
        <v>841</v>
      </c>
      <c r="N261" s="351"/>
      <c r="O261" s="351"/>
      <c r="P261" s="351"/>
      <c r="Q261" s="351"/>
      <c r="R261" s="351"/>
      <c r="S261" s="351"/>
      <c r="T261" s="351"/>
      <c r="U261" s="347"/>
      <c r="V261" s="347"/>
      <c r="W261" s="347"/>
      <c r="X261" s="347"/>
      <c r="Y261" s="347"/>
      <c r="Z261" s="347"/>
      <c r="AA261" s="347"/>
      <c r="AB261" s="347"/>
      <c r="AC261" s="347"/>
      <c r="AD261" s="347"/>
      <c r="AE261" s="347"/>
      <c r="AF261" s="347"/>
      <c r="AG261" s="347"/>
      <c r="AH261" s="1"/>
      <c r="AI261" s="349"/>
      <c r="AJ261" s="349"/>
      <c r="AK261" s="349"/>
      <c r="AL261" s="349"/>
      <c r="AM261" s="349"/>
      <c r="AN261" s="349"/>
      <c r="AO261" s="349"/>
      <c r="AP261" s="349"/>
      <c r="AQ261" s="349"/>
      <c r="AR261" s="349"/>
      <c r="AS261" s="349"/>
      <c r="AT261" s="349"/>
      <c r="AU261" s="349"/>
      <c r="AV261" s="349"/>
      <c r="AW261" s="349"/>
      <c r="AX261" s="349"/>
    </row>
    <row r="262" spans="1:50" s="186" customFormat="1" ht="15.6" customHeight="1">
      <c r="A262" s="4" t="s">
        <v>11481</v>
      </c>
      <c r="B262" s="4" t="s">
        <v>11385</v>
      </c>
      <c r="C262" s="346" t="s">
        <v>11518</v>
      </c>
      <c r="D262" s="237" t="s">
        <v>11390</v>
      </c>
      <c r="E262" s="341">
        <f t="shared" si="8"/>
        <v>71</v>
      </c>
      <c r="F262" s="344">
        <v>2020</v>
      </c>
      <c r="G262" s="344" t="s">
        <v>6524</v>
      </c>
      <c r="H262" s="351">
        <v>19</v>
      </c>
      <c r="I262" s="351">
        <v>13</v>
      </c>
      <c r="J262" s="351">
        <v>21</v>
      </c>
      <c r="K262" s="351">
        <v>18</v>
      </c>
      <c r="L262" s="353">
        <v>44660</v>
      </c>
      <c r="M262" s="186" t="s">
        <v>841</v>
      </c>
      <c r="N262" s="351"/>
      <c r="O262" s="351"/>
      <c r="P262" s="351"/>
      <c r="Q262" s="351"/>
      <c r="R262" s="351"/>
      <c r="S262" s="351"/>
      <c r="T262" s="351"/>
      <c r="U262" s="347"/>
      <c r="V262" s="347"/>
      <c r="W262" s="347"/>
      <c r="X262" s="347"/>
      <c r="Y262" s="347"/>
      <c r="Z262" s="347"/>
      <c r="AA262" s="347"/>
      <c r="AB262" s="347"/>
      <c r="AC262" s="347"/>
      <c r="AD262" s="347"/>
      <c r="AE262" s="347"/>
      <c r="AF262" s="347"/>
      <c r="AG262" s="347"/>
      <c r="AH262" s="349"/>
      <c r="AI262" s="1"/>
      <c r="AJ262" s="1"/>
      <c r="AK262" s="1"/>
      <c r="AL262" s="1"/>
      <c r="AM262" s="1"/>
      <c r="AN262" s="347"/>
      <c r="AO262" s="347"/>
      <c r="AP262" s="347"/>
      <c r="AQ262" s="347"/>
      <c r="AR262" s="347"/>
      <c r="AS262" s="347"/>
      <c r="AT262" s="347"/>
      <c r="AU262" s="347"/>
      <c r="AV262" s="347"/>
      <c r="AW262" s="347"/>
      <c r="AX262" s="347"/>
    </row>
    <row r="263" spans="1:50" s="1" customFormat="1" ht="15.6" customHeight="1">
      <c r="A263" s="4" t="s">
        <v>11484</v>
      </c>
      <c r="B263" s="4" t="s">
        <v>11385</v>
      </c>
      <c r="C263" s="346" t="s">
        <v>11517</v>
      </c>
      <c r="D263" s="237" t="s">
        <v>11389</v>
      </c>
      <c r="E263" s="341">
        <f t="shared" si="8"/>
        <v>71</v>
      </c>
      <c r="F263" s="344">
        <v>2005</v>
      </c>
      <c r="G263" s="344" t="s">
        <v>6524</v>
      </c>
      <c r="H263" s="351">
        <v>20</v>
      </c>
      <c r="I263" s="351">
        <v>14</v>
      </c>
      <c r="J263" s="351">
        <v>22</v>
      </c>
      <c r="K263" s="351">
        <v>15</v>
      </c>
      <c r="L263" s="353">
        <v>44653</v>
      </c>
      <c r="M263" s="186" t="s">
        <v>841</v>
      </c>
      <c r="N263" s="351"/>
      <c r="O263" s="351"/>
      <c r="P263" s="351"/>
      <c r="Q263" s="351"/>
      <c r="R263" s="351"/>
      <c r="S263" s="351"/>
      <c r="T263" s="351"/>
      <c r="U263" s="347"/>
      <c r="V263" s="347"/>
      <c r="W263" s="347"/>
      <c r="X263" s="347"/>
      <c r="Y263" s="347"/>
      <c r="Z263" s="347"/>
      <c r="AA263" s="347"/>
      <c r="AB263" s="347"/>
      <c r="AC263" s="347"/>
      <c r="AD263" s="347"/>
      <c r="AE263" s="347"/>
      <c r="AF263" s="347"/>
      <c r="AG263" s="347"/>
    </row>
    <row r="264" spans="1:50" s="1" customFormat="1" ht="15.6" customHeight="1">
      <c r="A264" s="4" t="s">
        <v>11438</v>
      </c>
      <c r="B264" s="4" t="s">
        <v>11385</v>
      </c>
      <c r="C264" s="346" t="s">
        <v>11516</v>
      </c>
      <c r="D264" s="237" t="s">
        <v>11515</v>
      </c>
      <c r="E264" s="341">
        <f t="shared" si="8"/>
        <v>71</v>
      </c>
      <c r="F264" s="344">
        <v>2012</v>
      </c>
      <c r="G264" s="344" t="s">
        <v>6524</v>
      </c>
      <c r="H264" s="351">
        <v>15</v>
      </c>
      <c r="I264" s="351">
        <v>19</v>
      </c>
      <c r="J264" s="351">
        <v>15</v>
      </c>
      <c r="K264" s="351">
        <v>22</v>
      </c>
      <c r="L264" s="353">
        <v>44644</v>
      </c>
      <c r="M264" s="186" t="s">
        <v>841</v>
      </c>
      <c r="N264" s="351"/>
      <c r="O264" s="351"/>
      <c r="P264" s="351"/>
      <c r="Q264" s="351"/>
      <c r="R264" s="351"/>
      <c r="S264" s="351"/>
      <c r="T264" s="351"/>
      <c r="U264" s="347"/>
      <c r="V264" s="347"/>
      <c r="W264" s="347"/>
      <c r="X264" s="347"/>
      <c r="Y264" s="347"/>
      <c r="Z264" s="347"/>
      <c r="AA264" s="347"/>
      <c r="AB264" s="347"/>
      <c r="AC264" s="347"/>
      <c r="AD264" s="347"/>
      <c r="AE264" s="347"/>
      <c r="AF264" s="347"/>
      <c r="AG264" s="347"/>
    </row>
    <row r="265" spans="1:50" s="1" customFormat="1" ht="15.6" customHeight="1">
      <c r="A265" s="4" t="s">
        <v>11438</v>
      </c>
      <c r="B265" s="4" t="s">
        <v>11385</v>
      </c>
      <c r="C265" s="346" t="s">
        <v>11514</v>
      </c>
      <c r="D265" s="237" t="s">
        <v>11388</v>
      </c>
      <c r="E265" s="341">
        <f t="shared" si="8"/>
        <v>57</v>
      </c>
      <c r="F265" s="344">
        <v>2019</v>
      </c>
      <c r="G265" s="344" t="s">
        <v>6524</v>
      </c>
      <c r="H265" s="351">
        <v>17</v>
      </c>
      <c r="I265" s="351">
        <v>12</v>
      </c>
      <c r="J265" s="351">
        <v>14</v>
      </c>
      <c r="K265" s="351">
        <v>14</v>
      </c>
      <c r="L265" s="353">
        <v>44625</v>
      </c>
      <c r="M265" s="186" t="s">
        <v>841</v>
      </c>
      <c r="N265" s="351"/>
      <c r="O265" s="351"/>
      <c r="P265" s="351"/>
      <c r="Q265" s="351"/>
      <c r="R265" s="351"/>
      <c r="S265" s="351"/>
      <c r="T265" s="351"/>
      <c r="U265" s="347"/>
      <c r="V265" s="347"/>
      <c r="W265" s="347"/>
      <c r="X265" s="347"/>
      <c r="Y265" s="347"/>
      <c r="Z265" s="347"/>
      <c r="AA265" s="347"/>
      <c r="AB265" s="347"/>
      <c r="AC265" s="347"/>
      <c r="AD265" s="347"/>
      <c r="AE265" s="347"/>
      <c r="AF265" s="347"/>
      <c r="AG265" s="347"/>
    </row>
    <row r="266" spans="1:50" s="1" customFormat="1" ht="15.6" customHeight="1">
      <c r="A266" s="346" t="s">
        <v>11513</v>
      </c>
      <c r="B266" s="4" t="s">
        <v>11385</v>
      </c>
      <c r="C266" s="346" t="s">
        <v>11512</v>
      </c>
      <c r="D266" s="4" t="s">
        <v>11511</v>
      </c>
      <c r="E266" s="341">
        <f t="shared" si="8"/>
        <v>85</v>
      </c>
      <c r="F266" s="1">
        <v>2017</v>
      </c>
      <c r="G266" s="300" t="s">
        <v>6524</v>
      </c>
      <c r="H266" s="300">
        <v>23</v>
      </c>
      <c r="I266" s="300">
        <v>25</v>
      </c>
      <c r="J266" s="300">
        <v>16</v>
      </c>
      <c r="K266" s="300">
        <v>21</v>
      </c>
      <c r="L266" s="4">
        <v>2022</v>
      </c>
      <c r="M266" s="186" t="s">
        <v>840</v>
      </c>
      <c r="N266" s="351"/>
      <c r="O266" s="351"/>
      <c r="P266" s="351"/>
      <c r="Q266" s="351"/>
      <c r="R266" s="351"/>
      <c r="S266" s="351"/>
      <c r="T266" s="351"/>
      <c r="U266" s="347"/>
      <c r="V266" s="347"/>
      <c r="W266" s="347"/>
      <c r="X266" s="347"/>
      <c r="Y266" s="347"/>
      <c r="Z266" s="347"/>
      <c r="AA266" s="347"/>
      <c r="AB266" s="347"/>
      <c r="AC266" s="347"/>
      <c r="AD266" s="347"/>
      <c r="AE266" s="347"/>
      <c r="AF266" s="347"/>
      <c r="AG266" s="347"/>
      <c r="AH266" s="347"/>
      <c r="AI266" s="347"/>
      <c r="AJ266" s="347"/>
      <c r="AK266" s="347"/>
      <c r="AL266" s="347"/>
      <c r="AM266" s="347"/>
    </row>
    <row r="267" spans="1:50" s="1" customFormat="1" ht="15.6" customHeight="1">
      <c r="A267" s="4" t="s">
        <v>11438</v>
      </c>
      <c r="B267" s="4" t="s">
        <v>11385</v>
      </c>
      <c r="C267" s="346" t="s">
        <v>11510</v>
      </c>
      <c r="D267" s="4" t="s">
        <v>11509</v>
      </c>
      <c r="E267" s="341">
        <f t="shared" si="8"/>
        <v>81</v>
      </c>
      <c r="F267" s="1">
        <v>2000</v>
      </c>
      <c r="G267" s="300" t="s">
        <v>6524</v>
      </c>
      <c r="H267" s="300">
        <v>22</v>
      </c>
      <c r="I267" s="300">
        <v>14</v>
      </c>
      <c r="J267" s="300">
        <v>23</v>
      </c>
      <c r="K267" s="300">
        <v>22</v>
      </c>
      <c r="L267" s="4">
        <v>2022</v>
      </c>
      <c r="M267" s="186" t="s">
        <v>840</v>
      </c>
      <c r="N267" s="351"/>
      <c r="O267" s="351"/>
      <c r="P267" s="351"/>
      <c r="Q267" s="351"/>
      <c r="R267" s="351"/>
      <c r="S267" s="351"/>
      <c r="T267" s="351"/>
      <c r="U267" s="347"/>
      <c r="V267" s="347"/>
      <c r="W267" s="347"/>
      <c r="X267" s="347"/>
      <c r="Y267" s="347"/>
      <c r="Z267" s="347"/>
      <c r="AA267" s="347"/>
      <c r="AB267" s="347"/>
      <c r="AC267" s="347"/>
      <c r="AD267" s="347"/>
      <c r="AE267" s="347"/>
      <c r="AF267" s="347"/>
      <c r="AG267" s="347"/>
      <c r="AH267" s="347"/>
      <c r="AI267" s="347"/>
      <c r="AJ267" s="347"/>
      <c r="AK267" s="347"/>
      <c r="AL267" s="347"/>
      <c r="AM267" s="347"/>
    </row>
    <row r="268" spans="1:50" s="1" customFormat="1" ht="15.6" customHeight="1">
      <c r="A268" s="4" t="s">
        <v>11508</v>
      </c>
      <c r="B268" s="4" t="s">
        <v>11385</v>
      </c>
      <c r="C268" s="346" t="s">
        <v>11503</v>
      </c>
      <c r="D268" s="4" t="s">
        <v>11507</v>
      </c>
      <c r="E268" s="341">
        <f t="shared" si="8"/>
        <v>77</v>
      </c>
      <c r="F268" s="1">
        <v>2005</v>
      </c>
      <c r="G268" s="300" t="s">
        <v>6524</v>
      </c>
      <c r="H268" s="300">
        <v>19</v>
      </c>
      <c r="I268" s="300">
        <v>20</v>
      </c>
      <c r="J268" s="300">
        <v>18</v>
      </c>
      <c r="K268" s="300">
        <v>20</v>
      </c>
      <c r="L268" s="4">
        <v>2022</v>
      </c>
      <c r="M268" s="186" t="s">
        <v>840</v>
      </c>
      <c r="N268" s="351"/>
      <c r="O268" s="351"/>
      <c r="P268" s="351"/>
      <c r="Q268" s="351"/>
      <c r="R268" s="351"/>
      <c r="S268" s="351"/>
      <c r="T268" s="351"/>
      <c r="U268" s="347"/>
      <c r="V268" s="347"/>
      <c r="W268" s="347"/>
      <c r="X268" s="347"/>
      <c r="Y268" s="347"/>
      <c r="Z268" s="347"/>
      <c r="AA268" s="347"/>
      <c r="AB268" s="347"/>
      <c r="AC268" s="347"/>
      <c r="AD268" s="347"/>
      <c r="AE268" s="347"/>
      <c r="AF268" s="347"/>
      <c r="AG268" s="347"/>
      <c r="AI268" s="349"/>
      <c r="AJ268" s="349"/>
      <c r="AK268" s="349"/>
      <c r="AL268" s="349"/>
      <c r="AM268" s="349"/>
    </row>
    <row r="269" spans="1:50" s="1" customFormat="1" ht="15.6" customHeight="1">
      <c r="A269" s="4" t="s">
        <v>11362</v>
      </c>
      <c r="B269" s="183" t="s">
        <v>11368</v>
      </c>
      <c r="C269" s="346" t="s">
        <v>11360</v>
      </c>
      <c r="D269" s="183" t="s">
        <v>11377</v>
      </c>
      <c r="E269" s="341">
        <f>(AVERAGE(N269:AM269))*10</f>
        <v>70</v>
      </c>
      <c r="F269" s="300">
        <v>2003</v>
      </c>
      <c r="G269" s="300" t="s">
        <v>6524</v>
      </c>
      <c r="H269" s="300" t="s">
        <v>55</v>
      </c>
      <c r="I269" s="300" t="s">
        <v>55</v>
      </c>
      <c r="J269" s="300" t="s">
        <v>55</v>
      </c>
      <c r="K269" s="300" t="s">
        <v>55</v>
      </c>
      <c r="L269" s="183">
        <v>2022</v>
      </c>
      <c r="M269" s="4" t="s">
        <v>11383</v>
      </c>
      <c r="N269" s="300">
        <v>7</v>
      </c>
      <c r="O269" s="300">
        <v>4</v>
      </c>
      <c r="P269" s="300">
        <v>10</v>
      </c>
      <c r="Q269" s="349"/>
      <c r="R269" s="300"/>
      <c r="S269" s="300"/>
      <c r="T269" s="300"/>
    </row>
    <row r="270" spans="1:50" s="1" customFormat="1" ht="15.6" customHeight="1">
      <c r="A270" s="4" t="s">
        <v>11362</v>
      </c>
      <c r="B270" s="183" t="s">
        <v>11368</v>
      </c>
      <c r="C270" s="346" t="s">
        <v>11360</v>
      </c>
      <c r="D270" s="183" t="s">
        <v>11380</v>
      </c>
      <c r="E270" s="341">
        <f>(AVERAGE(N270:AM270))*10</f>
        <v>70</v>
      </c>
      <c r="F270" s="300">
        <v>2009</v>
      </c>
      <c r="G270" s="300" t="s">
        <v>6524</v>
      </c>
      <c r="H270" s="300" t="s">
        <v>55</v>
      </c>
      <c r="I270" s="300" t="s">
        <v>55</v>
      </c>
      <c r="J270" s="300" t="s">
        <v>55</v>
      </c>
      <c r="K270" s="300" t="s">
        <v>55</v>
      </c>
      <c r="L270" s="183">
        <v>2022</v>
      </c>
      <c r="M270" s="4" t="s">
        <v>11383</v>
      </c>
      <c r="N270" s="300">
        <v>10</v>
      </c>
      <c r="O270" s="300">
        <v>9</v>
      </c>
      <c r="P270" s="300">
        <v>6</v>
      </c>
      <c r="Q270" s="300">
        <v>5</v>
      </c>
      <c r="R270" s="300">
        <v>6</v>
      </c>
      <c r="S270" s="300">
        <v>6</v>
      </c>
      <c r="T270" s="300"/>
      <c r="V270" s="349"/>
      <c r="W270" s="349"/>
      <c r="X270" s="349"/>
      <c r="AH270" s="349"/>
    </row>
    <row r="271" spans="1:50" s="1" customFormat="1" ht="15.6" customHeight="1">
      <c r="A271" s="4" t="s">
        <v>11362</v>
      </c>
      <c r="B271" s="183" t="s">
        <v>11361</v>
      </c>
      <c r="C271" s="346" t="s">
        <v>11360</v>
      </c>
      <c r="D271" s="183" t="s">
        <v>11376</v>
      </c>
      <c r="E271" s="341">
        <v>67</v>
      </c>
      <c r="F271" s="300">
        <v>2021</v>
      </c>
      <c r="G271" s="300" t="s">
        <v>6524</v>
      </c>
      <c r="H271" s="349" t="s">
        <v>55</v>
      </c>
      <c r="I271" s="300" t="s">
        <v>55</v>
      </c>
      <c r="J271" s="300" t="s">
        <v>55</v>
      </c>
      <c r="K271" s="300" t="s">
        <v>55</v>
      </c>
      <c r="L271" s="183">
        <v>2022</v>
      </c>
      <c r="M271" s="183" t="s">
        <v>11383</v>
      </c>
      <c r="N271" s="300"/>
      <c r="O271" s="300"/>
      <c r="P271" s="300"/>
      <c r="Q271" s="300"/>
      <c r="R271" s="300"/>
      <c r="S271" s="300"/>
      <c r="T271" s="300"/>
      <c r="AI271" s="349"/>
      <c r="AJ271" s="349"/>
      <c r="AK271" s="349"/>
      <c r="AL271" s="349"/>
      <c r="AM271" s="349"/>
    </row>
    <row r="272" spans="1:50" s="1" customFormat="1" ht="15.6" customHeight="1">
      <c r="A272" s="4" t="s">
        <v>11501</v>
      </c>
      <c r="B272" s="4" t="s">
        <v>11385</v>
      </c>
      <c r="C272" s="346" t="s">
        <v>11503</v>
      </c>
      <c r="D272" s="4" t="s">
        <v>11506</v>
      </c>
      <c r="E272" s="341">
        <f>SUM(H272:K272)</f>
        <v>67</v>
      </c>
      <c r="F272" s="1">
        <v>1989</v>
      </c>
      <c r="G272" s="300" t="s">
        <v>6524</v>
      </c>
      <c r="H272" s="300">
        <v>16</v>
      </c>
      <c r="I272" s="300">
        <v>16</v>
      </c>
      <c r="J272" s="300">
        <v>18</v>
      </c>
      <c r="K272" s="300">
        <v>17</v>
      </c>
      <c r="L272" s="4">
        <v>2022</v>
      </c>
      <c r="M272" s="186" t="s">
        <v>840</v>
      </c>
      <c r="N272" s="351"/>
      <c r="O272" s="351"/>
      <c r="P272" s="351"/>
      <c r="Q272" s="351"/>
      <c r="R272" s="351"/>
      <c r="S272" s="351"/>
      <c r="T272" s="351"/>
      <c r="U272" s="347"/>
      <c r="V272" s="347"/>
      <c r="W272" s="347"/>
      <c r="X272" s="347"/>
      <c r="Y272" s="347"/>
      <c r="Z272" s="347"/>
      <c r="AA272" s="347"/>
      <c r="AB272" s="347"/>
      <c r="AC272" s="347"/>
      <c r="AD272" s="347"/>
      <c r="AE272" s="347"/>
      <c r="AF272" s="347"/>
      <c r="AG272" s="347"/>
      <c r="AI272" s="349"/>
      <c r="AJ272" s="349"/>
      <c r="AK272" s="349"/>
      <c r="AL272" s="349"/>
      <c r="AM272" s="349"/>
    </row>
    <row r="273" spans="1:39" s="1" customFormat="1" ht="15.6" customHeight="1">
      <c r="A273" s="4" t="s">
        <v>11478</v>
      </c>
      <c r="B273" s="183" t="s">
        <v>11364</v>
      </c>
      <c r="C273" s="346" t="s">
        <v>11360</v>
      </c>
      <c r="D273" s="237" t="s">
        <v>11387</v>
      </c>
      <c r="E273" s="341">
        <v>64</v>
      </c>
      <c r="F273" s="300">
        <v>2022</v>
      </c>
      <c r="G273" s="300" t="s">
        <v>6524</v>
      </c>
      <c r="H273" s="300" t="s">
        <v>55</v>
      </c>
      <c r="I273" s="300" t="s">
        <v>55</v>
      </c>
      <c r="J273" s="300" t="s">
        <v>55</v>
      </c>
      <c r="K273" s="300" t="s">
        <v>55</v>
      </c>
      <c r="L273" s="356">
        <v>2022</v>
      </c>
      <c r="M273" s="183" t="s">
        <v>11383</v>
      </c>
      <c r="N273" s="300"/>
      <c r="O273" s="300"/>
      <c r="P273" s="300"/>
      <c r="Q273" s="300"/>
      <c r="R273" s="300"/>
      <c r="AI273" s="349"/>
      <c r="AJ273" s="349"/>
      <c r="AK273" s="349"/>
      <c r="AL273" s="349"/>
      <c r="AM273" s="349"/>
    </row>
    <row r="274" spans="1:39" s="1" customFormat="1" ht="15.6" customHeight="1">
      <c r="A274" s="4" t="s">
        <v>11484</v>
      </c>
      <c r="B274" s="183" t="s">
        <v>11368</v>
      </c>
      <c r="C274" s="346" t="s">
        <v>11360</v>
      </c>
      <c r="D274" s="183" t="s">
        <v>11378</v>
      </c>
      <c r="E274" s="341">
        <v>61.666666666666671</v>
      </c>
      <c r="F274" s="300">
        <v>2022</v>
      </c>
      <c r="G274" s="300" t="s">
        <v>6524</v>
      </c>
      <c r="H274" s="300" t="s">
        <v>55</v>
      </c>
      <c r="I274" s="300" t="s">
        <v>55</v>
      </c>
      <c r="J274" s="300" t="s">
        <v>55</v>
      </c>
      <c r="K274" s="300" t="s">
        <v>55</v>
      </c>
      <c r="L274" s="183">
        <v>2022</v>
      </c>
      <c r="M274" s="4" t="s">
        <v>11383</v>
      </c>
      <c r="N274" s="300">
        <v>3</v>
      </c>
      <c r="O274" s="300">
        <v>8</v>
      </c>
      <c r="P274" s="300">
        <v>8</v>
      </c>
      <c r="Q274" s="300">
        <v>2</v>
      </c>
      <c r="R274" s="300">
        <v>8</v>
      </c>
      <c r="S274" s="300">
        <v>8</v>
      </c>
      <c r="T274" s="300"/>
      <c r="U274" s="300"/>
      <c r="V274" s="300"/>
      <c r="W274" s="300"/>
      <c r="X274" s="300"/>
      <c r="Y274" s="300"/>
      <c r="Z274" s="300"/>
    </row>
    <row r="275" spans="1:39" s="1" customFormat="1" ht="15.6" customHeight="1">
      <c r="A275" s="4" t="s">
        <v>11478</v>
      </c>
      <c r="B275" s="183" t="s">
        <v>11505</v>
      </c>
      <c r="C275" s="346" t="s">
        <v>11360</v>
      </c>
      <c r="D275" s="183" t="s">
        <v>11365</v>
      </c>
      <c r="E275" s="341">
        <v>61.05263157894737</v>
      </c>
      <c r="F275" s="300">
        <v>2009</v>
      </c>
      <c r="G275" s="300" t="s">
        <v>6524</v>
      </c>
      <c r="H275" s="300" t="s">
        <v>55</v>
      </c>
      <c r="I275" s="300" t="s">
        <v>55</v>
      </c>
      <c r="J275" s="300" t="s">
        <v>55</v>
      </c>
      <c r="K275" s="300" t="s">
        <v>55</v>
      </c>
      <c r="L275" s="183">
        <v>2022</v>
      </c>
      <c r="M275" s="4" t="s">
        <v>11383</v>
      </c>
      <c r="N275" s="300">
        <v>10</v>
      </c>
      <c r="O275" s="300">
        <v>8</v>
      </c>
      <c r="P275" s="300">
        <v>10</v>
      </c>
      <c r="Q275" s="300">
        <v>6</v>
      </c>
      <c r="R275" s="300">
        <v>0</v>
      </c>
      <c r="S275" s="300">
        <v>2</v>
      </c>
      <c r="T275" s="300">
        <v>3</v>
      </c>
      <c r="U275" s="300">
        <v>9</v>
      </c>
      <c r="V275" s="300">
        <v>9</v>
      </c>
      <c r="W275" s="300">
        <v>6</v>
      </c>
      <c r="X275" s="300">
        <v>2</v>
      </c>
      <c r="Y275" s="300">
        <v>5</v>
      </c>
      <c r="Z275" s="300">
        <v>9</v>
      </c>
      <c r="AA275" s="1">
        <v>5</v>
      </c>
      <c r="AB275" s="300">
        <v>4</v>
      </c>
      <c r="AC275" s="300">
        <v>7</v>
      </c>
      <c r="AD275" s="300">
        <v>4</v>
      </c>
      <c r="AE275" s="300">
        <v>8</v>
      </c>
      <c r="AF275" s="300">
        <v>9</v>
      </c>
      <c r="AH275" s="347"/>
    </row>
    <row r="276" spans="1:39" s="1" customFormat="1" ht="15.6" customHeight="1">
      <c r="A276" s="4" t="s">
        <v>11478</v>
      </c>
      <c r="B276" s="183" t="s">
        <v>11505</v>
      </c>
      <c r="C276" s="346" t="s">
        <v>11360</v>
      </c>
      <c r="D276" s="348" t="s">
        <v>6528</v>
      </c>
      <c r="E276" s="341">
        <v>60.384615384615387</v>
      </c>
      <c r="F276" s="300">
        <v>2009</v>
      </c>
      <c r="G276" s="300" t="s">
        <v>6524</v>
      </c>
      <c r="H276" s="300" t="s">
        <v>55</v>
      </c>
      <c r="I276" s="300" t="s">
        <v>55</v>
      </c>
      <c r="J276" s="300" t="s">
        <v>55</v>
      </c>
      <c r="K276" s="300" t="s">
        <v>55</v>
      </c>
      <c r="L276" s="183">
        <v>2022</v>
      </c>
      <c r="M276" s="4" t="s">
        <v>11383</v>
      </c>
      <c r="N276" s="300">
        <v>4</v>
      </c>
      <c r="O276" s="300">
        <v>10</v>
      </c>
      <c r="P276" s="300">
        <v>5</v>
      </c>
      <c r="Q276" s="300">
        <v>5</v>
      </c>
      <c r="R276" s="300">
        <v>4</v>
      </c>
      <c r="S276" s="300">
        <v>5</v>
      </c>
      <c r="T276" s="300">
        <v>6</v>
      </c>
      <c r="U276" s="300">
        <v>8</v>
      </c>
      <c r="V276" s="300">
        <v>9.5</v>
      </c>
      <c r="W276" s="300">
        <v>4</v>
      </c>
      <c r="X276" s="300">
        <v>5</v>
      </c>
      <c r="Y276" s="300">
        <v>7</v>
      </c>
      <c r="Z276" s="300">
        <v>6</v>
      </c>
      <c r="AB276" s="300"/>
      <c r="AC276" s="300"/>
      <c r="AD276" s="300"/>
      <c r="AE276" s="300"/>
      <c r="AF276" s="300"/>
    </row>
    <row r="277" spans="1:39" s="1" customFormat="1" ht="15.6" customHeight="1">
      <c r="A277" s="4" t="s">
        <v>11478</v>
      </c>
      <c r="B277" s="348" t="s">
        <v>11364</v>
      </c>
      <c r="C277" s="346" t="s">
        <v>11360</v>
      </c>
      <c r="D277" s="348" t="s">
        <v>6528</v>
      </c>
      <c r="E277" s="341">
        <v>60</v>
      </c>
      <c r="F277" s="350">
        <v>2008</v>
      </c>
      <c r="G277" s="350" t="s">
        <v>6524</v>
      </c>
      <c r="H277" s="300" t="s">
        <v>55</v>
      </c>
      <c r="I277" s="300" t="s">
        <v>55</v>
      </c>
      <c r="J277" s="300" t="s">
        <v>55</v>
      </c>
      <c r="K277" s="300" t="s">
        <v>55</v>
      </c>
      <c r="L277" s="183">
        <v>2022</v>
      </c>
      <c r="M277" s="4" t="s">
        <v>11383</v>
      </c>
      <c r="N277" s="350">
        <v>10</v>
      </c>
      <c r="O277" s="350">
        <v>4</v>
      </c>
      <c r="P277" s="350">
        <v>10</v>
      </c>
      <c r="Q277" s="350">
        <v>4</v>
      </c>
      <c r="R277" s="350">
        <v>3</v>
      </c>
      <c r="S277" s="350">
        <v>3</v>
      </c>
      <c r="T277" s="350">
        <v>9</v>
      </c>
      <c r="U277" s="350">
        <v>4</v>
      </c>
      <c r="V277" s="350">
        <v>10</v>
      </c>
      <c r="W277" s="350">
        <v>5</v>
      </c>
      <c r="X277" s="350">
        <v>3</v>
      </c>
      <c r="Y277" s="350">
        <v>8</v>
      </c>
      <c r="Z277" s="350">
        <v>5</v>
      </c>
      <c r="AA277" s="350"/>
      <c r="AB277" s="350"/>
      <c r="AC277" s="350"/>
      <c r="AD277" s="350"/>
      <c r="AE277" s="350"/>
      <c r="AF277" s="350"/>
      <c r="AG277" s="349"/>
    </row>
    <row r="278" spans="1:39" s="1" customFormat="1" ht="15.6" customHeight="1">
      <c r="A278" s="4" t="s">
        <v>11478</v>
      </c>
      <c r="B278" s="183" t="s">
        <v>11361</v>
      </c>
      <c r="C278" s="346" t="s">
        <v>11360</v>
      </c>
      <c r="D278" s="183" t="s">
        <v>11365</v>
      </c>
      <c r="E278" s="341">
        <v>58.125</v>
      </c>
      <c r="F278" s="300">
        <v>2012</v>
      </c>
      <c r="G278" s="300" t="s">
        <v>6524</v>
      </c>
      <c r="H278" s="300" t="s">
        <v>55</v>
      </c>
      <c r="I278" s="300" t="s">
        <v>55</v>
      </c>
      <c r="J278" s="300" t="s">
        <v>55</v>
      </c>
      <c r="K278" s="300" t="s">
        <v>55</v>
      </c>
      <c r="L278" s="183">
        <v>2022</v>
      </c>
      <c r="M278" s="4" t="s">
        <v>11383</v>
      </c>
      <c r="N278" s="300">
        <v>0</v>
      </c>
      <c r="O278" s="300">
        <v>2</v>
      </c>
      <c r="P278" s="300">
        <v>2</v>
      </c>
      <c r="Q278" s="300">
        <v>9</v>
      </c>
      <c r="R278" s="300">
        <v>3</v>
      </c>
      <c r="S278" s="300">
        <v>5</v>
      </c>
      <c r="T278" s="300">
        <v>0</v>
      </c>
      <c r="U278" s="300">
        <v>8</v>
      </c>
      <c r="V278" s="300">
        <v>10</v>
      </c>
      <c r="W278" s="300">
        <v>10</v>
      </c>
      <c r="X278" s="300">
        <v>2</v>
      </c>
      <c r="Y278" s="300">
        <v>10</v>
      </c>
      <c r="Z278" s="300">
        <v>8</v>
      </c>
      <c r="AA278" s="1">
        <v>7</v>
      </c>
      <c r="AB278" s="300">
        <v>7</v>
      </c>
      <c r="AC278" s="300">
        <v>10</v>
      </c>
    </row>
    <row r="279" spans="1:39" ht="15.6" customHeight="1">
      <c r="A279" s="4" t="s">
        <v>11478</v>
      </c>
      <c r="B279" s="183" t="s">
        <v>11382</v>
      </c>
      <c r="C279" s="346" t="s">
        <v>11360</v>
      </c>
      <c r="D279" s="183" t="s">
        <v>11365</v>
      </c>
      <c r="E279" s="341">
        <v>57.777777777777779</v>
      </c>
      <c r="F279" s="300">
        <v>2008</v>
      </c>
      <c r="G279" s="300" t="s">
        <v>6524</v>
      </c>
      <c r="H279" s="300" t="s">
        <v>55</v>
      </c>
      <c r="I279" s="300" t="s">
        <v>55</v>
      </c>
      <c r="J279" s="300" t="s">
        <v>55</v>
      </c>
      <c r="K279" s="300" t="s">
        <v>55</v>
      </c>
      <c r="L279" s="183">
        <v>2022</v>
      </c>
      <c r="M279" s="4" t="s">
        <v>11383</v>
      </c>
      <c r="N279" s="300">
        <v>2</v>
      </c>
      <c r="O279" s="300">
        <v>4</v>
      </c>
      <c r="P279" s="300">
        <v>6</v>
      </c>
      <c r="Q279" s="300">
        <v>3</v>
      </c>
      <c r="R279" s="300">
        <v>6</v>
      </c>
      <c r="S279" s="300">
        <v>3</v>
      </c>
      <c r="T279" s="300">
        <v>5</v>
      </c>
      <c r="U279" s="300">
        <v>10</v>
      </c>
      <c r="V279" s="300">
        <v>6</v>
      </c>
      <c r="W279" s="300">
        <v>6</v>
      </c>
      <c r="X279" s="300">
        <v>6</v>
      </c>
      <c r="Y279" s="300">
        <v>7</v>
      </c>
      <c r="Z279" s="300">
        <v>9</v>
      </c>
      <c r="AA279" s="1">
        <v>10</v>
      </c>
      <c r="AB279" s="300">
        <v>8</v>
      </c>
      <c r="AC279" s="300">
        <v>8</v>
      </c>
      <c r="AD279" s="300">
        <v>1</v>
      </c>
      <c r="AE279" s="300">
        <v>4</v>
      </c>
    </row>
    <row r="280" spans="1:39" ht="15.6" customHeight="1">
      <c r="A280" s="4" t="s">
        <v>11478</v>
      </c>
      <c r="B280" s="183" t="s">
        <v>11364</v>
      </c>
      <c r="C280" s="346" t="s">
        <v>11360</v>
      </c>
      <c r="D280" s="183" t="s">
        <v>11365</v>
      </c>
      <c r="E280" s="341">
        <v>57.727272727272727</v>
      </c>
      <c r="F280" s="300">
        <v>2007</v>
      </c>
      <c r="G280" s="300" t="s">
        <v>6524</v>
      </c>
      <c r="H280" s="300" t="s">
        <v>55</v>
      </c>
      <c r="I280" s="300" t="s">
        <v>55</v>
      </c>
      <c r="J280" s="300" t="s">
        <v>55</v>
      </c>
      <c r="K280" s="300" t="s">
        <v>55</v>
      </c>
      <c r="L280" s="183">
        <v>2022</v>
      </c>
      <c r="M280" s="4" t="s">
        <v>11383</v>
      </c>
      <c r="N280" s="300">
        <v>6</v>
      </c>
      <c r="O280" s="300">
        <v>6</v>
      </c>
      <c r="P280" s="300">
        <v>10</v>
      </c>
      <c r="Q280" s="300">
        <v>8</v>
      </c>
      <c r="R280" s="300">
        <v>6</v>
      </c>
      <c r="T280" s="300">
        <v>3</v>
      </c>
      <c r="U280" s="300">
        <v>1.5</v>
      </c>
      <c r="V280" s="300">
        <v>2</v>
      </c>
      <c r="W280" s="300">
        <v>10</v>
      </c>
      <c r="X280" s="300">
        <v>7</v>
      </c>
      <c r="Y280" s="300">
        <v>4</v>
      </c>
    </row>
    <row r="281" spans="1:39" ht="15.6" customHeight="1">
      <c r="A281" s="4" t="s">
        <v>11478</v>
      </c>
      <c r="B281" s="183" t="s">
        <v>11382</v>
      </c>
      <c r="C281" s="346" t="s">
        <v>11360</v>
      </c>
      <c r="D281" s="348" t="s">
        <v>6528</v>
      </c>
      <c r="E281" s="341">
        <v>56.666666666666671</v>
      </c>
      <c r="F281" s="300">
        <v>2008</v>
      </c>
      <c r="G281" s="300" t="s">
        <v>6524</v>
      </c>
      <c r="H281" s="300" t="s">
        <v>55</v>
      </c>
      <c r="I281" s="300" t="s">
        <v>55</v>
      </c>
      <c r="J281" s="300" t="s">
        <v>55</v>
      </c>
      <c r="K281" s="300" t="s">
        <v>55</v>
      </c>
      <c r="L281" s="183">
        <v>2022</v>
      </c>
      <c r="M281" s="4" t="s">
        <v>11383</v>
      </c>
      <c r="N281" s="300">
        <v>5</v>
      </c>
      <c r="O281" s="300">
        <v>5</v>
      </c>
      <c r="P281" s="300">
        <v>6.5</v>
      </c>
      <c r="Q281" s="300">
        <v>7</v>
      </c>
      <c r="R281" s="300">
        <v>10</v>
      </c>
      <c r="S281" s="300">
        <v>5.5</v>
      </c>
      <c r="T281" s="300">
        <v>7</v>
      </c>
      <c r="U281" s="300">
        <v>3</v>
      </c>
      <c r="V281" s="300">
        <v>6</v>
      </c>
      <c r="W281" s="300">
        <v>7</v>
      </c>
      <c r="X281" s="300">
        <v>2</v>
      </c>
      <c r="Y281" s="300">
        <v>4</v>
      </c>
      <c r="Z281" s="300"/>
      <c r="AB281" s="300"/>
      <c r="AC281" s="300"/>
      <c r="AD281" s="300"/>
      <c r="AE281" s="300"/>
      <c r="AF281" s="300"/>
    </row>
    <row r="282" spans="1:39" ht="15.6" customHeight="1">
      <c r="A282" s="4" t="s">
        <v>8940</v>
      </c>
      <c r="B282" s="348" t="s">
        <v>11368</v>
      </c>
      <c r="C282" s="346" t="s">
        <v>11360</v>
      </c>
      <c r="D282" s="348" t="s">
        <v>11369</v>
      </c>
      <c r="E282" s="341">
        <v>56.5</v>
      </c>
      <c r="F282" s="350">
        <v>2001</v>
      </c>
      <c r="G282" s="350" t="s">
        <v>6524</v>
      </c>
      <c r="H282" s="300" t="s">
        <v>55</v>
      </c>
      <c r="I282" s="300" t="s">
        <v>55</v>
      </c>
      <c r="J282" s="300" t="s">
        <v>55</v>
      </c>
      <c r="K282" s="300" t="s">
        <v>55</v>
      </c>
      <c r="L282" s="183">
        <v>2022</v>
      </c>
      <c r="M282" s="4" t="s">
        <v>11383</v>
      </c>
      <c r="N282" s="350">
        <v>7</v>
      </c>
      <c r="O282" s="350">
        <v>5</v>
      </c>
      <c r="P282" s="350">
        <v>4</v>
      </c>
      <c r="Q282" s="350">
        <v>2</v>
      </c>
      <c r="R282" s="350">
        <v>5</v>
      </c>
      <c r="S282" s="350">
        <v>6</v>
      </c>
      <c r="T282" s="350">
        <v>3</v>
      </c>
      <c r="U282" s="350">
        <v>10</v>
      </c>
      <c r="V282" s="350">
        <v>8</v>
      </c>
      <c r="W282" s="350">
        <v>10</v>
      </c>
      <c r="X282" s="350">
        <v>6</v>
      </c>
      <c r="Y282" s="350">
        <v>10</v>
      </c>
      <c r="Z282" s="350">
        <v>5</v>
      </c>
      <c r="AA282" s="350">
        <v>6</v>
      </c>
      <c r="AB282" s="350">
        <v>5</v>
      </c>
      <c r="AC282" s="350">
        <v>4</v>
      </c>
      <c r="AD282" s="350">
        <v>5</v>
      </c>
      <c r="AE282" s="350">
        <v>5</v>
      </c>
      <c r="AF282" s="350">
        <v>7</v>
      </c>
      <c r="AG282" s="349">
        <v>0</v>
      </c>
      <c r="AH282" s="349">
        <v>8</v>
      </c>
      <c r="AI282" s="349">
        <v>2</v>
      </c>
      <c r="AJ282" s="349">
        <v>0</v>
      </c>
      <c r="AK282" s="349">
        <v>6</v>
      </c>
      <c r="AL282" s="349">
        <v>6</v>
      </c>
      <c r="AM282" s="349">
        <v>9</v>
      </c>
    </row>
    <row r="283" spans="1:39" ht="15.6" customHeight="1">
      <c r="A283" s="4" t="s">
        <v>11478</v>
      </c>
      <c r="B283" s="183" t="s">
        <v>11375</v>
      </c>
      <c r="C283" s="346" t="s">
        <v>11360</v>
      </c>
      <c r="D283" s="348" t="s">
        <v>6528</v>
      </c>
      <c r="E283" s="341">
        <v>55.833333333333329</v>
      </c>
      <c r="F283" s="300">
        <v>2010</v>
      </c>
      <c r="G283" s="300" t="s">
        <v>6524</v>
      </c>
      <c r="H283" s="300" t="s">
        <v>55</v>
      </c>
      <c r="I283" s="300" t="s">
        <v>55</v>
      </c>
      <c r="J283" s="300" t="s">
        <v>55</v>
      </c>
      <c r="K283" s="300" t="s">
        <v>55</v>
      </c>
      <c r="L283" s="183">
        <v>2022</v>
      </c>
      <c r="M283" s="4" t="s">
        <v>11383</v>
      </c>
      <c r="N283" s="300">
        <v>0</v>
      </c>
      <c r="O283" s="300">
        <v>10</v>
      </c>
      <c r="P283" s="300">
        <v>4</v>
      </c>
      <c r="Q283" s="300">
        <v>5</v>
      </c>
      <c r="R283" s="300">
        <v>4</v>
      </c>
      <c r="S283" s="300">
        <v>6</v>
      </c>
      <c r="T283" s="300">
        <v>6</v>
      </c>
      <c r="U283" s="300">
        <v>7</v>
      </c>
      <c r="V283" s="300">
        <v>10</v>
      </c>
      <c r="W283" s="300">
        <v>10</v>
      </c>
      <c r="X283" s="300">
        <v>3</v>
      </c>
      <c r="Y283" s="300">
        <v>2</v>
      </c>
      <c r="Z283" s="300"/>
      <c r="AB283" s="300"/>
      <c r="AC283" s="300"/>
      <c r="AD283" s="300"/>
      <c r="AE283" s="300"/>
      <c r="AF283" s="300"/>
    </row>
    <row r="284" spans="1:39" ht="15.6" customHeight="1">
      <c r="A284" s="4" t="s">
        <v>8940</v>
      </c>
      <c r="B284" s="348" t="s">
        <v>11373</v>
      </c>
      <c r="C284" s="346" t="s">
        <v>11360</v>
      </c>
      <c r="D284" s="348" t="s">
        <v>11369</v>
      </c>
      <c r="E284" s="341">
        <v>55.75</v>
      </c>
      <c r="F284" s="350">
        <v>2002</v>
      </c>
      <c r="G284" s="350" t="s">
        <v>6524</v>
      </c>
      <c r="H284" s="300" t="s">
        <v>55</v>
      </c>
      <c r="I284" s="300" t="s">
        <v>55</v>
      </c>
      <c r="J284" s="300" t="s">
        <v>55</v>
      </c>
      <c r="K284" s="300" t="s">
        <v>55</v>
      </c>
      <c r="L284" s="183">
        <v>2022</v>
      </c>
      <c r="M284" s="4" t="s">
        <v>11383</v>
      </c>
      <c r="N284" s="350">
        <v>7</v>
      </c>
      <c r="O284" s="350">
        <v>5</v>
      </c>
      <c r="P284" s="350">
        <v>10</v>
      </c>
      <c r="Q284" s="350">
        <v>6</v>
      </c>
      <c r="R284" s="350">
        <v>3</v>
      </c>
      <c r="S284" s="350">
        <v>8</v>
      </c>
      <c r="T284" s="350">
        <v>6.5</v>
      </c>
      <c r="U284" s="350">
        <v>6</v>
      </c>
      <c r="V284" s="350">
        <v>4</v>
      </c>
      <c r="W284" s="350">
        <v>4</v>
      </c>
      <c r="X284" s="350">
        <v>0</v>
      </c>
      <c r="Y284" s="350">
        <v>8</v>
      </c>
      <c r="Z284" s="350">
        <v>7</v>
      </c>
      <c r="AA284" s="350">
        <v>7</v>
      </c>
      <c r="AB284" s="350">
        <v>4</v>
      </c>
      <c r="AC284" s="350">
        <v>7</v>
      </c>
      <c r="AD284" s="350">
        <v>3</v>
      </c>
      <c r="AE284" s="350">
        <v>5</v>
      </c>
      <c r="AF284" s="350">
        <v>5</v>
      </c>
      <c r="AG284" s="349">
        <v>6</v>
      </c>
      <c r="AH284" s="349">
        <v>6</v>
      </c>
      <c r="AI284" s="349">
        <v>6</v>
      </c>
      <c r="AJ284" s="349">
        <v>5</v>
      </c>
      <c r="AK284" s="349">
        <v>3</v>
      </c>
      <c r="AL284" s="349">
        <v>5</v>
      </c>
      <c r="AM284" s="349">
        <v>6</v>
      </c>
    </row>
    <row r="285" spans="1:39" ht="15.6" customHeight="1">
      <c r="A285" s="4" t="s">
        <v>11478</v>
      </c>
      <c r="B285" s="183" t="s">
        <v>11372</v>
      </c>
      <c r="C285" s="346" t="s">
        <v>11360</v>
      </c>
      <c r="D285" s="348" t="s">
        <v>6528</v>
      </c>
      <c r="E285" s="341">
        <v>55.384615384615387</v>
      </c>
      <c r="F285" s="300">
        <v>2011</v>
      </c>
      <c r="G285" s="300" t="s">
        <v>6524</v>
      </c>
      <c r="H285" s="300" t="s">
        <v>55</v>
      </c>
      <c r="I285" s="300" t="s">
        <v>55</v>
      </c>
      <c r="J285" s="300" t="s">
        <v>55</v>
      </c>
      <c r="K285" s="300" t="s">
        <v>55</v>
      </c>
      <c r="L285" s="183">
        <v>2022</v>
      </c>
      <c r="M285" s="4" t="s">
        <v>11383</v>
      </c>
      <c r="N285" s="300">
        <v>4</v>
      </c>
      <c r="O285" s="300">
        <v>4</v>
      </c>
      <c r="P285" s="300">
        <v>5</v>
      </c>
      <c r="Q285" s="300">
        <v>8</v>
      </c>
      <c r="R285" s="300">
        <v>1</v>
      </c>
      <c r="S285" s="300">
        <v>7</v>
      </c>
      <c r="T285" s="300">
        <v>6</v>
      </c>
      <c r="U285" s="300">
        <v>7</v>
      </c>
      <c r="V285" s="300">
        <v>4</v>
      </c>
      <c r="W285" s="300">
        <v>4</v>
      </c>
      <c r="X285" s="300">
        <v>7</v>
      </c>
      <c r="Y285" s="300">
        <v>10</v>
      </c>
      <c r="Z285" s="300">
        <v>5</v>
      </c>
      <c r="AB285" s="300"/>
      <c r="AC285" s="300"/>
      <c r="AD285" s="300"/>
      <c r="AE285" s="300"/>
      <c r="AF285" s="300"/>
    </row>
    <row r="286" spans="1:39" ht="15.6" customHeight="1">
      <c r="A286" s="4" t="s">
        <v>8940</v>
      </c>
      <c r="B286" s="183" t="s">
        <v>11373</v>
      </c>
      <c r="C286" s="346" t="s">
        <v>11360</v>
      </c>
      <c r="D286" s="183" t="s">
        <v>11377</v>
      </c>
      <c r="E286" s="341">
        <v>55.384615384615387</v>
      </c>
      <c r="F286" s="300">
        <v>2004</v>
      </c>
      <c r="G286" s="300" t="s">
        <v>6524</v>
      </c>
      <c r="H286" s="300" t="s">
        <v>55</v>
      </c>
      <c r="I286" s="300" t="s">
        <v>55</v>
      </c>
      <c r="J286" s="300" t="s">
        <v>55</v>
      </c>
      <c r="K286" s="300" t="s">
        <v>55</v>
      </c>
      <c r="L286" s="183">
        <v>2022</v>
      </c>
      <c r="M286" s="4" t="s">
        <v>11383</v>
      </c>
      <c r="N286" s="300">
        <v>8</v>
      </c>
      <c r="O286" s="300">
        <v>2</v>
      </c>
      <c r="P286" s="300">
        <v>4</v>
      </c>
      <c r="Q286" s="300">
        <v>7</v>
      </c>
      <c r="R286" s="300">
        <v>4</v>
      </c>
      <c r="S286" s="300">
        <v>7</v>
      </c>
      <c r="T286" s="300">
        <v>6</v>
      </c>
      <c r="U286" s="300">
        <v>8</v>
      </c>
      <c r="V286" s="300">
        <v>6</v>
      </c>
      <c r="W286" s="300">
        <v>3</v>
      </c>
      <c r="X286" s="300">
        <v>7</v>
      </c>
      <c r="Y286" s="300">
        <v>3</v>
      </c>
      <c r="Z286" s="300">
        <v>7</v>
      </c>
    </row>
    <row r="287" spans="1:39" ht="15.6" customHeight="1">
      <c r="A287" s="4" t="s">
        <v>11478</v>
      </c>
      <c r="B287" s="183" t="s">
        <v>11372</v>
      </c>
      <c r="C287" s="346" t="s">
        <v>11360</v>
      </c>
      <c r="D287" s="183" t="s">
        <v>11365</v>
      </c>
      <c r="E287" s="341">
        <v>54</v>
      </c>
      <c r="F287" s="300">
        <v>2011</v>
      </c>
      <c r="G287" s="300" t="s">
        <v>6524</v>
      </c>
      <c r="H287" s="300" t="s">
        <v>55</v>
      </c>
      <c r="I287" s="300" t="s">
        <v>55</v>
      </c>
      <c r="J287" s="300" t="s">
        <v>55</v>
      </c>
      <c r="K287" s="300" t="s">
        <v>55</v>
      </c>
      <c r="L287" s="183">
        <v>2022</v>
      </c>
      <c r="M287" s="4" t="s">
        <v>11383</v>
      </c>
      <c r="N287" s="300">
        <v>10</v>
      </c>
      <c r="O287" s="300">
        <v>6</v>
      </c>
      <c r="P287" s="300">
        <v>1</v>
      </c>
      <c r="Q287" s="300">
        <v>6</v>
      </c>
      <c r="R287" s="300">
        <v>0</v>
      </c>
      <c r="S287" s="300">
        <v>8</v>
      </c>
      <c r="T287" s="300">
        <v>2</v>
      </c>
      <c r="U287" s="300">
        <v>5</v>
      </c>
      <c r="V287" s="300">
        <v>5</v>
      </c>
      <c r="W287" s="300">
        <v>6</v>
      </c>
      <c r="X287" s="300">
        <v>10</v>
      </c>
      <c r="Y287" s="300">
        <v>10</v>
      </c>
      <c r="Z287" s="300">
        <v>2</v>
      </c>
      <c r="AA287" s="1">
        <v>3</v>
      </c>
      <c r="AB287" s="300">
        <v>7</v>
      </c>
    </row>
    <row r="288" spans="1:39" ht="15.6" customHeight="1">
      <c r="A288" s="4" t="s">
        <v>11478</v>
      </c>
      <c r="B288" s="183" t="s">
        <v>11373</v>
      </c>
      <c r="C288" s="346" t="s">
        <v>11360</v>
      </c>
      <c r="D288" s="183" t="s">
        <v>11374</v>
      </c>
      <c r="E288" s="341">
        <v>53.846153846153854</v>
      </c>
      <c r="F288" s="300">
        <v>2002</v>
      </c>
      <c r="G288" s="300" t="s">
        <v>6524</v>
      </c>
      <c r="H288" s="300" t="s">
        <v>55</v>
      </c>
      <c r="I288" s="300" t="s">
        <v>55</v>
      </c>
      <c r="J288" s="300" t="s">
        <v>55</v>
      </c>
      <c r="K288" s="300" t="s">
        <v>55</v>
      </c>
      <c r="L288" s="183">
        <v>2022</v>
      </c>
      <c r="M288" s="4" t="s">
        <v>11383</v>
      </c>
      <c r="N288" s="300">
        <v>7</v>
      </c>
      <c r="O288" s="300">
        <v>8</v>
      </c>
      <c r="P288" s="300">
        <v>7</v>
      </c>
      <c r="Q288" s="300">
        <v>4</v>
      </c>
      <c r="R288" s="300">
        <v>3</v>
      </c>
      <c r="S288" s="300">
        <v>3</v>
      </c>
      <c r="T288" s="300">
        <v>7</v>
      </c>
      <c r="U288" s="300">
        <v>2</v>
      </c>
      <c r="V288" s="300">
        <v>3</v>
      </c>
      <c r="W288" s="300">
        <v>5</v>
      </c>
      <c r="X288" s="300">
        <v>8</v>
      </c>
      <c r="Y288" s="300">
        <v>7</v>
      </c>
      <c r="Z288" s="300">
        <v>6</v>
      </c>
      <c r="AH288" s="349"/>
    </row>
    <row r="289" spans="1:50" ht="15.6" customHeight="1">
      <c r="A289" s="4" t="s">
        <v>11478</v>
      </c>
      <c r="B289" s="183" t="s">
        <v>11368</v>
      </c>
      <c r="C289" s="346" t="s">
        <v>11360</v>
      </c>
      <c r="D289" s="183" t="s">
        <v>11371</v>
      </c>
      <c r="E289" s="341">
        <v>53.333333333333329</v>
      </c>
      <c r="F289" s="300">
        <v>2010</v>
      </c>
      <c r="G289" s="300" t="s">
        <v>6524</v>
      </c>
      <c r="H289" s="300" t="s">
        <v>55</v>
      </c>
      <c r="I289" s="300" t="s">
        <v>55</v>
      </c>
      <c r="J289" s="300" t="s">
        <v>55</v>
      </c>
      <c r="K289" s="300" t="s">
        <v>55</v>
      </c>
      <c r="L289" s="183">
        <v>2022</v>
      </c>
      <c r="M289" s="4" t="s">
        <v>11383</v>
      </c>
      <c r="N289" s="300">
        <v>9</v>
      </c>
      <c r="O289" s="300">
        <v>4</v>
      </c>
      <c r="P289" s="300">
        <v>6</v>
      </c>
      <c r="Q289" s="300">
        <v>4</v>
      </c>
      <c r="R289" s="300">
        <v>6</v>
      </c>
      <c r="S289" s="300">
        <v>6</v>
      </c>
      <c r="T289" s="300">
        <v>4</v>
      </c>
      <c r="U289" s="300">
        <v>4</v>
      </c>
      <c r="V289" s="300">
        <v>5</v>
      </c>
      <c r="W289" s="300">
        <v>4</v>
      </c>
      <c r="X289" s="300">
        <v>6</v>
      </c>
      <c r="Y289" s="300">
        <v>6</v>
      </c>
      <c r="Z289" s="349"/>
      <c r="AA289" s="349"/>
      <c r="AB289" s="349"/>
      <c r="AD289" s="349"/>
      <c r="AE289" s="349"/>
    </row>
    <row r="290" spans="1:50" ht="15.6" customHeight="1">
      <c r="A290" s="4" t="s">
        <v>11478</v>
      </c>
      <c r="B290" s="183" t="s">
        <v>11375</v>
      </c>
      <c r="C290" s="346" t="s">
        <v>11360</v>
      </c>
      <c r="D290" s="183" t="s">
        <v>11365</v>
      </c>
      <c r="E290" s="341">
        <v>52.75</v>
      </c>
      <c r="F290" s="300">
        <v>2010</v>
      </c>
      <c r="G290" s="300" t="s">
        <v>6524</v>
      </c>
      <c r="H290" s="300" t="s">
        <v>55</v>
      </c>
      <c r="I290" s="300" t="s">
        <v>55</v>
      </c>
      <c r="J290" s="300" t="s">
        <v>55</v>
      </c>
      <c r="K290" s="300" t="s">
        <v>55</v>
      </c>
      <c r="L290" s="186">
        <v>2022</v>
      </c>
      <c r="M290" s="4" t="s">
        <v>11383</v>
      </c>
      <c r="N290" s="300">
        <v>6</v>
      </c>
      <c r="O290" s="300">
        <v>0</v>
      </c>
      <c r="P290" s="300">
        <v>1</v>
      </c>
      <c r="Q290" s="300">
        <v>6</v>
      </c>
      <c r="R290" s="300">
        <v>4</v>
      </c>
      <c r="S290" s="300">
        <v>4</v>
      </c>
      <c r="T290" s="300">
        <v>3</v>
      </c>
      <c r="U290" s="300">
        <v>7</v>
      </c>
      <c r="V290" s="300">
        <v>9</v>
      </c>
      <c r="W290" s="300">
        <v>9</v>
      </c>
      <c r="X290" s="300">
        <v>1</v>
      </c>
      <c r="Y290" s="300">
        <v>0</v>
      </c>
      <c r="Z290" s="300">
        <v>2</v>
      </c>
      <c r="AA290" s="1">
        <v>3</v>
      </c>
      <c r="AB290" s="300">
        <v>10</v>
      </c>
      <c r="AC290" s="300">
        <v>10</v>
      </c>
      <c r="AD290" s="300">
        <v>9</v>
      </c>
      <c r="AE290" s="300">
        <v>10</v>
      </c>
      <c r="AF290" s="300">
        <v>10</v>
      </c>
      <c r="AG290" s="1">
        <v>1.5</v>
      </c>
      <c r="AH290" s="347"/>
      <c r="AI290" s="347"/>
      <c r="AJ290" s="347"/>
      <c r="AK290" s="347"/>
      <c r="AL290" s="347"/>
      <c r="AM290" s="347"/>
    </row>
    <row r="291" spans="1:50" s="186" customFormat="1" ht="15.6" customHeight="1">
      <c r="A291" s="4" t="s">
        <v>11478</v>
      </c>
      <c r="B291" s="183" t="s">
        <v>11361</v>
      </c>
      <c r="C291" s="346" t="s">
        <v>11360</v>
      </c>
      <c r="D291" s="348" t="s">
        <v>6528</v>
      </c>
      <c r="E291" s="341">
        <v>52.727272727272727</v>
      </c>
      <c r="F291" s="300">
        <v>2012</v>
      </c>
      <c r="G291" s="300" t="s">
        <v>6524</v>
      </c>
      <c r="H291" s="300" t="s">
        <v>55</v>
      </c>
      <c r="I291" s="300" t="s">
        <v>55</v>
      </c>
      <c r="J291" s="300" t="s">
        <v>55</v>
      </c>
      <c r="K291" s="300" t="s">
        <v>55</v>
      </c>
      <c r="L291" s="186">
        <v>2022</v>
      </c>
      <c r="M291" s="4" t="s">
        <v>11383</v>
      </c>
      <c r="N291" s="300">
        <v>6</v>
      </c>
      <c r="O291" s="300">
        <v>3</v>
      </c>
      <c r="P291" s="300">
        <v>6</v>
      </c>
      <c r="Q291" s="300">
        <v>4</v>
      </c>
      <c r="R291" s="300">
        <v>7</v>
      </c>
      <c r="S291" s="300">
        <v>7</v>
      </c>
      <c r="T291" s="300">
        <v>6</v>
      </c>
      <c r="U291" s="300">
        <v>5</v>
      </c>
      <c r="V291" s="300">
        <v>6</v>
      </c>
      <c r="W291" s="300">
        <v>5</v>
      </c>
      <c r="X291" s="300">
        <v>3</v>
      </c>
      <c r="Y291" s="300"/>
      <c r="Z291" s="300"/>
      <c r="AA291" s="1"/>
      <c r="AB291" s="300"/>
      <c r="AC291" s="300"/>
      <c r="AD291" s="300"/>
      <c r="AE291" s="300"/>
      <c r="AF291" s="300"/>
      <c r="AG291" s="1"/>
      <c r="AH291" s="347"/>
      <c r="AI291" s="347"/>
      <c r="AJ291" s="347"/>
      <c r="AK291" s="347"/>
      <c r="AL291" s="347"/>
      <c r="AM291" s="347"/>
      <c r="AN291" s="347"/>
      <c r="AO291" s="347"/>
      <c r="AP291" s="347"/>
      <c r="AQ291" s="347"/>
      <c r="AR291" s="347"/>
      <c r="AS291" s="347"/>
      <c r="AT291" s="347"/>
      <c r="AU291" s="347"/>
      <c r="AV291" s="347"/>
      <c r="AW291" s="347"/>
      <c r="AX291" s="347"/>
    </row>
    <row r="292" spans="1:50" s="186" customFormat="1" ht="15.6" customHeight="1">
      <c r="A292" s="4" t="s">
        <v>11478</v>
      </c>
      <c r="B292" s="183" t="s">
        <v>11379</v>
      </c>
      <c r="C292" s="346" t="s">
        <v>11360</v>
      </c>
      <c r="D292" s="348" t="s">
        <v>6528</v>
      </c>
      <c r="E292" s="341">
        <v>52.307692307692307</v>
      </c>
      <c r="F292" s="300">
        <v>2013</v>
      </c>
      <c r="G292" s="300" t="s">
        <v>6524</v>
      </c>
      <c r="H292" s="300" t="s">
        <v>55</v>
      </c>
      <c r="I292" s="300" t="s">
        <v>55</v>
      </c>
      <c r="J292" s="300" t="s">
        <v>55</v>
      </c>
      <c r="K292" s="300" t="s">
        <v>55</v>
      </c>
      <c r="L292" s="186">
        <v>2022</v>
      </c>
      <c r="M292" s="4" t="s">
        <v>11383</v>
      </c>
      <c r="N292" s="300">
        <v>6</v>
      </c>
      <c r="O292" s="300">
        <v>4</v>
      </c>
      <c r="P292" s="300">
        <v>4</v>
      </c>
      <c r="Q292" s="300">
        <v>5</v>
      </c>
      <c r="R292" s="300">
        <v>5</v>
      </c>
      <c r="S292" s="300">
        <v>5</v>
      </c>
      <c r="T292" s="300">
        <v>6</v>
      </c>
      <c r="U292" s="300">
        <v>6</v>
      </c>
      <c r="V292" s="300">
        <v>6</v>
      </c>
      <c r="W292" s="300">
        <v>7</v>
      </c>
      <c r="X292" s="300">
        <v>3</v>
      </c>
      <c r="Y292" s="300">
        <v>9</v>
      </c>
      <c r="Z292" s="300">
        <v>2</v>
      </c>
      <c r="AA292" s="1"/>
      <c r="AB292" s="300"/>
      <c r="AC292" s="300"/>
      <c r="AD292" s="300"/>
      <c r="AE292" s="300"/>
      <c r="AF292" s="300"/>
      <c r="AG292" s="1"/>
      <c r="AH292" s="347"/>
      <c r="AI292" s="347"/>
      <c r="AJ292" s="347"/>
      <c r="AK292" s="347"/>
      <c r="AL292" s="347"/>
      <c r="AM292" s="347"/>
      <c r="AN292" s="347"/>
      <c r="AO292" s="347"/>
      <c r="AP292" s="347"/>
      <c r="AQ292" s="347"/>
      <c r="AR292" s="347"/>
      <c r="AS292" s="347"/>
      <c r="AT292" s="347"/>
      <c r="AU292" s="347"/>
      <c r="AV292" s="347"/>
      <c r="AW292" s="347"/>
      <c r="AX292" s="347"/>
    </row>
    <row r="293" spans="1:50" s="186" customFormat="1" ht="15.6" customHeight="1">
      <c r="A293" s="4" t="s">
        <v>11478</v>
      </c>
      <c r="B293" s="183" t="s">
        <v>11504</v>
      </c>
      <c r="C293" s="346" t="s">
        <v>11360</v>
      </c>
      <c r="D293" s="183" t="s">
        <v>6528</v>
      </c>
      <c r="E293" s="341">
        <v>50</v>
      </c>
      <c r="F293" s="300">
        <v>2011</v>
      </c>
      <c r="G293" s="300" t="s">
        <v>6524</v>
      </c>
      <c r="H293" s="347" t="s">
        <v>55</v>
      </c>
      <c r="I293" s="347" t="s">
        <v>55</v>
      </c>
      <c r="J293" s="347" t="s">
        <v>55</v>
      </c>
      <c r="K293" s="347" t="s">
        <v>55</v>
      </c>
      <c r="L293" s="186">
        <v>2022</v>
      </c>
      <c r="M293" s="186" t="s">
        <v>11383</v>
      </c>
      <c r="N293" s="300">
        <v>2</v>
      </c>
      <c r="O293" s="300">
        <v>5</v>
      </c>
      <c r="P293" s="300">
        <v>5</v>
      </c>
      <c r="Q293" s="300">
        <v>6</v>
      </c>
      <c r="R293" s="300">
        <v>6</v>
      </c>
      <c r="S293" s="349">
        <v>5</v>
      </c>
      <c r="T293" s="349">
        <v>5</v>
      </c>
      <c r="U293" s="300">
        <v>0</v>
      </c>
      <c r="V293" s="300">
        <v>9</v>
      </c>
      <c r="W293" s="300">
        <v>7</v>
      </c>
      <c r="X293" s="300">
        <v>4</v>
      </c>
      <c r="Y293" s="300">
        <v>6</v>
      </c>
      <c r="Z293" s="349">
        <v>5</v>
      </c>
      <c r="AA293" s="1"/>
      <c r="AB293" s="1"/>
      <c r="AC293" s="1"/>
      <c r="AD293" s="1"/>
      <c r="AE293" s="1"/>
      <c r="AF293" s="1"/>
      <c r="AG293" s="1"/>
      <c r="AH293" s="347"/>
      <c r="AI293" s="347"/>
      <c r="AJ293" s="347"/>
      <c r="AK293" s="347"/>
      <c r="AL293" s="347"/>
      <c r="AM293" s="347"/>
      <c r="AN293" s="347"/>
      <c r="AO293" s="347"/>
      <c r="AP293" s="347"/>
      <c r="AQ293" s="347"/>
      <c r="AR293" s="347"/>
      <c r="AS293" s="347"/>
      <c r="AT293" s="347"/>
      <c r="AU293" s="347"/>
      <c r="AV293" s="347"/>
      <c r="AW293" s="347"/>
      <c r="AX293" s="347"/>
    </row>
    <row r="294" spans="1:50" s="186" customFormat="1" ht="15.6" customHeight="1">
      <c r="A294" s="4" t="s">
        <v>11478</v>
      </c>
      <c r="B294" s="183" t="s">
        <v>11361</v>
      </c>
      <c r="C294" s="346" t="s">
        <v>11360</v>
      </c>
      <c r="D294" s="348" t="s">
        <v>6528</v>
      </c>
      <c r="E294" s="341">
        <v>49.090909090909093</v>
      </c>
      <c r="F294" s="300">
        <v>2012</v>
      </c>
      <c r="G294" s="300" t="s">
        <v>6524</v>
      </c>
      <c r="H294" s="347" t="s">
        <v>55</v>
      </c>
      <c r="I294" s="347" t="s">
        <v>55</v>
      </c>
      <c r="J294" s="347" t="s">
        <v>55</v>
      </c>
      <c r="K294" s="347" t="s">
        <v>55</v>
      </c>
      <c r="L294" s="186">
        <v>2022</v>
      </c>
      <c r="M294" s="186" t="s">
        <v>11383</v>
      </c>
      <c r="N294" s="300">
        <v>6</v>
      </c>
      <c r="O294" s="300">
        <v>4</v>
      </c>
      <c r="P294" s="300">
        <v>6</v>
      </c>
      <c r="Q294" s="300">
        <v>4</v>
      </c>
      <c r="R294" s="300">
        <v>5</v>
      </c>
      <c r="S294" s="300">
        <v>7</v>
      </c>
      <c r="T294" s="300">
        <v>6</v>
      </c>
      <c r="U294" s="300">
        <v>5</v>
      </c>
      <c r="V294" s="300">
        <v>5</v>
      </c>
      <c r="W294" s="300">
        <v>5</v>
      </c>
      <c r="X294" s="300">
        <v>1</v>
      </c>
      <c r="Y294" s="300"/>
      <c r="Z294" s="300"/>
      <c r="AA294" s="1"/>
      <c r="AB294" s="1"/>
      <c r="AC294" s="1"/>
      <c r="AD294" s="1"/>
      <c r="AE294" s="1"/>
      <c r="AF294" s="1"/>
      <c r="AG294" s="1"/>
      <c r="AH294" s="347"/>
      <c r="AI294" s="347"/>
      <c r="AJ294" s="347"/>
      <c r="AK294" s="347"/>
      <c r="AL294" s="347"/>
      <c r="AM294" s="347"/>
      <c r="AN294" s="347"/>
      <c r="AO294" s="347"/>
      <c r="AP294" s="347"/>
      <c r="AQ294" s="347"/>
      <c r="AR294" s="347"/>
      <c r="AS294" s="347"/>
      <c r="AT294" s="347"/>
      <c r="AU294" s="347"/>
      <c r="AV294" s="347"/>
      <c r="AW294" s="347"/>
      <c r="AX294" s="347"/>
    </row>
    <row r="295" spans="1:50" s="186" customFormat="1" ht="15.6" customHeight="1">
      <c r="A295" s="4" t="s">
        <v>11478</v>
      </c>
      <c r="B295" s="183" t="s">
        <v>11368</v>
      </c>
      <c r="C295" s="346" t="s">
        <v>11360</v>
      </c>
      <c r="D295" s="183" t="s">
        <v>11365</v>
      </c>
      <c r="E295" s="341">
        <v>42.5</v>
      </c>
      <c r="F295" s="300">
        <v>2005</v>
      </c>
      <c r="G295" s="300" t="s">
        <v>6524</v>
      </c>
      <c r="H295" s="347" t="s">
        <v>55</v>
      </c>
      <c r="I295" s="347" t="s">
        <v>55</v>
      </c>
      <c r="J295" s="347" t="s">
        <v>55</v>
      </c>
      <c r="K295" s="347" t="s">
        <v>55</v>
      </c>
      <c r="L295" s="186">
        <v>2022</v>
      </c>
      <c r="M295" s="186" t="s">
        <v>11383</v>
      </c>
      <c r="N295" s="300">
        <v>2</v>
      </c>
      <c r="O295" s="300">
        <v>2</v>
      </c>
      <c r="P295" s="300">
        <v>9</v>
      </c>
      <c r="Q295" s="300">
        <v>9</v>
      </c>
      <c r="R295" s="300">
        <v>3</v>
      </c>
      <c r="S295" s="300">
        <v>5</v>
      </c>
      <c r="T295" s="300">
        <v>7</v>
      </c>
      <c r="U295" s="300">
        <v>3</v>
      </c>
      <c r="V295" s="300">
        <v>1</v>
      </c>
      <c r="W295" s="300">
        <v>5</v>
      </c>
      <c r="X295" s="300">
        <v>3</v>
      </c>
      <c r="Y295" s="300">
        <v>2</v>
      </c>
      <c r="Z295" s="1"/>
      <c r="AA295" s="1"/>
      <c r="AB295" s="1"/>
      <c r="AC295" s="1"/>
      <c r="AD295" s="1"/>
      <c r="AE295" s="1"/>
      <c r="AF295" s="1"/>
      <c r="AG295" s="1"/>
      <c r="AH295" s="347"/>
      <c r="AI295" s="347"/>
      <c r="AJ295" s="347"/>
      <c r="AK295" s="347"/>
      <c r="AL295" s="347"/>
      <c r="AM295" s="347"/>
      <c r="AN295" s="347"/>
      <c r="AO295" s="347"/>
      <c r="AP295" s="347"/>
      <c r="AQ295" s="347"/>
      <c r="AR295" s="347"/>
      <c r="AS295" s="347"/>
      <c r="AT295" s="347"/>
      <c r="AU295" s="347"/>
      <c r="AV295" s="347"/>
      <c r="AW295" s="347"/>
      <c r="AX295" s="347"/>
    </row>
    <row r="296" spans="1:50" s="186" customFormat="1" ht="15.6" customHeight="1">
      <c r="A296" s="4" t="s">
        <v>11478</v>
      </c>
      <c r="B296" s="183" t="s">
        <v>11368</v>
      </c>
      <c r="C296" s="346" t="s">
        <v>11360</v>
      </c>
      <c r="D296" s="237" t="s">
        <v>11367</v>
      </c>
      <c r="E296" s="341">
        <v>41</v>
      </c>
      <c r="F296" s="300">
        <v>2020</v>
      </c>
      <c r="G296" s="300" t="s">
        <v>6524</v>
      </c>
      <c r="H296" s="347" t="s">
        <v>55</v>
      </c>
      <c r="I296" s="347" t="s">
        <v>55</v>
      </c>
      <c r="J296" s="347" t="s">
        <v>55</v>
      </c>
      <c r="K296" s="347" t="s">
        <v>55</v>
      </c>
      <c r="L296" s="186">
        <v>2022</v>
      </c>
      <c r="M296" s="183" t="s">
        <v>11383</v>
      </c>
      <c r="N296" s="300"/>
      <c r="O296" s="300"/>
      <c r="P296" s="300"/>
      <c r="Q296" s="300"/>
      <c r="R296" s="300"/>
      <c r="S296" s="1"/>
      <c r="T296" s="1"/>
      <c r="U296" s="1"/>
      <c r="V296" s="1"/>
      <c r="W296" s="1"/>
      <c r="X296" s="1"/>
      <c r="Y296" s="1"/>
      <c r="Z296" s="1"/>
      <c r="AA296" s="1"/>
      <c r="AB296" s="1"/>
      <c r="AC296" s="1"/>
      <c r="AD296" s="1"/>
      <c r="AE296" s="1"/>
      <c r="AF296" s="1"/>
      <c r="AG296" s="1"/>
      <c r="AH296" s="347"/>
      <c r="AI296" s="347"/>
      <c r="AJ296" s="347"/>
      <c r="AK296" s="347"/>
      <c r="AL296" s="347"/>
      <c r="AM296" s="347"/>
      <c r="AN296" s="347"/>
      <c r="AO296" s="347"/>
      <c r="AP296" s="347"/>
      <c r="AQ296" s="347"/>
      <c r="AR296" s="347"/>
      <c r="AS296" s="347"/>
      <c r="AT296" s="347"/>
      <c r="AU296" s="347"/>
      <c r="AV296" s="347"/>
      <c r="AW296" s="347"/>
      <c r="AX296" s="347"/>
    </row>
    <row r="297" spans="1:50" s="186" customFormat="1" ht="15.6" customHeight="1">
      <c r="A297" s="4" t="s">
        <v>11478</v>
      </c>
      <c r="B297" s="183" t="s">
        <v>11381</v>
      </c>
      <c r="C297" s="346" t="s">
        <v>11360</v>
      </c>
      <c r="D297" s="348" t="s">
        <v>6528</v>
      </c>
      <c r="E297" s="341">
        <f>(AVERAGE(N297:AA297))*10</f>
        <v>40.769230769230766</v>
      </c>
      <c r="F297" s="300">
        <v>2012</v>
      </c>
      <c r="G297" s="300" t="s">
        <v>6524</v>
      </c>
      <c r="H297" s="347" t="s">
        <v>55</v>
      </c>
      <c r="I297" s="347" t="s">
        <v>55</v>
      </c>
      <c r="J297" s="347" t="s">
        <v>55</v>
      </c>
      <c r="K297" s="347" t="s">
        <v>55</v>
      </c>
      <c r="L297" s="186">
        <v>2022</v>
      </c>
      <c r="M297" s="186" t="s">
        <v>11383</v>
      </c>
      <c r="N297" s="300">
        <v>5</v>
      </c>
      <c r="O297" s="300">
        <v>4</v>
      </c>
      <c r="P297" s="300">
        <v>10</v>
      </c>
      <c r="Q297" s="300">
        <v>4</v>
      </c>
      <c r="R297" s="300">
        <v>4</v>
      </c>
      <c r="S297" s="300">
        <v>3</v>
      </c>
      <c r="T297" s="300">
        <v>3</v>
      </c>
      <c r="U297" s="300">
        <v>4</v>
      </c>
      <c r="V297" s="300">
        <v>2</v>
      </c>
      <c r="W297" s="300">
        <v>3</v>
      </c>
      <c r="X297" s="300">
        <v>6</v>
      </c>
      <c r="Y297" s="300">
        <v>2</v>
      </c>
      <c r="Z297" s="300">
        <v>3</v>
      </c>
      <c r="AA297" s="1"/>
      <c r="AB297" s="1"/>
      <c r="AC297" s="1"/>
      <c r="AD297" s="1"/>
      <c r="AE297" s="1"/>
      <c r="AF297" s="1"/>
      <c r="AG297" s="1"/>
      <c r="AH297" s="347"/>
      <c r="AI297" s="347"/>
      <c r="AJ297" s="347"/>
      <c r="AK297" s="347"/>
      <c r="AL297" s="347"/>
      <c r="AM297" s="347"/>
      <c r="AN297" s="347"/>
      <c r="AO297" s="347"/>
      <c r="AP297" s="347"/>
      <c r="AQ297" s="347"/>
      <c r="AR297" s="347"/>
      <c r="AS297" s="347"/>
      <c r="AT297" s="347"/>
      <c r="AU297" s="347"/>
      <c r="AV297" s="347"/>
      <c r="AW297" s="347"/>
      <c r="AX297" s="347"/>
    </row>
    <row r="298" spans="1:50" s="186" customFormat="1" ht="15.6" customHeight="1">
      <c r="A298" s="4" t="s">
        <v>11478</v>
      </c>
      <c r="B298" s="183" t="s">
        <v>11370</v>
      </c>
      <c r="C298" s="346" t="s">
        <v>11360</v>
      </c>
      <c r="D298" s="348" t="s">
        <v>6528</v>
      </c>
      <c r="E298" s="341">
        <v>38.46153846153846</v>
      </c>
      <c r="F298" s="300">
        <v>2014</v>
      </c>
      <c r="G298" s="300" t="s">
        <v>6524</v>
      </c>
      <c r="H298" s="347" t="s">
        <v>55</v>
      </c>
      <c r="I298" s="347" t="s">
        <v>55</v>
      </c>
      <c r="J298" s="347" t="s">
        <v>55</v>
      </c>
      <c r="K298" s="347" t="s">
        <v>55</v>
      </c>
      <c r="L298" s="186">
        <v>2022</v>
      </c>
      <c r="M298" s="186" t="s">
        <v>11383</v>
      </c>
      <c r="N298" s="300">
        <v>6</v>
      </c>
      <c r="O298" s="300">
        <v>4</v>
      </c>
      <c r="P298" s="300">
        <v>2</v>
      </c>
      <c r="Q298" s="300">
        <v>6</v>
      </c>
      <c r="R298" s="300">
        <v>1</v>
      </c>
      <c r="S298" s="300">
        <v>4</v>
      </c>
      <c r="T298" s="300">
        <v>5</v>
      </c>
      <c r="U298" s="300">
        <v>5</v>
      </c>
      <c r="V298" s="300">
        <v>6</v>
      </c>
      <c r="W298" s="300">
        <v>0</v>
      </c>
      <c r="X298" s="300">
        <v>2</v>
      </c>
      <c r="Y298" s="300">
        <v>2</v>
      </c>
      <c r="Z298" s="300">
        <v>7</v>
      </c>
      <c r="AA298" s="1"/>
      <c r="AB298" s="1"/>
      <c r="AC298" s="1"/>
      <c r="AD298" s="1"/>
      <c r="AE298" s="1"/>
      <c r="AF298" s="1"/>
      <c r="AG298" s="1"/>
      <c r="AH298" s="347"/>
      <c r="AI298" s="347"/>
      <c r="AJ298" s="347"/>
      <c r="AK298" s="347"/>
      <c r="AL298" s="347"/>
      <c r="AM298" s="347"/>
      <c r="AN298" s="347"/>
      <c r="AO298" s="347"/>
      <c r="AP298" s="347"/>
      <c r="AQ298" s="347"/>
      <c r="AR298" s="347"/>
      <c r="AS298" s="347"/>
      <c r="AT298" s="347"/>
      <c r="AU298" s="347"/>
      <c r="AV298" s="347"/>
      <c r="AW298" s="347"/>
      <c r="AX298" s="347"/>
    </row>
    <row r="299" spans="1:50" s="186" customFormat="1" ht="15.6" customHeight="1">
      <c r="A299" s="4" t="s">
        <v>11501</v>
      </c>
      <c r="B299" s="4" t="s">
        <v>11385</v>
      </c>
      <c r="C299" s="346" t="s">
        <v>11503</v>
      </c>
      <c r="D299" s="4" t="s">
        <v>11502</v>
      </c>
      <c r="E299" s="341">
        <f>SUM(H299:K299)</f>
        <v>36</v>
      </c>
      <c r="F299" s="1">
        <v>2016</v>
      </c>
      <c r="G299" s="300" t="s">
        <v>6524</v>
      </c>
      <c r="H299" s="300">
        <v>14</v>
      </c>
      <c r="I299" s="300">
        <v>7</v>
      </c>
      <c r="J299" s="300">
        <v>6</v>
      </c>
      <c r="K299" s="300">
        <v>9</v>
      </c>
      <c r="L299" s="4">
        <v>2022</v>
      </c>
      <c r="M299" s="186" t="s">
        <v>840</v>
      </c>
      <c r="N299" s="351"/>
      <c r="O299" s="351"/>
      <c r="P299" s="351"/>
      <c r="Q299" s="351"/>
      <c r="R299" s="351"/>
      <c r="S299" s="351"/>
      <c r="T299" s="351"/>
      <c r="U299" s="347"/>
      <c r="V299" s="347"/>
      <c r="W299" s="347"/>
      <c r="X299" s="347"/>
      <c r="Y299" s="347"/>
      <c r="Z299" s="347"/>
      <c r="AA299" s="347"/>
      <c r="AB299" s="347"/>
      <c r="AC299" s="347"/>
      <c r="AD299" s="347"/>
      <c r="AE299" s="347"/>
      <c r="AF299" s="347"/>
      <c r="AG299" s="347"/>
      <c r="AH299" s="347"/>
      <c r="AI299" s="347"/>
      <c r="AJ299" s="347"/>
      <c r="AK299" s="347"/>
      <c r="AL299" s="347"/>
      <c r="AM299" s="347"/>
      <c r="AN299" s="347"/>
      <c r="AO299" s="347"/>
      <c r="AP299" s="347"/>
      <c r="AQ299" s="347"/>
      <c r="AR299" s="347"/>
      <c r="AS299" s="347"/>
      <c r="AT299" s="347"/>
      <c r="AU299" s="347"/>
      <c r="AV299" s="347"/>
      <c r="AW299" s="347"/>
      <c r="AX299" s="347"/>
    </row>
    <row r="300" spans="1:50" s="186" customFormat="1" ht="15.6" customHeight="1">
      <c r="A300" s="4" t="s">
        <v>11501</v>
      </c>
      <c r="B300" s="4" t="s">
        <v>11385</v>
      </c>
      <c r="C300" s="346" t="s">
        <v>11500</v>
      </c>
      <c r="D300" s="4" t="s">
        <v>11499</v>
      </c>
      <c r="E300" s="341">
        <f>SUM(H300:K300)</f>
        <v>76</v>
      </c>
      <c r="F300" s="1">
        <v>2010</v>
      </c>
      <c r="G300" s="300" t="s">
        <v>6524</v>
      </c>
      <c r="H300" s="300">
        <v>18</v>
      </c>
      <c r="I300" s="300">
        <v>20</v>
      </c>
      <c r="J300" s="300">
        <v>19</v>
      </c>
      <c r="K300" s="300">
        <v>19</v>
      </c>
      <c r="L300" s="4">
        <v>2021</v>
      </c>
      <c r="M300" s="186" t="s">
        <v>840</v>
      </c>
      <c r="N300" s="351"/>
      <c r="O300" s="351"/>
      <c r="P300" s="351"/>
      <c r="Q300" s="351"/>
      <c r="R300" s="351"/>
      <c r="S300" s="351"/>
      <c r="T300" s="351"/>
      <c r="U300" s="347"/>
      <c r="V300" s="347"/>
      <c r="W300" s="347"/>
      <c r="X300" s="347"/>
      <c r="Y300" s="347"/>
      <c r="Z300" s="347"/>
      <c r="AA300" s="347"/>
      <c r="AB300" s="347"/>
      <c r="AC300" s="347"/>
      <c r="AD300" s="347"/>
      <c r="AE300" s="347"/>
      <c r="AF300" s="347"/>
      <c r="AG300" s="347"/>
      <c r="AH300" s="1"/>
      <c r="AI300" s="349"/>
      <c r="AJ300" s="349"/>
      <c r="AK300" s="349"/>
      <c r="AL300" s="349"/>
      <c r="AM300" s="349"/>
      <c r="AN300" s="347"/>
      <c r="AO300" s="347"/>
      <c r="AP300" s="347"/>
      <c r="AQ300" s="347"/>
      <c r="AR300" s="347"/>
      <c r="AS300" s="347"/>
      <c r="AT300" s="347"/>
      <c r="AU300" s="347"/>
      <c r="AV300" s="347"/>
      <c r="AW300" s="347"/>
      <c r="AX300" s="347"/>
    </row>
    <row r="301" spans="1:50" s="186" customFormat="1" ht="15.6" customHeight="1">
      <c r="A301" s="4" t="s">
        <v>11498</v>
      </c>
      <c r="B301" s="4" t="s">
        <v>11366</v>
      </c>
      <c r="C301" s="346" t="s">
        <v>11497</v>
      </c>
      <c r="D301" s="4" t="s">
        <v>11496</v>
      </c>
      <c r="E301" s="341">
        <v>71</v>
      </c>
      <c r="F301" s="300">
        <v>2021</v>
      </c>
      <c r="G301" s="300" t="s">
        <v>6524</v>
      </c>
      <c r="H301" s="300" t="s">
        <v>55</v>
      </c>
      <c r="I301" s="300" t="s">
        <v>55</v>
      </c>
      <c r="J301" s="300" t="s">
        <v>55</v>
      </c>
      <c r="K301" s="300" t="s">
        <v>55</v>
      </c>
      <c r="L301" s="352">
        <v>2021</v>
      </c>
      <c r="M301" s="186" t="s">
        <v>11383</v>
      </c>
      <c r="N301" s="351"/>
      <c r="O301" s="351"/>
      <c r="P301" s="351"/>
      <c r="Q301" s="351"/>
      <c r="R301" s="351"/>
      <c r="S301" s="351"/>
      <c r="T301" s="351"/>
      <c r="U301" s="347"/>
      <c r="V301" s="347"/>
      <c r="W301" s="347"/>
      <c r="X301" s="347"/>
      <c r="Y301" s="347"/>
      <c r="Z301" s="347"/>
      <c r="AA301" s="347"/>
      <c r="AB301" s="347"/>
      <c r="AC301" s="347"/>
      <c r="AD301" s="347"/>
      <c r="AE301" s="347"/>
      <c r="AF301" s="347"/>
      <c r="AG301" s="347"/>
      <c r="AH301" s="1"/>
      <c r="AI301" s="349"/>
      <c r="AJ301" s="349"/>
      <c r="AK301" s="349"/>
      <c r="AL301" s="349"/>
      <c r="AM301" s="349"/>
      <c r="AN301" s="347"/>
      <c r="AO301" s="347"/>
      <c r="AP301" s="347"/>
      <c r="AQ301" s="347"/>
      <c r="AR301" s="347"/>
      <c r="AS301" s="347"/>
      <c r="AT301" s="347"/>
      <c r="AU301" s="347"/>
      <c r="AV301" s="347"/>
      <c r="AW301" s="347"/>
      <c r="AX301" s="347"/>
    </row>
    <row r="302" spans="1:50" s="186" customFormat="1" ht="15.6" customHeight="1">
      <c r="A302" s="4" t="s">
        <v>11478</v>
      </c>
      <c r="B302" s="348" t="s">
        <v>11373</v>
      </c>
      <c r="C302" s="346" t="s">
        <v>11495</v>
      </c>
      <c r="D302" s="348" t="s">
        <v>6528</v>
      </c>
      <c r="E302" s="341">
        <f>AVERAGE(N302:Y302)*10</f>
        <v>65.833333333333329</v>
      </c>
      <c r="F302" s="350">
        <v>2007</v>
      </c>
      <c r="G302" s="350" t="s">
        <v>6524</v>
      </c>
      <c r="H302" s="347" t="s">
        <v>55</v>
      </c>
      <c r="I302" s="347" t="s">
        <v>55</v>
      </c>
      <c r="J302" s="347" t="s">
        <v>55</v>
      </c>
      <c r="K302" s="347" t="s">
        <v>55</v>
      </c>
      <c r="L302" s="186">
        <v>2021</v>
      </c>
      <c r="M302" s="186" t="s">
        <v>11383</v>
      </c>
      <c r="N302" s="350">
        <v>9</v>
      </c>
      <c r="O302" s="350">
        <v>6</v>
      </c>
      <c r="P302" s="350">
        <v>9</v>
      </c>
      <c r="Q302" s="350">
        <v>7</v>
      </c>
      <c r="R302" s="350">
        <v>7</v>
      </c>
      <c r="S302" s="350">
        <v>7</v>
      </c>
      <c r="T302" s="350">
        <v>5</v>
      </c>
      <c r="U302" s="350">
        <v>10</v>
      </c>
      <c r="V302" s="350">
        <v>4</v>
      </c>
      <c r="W302" s="350">
        <v>6</v>
      </c>
      <c r="X302" s="350">
        <v>3</v>
      </c>
      <c r="Y302" s="350">
        <v>6</v>
      </c>
      <c r="Z302" s="350"/>
      <c r="AA302" s="349"/>
      <c r="AB302" s="349"/>
      <c r="AC302" s="349"/>
      <c r="AD302" s="349"/>
      <c r="AE302" s="349"/>
      <c r="AF302" s="349"/>
      <c r="AG302" s="349"/>
      <c r="AH302" s="1"/>
      <c r="AI302" s="347"/>
      <c r="AJ302" s="347"/>
      <c r="AK302" s="347"/>
      <c r="AL302" s="347"/>
      <c r="AM302" s="347"/>
      <c r="AN302" s="347"/>
      <c r="AO302" s="347"/>
      <c r="AP302" s="347"/>
      <c r="AQ302" s="347"/>
      <c r="AR302" s="347"/>
      <c r="AS302" s="347"/>
      <c r="AT302" s="347"/>
      <c r="AU302" s="347"/>
      <c r="AV302" s="347"/>
      <c r="AW302" s="347"/>
      <c r="AX302" s="347"/>
    </row>
    <row r="303" spans="1:50" s="186" customFormat="1" ht="15.6" customHeight="1">
      <c r="A303" s="4" t="s">
        <v>11478</v>
      </c>
      <c r="B303" s="348" t="s">
        <v>11368</v>
      </c>
      <c r="C303" s="346" t="s">
        <v>11495</v>
      </c>
      <c r="D303" s="348" t="s">
        <v>6528</v>
      </c>
      <c r="E303" s="341">
        <v>63.636363636363633</v>
      </c>
      <c r="F303" s="350">
        <v>2006</v>
      </c>
      <c r="G303" s="350" t="s">
        <v>6524</v>
      </c>
      <c r="H303" s="300" t="s">
        <v>55</v>
      </c>
      <c r="I303" s="300" t="s">
        <v>55</v>
      </c>
      <c r="J303" s="300" t="s">
        <v>55</v>
      </c>
      <c r="K303" s="300" t="s">
        <v>55</v>
      </c>
      <c r="L303" s="183">
        <v>2021</v>
      </c>
      <c r="M303" s="4" t="s">
        <v>11383</v>
      </c>
      <c r="N303" s="350">
        <v>10</v>
      </c>
      <c r="O303" s="350">
        <v>7</v>
      </c>
      <c r="P303" s="350">
        <v>9</v>
      </c>
      <c r="Q303" s="350">
        <v>5</v>
      </c>
      <c r="R303" s="350">
        <v>6</v>
      </c>
      <c r="S303" s="350">
        <v>6</v>
      </c>
      <c r="T303" s="350">
        <v>5</v>
      </c>
      <c r="U303" s="350">
        <v>6</v>
      </c>
      <c r="V303" s="350">
        <v>4</v>
      </c>
      <c r="W303" s="350">
        <v>7</v>
      </c>
      <c r="X303" s="350">
        <v>5</v>
      </c>
      <c r="Y303" s="350"/>
      <c r="Z303" s="350"/>
      <c r="AA303" s="349"/>
      <c r="AB303" s="349"/>
      <c r="AC303" s="349"/>
      <c r="AD303" s="349"/>
      <c r="AE303" s="349"/>
      <c r="AF303" s="349"/>
      <c r="AG303" s="349"/>
      <c r="AH303" s="1"/>
      <c r="AI303" s="1"/>
      <c r="AJ303" s="1"/>
      <c r="AK303" s="1"/>
      <c r="AL303" s="1"/>
      <c r="AM303" s="1"/>
      <c r="AN303" s="347"/>
      <c r="AO303" s="347"/>
      <c r="AP303" s="347"/>
      <c r="AQ303" s="347"/>
      <c r="AR303" s="347"/>
      <c r="AS303" s="347"/>
      <c r="AT303" s="347"/>
      <c r="AU303" s="347"/>
      <c r="AV303" s="347"/>
      <c r="AW303" s="347"/>
      <c r="AX303" s="347"/>
    </row>
    <row r="304" spans="1:50" s="186" customFormat="1" ht="15.6" customHeight="1">
      <c r="A304" s="4" t="s">
        <v>8940</v>
      </c>
      <c r="B304" s="237" t="s">
        <v>11368</v>
      </c>
      <c r="C304" s="346" t="s">
        <v>11494</v>
      </c>
      <c r="D304" s="237" t="s">
        <v>11493</v>
      </c>
      <c r="E304" s="341">
        <v>56</v>
      </c>
      <c r="F304" s="344">
        <v>2017</v>
      </c>
      <c r="G304" s="300" t="s">
        <v>6524</v>
      </c>
      <c r="H304" s="351" t="s">
        <v>55</v>
      </c>
      <c r="I304" s="351" t="s">
        <v>55</v>
      </c>
      <c r="J304" s="351" t="s">
        <v>55</v>
      </c>
      <c r="K304" s="351" t="s">
        <v>55</v>
      </c>
      <c r="L304" s="183">
        <v>2021</v>
      </c>
      <c r="M304" s="183" t="s">
        <v>11383</v>
      </c>
      <c r="N304" s="300"/>
      <c r="O304" s="300"/>
      <c r="P304" s="300"/>
      <c r="Q304" s="300"/>
      <c r="R304" s="300"/>
      <c r="S304" s="1"/>
      <c r="T304" s="1"/>
      <c r="U304" s="1"/>
      <c r="V304" s="1"/>
      <c r="W304" s="1"/>
      <c r="X304" s="1"/>
      <c r="Y304" s="1"/>
      <c r="Z304" s="1"/>
      <c r="AA304" s="1"/>
      <c r="AB304" s="1"/>
      <c r="AC304" s="1"/>
      <c r="AD304" s="1"/>
      <c r="AE304" s="1"/>
      <c r="AF304" s="1"/>
      <c r="AG304" s="1"/>
      <c r="AH304" s="1"/>
      <c r="AI304" s="1"/>
      <c r="AJ304" s="1"/>
      <c r="AK304" s="1"/>
      <c r="AL304" s="1"/>
      <c r="AM304" s="1"/>
      <c r="AN304" s="347"/>
      <c r="AO304" s="347"/>
      <c r="AP304" s="347"/>
      <c r="AQ304" s="347"/>
      <c r="AR304" s="347"/>
      <c r="AS304" s="347"/>
      <c r="AT304" s="347"/>
      <c r="AU304" s="347"/>
      <c r="AV304" s="347"/>
      <c r="AW304" s="347"/>
      <c r="AX304" s="347"/>
    </row>
    <row r="305" spans="1:50" s="186" customFormat="1" ht="15.6" customHeight="1">
      <c r="A305" s="186" t="s">
        <v>11478</v>
      </c>
      <c r="B305" s="4" t="s">
        <v>11385</v>
      </c>
      <c r="C305" s="346" t="s">
        <v>11429</v>
      </c>
      <c r="D305" s="4" t="s">
        <v>11492</v>
      </c>
      <c r="E305" s="341">
        <f t="shared" ref="E305:E350" si="9">SUM(H305:K305)</f>
        <v>64</v>
      </c>
      <c r="F305" s="300">
        <v>2023</v>
      </c>
      <c r="G305" s="300" t="s">
        <v>9774</v>
      </c>
      <c r="H305" s="300">
        <v>19</v>
      </c>
      <c r="I305" s="300">
        <v>10</v>
      </c>
      <c r="J305" s="300">
        <v>18</v>
      </c>
      <c r="K305" s="300">
        <v>17</v>
      </c>
      <c r="L305" s="354">
        <v>44949</v>
      </c>
      <c r="M305" s="186" t="s">
        <v>841</v>
      </c>
      <c r="N305" s="351"/>
      <c r="O305" s="351"/>
      <c r="P305" s="351"/>
      <c r="Q305" s="351"/>
      <c r="R305" s="351"/>
      <c r="S305" s="351"/>
      <c r="T305" s="351"/>
      <c r="U305" s="347"/>
      <c r="V305" s="347"/>
      <c r="W305" s="347"/>
      <c r="X305" s="347"/>
      <c r="Y305" s="347"/>
      <c r="Z305" s="347"/>
      <c r="AA305" s="347"/>
      <c r="AB305" s="347"/>
      <c r="AC305" s="347"/>
      <c r="AD305" s="347"/>
      <c r="AE305" s="347"/>
      <c r="AF305" s="347"/>
      <c r="AG305" s="347"/>
      <c r="AH305" s="347"/>
      <c r="AI305" s="347"/>
      <c r="AJ305" s="347"/>
      <c r="AK305" s="347"/>
      <c r="AL305" s="347"/>
      <c r="AM305" s="347"/>
      <c r="AN305" s="347"/>
      <c r="AO305" s="347"/>
      <c r="AP305" s="347"/>
      <c r="AQ305" s="347"/>
      <c r="AR305" s="347"/>
      <c r="AS305" s="347"/>
      <c r="AT305" s="347"/>
      <c r="AU305" s="347"/>
      <c r="AV305" s="347"/>
      <c r="AW305" s="347"/>
      <c r="AX305" s="347"/>
    </row>
    <row r="306" spans="1:50" s="186" customFormat="1" ht="15.6" customHeight="1">
      <c r="A306" s="186" t="s">
        <v>11478</v>
      </c>
      <c r="B306" s="4" t="s">
        <v>11385</v>
      </c>
      <c r="C306" s="346" t="s">
        <v>11491</v>
      </c>
      <c r="D306" s="4" t="s">
        <v>11490</v>
      </c>
      <c r="E306" s="341">
        <f t="shared" si="9"/>
        <v>75</v>
      </c>
      <c r="F306" s="300">
        <v>2019</v>
      </c>
      <c r="G306" s="300" t="s">
        <v>9774</v>
      </c>
      <c r="H306" s="300">
        <v>22</v>
      </c>
      <c r="I306" s="300">
        <v>14</v>
      </c>
      <c r="J306" s="300">
        <v>17</v>
      </c>
      <c r="K306" s="300">
        <v>22</v>
      </c>
      <c r="L306" s="354">
        <v>44939</v>
      </c>
      <c r="M306" s="186" t="s">
        <v>841</v>
      </c>
      <c r="N306" s="351"/>
      <c r="O306" s="351"/>
      <c r="P306" s="351"/>
      <c r="Q306" s="351"/>
      <c r="R306" s="351"/>
      <c r="S306" s="351"/>
      <c r="T306" s="351"/>
      <c r="U306" s="347"/>
      <c r="V306" s="347"/>
      <c r="W306" s="347"/>
      <c r="X306" s="347"/>
      <c r="Y306" s="347"/>
      <c r="Z306" s="347"/>
      <c r="AA306" s="347"/>
      <c r="AB306" s="347"/>
      <c r="AC306" s="347"/>
      <c r="AD306" s="347"/>
      <c r="AE306" s="347"/>
      <c r="AF306" s="347"/>
      <c r="AG306" s="347"/>
      <c r="AH306" s="347"/>
      <c r="AI306" s="347"/>
      <c r="AJ306" s="347"/>
      <c r="AK306" s="347"/>
      <c r="AL306" s="347"/>
      <c r="AM306" s="347"/>
      <c r="AN306" s="347"/>
      <c r="AO306" s="347"/>
      <c r="AP306" s="347"/>
      <c r="AQ306" s="347"/>
      <c r="AR306" s="347"/>
      <c r="AS306" s="347"/>
      <c r="AT306" s="347"/>
      <c r="AU306" s="347"/>
      <c r="AV306" s="347"/>
      <c r="AW306" s="347"/>
      <c r="AX306" s="347"/>
    </row>
    <row r="307" spans="1:50" s="186" customFormat="1" ht="15.6" customHeight="1">
      <c r="A307" s="4" t="s">
        <v>11481</v>
      </c>
      <c r="B307" s="4" t="s">
        <v>11385</v>
      </c>
      <c r="C307" s="346" t="s">
        <v>11489</v>
      </c>
      <c r="D307" s="237" t="s">
        <v>11488</v>
      </c>
      <c r="E307" s="341">
        <f t="shared" si="9"/>
        <v>71</v>
      </c>
      <c r="F307" s="300">
        <v>2013</v>
      </c>
      <c r="G307" s="300" t="s">
        <v>9774</v>
      </c>
      <c r="H307" s="300">
        <v>20</v>
      </c>
      <c r="I307" s="300">
        <v>16</v>
      </c>
      <c r="J307" s="300">
        <v>16</v>
      </c>
      <c r="K307" s="300">
        <v>19</v>
      </c>
      <c r="L307" s="354">
        <v>44937</v>
      </c>
      <c r="M307" s="186" t="s">
        <v>841</v>
      </c>
      <c r="N307" s="351"/>
      <c r="O307" s="351"/>
      <c r="P307" s="351"/>
      <c r="Q307" s="351"/>
      <c r="R307" s="351"/>
      <c r="S307" s="351"/>
      <c r="T307" s="351"/>
      <c r="U307" s="347"/>
      <c r="V307" s="347"/>
      <c r="W307" s="347"/>
      <c r="X307" s="347"/>
      <c r="Y307" s="347"/>
      <c r="Z307" s="347"/>
      <c r="AA307" s="347"/>
      <c r="AB307" s="347"/>
      <c r="AC307" s="347"/>
      <c r="AD307" s="347"/>
      <c r="AE307" s="347"/>
      <c r="AF307" s="347"/>
      <c r="AG307" s="347"/>
      <c r="AH307" s="347"/>
      <c r="AI307" s="347"/>
      <c r="AJ307" s="347"/>
      <c r="AK307" s="347"/>
      <c r="AL307" s="347"/>
      <c r="AM307" s="347"/>
      <c r="AN307" s="347"/>
      <c r="AO307" s="347"/>
      <c r="AP307" s="347"/>
      <c r="AQ307" s="347"/>
      <c r="AR307" s="347"/>
      <c r="AS307" s="347"/>
      <c r="AT307" s="347"/>
      <c r="AU307" s="347"/>
      <c r="AV307" s="347"/>
      <c r="AW307" s="347"/>
      <c r="AX307" s="347"/>
    </row>
    <row r="308" spans="1:50" s="186" customFormat="1" ht="15.6" customHeight="1">
      <c r="A308" s="186" t="s">
        <v>11487</v>
      </c>
      <c r="B308" s="4" t="s">
        <v>11385</v>
      </c>
      <c r="C308" s="346" t="s">
        <v>11486</v>
      </c>
      <c r="D308" s="186" t="s">
        <v>11485</v>
      </c>
      <c r="E308" s="341">
        <f t="shared" si="9"/>
        <v>62</v>
      </c>
      <c r="F308" s="300">
        <v>2020</v>
      </c>
      <c r="G308" s="300" t="s">
        <v>9774</v>
      </c>
      <c r="H308" s="300">
        <v>15</v>
      </c>
      <c r="I308" s="300">
        <v>18</v>
      </c>
      <c r="J308" s="300">
        <v>15</v>
      </c>
      <c r="K308" s="300">
        <v>14</v>
      </c>
      <c r="L308" s="354">
        <v>44936</v>
      </c>
      <c r="M308" s="186" t="s">
        <v>841</v>
      </c>
      <c r="N308" s="351"/>
      <c r="O308" s="351"/>
      <c r="P308" s="351"/>
      <c r="Q308" s="351"/>
      <c r="R308" s="351"/>
      <c r="S308" s="351"/>
      <c r="T308" s="351"/>
      <c r="U308" s="347"/>
      <c r="V308" s="347"/>
      <c r="W308" s="347"/>
      <c r="X308" s="347"/>
      <c r="Y308" s="347"/>
      <c r="Z308" s="347"/>
      <c r="AA308" s="347"/>
      <c r="AB308" s="347"/>
      <c r="AC308" s="347"/>
      <c r="AD308" s="347"/>
      <c r="AE308" s="347"/>
      <c r="AF308" s="347"/>
      <c r="AG308" s="347"/>
      <c r="AH308" s="347"/>
      <c r="AI308" s="347"/>
      <c r="AJ308" s="347"/>
      <c r="AK308" s="347"/>
      <c r="AL308" s="347"/>
      <c r="AM308" s="347"/>
      <c r="AN308" s="347"/>
      <c r="AO308" s="347"/>
      <c r="AP308" s="347"/>
      <c r="AQ308" s="347"/>
      <c r="AR308" s="347"/>
      <c r="AS308" s="347"/>
      <c r="AT308" s="347"/>
      <c r="AU308" s="347"/>
      <c r="AV308" s="347"/>
      <c r="AW308" s="347"/>
      <c r="AX308" s="347"/>
    </row>
    <row r="309" spans="1:50" s="186" customFormat="1" ht="15.6" customHeight="1">
      <c r="A309" s="186" t="s">
        <v>11484</v>
      </c>
      <c r="B309" s="4" t="s">
        <v>11368</v>
      </c>
      <c r="C309" s="346" t="s">
        <v>11483</v>
      </c>
      <c r="D309" s="4" t="s">
        <v>11482</v>
      </c>
      <c r="E309" s="341">
        <f t="shared" si="9"/>
        <v>74</v>
      </c>
      <c r="F309" s="300">
        <v>2008</v>
      </c>
      <c r="G309" s="300" t="s">
        <v>9774</v>
      </c>
      <c r="H309" s="300">
        <v>17</v>
      </c>
      <c r="I309" s="300">
        <v>16</v>
      </c>
      <c r="J309" s="300">
        <v>22</v>
      </c>
      <c r="K309" s="300">
        <v>19</v>
      </c>
      <c r="L309" s="354">
        <v>44928</v>
      </c>
      <c r="M309" s="186" t="s">
        <v>11475</v>
      </c>
      <c r="N309" s="351"/>
      <c r="O309" s="351"/>
      <c r="P309" s="351"/>
      <c r="Q309" s="351"/>
      <c r="R309" s="351"/>
      <c r="S309" s="351"/>
      <c r="T309" s="351"/>
      <c r="U309" s="347"/>
      <c r="V309" s="347"/>
      <c r="W309" s="347"/>
      <c r="X309" s="347"/>
      <c r="Y309" s="347"/>
      <c r="Z309" s="347"/>
      <c r="AA309" s="347"/>
      <c r="AB309" s="347"/>
      <c r="AC309" s="347"/>
      <c r="AD309" s="347"/>
      <c r="AE309" s="347"/>
      <c r="AF309" s="347"/>
      <c r="AG309" s="347"/>
      <c r="AH309" s="347"/>
      <c r="AI309" s="347"/>
      <c r="AJ309" s="347"/>
      <c r="AK309" s="347"/>
      <c r="AL309" s="347"/>
      <c r="AM309" s="347"/>
      <c r="AN309" s="347"/>
      <c r="AO309" s="347"/>
      <c r="AP309" s="347"/>
      <c r="AQ309" s="347"/>
      <c r="AR309" s="347"/>
      <c r="AS309" s="347"/>
      <c r="AT309" s="347"/>
      <c r="AU309" s="347"/>
      <c r="AV309" s="347"/>
      <c r="AW309" s="347"/>
      <c r="AX309" s="347"/>
    </row>
    <row r="310" spans="1:50" s="186" customFormat="1" ht="15.6" customHeight="1">
      <c r="A310" s="186" t="s">
        <v>11481</v>
      </c>
      <c r="B310" s="4" t="s">
        <v>11385</v>
      </c>
      <c r="C310" s="346" t="s">
        <v>11480</v>
      </c>
      <c r="D310" s="346" t="s">
        <v>11479</v>
      </c>
      <c r="E310" s="341">
        <f t="shared" si="9"/>
        <v>69</v>
      </c>
      <c r="F310" s="300">
        <v>2021</v>
      </c>
      <c r="G310" s="300" t="s">
        <v>9774</v>
      </c>
      <c r="H310" s="300">
        <v>18</v>
      </c>
      <c r="I310" s="300">
        <v>16</v>
      </c>
      <c r="J310" s="300">
        <v>20</v>
      </c>
      <c r="K310" s="300">
        <v>15</v>
      </c>
      <c r="L310" s="354">
        <v>44928</v>
      </c>
      <c r="M310" s="186" t="s">
        <v>841</v>
      </c>
      <c r="N310" s="351"/>
      <c r="O310" s="351"/>
      <c r="P310" s="351"/>
      <c r="Q310" s="351"/>
      <c r="R310" s="351"/>
      <c r="S310" s="351"/>
      <c r="T310" s="351"/>
      <c r="U310" s="347"/>
      <c r="V310" s="347"/>
      <c r="W310" s="347"/>
      <c r="X310" s="347"/>
      <c r="Y310" s="347"/>
      <c r="Z310" s="347"/>
      <c r="AA310" s="347"/>
      <c r="AB310" s="347"/>
      <c r="AC310" s="347"/>
      <c r="AD310" s="347"/>
      <c r="AE310" s="347"/>
      <c r="AF310" s="347"/>
      <c r="AG310" s="347"/>
      <c r="AH310" s="347"/>
      <c r="AI310" s="347"/>
      <c r="AJ310" s="347"/>
      <c r="AK310" s="347"/>
      <c r="AL310" s="347"/>
      <c r="AM310" s="347"/>
      <c r="AN310" s="347"/>
      <c r="AO310" s="347"/>
      <c r="AP310" s="347"/>
      <c r="AQ310" s="347"/>
      <c r="AR310" s="347"/>
      <c r="AS310" s="347"/>
      <c r="AT310" s="347"/>
      <c r="AU310" s="347"/>
      <c r="AV310" s="347"/>
      <c r="AW310" s="347"/>
      <c r="AX310" s="347"/>
    </row>
    <row r="311" spans="1:50" s="186" customFormat="1" ht="15.6" customHeight="1">
      <c r="A311" s="183" t="s">
        <v>11478</v>
      </c>
      <c r="B311" s="4" t="s">
        <v>11368</v>
      </c>
      <c r="C311" s="346" t="s">
        <v>11477</v>
      </c>
      <c r="D311" s="4" t="s">
        <v>11476</v>
      </c>
      <c r="E311" s="341">
        <f t="shared" si="9"/>
        <v>52</v>
      </c>
      <c r="F311" s="300">
        <v>2011</v>
      </c>
      <c r="G311" s="300" t="s">
        <v>9774</v>
      </c>
      <c r="H311" s="300">
        <v>12</v>
      </c>
      <c r="I311" s="300">
        <v>14</v>
      </c>
      <c r="J311" s="300">
        <v>14</v>
      </c>
      <c r="K311" s="300">
        <v>12</v>
      </c>
      <c r="L311" s="354">
        <v>44928</v>
      </c>
      <c r="M311" s="186" t="s">
        <v>11475</v>
      </c>
      <c r="N311" s="351"/>
      <c r="O311" s="351"/>
      <c r="P311" s="351"/>
      <c r="Q311" s="351"/>
      <c r="R311" s="351"/>
      <c r="S311" s="351"/>
      <c r="T311" s="351"/>
      <c r="U311" s="347"/>
      <c r="V311" s="347"/>
      <c r="W311" s="347"/>
      <c r="X311" s="347"/>
      <c r="Y311" s="347"/>
      <c r="Z311" s="347"/>
      <c r="AA311" s="347"/>
      <c r="AB311" s="347"/>
      <c r="AC311" s="347"/>
      <c r="AD311" s="347"/>
      <c r="AE311" s="347"/>
      <c r="AF311" s="347"/>
      <c r="AG311" s="347"/>
      <c r="AH311" s="347"/>
      <c r="AI311" s="347"/>
      <c r="AJ311" s="347"/>
      <c r="AK311" s="347"/>
      <c r="AL311" s="347"/>
      <c r="AM311" s="347"/>
      <c r="AN311" s="347"/>
      <c r="AO311" s="347"/>
      <c r="AP311" s="347"/>
      <c r="AQ311" s="347"/>
      <c r="AR311" s="347"/>
      <c r="AS311" s="347"/>
      <c r="AT311" s="347"/>
      <c r="AU311" s="347"/>
      <c r="AV311" s="347"/>
      <c r="AW311" s="347"/>
      <c r="AX311" s="347"/>
    </row>
    <row r="312" spans="1:50" s="186" customFormat="1" ht="15.6" customHeight="1">
      <c r="A312" s="342" t="s">
        <v>11474</v>
      </c>
      <c r="B312" s="342" t="s">
        <v>11385</v>
      </c>
      <c r="C312" s="342" t="s">
        <v>11473</v>
      </c>
      <c r="D312" s="4" t="s">
        <v>11472</v>
      </c>
      <c r="E312" s="341">
        <f t="shared" si="9"/>
        <v>81</v>
      </c>
      <c r="F312" s="1">
        <v>2021</v>
      </c>
      <c r="G312" s="1" t="s">
        <v>9774</v>
      </c>
      <c r="H312" s="1">
        <v>21</v>
      </c>
      <c r="I312" s="1">
        <v>16</v>
      </c>
      <c r="J312" s="1">
        <v>22</v>
      </c>
      <c r="K312" s="1">
        <v>22</v>
      </c>
      <c r="L312" s="355">
        <v>44921</v>
      </c>
      <c r="M312" s="4" t="s">
        <v>841</v>
      </c>
      <c r="N312" s="300"/>
      <c r="O312" s="300"/>
      <c r="P312" s="300"/>
      <c r="Q312" s="300"/>
      <c r="R312" s="300"/>
      <c r="S312" s="300"/>
      <c r="T312" s="300"/>
      <c r="U312" s="1"/>
      <c r="V312" s="1"/>
      <c r="W312" s="1"/>
      <c r="X312" s="1"/>
      <c r="Y312" s="1"/>
      <c r="Z312" s="1"/>
      <c r="AA312" s="1"/>
      <c r="AB312" s="1"/>
      <c r="AC312" s="1"/>
      <c r="AD312" s="1"/>
      <c r="AE312" s="1"/>
      <c r="AF312" s="1"/>
      <c r="AG312" s="1"/>
      <c r="AH312" s="347"/>
      <c r="AI312" s="347"/>
      <c r="AJ312" s="347"/>
      <c r="AK312" s="347"/>
      <c r="AL312" s="347"/>
      <c r="AM312" s="347"/>
      <c r="AN312" s="347"/>
      <c r="AO312" s="347"/>
      <c r="AP312" s="347"/>
      <c r="AQ312" s="347"/>
      <c r="AR312" s="347"/>
      <c r="AS312" s="347"/>
      <c r="AT312" s="347"/>
      <c r="AU312" s="347"/>
      <c r="AV312" s="347"/>
      <c r="AW312" s="347"/>
      <c r="AX312" s="347"/>
    </row>
    <row r="313" spans="1:50" s="186" customFormat="1" ht="15.6" customHeight="1">
      <c r="A313" s="342" t="s">
        <v>11471</v>
      </c>
      <c r="B313" s="4" t="s">
        <v>11385</v>
      </c>
      <c r="C313" s="342" t="s">
        <v>11470</v>
      </c>
      <c r="D313" s="4" t="s">
        <v>11469</v>
      </c>
      <c r="E313" s="341">
        <f t="shared" si="9"/>
        <v>72</v>
      </c>
      <c r="F313" s="1">
        <v>2021</v>
      </c>
      <c r="G313" s="1" t="s">
        <v>9774</v>
      </c>
      <c r="H313" s="1">
        <v>19</v>
      </c>
      <c r="I313" s="1">
        <v>18</v>
      </c>
      <c r="J313" s="1">
        <v>16</v>
      </c>
      <c r="K313" s="300">
        <v>19</v>
      </c>
      <c r="L313" s="354">
        <v>44921</v>
      </c>
      <c r="M313" s="4" t="s">
        <v>841</v>
      </c>
      <c r="N313" s="300"/>
      <c r="O313" s="300"/>
      <c r="P313" s="300"/>
      <c r="Q313" s="300"/>
      <c r="R313" s="300"/>
      <c r="S313" s="300"/>
      <c r="T313" s="300"/>
      <c r="U313" s="1"/>
      <c r="V313" s="1"/>
      <c r="W313" s="1"/>
      <c r="X313" s="1"/>
      <c r="Y313" s="1"/>
      <c r="Z313" s="1"/>
      <c r="AA313" s="1"/>
      <c r="AB313" s="1"/>
      <c r="AC313" s="1"/>
      <c r="AD313" s="1"/>
      <c r="AE313" s="1"/>
      <c r="AF313" s="1"/>
      <c r="AG313" s="1"/>
      <c r="AH313" s="347"/>
      <c r="AI313" s="347"/>
      <c r="AJ313" s="347"/>
      <c r="AK313" s="347"/>
      <c r="AL313" s="347"/>
      <c r="AM313" s="347"/>
      <c r="AN313" s="347"/>
      <c r="AO313" s="347"/>
      <c r="AP313" s="347"/>
      <c r="AQ313" s="347"/>
      <c r="AR313" s="347"/>
      <c r="AS313" s="347"/>
      <c r="AT313" s="347"/>
      <c r="AU313" s="347"/>
      <c r="AV313" s="347"/>
      <c r="AW313" s="347"/>
      <c r="AX313" s="347"/>
    </row>
    <row r="314" spans="1:50" s="186" customFormat="1" ht="15.6" customHeight="1">
      <c r="A314" s="4" t="s">
        <v>11448</v>
      </c>
      <c r="B314" s="4" t="s">
        <v>11385</v>
      </c>
      <c r="C314" s="346" t="s">
        <v>11468</v>
      </c>
      <c r="D314" s="237" t="s">
        <v>11467</v>
      </c>
      <c r="E314" s="341">
        <f t="shared" si="9"/>
        <v>72</v>
      </c>
      <c r="F314" s="300">
        <v>2010</v>
      </c>
      <c r="G314" s="300" t="s">
        <v>9774</v>
      </c>
      <c r="H314" s="300">
        <v>20</v>
      </c>
      <c r="I314" s="300">
        <v>21</v>
      </c>
      <c r="J314" s="300">
        <v>16</v>
      </c>
      <c r="K314" s="300">
        <v>15</v>
      </c>
      <c r="L314" s="354">
        <v>44917</v>
      </c>
      <c r="M314" s="186" t="s">
        <v>841</v>
      </c>
      <c r="N314" s="351"/>
      <c r="O314" s="351"/>
      <c r="P314" s="351"/>
      <c r="Q314" s="351"/>
      <c r="R314" s="351"/>
      <c r="S314" s="351"/>
      <c r="T314" s="351"/>
      <c r="U314" s="347"/>
      <c r="V314" s="347"/>
      <c r="W314" s="347"/>
      <c r="X314" s="347"/>
      <c r="Y314" s="347"/>
      <c r="Z314" s="347"/>
      <c r="AA314" s="347"/>
      <c r="AB314" s="347"/>
      <c r="AC314" s="347"/>
      <c r="AD314" s="347"/>
      <c r="AE314" s="347"/>
      <c r="AF314" s="347"/>
      <c r="AG314" s="347"/>
      <c r="AH314" s="347"/>
      <c r="AI314" s="347"/>
      <c r="AJ314" s="347"/>
      <c r="AK314" s="347"/>
      <c r="AL314" s="347"/>
      <c r="AM314" s="347"/>
      <c r="AN314" s="347"/>
      <c r="AO314" s="347"/>
      <c r="AP314" s="347"/>
      <c r="AQ314" s="347"/>
      <c r="AR314" s="347"/>
      <c r="AS314" s="347"/>
      <c r="AT314" s="347"/>
      <c r="AU314" s="347"/>
      <c r="AV314" s="347"/>
      <c r="AW314" s="347"/>
      <c r="AX314" s="347"/>
    </row>
    <row r="315" spans="1:50" s="186" customFormat="1" ht="15.6" customHeight="1">
      <c r="A315" s="4" t="s">
        <v>11466</v>
      </c>
      <c r="B315" s="4" t="s">
        <v>11385</v>
      </c>
      <c r="C315" s="346" t="s">
        <v>11465</v>
      </c>
      <c r="D315" s="237" t="s">
        <v>11464</v>
      </c>
      <c r="E315" s="341">
        <f t="shared" si="9"/>
        <v>53</v>
      </c>
      <c r="F315" s="300">
        <v>2015</v>
      </c>
      <c r="G315" s="300" t="s">
        <v>9774</v>
      </c>
      <c r="H315" s="300">
        <v>12</v>
      </c>
      <c r="I315" s="300">
        <v>18</v>
      </c>
      <c r="J315" s="300">
        <v>12</v>
      </c>
      <c r="K315" s="300">
        <v>11</v>
      </c>
      <c r="L315" s="354">
        <v>44914</v>
      </c>
      <c r="M315" s="186" t="s">
        <v>841</v>
      </c>
      <c r="N315" s="351"/>
      <c r="O315" s="351"/>
      <c r="P315" s="351"/>
      <c r="Q315" s="351"/>
      <c r="R315" s="351"/>
      <c r="S315" s="351"/>
      <c r="T315" s="351"/>
      <c r="U315" s="347"/>
      <c r="V315" s="347"/>
      <c r="W315" s="347"/>
      <c r="X315" s="347"/>
      <c r="Y315" s="347"/>
      <c r="Z315" s="347"/>
      <c r="AA315" s="347"/>
      <c r="AB315" s="347"/>
      <c r="AC315" s="347"/>
      <c r="AD315" s="347"/>
      <c r="AE315" s="347"/>
      <c r="AF315" s="347"/>
      <c r="AG315" s="347"/>
      <c r="AH315" s="1"/>
      <c r="AI315" s="1"/>
      <c r="AJ315" s="1"/>
      <c r="AK315" s="1"/>
      <c r="AL315" s="1"/>
      <c r="AM315" s="1"/>
      <c r="AN315" s="347"/>
      <c r="AO315" s="347"/>
      <c r="AP315" s="347"/>
      <c r="AQ315" s="347"/>
      <c r="AR315" s="347"/>
      <c r="AS315" s="347"/>
      <c r="AT315" s="347"/>
      <c r="AU315" s="347"/>
      <c r="AV315" s="347"/>
      <c r="AW315" s="347"/>
      <c r="AX315" s="347"/>
    </row>
    <row r="316" spans="1:50" s="186" customFormat="1" ht="15.6" customHeight="1">
      <c r="A316" s="4" t="s">
        <v>11463</v>
      </c>
      <c r="B316" s="4" t="s">
        <v>11385</v>
      </c>
      <c r="C316" s="346" t="s">
        <v>11462</v>
      </c>
      <c r="D316" s="237" t="s">
        <v>11461</v>
      </c>
      <c r="E316" s="341">
        <f t="shared" si="9"/>
        <v>66</v>
      </c>
      <c r="F316" s="300">
        <v>2022</v>
      </c>
      <c r="G316" s="300" t="s">
        <v>9774</v>
      </c>
      <c r="H316" s="300">
        <v>23</v>
      </c>
      <c r="I316" s="300">
        <v>12</v>
      </c>
      <c r="J316" s="300">
        <v>16</v>
      </c>
      <c r="K316" s="300">
        <v>15</v>
      </c>
      <c r="L316" s="354">
        <v>44913</v>
      </c>
      <c r="M316" s="186" t="s">
        <v>841</v>
      </c>
      <c r="N316" s="351"/>
      <c r="O316" s="351"/>
      <c r="P316" s="351"/>
      <c r="Q316" s="351"/>
      <c r="R316" s="351"/>
      <c r="S316" s="351"/>
      <c r="T316" s="351"/>
      <c r="U316" s="347"/>
      <c r="V316" s="347"/>
      <c r="W316" s="347"/>
      <c r="X316" s="347"/>
      <c r="Y316" s="347"/>
      <c r="Z316" s="347"/>
      <c r="AA316" s="347"/>
      <c r="AB316" s="347"/>
      <c r="AC316" s="347"/>
      <c r="AD316" s="347"/>
      <c r="AE316" s="347"/>
      <c r="AF316" s="347"/>
      <c r="AG316" s="347"/>
      <c r="AH316" s="347"/>
      <c r="AI316" s="347"/>
      <c r="AJ316" s="347"/>
      <c r="AK316" s="347"/>
      <c r="AL316" s="347"/>
      <c r="AM316" s="347"/>
      <c r="AN316" s="347"/>
      <c r="AO316" s="347"/>
      <c r="AP316" s="347"/>
      <c r="AQ316" s="347"/>
      <c r="AR316" s="347"/>
      <c r="AS316" s="347"/>
      <c r="AT316" s="347"/>
      <c r="AU316" s="347"/>
      <c r="AV316" s="347"/>
      <c r="AW316" s="347"/>
      <c r="AX316" s="347"/>
    </row>
    <row r="317" spans="1:50" s="186" customFormat="1" ht="15.6" customHeight="1">
      <c r="A317" s="4" t="s">
        <v>11424</v>
      </c>
      <c r="B317" s="4" t="s">
        <v>11385</v>
      </c>
      <c r="C317" s="346" t="s">
        <v>11460</v>
      </c>
      <c r="D317" s="237" t="s">
        <v>11459</v>
      </c>
      <c r="E317" s="341">
        <f t="shared" si="9"/>
        <v>56</v>
      </c>
      <c r="F317" s="300">
        <v>2021</v>
      </c>
      <c r="G317" s="300" t="s">
        <v>9774</v>
      </c>
      <c r="H317" s="300">
        <v>11</v>
      </c>
      <c r="I317" s="300">
        <v>15</v>
      </c>
      <c r="J317" s="300">
        <v>20</v>
      </c>
      <c r="K317" s="300">
        <v>10</v>
      </c>
      <c r="L317" s="354">
        <v>44901</v>
      </c>
      <c r="M317" s="186" t="s">
        <v>841</v>
      </c>
      <c r="N317" s="351"/>
      <c r="O317" s="351"/>
      <c r="P317" s="351"/>
      <c r="Q317" s="351"/>
      <c r="R317" s="351"/>
      <c r="S317" s="351"/>
      <c r="T317" s="351"/>
      <c r="U317" s="347"/>
      <c r="V317" s="347"/>
      <c r="W317" s="347"/>
      <c r="X317" s="347"/>
      <c r="Y317" s="347"/>
      <c r="Z317" s="347"/>
      <c r="AA317" s="347"/>
      <c r="AB317" s="347"/>
      <c r="AC317" s="347"/>
      <c r="AD317" s="347"/>
      <c r="AE317" s="347"/>
      <c r="AF317" s="347"/>
      <c r="AG317" s="347"/>
      <c r="AH317" s="347"/>
      <c r="AI317" s="347"/>
      <c r="AJ317" s="347"/>
      <c r="AK317" s="347"/>
      <c r="AL317" s="347"/>
      <c r="AM317" s="347"/>
      <c r="AN317" s="347"/>
      <c r="AO317" s="347"/>
      <c r="AP317" s="347"/>
      <c r="AQ317" s="347"/>
      <c r="AR317" s="347"/>
      <c r="AS317" s="347"/>
      <c r="AT317" s="347"/>
      <c r="AU317" s="347"/>
      <c r="AV317" s="347"/>
      <c r="AW317" s="347"/>
      <c r="AX317" s="347"/>
    </row>
    <row r="318" spans="1:50" s="186" customFormat="1" ht="15.6" customHeight="1">
      <c r="A318" s="4" t="s">
        <v>11458</v>
      </c>
      <c r="B318" s="4" t="s">
        <v>11385</v>
      </c>
      <c r="C318" s="346" t="s">
        <v>11457</v>
      </c>
      <c r="D318" s="4" t="s">
        <v>11456</v>
      </c>
      <c r="E318" s="341">
        <f t="shared" si="9"/>
        <v>70</v>
      </c>
      <c r="F318" s="300">
        <v>2008</v>
      </c>
      <c r="G318" s="300" t="s">
        <v>9774</v>
      </c>
      <c r="H318" s="300">
        <v>18</v>
      </c>
      <c r="I318" s="300">
        <v>12</v>
      </c>
      <c r="J318" s="300">
        <v>20</v>
      </c>
      <c r="K318" s="300">
        <v>20</v>
      </c>
      <c r="L318" s="354">
        <v>44897</v>
      </c>
      <c r="M318" s="186" t="s">
        <v>841</v>
      </c>
      <c r="N318" s="351"/>
      <c r="O318" s="351"/>
      <c r="P318" s="351"/>
      <c r="Q318" s="351"/>
      <c r="R318" s="351"/>
      <c r="S318" s="351"/>
      <c r="T318" s="351"/>
      <c r="U318" s="347"/>
      <c r="V318" s="347"/>
      <c r="W318" s="347"/>
      <c r="X318" s="347"/>
      <c r="Y318" s="347"/>
      <c r="Z318" s="347"/>
      <c r="AA318" s="347"/>
      <c r="AB318" s="347"/>
      <c r="AC318" s="347"/>
      <c r="AD318" s="347"/>
      <c r="AE318" s="347"/>
      <c r="AF318" s="347"/>
      <c r="AG318" s="347"/>
      <c r="AH318" s="347"/>
      <c r="AI318" s="347"/>
      <c r="AJ318" s="347"/>
      <c r="AK318" s="347"/>
      <c r="AL318" s="347"/>
      <c r="AM318" s="347"/>
      <c r="AN318" s="347"/>
      <c r="AO318" s="347"/>
      <c r="AP318" s="347"/>
      <c r="AQ318" s="347"/>
      <c r="AR318" s="347"/>
      <c r="AS318" s="347"/>
      <c r="AT318" s="347"/>
      <c r="AU318" s="347"/>
      <c r="AV318" s="347"/>
      <c r="AW318" s="347"/>
      <c r="AX318" s="347"/>
    </row>
    <row r="319" spans="1:50" s="186" customFormat="1" ht="15.6" customHeight="1">
      <c r="A319" s="4" t="s">
        <v>11413</v>
      </c>
      <c r="B319" s="4" t="s">
        <v>11385</v>
      </c>
      <c r="C319" s="346" t="s">
        <v>11429</v>
      </c>
      <c r="D319" s="237" t="s">
        <v>11455</v>
      </c>
      <c r="E319" s="341">
        <f t="shared" si="9"/>
        <v>62</v>
      </c>
      <c r="F319" s="300">
        <v>2022</v>
      </c>
      <c r="G319" s="300" t="s">
        <v>9774</v>
      </c>
      <c r="H319" s="300">
        <v>13</v>
      </c>
      <c r="I319" s="300">
        <v>14</v>
      </c>
      <c r="J319" s="300">
        <v>18</v>
      </c>
      <c r="K319" s="300">
        <v>17</v>
      </c>
      <c r="L319" s="354">
        <v>44896</v>
      </c>
      <c r="M319" s="186" t="s">
        <v>841</v>
      </c>
      <c r="N319" s="300"/>
      <c r="O319" s="300"/>
      <c r="P319" s="300"/>
      <c r="Q319" s="300"/>
      <c r="R319" s="300"/>
      <c r="S319" s="300"/>
      <c r="T319" s="300"/>
      <c r="U319" s="1"/>
      <c r="V319" s="1"/>
      <c r="W319" s="1"/>
      <c r="X319" s="1"/>
      <c r="Y319" s="1"/>
      <c r="Z319" s="1"/>
      <c r="AA319" s="1"/>
      <c r="AB319" s="1"/>
      <c r="AC319" s="1"/>
      <c r="AD319" s="1"/>
      <c r="AE319" s="1"/>
      <c r="AF319" s="1"/>
      <c r="AG319" s="1"/>
      <c r="AH319" s="347"/>
      <c r="AI319" s="347"/>
      <c r="AJ319" s="347"/>
      <c r="AK319" s="347"/>
      <c r="AL319" s="347"/>
      <c r="AM319" s="347"/>
      <c r="AN319" s="347"/>
      <c r="AO319" s="347"/>
      <c r="AP319" s="347"/>
      <c r="AQ319" s="347"/>
      <c r="AR319" s="347"/>
      <c r="AS319" s="347"/>
      <c r="AT319" s="347"/>
      <c r="AU319" s="347"/>
      <c r="AV319" s="347"/>
      <c r="AW319" s="347"/>
      <c r="AX319" s="347"/>
    </row>
    <row r="320" spans="1:50" s="186" customFormat="1" ht="15.6" customHeight="1">
      <c r="A320" s="4" t="s">
        <v>11413</v>
      </c>
      <c r="B320" s="4" t="s">
        <v>11385</v>
      </c>
      <c r="C320" s="346" t="s">
        <v>11429</v>
      </c>
      <c r="D320" s="237" t="s">
        <v>11454</v>
      </c>
      <c r="E320" s="341">
        <f t="shared" si="9"/>
        <v>62</v>
      </c>
      <c r="F320" s="300">
        <v>2022</v>
      </c>
      <c r="G320" s="300" t="s">
        <v>9774</v>
      </c>
      <c r="H320" s="300">
        <v>17</v>
      </c>
      <c r="I320" s="300">
        <v>13</v>
      </c>
      <c r="J320" s="300">
        <v>15</v>
      </c>
      <c r="K320" s="300">
        <v>17</v>
      </c>
      <c r="L320" s="354">
        <v>44896</v>
      </c>
      <c r="M320" s="186" t="s">
        <v>11383</v>
      </c>
      <c r="N320" s="300"/>
      <c r="O320" s="300"/>
      <c r="P320" s="300"/>
      <c r="Q320" s="300"/>
      <c r="R320" s="300"/>
      <c r="S320" s="300"/>
      <c r="T320" s="300"/>
      <c r="U320" s="1"/>
      <c r="V320" s="1"/>
      <c r="W320" s="1"/>
      <c r="X320" s="1"/>
      <c r="Y320" s="1"/>
      <c r="Z320" s="1"/>
      <c r="AA320" s="1"/>
      <c r="AB320" s="1"/>
      <c r="AC320" s="1"/>
      <c r="AD320" s="1"/>
      <c r="AE320" s="1"/>
      <c r="AF320" s="1"/>
      <c r="AG320" s="1"/>
      <c r="AH320" s="347"/>
      <c r="AI320" s="347"/>
      <c r="AJ320" s="347"/>
      <c r="AK320" s="347"/>
      <c r="AL320" s="347"/>
      <c r="AM320" s="347"/>
      <c r="AN320" s="347"/>
      <c r="AO320" s="347"/>
      <c r="AP320" s="347"/>
      <c r="AQ320" s="347"/>
      <c r="AR320" s="347"/>
      <c r="AS320" s="347"/>
      <c r="AT320" s="347"/>
      <c r="AU320" s="347"/>
      <c r="AV320" s="347"/>
      <c r="AW320" s="347"/>
      <c r="AX320" s="347"/>
    </row>
    <row r="321" spans="1:50" s="186" customFormat="1" ht="15.6" customHeight="1">
      <c r="A321" s="186" t="s">
        <v>11435</v>
      </c>
      <c r="B321" s="4" t="s">
        <v>11385</v>
      </c>
      <c r="C321" s="346" t="s">
        <v>11453</v>
      </c>
      <c r="D321" s="4" t="s">
        <v>11452</v>
      </c>
      <c r="E321" s="341">
        <f t="shared" si="9"/>
        <v>90</v>
      </c>
      <c r="F321" s="300">
        <v>2022</v>
      </c>
      <c r="G321" s="300" t="s">
        <v>9774</v>
      </c>
      <c r="H321" s="300">
        <v>24</v>
      </c>
      <c r="I321" s="300">
        <v>20</v>
      </c>
      <c r="J321" s="300">
        <v>23</v>
      </c>
      <c r="K321" s="300">
        <v>23</v>
      </c>
      <c r="L321" s="354">
        <v>44892</v>
      </c>
      <c r="M321" s="186" t="s">
        <v>841</v>
      </c>
      <c r="N321" s="351"/>
      <c r="O321" s="351"/>
      <c r="P321" s="351"/>
      <c r="Q321" s="351"/>
      <c r="R321" s="351"/>
      <c r="S321" s="351"/>
      <c r="T321" s="351"/>
      <c r="U321" s="347"/>
      <c r="V321" s="347"/>
      <c r="W321" s="347"/>
      <c r="X321" s="347"/>
      <c r="Y321" s="347"/>
      <c r="Z321" s="347"/>
      <c r="AA321" s="347"/>
      <c r="AB321" s="347"/>
      <c r="AC321" s="347"/>
      <c r="AD321" s="347"/>
      <c r="AE321" s="347"/>
      <c r="AF321" s="347"/>
      <c r="AG321" s="347"/>
      <c r="AH321" s="347"/>
      <c r="AI321" s="347"/>
      <c r="AJ321" s="347"/>
      <c r="AK321" s="347"/>
      <c r="AL321" s="347"/>
      <c r="AM321" s="347"/>
      <c r="AN321" s="347"/>
      <c r="AO321" s="347"/>
      <c r="AP321" s="347"/>
      <c r="AQ321" s="347"/>
      <c r="AR321" s="347"/>
      <c r="AS321" s="347"/>
      <c r="AT321" s="347"/>
      <c r="AU321" s="347"/>
      <c r="AV321" s="347"/>
      <c r="AW321" s="347"/>
      <c r="AX321" s="347"/>
    </row>
    <row r="322" spans="1:50" s="186" customFormat="1" ht="15.6" customHeight="1">
      <c r="A322" s="186" t="s">
        <v>11399</v>
      </c>
      <c r="B322" s="4" t="s">
        <v>11385</v>
      </c>
      <c r="C322" s="346" t="s">
        <v>11429</v>
      </c>
      <c r="D322" s="4" t="s">
        <v>11451</v>
      </c>
      <c r="E322" s="341">
        <f t="shared" si="9"/>
        <v>78</v>
      </c>
      <c r="F322" s="300">
        <v>2022</v>
      </c>
      <c r="G322" s="300" t="s">
        <v>9774</v>
      </c>
      <c r="H322" s="300">
        <v>20</v>
      </c>
      <c r="I322" s="300">
        <v>15</v>
      </c>
      <c r="J322" s="300">
        <v>23</v>
      </c>
      <c r="K322" s="300">
        <v>20</v>
      </c>
      <c r="L322" s="354">
        <v>44892</v>
      </c>
      <c r="M322" s="186" t="s">
        <v>11383</v>
      </c>
      <c r="N322" s="351"/>
      <c r="O322" s="351"/>
      <c r="P322" s="351"/>
      <c r="Q322" s="351"/>
      <c r="R322" s="351"/>
      <c r="S322" s="351"/>
      <c r="T322" s="351"/>
      <c r="U322" s="347"/>
      <c r="V322" s="347"/>
      <c r="W322" s="347"/>
      <c r="X322" s="347"/>
      <c r="Y322" s="347"/>
      <c r="Z322" s="347"/>
      <c r="AA322" s="347"/>
      <c r="AB322" s="347"/>
      <c r="AC322" s="347"/>
      <c r="AD322" s="347"/>
      <c r="AE322" s="347"/>
      <c r="AF322" s="347"/>
      <c r="AG322" s="347"/>
      <c r="AH322" s="347"/>
      <c r="AI322" s="347"/>
      <c r="AJ322" s="347"/>
      <c r="AK322" s="347"/>
      <c r="AL322" s="347"/>
      <c r="AM322" s="347"/>
      <c r="AN322" s="347"/>
      <c r="AO322" s="347"/>
      <c r="AP322" s="347"/>
      <c r="AQ322" s="347"/>
      <c r="AR322" s="347"/>
      <c r="AS322" s="347"/>
      <c r="AT322" s="347"/>
      <c r="AU322" s="347"/>
      <c r="AV322" s="347"/>
      <c r="AW322" s="347"/>
      <c r="AX322" s="347"/>
    </row>
    <row r="323" spans="1:50" s="186" customFormat="1" ht="15.6" customHeight="1">
      <c r="A323" s="186" t="s">
        <v>11438</v>
      </c>
      <c r="B323" s="4" t="s">
        <v>11385</v>
      </c>
      <c r="C323" s="346" t="s">
        <v>11450</v>
      </c>
      <c r="D323" s="4" t="s">
        <v>11449</v>
      </c>
      <c r="E323" s="341">
        <f t="shared" si="9"/>
        <v>69</v>
      </c>
      <c r="F323" s="300">
        <v>2022</v>
      </c>
      <c r="G323" s="300" t="s">
        <v>9774</v>
      </c>
      <c r="H323" s="300">
        <v>15</v>
      </c>
      <c r="I323" s="300">
        <v>15</v>
      </c>
      <c r="J323" s="300">
        <v>20</v>
      </c>
      <c r="K323" s="300">
        <v>19</v>
      </c>
      <c r="L323" s="354">
        <v>44892</v>
      </c>
      <c r="M323" s="186" t="s">
        <v>841</v>
      </c>
      <c r="N323" s="300"/>
      <c r="O323" s="300"/>
      <c r="P323" s="300"/>
      <c r="Q323" s="300"/>
      <c r="R323" s="300"/>
      <c r="S323" s="300"/>
      <c r="T323" s="300"/>
      <c r="U323" s="1"/>
      <c r="V323" s="347"/>
      <c r="W323" s="347"/>
      <c r="X323" s="347"/>
      <c r="Y323" s="347"/>
      <c r="Z323" s="347"/>
      <c r="AA323" s="347"/>
      <c r="AB323" s="347"/>
      <c r="AC323" s="347"/>
      <c r="AD323" s="347"/>
      <c r="AE323" s="347"/>
      <c r="AF323" s="347"/>
      <c r="AG323" s="347"/>
      <c r="AH323" s="347"/>
      <c r="AI323" s="347"/>
      <c r="AJ323" s="347"/>
      <c r="AK323" s="347"/>
      <c r="AL323" s="347"/>
      <c r="AM323" s="347"/>
      <c r="AN323" s="347"/>
      <c r="AO323" s="347"/>
      <c r="AP323" s="347"/>
      <c r="AQ323" s="347"/>
      <c r="AR323" s="347"/>
      <c r="AS323" s="347"/>
      <c r="AT323" s="347"/>
      <c r="AU323" s="347"/>
      <c r="AV323" s="347"/>
      <c r="AW323" s="347"/>
      <c r="AX323" s="347"/>
    </row>
    <row r="324" spans="1:50" s="186" customFormat="1" ht="15.6" customHeight="1">
      <c r="A324" s="4" t="s">
        <v>11448</v>
      </c>
      <c r="B324" s="4" t="s">
        <v>11385</v>
      </c>
      <c r="C324" s="346" t="s">
        <v>11447</v>
      </c>
      <c r="D324" s="237" t="s">
        <v>11446</v>
      </c>
      <c r="E324" s="341">
        <f t="shared" si="9"/>
        <v>54</v>
      </c>
      <c r="F324" s="300">
        <v>2022</v>
      </c>
      <c r="G324" s="300" t="s">
        <v>9774</v>
      </c>
      <c r="H324" s="300">
        <v>13</v>
      </c>
      <c r="I324" s="300">
        <v>12</v>
      </c>
      <c r="J324" s="300">
        <v>13</v>
      </c>
      <c r="K324" s="300">
        <v>16</v>
      </c>
      <c r="L324" s="354">
        <v>44886</v>
      </c>
      <c r="M324" s="186" t="s">
        <v>11383</v>
      </c>
      <c r="N324" s="351"/>
      <c r="O324" s="351"/>
      <c r="P324" s="351"/>
      <c r="Q324" s="351"/>
      <c r="R324" s="351"/>
      <c r="S324" s="351"/>
      <c r="T324" s="351"/>
      <c r="U324" s="347"/>
      <c r="V324" s="1"/>
      <c r="W324" s="1"/>
      <c r="X324" s="1"/>
      <c r="Y324" s="1"/>
      <c r="Z324" s="1"/>
      <c r="AA324" s="1"/>
      <c r="AB324" s="1"/>
      <c r="AC324" s="1"/>
      <c r="AD324" s="1"/>
      <c r="AE324" s="1"/>
      <c r="AF324" s="1"/>
      <c r="AG324" s="1"/>
      <c r="AH324" s="1"/>
      <c r="AI324" s="1"/>
      <c r="AJ324" s="1"/>
      <c r="AK324" s="1"/>
      <c r="AL324" s="1"/>
      <c r="AM324" s="1"/>
      <c r="AN324" s="347"/>
      <c r="AO324" s="347"/>
      <c r="AP324" s="347"/>
      <c r="AQ324" s="347"/>
      <c r="AR324" s="347"/>
      <c r="AS324" s="347"/>
      <c r="AT324" s="347"/>
      <c r="AU324" s="347"/>
      <c r="AV324" s="347"/>
      <c r="AW324" s="347"/>
      <c r="AX324" s="347"/>
    </row>
    <row r="325" spans="1:50" s="186" customFormat="1" ht="15.6" customHeight="1">
      <c r="A325" s="4" t="s">
        <v>11445</v>
      </c>
      <c r="B325" s="4" t="s">
        <v>11385</v>
      </c>
      <c r="C325" s="346" t="s">
        <v>11444</v>
      </c>
      <c r="D325" s="237" t="s">
        <v>11443</v>
      </c>
      <c r="E325" s="341">
        <f t="shared" si="9"/>
        <v>46</v>
      </c>
      <c r="F325" s="300">
        <v>2015</v>
      </c>
      <c r="G325" s="300" t="s">
        <v>9774</v>
      </c>
      <c r="H325" s="300">
        <v>10</v>
      </c>
      <c r="I325" s="300">
        <v>12</v>
      </c>
      <c r="J325" s="300">
        <v>12</v>
      </c>
      <c r="K325" s="300">
        <v>12</v>
      </c>
      <c r="L325" s="354">
        <v>44885</v>
      </c>
      <c r="M325" s="186" t="s">
        <v>841</v>
      </c>
      <c r="N325" s="300"/>
      <c r="O325" s="300"/>
      <c r="P325" s="300"/>
      <c r="Q325" s="300"/>
      <c r="R325" s="300"/>
      <c r="S325" s="300"/>
      <c r="T325" s="300"/>
      <c r="U325" s="1"/>
      <c r="V325" s="1"/>
      <c r="W325" s="1"/>
      <c r="X325" s="1"/>
      <c r="Y325" s="1"/>
      <c r="Z325" s="1"/>
      <c r="AA325" s="1"/>
      <c r="AB325" s="1"/>
      <c r="AC325" s="1"/>
      <c r="AD325" s="1"/>
      <c r="AE325" s="1"/>
      <c r="AF325" s="1"/>
      <c r="AG325" s="1"/>
      <c r="AH325" s="1"/>
      <c r="AI325" s="1"/>
      <c r="AJ325" s="1"/>
      <c r="AK325" s="1"/>
      <c r="AL325" s="1"/>
      <c r="AM325" s="1"/>
      <c r="AN325" s="347"/>
      <c r="AO325" s="347"/>
      <c r="AP325" s="347"/>
      <c r="AQ325" s="347"/>
      <c r="AR325" s="347"/>
      <c r="AS325" s="347"/>
      <c r="AT325" s="347"/>
      <c r="AU325" s="347"/>
      <c r="AV325" s="347"/>
      <c r="AW325" s="347"/>
      <c r="AX325" s="347"/>
    </row>
    <row r="326" spans="1:50" s="186" customFormat="1" ht="15.6" customHeight="1">
      <c r="A326" s="186" t="s">
        <v>11399</v>
      </c>
      <c r="B326" s="4" t="s">
        <v>11385</v>
      </c>
      <c r="C326" s="346" t="s">
        <v>131</v>
      </c>
      <c r="D326" s="4" t="s">
        <v>11442</v>
      </c>
      <c r="E326" s="341">
        <f t="shared" si="9"/>
        <v>70</v>
      </c>
      <c r="F326" s="300">
        <v>1986</v>
      </c>
      <c r="G326" s="300" t="s">
        <v>9774</v>
      </c>
      <c r="H326" s="300">
        <v>23</v>
      </c>
      <c r="I326" s="300">
        <v>15</v>
      </c>
      <c r="J326" s="300">
        <v>13</v>
      </c>
      <c r="K326" s="300">
        <v>19</v>
      </c>
      <c r="L326" s="354">
        <v>44874</v>
      </c>
      <c r="M326" s="186" t="s">
        <v>841</v>
      </c>
      <c r="N326" s="351"/>
      <c r="O326" s="351"/>
      <c r="P326" s="351"/>
      <c r="Q326" s="351"/>
      <c r="R326" s="351"/>
      <c r="S326" s="351"/>
      <c r="T326" s="351"/>
      <c r="U326" s="347"/>
      <c r="V326" s="347"/>
      <c r="W326" s="347"/>
      <c r="X326" s="347"/>
      <c r="Y326" s="347"/>
      <c r="Z326" s="347"/>
      <c r="AA326" s="347"/>
      <c r="AB326" s="347"/>
      <c r="AC326" s="347"/>
      <c r="AD326" s="347"/>
      <c r="AE326" s="347"/>
      <c r="AF326" s="347"/>
      <c r="AG326" s="347"/>
      <c r="AH326" s="347"/>
      <c r="AI326" s="347"/>
      <c r="AJ326" s="347"/>
      <c r="AK326" s="347"/>
      <c r="AL326" s="347"/>
      <c r="AM326" s="347"/>
      <c r="AN326" s="347"/>
      <c r="AO326" s="347"/>
      <c r="AP326" s="347"/>
      <c r="AQ326" s="347"/>
      <c r="AR326" s="347"/>
      <c r="AS326" s="347"/>
      <c r="AT326" s="347"/>
      <c r="AU326" s="347"/>
      <c r="AV326" s="347"/>
      <c r="AW326" s="347"/>
      <c r="AX326" s="347"/>
    </row>
    <row r="327" spans="1:50" s="186" customFormat="1" ht="15.6" customHeight="1">
      <c r="A327" s="4" t="s">
        <v>11441</v>
      </c>
      <c r="B327" s="4" t="s">
        <v>11385</v>
      </c>
      <c r="C327" s="346" t="s">
        <v>11440</v>
      </c>
      <c r="D327" s="237" t="s">
        <v>11439</v>
      </c>
      <c r="E327" s="341">
        <f t="shared" si="9"/>
        <v>90</v>
      </c>
      <c r="F327" s="300">
        <v>2022</v>
      </c>
      <c r="G327" s="300" t="s">
        <v>9774</v>
      </c>
      <c r="H327" s="300">
        <v>24</v>
      </c>
      <c r="I327" s="300">
        <v>20</v>
      </c>
      <c r="J327" s="300">
        <v>24</v>
      </c>
      <c r="K327" s="300">
        <v>22</v>
      </c>
      <c r="L327" s="354">
        <v>44872</v>
      </c>
      <c r="M327" s="186" t="s">
        <v>841</v>
      </c>
      <c r="N327" s="351"/>
      <c r="O327" s="351"/>
      <c r="P327" s="351"/>
      <c r="Q327" s="351"/>
      <c r="R327" s="351"/>
      <c r="S327" s="351"/>
      <c r="T327" s="351"/>
      <c r="U327" s="347"/>
      <c r="V327" s="347"/>
      <c r="W327" s="347"/>
      <c r="X327" s="347"/>
      <c r="Y327" s="347"/>
      <c r="Z327" s="347"/>
      <c r="AA327" s="347"/>
      <c r="AB327" s="347"/>
      <c r="AC327" s="347"/>
      <c r="AD327" s="347"/>
      <c r="AE327" s="347"/>
      <c r="AF327" s="347"/>
      <c r="AG327" s="347"/>
      <c r="AH327" s="347"/>
      <c r="AI327" s="347"/>
      <c r="AJ327" s="347"/>
      <c r="AK327" s="347"/>
      <c r="AL327" s="347"/>
      <c r="AM327" s="347"/>
      <c r="AN327" s="347"/>
      <c r="AO327" s="347"/>
      <c r="AP327" s="347"/>
      <c r="AQ327" s="347"/>
      <c r="AR327" s="347"/>
      <c r="AS327" s="347"/>
      <c r="AT327" s="347"/>
      <c r="AU327" s="347"/>
      <c r="AV327" s="347"/>
      <c r="AW327" s="347"/>
      <c r="AX327" s="347"/>
    </row>
    <row r="328" spans="1:50" s="186" customFormat="1" ht="15.6" customHeight="1">
      <c r="A328" s="4" t="s">
        <v>11438</v>
      </c>
      <c r="B328" s="4" t="s">
        <v>11385</v>
      </c>
      <c r="C328" s="346" t="s">
        <v>11437</v>
      </c>
      <c r="D328" s="237" t="s">
        <v>11436</v>
      </c>
      <c r="E328" s="341">
        <f t="shared" si="9"/>
        <v>86</v>
      </c>
      <c r="F328" s="300">
        <v>2017</v>
      </c>
      <c r="G328" s="300" t="s">
        <v>9774</v>
      </c>
      <c r="H328" s="300">
        <v>24</v>
      </c>
      <c r="I328" s="300">
        <v>19</v>
      </c>
      <c r="J328" s="300">
        <v>20</v>
      </c>
      <c r="K328" s="300">
        <v>23</v>
      </c>
      <c r="L328" s="354">
        <v>44872</v>
      </c>
      <c r="M328" s="186" t="s">
        <v>841</v>
      </c>
      <c r="N328" s="351"/>
      <c r="O328" s="351"/>
      <c r="P328" s="351"/>
      <c r="Q328" s="351"/>
      <c r="R328" s="351"/>
      <c r="S328" s="351"/>
      <c r="T328" s="351"/>
      <c r="U328" s="347"/>
      <c r="V328" s="347"/>
      <c r="W328" s="347"/>
      <c r="X328" s="347"/>
      <c r="Y328" s="347"/>
      <c r="Z328" s="347"/>
      <c r="AA328" s="347"/>
      <c r="AB328" s="347"/>
      <c r="AC328" s="347"/>
      <c r="AD328" s="347"/>
      <c r="AE328" s="347"/>
      <c r="AF328" s="347"/>
      <c r="AG328" s="347"/>
      <c r="AH328" s="347"/>
      <c r="AI328" s="347"/>
      <c r="AJ328" s="347"/>
      <c r="AK328" s="347"/>
      <c r="AL328" s="347"/>
      <c r="AM328" s="347"/>
      <c r="AN328" s="347"/>
      <c r="AO328" s="347"/>
      <c r="AP328" s="347"/>
      <c r="AQ328" s="347"/>
      <c r="AR328" s="347"/>
      <c r="AS328" s="347"/>
      <c r="AT328" s="347"/>
      <c r="AU328" s="347"/>
      <c r="AV328" s="347"/>
      <c r="AW328" s="347"/>
      <c r="AX328" s="347"/>
    </row>
    <row r="329" spans="1:50" s="186" customFormat="1" ht="15.6" customHeight="1">
      <c r="A329" s="4" t="s">
        <v>11435</v>
      </c>
      <c r="B329" s="4" t="s">
        <v>11385</v>
      </c>
      <c r="C329" s="346" t="s">
        <v>11434</v>
      </c>
      <c r="D329" s="237" t="s">
        <v>11433</v>
      </c>
      <c r="E329" s="341">
        <f t="shared" si="9"/>
        <v>60</v>
      </c>
      <c r="F329" s="300">
        <v>2022</v>
      </c>
      <c r="G329" s="300" t="s">
        <v>9774</v>
      </c>
      <c r="H329" s="300">
        <v>15</v>
      </c>
      <c r="I329" s="300">
        <v>15</v>
      </c>
      <c r="J329" s="300">
        <v>14</v>
      </c>
      <c r="K329" s="300">
        <v>16</v>
      </c>
      <c r="L329" s="354">
        <v>44871</v>
      </c>
      <c r="M329" s="186" t="s">
        <v>841</v>
      </c>
      <c r="N329" s="300"/>
      <c r="O329" s="300"/>
      <c r="P329" s="300"/>
      <c r="Q329" s="300"/>
      <c r="R329" s="300"/>
      <c r="S329" s="300"/>
      <c r="T329" s="300"/>
      <c r="U329" s="1"/>
      <c r="V329" s="1"/>
      <c r="W329" s="1"/>
      <c r="X329" s="1"/>
      <c r="Y329" s="1"/>
      <c r="Z329" s="1"/>
      <c r="AA329" s="1"/>
      <c r="AB329" s="1"/>
      <c r="AC329" s="1"/>
      <c r="AD329" s="1"/>
      <c r="AE329" s="1"/>
      <c r="AF329" s="1"/>
      <c r="AG329" s="1"/>
      <c r="AH329" s="347"/>
      <c r="AI329" s="347"/>
      <c r="AJ329" s="347"/>
      <c r="AK329" s="347"/>
      <c r="AL329" s="347"/>
      <c r="AM329" s="347"/>
      <c r="AN329" s="347"/>
      <c r="AO329" s="347"/>
      <c r="AP329" s="347"/>
      <c r="AQ329" s="347"/>
      <c r="AR329" s="347"/>
      <c r="AS329" s="347"/>
      <c r="AT329" s="347"/>
      <c r="AU329" s="347"/>
      <c r="AV329" s="347"/>
      <c r="AW329" s="347"/>
      <c r="AX329" s="347"/>
    </row>
    <row r="330" spans="1:50" s="186" customFormat="1" ht="15.6" customHeight="1">
      <c r="A330" s="346" t="s">
        <v>11432</v>
      </c>
      <c r="B330" s="4" t="s">
        <v>11385</v>
      </c>
      <c r="C330" s="346" t="s">
        <v>11431</v>
      </c>
      <c r="D330" s="237" t="s">
        <v>11430</v>
      </c>
      <c r="E330" s="341">
        <f t="shared" si="9"/>
        <v>56</v>
      </c>
      <c r="F330" s="300">
        <v>2022</v>
      </c>
      <c r="G330" s="300" t="s">
        <v>9774</v>
      </c>
      <c r="H330" s="300">
        <v>10</v>
      </c>
      <c r="I330" s="300">
        <v>16</v>
      </c>
      <c r="J330" s="300">
        <v>15</v>
      </c>
      <c r="K330" s="300">
        <v>15</v>
      </c>
      <c r="L330" s="354">
        <v>44870</v>
      </c>
      <c r="M330" s="186" t="s">
        <v>841</v>
      </c>
      <c r="N330" s="300"/>
      <c r="O330" s="300"/>
      <c r="P330" s="300"/>
      <c r="Q330" s="300"/>
      <c r="R330" s="300"/>
      <c r="S330" s="300"/>
      <c r="T330" s="300"/>
      <c r="U330" s="1"/>
      <c r="V330" s="1"/>
      <c r="W330" s="1"/>
      <c r="X330" s="1"/>
      <c r="Y330" s="1"/>
      <c r="Z330" s="1"/>
      <c r="AA330" s="1"/>
      <c r="AB330" s="1"/>
      <c r="AC330" s="1"/>
      <c r="AD330" s="1"/>
      <c r="AE330" s="1"/>
      <c r="AF330" s="1"/>
      <c r="AG330" s="1"/>
      <c r="AH330" s="1"/>
      <c r="AI330" s="1"/>
      <c r="AJ330" s="1"/>
      <c r="AK330" s="1"/>
      <c r="AL330" s="1"/>
      <c r="AM330" s="1"/>
      <c r="AN330" s="347"/>
      <c r="AO330" s="347"/>
      <c r="AP330" s="347"/>
      <c r="AQ330" s="347"/>
      <c r="AR330" s="347"/>
      <c r="AS330" s="347"/>
      <c r="AT330" s="347"/>
      <c r="AU330" s="347"/>
      <c r="AV330" s="347"/>
      <c r="AW330" s="347"/>
      <c r="AX330" s="347"/>
    </row>
    <row r="331" spans="1:50" s="186" customFormat="1" ht="15.6" customHeight="1">
      <c r="A331" s="4" t="s">
        <v>11413</v>
      </c>
      <c r="B331" s="4" t="s">
        <v>11385</v>
      </c>
      <c r="C331" s="346" t="s">
        <v>11429</v>
      </c>
      <c r="D331" s="237" t="s">
        <v>11428</v>
      </c>
      <c r="E331" s="341">
        <f t="shared" si="9"/>
        <v>83</v>
      </c>
      <c r="F331" s="300">
        <v>2022</v>
      </c>
      <c r="G331" s="300" t="s">
        <v>9774</v>
      </c>
      <c r="H331" s="300">
        <v>18</v>
      </c>
      <c r="I331" s="300">
        <v>22</v>
      </c>
      <c r="J331" s="300">
        <v>20</v>
      </c>
      <c r="K331" s="300">
        <v>23</v>
      </c>
      <c r="L331" s="354">
        <v>44867</v>
      </c>
      <c r="M331" s="186" t="s">
        <v>11383</v>
      </c>
      <c r="N331" s="351"/>
      <c r="O331" s="351"/>
      <c r="P331" s="351"/>
      <c r="Q331" s="351"/>
      <c r="R331" s="351"/>
      <c r="S331" s="351"/>
      <c r="T331" s="351"/>
      <c r="U331" s="347"/>
      <c r="V331" s="347"/>
      <c r="W331" s="347"/>
      <c r="X331" s="347"/>
      <c r="Y331" s="347"/>
      <c r="Z331" s="347"/>
      <c r="AA331" s="347"/>
      <c r="AB331" s="347"/>
      <c r="AC331" s="347"/>
      <c r="AD331" s="347"/>
      <c r="AE331" s="347"/>
      <c r="AF331" s="347"/>
      <c r="AG331" s="347"/>
      <c r="AH331" s="347"/>
      <c r="AI331" s="347"/>
      <c r="AJ331" s="347"/>
      <c r="AK331" s="347"/>
      <c r="AL331" s="347"/>
      <c r="AM331" s="347"/>
      <c r="AN331" s="347"/>
      <c r="AO331" s="347"/>
      <c r="AP331" s="347"/>
      <c r="AQ331" s="347"/>
      <c r="AR331" s="347"/>
      <c r="AS331" s="347"/>
      <c r="AT331" s="347"/>
      <c r="AU331" s="347"/>
      <c r="AV331" s="347"/>
      <c r="AW331" s="347"/>
      <c r="AX331" s="347"/>
    </row>
    <row r="332" spans="1:50" s="186" customFormat="1" ht="15.6" customHeight="1">
      <c r="A332" s="4" t="s">
        <v>11427</v>
      </c>
      <c r="B332" s="4" t="s">
        <v>11385</v>
      </c>
      <c r="C332" s="346" t="s">
        <v>11426</v>
      </c>
      <c r="D332" s="237" t="s">
        <v>11425</v>
      </c>
      <c r="E332" s="341">
        <f t="shared" si="9"/>
        <v>49</v>
      </c>
      <c r="F332" s="344">
        <v>2019</v>
      </c>
      <c r="G332" s="344" t="s">
        <v>9774</v>
      </c>
      <c r="H332" s="351">
        <v>14</v>
      </c>
      <c r="I332" s="351">
        <v>10</v>
      </c>
      <c r="J332" s="351">
        <v>14</v>
      </c>
      <c r="K332" s="351">
        <v>11</v>
      </c>
      <c r="L332" s="354">
        <v>44866</v>
      </c>
      <c r="M332" s="186" t="s">
        <v>841</v>
      </c>
      <c r="N332" s="300"/>
      <c r="O332" s="300"/>
      <c r="P332" s="300"/>
      <c r="Q332" s="300"/>
      <c r="R332" s="300"/>
      <c r="S332" s="300"/>
      <c r="T332" s="300"/>
      <c r="U332" s="1"/>
      <c r="V332" s="1"/>
      <c r="W332" s="1"/>
      <c r="X332" s="1"/>
      <c r="Y332" s="1"/>
      <c r="Z332" s="1"/>
      <c r="AA332" s="1"/>
      <c r="AB332" s="1"/>
      <c r="AC332" s="1"/>
      <c r="AD332" s="1"/>
      <c r="AE332" s="1"/>
      <c r="AF332" s="1"/>
      <c r="AG332" s="1"/>
      <c r="AH332" s="1"/>
      <c r="AI332" s="1"/>
      <c r="AJ332" s="1"/>
      <c r="AK332" s="1"/>
      <c r="AL332" s="1"/>
      <c r="AM332" s="1"/>
      <c r="AN332" s="347"/>
      <c r="AO332" s="347"/>
      <c r="AP332" s="347"/>
      <c r="AQ332" s="347"/>
      <c r="AR332" s="347"/>
      <c r="AS332" s="347"/>
      <c r="AT332" s="347"/>
      <c r="AU332" s="347"/>
      <c r="AV332" s="347"/>
      <c r="AW332" s="347"/>
      <c r="AX332" s="347"/>
    </row>
    <row r="333" spans="1:50" s="186" customFormat="1" ht="15.6" customHeight="1">
      <c r="A333" s="4" t="s">
        <v>11424</v>
      </c>
      <c r="B333" s="4" t="s">
        <v>11385</v>
      </c>
      <c r="C333" s="346" t="s">
        <v>11423</v>
      </c>
      <c r="D333" s="237" t="s">
        <v>11422</v>
      </c>
      <c r="E333" s="341">
        <f t="shared" si="9"/>
        <v>58</v>
      </c>
      <c r="F333" s="300">
        <v>2020</v>
      </c>
      <c r="G333" s="300" t="s">
        <v>9774</v>
      </c>
      <c r="H333" s="300">
        <v>20</v>
      </c>
      <c r="I333" s="300">
        <v>10</v>
      </c>
      <c r="J333" s="300">
        <v>15</v>
      </c>
      <c r="K333" s="300">
        <v>13</v>
      </c>
      <c r="L333" s="354">
        <v>44861</v>
      </c>
      <c r="M333" s="186" t="s">
        <v>841</v>
      </c>
      <c r="N333" s="300"/>
      <c r="O333" s="300"/>
      <c r="P333" s="300"/>
      <c r="Q333" s="300"/>
      <c r="R333" s="300"/>
      <c r="S333" s="300"/>
      <c r="T333" s="300"/>
      <c r="U333" s="1"/>
      <c r="V333" s="1"/>
      <c r="W333" s="1"/>
      <c r="X333" s="1"/>
      <c r="Y333" s="1"/>
      <c r="Z333" s="1"/>
      <c r="AA333" s="1"/>
      <c r="AB333" s="1"/>
      <c r="AC333" s="1"/>
      <c r="AD333" s="1"/>
      <c r="AE333" s="1"/>
      <c r="AF333" s="1"/>
      <c r="AG333" s="1"/>
      <c r="AH333" s="347"/>
      <c r="AI333" s="347"/>
      <c r="AJ333" s="347"/>
      <c r="AK333" s="347"/>
      <c r="AL333" s="347"/>
      <c r="AM333" s="347"/>
      <c r="AN333" s="347"/>
      <c r="AO333" s="347"/>
      <c r="AP333" s="347"/>
      <c r="AQ333" s="347"/>
      <c r="AR333" s="347"/>
      <c r="AS333" s="347"/>
      <c r="AT333" s="347"/>
      <c r="AU333" s="347"/>
      <c r="AV333" s="347"/>
      <c r="AW333" s="347"/>
      <c r="AX333" s="347"/>
    </row>
    <row r="334" spans="1:50" s="186" customFormat="1" ht="15.6" customHeight="1">
      <c r="A334" s="4" t="s">
        <v>11421</v>
      </c>
      <c r="B334" s="4" t="s">
        <v>11385</v>
      </c>
      <c r="C334" s="346" t="s">
        <v>11420</v>
      </c>
      <c r="D334" s="237" t="s">
        <v>11419</v>
      </c>
      <c r="E334" s="341">
        <f t="shared" si="9"/>
        <v>78</v>
      </c>
      <c r="F334" s="300">
        <v>2022</v>
      </c>
      <c r="G334" s="300" t="s">
        <v>9774</v>
      </c>
      <c r="H334" s="300">
        <v>22</v>
      </c>
      <c r="I334" s="300">
        <v>15</v>
      </c>
      <c r="J334" s="300">
        <v>22</v>
      </c>
      <c r="K334" s="300">
        <v>19</v>
      </c>
      <c r="L334" s="354">
        <v>44859</v>
      </c>
      <c r="M334" s="186" t="s">
        <v>11383</v>
      </c>
      <c r="N334" s="351"/>
      <c r="O334" s="351"/>
      <c r="P334" s="351"/>
      <c r="Q334" s="351"/>
      <c r="R334" s="351"/>
      <c r="S334" s="351"/>
      <c r="T334" s="351"/>
      <c r="U334" s="347"/>
      <c r="V334" s="347"/>
      <c r="W334" s="347"/>
      <c r="X334" s="347"/>
      <c r="Y334" s="347"/>
      <c r="Z334" s="347"/>
      <c r="AA334" s="347"/>
      <c r="AB334" s="347"/>
      <c r="AC334" s="347"/>
      <c r="AD334" s="347"/>
      <c r="AE334" s="347"/>
      <c r="AF334" s="347"/>
      <c r="AG334" s="347"/>
      <c r="AH334" s="347"/>
      <c r="AI334" s="347"/>
      <c r="AJ334" s="347"/>
      <c r="AK334" s="347"/>
      <c r="AL334" s="347"/>
      <c r="AM334" s="347"/>
      <c r="AN334" s="347"/>
      <c r="AO334" s="347"/>
      <c r="AP334" s="347"/>
      <c r="AQ334" s="347"/>
      <c r="AR334" s="347"/>
      <c r="AS334" s="347"/>
      <c r="AT334" s="347"/>
      <c r="AU334" s="347"/>
      <c r="AV334" s="347"/>
      <c r="AW334" s="347"/>
      <c r="AX334" s="347"/>
    </row>
    <row r="335" spans="1:50" s="186" customFormat="1" ht="15.6" customHeight="1">
      <c r="A335" s="4" t="s">
        <v>11418</v>
      </c>
      <c r="B335" s="4" t="s">
        <v>11385</v>
      </c>
      <c r="C335" s="346" t="s">
        <v>11417</v>
      </c>
      <c r="D335" s="237" t="s">
        <v>11416</v>
      </c>
      <c r="E335" s="341">
        <f t="shared" si="9"/>
        <v>87</v>
      </c>
      <c r="F335" s="300">
        <v>2016</v>
      </c>
      <c r="G335" s="300" t="s">
        <v>9774</v>
      </c>
      <c r="H335" s="300">
        <v>23</v>
      </c>
      <c r="I335" s="300">
        <v>18</v>
      </c>
      <c r="J335" s="300">
        <v>23</v>
      </c>
      <c r="K335" s="300">
        <v>23</v>
      </c>
      <c r="L335" s="354">
        <v>44851</v>
      </c>
      <c r="M335" s="186" t="s">
        <v>11383</v>
      </c>
      <c r="N335" s="351"/>
      <c r="O335" s="351"/>
      <c r="P335" s="351"/>
      <c r="Q335" s="351"/>
      <c r="R335" s="351"/>
      <c r="S335" s="351"/>
      <c r="T335" s="351"/>
      <c r="U335" s="347"/>
      <c r="V335" s="347"/>
      <c r="W335" s="347"/>
      <c r="X335" s="347"/>
      <c r="Y335" s="347"/>
      <c r="Z335" s="347"/>
      <c r="AA335" s="347"/>
      <c r="AB335" s="347"/>
      <c r="AC335" s="347"/>
      <c r="AD335" s="347"/>
      <c r="AE335" s="347"/>
      <c r="AF335" s="347"/>
      <c r="AG335" s="347"/>
      <c r="AH335" s="347"/>
      <c r="AI335" s="347"/>
      <c r="AJ335" s="347"/>
      <c r="AK335" s="347"/>
      <c r="AL335" s="347"/>
      <c r="AM335" s="347"/>
      <c r="AN335" s="347"/>
      <c r="AO335" s="347"/>
      <c r="AP335" s="347"/>
      <c r="AQ335" s="347"/>
      <c r="AR335" s="347"/>
      <c r="AS335" s="347"/>
      <c r="AT335" s="347"/>
      <c r="AU335" s="347"/>
      <c r="AV335" s="347"/>
      <c r="AW335" s="347"/>
      <c r="AX335" s="347"/>
    </row>
    <row r="336" spans="1:50" s="186" customFormat="1" ht="15.6" customHeight="1">
      <c r="A336" s="4" t="s">
        <v>11403</v>
      </c>
      <c r="B336" s="4" t="s">
        <v>11385</v>
      </c>
      <c r="C336" s="346" t="s">
        <v>11415</v>
      </c>
      <c r="D336" s="237" t="s">
        <v>11414</v>
      </c>
      <c r="E336" s="341">
        <f t="shared" si="9"/>
        <v>84</v>
      </c>
      <c r="F336" s="300">
        <v>1997</v>
      </c>
      <c r="G336" s="300" t="s">
        <v>9774</v>
      </c>
      <c r="H336" s="300">
        <v>23</v>
      </c>
      <c r="I336" s="300">
        <v>15</v>
      </c>
      <c r="J336" s="300">
        <v>24</v>
      </c>
      <c r="K336" s="300">
        <v>22</v>
      </c>
      <c r="L336" s="354">
        <v>44837</v>
      </c>
      <c r="M336" s="186" t="s">
        <v>841</v>
      </c>
      <c r="N336" s="351"/>
      <c r="O336" s="351"/>
      <c r="P336" s="351"/>
      <c r="Q336" s="351"/>
      <c r="R336" s="351"/>
      <c r="S336" s="351"/>
      <c r="T336" s="351"/>
      <c r="U336" s="347"/>
      <c r="V336" s="347"/>
      <c r="W336" s="347"/>
      <c r="X336" s="347"/>
      <c r="Y336" s="347"/>
      <c r="Z336" s="347"/>
      <c r="AA336" s="347"/>
      <c r="AB336" s="347"/>
      <c r="AC336" s="347"/>
      <c r="AD336" s="347"/>
      <c r="AE336" s="347"/>
      <c r="AF336" s="347"/>
      <c r="AG336" s="347"/>
      <c r="AH336" s="347"/>
      <c r="AI336" s="347"/>
      <c r="AJ336" s="347"/>
      <c r="AK336" s="347"/>
      <c r="AL336" s="347"/>
      <c r="AM336" s="347"/>
      <c r="AN336" s="347"/>
      <c r="AO336" s="347"/>
      <c r="AP336" s="347"/>
      <c r="AQ336" s="347"/>
      <c r="AR336" s="347"/>
      <c r="AS336" s="347"/>
      <c r="AT336" s="347"/>
      <c r="AU336" s="347"/>
      <c r="AV336" s="347"/>
      <c r="AW336" s="347"/>
      <c r="AX336" s="347"/>
    </row>
    <row r="337" spans="1:50" s="186" customFormat="1" ht="15.6" customHeight="1">
      <c r="A337" s="4" t="s">
        <v>11413</v>
      </c>
      <c r="B337" s="4" t="s">
        <v>11385</v>
      </c>
      <c r="C337" s="346" t="s">
        <v>11412</v>
      </c>
      <c r="D337" s="237" t="s">
        <v>11411</v>
      </c>
      <c r="E337" s="341">
        <f t="shared" si="9"/>
        <v>69</v>
      </c>
      <c r="F337" s="300">
        <v>2022</v>
      </c>
      <c r="G337" s="300" t="s">
        <v>9774</v>
      </c>
      <c r="H337" s="300">
        <v>14</v>
      </c>
      <c r="I337" s="300">
        <v>20</v>
      </c>
      <c r="J337" s="300">
        <v>18</v>
      </c>
      <c r="K337" s="300">
        <v>17</v>
      </c>
      <c r="L337" s="354">
        <v>44835</v>
      </c>
      <c r="M337" s="186" t="s">
        <v>841</v>
      </c>
      <c r="N337" s="300"/>
      <c r="O337" s="300"/>
      <c r="P337" s="300"/>
      <c r="Q337" s="300"/>
      <c r="R337" s="300"/>
      <c r="S337" s="300"/>
      <c r="T337" s="300"/>
      <c r="U337" s="1"/>
      <c r="V337" s="1"/>
      <c r="W337" s="1"/>
      <c r="X337" s="1"/>
      <c r="Y337" s="1"/>
      <c r="Z337" s="1"/>
      <c r="AA337" s="1"/>
      <c r="AB337" s="1"/>
      <c r="AC337" s="1"/>
      <c r="AD337" s="1"/>
      <c r="AE337" s="1"/>
      <c r="AF337" s="1"/>
      <c r="AG337" s="1"/>
      <c r="AH337" s="347"/>
      <c r="AI337" s="347"/>
      <c r="AJ337" s="347"/>
      <c r="AK337" s="347"/>
      <c r="AL337" s="347"/>
      <c r="AM337" s="347"/>
      <c r="AN337" s="347"/>
      <c r="AO337" s="347"/>
      <c r="AP337" s="347"/>
      <c r="AQ337" s="347"/>
      <c r="AR337" s="347"/>
      <c r="AS337" s="347"/>
      <c r="AT337" s="347"/>
      <c r="AU337" s="347"/>
      <c r="AV337" s="347"/>
      <c r="AW337" s="347"/>
      <c r="AX337" s="347"/>
    </row>
    <row r="338" spans="1:50" s="186" customFormat="1" ht="15.6" customHeight="1">
      <c r="A338" s="4" t="s">
        <v>11410</v>
      </c>
      <c r="B338" s="4" t="s">
        <v>11385</v>
      </c>
      <c r="C338" s="346" t="s">
        <v>11409</v>
      </c>
      <c r="D338" s="237" t="s">
        <v>11408</v>
      </c>
      <c r="E338" s="341">
        <f t="shared" si="9"/>
        <v>51</v>
      </c>
      <c r="F338" s="300">
        <v>2018</v>
      </c>
      <c r="G338" s="300" t="s">
        <v>9774</v>
      </c>
      <c r="H338" s="300">
        <v>16</v>
      </c>
      <c r="I338" s="300">
        <v>7</v>
      </c>
      <c r="J338" s="300">
        <v>12</v>
      </c>
      <c r="K338" s="300">
        <v>16</v>
      </c>
      <c r="L338" s="354">
        <v>44833</v>
      </c>
      <c r="M338" s="186" t="s">
        <v>841</v>
      </c>
      <c r="N338" s="300"/>
      <c r="O338" s="300"/>
      <c r="P338" s="300"/>
      <c r="Q338" s="300"/>
      <c r="R338" s="300"/>
      <c r="S338" s="300"/>
      <c r="T338" s="300"/>
      <c r="U338" s="1"/>
      <c r="V338" s="1"/>
      <c r="W338" s="1"/>
      <c r="X338" s="1"/>
      <c r="Y338" s="1"/>
      <c r="Z338" s="1"/>
      <c r="AA338" s="1"/>
      <c r="AB338" s="1"/>
      <c r="AC338" s="1"/>
      <c r="AD338" s="1"/>
      <c r="AE338" s="1"/>
      <c r="AF338" s="1"/>
      <c r="AG338" s="1"/>
      <c r="AH338" s="1"/>
      <c r="AI338" s="1"/>
      <c r="AJ338" s="1"/>
      <c r="AK338" s="1"/>
      <c r="AL338" s="1"/>
      <c r="AM338" s="1"/>
      <c r="AN338" s="347"/>
      <c r="AO338" s="347"/>
      <c r="AP338" s="347"/>
      <c r="AQ338" s="347"/>
      <c r="AR338" s="347"/>
      <c r="AS338" s="347"/>
      <c r="AT338" s="347"/>
      <c r="AU338" s="347"/>
      <c r="AV338" s="347"/>
      <c r="AW338" s="347"/>
      <c r="AX338" s="347"/>
    </row>
    <row r="339" spans="1:50" s="186" customFormat="1" ht="15.6" customHeight="1">
      <c r="A339" s="346" t="s">
        <v>11403</v>
      </c>
      <c r="B339" s="4" t="s">
        <v>11385</v>
      </c>
      <c r="C339" s="346" t="s">
        <v>11407</v>
      </c>
      <c r="D339" s="237" t="s">
        <v>11406</v>
      </c>
      <c r="E339" s="341">
        <f t="shared" si="9"/>
        <v>51</v>
      </c>
      <c r="F339" s="300">
        <v>1997</v>
      </c>
      <c r="G339" s="300" t="s">
        <v>9774</v>
      </c>
      <c r="H339" s="300">
        <v>14</v>
      </c>
      <c r="I339" s="300">
        <v>12</v>
      </c>
      <c r="J339" s="300">
        <v>14</v>
      </c>
      <c r="K339" s="300">
        <v>11</v>
      </c>
      <c r="L339" s="354">
        <v>44832</v>
      </c>
      <c r="M339" s="186" t="s">
        <v>841</v>
      </c>
      <c r="N339" s="300"/>
      <c r="O339" s="300"/>
      <c r="P339" s="300"/>
      <c r="Q339" s="300"/>
      <c r="R339" s="300"/>
      <c r="S339" s="300"/>
      <c r="T339" s="300"/>
      <c r="U339" s="1"/>
      <c r="V339" s="1"/>
      <c r="W339" s="1"/>
      <c r="X339" s="1"/>
      <c r="Y339" s="1"/>
      <c r="Z339" s="1"/>
      <c r="AA339" s="1"/>
      <c r="AB339" s="1"/>
      <c r="AC339" s="1"/>
      <c r="AD339" s="1"/>
      <c r="AE339" s="1"/>
      <c r="AF339" s="1"/>
      <c r="AG339" s="1"/>
      <c r="AH339" s="1"/>
      <c r="AI339" s="1"/>
      <c r="AJ339" s="1"/>
      <c r="AK339" s="1"/>
      <c r="AL339" s="1"/>
      <c r="AM339" s="1"/>
      <c r="AN339" s="347"/>
      <c r="AO339" s="347"/>
      <c r="AP339" s="347"/>
      <c r="AQ339" s="347"/>
      <c r="AR339" s="347"/>
      <c r="AS339" s="347"/>
      <c r="AT339" s="347"/>
      <c r="AU339" s="347"/>
      <c r="AV339" s="347"/>
      <c r="AW339" s="347"/>
      <c r="AX339" s="347"/>
    </row>
    <row r="340" spans="1:50" s="186" customFormat="1" ht="15.6" customHeight="1">
      <c r="A340" s="4" t="s">
        <v>11403</v>
      </c>
      <c r="B340" s="4" t="s">
        <v>11385</v>
      </c>
      <c r="C340" s="346" t="s">
        <v>11405</v>
      </c>
      <c r="D340" s="237" t="s">
        <v>11404</v>
      </c>
      <c r="E340" s="341">
        <f t="shared" si="9"/>
        <v>48</v>
      </c>
      <c r="F340" s="344">
        <v>2012</v>
      </c>
      <c r="G340" s="344" t="s">
        <v>9774</v>
      </c>
      <c r="H340" s="351">
        <v>10</v>
      </c>
      <c r="I340" s="351">
        <v>16</v>
      </c>
      <c r="J340" s="351">
        <v>12</v>
      </c>
      <c r="K340" s="351">
        <v>10</v>
      </c>
      <c r="L340" s="354">
        <v>44832</v>
      </c>
      <c r="M340" s="186" t="s">
        <v>841</v>
      </c>
      <c r="N340" s="300"/>
      <c r="O340" s="300"/>
      <c r="P340" s="300"/>
      <c r="Q340" s="300"/>
      <c r="R340" s="300"/>
      <c r="S340" s="300"/>
      <c r="T340" s="300"/>
      <c r="U340" s="1"/>
      <c r="V340" s="1"/>
      <c r="W340" s="1"/>
      <c r="X340" s="1"/>
      <c r="Y340" s="1"/>
      <c r="Z340" s="1"/>
      <c r="AA340" s="1"/>
      <c r="AB340" s="1"/>
      <c r="AC340" s="1"/>
      <c r="AD340" s="1"/>
      <c r="AE340" s="1"/>
      <c r="AF340" s="1"/>
      <c r="AG340" s="1"/>
      <c r="AH340" s="1"/>
      <c r="AI340" s="1"/>
      <c r="AJ340" s="1"/>
      <c r="AK340" s="1"/>
      <c r="AL340" s="1"/>
      <c r="AM340" s="1"/>
      <c r="AN340" s="347"/>
      <c r="AO340" s="347"/>
      <c r="AP340" s="347"/>
      <c r="AQ340" s="347"/>
      <c r="AR340" s="347"/>
      <c r="AS340" s="347"/>
      <c r="AT340" s="347"/>
      <c r="AU340" s="347"/>
      <c r="AV340" s="347"/>
      <c r="AW340" s="347"/>
      <c r="AX340" s="347"/>
    </row>
    <row r="341" spans="1:50" s="186" customFormat="1" ht="15.6" customHeight="1">
      <c r="A341" s="4" t="s">
        <v>11403</v>
      </c>
      <c r="B341" s="4" t="s">
        <v>11385</v>
      </c>
      <c r="C341" s="346" t="s">
        <v>11402</v>
      </c>
      <c r="D341" s="237" t="s">
        <v>11401</v>
      </c>
      <c r="E341" s="341">
        <f t="shared" si="9"/>
        <v>72</v>
      </c>
      <c r="F341" s="344">
        <v>1997</v>
      </c>
      <c r="G341" s="344" t="s">
        <v>9774</v>
      </c>
      <c r="H341" s="351">
        <v>24</v>
      </c>
      <c r="I341" s="351">
        <v>12</v>
      </c>
      <c r="J341" s="351">
        <v>13</v>
      </c>
      <c r="K341" s="351">
        <v>23</v>
      </c>
      <c r="L341" s="354">
        <v>44825</v>
      </c>
      <c r="M341" s="186" t="s">
        <v>841</v>
      </c>
      <c r="N341" s="351"/>
      <c r="O341" s="351"/>
      <c r="P341" s="351"/>
      <c r="Q341" s="351"/>
      <c r="R341" s="351"/>
      <c r="S341" s="351"/>
      <c r="T341" s="351"/>
      <c r="U341" s="347"/>
      <c r="V341" s="347"/>
      <c r="W341" s="347"/>
      <c r="X341" s="347"/>
      <c r="Y341" s="347"/>
      <c r="Z341" s="347"/>
      <c r="AA341" s="347"/>
      <c r="AB341" s="347"/>
      <c r="AC341" s="347"/>
      <c r="AD341" s="347"/>
      <c r="AE341" s="347"/>
      <c r="AF341" s="347"/>
      <c r="AG341" s="347"/>
      <c r="AH341" s="347"/>
      <c r="AI341" s="347"/>
      <c r="AJ341" s="347"/>
      <c r="AK341" s="347"/>
      <c r="AL341" s="347"/>
      <c r="AM341" s="347"/>
      <c r="AN341" s="347"/>
      <c r="AO341" s="347"/>
      <c r="AP341" s="347"/>
      <c r="AQ341" s="347"/>
      <c r="AR341" s="347"/>
      <c r="AS341" s="347"/>
      <c r="AT341" s="347"/>
      <c r="AU341" s="347"/>
      <c r="AV341" s="347"/>
      <c r="AW341" s="347"/>
      <c r="AX341" s="347"/>
    </row>
    <row r="342" spans="1:50" s="186" customFormat="1" ht="15.6" customHeight="1">
      <c r="A342" s="4" t="s">
        <v>11399</v>
      </c>
      <c r="B342" s="4" t="s">
        <v>11385</v>
      </c>
      <c r="C342" s="346" t="s">
        <v>11398</v>
      </c>
      <c r="D342" s="237" t="s">
        <v>11400</v>
      </c>
      <c r="E342" s="341">
        <f t="shared" si="9"/>
        <v>59</v>
      </c>
      <c r="F342" s="344">
        <v>2019</v>
      </c>
      <c r="G342" s="344" t="s">
        <v>9774</v>
      </c>
      <c r="H342" s="351">
        <v>19</v>
      </c>
      <c r="I342" s="351">
        <v>10</v>
      </c>
      <c r="J342" s="351">
        <v>9</v>
      </c>
      <c r="K342" s="351">
        <v>21</v>
      </c>
      <c r="L342" s="354">
        <v>44821</v>
      </c>
      <c r="M342" s="186" t="s">
        <v>841</v>
      </c>
      <c r="N342" s="300"/>
      <c r="O342" s="300"/>
      <c r="P342" s="300"/>
      <c r="Q342" s="300"/>
      <c r="R342" s="300"/>
      <c r="S342" s="300"/>
      <c r="T342" s="300"/>
      <c r="U342" s="1"/>
      <c r="V342" s="1"/>
      <c r="W342" s="1"/>
      <c r="X342" s="1"/>
      <c r="Y342" s="1"/>
      <c r="Z342" s="1"/>
      <c r="AA342" s="1"/>
      <c r="AB342" s="1"/>
      <c r="AC342" s="1"/>
      <c r="AD342" s="1"/>
      <c r="AE342" s="1"/>
      <c r="AF342" s="1"/>
      <c r="AG342" s="1"/>
      <c r="AH342" s="347"/>
      <c r="AI342" s="347"/>
      <c r="AJ342" s="347"/>
      <c r="AK342" s="347"/>
      <c r="AL342" s="347"/>
      <c r="AM342" s="347"/>
      <c r="AN342" s="347"/>
      <c r="AO342" s="347"/>
      <c r="AP342" s="347"/>
      <c r="AQ342" s="347"/>
      <c r="AR342" s="347"/>
      <c r="AS342" s="347"/>
      <c r="AT342" s="347"/>
      <c r="AU342" s="347"/>
      <c r="AV342" s="347"/>
      <c r="AW342" s="347"/>
      <c r="AX342" s="347"/>
    </row>
    <row r="343" spans="1:50" s="186" customFormat="1" ht="15.6" customHeight="1">
      <c r="A343" s="4" t="s">
        <v>11399</v>
      </c>
      <c r="B343" s="4" t="s">
        <v>11385</v>
      </c>
      <c r="C343" s="346" t="s">
        <v>11398</v>
      </c>
      <c r="D343" s="237" t="s">
        <v>11397</v>
      </c>
      <c r="E343" s="341">
        <f t="shared" si="9"/>
        <v>55</v>
      </c>
      <c r="F343" s="344">
        <v>2018</v>
      </c>
      <c r="G343" s="344" t="s">
        <v>9774</v>
      </c>
      <c r="H343" s="351">
        <v>17</v>
      </c>
      <c r="I343" s="351">
        <v>10</v>
      </c>
      <c r="J343" s="351">
        <v>12</v>
      </c>
      <c r="K343" s="351">
        <v>16</v>
      </c>
      <c r="L343" s="354">
        <v>44821</v>
      </c>
      <c r="M343" s="186" t="s">
        <v>841</v>
      </c>
      <c r="N343" s="300"/>
      <c r="O343" s="300"/>
      <c r="P343" s="300"/>
      <c r="Q343" s="300"/>
      <c r="R343" s="300"/>
      <c r="S343" s="300"/>
      <c r="T343" s="300"/>
      <c r="U343" s="1"/>
      <c r="V343" s="1"/>
      <c r="W343" s="1"/>
      <c r="X343" s="1"/>
      <c r="Y343" s="1"/>
      <c r="Z343" s="1"/>
      <c r="AA343" s="1"/>
      <c r="AB343" s="1"/>
      <c r="AC343" s="1"/>
      <c r="AD343" s="1"/>
      <c r="AE343" s="1"/>
      <c r="AF343" s="1"/>
      <c r="AG343" s="1"/>
      <c r="AH343" s="1"/>
      <c r="AI343" s="1"/>
      <c r="AJ343" s="1"/>
      <c r="AK343" s="1"/>
      <c r="AL343" s="1"/>
      <c r="AM343" s="1"/>
      <c r="AN343" s="347"/>
      <c r="AO343" s="347"/>
      <c r="AP343" s="347"/>
      <c r="AQ343" s="347"/>
      <c r="AR343" s="347"/>
      <c r="AS343" s="347"/>
      <c r="AT343" s="347"/>
      <c r="AU343" s="347"/>
      <c r="AV343" s="347"/>
      <c r="AW343" s="347"/>
      <c r="AX343" s="347"/>
    </row>
    <row r="344" spans="1:50" s="186" customFormat="1" ht="15.6" customHeight="1">
      <c r="A344" s="4" t="s">
        <v>11396</v>
      </c>
      <c r="B344" s="4" t="s">
        <v>11385</v>
      </c>
      <c r="C344" s="346" t="s">
        <v>11395</v>
      </c>
      <c r="D344" s="237" t="s">
        <v>11394</v>
      </c>
      <c r="E344" s="341">
        <f t="shared" si="9"/>
        <v>57</v>
      </c>
      <c r="F344" s="344">
        <v>2014</v>
      </c>
      <c r="G344" s="344" t="s">
        <v>9774</v>
      </c>
      <c r="H344" s="351">
        <v>14</v>
      </c>
      <c r="I344" s="351">
        <v>16</v>
      </c>
      <c r="J344" s="351">
        <v>14</v>
      </c>
      <c r="K344" s="351">
        <v>13</v>
      </c>
      <c r="L344" s="354">
        <v>44789</v>
      </c>
      <c r="M344" s="186" t="s">
        <v>841</v>
      </c>
      <c r="N344" s="300"/>
      <c r="O344" s="300"/>
      <c r="P344" s="300"/>
      <c r="Q344" s="300"/>
      <c r="R344" s="300"/>
      <c r="S344" s="300"/>
      <c r="T344" s="300"/>
      <c r="U344" s="1"/>
      <c r="V344" s="1"/>
      <c r="W344" s="1"/>
      <c r="X344" s="1"/>
      <c r="Y344" s="1"/>
      <c r="Z344" s="1"/>
      <c r="AA344" s="1"/>
      <c r="AB344" s="1"/>
      <c r="AC344" s="1"/>
      <c r="AD344" s="1"/>
      <c r="AE344" s="1"/>
      <c r="AF344" s="1"/>
      <c r="AG344" s="1"/>
      <c r="AH344" s="347"/>
      <c r="AI344" s="347"/>
      <c r="AJ344" s="347"/>
      <c r="AK344" s="347"/>
      <c r="AL344" s="347"/>
      <c r="AM344" s="347"/>
      <c r="AN344" s="347"/>
      <c r="AO344" s="347"/>
      <c r="AP344" s="347"/>
      <c r="AQ344" s="347"/>
      <c r="AR344" s="347"/>
      <c r="AS344" s="347"/>
      <c r="AT344" s="347"/>
      <c r="AU344" s="347"/>
      <c r="AV344" s="347"/>
      <c r="AW344" s="347"/>
      <c r="AX344" s="347"/>
    </row>
    <row r="345" spans="1:50" s="186" customFormat="1" ht="15.6" customHeight="1">
      <c r="A345" s="4" t="s">
        <v>11362</v>
      </c>
      <c r="B345" s="4" t="s">
        <v>11385</v>
      </c>
      <c r="C345" s="346" t="s">
        <v>11360</v>
      </c>
      <c r="D345" s="237" t="s">
        <v>11393</v>
      </c>
      <c r="E345" s="341">
        <f t="shared" si="9"/>
        <v>91</v>
      </c>
      <c r="F345" s="300">
        <v>2022</v>
      </c>
      <c r="G345" s="300" t="s">
        <v>9774</v>
      </c>
      <c r="H345" s="300">
        <v>24</v>
      </c>
      <c r="I345" s="300">
        <v>24</v>
      </c>
      <c r="J345" s="300">
        <v>20</v>
      </c>
      <c r="K345" s="300">
        <v>23</v>
      </c>
      <c r="L345" s="354">
        <v>44779</v>
      </c>
      <c r="M345" s="186" t="s">
        <v>841</v>
      </c>
      <c r="N345" s="351"/>
      <c r="O345" s="351"/>
      <c r="P345" s="351"/>
      <c r="Q345" s="351"/>
      <c r="R345" s="351"/>
      <c r="S345" s="351"/>
      <c r="T345" s="351"/>
      <c r="U345" s="347"/>
      <c r="V345" s="347"/>
      <c r="W345" s="347"/>
      <c r="X345" s="347"/>
      <c r="Y345" s="347"/>
      <c r="Z345" s="347"/>
      <c r="AA345" s="347"/>
      <c r="AB345" s="347"/>
      <c r="AC345" s="347"/>
      <c r="AD345" s="347"/>
      <c r="AE345" s="347"/>
      <c r="AF345" s="347"/>
      <c r="AG345" s="347"/>
      <c r="AH345" s="347"/>
      <c r="AI345" s="347"/>
      <c r="AJ345" s="347"/>
      <c r="AK345" s="347"/>
      <c r="AL345" s="347"/>
      <c r="AM345" s="347"/>
      <c r="AN345" s="347"/>
      <c r="AO345" s="347"/>
      <c r="AP345" s="347"/>
      <c r="AQ345" s="347"/>
      <c r="AR345" s="347"/>
      <c r="AS345" s="347"/>
      <c r="AT345" s="347"/>
      <c r="AU345" s="347"/>
      <c r="AV345" s="347"/>
      <c r="AW345" s="347"/>
      <c r="AX345" s="347"/>
    </row>
    <row r="346" spans="1:50" s="186" customFormat="1" ht="15.6" customHeight="1">
      <c r="A346" s="4" t="s">
        <v>11362</v>
      </c>
      <c r="B346" s="4" t="s">
        <v>11385</v>
      </c>
      <c r="C346" s="346" t="s">
        <v>11360</v>
      </c>
      <c r="D346" s="237" t="s">
        <v>11392</v>
      </c>
      <c r="E346" s="341">
        <f t="shared" si="9"/>
        <v>91</v>
      </c>
      <c r="F346" s="344">
        <v>2022</v>
      </c>
      <c r="G346" s="344" t="s">
        <v>9774</v>
      </c>
      <c r="H346" s="351">
        <v>23</v>
      </c>
      <c r="I346" s="351">
        <v>24</v>
      </c>
      <c r="J346" s="351">
        <v>22</v>
      </c>
      <c r="K346" s="351">
        <v>22</v>
      </c>
      <c r="L346" s="354">
        <v>44687</v>
      </c>
      <c r="M346" s="186" t="s">
        <v>841</v>
      </c>
      <c r="N346" s="351"/>
      <c r="O346" s="351"/>
      <c r="P346" s="351"/>
      <c r="Q346" s="351"/>
      <c r="R346" s="351"/>
      <c r="S346" s="351"/>
      <c r="T346" s="351"/>
      <c r="U346" s="347"/>
      <c r="V346" s="347"/>
      <c r="W346" s="347"/>
      <c r="X346" s="347"/>
      <c r="Y346" s="347"/>
      <c r="Z346" s="347"/>
      <c r="AA346" s="347"/>
      <c r="AB346" s="347"/>
      <c r="AC346" s="347"/>
      <c r="AD346" s="347"/>
      <c r="AE346" s="347"/>
      <c r="AF346" s="347"/>
      <c r="AG346" s="347"/>
      <c r="AH346" s="347"/>
      <c r="AI346" s="347"/>
      <c r="AJ346" s="347"/>
      <c r="AK346" s="347"/>
      <c r="AL346" s="347"/>
      <c r="AM346" s="347"/>
      <c r="AN346" s="347"/>
      <c r="AO346" s="347"/>
      <c r="AP346" s="347"/>
      <c r="AQ346" s="347"/>
      <c r="AR346" s="347"/>
      <c r="AS346" s="347"/>
      <c r="AT346" s="347"/>
      <c r="AU346" s="347"/>
      <c r="AV346" s="347"/>
      <c r="AW346" s="347"/>
      <c r="AX346" s="347"/>
    </row>
    <row r="347" spans="1:50" s="186" customFormat="1" ht="15.6" customHeight="1">
      <c r="A347" s="4" t="s">
        <v>11362</v>
      </c>
      <c r="B347" s="4" t="s">
        <v>11385</v>
      </c>
      <c r="C347" s="346" t="s">
        <v>11360</v>
      </c>
      <c r="D347" s="237" t="s">
        <v>11391</v>
      </c>
      <c r="E347" s="341">
        <f t="shared" si="9"/>
        <v>82</v>
      </c>
      <c r="F347" s="344">
        <v>2002</v>
      </c>
      <c r="G347" s="344" t="s">
        <v>9774</v>
      </c>
      <c r="H347" s="351">
        <v>23</v>
      </c>
      <c r="I347" s="351">
        <v>19</v>
      </c>
      <c r="J347" s="351">
        <v>17</v>
      </c>
      <c r="K347" s="351">
        <v>23</v>
      </c>
      <c r="L347" s="354">
        <v>44676</v>
      </c>
      <c r="M347" s="186" t="s">
        <v>841</v>
      </c>
      <c r="N347" s="351"/>
      <c r="O347" s="351"/>
      <c r="P347" s="351"/>
      <c r="Q347" s="351"/>
      <c r="R347" s="351"/>
      <c r="S347" s="351"/>
      <c r="T347" s="351"/>
      <c r="U347" s="347"/>
      <c r="V347" s="347"/>
      <c r="W347" s="347"/>
      <c r="X347" s="347"/>
      <c r="Y347" s="347"/>
      <c r="Z347" s="347"/>
      <c r="AA347" s="347"/>
      <c r="AB347" s="347"/>
      <c r="AC347" s="347"/>
      <c r="AD347" s="347"/>
      <c r="AE347" s="347"/>
      <c r="AF347" s="347"/>
      <c r="AG347" s="347"/>
      <c r="AH347" s="347"/>
      <c r="AI347" s="347"/>
      <c r="AJ347" s="347"/>
      <c r="AK347" s="347"/>
      <c r="AL347" s="347"/>
      <c r="AM347" s="347"/>
      <c r="AN347" s="347"/>
      <c r="AO347" s="347"/>
      <c r="AP347" s="347"/>
      <c r="AQ347" s="347"/>
      <c r="AR347" s="347"/>
      <c r="AS347" s="347"/>
      <c r="AT347" s="347"/>
      <c r="AU347" s="347"/>
      <c r="AV347" s="347"/>
      <c r="AW347" s="347"/>
      <c r="AX347" s="347"/>
    </row>
    <row r="348" spans="1:50" s="186" customFormat="1" ht="15.6" customHeight="1">
      <c r="A348" s="4" t="s">
        <v>11362</v>
      </c>
      <c r="B348" s="4" t="s">
        <v>11385</v>
      </c>
      <c r="C348" s="346" t="s">
        <v>11360</v>
      </c>
      <c r="D348" s="237" t="s">
        <v>11390</v>
      </c>
      <c r="E348" s="341">
        <f t="shared" si="9"/>
        <v>75</v>
      </c>
      <c r="F348" s="344">
        <v>2020</v>
      </c>
      <c r="G348" s="344" t="s">
        <v>9774</v>
      </c>
      <c r="H348" s="351">
        <v>22</v>
      </c>
      <c r="I348" s="351">
        <v>15</v>
      </c>
      <c r="J348" s="351">
        <v>21</v>
      </c>
      <c r="K348" s="351">
        <v>17</v>
      </c>
      <c r="L348" s="353">
        <v>44660</v>
      </c>
      <c r="M348" s="186" t="s">
        <v>841</v>
      </c>
      <c r="N348" s="351"/>
      <c r="O348" s="351"/>
      <c r="P348" s="351"/>
      <c r="Q348" s="351"/>
      <c r="R348" s="351"/>
      <c r="S348" s="351"/>
      <c r="T348" s="351"/>
      <c r="U348" s="347"/>
      <c r="V348" s="347"/>
      <c r="W348" s="347"/>
      <c r="X348" s="347"/>
      <c r="Y348" s="347"/>
      <c r="Z348" s="347"/>
      <c r="AA348" s="347"/>
      <c r="AB348" s="347"/>
      <c r="AC348" s="347"/>
      <c r="AD348" s="347"/>
      <c r="AE348" s="347"/>
      <c r="AF348" s="347"/>
      <c r="AG348" s="347"/>
      <c r="AH348" s="347"/>
      <c r="AI348" s="347"/>
      <c r="AJ348" s="347"/>
      <c r="AK348" s="347"/>
      <c r="AL348" s="347"/>
      <c r="AM348" s="347"/>
      <c r="AN348" s="347"/>
      <c r="AO348" s="347"/>
      <c r="AP348" s="347"/>
      <c r="AQ348" s="347"/>
      <c r="AR348" s="347"/>
      <c r="AS348" s="347"/>
      <c r="AT348" s="347"/>
      <c r="AU348" s="347"/>
      <c r="AV348" s="347"/>
      <c r="AW348" s="347"/>
      <c r="AX348" s="347"/>
    </row>
    <row r="349" spans="1:50" s="186" customFormat="1" ht="15.6" customHeight="1">
      <c r="A349" s="4" t="s">
        <v>11362</v>
      </c>
      <c r="B349" s="4" t="s">
        <v>11385</v>
      </c>
      <c r="C349" s="346" t="s">
        <v>11360</v>
      </c>
      <c r="D349" s="237" t="s">
        <v>11389</v>
      </c>
      <c r="E349" s="341">
        <f t="shared" si="9"/>
        <v>82</v>
      </c>
      <c r="F349" s="344">
        <v>2005</v>
      </c>
      <c r="G349" s="344" t="s">
        <v>9774</v>
      </c>
      <c r="H349" s="351">
        <v>23</v>
      </c>
      <c r="I349" s="351">
        <v>16</v>
      </c>
      <c r="J349" s="351">
        <v>23</v>
      </c>
      <c r="K349" s="351">
        <v>20</v>
      </c>
      <c r="L349" s="353">
        <v>44653</v>
      </c>
      <c r="M349" s="186" t="s">
        <v>841</v>
      </c>
      <c r="N349" s="351"/>
      <c r="O349" s="351"/>
      <c r="P349" s="351"/>
      <c r="Q349" s="351"/>
      <c r="R349" s="351"/>
      <c r="S349" s="351"/>
      <c r="T349" s="351"/>
      <c r="U349" s="347"/>
      <c r="V349" s="347"/>
      <c r="W349" s="347"/>
      <c r="X349" s="347"/>
      <c r="Y349" s="347"/>
      <c r="Z349" s="347"/>
      <c r="AA349" s="347"/>
      <c r="AB349" s="347"/>
      <c r="AC349" s="347"/>
      <c r="AD349" s="347"/>
      <c r="AE349" s="347"/>
      <c r="AF349" s="347"/>
      <c r="AG349" s="347"/>
      <c r="AH349" s="347"/>
      <c r="AI349" s="347"/>
      <c r="AJ349" s="347"/>
      <c r="AK349" s="347"/>
      <c r="AL349" s="347"/>
      <c r="AM349" s="347"/>
      <c r="AN349" s="347"/>
      <c r="AO349" s="347"/>
      <c r="AP349" s="347"/>
      <c r="AQ349" s="347"/>
      <c r="AR349" s="347"/>
      <c r="AS349" s="347"/>
      <c r="AT349" s="347"/>
      <c r="AU349" s="347"/>
      <c r="AV349" s="347"/>
      <c r="AW349" s="347"/>
      <c r="AX349" s="347"/>
    </row>
    <row r="350" spans="1:50" s="186" customFormat="1" ht="15.6" customHeight="1">
      <c r="A350" s="4" t="s">
        <v>11362</v>
      </c>
      <c r="B350" s="4" t="s">
        <v>11385</v>
      </c>
      <c r="C350" s="346" t="s">
        <v>11360</v>
      </c>
      <c r="D350" s="237" t="s">
        <v>11388</v>
      </c>
      <c r="E350" s="341">
        <f t="shared" si="9"/>
        <v>70</v>
      </c>
      <c r="F350" s="300">
        <v>2019</v>
      </c>
      <c r="G350" s="300" t="s">
        <v>9774</v>
      </c>
      <c r="H350" s="300">
        <v>20</v>
      </c>
      <c r="I350" s="300">
        <v>18</v>
      </c>
      <c r="J350" s="300">
        <v>14</v>
      </c>
      <c r="K350" s="300">
        <v>18</v>
      </c>
      <c r="L350" s="353">
        <v>44625</v>
      </c>
      <c r="M350" s="186" t="s">
        <v>841</v>
      </c>
      <c r="N350" s="351"/>
      <c r="O350" s="351"/>
      <c r="P350" s="351"/>
      <c r="Q350" s="351"/>
      <c r="R350" s="351"/>
      <c r="S350" s="351"/>
      <c r="T350" s="351"/>
      <c r="U350" s="347"/>
      <c r="V350" s="347"/>
      <c r="W350" s="347"/>
      <c r="X350" s="347"/>
      <c r="Y350" s="347"/>
      <c r="Z350" s="347"/>
      <c r="AA350" s="347"/>
      <c r="AB350" s="347"/>
      <c r="AC350" s="347"/>
      <c r="AD350" s="347"/>
      <c r="AE350" s="347"/>
      <c r="AF350" s="347"/>
      <c r="AG350" s="347"/>
      <c r="AH350" s="347"/>
      <c r="AI350" s="347"/>
      <c r="AJ350" s="347"/>
      <c r="AK350" s="347"/>
      <c r="AL350" s="347"/>
      <c r="AM350" s="347"/>
      <c r="AN350" s="347"/>
      <c r="AO350" s="347"/>
      <c r="AP350" s="347"/>
      <c r="AQ350" s="347"/>
      <c r="AR350" s="347"/>
      <c r="AS350" s="347"/>
      <c r="AT350" s="347"/>
      <c r="AU350" s="347"/>
      <c r="AV350" s="347"/>
      <c r="AW350" s="347"/>
      <c r="AX350" s="347"/>
    </row>
    <row r="351" spans="1:50" s="186" customFormat="1" ht="15.6" customHeight="1">
      <c r="A351" s="4" t="s">
        <v>11362</v>
      </c>
      <c r="B351" s="183" t="s">
        <v>11368</v>
      </c>
      <c r="C351" s="346" t="s">
        <v>11360</v>
      </c>
      <c r="D351" s="237" t="s">
        <v>11387</v>
      </c>
      <c r="E351" s="341">
        <v>83</v>
      </c>
      <c r="F351" s="300">
        <v>2021</v>
      </c>
      <c r="G351" s="300" t="s">
        <v>9774</v>
      </c>
      <c r="H351" s="300" t="s">
        <v>55</v>
      </c>
      <c r="I351" s="300" t="s">
        <v>55</v>
      </c>
      <c r="J351" s="300" t="s">
        <v>55</v>
      </c>
      <c r="K351" s="300" t="s">
        <v>55</v>
      </c>
      <c r="L351" s="183">
        <v>2022</v>
      </c>
      <c r="M351" s="183" t="s">
        <v>11383</v>
      </c>
      <c r="N351" s="300"/>
      <c r="O351" s="300"/>
      <c r="P351" s="300"/>
      <c r="Q351" s="300"/>
      <c r="R351" s="300"/>
      <c r="S351" s="1"/>
      <c r="T351" s="1"/>
      <c r="U351" s="1"/>
      <c r="V351" s="1"/>
      <c r="W351" s="1"/>
      <c r="X351" s="1"/>
      <c r="Y351" s="1"/>
      <c r="Z351" s="1"/>
      <c r="AA351" s="1"/>
      <c r="AB351" s="1"/>
      <c r="AC351" s="1"/>
      <c r="AD351" s="1"/>
      <c r="AE351" s="1"/>
      <c r="AF351" s="1"/>
      <c r="AG351" s="1"/>
      <c r="AH351" s="347"/>
      <c r="AI351" s="347"/>
      <c r="AJ351" s="347"/>
      <c r="AK351" s="347"/>
      <c r="AL351" s="347"/>
      <c r="AM351" s="347"/>
      <c r="AN351" s="347"/>
      <c r="AO351" s="347"/>
      <c r="AP351" s="347"/>
      <c r="AQ351" s="347"/>
      <c r="AR351" s="347"/>
      <c r="AS351" s="347"/>
      <c r="AT351" s="347"/>
      <c r="AU351" s="347"/>
      <c r="AV351" s="347"/>
      <c r="AW351" s="347"/>
      <c r="AX351" s="347"/>
    </row>
    <row r="352" spans="1:50" s="186" customFormat="1" ht="15.6" customHeight="1">
      <c r="A352" s="4" t="s">
        <v>11362</v>
      </c>
      <c r="B352" s="4" t="s">
        <v>11385</v>
      </c>
      <c r="C352" s="346" t="s">
        <v>11360</v>
      </c>
      <c r="D352" s="237" t="s">
        <v>11386</v>
      </c>
      <c r="E352" s="341">
        <v>82</v>
      </c>
      <c r="F352" s="300">
        <v>2021</v>
      </c>
      <c r="G352" s="300" t="s">
        <v>9774</v>
      </c>
      <c r="H352" s="300" t="s">
        <v>55</v>
      </c>
      <c r="I352" s="300" t="s">
        <v>55</v>
      </c>
      <c r="J352" s="300" t="s">
        <v>55</v>
      </c>
      <c r="K352" s="300" t="s">
        <v>55</v>
      </c>
      <c r="L352" s="352">
        <v>2021</v>
      </c>
      <c r="M352" s="186" t="s">
        <v>11383</v>
      </c>
      <c r="N352" s="351"/>
      <c r="O352" s="351"/>
      <c r="P352" s="351"/>
      <c r="Q352" s="351"/>
      <c r="R352" s="351"/>
      <c r="S352" s="351"/>
      <c r="T352" s="351"/>
      <c r="U352" s="347"/>
      <c r="V352" s="347"/>
      <c r="W352" s="347"/>
      <c r="X352" s="347"/>
      <c r="Y352" s="347"/>
      <c r="Z352" s="347"/>
      <c r="AA352" s="347"/>
      <c r="AB352" s="347"/>
      <c r="AC352" s="347"/>
      <c r="AD352" s="347"/>
      <c r="AE352" s="347"/>
      <c r="AF352" s="347"/>
      <c r="AG352" s="347"/>
      <c r="AH352" s="347"/>
      <c r="AI352" s="347"/>
      <c r="AJ352" s="347"/>
      <c r="AK352" s="347"/>
      <c r="AL352" s="347"/>
      <c r="AM352" s="347"/>
      <c r="AN352" s="347"/>
      <c r="AO352" s="347"/>
      <c r="AP352" s="347"/>
      <c r="AQ352" s="347"/>
      <c r="AR352" s="347"/>
      <c r="AS352" s="347"/>
      <c r="AT352" s="347"/>
      <c r="AU352" s="347"/>
      <c r="AV352" s="347"/>
      <c r="AW352" s="347"/>
      <c r="AX352" s="347"/>
    </row>
    <row r="353" spans="1:50" s="186" customFormat="1" ht="15.6" customHeight="1">
      <c r="A353" s="4" t="s">
        <v>11362</v>
      </c>
      <c r="B353" s="4" t="s">
        <v>11385</v>
      </c>
      <c r="C353" s="346" t="s">
        <v>11360</v>
      </c>
      <c r="D353" s="4" t="s">
        <v>11384</v>
      </c>
      <c r="E353" s="341">
        <v>75</v>
      </c>
      <c r="F353" s="300">
        <v>2021</v>
      </c>
      <c r="G353" s="300" t="s">
        <v>9774</v>
      </c>
      <c r="H353" s="300"/>
      <c r="I353" s="300"/>
      <c r="J353" s="300"/>
      <c r="K353" s="300"/>
      <c r="L353" s="352">
        <v>2021</v>
      </c>
      <c r="M353" s="186" t="s">
        <v>11383</v>
      </c>
      <c r="N353" s="351"/>
      <c r="O353" s="351"/>
      <c r="P353" s="351"/>
      <c r="Q353" s="351"/>
      <c r="R353" s="351"/>
      <c r="S353" s="351"/>
      <c r="T353" s="351"/>
      <c r="U353" s="347"/>
      <c r="V353" s="347"/>
      <c r="W353" s="347"/>
      <c r="X353" s="347"/>
      <c r="Y353" s="347"/>
      <c r="Z353" s="347"/>
      <c r="AA353" s="347"/>
      <c r="AB353" s="347"/>
      <c r="AC353" s="347"/>
      <c r="AD353" s="347"/>
      <c r="AE353" s="347"/>
      <c r="AF353" s="347"/>
      <c r="AG353" s="347"/>
      <c r="AH353" s="347"/>
      <c r="AI353" s="347"/>
      <c r="AJ353" s="347"/>
      <c r="AK353" s="347"/>
      <c r="AL353" s="347"/>
      <c r="AM353" s="347"/>
      <c r="AN353" s="347"/>
      <c r="AO353" s="347"/>
      <c r="AP353" s="347"/>
      <c r="AQ353" s="347"/>
      <c r="AR353" s="347"/>
      <c r="AS353" s="347"/>
      <c r="AT353" s="347"/>
      <c r="AU353" s="347"/>
      <c r="AV353" s="347"/>
      <c r="AW353" s="347"/>
      <c r="AX353" s="347"/>
    </row>
    <row r="354" spans="1:50" s="186" customFormat="1" ht="15.6" customHeight="1">
      <c r="A354" s="4" t="s">
        <v>11362</v>
      </c>
      <c r="B354" s="183" t="s">
        <v>11373</v>
      </c>
      <c r="C354" s="346" t="s">
        <v>11360</v>
      </c>
      <c r="D354" s="183" t="s">
        <v>11365</v>
      </c>
      <c r="E354" s="341">
        <v>68.125</v>
      </c>
      <c r="F354" s="300">
        <v>1990</v>
      </c>
      <c r="G354" s="300" t="s">
        <v>9774</v>
      </c>
      <c r="H354" s="300">
        <v>9</v>
      </c>
      <c r="I354" s="300">
        <v>7</v>
      </c>
      <c r="J354" s="300">
        <v>6</v>
      </c>
      <c r="K354" s="300">
        <v>9</v>
      </c>
      <c r="L354" s="183">
        <v>9</v>
      </c>
      <c r="M354" s="183">
        <v>5</v>
      </c>
      <c r="N354" s="300">
        <v>5</v>
      </c>
      <c r="O354" s="300">
        <v>8</v>
      </c>
      <c r="P354" s="300">
        <v>9</v>
      </c>
      <c r="Q354" s="300">
        <v>6</v>
      </c>
      <c r="R354" s="300">
        <v>10</v>
      </c>
      <c r="S354" s="300">
        <v>5</v>
      </c>
      <c r="T354" s="300">
        <v>5</v>
      </c>
      <c r="U354" s="300">
        <v>5</v>
      </c>
      <c r="V354" s="300">
        <v>5</v>
      </c>
      <c r="W354" s="300">
        <v>6</v>
      </c>
      <c r="X354" s="1"/>
      <c r="Y354" s="1"/>
      <c r="Z354" s="1"/>
      <c r="AA354" s="1"/>
      <c r="AB354" s="1"/>
      <c r="AC354" s="1"/>
      <c r="AD354" s="1"/>
      <c r="AE354" s="1"/>
      <c r="AF354" s="1"/>
      <c r="AG354" s="1"/>
      <c r="AH354" s="347"/>
      <c r="AI354" s="347"/>
      <c r="AJ354" s="347"/>
      <c r="AK354" s="347"/>
      <c r="AL354" s="347"/>
      <c r="AM354" s="347"/>
      <c r="AN354" s="347"/>
      <c r="AO354" s="347"/>
      <c r="AP354" s="347"/>
      <c r="AQ354" s="347"/>
      <c r="AR354" s="347"/>
      <c r="AS354" s="347"/>
      <c r="AT354" s="347"/>
      <c r="AU354" s="347"/>
      <c r="AV354" s="347"/>
      <c r="AW354" s="347"/>
      <c r="AX354" s="347"/>
    </row>
    <row r="355" spans="1:50" s="186" customFormat="1" ht="15.6" customHeight="1">
      <c r="A355" s="4" t="s">
        <v>11362</v>
      </c>
      <c r="B355" s="183" t="s">
        <v>11382</v>
      </c>
      <c r="C355" s="346" t="s">
        <v>11360</v>
      </c>
      <c r="D355" s="183" t="s">
        <v>11365</v>
      </c>
      <c r="E355" s="341">
        <v>57.916666666666671</v>
      </c>
      <c r="F355" s="300">
        <v>2008</v>
      </c>
      <c r="G355" s="300" t="s">
        <v>9774</v>
      </c>
      <c r="H355" s="300">
        <v>5</v>
      </c>
      <c r="I355" s="300">
        <v>5</v>
      </c>
      <c r="J355" s="300">
        <v>6</v>
      </c>
      <c r="K355" s="300">
        <v>7</v>
      </c>
      <c r="L355" s="183">
        <v>9</v>
      </c>
      <c r="M355" s="183">
        <v>5.5</v>
      </c>
      <c r="N355" s="300">
        <v>7</v>
      </c>
      <c r="O355" s="300">
        <v>4</v>
      </c>
      <c r="P355" s="300">
        <v>5</v>
      </c>
      <c r="Q355" s="300">
        <v>6</v>
      </c>
      <c r="R355" s="300">
        <v>4</v>
      </c>
      <c r="S355" s="300">
        <v>6</v>
      </c>
      <c r="T355" s="300"/>
      <c r="U355" s="1"/>
      <c r="V355" s="300"/>
      <c r="W355" s="300"/>
      <c r="X355" s="300"/>
      <c r="Y355" s="300"/>
      <c r="Z355" s="300"/>
      <c r="AA355" s="1"/>
      <c r="AB355" s="1"/>
      <c r="AC355" s="1"/>
      <c r="AD355" s="1"/>
      <c r="AE355" s="1"/>
      <c r="AF355" s="1"/>
      <c r="AG355" s="1"/>
      <c r="AH355" s="347"/>
      <c r="AI355" s="347"/>
      <c r="AJ355" s="347"/>
      <c r="AK355" s="347"/>
      <c r="AL355" s="347"/>
      <c r="AM355" s="347"/>
      <c r="AN355" s="347"/>
      <c r="AO355" s="347"/>
      <c r="AP355" s="347"/>
      <c r="AQ355" s="347"/>
      <c r="AR355" s="347"/>
      <c r="AS355" s="347"/>
      <c r="AT355" s="347"/>
      <c r="AU355" s="347"/>
      <c r="AV355" s="347"/>
      <c r="AW355" s="347"/>
      <c r="AX355" s="347"/>
    </row>
    <row r="356" spans="1:50" s="186" customFormat="1" ht="15.6" customHeight="1">
      <c r="A356" s="4" t="s">
        <v>11362</v>
      </c>
      <c r="B356" s="183" t="s">
        <v>11381</v>
      </c>
      <c r="C356" s="346" t="s">
        <v>11360</v>
      </c>
      <c r="D356" s="348" t="s">
        <v>6528</v>
      </c>
      <c r="E356" s="341">
        <f>(AVERAGE(H356:AA356))*10</f>
        <v>56.153846153846146</v>
      </c>
      <c r="F356" s="300">
        <v>2012</v>
      </c>
      <c r="G356" s="300" t="s">
        <v>9774</v>
      </c>
      <c r="H356" s="300">
        <v>6</v>
      </c>
      <c r="I356" s="300">
        <v>4</v>
      </c>
      <c r="J356" s="300">
        <v>10</v>
      </c>
      <c r="K356" s="300">
        <v>6</v>
      </c>
      <c r="L356" s="183">
        <v>8</v>
      </c>
      <c r="M356" s="183">
        <v>5</v>
      </c>
      <c r="N356" s="300">
        <v>4</v>
      </c>
      <c r="O356" s="300">
        <v>5</v>
      </c>
      <c r="P356" s="300">
        <v>4</v>
      </c>
      <c r="Q356" s="300">
        <v>5</v>
      </c>
      <c r="R356" s="300">
        <v>7</v>
      </c>
      <c r="S356" s="300">
        <v>4</v>
      </c>
      <c r="T356" s="300">
        <v>5</v>
      </c>
      <c r="U356" s="1"/>
      <c r="V356" s="300"/>
      <c r="W356" s="1"/>
      <c r="X356" s="1"/>
      <c r="Y356" s="1"/>
      <c r="Z356" s="1"/>
      <c r="AA356" s="1"/>
      <c r="AB356" s="1"/>
      <c r="AC356" s="1"/>
      <c r="AD356" s="1"/>
      <c r="AE356" s="1"/>
      <c r="AF356" s="1"/>
      <c r="AG356" s="1"/>
      <c r="AH356" s="347"/>
      <c r="AI356" s="347"/>
      <c r="AJ356" s="347"/>
      <c r="AK356" s="347"/>
      <c r="AL356" s="347"/>
      <c r="AM356" s="347"/>
      <c r="AN356" s="347"/>
      <c r="AO356" s="347"/>
      <c r="AP356" s="347"/>
      <c r="AQ356" s="347"/>
      <c r="AR356" s="347"/>
      <c r="AS356" s="347"/>
      <c r="AT356" s="347"/>
      <c r="AU356" s="347"/>
      <c r="AV356" s="347"/>
      <c r="AW356" s="347"/>
      <c r="AX356" s="347"/>
    </row>
    <row r="357" spans="1:50" s="186" customFormat="1" ht="15.6" customHeight="1">
      <c r="A357" s="4" t="s">
        <v>11362</v>
      </c>
      <c r="B357" s="237" t="s">
        <v>11368</v>
      </c>
      <c r="C357" s="346" t="s">
        <v>11360</v>
      </c>
      <c r="D357" s="348" t="s">
        <v>6528</v>
      </c>
      <c r="E357" s="341">
        <v>66.92307692307692</v>
      </c>
      <c r="F357" s="344">
        <v>1997</v>
      </c>
      <c r="G357" s="344" t="s">
        <v>9774</v>
      </c>
      <c r="H357" s="344">
        <v>8</v>
      </c>
      <c r="I357" s="344">
        <v>5</v>
      </c>
      <c r="J357" s="344">
        <v>5</v>
      </c>
      <c r="K357" s="344">
        <v>9</v>
      </c>
      <c r="L357" s="237">
        <v>7</v>
      </c>
      <c r="M357" s="237">
        <v>9</v>
      </c>
      <c r="N357" s="344">
        <v>10</v>
      </c>
      <c r="O357" s="344">
        <v>3</v>
      </c>
      <c r="P357" s="344">
        <v>9</v>
      </c>
      <c r="Q357" s="344">
        <v>9</v>
      </c>
      <c r="R357" s="344">
        <v>3</v>
      </c>
      <c r="S357" s="344">
        <v>2</v>
      </c>
      <c r="T357" s="344">
        <v>8</v>
      </c>
      <c r="U357" s="344"/>
      <c r="V357" s="344"/>
      <c r="W357" s="344"/>
      <c r="X357" s="344"/>
      <c r="Y357" s="344"/>
      <c r="Z357" s="344"/>
      <c r="AA357" s="347"/>
      <c r="AB357" s="347"/>
      <c r="AC357" s="347"/>
      <c r="AD357" s="347"/>
      <c r="AE357" s="347"/>
      <c r="AF357" s="347"/>
      <c r="AG357" s="347"/>
      <c r="AH357" s="347"/>
      <c r="AI357" s="347"/>
      <c r="AJ357" s="347"/>
      <c r="AK357" s="347"/>
      <c r="AL357" s="347"/>
      <c r="AM357" s="347"/>
      <c r="AN357" s="347"/>
      <c r="AO357" s="347"/>
      <c r="AP357" s="347"/>
      <c r="AQ357" s="347"/>
      <c r="AR357" s="347"/>
      <c r="AS357" s="347"/>
      <c r="AT357" s="347"/>
      <c r="AU357" s="347"/>
      <c r="AV357" s="347"/>
      <c r="AW357" s="347"/>
      <c r="AX357" s="347"/>
    </row>
    <row r="358" spans="1:50" s="186" customFormat="1" ht="15.6" customHeight="1">
      <c r="A358" s="4" t="s">
        <v>11362</v>
      </c>
      <c r="B358" s="183" t="s">
        <v>11368</v>
      </c>
      <c r="C358" s="346" t="s">
        <v>11360</v>
      </c>
      <c r="D358" s="348" t="s">
        <v>6528</v>
      </c>
      <c r="E358" s="341">
        <v>58.333333333333329</v>
      </c>
      <c r="F358" s="300">
        <v>2022</v>
      </c>
      <c r="G358" s="300" t="s">
        <v>9774</v>
      </c>
      <c r="H358" s="300">
        <v>4</v>
      </c>
      <c r="I358" s="300">
        <v>7</v>
      </c>
      <c r="J358" s="300">
        <v>7</v>
      </c>
      <c r="K358" s="300">
        <v>4</v>
      </c>
      <c r="L358" s="183">
        <v>7</v>
      </c>
      <c r="M358" s="183">
        <v>6</v>
      </c>
      <c r="N358" s="300"/>
      <c r="O358" s="300"/>
      <c r="P358" s="300"/>
      <c r="Q358" s="300"/>
      <c r="R358" s="300"/>
      <c r="S358" s="300"/>
      <c r="T358" s="300"/>
      <c r="U358" s="1"/>
      <c r="V358" s="1"/>
      <c r="W358" s="1"/>
      <c r="X358" s="1"/>
      <c r="Y358" s="1"/>
      <c r="Z358" s="1"/>
      <c r="AA358" s="1"/>
      <c r="AB358" s="1"/>
      <c r="AC358" s="1"/>
      <c r="AD358" s="1"/>
      <c r="AE358" s="1"/>
      <c r="AF358" s="1"/>
      <c r="AG358" s="1"/>
      <c r="AH358" s="347"/>
      <c r="AI358" s="347"/>
      <c r="AJ358" s="347"/>
      <c r="AK358" s="347"/>
      <c r="AL358" s="347"/>
      <c r="AM358" s="347"/>
      <c r="AN358" s="347"/>
      <c r="AO358" s="347"/>
      <c r="AP358" s="347"/>
      <c r="AQ358" s="347"/>
      <c r="AR358" s="347"/>
      <c r="AS358" s="347"/>
      <c r="AT358" s="347"/>
      <c r="AU358" s="347"/>
      <c r="AV358" s="347"/>
      <c r="AW358" s="347"/>
      <c r="AX358" s="347"/>
    </row>
    <row r="359" spans="1:50" s="186" customFormat="1" ht="15.6" customHeight="1">
      <c r="A359" s="4" t="s">
        <v>11362</v>
      </c>
      <c r="B359" s="183" t="s">
        <v>11366</v>
      </c>
      <c r="C359" s="346" t="s">
        <v>11360</v>
      </c>
      <c r="D359" s="183" t="s">
        <v>11365</v>
      </c>
      <c r="E359" s="341">
        <v>52.083333333333329</v>
      </c>
      <c r="F359" s="300">
        <v>2022</v>
      </c>
      <c r="G359" s="300" t="s">
        <v>9774</v>
      </c>
      <c r="H359" s="300">
        <v>6</v>
      </c>
      <c r="I359" s="300">
        <v>7</v>
      </c>
      <c r="J359" s="300">
        <v>0</v>
      </c>
      <c r="K359" s="300">
        <v>6</v>
      </c>
      <c r="L359" s="183">
        <v>7</v>
      </c>
      <c r="M359" s="183">
        <v>5</v>
      </c>
      <c r="N359" s="300">
        <v>4</v>
      </c>
      <c r="O359" s="300" t="s">
        <v>55</v>
      </c>
      <c r="P359" s="300">
        <v>8</v>
      </c>
      <c r="Q359" s="300">
        <v>6.5</v>
      </c>
      <c r="R359" s="300">
        <v>3</v>
      </c>
      <c r="S359" s="300">
        <v>5</v>
      </c>
      <c r="T359" s="300">
        <v>5</v>
      </c>
      <c r="U359" s="1"/>
      <c r="V359" s="1"/>
      <c r="W359" s="1"/>
      <c r="X359" s="1"/>
      <c r="Y359" s="1"/>
      <c r="Z359" s="1"/>
      <c r="AA359" s="1"/>
      <c r="AB359" s="1"/>
      <c r="AC359" s="1"/>
      <c r="AD359" s="1"/>
      <c r="AE359" s="1"/>
      <c r="AF359" s="1"/>
      <c r="AG359" s="1"/>
      <c r="AH359" s="1"/>
      <c r="AI359" s="1"/>
      <c r="AJ359" s="1"/>
      <c r="AK359" s="1"/>
      <c r="AL359" s="1"/>
      <c r="AM359" s="1"/>
      <c r="AN359" s="347"/>
      <c r="AO359" s="347"/>
      <c r="AP359" s="347"/>
      <c r="AQ359" s="347"/>
      <c r="AR359" s="347"/>
      <c r="AS359" s="347"/>
      <c r="AT359" s="347"/>
      <c r="AU359" s="347"/>
      <c r="AV359" s="347"/>
      <c r="AW359" s="347"/>
      <c r="AX359" s="347"/>
    </row>
    <row r="360" spans="1:50" s="186" customFormat="1" ht="15.6" customHeight="1">
      <c r="A360" s="4" t="s">
        <v>11362</v>
      </c>
      <c r="B360" s="348" t="s">
        <v>11368</v>
      </c>
      <c r="C360" s="346" t="s">
        <v>11360</v>
      </c>
      <c r="D360" s="183" t="s">
        <v>11380</v>
      </c>
      <c r="E360" s="341">
        <v>66.818181818181813</v>
      </c>
      <c r="F360" s="350">
        <v>2006</v>
      </c>
      <c r="G360" s="350" t="s">
        <v>9774</v>
      </c>
      <c r="H360" s="350">
        <v>10</v>
      </c>
      <c r="I360" s="350">
        <v>6.5</v>
      </c>
      <c r="J360" s="350">
        <v>5</v>
      </c>
      <c r="K360" s="350">
        <v>7</v>
      </c>
      <c r="L360" s="348">
        <v>6</v>
      </c>
      <c r="M360" s="348">
        <v>8</v>
      </c>
      <c r="N360" s="350">
        <v>5</v>
      </c>
      <c r="O360" s="350">
        <v>6</v>
      </c>
      <c r="P360" s="350">
        <v>7</v>
      </c>
      <c r="Q360" s="350">
        <v>8</v>
      </c>
      <c r="R360" s="350">
        <v>5</v>
      </c>
      <c r="S360" s="350"/>
      <c r="T360" s="350"/>
      <c r="U360" s="350"/>
      <c r="V360" s="350"/>
      <c r="W360" s="350"/>
      <c r="X360" s="350"/>
      <c r="Y360" s="350"/>
      <c r="Z360" s="350"/>
      <c r="AA360" s="349"/>
      <c r="AB360" s="349"/>
      <c r="AC360" s="349"/>
      <c r="AD360" s="349"/>
      <c r="AE360" s="349"/>
      <c r="AF360" s="349"/>
      <c r="AG360" s="349"/>
      <c r="AH360" s="347"/>
      <c r="AI360" s="347"/>
      <c r="AJ360" s="347"/>
      <c r="AK360" s="347"/>
      <c r="AL360" s="347"/>
      <c r="AM360" s="347"/>
      <c r="AN360" s="347"/>
      <c r="AO360" s="347"/>
      <c r="AP360" s="347"/>
      <c r="AQ360" s="347"/>
      <c r="AR360" s="347"/>
      <c r="AS360" s="347"/>
      <c r="AT360" s="347"/>
      <c r="AU360" s="347"/>
      <c r="AV360" s="347"/>
      <c r="AW360" s="347"/>
      <c r="AX360" s="347"/>
    </row>
    <row r="361" spans="1:50" ht="15.6" customHeight="1">
      <c r="A361" s="4" t="s">
        <v>11362</v>
      </c>
      <c r="B361" s="183" t="s">
        <v>11379</v>
      </c>
      <c r="C361" s="346" t="s">
        <v>11360</v>
      </c>
      <c r="D361" s="348" t="s">
        <v>6528</v>
      </c>
      <c r="E361" s="341">
        <v>63.333333333333329</v>
      </c>
      <c r="F361" s="300">
        <v>2022</v>
      </c>
      <c r="G361" s="300" t="s">
        <v>9774</v>
      </c>
      <c r="H361" s="300">
        <v>7</v>
      </c>
      <c r="I361" s="300">
        <v>5</v>
      </c>
      <c r="J361" s="300">
        <v>6</v>
      </c>
      <c r="K361" s="300">
        <v>6</v>
      </c>
      <c r="L361" s="183">
        <v>6</v>
      </c>
      <c r="M361" s="183">
        <v>8</v>
      </c>
      <c r="AH361" s="347"/>
      <c r="AI361" s="347"/>
      <c r="AJ361" s="347"/>
      <c r="AK361" s="347"/>
      <c r="AL361" s="347"/>
      <c r="AM361" s="347"/>
    </row>
    <row r="362" spans="1:50" ht="15.6" customHeight="1">
      <c r="A362" s="4" t="s">
        <v>11362</v>
      </c>
      <c r="B362" s="183" t="s">
        <v>11368</v>
      </c>
      <c r="C362" s="346" t="s">
        <v>11360</v>
      </c>
      <c r="D362" s="183" t="s">
        <v>11365</v>
      </c>
      <c r="E362" s="341">
        <v>62.857142857142854</v>
      </c>
      <c r="F362" s="300">
        <v>2022</v>
      </c>
      <c r="G362" s="300" t="s">
        <v>9774</v>
      </c>
      <c r="H362" s="300">
        <v>7</v>
      </c>
      <c r="I362" s="300">
        <v>5</v>
      </c>
      <c r="J362" s="300">
        <v>7</v>
      </c>
      <c r="K362" s="300">
        <v>6</v>
      </c>
      <c r="L362" s="183">
        <v>6</v>
      </c>
      <c r="M362" s="183">
        <v>7</v>
      </c>
      <c r="N362" s="300">
        <v>6</v>
      </c>
      <c r="T362" s="349"/>
      <c r="U362" s="349"/>
      <c r="V362" s="349"/>
      <c r="X362" s="349"/>
      <c r="Y362" s="349"/>
      <c r="AH362" s="347"/>
      <c r="AI362" s="347"/>
      <c r="AJ362" s="347"/>
      <c r="AK362" s="347"/>
      <c r="AL362" s="347"/>
      <c r="AM362" s="347"/>
    </row>
    <row r="363" spans="1:50" ht="15.6" customHeight="1">
      <c r="A363" s="4" t="s">
        <v>11362</v>
      </c>
      <c r="B363" s="183" t="s">
        <v>11368</v>
      </c>
      <c r="C363" s="346" t="s">
        <v>11360</v>
      </c>
      <c r="D363" s="183" t="s">
        <v>11378</v>
      </c>
      <c r="E363" s="341">
        <v>58.571428571428569</v>
      </c>
      <c r="F363" s="300">
        <v>1999</v>
      </c>
      <c r="G363" s="300" t="s">
        <v>9774</v>
      </c>
      <c r="H363" s="300">
        <v>10</v>
      </c>
      <c r="I363" s="300">
        <v>7</v>
      </c>
      <c r="J363" s="300">
        <v>5</v>
      </c>
      <c r="K363" s="300">
        <v>2</v>
      </c>
      <c r="L363" s="183">
        <v>6</v>
      </c>
      <c r="M363" s="183">
        <v>6</v>
      </c>
      <c r="N363" s="300">
        <v>5</v>
      </c>
      <c r="T363" s="349"/>
      <c r="U363" s="349"/>
      <c r="V363" s="349"/>
      <c r="X363" s="349"/>
      <c r="Y363" s="349"/>
      <c r="AH363" s="347"/>
      <c r="AI363" s="347"/>
      <c r="AJ363" s="347"/>
      <c r="AK363" s="347"/>
      <c r="AL363" s="347"/>
      <c r="AM363" s="347"/>
    </row>
    <row r="364" spans="1:50" ht="15.6" customHeight="1">
      <c r="A364" s="4" t="s">
        <v>11362</v>
      </c>
      <c r="B364" s="183" t="s">
        <v>11368</v>
      </c>
      <c r="C364" s="346" t="s">
        <v>11360</v>
      </c>
      <c r="D364" s="348" t="s">
        <v>6528</v>
      </c>
      <c r="E364" s="341">
        <v>55</v>
      </c>
      <c r="F364" s="300">
        <v>2013</v>
      </c>
      <c r="G364" s="300" t="s">
        <v>9774</v>
      </c>
      <c r="H364" s="300">
        <v>5</v>
      </c>
      <c r="I364" s="300">
        <v>4</v>
      </c>
      <c r="J364" s="300">
        <v>7</v>
      </c>
      <c r="K364" s="300">
        <v>5</v>
      </c>
      <c r="L364" s="183">
        <v>6</v>
      </c>
      <c r="M364" s="183">
        <v>5</v>
      </c>
      <c r="N364" s="300">
        <v>5</v>
      </c>
      <c r="O364" s="300">
        <v>5</v>
      </c>
      <c r="P364" s="300">
        <v>7</v>
      </c>
      <c r="Q364" s="300">
        <v>5</v>
      </c>
      <c r="R364" s="300">
        <v>6</v>
      </c>
      <c r="S364" s="300">
        <v>6</v>
      </c>
    </row>
    <row r="365" spans="1:50" ht="15.6" customHeight="1">
      <c r="A365" s="4" t="s">
        <v>11362</v>
      </c>
      <c r="B365" s="183" t="s">
        <v>11368</v>
      </c>
      <c r="C365" s="346" t="s">
        <v>11360</v>
      </c>
      <c r="D365" s="348" t="s">
        <v>11369</v>
      </c>
      <c r="E365" s="341">
        <v>51.25</v>
      </c>
      <c r="F365" s="300">
        <v>2022</v>
      </c>
      <c r="G365" s="300" t="s">
        <v>9774</v>
      </c>
      <c r="H365" s="300">
        <v>5</v>
      </c>
      <c r="I365" s="300">
        <v>5</v>
      </c>
      <c r="J365" s="300">
        <v>5</v>
      </c>
      <c r="K365" s="300">
        <v>5</v>
      </c>
      <c r="L365" s="183">
        <v>6</v>
      </c>
      <c r="M365" s="183">
        <v>5</v>
      </c>
      <c r="N365" s="300">
        <v>5</v>
      </c>
      <c r="O365" s="300">
        <v>5</v>
      </c>
    </row>
    <row r="366" spans="1:50" ht="15.6" customHeight="1">
      <c r="A366" s="4" t="s">
        <v>11362</v>
      </c>
      <c r="B366" s="183" t="s">
        <v>11373</v>
      </c>
      <c r="C366" s="346" t="s">
        <v>11360</v>
      </c>
      <c r="D366" s="348" t="s">
        <v>6528</v>
      </c>
      <c r="E366" s="341">
        <v>70.833333333333329</v>
      </c>
      <c r="F366" s="300">
        <v>2004</v>
      </c>
      <c r="G366" s="300" t="s">
        <v>9774</v>
      </c>
      <c r="H366" s="300">
        <v>5</v>
      </c>
      <c r="I366" s="300">
        <v>7</v>
      </c>
      <c r="J366" s="300">
        <v>5</v>
      </c>
      <c r="K366" s="300">
        <v>10</v>
      </c>
      <c r="L366" s="183">
        <v>5</v>
      </c>
      <c r="M366" s="183">
        <v>5</v>
      </c>
      <c r="N366" s="300">
        <v>10</v>
      </c>
      <c r="O366" s="300">
        <v>6</v>
      </c>
      <c r="P366" s="300">
        <v>10</v>
      </c>
      <c r="Q366" s="300">
        <v>7</v>
      </c>
      <c r="R366" s="300">
        <v>8</v>
      </c>
      <c r="S366" s="300">
        <v>7</v>
      </c>
      <c r="AH366" s="347"/>
      <c r="AI366" s="347"/>
      <c r="AJ366" s="347"/>
      <c r="AK366" s="347"/>
      <c r="AL366" s="347"/>
      <c r="AM366" s="347"/>
    </row>
    <row r="367" spans="1:50" ht="15.6" customHeight="1">
      <c r="A367" s="4" t="s">
        <v>11362</v>
      </c>
      <c r="B367" s="183" t="s">
        <v>11368</v>
      </c>
      <c r="C367" s="346" t="s">
        <v>11360</v>
      </c>
      <c r="D367" s="183" t="s">
        <v>11377</v>
      </c>
      <c r="E367" s="341">
        <v>64</v>
      </c>
      <c r="F367" s="300">
        <v>1989</v>
      </c>
      <c r="G367" s="300" t="s">
        <v>9774</v>
      </c>
      <c r="H367" s="300">
        <v>6</v>
      </c>
      <c r="I367" s="300">
        <v>8</v>
      </c>
      <c r="J367" s="300">
        <v>5</v>
      </c>
      <c r="K367" s="300">
        <v>8</v>
      </c>
      <c r="L367" s="183">
        <v>5</v>
      </c>
      <c r="M367" s="183"/>
      <c r="AH367" s="347"/>
      <c r="AI367" s="347"/>
      <c r="AJ367" s="347"/>
      <c r="AK367" s="347"/>
      <c r="AL367" s="347"/>
      <c r="AM367" s="347"/>
    </row>
    <row r="368" spans="1:50" ht="15.6" customHeight="1">
      <c r="A368" s="4" t="s">
        <v>11362</v>
      </c>
      <c r="B368" s="183" t="s">
        <v>11368</v>
      </c>
      <c r="C368" s="346" t="s">
        <v>11360</v>
      </c>
      <c r="D368" s="348" t="s">
        <v>6528</v>
      </c>
      <c r="E368" s="341">
        <v>61.25</v>
      </c>
      <c r="F368" s="300">
        <v>2012</v>
      </c>
      <c r="G368" s="300" t="s">
        <v>9774</v>
      </c>
      <c r="H368" s="300">
        <v>7</v>
      </c>
      <c r="I368" s="300">
        <v>3</v>
      </c>
      <c r="J368" s="300">
        <v>6</v>
      </c>
      <c r="K368" s="300">
        <v>9</v>
      </c>
      <c r="L368" s="183">
        <v>5</v>
      </c>
      <c r="M368" s="183">
        <v>7</v>
      </c>
      <c r="N368" s="300">
        <v>7</v>
      </c>
      <c r="O368" s="300">
        <v>5</v>
      </c>
      <c r="T368" s="349"/>
      <c r="U368" s="349"/>
      <c r="V368" s="349"/>
      <c r="X368" s="349"/>
      <c r="Y368" s="349"/>
      <c r="AH368" s="347"/>
      <c r="AI368" s="347"/>
      <c r="AJ368" s="347"/>
      <c r="AK368" s="347"/>
      <c r="AL368" s="347"/>
      <c r="AM368" s="347"/>
    </row>
    <row r="369" spans="1:39" ht="15.6" customHeight="1">
      <c r="A369" s="4" t="s">
        <v>11362</v>
      </c>
      <c r="B369" s="183" t="s">
        <v>11375</v>
      </c>
      <c r="C369" s="346" t="s">
        <v>11360</v>
      </c>
      <c r="D369" s="183" t="s">
        <v>11365</v>
      </c>
      <c r="E369" s="341">
        <v>60.833333333333329</v>
      </c>
      <c r="F369" s="300">
        <v>2010</v>
      </c>
      <c r="G369" s="300" t="s">
        <v>9774</v>
      </c>
      <c r="H369" s="300">
        <v>2</v>
      </c>
      <c r="I369" s="300">
        <v>8</v>
      </c>
      <c r="J369" s="300">
        <v>5</v>
      </c>
      <c r="K369" s="300">
        <v>5</v>
      </c>
      <c r="L369" s="183">
        <v>5</v>
      </c>
      <c r="M369" s="183">
        <v>5</v>
      </c>
      <c r="N369" s="300">
        <v>5</v>
      </c>
      <c r="O369" s="300">
        <v>9</v>
      </c>
      <c r="P369" s="300">
        <v>10</v>
      </c>
      <c r="Q369" s="300">
        <v>10</v>
      </c>
      <c r="R369" s="300">
        <v>4</v>
      </c>
      <c r="S369" s="300">
        <v>5</v>
      </c>
      <c r="V369" s="300"/>
      <c r="W369" s="300"/>
      <c r="X369" s="300"/>
      <c r="Y369" s="300"/>
      <c r="Z369" s="300"/>
      <c r="AH369" s="347"/>
      <c r="AI369" s="347"/>
      <c r="AJ369" s="347"/>
      <c r="AK369" s="347"/>
      <c r="AL369" s="347"/>
      <c r="AM369" s="347"/>
    </row>
    <row r="370" spans="1:39" ht="15.6" customHeight="1">
      <c r="A370" s="4" t="s">
        <v>11362</v>
      </c>
      <c r="B370" s="183" t="s">
        <v>11368</v>
      </c>
      <c r="C370" s="346" t="s">
        <v>11360</v>
      </c>
      <c r="D370" s="183" t="s">
        <v>11376</v>
      </c>
      <c r="E370" s="341">
        <v>57.142857142857146</v>
      </c>
      <c r="F370" s="300">
        <v>2022</v>
      </c>
      <c r="G370" s="300" t="s">
        <v>9774</v>
      </c>
      <c r="H370" s="300">
        <v>7</v>
      </c>
      <c r="I370" s="300">
        <v>2</v>
      </c>
      <c r="J370" s="300">
        <v>8</v>
      </c>
      <c r="K370" s="300">
        <v>5</v>
      </c>
      <c r="L370" s="183">
        <v>5</v>
      </c>
      <c r="M370" s="183"/>
      <c r="N370" s="300">
        <v>8</v>
      </c>
      <c r="O370" s="300">
        <v>5</v>
      </c>
      <c r="T370" s="349"/>
      <c r="U370" s="349"/>
      <c r="V370" s="349"/>
      <c r="X370" s="349"/>
      <c r="Y370" s="349"/>
      <c r="AH370" s="347"/>
      <c r="AI370" s="347"/>
      <c r="AJ370" s="347"/>
      <c r="AK370" s="347"/>
      <c r="AL370" s="347"/>
      <c r="AM370" s="347"/>
    </row>
    <row r="371" spans="1:39" ht="15.6" customHeight="1">
      <c r="A371" s="4" t="s">
        <v>11362</v>
      </c>
      <c r="B371" s="237" t="s">
        <v>11373</v>
      </c>
      <c r="C371" s="346" t="s">
        <v>11360</v>
      </c>
      <c r="D371" s="183" t="s">
        <v>6528</v>
      </c>
      <c r="E371" s="341">
        <v>53.333333333333329</v>
      </c>
      <c r="F371" s="344">
        <v>1998</v>
      </c>
      <c r="G371" s="344" t="s">
        <v>9774</v>
      </c>
      <c r="H371" s="344">
        <v>5</v>
      </c>
      <c r="I371" s="344">
        <v>5</v>
      </c>
      <c r="J371" s="300">
        <v>10</v>
      </c>
      <c r="K371" s="344">
        <v>5</v>
      </c>
      <c r="L371" s="237">
        <v>5</v>
      </c>
      <c r="M371" s="237">
        <v>5</v>
      </c>
      <c r="N371" s="344">
        <v>4</v>
      </c>
      <c r="O371" s="344">
        <v>4</v>
      </c>
      <c r="P371" s="344">
        <v>8</v>
      </c>
      <c r="Q371" s="344">
        <v>6</v>
      </c>
      <c r="R371" s="344">
        <v>6</v>
      </c>
      <c r="S371" s="344">
        <v>6</v>
      </c>
      <c r="T371" s="344">
        <v>5</v>
      </c>
      <c r="U371" s="344">
        <v>1</v>
      </c>
      <c r="V371" s="344">
        <v>6</v>
      </c>
      <c r="W371" s="344">
        <v>5</v>
      </c>
      <c r="X371" s="344">
        <v>5</v>
      </c>
      <c r="Y371" s="344">
        <v>5</v>
      </c>
      <c r="Z371" s="344"/>
      <c r="AA371" s="347"/>
      <c r="AB371" s="347"/>
      <c r="AC371" s="347"/>
      <c r="AD371" s="347"/>
      <c r="AE371" s="347"/>
      <c r="AF371" s="347"/>
      <c r="AG371" s="347"/>
    </row>
    <row r="372" spans="1:39" ht="15.6" customHeight="1">
      <c r="A372" s="4" t="s">
        <v>11362</v>
      </c>
      <c r="B372" s="183" t="s">
        <v>11368</v>
      </c>
      <c r="C372" s="346" t="s">
        <v>11360</v>
      </c>
      <c r="D372" s="348" t="s">
        <v>6528</v>
      </c>
      <c r="E372" s="341">
        <v>51.666666666666671</v>
      </c>
      <c r="F372" s="300">
        <v>2005</v>
      </c>
      <c r="G372" s="300" t="s">
        <v>9774</v>
      </c>
      <c r="H372" s="300">
        <v>5</v>
      </c>
      <c r="I372" s="300">
        <v>2</v>
      </c>
      <c r="J372" s="300">
        <v>9</v>
      </c>
      <c r="K372" s="300">
        <v>9</v>
      </c>
      <c r="L372" s="183">
        <v>5</v>
      </c>
      <c r="M372" s="183">
        <v>5</v>
      </c>
      <c r="N372" s="300">
        <v>7</v>
      </c>
      <c r="O372" s="300">
        <v>3</v>
      </c>
      <c r="P372" s="300">
        <v>3</v>
      </c>
      <c r="Q372" s="300">
        <v>6</v>
      </c>
      <c r="R372" s="300">
        <v>5</v>
      </c>
      <c r="S372" s="300">
        <v>3</v>
      </c>
    </row>
    <row r="373" spans="1:39" s="1" customFormat="1" ht="15.6" customHeight="1">
      <c r="A373" s="4" t="s">
        <v>11362</v>
      </c>
      <c r="B373" s="183" t="s">
        <v>11375</v>
      </c>
      <c r="C373" s="346" t="s">
        <v>11360</v>
      </c>
      <c r="D373" s="183" t="s">
        <v>11365</v>
      </c>
      <c r="E373" s="341">
        <v>60.25</v>
      </c>
      <c r="F373" s="300">
        <v>2010</v>
      </c>
      <c r="G373" s="300" t="s">
        <v>9774</v>
      </c>
      <c r="H373" s="300">
        <v>7</v>
      </c>
      <c r="I373" s="300">
        <v>3</v>
      </c>
      <c r="J373" s="300">
        <v>3</v>
      </c>
      <c r="K373" s="300">
        <v>7</v>
      </c>
      <c r="L373" s="183">
        <v>4</v>
      </c>
      <c r="M373" s="183">
        <v>4</v>
      </c>
      <c r="N373" s="300">
        <v>5</v>
      </c>
      <c r="O373" s="300">
        <v>7.5</v>
      </c>
      <c r="P373" s="300">
        <v>8</v>
      </c>
      <c r="Q373" s="300">
        <v>9</v>
      </c>
      <c r="R373" s="300">
        <v>5</v>
      </c>
      <c r="S373" s="300">
        <v>3</v>
      </c>
      <c r="T373" s="300">
        <v>4</v>
      </c>
      <c r="U373" s="1">
        <v>2</v>
      </c>
      <c r="V373" s="300">
        <v>10</v>
      </c>
      <c r="W373" s="300">
        <v>10</v>
      </c>
      <c r="X373" s="300">
        <v>8</v>
      </c>
      <c r="Y373" s="300">
        <v>9</v>
      </c>
      <c r="Z373" s="300">
        <v>10</v>
      </c>
      <c r="AA373" s="1">
        <v>2</v>
      </c>
      <c r="AH373" s="347"/>
      <c r="AI373" s="347"/>
      <c r="AJ373" s="347"/>
      <c r="AK373" s="347"/>
      <c r="AL373" s="347"/>
      <c r="AM373" s="347"/>
    </row>
    <row r="374" spans="1:39" s="1" customFormat="1" ht="15.6" customHeight="1">
      <c r="A374" s="4" t="s">
        <v>11362</v>
      </c>
      <c r="B374" s="348" t="s">
        <v>11373</v>
      </c>
      <c r="C374" s="346" t="s">
        <v>11360</v>
      </c>
      <c r="D374" s="183" t="s">
        <v>11365</v>
      </c>
      <c r="E374" s="341">
        <v>51</v>
      </c>
      <c r="F374" s="350">
        <v>2002</v>
      </c>
      <c r="G374" s="350" t="s">
        <v>9774</v>
      </c>
      <c r="H374" s="350">
        <v>6</v>
      </c>
      <c r="I374" s="350">
        <v>5</v>
      </c>
      <c r="J374" s="350">
        <v>10</v>
      </c>
      <c r="K374" s="350">
        <v>2</v>
      </c>
      <c r="L374" s="348">
        <v>4</v>
      </c>
      <c r="M374" s="348">
        <v>8</v>
      </c>
      <c r="N374" s="350">
        <v>5</v>
      </c>
      <c r="O374" s="350">
        <v>6</v>
      </c>
      <c r="P374" s="350">
        <v>5</v>
      </c>
      <c r="Q374" s="350">
        <v>5</v>
      </c>
      <c r="R374" s="350">
        <v>0</v>
      </c>
      <c r="S374" s="350">
        <v>6</v>
      </c>
      <c r="T374" s="350">
        <v>4</v>
      </c>
      <c r="U374" s="350">
        <v>5</v>
      </c>
      <c r="V374" s="350">
        <v>5</v>
      </c>
      <c r="W374" s="350">
        <v>6</v>
      </c>
      <c r="X374" s="350">
        <v>5</v>
      </c>
      <c r="Y374" s="350">
        <v>5</v>
      </c>
      <c r="Z374" s="350">
        <v>5</v>
      </c>
      <c r="AA374" s="349">
        <v>5</v>
      </c>
      <c r="AB374" s="349">
        <v>5</v>
      </c>
      <c r="AC374" s="349">
        <v>5</v>
      </c>
      <c r="AD374" s="349">
        <v>5</v>
      </c>
      <c r="AE374" s="349">
        <v>5</v>
      </c>
      <c r="AF374" s="349">
        <v>5</v>
      </c>
      <c r="AG374" s="349">
        <v>6</v>
      </c>
    </row>
    <row r="375" spans="1:39" s="1" customFormat="1" ht="15.6" customHeight="1">
      <c r="A375" s="4" t="s">
        <v>11362</v>
      </c>
      <c r="B375" s="183" t="s">
        <v>11373</v>
      </c>
      <c r="C375" s="346" t="s">
        <v>11360</v>
      </c>
      <c r="D375" s="183" t="s">
        <v>11374</v>
      </c>
      <c r="E375" s="341">
        <v>49.230769230769234</v>
      </c>
      <c r="F375" s="300">
        <v>2004</v>
      </c>
      <c r="G375" s="300" t="s">
        <v>9774</v>
      </c>
      <c r="H375" s="300">
        <v>5</v>
      </c>
      <c r="I375" s="300">
        <v>2</v>
      </c>
      <c r="J375" s="300">
        <v>4</v>
      </c>
      <c r="K375" s="300">
        <v>6</v>
      </c>
      <c r="L375" s="183">
        <v>4</v>
      </c>
      <c r="M375" s="183">
        <v>6</v>
      </c>
      <c r="N375" s="300">
        <v>5</v>
      </c>
      <c r="O375" s="300">
        <v>8</v>
      </c>
      <c r="P375" s="300">
        <v>5</v>
      </c>
      <c r="Q375" s="300">
        <v>3</v>
      </c>
      <c r="R375" s="300">
        <v>6</v>
      </c>
      <c r="S375" s="300">
        <v>5</v>
      </c>
      <c r="T375" s="300">
        <v>5</v>
      </c>
    </row>
    <row r="376" spans="1:39" s="1" customFormat="1" ht="15.6" customHeight="1">
      <c r="A376" s="4" t="s">
        <v>11362</v>
      </c>
      <c r="B376" s="183" t="s">
        <v>11373</v>
      </c>
      <c r="C376" s="346" t="s">
        <v>11360</v>
      </c>
      <c r="D376" s="348" t="s">
        <v>6528</v>
      </c>
      <c r="E376" s="341">
        <v>56.25</v>
      </c>
      <c r="F376" s="300">
        <v>1990</v>
      </c>
      <c r="G376" s="300" t="s">
        <v>9774</v>
      </c>
      <c r="H376" s="300"/>
      <c r="I376" s="300"/>
      <c r="J376" s="300">
        <v>6.5</v>
      </c>
      <c r="K376" s="300">
        <v>9</v>
      </c>
      <c r="L376" s="183">
        <v>3</v>
      </c>
      <c r="M376" s="183">
        <v>4</v>
      </c>
      <c r="N376" s="300"/>
      <c r="O376" s="300"/>
      <c r="P376" s="300"/>
      <c r="Q376" s="300"/>
      <c r="R376" s="300"/>
      <c r="S376" s="300"/>
      <c r="T376" s="300"/>
      <c r="AH376" s="347"/>
      <c r="AI376" s="347"/>
      <c r="AJ376" s="347"/>
      <c r="AK376" s="347"/>
      <c r="AL376" s="347"/>
      <c r="AM376" s="347"/>
    </row>
    <row r="377" spans="1:39" s="1" customFormat="1" ht="15.6" customHeight="1">
      <c r="A377" s="4" t="s">
        <v>11362</v>
      </c>
      <c r="B377" s="183" t="s">
        <v>11372</v>
      </c>
      <c r="C377" s="346" t="s">
        <v>11360</v>
      </c>
      <c r="D377" s="183" t="s">
        <v>11371</v>
      </c>
      <c r="E377" s="341">
        <v>54.615384615384613</v>
      </c>
      <c r="F377" s="300">
        <v>2011</v>
      </c>
      <c r="G377" s="300" t="s">
        <v>9774</v>
      </c>
      <c r="H377" s="300">
        <v>7</v>
      </c>
      <c r="I377" s="300">
        <v>4</v>
      </c>
      <c r="J377" s="300">
        <v>5</v>
      </c>
      <c r="K377" s="300">
        <v>7</v>
      </c>
      <c r="L377" s="183">
        <v>3</v>
      </c>
      <c r="M377" s="183">
        <v>8</v>
      </c>
      <c r="N377" s="300">
        <v>6</v>
      </c>
      <c r="O377" s="300">
        <v>6</v>
      </c>
      <c r="P377" s="300">
        <v>3</v>
      </c>
      <c r="Q377" s="300">
        <v>5</v>
      </c>
      <c r="R377" s="300">
        <v>6</v>
      </c>
      <c r="S377" s="300">
        <v>6</v>
      </c>
      <c r="T377" s="300">
        <v>5</v>
      </c>
      <c r="V377" s="300"/>
      <c r="W377" s="300"/>
      <c r="X377" s="300"/>
      <c r="Y377" s="300"/>
      <c r="Z377" s="300"/>
    </row>
    <row r="378" spans="1:39" s="1" customFormat="1" ht="15.6" customHeight="1">
      <c r="A378" s="4" t="s">
        <v>11362</v>
      </c>
      <c r="B378" s="183" t="s">
        <v>11370</v>
      </c>
      <c r="C378" s="346" t="s">
        <v>11360</v>
      </c>
      <c r="D378" s="348" t="s">
        <v>11369</v>
      </c>
      <c r="E378" s="341">
        <v>51.53846153846154</v>
      </c>
      <c r="F378" s="300">
        <v>2014</v>
      </c>
      <c r="G378" s="300" t="s">
        <v>9774</v>
      </c>
      <c r="H378" s="300">
        <v>6</v>
      </c>
      <c r="I378" s="300">
        <v>5</v>
      </c>
      <c r="J378" s="300">
        <v>6</v>
      </c>
      <c r="K378" s="300">
        <v>6</v>
      </c>
      <c r="L378" s="183">
        <v>3</v>
      </c>
      <c r="M378" s="183">
        <v>5</v>
      </c>
      <c r="N378" s="300">
        <v>6</v>
      </c>
      <c r="O378" s="300">
        <v>5</v>
      </c>
      <c r="P378" s="300">
        <v>6</v>
      </c>
      <c r="Q378" s="300">
        <v>5</v>
      </c>
      <c r="R378" s="300">
        <v>4</v>
      </c>
      <c r="S378" s="300">
        <v>4</v>
      </c>
      <c r="T378" s="300">
        <v>6</v>
      </c>
      <c r="V378" s="300"/>
      <c r="W378" s="300"/>
      <c r="X378" s="300"/>
      <c r="Y378" s="300"/>
      <c r="Z378" s="300"/>
    </row>
    <row r="379" spans="1:39" s="1" customFormat="1" ht="15.6" customHeight="1">
      <c r="A379" s="4" t="s">
        <v>11362</v>
      </c>
      <c r="B379" s="183" t="s">
        <v>11368</v>
      </c>
      <c r="C379" s="346" t="s">
        <v>11360</v>
      </c>
      <c r="D379" s="237" t="s">
        <v>11367</v>
      </c>
      <c r="E379" s="341">
        <v>54</v>
      </c>
      <c r="F379" s="300">
        <v>2004</v>
      </c>
      <c r="G379" s="300" t="s">
        <v>9774</v>
      </c>
      <c r="H379" s="300">
        <v>7</v>
      </c>
      <c r="I379" s="300">
        <v>6</v>
      </c>
      <c r="J379" s="300">
        <v>7</v>
      </c>
      <c r="K379" s="300">
        <v>5</v>
      </c>
      <c r="L379" s="183">
        <v>2</v>
      </c>
      <c r="M379" s="183">
        <v>7</v>
      </c>
      <c r="N379" s="300">
        <v>3</v>
      </c>
      <c r="O379" s="300">
        <v>6</v>
      </c>
      <c r="P379" s="300">
        <v>5</v>
      </c>
      <c r="Q379" s="300">
        <v>5</v>
      </c>
      <c r="R379" s="300">
        <v>5</v>
      </c>
      <c r="S379" s="300">
        <v>6</v>
      </c>
      <c r="T379" s="300">
        <v>5</v>
      </c>
      <c r="U379" s="1">
        <v>6</v>
      </c>
      <c r="V379" s="300">
        <v>4</v>
      </c>
      <c r="W379" s="300">
        <v>7</v>
      </c>
      <c r="X379" s="300">
        <v>6</v>
      </c>
      <c r="Y379" s="300">
        <v>6</v>
      </c>
      <c r="Z379" s="300">
        <v>4</v>
      </c>
      <c r="AA379" s="1">
        <v>6</v>
      </c>
      <c r="AB379" s="1">
        <v>5</v>
      </c>
      <c r="AC379" s="1">
        <v>5</v>
      </c>
    </row>
    <row r="380" spans="1:39" s="1" customFormat="1" ht="15.6" customHeight="1">
      <c r="A380" s="4" t="s">
        <v>11362</v>
      </c>
      <c r="B380" s="342" t="s">
        <v>11366</v>
      </c>
      <c r="C380" s="346" t="s">
        <v>11360</v>
      </c>
      <c r="D380" s="183" t="s">
        <v>11365</v>
      </c>
      <c r="E380" s="341">
        <v>73</v>
      </c>
      <c r="F380" s="300">
        <v>2021</v>
      </c>
      <c r="G380" s="300" t="s">
        <v>9774</v>
      </c>
      <c r="H380" s="300">
        <v>7.3</v>
      </c>
      <c r="I380" s="300"/>
      <c r="J380" s="300"/>
      <c r="K380" s="300"/>
      <c r="L380" s="183"/>
      <c r="M380" s="183"/>
      <c r="N380" s="300"/>
      <c r="O380" s="300"/>
      <c r="P380" s="300"/>
      <c r="Q380" s="300"/>
      <c r="R380" s="300"/>
      <c r="S380" s="300"/>
      <c r="T380" s="300"/>
      <c r="AH380" s="347"/>
      <c r="AI380" s="347"/>
      <c r="AJ380" s="347"/>
      <c r="AK380" s="347"/>
      <c r="AL380" s="347"/>
      <c r="AM380" s="347"/>
    </row>
    <row r="381" spans="1:39" s="1" customFormat="1" ht="15.6" customHeight="1">
      <c r="A381" s="4" t="s">
        <v>11362</v>
      </c>
      <c r="B381" s="237" t="s">
        <v>11364</v>
      </c>
      <c r="C381" s="346" t="s">
        <v>11360</v>
      </c>
      <c r="D381" s="237" t="s">
        <v>11363</v>
      </c>
      <c r="E381" s="341">
        <v>65</v>
      </c>
      <c r="F381" s="344">
        <v>1999</v>
      </c>
      <c r="G381" s="344" t="s">
        <v>9774</v>
      </c>
      <c r="H381" s="344">
        <v>4</v>
      </c>
      <c r="I381" s="344">
        <v>8</v>
      </c>
      <c r="J381" s="300">
        <v>8</v>
      </c>
      <c r="K381" s="344">
        <v>6</v>
      </c>
      <c r="L381" s="237"/>
      <c r="M381" s="237"/>
      <c r="N381" s="344"/>
      <c r="O381" s="344"/>
      <c r="P381" s="344"/>
      <c r="Q381" s="344"/>
      <c r="R381" s="344"/>
      <c r="S381" s="344"/>
      <c r="T381" s="344"/>
      <c r="U381" s="344"/>
      <c r="V381" s="344"/>
      <c r="W381" s="344"/>
      <c r="X381" s="344"/>
      <c r="Y381" s="344"/>
      <c r="Z381" s="344"/>
      <c r="AA381" s="347"/>
      <c r="AB381" s="347"/>
      <c r="AC381" s="347"/>
      <c r="AD381" s="347"/>
      <c r="AE381" s="347"/>
      <c r="AF381" s="347"/>
      <c r="AG381" s="347"/>
      <c r="AH381" s="347"/>
      <c r="AI381" s="347"/>
      <c r="AJ381" s="347"/>
      <c r="AK381" s="347"/>
      <c r="AL381" s="347"/>
      <c r="AM381" s="347"/>
    </row>
    <row r="382" spans="1:39" s="1" customFormat="1" ht="15.6" customHeight="1">
      <c r="A382" s="4" t="s">
        <v>11362</v>
      </c>
      <c r="B382" s="183" t="s">
        <v>11361</v>
      </c>
      <c r="C382" s="346" t="s">
        <v>11360</v>
      </c>
      <c r="D382" s="348" t="s">
        <v>6528</v>
      </c>
      <c r="E382" s="341">
        <v>57</v>
      </c>
      <c r="F382" s="300">
        <v>2021</v>
      </c>
      <c r="G382" s="300" t="s">
        <v>9774</v>
      </c>
      <c r="H382" s="300">
        <v>5.7</v>
      </c>
      <c r="I382" s="300"/>
      <c r="J382" s="300"/>
      <c r="K382" s="300"/>
      <c r="L382" s="183"/>
      <c r="M382" s="183"/>
      <c r="N382" s="300"/>
      <c r="O382" s="300"/>
      <c r="P382" s="300"/>
      <c r="Q382" s="300"/>
      <c r="R382" s="300"/>
      <c r="S382" s="300"/>
      <c r="T382" s="300"/>
      <c r="AH382" s="347"/>
      <c r="AI382" s="347"/>
      <c r="AJ382" s="347"/>
      <c r="AK382" s="347"/>
      <c r="AL382" s="347"/>
      <c r="AM382" s="347"/>
    </row>
    <row r="383" spans="1:39" s="1" customFormat="1" ht="15.6" customHeight="1">
      <c r="A383" s="4"/>
      <c r="B383" s="183"/>
      <c r="C383" s="346"/>
      <c r="D383" s="348"/>
      <c r="E383" s="341"/>
      <c r="F383" s="300"/>
      <c r="G383" s="300"/>
      <c r="H383" s="300"/>
      <c r="I383" s="300"/>
      <c r="J383" s="300"/>
      <c r="K383" s="300"/>
      <c r="L383" s="183"/>
      <c r="M383" s="183"/>
      <c r="N383" s="300"/>
      <c r="O383" s="300"/>
      <c r="P383" s="300"/>
      <c r="Q383" s="300"/>
      <c r="R383" s="300"/>
      <c r="S383" s="300"/>
      <c r="T383" s="300"/>
      <c r="AH383" s="347"/>
      <c r="AI383" s="347"/>
      <c r="AJ383" s="347"/>
      <c r="AK383" s="347"/>
      <c r="AL383" s="347"/>
      <c r="AM383" s="347"/>
    </row>
    <row r="384" spans="1:39" s="1" customFormat="1" ht="15.6" customHeight="1">
      <c r="A384" s="342"/>
      <c r="B384" s="342"/>
      <c r="C384" s="342"/>
      <c r="D384" s="342" t="s">
        <v>11359</v>
      </c>
      <c r="E384" s="343">
        <v>10</v>
      </c>
      <c r="L384" s="4"/>
      <c r="M384" s="4" t="s">
        <v>840</v>
      </c>
      <c r="N384" s="300"/>
      <c r="O384" s="300"/>
      <c r="P384" s="300"/>
      <c r="Q384" s="300"/>
      <c r="R384" s="300"/>
      <c r="S384" s="300"/>
      <c r="T384" s="300"/>
    </row>
    <row r="385" spans="3:13" s="1" customFormat="1" ht="15.6" customHeight="1">
      <c r="C385" s="342" t="s">
        <v>11358</v>
      </c>
      <c r="D385" s="342" t="s">
        <v>11357</v>
      </c>
      <c r="E385" s="343">
        <v>10</v>
      </c>
      <c r="L385" s="4"/>
      <c r="M385" s="4" t="s">
        <v>840</v>
      </c>
    </row>
    <row r="386" spans="3:13" s="1" customFormat="1" ht="15.6" customHeight="1">
      <c r="C386" s="346" t="s">
        <v>11347</v>
      </c>
      <c r="D386" s="342" t="s">
        <v>839</v>
      </c>
      <c r="E386" s="345">
        <v>10</v>
      </c>
      <c r="L386" s="4"/>
      <c r="M386" s="4" t="s">
        <v>840</v>
      </c>
    </row>
    <row r="387" spans="3:13" s="1" customFormat="1" ht="15.6" customHeight="1">
      <c r="C387" s="342"/>
      <c r="D387" s="342" t="s">
        <v>11356</v>
      </c>
      <c r="E387" s="345">
        <v>10</v>
      </c>
      <c r="F387" s="344"/>
      <c r="G387" s="344"/>
      <c r="H387" s="344"/>
      <c r="I387" s="344"/>
      <c r="J387" s="344"/>
      <c r="K387" s="300"/>
      <c r="L387" s="183"/>
      <c r="M387" s="4" t="s">
        <v>840</v>
      </c>
    </row>
    <row r="388" spans="3:13" s="1" customFormat="1" ht="15.6" customHeight="1">
      <c r="C388" s="342" t="s">
        <v>11355</v>
      </c>
      <c r="D388" s="342" t="s">
        <v>11354</v>
      </c>
      <c r="E388" s="343">
        <v>10</v>
      </c>
      <c r="F388" s="300"/>
      <c r="G388" s="300"/>
      <c r="H388" s="300"/>
      <c r="I388" s="300"/>
      <c r="J388" s="300"/>
      <c r="K388" s="300"/>
      <c r="L388" s="183"/>
      <c r="M388" s="4" t="s">
        <v>840</v>
      </c>
    </row>
    <row r="389" spans="3:13" s="300" customFormat="1" ht="15.6" customHeight="1">
      <c r="C389" s="342" t="s">
        <v>11353</v>
      </c>
      <c r="D389" s="342" t="s">
        <v>11352</v>
      </c>
      <c r="E389" s="343">
        <v>9</v>
      </c>
      <c r="L389" s="183"/>
      <c r="M389" s="4" t="s">
        <v>840</v>
      </c>
    </row>
    <row r="390" spans="3:13" s="300" customFormat="1" ht="15.6" customHeight="1">
      <c r="C390" s="342"/>
      <c r="D390" s="342" t="s">
        <v>11351</v>
      </c>
      <c r="E390" s="343">
        <v>9</v>
      </c>
      <c r="L390" s="183"/>
      <c r="M390" s="4" t="s">
        <v>840</v>
      </c>
    </row>
    <row r="391" spans="3:13" s="300" customFormat="1" ht="15.6" customHeight="1">
      <c r="C391" s="342"/>
      <c r="D391" s="342" t="s">
        <v>11350</v>
      </c>
      <c r="E391" s="343">
        <v>9</v>
      </c>
      <c r="L391" s="183"/>
      <c r="M391" s="4" t="s">
        <v>840</v>
      </c>
    </row>
    <row r="392" spans="3:13" s="300" customFormat="1" ht="15.6" customHeight="1">
      <c r="C392" s="342"/>
      <c r="D392" s="342" t="s">
        <v>11349</v>
      </c>
      <c r="E392" s="343">
        <v>9</v>
      </c>
      <c r="L392" s="183"/>
      <c r="M392" s="4" t="s">
        <v>840</v>
      </c>
    </row>
    <row r="393" spans="3:13" s="300" customFormat="1" ht="15.6" customHeight="1">
      <c r="C393" s="342"/>
      <c r="D393" s="342" t="s">
        <v>11348</v>
      </c>
      <c r="E393" s="343">
        <v>9</v>
      </c>
      <c r="L393" s="183"/>
      <c r="M393" s="4" t="s">
        <v>840</v>
      </c>
    </row>
    <row r="394" spans="3:13" s="300" customFormat="1" ht="15.6" customHeight="1">
      <c r="C394" s="342" t="s">
        <v>11347</v>
      </c>
      <c r="D394" s="342" t="s">
        <v>11346</v>
      </c>
      <c r="E394" s="343">
        <v>9</v>
      </c>
      <c r="L394" s="183"/>
      <c r="M394" s="4" t="s">
        <v>840</v>
      </c>
    </row>
    <row r="395" spans="3:13" s="300" customFormat="1" ht="15.6" customHeight="1">
      <c r="C395" s="342"/>
      <c r="D395" s="342" t="s">
        <v>11345</v>
      </c>
      <c r="E395" s="343">
        <v>9</v>
      </c>
      <c r="L395" s="183"/>
      <c r="M395" s="4" t="s">
        <v>840</v>
      </c>
    </row>
    <row r="396" spans="3:13" s="300" customFormat="1" ht="15.6" customHeight="1">
      <c r="C396" s="342"/>
      <c r="D396" s="342" t="s">
        <v>11344</v>
      </c>
      <c r="E396" s="343">
        <v>9</v>
      </c>
      <c r="L396" s="183"/>
      <c r="M396" s="4" t="s">
        <v>840</v>
      </c>
    </row>
    <row r="397" spans="3:13" s="300" customFormat="1" ht="15.6" customHeight="1">
      <c r="C397" s="342"/>
      <c r="D397" s="342" t="s">
        <v>11343</v>
      </c>
      <c r="E397" s="343">
        <v>9</v>
      </c>
      <c r="L397" s="183"/>
      <c r="M397" s="4" t="s">
        <v>840</v>
      </c>
    </row>
    <row r="398" spans="3:13" s="300" customFormat="1" ht="15.6" customHeight="1">
      <c r="C398" s="342" t="s">
        <v>11342</v>
      </c>
      <c r="D398" s="342" t="s">
        <v>11341</v>
      </c>
      <c r="E398" s="343">
        <v>9</v>
      </c>
      <c r="L398" s="183"/>
      <c r="M398" s="4" t="s">
        <v>840</v>
      </c>
    </row>
    <row r="399" spans="3:13" s="300" customFormat="1" ht="15.6" customHeight="1">
      <c r="C399" s="342" t="s">
        <v>11340</v>
      </c>
      <c r="D399" s="342" t="s">
        <v>11339</v>
      </c>
      <c r="E399" s="343">
        <v>9</v>
      </c>
      <c r="L399" s="183"/>
      <c r="M399" s="4" t="s">
        <v>840</v>
      </c>
    </row>
    <row r="400" spans="3:13" s="300" customFormat="1" ht="15.6" customHeight="1">
      <c r="C400" s="342" t="s">
        <v>11338</v>
      </c>
      <c r="D400" s="342" t="s">
        <v>11337</v>
      </c>
      <c r="E400" s="343">
        <v>9</v>
      </c>
      <c r="L400" s="183"/>
      <c r="M400" s="4" t="s">
        <v>840</v>
      </c>
    </row>
    <row r="401" spans="3:13" s="300" customFormat="1" ht="15.6" customHeight="1">
      <c r="C401" s="342" t="s">
        <v>11336</v>
      </c>
      <c r="D401" s="342" t="s">
        <v>11335</v>
      </c>
      <c r="E401" s="343">
        <v>9</v>
      </c>
      <c r="L401" s="183"/>
      <c r="M401" s="4" t="s">
        <v>840</v>
      </c>
    </row>
    <row r="402" spans="3:13" s="300" customFormat="1" ht="15.6" customHeight="1">
      <c r="C402" s="342"/>
      <c r="D402" s="342" t="s">
        <v>11334</v>
      </c>
      <c r="E402" s="343">
        <v>9</v>
      </c>
      <c r="L402" s="183"/>
      <c r="M402" s="4" t="s">
        <v>840</v>
      </c>
    </row>
    <row r="403" spans="3:13" s="300" customFormat="1" ht="15.6" customHeight="1">
      <c r="C403" s="342" t="s">
        <v>11333</v>
      </c>
      <c r="D403" s="342" t="s">
        <v>11332</v>
      </c>
      <c r="E403" s="343">
        <v>8</v>
      </c>
      <c r="L403" s="183"/>
      <c r="M403" s="4" t="s">
        <v>840</v>
      </c>
    </row>
    <row r="404" spans="3:13" s="300" customFormat="1" ht="15.6" customHeight="1">
      <c r="C404" s="342"/>
      <c r="D404" s="342" t="s">
        <v>11331</v>
      </c>
      <c r="E404" s="343">
        <v>8</v>
      </c>
      <c r="L404" s="183"/>
      <c r="M404" s="4" t="s">
        <v>840</v>
      </c>
    </row>
    <row r="405" spans="3:13" s="300" customFormat="1" ht="15.6" customHeight="1">
      <c r="C405" s="342"/>
      <c r="D405" s="342" t="s">
        <v>11330</v>
      </c>
      <c r="E405" s="343">
        <v>8</v>
      </c>
      <c r="L405" s="183"/>
      <c r="M405" s="4" t="s">
        <v>840</v>
      </c>
    </row>
    <row r="406" spans="3:13" s="300" customFormat="1" ht="15.6" customHeight="1">
      <c r="C406" s="342" t="s">
        <v>11329</v>
      </c>
      <c r="D406" s="342" t="s">
        <v>11328</v>
      </c>
      <c r="E406" s="343">
        <v>8</v>
      </c>
      <c r="L406" s="183"/>
      <c r="M406" s="4" t="s">
        <v>840</v>
      </c>
    </row>
    <row r="407" spans="3:13" s="300" customFormat="1" ht="15.6" customHeight="1">
      <c r="C407" s="342" t="s">
        <v>11327</v>
      </c>
      <c r="D407" s="342" t="s">
        <v>11326</v>
      </c>
      <c r="E407" s="343">
        <v>8</v>
      </c>
      <c r="L407" s="183"/>
      <c r="M407" s="4" t="s">
        <v>840</v>
      </c>
    </row>
    <row r="408" spans="3:13" s="300" customFormat="1" ht="15.6" customHeight="1">
      <c r="C408" s="342" t="s">
        <v>11284</v>
      </c>
      <c r="D408" s="342" t="s">
        <v>11325</v>
      </c>
      <c r="E408" s="343">
        <v>8</v>
      </c>
      <c r="L408" s="183"/>
      <c r="M408" s="4" t="s">
        <v>840</v>
      </c>
    </row>
    <row r="409" spans="3:13" s="300" customFormat="1" ht="15.6" customHeight="1">
      <c r="C409" s="342"/>
      <c r="D409" s="342" t="s">
        <v>11324</v>
      </c>
      <c r="E409" s="343">
        <v>8</v>
      </c>
      <c r="L409" s="183"/>
      <c r="M409" s="4" t="s">
        <v>840</v>
      </c>
    </row>
    <row r="410" spans="3:13" s="300" customFormat="1" ht="15.6" customHeight="1">
      <c r="C410" s="342"/>
      <c r="D410" s="342" t="s">
        <v>11323</v>
      </c>
      <c r="E410" s="343">
        <v>8</v>
      </c>
      <c r="L410" s="183"/>
      <c r="M410" s="4" t="s">
        <v>840</v>
      </c>
    </row>
    <row r="411" spans="3:13" s="300" customFormat="1" ht="15.6" customHeight="1">
      <c r="C411" s="342"/>
      <c r="D411" s="342" t="s">
        <v>11322</v>
      </c>
      <c r="E411" s="343">
        <v>8</v>
      </c>
      <c r="L411" s="183"/>
      <c r="M411" s="4" t="s">
        <v>840</v>
      </c>
    </row>
    <row r="412" spans="3:13" s="300" customFormat="1" ht="15.6" customHeight="1">
      <c r="C412" s="342"/>
      <c r="D412" s="342" t="s">
        <v>11321</v>
      </c>
      <c r="E412" s="343">
        <v>8</v>
      </c>
      <c r="L412" s="183"/>
      <c r="M412" s="4" t="s">
        <v>840</v>
      </c>
    </row>
    <row r="413" spans="3:13" s="300" customFormat="1" ht="15.6" customHeight="1">
      <c r="C413" s="342"/>
      <c r="D413" s="342" t="s">
        <v>11320</v>
      </c>
      <c r="E413" s="343">
        <v>8</v>
      </c>
      <c r="L413" s="183"/>
      <c r="M413" s="4" t="s">
        <v>840</v>
      </c>
    </row>
    <row r="414" spans="3:13" s="300" customFormat="1" ht="15.6" customHeight="1">
      <c r="C414" s="342" t="s">
        <v>11319</v>
      </c>
      <c r="D414" s="342" t="s">
        <v>11318</v>
      </c>
      <c r="E414" s="343">
        <v>8</v>
      </c>
      <c r="L414" s="183"/>
      <c r="M414" s="4" t="s">
        <v>840</v>
      </c>
    </row>
    <row r="415" spans="3:13" s="300" customFormat="1" ht="15.6" customHeight="1">
      <c r="C415" s="342"/>
      <c r="D415" s="342" t="s">
        <v>11317</v>
      </c>
      <c r="E415" s="343">
        <v>8</v>
      </c>
      <c r="L415" s="183"/>
      <c r="M415" s="4" t="s">
        <v>840</v>
      </c>
    </row>
    <row r="416" spans="3:13" s="300" customFormat="1" ht="15.6" customHeight="1">
      <c r="C416" s="342"/>
      <c r="D416" s="342" t="s">
        <v>11316</v>
      </c>
      <c r="E416" s="343">
        <v>8</v>
      </c>
      <c r="L416" s="183"/>
      <c r="M416" s="4" t="s">
        <v>840</v>
      </c>
    </row>
    <row r="417" spans="3:13" s="300" customFormat="1" ht="15.6" customHeight="1">
      <c r="C417" s="342"/>
      <c r="D417" s="342" t="s">
        <v>11315</v>
      </c>
      <c r="E417" s="343">
        <v>7</v>
      </c>
      <c r="L417" s="183"/>
      <c r="M417" s="4" t="s">
        <v>840</v>
      </c>
    </row>
    <row r="418" spans="3:13" s="300" customFormat="1" ht="15.6" customHeight="1">
      <c r="C418" s="342" t="s">
        <v>11314</v>
      </c>
      <c r="D418" s="342" t="s">
        <v>11313</v>
      </c>
      <c r="E418" s="343">
        <v>7</v>
      </c>
      <c r="L418" s="183"/>
      <c r="M418" s="4" t="s">
        <v>840</v>
      </c>
    </row>
    <row r="419" spans="3:13" s="300" customFormat="1" ht="15.6" customHeight="1">
      <c r="C419" s="342"/>
      <c r="D419" s="342" t="s">
        <v>11312</v>
      </c>
      <c r="E419" s="343">
        <v>7</v>
      </c>
      <c r="L419" s="183"/>
      <c r="M419" s="4" t="s">
        <v>840</v>
      </c>
    </row>
    <row r="420" spans="3:13" s="300" customFormat="1" ht="15.6" customHeight="1">
      <c r="C420" s="342"/>
      <c r="D420" s="342" t="s">
        <v>11311</v>
      </c>
      <c r="E420" s="343">
        <v>7</v>
      </c>
      <c r="L420" s="183"/>
      <c r="M420" s="4" t="s">
        <v>840</v>
      </c>
    </row>
    <row r="421" spans="3:13" s="300" customFormat="1" ht="15.6" customHeight="1">
      <c r="C421" s="342" t="s">
        <v>11310</v>
      </c>
      <c r="D421" s="342" t="s">
        <v>11309</v>
      </c>
      <c r="E421" s="343">
        <v>6</v>
      </c>
      <c r="L421" s="183"/>
      <c r="M421" s="4" t="s">
        <v>840</v>
      </c>
    </row>
    <row r="422" spans="3:13" s="300" customFormat="1" ht="15.6" customHeight="1">
      <c r="C422" s="342"/>
      <c r="D422" s="342" t="s">
        <v>11308</v>
      </c>
      <c r="E422" s="343">
        <v>6</v>
      </c>
      <c r="L422" s="183"/>
      <c r="M422" s="4" t="s">
        <v>840</v>
      </c>
    </row>
    <row r="423" spans="3:13" s="300" customFormat="1" ht="15.6" customHeight="1">
      <c r="C423" s="342" t="s">
        <v>11307</v>
      </c>
      <c r="D423" s="342" t="s">
        <v>11306</v>
      </c>
      <c r="E423" s="343">
        <v>6</v>
      </c>
      <c r="L423" s="183"/>
      <c r="M423" s="4" t="s">
        <v>840</v>
      </c>
    </row>
    <row r="424" spans="3:13" s="300" customFormat="1" ht="15.6" customHeight="1">
      <c r="C424" s="342"/>
      <c r="D424" s="342" t="s">
        <v>11305</v>
      </c>
      <c r="E424" s="343">
        <v>6</v>
      </c>
      <c r="L424" s="183"/>
      <c r="M424" s="4" t="s">
        <v>840</v>
      </c>
    </row>
    <row r="425" spans="3:13" s="300" customFormat="1" ht="15.6" customHeight="1">
      <c r="C425" s="342"/>
      <c r="D425" s="342" t="s">
        <v>11304</v>
      </c>
      <c r="E425" s="343">
        <v>6</v>
      </c>
      <c r="L425" s="183"/>
      <c r="M425" s="4" t="s">
        <v>840</v>
      </c>
    </row>
    <row r="426" spans="3:13" s="300" customFormat="1" ht="15.6" customHeight="1">
      <c r="C426" s="342" t="s">
        <v>11303</v>
      </c>
      <c r="D426" s="342" t="s">
        <v>11302</v>
      </c>
      <c r="E426" s="343">
        <v>5</v>
      </c>
      <c r="L426" s="183"/>
      <c r="M426" s="4" t="s">
        <v>840</v>
      </c>
    </row>
    <row r="427" spans="3:13" s="300" customFormat="1" ht="15.6" customHeight="1">
      <c r="C427" s="342" t="s">
        <v>11301</v>
      </c>
      <c r="D427" s="342" t="s">
        <v>11300</v>
      </c>
      <c r="E427" s="343">
        <v>5</v>
      </c>
      <c r="L427" s="183"/>
      <c r="M427" s="4" t="s">
        <v>840</v>
      </c>
    </row>
    <row r="428" spans="3:13" s="300" customFormat="1" ht="15.6" customHeight="1">
      <c r="C428" s="342" t="s">
        <v>11299</v>
      </c>
      <c r="D428" s="342" t="s">
        <v>11298</v>
      </c>
      <c r="E428" s="343">
        <v>5</v>
      </c>
      <c r="L428" s="183"/>
      <c r="M428" s="4" t="s">
        <v>840</v>
      </c>
    </row>
    <row r="429" spans="3:13" s="300" customFormat="1" ht="15.6" customHeight="1">
      <c r="C429" s="342" t="s">
        <v>11297</v>
      </c>
      <c r="D429" s="342" t="s">
        <v>11296</v>
      </c>
      <c r="E429" s="343">
        <v>5</v>
      </c>
      <c r="L429" s="183"/>
      <c r="M429" s="4" t="s">
        <v>840</v>
      </c>
    </row>
    <row r="430" spans="3:13" s="300" customFormat="1" ht="15.6" customHeight="1">
      <c r="C430" s="342" t="s">
        <v>11284</v>
      </c>
      <c r="D430" s="342" t="s">
        <v>11295</v>
      </c>
      <c r="E430" s="343">
        <v>5</v>
      </c>
      <c r="L430" s="183"/>
      <c r="M430" s="4" t="s">
        <v>840</v>
      </c>
    </row>
    <row r="431" spans="3:13" s="300" customFormat="1" ht="15.6" customHeight="1">
      <c r="C431" s="342" t="s">
        <v>11294</v>
      </c>
      <c r="D431" s="342" t="s">
        <v>11293</v>
      </c>
      <c r="E431" s="343">
        <v>4</v>
      </c>
      <c r="L431" s="183"/>
      <c r="M431" s="4" t="s">
        <v>840</v>
      </c>
    </row>
    <row r="432" spans="3:13" s="300" customFormat="1" ht="15.6" customHeight="1">
      <c r="C432" s="342"/>
      <c r="D432" s="342" t="s">
        <v>11292</v>
      </c>
      <c r="E432" s="343">
        <v>4</v>
      </c>
      <c r="L432" s="183"/>
      <c r="M432" s="4" t="s">
        <v>840</v>
      </c>
    </row>
    <row r="433" spans="3:13" s="300" customFormat="1" ht="15.6" customHeight="1">
      <c r="C433" s="342"/>
      <c r="D433" s="342" t="s">
        <v>11291</v>
      </c>
      <c r="E433" s="343">
        <v>4</v>
      </c>
      <c r="L433" s="183"/>
      <c r="M433" s="4" t="s">
        <v>840</v>
      </c>
    </row>
    <row r="434" spans="3:13" s="300" customFormat="1" ht="15.6" customHeight="1">
      <c r="C434" s="342"/>
      <c r="D434" s="342" t="s">
        <v>11290</v>
      </c>
      <c r="E434" s="343">
        <v>4</v>
      </c>
      <c r="L434" s="183"/>
      <c r="M434" s="4" t="s">
        <v>840</v>
      </c>
    </row>
    <row r="435" spans="3:13" s="300" customFormat="1" ht="15.6" customHeight="1">
      <c r="C435" s="342" t="s">
        <v>11289</v>
      </c>
      <c r="D435" s="342" t="s">
        <v>11288</v>
      </c>
      <c r="E435" s="343">
        <v>3</v>
      </c>
      <c r="L435" s="183"/>
      <c r="M435" s="4" t="s">
        <v>840</v>
      </c>
    </row>
    <row r="436" spans="3:13" s="300" customFormat="1" ht="15.6" customHeight="1">
      <c r="C436" s="342" t="s">
        <v>11287</v>
      </c>
      <c r="D436" s="342" t="s">
        <v>11286</v>
      </c>
      <c r="E436" s="343">
        <v>3</v>
      </c>
      <c r="L436" s="183"/>
      <c r="M436" s="4" t="s">
        <v>840</v>
      </c>
    </row>
    <row r="437" spans="3:13" s="300" customFormat="1" ht="15.6" customHeight="1">
      <c r="C437" s="342"/>
      <c r="D437" s="342" t="s">
        <v>11285</v>
      </c>
      <c r="E437" s="343">
        <v>3</v>
      </c>
      <c r="L437" s="183"/>
      <c r="M437" s="4" t="s">
        <v>840</v>
      </c>
    </row>
    <row r="438" spans="3:13" s="300" customFormat="1" ht="15.6" customHeight="1">
      <c r="C438" s="342" t="s">
        <v>11284</v>
      </c>
      <c r="D438" s="342" t="s">
        <v>11283</v>
      </c>
      <c r="E438" s="343">
        <v>3</v>
      </c>
      <c r="L438" s="183"/>
      <c r="M438" s="4" t="s">
        <v>840</v>
      </c>
    </row>
    <row r="439" spans="3:13" s="300" customFormat="1" ht="15.6" customHeight="1">
      <c r="C439" s="342"/>
      <c r="D439" s="342" t="s">
        <v>11282</v>
      </c>
      <c r="E439" s="343">
        <v>3</v>
      </c>
      <c r="L439" s="183"/>
      <c r="M439" s="4" t="s">
        <v>840</v>
      </c>
    </row>
    <row r="440" spans="3:13" s="300" customFormat="1" ht="15.6" customHeight="1">
      <c r="C440" s="342" t="s">
        <v>11281</v>
      </c>
      <c r="D440" s="342" t="s">
        <v>11280</v>
      </c>
      <c r="E440" s="343">
        <v>3</v>
      </c>
      <c r="L440" s="183"/>
      <c r="M440" s="4" t="s">
        <v>840</v>
      </c>
    </row>
    <row r="441" spans="3:13" s="300" customFormat="1" ht="15.6" customHeight="1">
      <c r="C441" s="342" t="s">
        <v>11279</v>
      </c>
      <c r="D441" s="342" t="s">
        <v>11278</v>
      </c>
      <c r="E441" s="343">
        <v>3</v>
      </c>
      <c r="L441" s="183"/>
      <c r="M441" s="4" t="s">
        <v>840</v>
      </c>
    </row>
    <row r="442" spans="3:13" s="300" customFormat="1" ht="15.6" customHeight="1">
      <c r="C442" s="342" t="s">
        <v>11277</v>
      </c>
      <c r="D442" s="342" t="s">
        <v>11276</v>
      </c>
      <c r="E442" s="343">
        <v>3</v>
      </c>
      <c r="L442" s="183"/>
      <c r="M442" s="4" t="s">
        <v>840</v>
      </c>
    </row>
    <row r="443" spans="3:13" s="300" customFormat="1" ht="15.6" customHeight="1">
      <c r="C443" s="342" t="s">
        <v>11275</v>
      </c>
      <c r="D443" s="342" t="s">
        <v>11274</v>
      </c>
      <c r="E443" s="343">
        <v>3</v>
      </c>
      <c r="L443" s="183"/>
      <c r="M443" s="4" t="s">
        <v>840</v>
      </c>
    </row>
    <row r="444" spans="3:13" s="300" customFormat="1" ht="15.6" customHeight="1">
      <c r="C444" s="342" t="s">
        <v>11273</v>
      </c>
      <c r="D444" s="342" t="s">
        <v>11272</v>
      </c>
      <c r="E444" s="343">
        <v>3</v>
      </c>
      <c r="L444" s="183"/>
      <c r="M444" s="4" t="s">
        <v>840</v>
      </c>
    </row>
    <row r="445" spans="3:13" s="300" customFormat="1" ht="15.6" customHeight="1">
      <c r="C445" s="342" t="s">
        <v>11271</v>
      </c>
      <c r="D445" s="342" t="s">
        <v>11270</v>
      </c>
      <c r="E445" s="343">
        <v>2</v>
      </c>
      <c r="L445" s="183"/>
      <c r="M445" s="4" t="s">
        <v>840</v>
      </c>
    </row>
    <row r="446" spans="3:13" s="300" customFormat="1" ht="15.6" customHeight="1">
      <c r="C446" s="342"/>
      <c r="D446" s="342" t="s">
        <v>11269</v>
      </c>
      <c r="E446" s="343">
        <v>2</v>
      </c>
      <c r="L446" s="183"/>
      <c r="M446" s="4" t="s">
        <v>840</v>
      </c>
    </row>
    <row r="447" spans="3:13" s="300" customFormat="1" ht="15.6" customHeight="1">
      <c r="C447" s="342"/>
      <c r="D447" s="342" t="s">
        <v>11268</v>
      </c>
      <c r="E447" s="343">
        <v>2</v>
      </c>
      <c r="L447" s="183"/>
      <c r="M447" s="4" t="s">
        <v>840</v>
      </c>
    </row>
    <row r="448" spans="3:13" s="300" customFormat="1" ht="15.6" customHeight="1">
      <c r="C448" s="342" t="s">
        <v>11267</v>
      </c>
      <c r="D448" s="342" t="s">
        <v>11266</v>
      </c>
      <c r="E448" s="343">
        <v>2</v>
      </c>
      <c r="L448" s="183"/>
      <c r="M448" s="4" t="s">
        <v>840</v>
      </c>
    </row>
    <row r="449" spans="3:13" s="300" customFormat="1" ht="15.6" customHeight="1">
      <c r="C449" s="342"/>
      <c r="D449" s="342" t="s">
        <v>11265</v>
      </c>
      <c r="E449" s="343">
        <v>2</v>
      </c>
      <c r="L449" s="183"/>
      <c r="M449" s="4" t="s">
        <v>840</v>
      </c>
    </row>
    <row r="450" spans="3:13" s="300" customFormat="1" ht="15.6" customHeight="1">
      <c r="C450" s="342"/>
      <c r="D450" s="342" t="s">
        <v>11264</v>
      </c>
      <c r="E450" s="343">
        <v>2</v>
      </c>
      <c r="L450" s="183"/>
      <c r="M450" s="4" t="s">
        <v>840</v>
      </c>
    </row>
    <row r="451" spans="3:13" s="300" customFormat="1" ht="15.6" customHeight="1">
      <c r="C451" s="342"/>
      <c r="D451" s="342" t="s">
        <v>11263</v>
      </c>
      <c r="E451" s="343">
        <v>2</v>
      </c>
      <c r="L451" s="183"/>
      <c r="M451" s="4" t="s">
        <v>840</v>
      </c>
    </row>
    <row r="452" spans="3:13" s="300" customFormat="1" ht="15.6" customHeight="1">
      <c r="C452" s="342" t="s">
        <v>11262</v>
      </c>
      <c r="D452" s="342" t="s">
        <v>11261</v>
      </c>
      <c r="E452" s="343">
        <v>2</v>
      </c>
      <c r="L452" s="183"/>
      <c r="M452" s="4" t="s">
        <v>840</v>
      </c>
    </row>
    <row r="453" spans="3:13" s="300" customFormat="1" ht="15.6" customHeight="1">
      <c r="C453" s="342"/>
      <c r="D453" s="342" t="s">
        <v>11260</v>
      </c>
      <c r="E453" s="343">
        <v>2</v>
      </c>
      <c r="L453" s="183"/>
      <c r="M453" s="4" t="s">
        <v>840</v>
      </c>
    </row>
    <row r="454" spans="3:13" s="300" customFormat="1" ht="15.6" customHeight="1">
      <c r="C454" s="342" t="s">
        <v>11259</v>
      </c>
      <c r="D454" s="342" t="s">
        <v>11258</v>
      </c>
      <c r="E454" s="343">
        <v>1</v>
      </c>
      <c r="L454" s="183"/>
      <c r="M454" s="4" t="s">
        <v>840</v>
      </c>
    </row>
    <row r="455" spans="3:13" s="300" customFormat="1" ht="15.6" customHeight="1">
      <c r="C455" s="342" t="s">
        <v>11255</v>
      </c>
      <c r="D455" s="342" t="s">
        <v>11257</v>
      </c>
      <c r="E455" s="343">
        <v>0</v>
      </c>
      <c r="L455" s="183"/>
      <c r="M455" s="4" t="s">
        <v>840</v>
      </c>
    </row>
    <row r="456" spans="3:13" s="300" customFormat="1" ht="15.6" customHeight="1">
      <c r="C456" s="342" t="s">
        <v>11255</v>
      </c>
      <c r="D456" s="342" t="s">
        <v>11256</v>
      </c>
      <c r="E456" s="343">
        <v>0</v>
      </c>
      <c r="L456" s="183"/>
      <c r="M456" s="4" t="s">
        <v>840</v>
      </c>
    </row>
    <row r="457" spans="3:13" s="300" customFormat="1" ht="15.6" customHeight="1">
      <c r="C457" s="342" t="s">
        <v>11255</v>
      </c>
      <c r="D457" s="342" t="s">
        <v>11254</v>
      </c>
      <c r="E457" s="343">
        <v>0</v>
      </c>
      <c r="L457" s="183"/>
      <c r="M457" s="4" t="s">
        <v>840</v>
      </c>
    </row>
    <row r="458" spans="3:13" s="300" customFormat="1" ht="15.6" customHeight="1">
      <c r="C458" s="342" t="s">
        <v>11253</v>
      </c>
      <c r="D458" s="342" t="s">
        <v>11252</v>
      </c>
      <c r="E458" s="343">
        <v>10</v>
      </c>
      <c r="L458" s="183"/>
      <c r="M458" s="4" t="s">
        <v>840</v>
      </c>
    </row>
    <row r="459" spans="3:13" s="300" customFormat="1" ht="15.6" customHeight="1">
      <c r="C459" s="4"/>
      <c r="D459" s="342" t="s">
        <v>11251</v>
      </c>
      <c r="E459" s="341"/>
      <c r="L459" s="183"/>
      <c r="M459" s="4" t="s">
        <v>841</v>
      </c>
    </row>
    <row r="460" spans="3:13" s="300" customFormat="1" ht="15.6" customHeight="1">
      <c r="C460" s="342"/>
      <c r="D460" s="4" t="s">
        <v>11250</v>
      </c>
      <c r="E460" s="341"/>
      <c r="L460" s="183"/>
      <c r="M460" s="4" t="s">
        <v>841</v>
      </c>
    </row>
    <row r="461" spans="3:13" s="300" customFormat="1" ht="15.6" customHeight="1">
      <c r="C461" s="342"/>
      <c r="D461" s="4" t="s">
        <v>11249</v>
      </c>
      <c r="E461" s="341"/>
      <c r="L461" s="183"/>
      <c r="M461" s="4" t="s">
        <v>841</v>
      </c>
    </row>
    <row r="462" spans="3:13" s="300" customFormat="1" ht="15.6" customHeight="1">
      <c r="C462" s="342"/>
      <c r="D462" s="4" t="s">
        <v>844</v>
      </c>
      <c r="E462" s="341"/>
      <c r="L462" s="183"/>
      <c r="M462" s="4" t="s">
        <v>841</v>
      </c>
    </row>
    <row r="463" spans="3:13" s="300" customFormat="1" ht="15.6" customHeight="1">
      <c r="C463" s="342"/>
      <c r="D463" s="342" t="s">
        <v>11248</v>
      </c>
      <c r="E463" s="341"/>
      <c r="L463" s="183"/>
      <c r="M463" s="4" t="s">
        <v>841</v>
      </c>
    </row>
    <row r="464" spans="3:13" s="300" customFormat="1" ht="15.6" customHeight="1">
      <c r="C464" s="342"/>
      <c r="D464" s="4" t="s">
        <v>11247</v>
      </c>
      <c r="E464" s="341">
        <v>9</v>
      </c>
      <c r="L464" s="183"/>
      <c r="M464" s="4" t="s">
        <v>840</v>
      </c>
    </row>
    <row r="465" spans="3:13" s="300" customFormat="1" ht="15.6" customHeight="1">
      <c r="C465" s="342"/>
      <c r="D465" s="4" t="s">
        <v>11246</v>
      </c>
      <c r="E465" s="341">
        <v>10</v>
      </c>
      <c r="L465" s="183"/>
      <c r="M465" s="4" t="s">
        <v>841</v>
      </c>
    </row>
    <row r="466" spans="3:13" s="300" customFormat="1" ht="15.6" customHeight="1">
      <c r="C466" s="342"/>
      <c r="D466" s="4" t="s">
        <v>11245</v>
      </c>
      <c r="E466" s="341">
        <v>8</v>
      </c>
      <c r="L466" s="183"/>
      <c r="M466" s="4" t="s">
        <v>841</v>
      </c>
    </row>
    <row r="467" spans="3:13" s="300" customFormat="1" ht="15.6" customHeight="1">
      <c r="C467" s="342"/>
      <c r="D467" s="4" t="s">
        <v>11244</v>
      </c>
      <c r="E467" s="341">
        <v>3</v>
      </c>
      <c r="L467" s="183"/>
      <c r="M467" s="4" t="s">
        <v>840</v>
      </c>
    </row>
    <row r="468" spans="3:13" s="300" customFormat="1" ht="15.6" customHeight="1">
      <c r="C468" s="342"/>
      <c r="D468" s="4" t="s">
        <v>11243</v>
      </c>
      <c r="E468" s="341">
        <v>7</v>
      </c>
      <c r="L468" s="183"/>
      <c r="M468" s="4" t="s">
        <v>841</v>
      </c>
    </row>
    <row r="469" spans="3:13" s="300" customFormat="1" ht="15.6" customHeight="1">
      <c r="C469" s="342"/>
      <c r="D469" s="4" t="s">
        <v>842</v>
      </c>
      <c r="E469" s="341"/>
      <c r="L469" s="183"/>
      <c r="M469" s="4" t="s">
        <v>841</v>
      </c>
    </row>
    <row r="470" spans="3:13" s="300" customFormat="1" ht="15.6" customHeight="1">
      <c r="C470" s="342"/>
      <c r="D470" s="4" t="s">
        <v>11242</v>
      </c>
      <c r="E470" s="341"/>
      <c r="L470" s="183"/>
      <c r="M470" s="4" t="s">
        <v>840</v>
      </c>
    </row>
    <row r="471" spans="3:13" s="300" customFormat="1" ht="15.6" customHeight="1">
      <c r="C471" s="342"/>
      <c r="D471" s="4" t="s">
        <v>11241</v>
      </c>
      <c r="E471" s="341"/>
      <c r="L471" s="183"/>
      <c r="M471" s="4" t="s">
        <v>840</v>
      </c>
    </row>
    <row r="472" spans="3:13" s="300" customFormat="1" ht="15.6" customHeight="1">
      <c r="C472" s="342"/>
      <c r="D472" s="4" t="s">
        <v>11240</v>
      </c>
      <c r="E472" s="341"/>
      <c r="L472" s="183"/>
      <c r="M472" s="4" t="s">
        <v>840</v>
      </c>
    </row>
    <row r="473" spans="3:13" s="300" customFormat="1" ht="15.6" customHeight="1">
      <c r="C473" s="342"/>
      <c r="D473" s="4" t="s">
        <v>11239</v>
      </c>
      <c r="E473" s="341"/>
      <c r="L473" s="183"/>
      <c r="M473" s="4" t="s">
        <v>840</v>
      </c>
    </row>
    <row r="474" spans="3:13" s="300" customFormat="1" ht="15.6" customHeight="1">
      <c r="C474" s="342"/>
      <c r="D474" s="4" t="s">
        <v>11238</v>
      </c>
      <c r="E474" s="341"/>
      <c r="L474" s="183"/>
      <c r="M474" s="4" t="s">
        <v>840</v>
      </c>
    </row>
    <row r="475" spans="3:13" s="300" customFormat="1" ht="15.6" customHeight="1">
      <c r="C475" s="342"/>
      <c r="D475" s="4" t="s">
        <v>11237</v>
      </c>
      <c r="E475" s="341"/>
      <c r="L475" s="183"/>
      <c r="M475" s="4"/>
    </row>
    <row r="476" spans="3:13" s="300" customFormat="1" ht="15.6" customHeight="1">
      <c r="C476" s="342"/>
      <c r="D476" s="4" t="s">
        <v>843</v>
      </c>
      <c r="E476" s="341"/>
      <c r="L476" s="183"/>
      <c r="M476" s="4" t="s">
        <v>841</v>
      </c>
    </row>
    <row r="477" spans="3:13" s="300" customFormat="1" ht="15.6" customHeight="1">
      <c r="C477" s="342"/>
      <c r="D477" s="4" t="s">
        <v>11236</v>
      </c>
      <c r="E477" s="341"/>
      <c r="L477" s="183"/>
      <c r="M477" s="4"/>
    </row>
    <row r="478" spans="3:13" s="300" customFormat="1" ht="15.6" customHeight="1">
      <c r="C478" s="342"/>
      <c r="D478" s="4" t="s">
        <v>11235</v>
      </c>
      <c r="E478" s="341"/>
      <c r="L478" s="183"/>
      <c r="M478" s="4"/>
    </row>
    <row r="479" spans="3:13" s="300" customFormat="1" ht="15.6" customHeight="1">
      <c r="C479" s="342"/>
      <c r="D479" s="4" t="s">
        <v>11234</v>
      </c>
      <c r="E479" s="341"/>
      <c r="L479" s="183"/>
      <c r="M479" s="4"/>
    </row>
    <row r="480" spans="3:13" s="300" customFormat="1" ht="15.6" customHeight="1">
      <c r="C480" s="342"/>
      <c r="D480" s="4"/>
      <c r="E480" s="341"/>
      <c r="L480" s="183"/>
      <c r="M480" s="4" t="s">
        <v>838</v>
      </c>
    </row>
    <row r="481" spans="4:13" s="300" customFormat="1" ht="15.6" customHeight="1">
      <c r="D481" s="4" t="s">
        <v>11233</v>
      </c>
      <c r="E481" s="341"/>
      <c r="L481" s="183"/>
      <c r="M481" s="4" t="s">
        <v>838</v>
      </c>
    </row>
    <row r="482" spans="4:13" s="300" customFormat="1" ht="15.6" customHeight="1">
      <c r="D482" s="4" t="s">
        <v>11232</v>
      </c>
      <c r="E482" s="341"/>
      <c r="L482" s="183"/>
      <c r="M482" s="4" t="s">
        <v>838</v>
      </c>
    </row>
    <row r="483" spans="4:13" s="300" customFormat="1" ht="15.6" customHeight="1">
      <c r="D483" s="4" t="s">
        <v>880</v>
      </c>
      <c r="E483" s="341"/>
      <c r="L483" s="183"/>
      <c r="M483" s="4" t="s">
        <v>838</v>
      </c>
    </row>
    <row r="484" spans="4:13" s="300" customFormat="1" ht="15.6" customHeight="1">
      <c r="D484" s="4" t="s">
        <v>11231</v>
      </c>
      <c r="E484" s="341"/>
      <c r="L484" s="183"/>
      <c r="M484" s="4" t="s">
        <v>838</v>
      </c>
    </row>
    <row r="485" spans="4:13" s="300" customFormat="1" ht="15.6" customHeight="1">
      <c r="D485" s="4" t="s">
        <v>11230</v>
      </c>
      <c r="E485" s="341"/>
      <c r="L485" s="183"/>
      <c r="M485" s="4" t="s">
        <v>838</v>
      </c>
    </row>
    <row r="486" spans="4:13" s="300" customFormat="1" ht="15.6" customHeight="1">
      <c r="D486" s="4" t="s">
        <v>11229</v>
      </c>
      <c r="E486" s="341"/>
      <c r="L486" s="183"/>
      <c r="M486" s="4" t="s">
        <v>838</v>
      </c>
    </row>
    <row r="487" spans="4:13" s="300" customFormat="1" ht="15.6" customHeight="1">
      <c r="D487" s="4" t="s">
        <v>847</v>
      </c>
      <c r="E487" s="341"/>
      <c r="L487" s="183"/>
      <c r="M487" s="4" t="s">
        <v>838</v>
      </c>
    </row>
    <row r="488" spans="4:13" s="300" customFormat="1" ht="15.6" customHeight="1">
      <c r="D488" s="4" t="s">
        <v>902</v>
      </c>
      <c r="E488" s="341"/>
      <c r="L488" s="183"/>
      <c r="M488" s="4" t="s">
        <v>838</v>
      </c>
    </row>
    <row r="489" spans="4:13" s="300" customFormat="1" ht="15.6" customHeight="1">
      <c r="D489" s="4" t="s">
        <v>892</v>
      </c>
      <c r="E489" s="341"/>
      <c r="L489" s="183"/>
      <c r="M489" s="4" t="s">
        <v>838</v>
      </c>
    </row>
    <row r="490" spans="4:13" s="300" customFormat="1" ht="15.6" customHeight="1">
      <c r="D490" s="4" t="s">
        <v>848</v>
      </c>
      <c r="E490" s="341"/>
      <c r="L490" s="183"/>
      <c r="M490" s="4" t="s">
        <v>838</v>
      </c>
    </row>
    <row r="491" spans="4:13" s="300" customFormat="1" ht="15.6" customHeight="1">
      <c r="D491" s="4" t="s">
        <v>858</v>
      </c>
      <c r="E491" s="341"/>
      <c r="L491" s="183"/>
      <c r="M491" s="4" t="s">
        <v>838</v>
      </c>
    </row>
    <row r="492" spans="4:13" s="300" customFormat="1" ht="15.6" customHeight="1">
      <c r="D492" s="4" t="s">
        <v>11228</v>
      </c>
      <c r="E492" s="341"/>
      <c r="L492" s="183"/>
      <c r="M492" s="4" t="s">
        <v>838</v>
      </c>
    </row>
    <row r="493" spans="4:13" s="300" customFormat="1" ht="15.6" customHeight="1">
      <c r="D493" s="4" t="s">
        <v>872</v>
      </c>
      <c r="E493" s="341"/>
      <c r="L493" s="183"/>
      <c r="M493" s="4" t="s">
        <v>838</v>
      </c>
    </row>
    <row r="494" spans="4:13" s="300" customFormat="1" ht="15.6" customHeight="1">
      <c r="D494" s="4" t="s">
        <v>794</v>
      </c>
      <c r="E494" s="341"/>
      <c r="L494" s="183"/>
      <c r="M494" s="4" t="s">
        <v>838</v>
      </c>
    </row>
    <row r="495" spans="4:13" s="300" customFormat="1" ht="15.6" customHeight="1">
      <c r="D495" s="4" t="s">
        <v>859</v>
      </c>
      <c r="E495" s="341"/>
      <c r="L495" s="183"/>
      <c r="M495" s="4" t="s">
        <v>838</v>
      </c>
    </row>
    <row r="496" spans="4:13" s="300" customFormat="1" ht="15.6" customHeight="1">
      <c r="D496" s="4" t="s">
        <v>11227</v>
      </c>
      <c r="E496" s="341"/>
      <c r="L496" s="183"/>
      <c r="M496" s="4" t="s">
        <v>838</v>
      </c>
    </row>
    <row r="497" spans="4:13" s="300" customFormat="1" ht="15.6" customHeight="1">
      <c r="D497" s="4" t="s">
        <v>881</v>
      </c>
      <c r="E497" s="341"/>
      <c r="L497" s="183"/>
      <c r="M497" s="4" t="s">
        <v>838</v>
      </c>
    </row>
    <row r="498" spans="4:13" s="300" customFormat="1" ht="15.6" customHeight="1">
      <c r="D498" s="4" t="s">
        <v>893</v>
      </c>
      <c r="E498" s="341"/>
      <c r="L498" s="183"/>
      <c r="M498" s="4" t="s">
        <v>838</v>
      </c>
    </row>
    <row r="499" spans="4:13" s="300" customFormat="1" ht="15.6" customHeight="1">
      <c r="D499" s="4" t="s">
        <v>860</v>
      </c>
      <c r="E499" s="341"/>
      <c r="L499" s="183"/>
      <c r="M499" s="4" t="s">
        <v>838</v>
      </c>
    </row>
    <row r="500" spans="4:13" s="300" customFormat="1" ht="15.6" customHeight="1">
      <c r="D500" s="4" t="s">
        <v>903</v>
      </c>
      <c r="E500" s="341"/>
      <c r="L500" s="183"/>
      <c r="M500" s="4" t="s">
        <v>838</v>
      </c>
    </row>
    <row r="501" spans="4:13" s="300" customFormat="1" ht="15.6" customHeight="1">
      <c r="D501" s="4" t="s">
        <v>849</v>
      </c>
      <c r="E501" s="341"/>
      <c r="L501" s="183"/>
      <c r="M501" s="4" t="s">
        <v>838</v>
      </c>
    </row>
    <row r="502" spans="4:13" s="300" customFormat="1" ht="15.6" customHeight="1">
      <c r="D502" s="4" t="s">
        <v>861</v>
      </c>
      <c r="E502" s="341"/>
      <c r="L502" s="183"/>
      <c r="M502" s="4" t="s">
        <v>838</v>
      </c>
    </row>
    <row r="503" spans="4:13" s="300" customFormat="1" ht="15.6" customHeight="1">
      <c r="D503" s="4" t="s">
        <v>862</v>
      </c>
      <c r="E503" s="341"/>
      <c r="L503" s="183"/>
      <c r="M503" s="4" t="s">
        <v>838</v>
      </c>
    </row>
    <row r="504" spans="4:13" s="300" customFormat="1" ht="15.6" customHeight="1">
      <c r="D504" s="4" t="s">
        <v>863</v>
      </c>
      <c r="E504" s="341"/>
      <c r="L504" s="183"/>
      <c r="M504" s="4" t="s">
        <v>838</v>
      </c>
    </row>
    <row r="505" spans="4:13" s="300" customFormat="1" ht="15.6" customHeight="1">
      <c r="D505" s="4" t="s">
        <v>864</v>
      </c>
      <c r="E505" s="341"/>
      <c r="L505" s="183"/>
      <c r="M505" s="4" t="s">
        <v>838</v>
      </c>
    </row>
    <row r="506" spans="4:13" s="300" customFormat="1" ht="15.6" customHeight="1">
      <c r="D506" s="4" t="s">
        <v>882</v>
      </c>
      <c r="E506" s="341"/>
      <c r="L506" s="183"/>
      <c r="M506" s="4" t="s">
        <v>838</v>
      </c>
    </row>
    <row r="507" spans="4:13" s="300" customFormat="1" ht="15.6" customHeight="1">
      <c r="D507" s="4" t="s">
        <v>11226</v>
      </c>
      <c r="E507" s="341"/>
      <c r="L507" s="183"/>
      <c r="M507" s="4" t="s">
        <v>838</v>
      </c>
    </row>
    <row r="508" spans="4:13" s="300" customFormat="1" ht="15.6" customHeight="1">
      <c r="D508" s="4" t="s">
        <v>883</v>
      </c>
      <c r="E508" s="341"/>
      <c r="L508" s="183"/>
      <c r="M508" s="4" t="s">
        <v>838</v>
      </c>
    </row>
    <row r="509" spans="4:13" s="300" customFormat="1" ht="15.6" customHeight="1">
      <c r="D509" s="4" t="s">
        <v>873</v>
      </c>
      <c r="E509" s="341"/>
      <c r="L509" s="183"/>
      <c r="M509" s="4" t="s">
        <v>838</v>
      </c>
    </row>
    <row r="510" spans="4:13" s="300" customFormat="1" ht="15.6" customHeight="1">
      <c r="D510" s="4" t="s">
        <v>11225</v>
      </c>
      <c r="E510" s="341"/>
      <c r="L510" s="183"/>
      <c r="M510" s="4" t="s">
        <v>838</v>
      </c>
    </row>
    <row r="511" spans="4:13" s="300" customFormat="1" ht="15.6" customHeight="1">
      <c r="D511" s="4" t="s">
        <v>850</v>
      </c>
      <c r="E511" s="341"/>
      <c r="L511" s="183"/>
      <c r="M511" s="4" t="s">
        <v>838</v>
      </c>
    </row>
    <row r="512" spans="4:13" s="300" customFormat="1" ht="15.6" customHeight="1">
      <c r="D512" s="4" t="s">
        <v>11224</v>
      </c>
      <c r="E512" s="341"/>
      <c r="L512" s="183"/>
      <c r="M512" s="4" t="s">
        <v>838</v>
      </c>
    </row>
    <row r="513" spans="4:13" s="300" customFormat="1" ht="15.6" customHeight="1">
      <c r="D513" s="4" t="s">
        <v>894</v>
      </c>
      <c r="E513" s="341"/>
      <c r="L513" s="183"/>
      <c r="M513" s="4" t="s">
        <v>838</v>
      </c>
    </row>
    <row r="514" spans="4:13" s="300" customFormat="1" ht="15.6" customHeight="1">
      <c r="D514" s="4" t="s">
        <v>11223</v>
      </c>
      <c r="E514" s="341"/>
      <c r="L514" s="183"/>
      <c r="M514" s="4" t="s">
        <v>838</v>
      </c>
    </row>
    <row r="515" spans="4:13" s="300" customFormat="1" ht="15.6" customHeight="1">
      <c r="D515" s="4" t="s">
        <v>11222</v>
      </c>
      <c r="E515" s="341"/>
      <c r="L515" s="183"/>
      <c r="M515" s="4" t="s">
        <v>838</v>
      </c>
    </row>
    <row r="516" spans="4:13" s="300" customFormat="1" ht="15.6" customHeight="1">
      <c r="D516" s="4" t="s">
        <v>895</v>
      </c>
      <c r="E516" s="341"/>
      <c r="L516" s="183"/>
      <c r="M516" s="4" t="s">
        <v>838</v>
      </c>
    </row>
    <row r="517" spans="4:13" s="300" customFormat="1" ht="15.6" customHeight="1">
      <c r="D517" s="4" t="s">
        <v>874</v>
      </c>
      <c r="E517" s="341"/>
      <c r="L517" s="183"/>
      <c r="M517" s="4" t="s">
        <v>838</v>
      </c>
    </row>
    <row r="518" spans="4:13" s="300" customFormat="1" ht="15.6" customHeight="1">
      <c r="D518" s="4" t="s">
        <v>851</v>
      </c>
      <c r="E518" s="341"/>
      <c r="L518" s="183"/>
      <c r="M518" s="4" t="s">
        <v>838</v>
      </c>
    </row>
    <row r="519" spans="4:13" s="300" customFormat="1" ht="15.6" customHeight="1">
      <c r="D519" s="4" t="s">
        <v>896</v>
      </c>
      <c r="E519" s="341"/>
      <c r="L519" s="183"/>
      <c r="M519" s="4" t="s">
        <v>838</v>
      </c>
    </row>
    <row r="520" spans="4:13" s="300" customFormat="1" ht="15.6" customHeight="1">
      <c r="D520" s="4" t="s">
        <v>875</v>
      </c>
      <c r="E520" s="341"/>
      <c r="L520" s="183"/>
      <c r="M520" s="4" t="s">
        <v>838</v>
      </c>
    </row>
    <row r="521" spans="4:13" s="300" customFormat="1" ht="15.6" customHeight="1">
      <c r="D521" s="4" t="s">
        <v>852</v>
      </c>
      <c r="E521" s="341"/>
      <c r="L521" s="183"/>
      <c r="M521" s="4" t="s">
        <v>838</v>
      </c>
    </row>
    <row r="522" spans="4:13" s="300" customFormat="1" ht="15.6" customHeight="1">
      <c r="D522" s="4" t="s">
        <v>911</v>
      </c>
      <c r="E522" s="341"/>
      <c r="L522" s="183"/>
      <c r="M522" s="4" t="s">
        <v>838</v>
      </c>
    </row>
    <row r="523" spans="4:13" s="300" customFormat="1" ht="15.6" customHeight="1">
      <c r="D523" s="4" t="s">
        <v>11221</v>
      </c>
      <c r="E523" s="341"/>
      <c r="L523" s="183"/>
      <c r="M523" s="4" t="s">
        <v>838</v>
      </c>
    </row>
    <row r="524" spans="4:13" s="300" customFormat="1" ht="15.6" customHeight="1">
      <c r="D524" s="4" t="s">
        <v>904</v>
      </c>
      <c r="E524" s="341"/>
      <c r="L524" s="183"/>
      <c r="M524" s="4" t="s">
        <v>838</v>
      </c>
    </row>
    <row r="525" spans="4:13" s="300" customFormat="1" ht="15.6" customHeight="1">
      <c r="D525" s="4" t="s">
        <v>897</v>
      </c>
      <c r="E525" s="341"/>
      <c r="L525" s="183"/>
      <c r="M525" s="4" t="s">
        <v>838</v>
      </c>
    </row>
    <row r="526" spans="4:13" s="300" customFormat="1" ht="15.6" customHeight="1">
      <c r="D526" s="4" t="s">
        <v>865</v>
      </c>
      <c r="E526" s="341"/>
      <c r="L526" s="183"/>
      <c r="M526" s="4" t="s">
        <v>838</v>
      </c>
    </row>
    <row r="527" spans="4:13" s="300" customFormat="1" ht="15.6" customHeight="1">
      <c r="D527" s="4" t="s">
        <v>912</v>
      </c>
      <c r="E527" s="341"/>
      <c r="L527" s="183"/>
      <c r="M527" s="4" t="s">
        <v>838</v>
      </c>
    </row>
    <row r="528" spans="4:13" s="300" customFormat="1" ht="15.6" customHeight="1">
      <c r="D528" s="4" t="s">
        <v>898</v>
      </c>
      <c r="E528" s="341"/>
      <c r="L528" s="183"/>
      <c r="M528" s="4" t="s">
        <v>838</v>
      </c>
    </row>
    <row r="529" spans="4:13" s="300" customFormat="1" ht="15.6" customHeight="1">
      <c r="D529" s="4" t="s">
        <v>884</v>
      </c>
      <c r="E529" s="341"/>
      <c r="L529" s="183"/>
      <c r="M529" s="4" t="s">
        <v>838</v>
      </c>
    </row>
    <row r="530" spans="4:13" s="300" customFormat="1" ht="15.6" customHeight="1">
      <c r="D530" s="4" t="s">
        <v>853</v>
      </c>
      <c r="E530" s="341"/>
      <c r="L530" s="183"/>
      <c r="M530" s="4" t="s">
        <v>838</v>
      </c>
    </row>
    <row r="531" spans="4:13" s="300" customFormat="1" ht="15.6" customHeight="1">
      <c r="D531" s="4" t="s">
        <v>11220</v>
      </c>
      <c r="E531" s="341"/>
      <c r="L531" s="183"/>
      <c r="M531" s="4" t="s">
        <v>838</v>
      </c>
    </row>
    <row r="532" spans="4:13" s="300" customFormat="1" ht="15.6" customHeight="1">
      <c r="D532" s="4" t="s">
        <v>905</v>
      </c>
      <c r="E532" s="341"/>
      <c r="L532" s="183"/>
      <c r="M532" s="4" t="s">
        <v>838</v>
      </c>
    </row>
    <row r="533" spans="4:13" s="300" customFormat="1" ht="15.6" customHeight="1">
      <c r="D533" s="4" t="s">
        <v>11219</v>
      </c>
      <c r="E533" s="341"/>
      <c r="L533" s="183"/>
      <c r="M533" s="4" t="s">
        <v>838</v>
      </c>
    </row>
    <row r="534" spans="4:13" s="300" customFormat="1" ht="15.6" customHeight="1">
      <c r="D534" s="4" t="s">
        <v>11218</v>
      </c>
      <c r="E534" s="341"/>
      <c r="L534" s="183"/>
      <c r="M534" s="4" t="s">
        <v>838</v>
      </c>
    </row>
    <row r="535" spans="4:13" s="300" customFormat="1" ht="15.6" customHeight="1">
      <c r="D535" s="4" t="s">
        <v>899</v>
      </c>
      <c r="E535" s="341"/>
      <c r="L535" s="183"/>
      <c r="M535" s="4" t="s">
        <v>838</v>
      </c>
    </row>
    <row r="536" spans="4:13" s="300" customFormat="1" ht="15.6" customHeight="1">
      <c r="D536" s="4" t="s">
        <v>11217</v>
      </c>
      <c r="E536" s="341"/>
      <c r="L536" s="183"/>
      <c r="M536" s="4" t="s">
        <v>838</v>
      </c>
    </row>
    <row r="537" spans="4:13" s="300" customFormat="1" ht="15.6" customHeight="1">
      <c r="D537" s="4" t="s">
        <v>866</v>
      </c>
      <c r="E537" s="341"/>
      <c r="L537" s="183"/>
      <c r="M537" s="4" t="s">
        <v>838</v>
      </c>
    </row>
    <row r="538" spans="4:13" s="300" customFormat="1" ht="15.6" customHeight="1">
      <c r="D538" s="4" t="s">
        <v>854</v>
      </c>
      <c r="E538" s="341"/>
      <c r="L538" s="183"/>
      <c r="M538" s="4" t="s">
        <v>838</v>
      </c>
    </row>
    <row r="539" spans="4:13" s="300" customFormat="1" ht="15.6" customHeight="1">
      <c r="D539" s="4" t="s">
        <v>11216</v>
      </c>
      <c r="E539" s="341"/>
      <c r="L539" s="183"/>
      <c r="M539" s="4" t="s">
        <v>838</v>
      </c>
    </row>
    <row r="540" spans="4:13" s="300" customFormat="1" ht="15.6" customHeight="1">
      <c r="D540" s="4" t="s">
        <v>11215</v>
      </c>
      <c r="E540" s="341"/>
      <c r="L540" s="183"/>
      <c r="M540" s="4" t="s">
        <v>838</v>
      </c>
    </row>
    <row r="541" spans="4:13" s="300" customFormat="1" ht="15.6" customHeight="1">
      <c r="D541" s="4" t="s">
        <v>876</v>
      </c>
      <c r="E541" s="341"/>
      <c r="L541" s="183"/>
      <c r="M541" s="4" t="s">
        <v>838</v>
      </c>
    </row>
    <row r="542" spans="4:13" s="300" customFormat="1" ht="15.6" customHeight="1">
      <c r="D542" s="4" t="s">
        <v>867</v>
      </c>
      <c r="E542" s="341"/>
      <c r="L542" s="183"/>
      <c r="M542" s="4" t="s">
        <v>838</v>
      </c>
    </row>
    <row r="543" spans="4:13" s="300" customFormat="1" ht="15.6" customHeight="1">
      <c r="D543" s="4" t="s">
        <v>855</v>
      </c>
      <c r="E543" s="341"/>
      <c r="L543" s="183"/>
      <c r="M543" s="4" t="s">
        <v>838</v>
      </c>
    </row>
    <row r="544" spans="4:13" s="300" customFormat="1" ht="15.6" customHeight="1">
      <c r="D544" s="4" t="s">
        <v>856</v>
      </c>
      <c r="E544" s="341"/>
      <c r="L544" s="183"/>
      <c r="M544" s="4" t="s">
        <v>838</v>
      </c>
    </row>
    <row r="545" spans="4:13" s="300" customFormat="1" ht="15.6" customHeight="1">
      <c r="D545" s="4" t="s">
        <v>906</v>
      </c>
      <c r="E545" s="341"/>
      <c r="L545" s="183"/>
      <c r="M545" s="4" t="s">
        <v>838</v>
      </c>
    </row>
    <row r="546" spans="4:13" s="300" customFormat="1" ht="15.6" customHeight="1">
      <c r="D546" s="4" t="s">
        <v>885</v>
      </c>
      <c r="E546" s="341"/>
      <c r="L546" s="183"/>
      <c r="M546" s="4" t="s">
        <v>838</v>
      </c>
    </row>
    <row r="547" spans="4:13" s="300" customFormat="1" ht="15.6" customHeight="1">
      <c r="D547" s="4" t="s">
        <v>11214</v>
      </c>
      <c r="E547" s="341"/>
      <c r="L547" s="183"/>
      <c r="M547" s="4" t="s">
        <v>838</v>
      </c>
    </row>
    <row r="548" spans="4:13" s="300" customFormat="1" ht="15.6" customHeight="1">
      <c r="D548" s="4" t="s">
        <v>11213</v>
      </c>
      <c r="E548" s="341"/>
      <c r="L548" s="183"/>
      <c r="M548" s="4" t="s">
        <v>838</v>
      </c>
    </row>
    <row r="549" spans="4:13" s="300" customFormat="1" ht="15.6" customHeight="1">
      <c r="D549" s="4" t="s">
        <v>900</v>
      </c>
      <c r="E549" s="341"/>
      <c r="L549" s="183"/>
      <c r="M549" s="4" t="s">
        <v>838</v>
      </c>
    </row>
    <row r="550" spans="4:13" s="300" customFormat="1" ht="15.6" customHeight="1">
      <c r="D550" s="4" t="s">
        <v>845</v>
      </c>
      <c r="E550" s="341"/>
      <c r="L550" s="183"/>
      <c r="M550" s="4" t="s">
        <v>838</v>
      </c>
    </row>
    <row r="551" spans="4:13" s="300" customFormat="1" ht="15.6" customHeight="1">
      <c r="D551" s="4" t="s">
        <v>11212</v>
      </c>
      <c r="E551" s="341"/>
      <c r="L551" s="183"/>
      <c r="M551" s="4" t="s">
        <v>838</v>
      </c>
    </row>
    <row r="552" spans="4:13" s="300" customFormat="1" ht="15.6" customHeight="1">
      <c r="D552" s="4" t="s">
        <v>11211</v>
      </c>
      <c r="E552" s="341"/>
      <c r="L552" s="183"/>
      <c r="M552" s="4" t="s">
        <v>838</v>
      </c>
    </row>
    <row r="553" spans="4:13" s="300" customFormat="1" ht="15.6" customHeight="1">
      <c r="D553" s="4" t="s">
        <v>11210</v>
      </c>
      <c r="E553" s="341"/>
      <c r="L553" s="183"/>
      <c r="M553" s="4" t="s">
        <v>838</v>
      </c>
    </row>
    <row r="554" spans="4:13" s="300" customFormat="1" ht="15.6" customHeight="1">
      <c r="D554" s="4" t="s">
        <v>11209</v>
      </c>
      <c r="E554" s="341"/>
      <c r="L554" s="183"/>
      <c r="M554" s="4" t="s">
        <v>838</v>
      </c>
    </row>
    <row r="555" spans="4:13" s="300" customFormat="1" ht="15.6" customHeight="1">
      <c r="D555" s="4" t="s">
        <v>11208</v>
      </c>
      <c r="E555" s="341"/>
      <c r="L555" s="183"/>
      <c r="M555" s="4" t="s">
        <v>838</v>
      </c>
    </row>
    <row r="556" spans="4:13" s="300" customFormat="1" ht="15.6" customHeight="1">
      <c r="D556" s="4" t="s">
        <v>868</v>
      </c>
      <c r="E556" s="341"/>
      <c r="L556" s="183"/>
      <c r="M556" s="4" t="s">
        <v>838</v>
      </c>
    </row>
    <row r="557" spans="4:13" s="300" customFormat="1" ht="15.6" customHeight="1">
      <c r="D557" s="4" t="s">
        <v>886</v>
      </c>
      <c r="E557" s="341"/>
      <c r="L557" s="183"/>
      <c r="M557" s="4" t="s">
        <v>838</v>
      </c>
    </row>
    <row r="558" spans="4:13" s="300" customFormat="1" ht="15.6" customHeight="1">
      <c r="D558" s="4" t="s">
        <v>11207</v>
      </c>
      <c r="E558" s="341"/>
      <c r="L558" s="183"/>
      <c r="M558" s="4" t="s">
        <v>838</v>
      </c>
    </row>
    <row r="559" spans="4:13" s="300" customFormat="1" ht="15.6" customHeight="1">
      <c r="D559" s="4" t="s">
        <v>846</v>
      </c>
      <c r="E559" s="341"/>
      <c r="L559" s="183"/>
      <c r="M559" s="4" t="s">
        <v>838</v>
      </c>
    </row>
    <row r="560" spans="4:13" s="300" customFormat="1" ht="15.6" customHeight="1">
      <c r="D560" s="4" t="s">
        <v>907</v>
      </c>
      <c r="E560" s="341"/>
      <c r="L560" s="183"/>
      <c r="M560" s="4" t="s">
        <v>838</v>
      </c>
    </row>
    <row r="561" spans="4:13" s="300" customFormat="1" ht="15.6" customHeight="1">
      <c r="D561" s="4" t="s">
        <v>908</v>
      </c>
      <c r="E561" s="341"/>
      <c r="L561" s="183"/>
      <c r="M561" s="4" t="s">
        <v>838</v>
      </c>
    </row>
    <row r="562" spans="4:13" s="300" customFormat="1" ht="15.6" customHeight="1">
      <c r="D562" s="4" t="s">
        <v>887</v>
      </c>
      <c r="E562" s="341"/>
      <c r="L562" s="183"/>
      <c r="M562" s="4" t="s">
        <v>838</v>
      </c>
    </row>
    <row r="563" spans="4:13" s="300" customFormat="1" ht="15.6" customHeight="1">
      <c r="D563" s="4" t="s">
        <v>888</v>
      </c>
      <c r="E563" s="341"/>
      <c r="L563" s="183"/>
      <c r="M563" s="4" t="s">
        <v>838</v>
      </c>
    </row>
    <row r="564" spans="4:13" s="300" customFormat="1" ht="15.6" customHeight="1">
      <c r="D564" s="4" t="s">
        <v>877</v>
      </c>
      <c r="E564" s="341"/>
      <c r="L564" s="183"/>
      <c r="M564" s="4" t="s">
        <v>838</v>
      </c>
    </row>
    <row r="565" spans="4:13" s="300" customFormat="1" ht="15.6" customHeight="1">
      <c r="D565" s="4" t="s">
        <v>869</v>
      </c>
      <c r="E565" s="341"/>
      <c r="L565" s="183"/>
      <c r="M565" s="4" t="s">
        <v>838</v>
      </c>
    </row>
    <row r="566" spans="4:13" s="300" customFormat="1" ht="15.6" customHeight="1">
      <c r="D566" s="4" t="s">
        <v>909</v>
      </c>
      <c r="E566" s="341"/>
      <c r="L566" s="183"/>
      <c r="M566" s="4" t="s">
        <v>838</v>
      </c>
    </row>
    <row r="567" spans="4:13" s="300" customFormat="1" ht="15.6" customHeight="1">
      <c r="D567" s="4" t="s">
        <v>889</v>
      </c>
      <c r="E567" s="341"/>
      <c r="L567" s="183"/>
      <c r="M567" s="4" t="s">
        <v>838</v>
      </c>
    </row>
    <row r="568" spans="4:13" s="300" customFormat="1" ht="15.6" customHeight="1">
      <c r="D568" s="4" t="s">
        <v>870</v>
      </c>
      <c r="E568" s="341"/>
      <c r="L568" s="183"/>
      <c r="M568" s="4" t="s">
        <v>838</v>
      </c>
    </row>
    <row r="569" spans="4:13" s="300" customFormat="1" ht="15.6" customHeight="1">
      <c r="D569" s="4" t="s">
        <v>890</v>
      </c>
      <c r="E569" s="341"/>
      <c r="L569" s="183"/>
      <c r="M569" s="4" t="s">
        <v>838</v>
      </c>
    </row>
    <row r="570" spans="4:13" s="300" customFormat="1" ht="15.6" customHeight="1">
      <c r="D570" s="4" t="s">
        <v>11206</v>
      </c>
      <c r="E570" s="341"/>
      <c r="L570" s="183"/>
      <c r="M570" s="4" t="s">
        <v>838</v>
      </c>
    </row>
    <row r="571" spans="4:13" s="300" customFormat="1" ht="15.6" customHeight="1">
      <c r="D571" s="4" t="s">
        <v>901</v>
      </c>
      <c r="E571" s="341"/>
      <c r="L571" s="183"/>
      <c r="M571" s="4" t="s">
        <v>838</v>
      </c>
    </row>
    <row r="572" spans="4:13" s="300" customFormat="1" ht="15.6" customHeight="1">
      <c r="D572" s="4" t="s">
        <v>878</v>
      </c>
      <c r="E572" s="341"/>
      <c r="L572" s="183"/>
      <c r="M572" s="4" t="s">
        <v>838</v>
      </c>
    </row>
    <row r="573" spans="4:13" s="300" customFormat="1" ht="15.6" customHeight="1">
      <c r="D573" s="4" t="s">
        <v>879</v>
      </c>
      <c r="E573" s="341"/>
      <c r="L573" s="183"/>
      <c r="M573" s="4" t="s">
        <v>838</v>
      </c>
    </row>
    <row r="574" spans="4:13" s="300" customFormat="1" ht="15.6" customHeight="1">
      <c r="D574" s="4" t="s">
        <v>11205</v>
      </c>
      <c r="E574" s="341"/>
      <c r="L574" s="183"/>
      <c r="M574" s="4" t="s">
        <v>838</v>
      </c>
    </row>
    <row r="575" spans="4:13" s="300" customFormat="1" ht="15.6" customHeight="1">
      <c r="D575" s="4" t="s">
        <v>891</v>
      </c>
      <c r="E575" s="341"/>
      <c r="L575" s="183"/>
      <c r="M575" s="4" t="s">
        <v>838</v>
      </c>
    </row>
    <row r="576" spans="4:13" s="300" customFormat="1" ht="15.6" customHeight="1">
      <c r="D576" s="4" t="s">
        <v>871</v>
      </c>
      <c r="E576" s="341"/>
      <c r="L576" s="183"/>
      <c r="M576" s="4" t="s">
        <v>838</v>
      </c>
    </row>
    <row r="577" spans="4:13" s="300" customFormat="1" ht="15.6" customHeight="1">
      <c r="D577" s="4" t="s">
        <v>857</v>
      </c>
      <c r="E577" s="341"/>
      <c r="L577" s="183"/>
      <c r="M577" s="4" t="s">
        <v>838</v>
      </c>
    </row>
    <row r="578" spans="4:13" s="300" customFormat="1" ht="15.6" customHeight="1">
      <c r="D578" s="4" t="s">
        <v>910</v>
      </c>
      <c r="E578" s="341"/>
      <c r="L578" s="183"/>
      <c r="M578" s="4" t="s">
        <v>838</v>
      </c>
    </row>
    <row r="579" spans="4:13" s="300" customFormat="1" ht="15.6" customHeight="1">
      <c r="D579" s="4"/>
      <c r="E579" s="341"/>
      <c r="L579" s="183"/>
      <c r="M579" s="4" t="s">
        <v>838</v>
      </c>
    </row>
  </sheetData>
  <autoFilter ref="D1:M376" xr:uid="{19C1E6BA-903B-4E97-9455-E87CC18A209B}">
    <sortState xmlns:xlrd2="http://schemas.microsoft.com/office/spreadsheetml/2017/richdata2" ref="D2:M376">
      <sortCondition descending="1" ref="L1:L376"/>
    </sortState>
  </autoFilter>
  <pageMargins left="0.75" right="0.75" top="1" bottom="1" header="0.5" footer="0.5"/>
  <pageSetup scale="10"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E7311-66C8-442E-B12B-2DF0387B0049}">
  <sheetPr>
    <tabColor theme="0"/>
  </sheetPr>
  <dimension ref="A1:H38"/>
  <sheetViews>
    <sheetView zoomScale="80" zoomScaleNormal="80" workbookViewId="0">
      <pane ySplit="1" topLeftCell="A22" activePane="bottomLeft" state="frozen"/>
      <selection activeCell="D15" sqref="D15"/>
      <selection pane="bottomLeft" activeCell="D15" sqref="D15"/>
    </sheetView>
  </sheetViews>
  <sheetFormatPr defaultColWidth="10.625" defaultRowHeight="15.75"/>
  <cols>
    <col min="1" max="1" width="35.25" style="183" customWidth="1"/>
    <col min="2" max="3" width="10.625" style="300"/>
    <col min="4" max="4" width="10.625" style="416"/>
    <col min="5" max="5" width="10.625" style="341"/>
    <col min="6" max="16384" width="10.625" style="300"/>
  </cols>
  <sheetData>
    <row r="1" spans="1:8" ht="53.1" customHeight="1">
      <c r="A1" s="378" t="s">
        <v>15073</v>
      </c>
      <c r="B1" s="380" t="s">
        <v>6663</v>
      </c>
      <c r="C1" s="380" t="s">
        <v>6664</v>
      </c>
      <c r="D1" s="418" t="s">
        <v>15072</v>
      </c>
      <c r="E1" s="381" t="s">
        <v>6660</v>
      </c>
      <c r="F1" s="381" t="s">
        <v>15071</v>
      </c>
      <c r="G1" s="381" t="s">
        <v>15070</v>
      </c>
      <c r="H1" s="381" t="s">
        <v>15069</v>
      </c>
    </row>
    <row r="2" spans="1:8" s="350" customFormat="1" ht="18" customHeight="1">
      <c r="A2" s="237" t="s">
        <v>15068</v>
      </c>
      <c r="B2" s="300">
        <v>2012</v>
      </c>
      <c r="C2" s="300" t="s">
        <v>6524</v>
      </c>
      <c r="D2" s="398">
        <v>44690</v>
      </c>
      <c r="E2" s="349">
        <v>79</v>
      </c>
      <c r="F2" s="341"/>
      <c r="G2" s="300"/>
      <c r="H2" s="300"/>
    </row>
    <row r="3" spans="1:8" s="350" customFormat="1" ht="18" customHeight="1">
      <c r="A3" s="237" t="s">
        <v>15067</v>
      </c>
      <c r="B3" s="300">
        <v>2017</v>
      </c>
      <c r="C3" s="300" t="s">
        <v>6524</v>
      </c>
      <c r="D3" s="406">
        <v>44702</v>
      </c>
      <c r="E3" s="349">
        <v>79</v>
      </c>
      <c r="F3" s="341"/>
      <c r="G3" s="300"/>
      <c r="H3" s="300"/>
    </row>
    <row r="4" spans="1:8" s="350" customFormat="1" ht="18" customHeight="1">
      <c r="A4" s="183" t="s">
        <v>15066</v>
      </c>
      <c r="B4" s="300">
        <v>2021</v>
      </c>
      <c r="C4" s="300" t="s">
        <v>6524</v>
      </c>
      <c r="D4" s="416">
        <v>44794</v>
      </c>
      <c r="E4" s="341">
        <f>SUM(F4:H4)</f>
        <v>78</v>
      </c>
      <c r="F4" s="350">
        <v>42</v>
      </c>
      <c r="G4" s="350">
        <v>18</v>
      </c>
      <c r="H4" s="350">
        <v>18</v>
      </c>
    </row>
    <row r="5" spans="1:8" s="350" customFormat="1" ht="18" customHeight="1">
      <c r="A5" s="183" t="s">
        <v>15051</v>
      </c>
      <c r="B5" s="300">
        <v>2022</v>
      </c>
      <c r="C5" s="300" t="s">
        <v>6524</v>
      </c>
      <c r="D5" s="416">
        <v>44936</v>
      </c>
      <c r="E5" s="341">
        <f>F5+G5+H5</f>
        <v>78</v>
      </c>
      <c r="F5" s="300">
        <v>40</v>
      </c>
      <c r="G5" s="300">
        <v>16</v>
      </c>
      <c r="H5" s="300">
        <v>22</v>
      </c>
    </row>
    <row r="6" spans="1:8" s="350" customFormat="1" ht="18" customHeight="1">
      <c r="A6" s="237" t="s">
        <v>15065</v>
      </c>
      <c r="B6" s="344">
        <v>2021</v>
      </c>
      <c r="C6" s="344" t="s">
        <v>6524</v>
      </c>
      <c r="D6" s="406">
        <v>44687</v>
      </c>
      <c r="E6" s="349">
        <v>76</v>
      </c>
      <c r="F6" s="341"/>
      <c r="G6" s="351"/>
      <c r="H6" s="351"/>
    </row>
    <row r="7" spans="1:8" s="350" customFormat="1" ht="18" customHeight="1">
      <c r="A7" s="348" t="s">
        <v>15064</v>
      </c>
      <c r="B7" s="300">
        <v>2023</v>
      </c>
      <c r="C7" s="300" t="s">
        <v>6524</v>
      </c>
      <c r="D7" s="416">
        <v>44969</v>
      </c>
      <c r="E7" s="341">
        <f>F7+G7+H7</f>
        <v>76</v>
      </c>
      <c r="F7" s="300">
        <v>41</v>
      </c>
      <c r="G7" s="300">
        <v>20</v>
      </c>
      <c r="H7" s="300">
        <v>15</v>
      </c>
    </row>
    <row r="8" spans="1:8" s="350" customFormat="1" ht="18" customHeight="1">
      <c r="A8" s="183" t="s">
        <v>15063</v>
      </c>
      <c r="B8" s="300">
        <v>2023</v>
      </c>
      <c r="C8" s="300" t="s">
        <v>6524</v>
      </c>
      <c r="D8" s="416">
        <v>44997</v>
      </c>
      <c r="E8" s="341">
        <f>F8+G8+H8</f>
        <v>76</v>
      </c>
      <c r="F8" s="300">
        <v>39</v>
      </c>
      <c r="G8" s="300">
        <v>22</v>
      </c>
      <c r="H8" s="300">
        <v>15</v>
      </c>
    </row>
    <row r="9" spans="1:8" s="350" customFormat="1" ht="18" customHeight="1">
      <c r="A9" s="237" t="s">
        <v>15062</v>
      </c>
      <c r="B9" s="300">
        <v>2000</v>
      </c>
      <c r="C9" s="300" t="s">
        <v>6524</v>
      </c>
      <c r="D9" s="406">
        <v>44902</v>
      </c>
      <c r="E9" s="341">
        <f>SUM(F9:H9)</f>
        <v>75</v>
      </c>
      <c r="F9" s="341">
        <v>37</v>
      </c>
      <c r="G9" s="300">
        <v>20</v>
      </c>
      <c r="H9" s="300">
        <v>18</v>
      </c>
    </row>
    <row r="10" spans="1:8" s="350" customFormat="1" ht="18" customHeight="1">
      <c r="A10" s="183" t="s">
        <v>15061</v>
      </c>
      <c r="B10" s="300">
        <v>2005</v>
      </c>
      <c r="C10" s="300" t="s">
        <v>6524</v>
      </c>
      <c r="D10" s="416">
        <v>44835</v>
      </c>
      <c r="E10" s="341">
        <f>SUM(F10:H10)</f>
        <v>72</v>
      </c>
      <c r="F10" s="300">
        <v>41</v>
      </c>
      <c r="G10" s="300">
        <v>16</v>
      </c>
      <c r="H10" s="300">
        <v>15</v>
      </c>
    </row>
    <row r="11" spans="1:8" s="350" customFormat="1" ht="18" customHeight="1">
      <c r="A11" s="183" t="s">
        <v>15060</v>
      </c>
      <c r="B11" s="300">
        <v>2012</v>
      </c>
      <c r="C11" s="300" t="s">
        <v>6524</v>
      </c>
      <c r="D11" s="416">
        <v>44866</v>
      </c>
      <c r="E11" s="341">
        <f>SUM(F11:H11)</f>
        <v>71</v>
      </c>
      <c r="F11" s="300">
        <v>39</v>
      </c>
      <c r="G11" s="300">
        <v>15</v>
      </c>
      <c r="H11" s="300">
        <v>17</v>
      </c>
    </row>
    <row r="12" spans="1:8" s="350" customFormat="1" ht="18" customHeight="1">
      <c r="A12" s="183" t="s">
        <v>15059</v>
      </c>
      <c r="B12" s="300">
        <v>2009</v>
      </c>
      <c r="C12" s="300" t="s">
        <v>6524</v>
      </c>
      <c r="D12" s="416">
        <v>44661</v>
      </c>
      <c r="E12" s="341">
        <v>70</v>
      </c>
    </row>
    <row r="13" spans="1:8" s="350" customFormat="1" ht="18" customHeight="1">
      <c r="A13" s="183" t="s">
        <v>15058</v>
      </c>
      <c r="B13" s="300">
        <v>2003</v>
      </c>
      <c r="C13" s="300" t="s">
        <v>6524</v>
      </c>
      <c r="D13" s="416">
        <v>44682</v>
      </c>
      <c r="E13" s="341">
        <v>70</v>
      </c>
      <c r="F13" s="344"/>
      <c r="G13" s="344"/>
      <c r="H13" s="344"/>
    </row>
    <row r="14" spans="1:8" s="350" customFormat="1" ht="18" customHeight="1">
      <c r="A14" s="237" t="s">
        <v>15057</v>
      </c>
      <c r="B14" s="300">
        <v>2017</v>
      </c>
      <c r="C14" s="300" t="s">
        <v>6524</v>
      </c>
      <c r="D14" s="406">
        <v>44686</v>
      </c>
      <c r="E14" s="341">
        <v>70</v>
      </c>
      <c r="F14" s="300"/>
      <c r="G14" s="351"/>
      <c r="H14" s="351"/>
    </row>
    <row r="15" spans="1:8" s="350" customFormat="1" ht="18" customHeight="1">
      <c r="A15" s="237" t="s">
        <v>15056</v>
      </c>
      <c r="B15" s="300">
        <v>2018</v>
      </c>
      <c r="C15" s="300" t="s">
        <v>6524</v>
      </c>
      <c r="D15" s="398">
        <v>44699</v>
      </c>
      <c r="E15" s="341">
        <v>67</v>
      </c>
      <c r="F15" s="300"/>
      <c r="G15" s="300"/>
      <c r="H15" s="300"/>
    </row>
    <row r="16" spans="1:8" s="344" customFormat="1" ht="18" customHeight="1">
      <c r="A16" s="183" t="s">
        <v>15055</v>
      </c>
      <c r="B16" s="300">
        <v>2017</v>
      </c>
      <c r="C16" s="300" t="s">
        <v>6524</v>
      </c>
      <c r="D16" s="416">
        <v>44562</v>
      </c>
      <c r="E16" s="341">
        <f>SUM(F16:H16)</f>
        <v>65</v>
      </c>
      <c r="F16" s="300">
        <v>35</v>
      </c>
      <c r="G16" s="300">
        <v>15</v>
      </c>
      <c r="H16" s="300">
        <v>15</v>
      </c>
    </row>
    <row r="17" spans="1:8" s="344" customFormat="1" ht="18" customHeight="1">
      <c r="A17" s="237" t="s">
        <v>15054</v>
      </c>
      <c r="B17" s="300">
        <v>2003</v>
      </c>
      <c r="C17" s="300" t="s">
        <v>6524</v>
      </c>
      <c r="D17" s="406">
        <v>44821</v>
      </c>
      <c r="E17" s="341">
        <f>SUM(F17:H17)</f>
        <v>63</v>
      </c>
      <c r="F17" s="341">
        <v>34</v>
      </c>
      <c r="G17" s="300">
        <v>16</v>
      </c>
      <c r="H17" s="300">
        <v>13</v>
      </c>
    </row>
    <row r="18" spans="1:8" s="344" customFormat="1" ht="18" customHeight="1">
      <c r="A18" s="183" t="s">
        <v>15053</v>
      </c>
      <c r="B18" s="300">
        <v>2006</v>
      </c>
      <c r="C18" s="300" t="s">
        <v>6524</v>
      </c>
      <c r="D18" s="398">
        <v>44809</v>
      </c>
      <c r="E18" s="341">
        <f>SUM(F18:H18)</f>
        <v>62</v>
      </c>
      <c r="F18" s="300">
        <v>28</v>
      </c>
      <c r="G18" s="300">
        <v>14</v>
      </c>
      <c r="H18" s="300">
        <v>20</v>
      </c>
    </row>
    <row r="19" spans="1:8" s="344" customFormat="1" ht="18" customHeight="1">
      <c r="A19" s="237" t="s">
        <v>15052</v>
      </c>
      <c r="B19" s="300">
        <v>2020</v>
      </c>
      <c r="C19" s="300" t="s">
        <v>6524</v>
      </c>
      <c r="D19" s="406">
        <v>44899</v>
      </c>
      <c r="E19" s="349">
        <f>SUM(F19:H19)</f>
        <v>62</v>
      </c>
      <c r="F19" s="341">
        <v>32</v>
      </c>
      <c r="G19" s="300">
        <v>12</v>
      </c>
      <c r="H19" s="300">
        <v>18</v>
      </c>
    </row>
    <row r="20" spans="1:8" s="347" customFormat="1" ht="18" customHeight="1">
      <c r="A20" s="183" t="s">
        <v>15051</v>
      </c>
      <c r="B20" s="300">
        <v>2022</v>
      </c>
      <c r="C20" s="300" t="s">
        <v>6524</v>
      </c>
      <c r="D20" s="416">
        <v>44936</v>
      </c>
      <c r="E20" s="341">
        <f>F20+G20+H20</f>
        <v>62</v>
      </c>
      <c r="F20" s="300">
        <v>30</v>
      </c>
      <c r="G20" s="300">
        <v>18</v>
      </c>
      <c r="H20" s="300">
        <v>14</v>
      </c>
    </row>
    <row r="21" spans="1:8" s="347" customFormat="1" ht="18" customHeight="1">
      <c r="A21" s="237" t="s">
        <v>15050</v>
      </c>
      <c r="B21" s="300">
        <v>2014</v>
      </c>
      <c r="C21" s="300" t="s">
        <v>6524</v>
      </c>
      <c r="D21" s="406">
        <v>44880</v>
      </c>
      <c r="E21" s="349">
        <f>SUM(F21:H21)</f>
        <v>61</v>
      </c>
      <c r="F21" s="341">
        <v>30</v>
      </c>
      <c r="G21" s="300">
        <v>15</v>
      </c>
      <c r="H21" s="300">
        <v>16</v>
      </c>
    </row>
    <row r="22" spans="1:8" s="347" customFormat="1" ht="18" customHeight="1">
      <c r="A22" s="4" t="s">
        <v>15049</v>
      </c>
      <c r="B22" s="1">
        <v>2019</v>
      </c>
      <c r="C22" s="300" t="s">
        <v>6524</v>
      </c>
      <c r="D22" s="406">
        <v>44703</v>
      </c>
      <c r="E22" s="341">
        <v>60</v>
      </c>
      <c r="F22" s="300"/>
      <c r="H22" s="351"/>
    </row>
    <row r="23" spans="1:8" s="347" customFormat="1" ht="18" customHeight="1">
      <c r="A23" s="237" t="s">
        <v>15048</v>
      </c>
      <c r="B23" s="300">
        <v>2014</v>
      </c>
      <c r="C23" s="300" t="s">
        <v>6524</v>
      </c>
      <c r="D23" s="398">
        <v>44687</v>
      </c>
      <c r="E23" s="341">
        <v>60</v>
      </c>
      <c r="F23" s="300"/>
      <c r="H23" s="351"/>
    </row>
    <row r="24" spans="1:8" s="254" customFormat="1" ht="18" customHeight="1">
      <c r="A24" s="237" t="s">
        <v>15047</v>
      </c>
      <c r="B24" s="300">
        <v>2006</v>
      </c>
      <c r="C24" s="300" t="s">
        <v>6524</v>
      </c>
      <c r="D24" s="398">
        <v>44699</v>
      </c>
      <c r="E24" s="347">
        <v>60</v>
      </c>
      <c r="F24" s="341"/>
      <c r="G24" s="300"/>
      <c r="H24" s="300"/>
    </row>
    <row r="25" spans="1:8" s="254" customFormat="1" ht="18" customHeight="1">
      <c r="A25" s="237" t="s">
        <v>15046</v>
      </c>
      <c r="B25" s="344">
        <v>2022</v>
      </c>
      <c r="C25" s="344" t="s">
        <v>6524</v>
      </c>
      <c r="D25" s="417">
        <v>44828</v>
      </c>
      <c r="E25" s="341">
        <f>SUM(F25:H25)</f>
        <v>54</v>
      </c>
      <c r="F25" s="300">
        <v>31</v>
      </c>
      <c r="G25" s="300">
        <v>11</v>
      </c>
      <c r="H25" s="300">
        <v>12</v>
      </c>
    </row>
    <row r="26" spans="1:8" s="254" customFormat="1" ht="18" customHeight="1">
      <c r="A26" s="237" t="s">
        <v>14684</v>
      </c>
      <c r="B26" s="344">
        <v>2017</v>
      </c>
      <c r="C26" s="344" t="s">
        <v>6524</v>
      </c>
      <c r="D26" s="406">
        <v>44686</v>
      </c>
      <c r="E26" s="341">
        <v>53</v>
      </c>
      <c r="F26" s="351"/>
      <c r="G26" s="351"/>
      <c r="H26" s="351"/>
    </row>
    <row r="27" spans="1:8" customFormat="1" ht="18" customHeight="1">
      <c r="A27" s="237" t="s">
        <v>15045</v>
      </c>
      <c r="B27" s="300">
        <v>2019</v>
      </c>
      <c r="C27" s="300" t="s">
        <v>6524</v>
      </c>
      <c r="D27" s="406">
        <v>44686</v>
      </c>
      <c r="E27" s="347">
        <v>50</v>
      </c>
      <c r="F27" s="341"/>
      <c r="G27" s="300"/>
      <c r="H27" s="300"/>
    </row>
    <row r="28" spans="1:8" customFormat="1" ht="18" customHeight="1">
      <c r="A28" s="237" t="s">
        <v>15044</v>
      </c>
      <c r="B28" s="300">
        <v>2022</v>
      </c>
      <c r="C28" s="300" t="s">
        <v>6524</v>
      </c>
      <c r="D28" s="398">
        <v>44699</v>
      </c>
      <c r="E28" s="341">
        <v>41</v>
      </c>
      <c r="F28" s="300"/>
      <c r="G28" s="300"/>
      <c r="H28" s="300"/>
    </row>
    <row r="29" spans="1:8" customFormat="1" ht="18" customHeight="1">
      <c r="A29" s="237" t="s">
        <v>15043</v>
      </c>
      <c r="B29" s="300">
        <v>1982</v>
      </c>
      <c r="C29" s="300" t="s">
        <v>6524</v>
      </c>
      <c r="D29" s="416">
        <v>44640</v>
      </c>
      <c r="E29" s="341">
        <v>40</v>
      </c>
      <c r="F29" s="350"/>
      <c r="G29" s="350"/>
      <c r="H29" s="350"/>
    </row>
    <row r="30" spans="1:8" customFormat="1" ht="18" customHeight="1">
      <c r="A30" s="237" t="s">
        <v>15042</v>
      </c>
      <c r="B30" s="300">
        <v>2012</v>
      </c>
      <c r="C30" s="300" t="s">
        <v>6524</v>
      </c>
      <c r="D30" s="398">
        <v>44699</v>
      </c>
      <c r="E30" s="341">
        <v>38</v>
      </c>
      <c r="F30" s="300"/>
      <c r="G30" s="300"/>
      <c r="H30" s="300"/>
    </row>
    <row r="31" spans="1:8" customFormat="1" ht="18" customHeight="1">
      <c r="A31" s="183" t="s">
        <v>15041</v>
      </c>
      <c r="B31" s="300">
        <v>2023</v>
      </c>
      <c r="C31" s="300" t="s">
        <v>6524</v>
      </c>
      <c r="D31" s="416">
        <v>44928</v>
      </c>
      <c r="E31" s="341">
        <f t="shared" ref="E31:E38" si="0">SUM(F31:H31)</f>
        <v>82</v>
      </c>
      <c r="F31" s="350">
        <v>42</v>
      </c>
      <c r="G31" s="350">
        <v>20</v>
      </c>
      <c r="H31" s="350">
        <v>20</v>
      </c>
    </row>
    <row r="32" spans="1:8">
      <c r="A32" s="348" t="s">
        <v>15040</v>
      </c>
      <c r="B32" s="350">
        <v>2021</v>
      </c>
      <c r="C32" s="350" t="s">
        <v>6524</v>
      </c>
      <c r="D32" s="417">
        <v>44644</v>
      </c>
      <c r="E32" s="341">
        <f t="shared" si="0"/>
        <v>78</v>
      </c>
      <c r="F32" s="300">
        <v>42</v>
      </c>
      <c r="G32" s="300">
        <v>16</v>
      </c>
      <c r="H32" s="300">
        <v>20</v>
      </c>
    </row>
    <row r="33" spans="1:8">
      <c r="A33" s="237" t="s">
        <v>15039</v>
      </c>
      <c r="B33" s="344">
        <v>1972</v>
      </c>
      <c r="C33" s="344" t="s">
        <v>6524</v>
      </c>
      <c r="D33" s="417">
        <v>45387</v>
      </c>
      <c r="E33" s="341">
        <f t="shared" si="0"/>
        <v>82</v>
      </c>
      <c r="F33" s="300">
        <v>42</v>
      </c>
      <c r="G33" s="300">
        <v>20</v>
      </c>
      <c r="H33" s="300">
        <v>20</v>
      </c>
    </row>
    <row r="34" spans="1:8">
      <c r="A34" s="348" t="s">
        <v>15038</v>
      </c>
      <c r="B34" s="350">
        <v>1972</v>
      </c>
      <c r="C34" s="350" t="s">
        <v>6524</v>
      </c>
      <c r="D34" s="417">
        <v>45393</v>
      </c>
      <c r="E34" s="341">
        <f t="shared" si="0"/>
        <v>78</v>
      </c>
      <c r="F34" s="300">
        <v>39</v>
      </c>
      <c r="G34" s="300">
        <v>19</v>
      </c>
      <c r="H34" s="300">
        <v>20</v>
      </c>
    </row>
    <row r="35" spans="1:8">
      <c r="A35" s="183" t="s">
        <v>15037</v>
      </c>
      <c r="B35" s="300">
        <v>1973</v>
      </c>
      <c r="C35" s="300" t="s">
        <v>6524</v>
      </c>
      <c r="D35" s="416">
        <v>45413</v>
      </c>
      <c r="E35" s="341">
        <f t="shared" si="0"/>
        <v>76</v>
      </c>
      <c r="F35" s="300">
        <v>37</v>
      </c>
      <c r="G35" s="300">
        <v>18</v>
      </c>
      <c r="H35" s="300">
        <v>21</v>
      </c>
    </row>
    <row r="36" spans="1:8">
      <c r="A36" s="183" t="s">
        <v>15036</v>
      </c>
      <c r="B36" s="300">
        <v>2024</v>
      </c>
      <c r="C36" s="300" t="s">
        <v>6524</v>
      </c>
      <c r="D36" s="416">
        <v>45417</v>
      </c>
      <c r="E36" s="341">
        <f t="shared" si="0"/>
        <v>82.5</v>
      </c>
      <c r="F36" s="300">
        <v>44</v>
      </c>
      <c r="G36" s="300">
        <v>18.5</v>
      </c>
      <c r="H36" s="300">
        <v>20</v>
      </c>
    </row>
    <row r="37" spans="1:8">
      <c r="A37" s="183" t="s">
        <v>15035</v>
      </c>
      <c r="B37" s="300">
        <v>2012</v>
      </c>
      <c r="C37" s="300" t="s">
        <v>6524</v>
      </c>
      <c r="D37" s="416">
        <v>45465</v>
      </c>
      <c r="E37" s="341">
        <f t="shared" si="0"/>
        <v>76</v>
      </c>
      <c r="F37" s="300">
        <v>36</v>
      </c>
      <c r="G37" s="300">
        <v>20</v>
      </c>
      <c r="H37" s="300">
        <v>20</v>
      </c>
    </row>
    <row r="38" spans="1:8">
      <c r="A38" s="183" t="s">
        <v>15034</v>
      </c>
      <c r="B38" s="300">
        <v>1987</v>
      </c>
      <c r="C38" s="300" t="s">
        <v>6524</v>
      </c>
      <c r="D38" s="416">
        <v>45502</v>
      </c>
      <c r="E38" s="341">
        <f t="shared" si="0"/>
        <v>54</v>
      </c>
      <c r="F38" s="300">
        <v>28</v>
      </c>
      <c r="G38" s="300">
        <v>14</v>
      </c>
      <c r="H38" s="300">
        <v>12</v>
      </c>
    </row>
  </sheetData>
  <pageMargins left="0.75" right="0.75" top="1" bottom="1" header="0.5" footer="0.5"/>
  <pageSetup orientation="portrait" horizontalDpi="4294967292" verticalDpi="4294967292"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106F-2F18-4D41-BD8B-1A07D610FD65}">
  <sheetPr>
    <tabColor theme="0"/>
  </sheetPr>
  <dimension ref="A1:BO61"/>
  <sheetViews>
    <sheetView zoomScale="72" zoomScaleNormal="70" workbookViewId="0">
      <pane ySplit="1" topLeftCell="A38" activePane="bottomLeft" state="frozen"/>
      <selection activeCell="D15" sqref="D15"/>
      <selection pane="bottomLeft" activeCell="D15" sqref="D15"/>
    </sheetView>
  </sheetViews>
  <sheetFormatPr defaultColWidth="10.875" defaultRowHeight="15.75"/>
  <cols>
    <col min="1" max="1" width="10.875" style="1"/>
    <col min="2" max="2" width="32.625" style="4" customWidth="1"/>
    <col min="3" max="4" width="10" style="1" customWidth="1"/>
    <col min="5" max="5" width="21.375" style="1" customWidth="1"/>
    <col min="6" max="6" width="10.875" style="1"/>
    <col min="7" max="7" width="13.375" style="162" customWidth="1"/>
    <col min="8" max="8" width="10.875" style="1"/>
    <col min="9" max="9" width="14.125" style="1" customWidth="1"/>
    <col min="10" max="12" width="10.875" style="1"/>
    <col min="13" max="13" width="14.125" style="1" customWidth="1"/>
    <col min="14" max="16384" width="10.875" style="1"/>
  </cols>
  <sheetData>
    <row r="1" spans="1:64" s="320" customFormat="1" ht="40.5" customHeight="1">
      <c r="B1" s="320" t="s">
        <v>9846</v>
      </c>
      <c r="C1" s="320" t="s">
        <v>9845</v>
      </c>
      <c r="D1" s="320" t="s">
        <v>9844</v>
      </c>
      <c r="E1" s="320" t="s">
        <v>9843</v>
      </c>
      <c r="F1" s="320" t="s">
        <v>6664</v>
      </c>
      <c r="G1" s="321" t="s">
        <v>6660</v>
      </c>
      <c r="H1" s="320" t="s">
        <v>9842</v>
      </c>
      <c r="I1" s="320" t="s">
        <v>9841</v>
      </c>
      <c r="J1" s="320" t="s">
        <v>9840</v>
      </c>
      <c r="K1" s="320" t="s">
        <v>9839</v>
      </c>
      <c r="L1" s="320" t="s">
        <v>9838</v>
      </c>
      <c r="M1" s="320" t="s">
        <v>9837</v>
      </c>
      <c r="N1" s="320" t="s">
        <v>9836</v>
      </c>
      <c r="O1" s="320" t="s">
        <v>9835</v>
      </c>
      <c r="P1" s="320" t="s">
        <v>9834</v>
      </c>
      <c r="Q1" s="320" t="s">
        <v>9833</v>
      </c>
      <c r="R1" s="320" t="s">
        <v>9832</v>
      </c>
      <c r="S1" s="320" t="s">
        <v>9831</v>
      </c>
      <c r="T1" s="320" t="s">
        <v>9830</v>
      </c>
      <c r="U1" s="320" t="s">
        <v>9829</v>
      </c>
      <c r="V1" s="320" t="s">
        <v>9828</v>
      </c>
      <c r="W1" s="320" t="s">
        <v>9827</v>
      </c>
      <c r="X1" s="320" t="s">
        <v>9826</v>
      </c>
      <c r="Y1" s="320" t="s">
        <v>9825</v>
      </c>
      <c r="Z1" s="320" t="s">
        <v>9824</v>
      </c>
      <c r="AA1" s="320" t="s">
        <v>9823</v>
      </c>
      <c r="AB1" s="320" t="s">
        <v>9822</v>
      </c>
      <c r="AC1" s="320" t="s">
        <v>9821</v>
      </c>
      <c r="AD1" s="320" t="s">
        <v>9820</v>
      </c>
      <c r="AE1" s="320" t="s">
        <v>9819</v>
      </c>
      <c r="AF1" s="320" t="s">
        <v>9818</v>
      </c>
      <c r="AG1" s="320" t="s">
        <v>9817</v>
      </c>
      <c r="AH1" s="320" t="s">
        <v>9816</v>
      </c>
      <c r="AI1" s="320" t="s">
        <v>9815</v>
      </c>
      <c r="AJ1" s="320" t="s">
        <v>9814</v>
      </c>
      <c r="AK1" s="320" t="s">
        <v>9813</v>
      </c>
      <c r="AL1" s="320" t="s">
        <v>9812</v>
      </c>
      <c r="AM1" s="320" t="s">
        <v>9811</v>
      </c>
      <c r="AN1" s="320" t="s">
        <v>9810</v>
      </c>
      <c r="AO1" s="320" t="s">
        <v>9809</v>
      </c>
      <c r="AP1" s="320" t="s">
        <v>9808</v>
      </c>
      <c r="AQ1" s="320" t="s">
        <v>9807</v>
      </c>
      <c r="AR1" s="320" t="s">
        <v>9806</v>
      </c>
      <c r="AS1" s="320" t="s">
        <v>9805</v>
      </c>
      <c r="AT1" s="320" t="s">
        <v>9804</v>
      </c>
      <c r="AU1" s="320" t="s">
        <v>9803</v>
      </c>
      <c r="AV1" s="320" t="s">
        <v>9802</v>
      </c>
      <c r="AW1" s="320" t="s">
        <v>9801</v>
      </c>
      <c r="AX1" s="320" t="s">
        <v>9800</v>
      </c>
      <c r="AY1" s="320" t="s">
        <v>9799</v>
      </c>
      <c r="AZ1" s="320" t="s">
        <v>9798</v>
      </c>
      <c r="BA1" s="320" t="s">
        <v>9797</v>
      </c>
      <c r="BB1" s="320" t="s">
        <v>9796</v>
      </c>
      <c r="BC1" s="320" t="s">
        <v>9795</v>
      </c>
      <c r="BD1" s="320" t="s">
        <v>9794</v>
      </c>
      <c r="BE1" s="320" t="s">
        <v>9793</v>
      </c>
      <c r="BF1" s="320" t="s">
        <v>9792</v>
      </c>
      <c r="BG1" s="320" t="s">
        <v>9791</v>
      </c>
      <c r="BH1" s="320" t="s">
        <v>9790</v>
      </c>
      <c r="BI1" s="320" t="s">
        <v>9789</v>
      </c>
      <c r="BJ1" s="320" t="s">
        <v>9788</v>
      </c>
      <c r="BK1" s="320" t="s">
        <v>9787</v>
      </c>
      <c r="BL1" s="320" t="s">
        <v>9786</v>
      </c>
    </row>
    <row r="2" spans="1:64">
      <c r="A2" s="1" t="s">
        <v>3631</v>
      </c>
      <c r="B2" s="4" t="s">
        <v>9785</v>
      </c>
      <c r="C2" s="16">
        <v>1951</v>
      </c>
      <c r="D2" s="1">
        <v>2024</v>
      </c>
      <c r="E2" s="1" t="s">
        <v>9784</v>
      </c>
      <c r="F2" s="1" t="s">
        <v>6524</v>
      </c>
      <c r="G2" s="162">
        <f>(AVERAGE(H2:AX2))</f>
        <v>7.2133333333333329</v>
      </c>
      <c r="O2" s="1">
        <v>8</v>
      </c>
      <c r="P2" s="1">
        <v>6</v>
      </c>
      <c r="Q2" s="1">
        <v>7</v>
      </c>
      <c r="R2" s="1">
        <v>10</v>
      </c>
      <c r="S2" s="1">
        <v>8</v>
      </c>
      <c r="T2" s="1">
        <v>7.5</v>
      </c>
      <c r="U2" s="1">
        <v>6.4</v>
      </c>
      <c r="V2" s="1">
        <v>7.8</v>
      </c>
      <c r="W2" s="1">
        <v>8.5</v>
      </c>
      <c r="X2" s="1">
        <v>8</v>
      </c>
      <c r="Y2" s="1">
        <v>6</v>
      </c>
      <c r="Z2" s="1">
        <v>8</v>
      </c>
      <c r="AA2" s="1">
        <v>8</v>
      </c>
      <c r="AB2" s="1">
        <v>4</v>
      </c>
      <c r="AC2" s="1">
        <v>5</v>
      </c>
    </row>
    <row r="3" spans="1:64">
      <c r="A3" s="1" t="s">
        <v>2179</v>
      </c>
      <c r="B3" s="4" t="s">
        <v>9773</v>
      </c>
      <c r="C3" s="1">
        <v>2023</v>
      </c>
      <c r="D3" s="1">
        <v>2024</v>
      </c>
      <c r="E3" s="1" t="s">
        <v>9772</v>
      </c>
      <c r="F3" s="1" t="s">
        <v>6524</v>
      </c>
      <c r="G3" s="162">
        <f>(AVERAGE(H3:AX3))</f>
        <v>8.1999999999999993</v>
      </c>
      <c r="H3" s="1">
        <v>9</v>
      </c>
      <c r="I3" s="1">
        <v>8</v>
      </c>
      <c r="J3" s="1">
        <v>8</v>
      </c>
      <c r="K3" s="1">
        <v>8</v>
      </c>
      <c r="L3" s="1" t="s">
        <v>55</v>
      </c>
      <c r="M3" s="1" t="s">
        <v>55</v>
      </c>
      <c r="N3" s="1">
        <v>10</v>
      </c>
      <c r="O3" s="1">
        <v>10</v>
      </c>
      <c r="P3" s="1">
        <v>9</v>
      </c>
      <c r="Q3" s="1">
        <v>4</v>
      </c>
      <c r="R3" s="1">
        <v>8</v>
      </c>
      <c r="S3" s="1">
        <v>8</v>
      </c>
    </row>
    <row r="4" spans="1:64">
      <c r="A4" s="1" t="s">
        <v>2179</v>
      </c>
      <c r="B4" s="4" t="s">
        <v>9771</v>
      </c>
      <c r="C4" s="16">
        <v>1965</v>
      </c>
      <c r="D4" s="1">
        <v>2023</v>
      </c>
      <c r="E4" s="1" t="s">
        <v>9770</v>
      </c>
      <c r="F4" s="1" t="s">
        <v>6524</v>
      </c>
      <c r="G4" s="162">
        <f>(AVERAGE(H4:AX4))</f>
        <v>7.7095238095238097</v>
      </c>
      <c r="H4" s="1">
        <v>5</v>
      </c>
      <c r="I4" s="1">
        <v>7</v>
      </c>
      <c r="J4" s="1">
        <v>10</v>
      </c>
      <c r="K4" s="1">
        <v>8</v>
      </c>
      <c r="O4" s="1">
        <v>4</v>
      </c>
      <c r="P4" s="1">
        <v>4</v>
      </c>
      <c r="Q4" s="1">
        <v>10</v>
      </c>
      <c r="R4" s="1">
        <v>7</v>
      </c>
      <c r="T4" s="1">
        <v>10</v>
      </c>
      <c r="U4" s="1">
        <v>10</v>
      </c>
      <c r="V4" s="1">
        <v>9</v>
      </c>
      <c r="W4" s="1">
        <v>10</v>
      </c>
      <c r="X4" s="1">
        <v>10</v>
      </c>
      <c r="Y4" s="1">
        <v>9</v>
      </c>
      <c r="Z4" s="1">
        <v>7.5</v>
      </c>
      <c r="AA4" s="1">
        <v>7.4</v>
      </c>
      <c r="AB4" s="1">
        <v>8</v>
      </c>
      <c r="AC4" s="1">
        <v>7</v>
      </c>
      <c r="AD4" s="1">
        <v>6</v>
      </c>
      <c r="AE4" s="1">
        <v>7</v>
      </c>
      <c r="AF4" s="1">
        <v>6</v>
      </c>
    </row>
    <row r="5" spans="1:64">
      <c r="A5" s="1" t="s">
        <v>2179</v>
      </c>
      <c r="B5" s="1" t="s">
        <v>9767</v>
      </c>
      <c r="C5" s="16">
        <v>1791</v>
      </c>
      <c r="D5" s="1">
        <v>2024</v>
      </c>
      <c r="E5" s="1" t="s">
        <v>9766</v>
      </c>
      <c r="F5" s="1" t="s">
        <v>6524</v>
      </c>
      <c r="G5" s="162">
        <f>(AVERAGE(H5:AX5))</f>
        <v>6.9230769230769234</v>
      </c>
      <c r="H5" s="1">
        <v>5</v>
      </c>
      <c r="I5" s="1">
        <v>10</v>
      </c>
      <c r="J5" s="1">
        <v>4</v>
      </c>
      <c r="K5" s="1">
        <v>7</v>
      </c>
      <c r="L5" s="1" t="s">
        <v>55</v>
      </c>
      <c r="M5" s="1" t="s">
        <v>55</v>
      </c>
      <c r="N5" s="1">
        <v>7</v>
      </c>
      <c r="O5" s="1">
        <v>4</v>
      </c>
      <c r="P5" s="1">
        <v>7</v>
      </c>
      <c r="Q5" s="1">
        <v>8</v>
      </c>
      <c r="R5" s="1">
        <v>8</v>
      </c>
      <c r="S5" s="1">
        <v>6</v>
      </c>
      <c r="T5" s="1">
        <v>7</v>
      </c>
      <c r="U5" s="1">
        <v>9</v>
      </c>
      <c r="V5" s="1">
        <v>8</v>
      </c>
    </row>
    <row r="6" spans="1:64">
      <c r="A6" s="1" t="s">
        <v>2179</v>
      </c>
      <c r="B6" s="4" t="s">
        <v>9769</v>
      </c>
      <c r="C6" s="16">
        <v>1983</v>
      </c>
      <c r="D6" s="1">
        <v>2024</v>
      </c>
      <c r="E6" s="1" t="s">
        <v>9768</v>
      </c>
      <c r="F6" s="1" t="s">
        <v>6524</v>
      </c>
      <c r="G6" s="162">
        <v>6.8</v>
      </c>
      <c r="H6" s="1">
        <v>6.5</v>
      </c>
      <c r="I6" s="1">
        <v>4</v>
      </c>
      <c r="J6" s="1">
        <v>8</v>
      </c>
      <c r="K6" s="1">
        <v>5</v>
      </c>
      <c r="N6" s="1">
        <v>6.8</v>
      </c>
      <c r="O6" s="1">
        <v>6</v>
      </c>
      <c r="P6" s="1">
        <v>8</v>
      </c>
      <c r="Q6" s="1">
        <v>6</v>
      </c>
      <c r="R6" s="1">
        <v>7</v>
      </c>
      <c r="S6" s="1">
        <v>6</v>
      </c>
      <c r="T6" s="1">
        <v>9</v>
      </c>
      <c r="U6" s="1">
        <v>7.1</v>
      </c>
      <c r="V6" s="1">
        <v>7.3</v>
      </c>
      <c r="W6" s="1">
        <v>7.8</v>
      </c>
      <c r="X6" s="1">
        <v>7</v>
      </c>
      <c r="Y6" s="1">
        <v>10</v>
      </c>
      <c r="Z6" s="1">
        <v>8.1999999999999993</v>
      </c>
      <c r="AA6" s="1">
        <v>8.1999999999999993</v>
      </c>
      <c r="AB6" s="1">
        <v>7</v>
      </c>
      <c r="AC6" s="1">
        <v>7.8</v>
      </c>
      <c r="AD6" s="1">
        <v>7.4</v>
      </c>
      <c r="AE6" s="1">
        <v>4</v>
      </c>
      <c r="AF6" s="1">
        <v>6.5</v>
      </c>
      <c r="AG6" s="1">
        <v>8</v>
      </c>
      <c r="AH6" s="1">
        <v>10</v>
      </c>
      <c r="AI6" s="1">
        <v>6.5</v>
      </c>
      <c r="AJ6" s="1">
        <v>6</v>
      </c>
      <c r="AK6" s="1">
        <v>6.8</v>
      </c>
      <c r="AL6" s="1">
        <v>7.8</v>
      </c>
      <c r="AM6" s="1">
        <v>6.8</v>
      </c>
      <c r="AN6" s="1">
        <v>5.5</v>
      </c>
      <c r="AO6" s="1">
        <v>10</v>
      </c>
      <c r="AP6" s="1">
        <v>9</v>
      </c>
      <c r="AQ6" s="1">
        <v>6.5</v>
      </c>
      <c r="AR6" s="1">
        <v>9.5</v>
      </c>
      <c r="AS6" s="1">
        <v>8</v>
      </c>
      <c r="AT6" s="1">
        <v>10</v>
      </c>
      <c r="AU6" s="1">
        <v>6.5</v>
      </c>
    </row>
    <row r="7" spans="1:64">
      <c r="A7" s="1" t="s">
        <v>2179</v>
      </c>
      <c r="B7" s="4" t="s">
        <v>9765</v>
      </c>
      <c r="C7" s="16" t="s">
        <v>9764</v>
      </c>
      <c r="D7" s="1">
        <v>2023</v>
      </c>
      <c r="E7" s="1" t="s">
        <v>9763</v>
      </c>
      <c r="F7" s="1" t="s">
        <v>6524</v>
      </c>
      <c r="G7" s="162">
        <f>(AVERAGE(H7:AX7))</f>
        <v>6.7</v>
      </c>
      <c r="H7" s="1">
        <v>8</v>
      </c>
      <c r="I7" s="1">
        <v>8</v>
      </c>
      <c r="J7" s="1">
        <v>3</v>
      </c>
      <c r="K7" s="1">
        <v>6</v>
      </c>
      <c r="O7" s="1">
        <v>10</v>
      </c>
      <c r="P7" s="1">
        <v>10</v>
      </c>
      <c r="Q7" s="1">
        <v>10</v>
      </c>
      <c r="R7" s="1">
        <v>6</v>
      </c>
      <c r="S7" s="1">
        <v>2</v>
      </c>
      <c r="T7" s="1">
        <v>4</v>
      </c>
    </row>
    <row r="8" spans="1:64">
      <c r="A8" s="1" t="s">
        <v>3631</v>
      </c>
      <c r="B8" s="4" t="s">
        <v>9783</v>
      </c>
      <c r="C8" s="1">
        <v>2003</v>
      </c>
      <c r="D8" s="1">
        <v>2024</v>
      </c>
      <c r="E8" s="1" t="s">
        <v>9782</v>
      </c>
      <c r="F8" s="1" t="s">
        <v>6524</v>
      </c>
      <c r="G8" s="162">
        <f>(AVERAGE(H8:AX8))</f>
        <v>7.0764705882352938</v>
      </c>
      <c r="H8" s="1">
        <v>6.8</v>
      </c>
      <c r="I8" s="1">
        <v>9</v>
      </c>
      <c r="J8" s="1">
        <v>10</v>
      </c>
      <c r="K8" s="1">
        <v>7</v>
      </c>
      <c r="L8" s="1" t="s">
        <v>55</v>
      </c>
      <c r="M8" s="1" t="s">
        <v>55</v>
      </c>
      <c r="N8" s="1">
        <v>10</v>
      </c>
      <c r="O8" s="1">
        <v>5.5</v>
      </c>
      <c r="P8" s="1">
        <v>3</v>
      </c>
      <c r="Q8" s="1">
        <v>5.5</v>
      </c>
      <c r="R8" s="1">
        <v>2</v>
      </c>
      <c r="S8" s="1">
        <v>4.5</v>
      </c>
      <c r="T8" s="1">
        <v>10</v>
      </c>
      <c r="U8" s="1">
        <v>10</v>
      </c>
      <c r="V8" s="1">
        <v>10</v>
      </c>
      <c r="W8" s="1">
        <v>8</v>
      </c>
      <c r="X8" s="1">
        <v>7</v>
      </c>
      <c r="Y8" s="1">
        <v>6</v>
      </c>
      <c r="Z8" s="1">
        <v>6</v>
      </c>
    </row>
    <row r="9" spans="1:64">
      <c r="A9" s="1" t="s">
        <v>9732</v>
      </c>
      <c r="B9" s="4">
        <v>1984</v>
      </c>
      <c r="C9" s="1">
        <v>1949</v>
      </c>
      <c r="D9" s="1">
        <v>2022</v>
      </c>
      <c r="E9" s="1" t="s">
        <v>9755</v>
      </c>
      <c r="F9" s="1" t="s">
        <v>6524</v>
      </c>
      <c r="G9" s="162">
        <f>(AVERAGE(H9:N9))</f>
        <v>8.1428571428571423</v>
      </c>
      <c r="H9" s="1">
        <v>9</v>
      </c>
      <c r="I9" s="1">
        <v>10</v>
      </c>
      <c r="J9" s="1">
        <v>8</v>
      </c>
      <c r="K9" s="1">
        <v>5</v>
      </c>
      <c r="L9" s="1">
        <v>8</v>
      </c>
      <c r="M9" s="1">
        <v>8</v>
      </c>
      <c r="N9" s="1">
        <v>9</v>
      </c>
    </row>
    <row r="10" spans="1:64">
      <c r="A10" s="1" t="s">
        <v>9732</v>
      </c>
      <c r="B10" s="4" t="s">
        <v>9762</v>
      </c>
      <c r="C10" s="1">
        <v>1846</v>
      </c>
      <c r="D10" s="1">
        <v>2023</v>
      </c>
      <c r="E10" s="1" t="s">
        <v>9742</v>
      </c>
      <c r="F10" s="1" t="s">
        <v>6524</v>
      </c>
      <c r="G10" s="162">
        <f>(AVERAGE(H10:N10))</f>
        <v>7.7142857142857144</v>
      </c>
      <c r="H10" s="1">
        <v>10</v>
      </c>
      <c r="I10" s="1">
        <v>7</v>
      </c>
      <c r="J10" s="1">
        <v>8</v>
      </c>
      <c r="K10" s="1">
        <v>3</v>
      </c>
      <c r="L10" s="1">
        <v>8</v>
      </c>
      <c r="M10" s="1">
        <v>8</v>
      </c>
      <c r="N10" s="1">
        <v>10</v>
      </c>
    </row>
    <row r="11" spans="1:64">
      <c r="A11" s="1" t="s">
        <v>9732</v>
      </c>
      <c r="B11" s="4" t="s">
        <v>9754</v>
      </c>
      <c r="C11" s="1">
        <v>1954</v>
      </c>
      <c r="D11" s="1">
        <v>2022</v>
      </c>
      <c r="E11" s="1" t="s">
        <v>9753</v>
      </c>
      <c r="F11" s="1" t="s">
        <v>6524</v>
      </c>
      <c r="G11" s="162">
        <f>(AVERAGE(H11:N11))</f>
        <v>7.1428571428571432</v>
      </c>
      <c r="H11" s="1">
        <v>8</v>
      </c>
      <c r="I11" s="1">
        <v>10</v>
      </c>
      <c r="J11" s="1">
        <v>7</v>
      </c>
      <c r="K11" s="1">
        <v>4</v>
      </c>
      <c r="L11" s="1">
        <v>7</v>
      </c>
      <c r="M11" s="1">
        <v>7</v>
      </c>
      <c r="N11" s="1">
        <v>7</v>
      </c>
    </row>
    <row r="12" spans="1:64">
      <c r="A12" s="1" t="s">
        <v>9732</v>
      </c>
      <c r="B12" s="4" t="s">
        <v>9781</v>
      </c>
      <c r="C12" s="1">
        <v>2021</v>
      </c>
      <c r="D12" s="1">
        <v>2021</v>
      </c>
      <c r="E12" s="1" t="s">
        <v>9780</v>
      </c>
      <c r="F12" s="1" t="s">
        <v>6524</v>
      </c>
      <c r="G12" s="162">
        <f>(AVERAGE(H12:N12))</f>
        <v>6.5714285714285712</v>
      </c>
      <c r="H12" s="1">
        <v>10</v>
      </c>
      <c r="I12" s="1">
        <v>7</v>
      </c>
      <c r="J12" s="1">
        <v>8</v>
      </c>
      <c r="K12" s="1">
        <v>3</v>
      </c>
      <c r="L12" s="1">
        <v>7</v>
      </c>
      <c r="M12" s="1">
        <v>5</v>
      </c>
      <c r="N12" s="1">
        <v>6</v>
      </c>
    </row>
    <row r="13" spans="1:64">
      <c r="A13" s="1" t="s">
        <v>9732</v>
      </c>
      <c r="B13" s="4" t="s">
        <v>9757</v>
      </c>
      <c r="C13" s="1">
        <v>2020</v>
      </c>
      <c r="D13" s="1">
        <v>2022</v>
      </c>
      <c r="E13" s="1" t="s">
        <v>9756</v>
      </c>
      <c r="F13" s="1" t="s">
        <v>6524</v>
      </c>
      <c r="G13" s="162">
        <f>(AVERAGE(H13:N13))</f>
        <v>6.5714285714285712</v>
      </c>
      <c r="H13" s="1">
        <v>4</v>
      </c>
      <c r="I13" s="1">
        <v>8</v>
      </c>
      <c r="J13" s="1">
        <v>9</v>
      </c>
      <c r="K13" s="1">
        <v>4</v>
      </c>
      <c r="L13" s="1">
        <v>8</v>
      </c>
      <c r="M13" s="1">
        <v>7</v>
      </c>
      <c r="N13" s="1">
        <v>6</v>
      </c>
    </row>
    <row r="14" spans="1:64">
      <c r="A14" s="1" t="s">
        <v>9732</v>
      </c>
      <c r="B14" s="4" t="s">
        <v>983</v>
      </c>
      <c r="C14" s="16">
        <v>1946</v>
      </c>
      <c r="D14" s="1">
        <v>2023</v>
      </c>
      <c r="E14" s="1" t="s">
        <v>9737</v>
      </c>
      <c r="F14" s="1" t="s">
        <v>6524</v>
      </c>
      <c r="G14" s="162">
        <f>(AVERAGE(H14:AX14))</f>
        <v>6.4333333333333336</v>
      </c>
      <c r="H14" s="1">
        <v>7</v>
      </c>
      <c r="I14" s="1">
        <v>8</v>
      </c>
      <c r="J14" s="1">
        <v>8</v>
      </c>
      <c r="K14" s="1">
        <v>6</v>
      </c>
      <c r="L14" s="1">
        <v>2</v>
      </c>
      <c r="M14" s="1">
        <v>5</v>
      </c>
      <c r="N14" s="1">
        <v>6</v>
      </c>
      <c r="O14" s="1">
        <v>9</v>
      </c>
      <c r="P14" s="1">
        <v>9</v>
      </c>
      <c r="Q14" s="1">
        <v>7</v>
      </c>
      <c r="R14" s="1">
        <v>6.5</v>
      </c>
      <c r="S14" s="1">
        <v>5</v>
      </c>
      <c r="T14" s="1">
        <v>3</v>
      </c>
      <c r="U14" s="1">
        <v>5</v>
      </c>
      <c r="V14" s="1">
        <v>10</v>
      </c>
    </row>
    <row r="15" spans="1:64">
      <c r="A15" s="1" t="s">
        <v>9732</v>
      </c>
      <c r="B15" s="4" t="s">
        <v>9750</v>
      </c>
      <c r="C15" s="1">
        <v>2003</v>
      </c>
      <c r="D15" s="1">
        <v>2022</v>
      </c>
      <c r="E15" s="1" t="s">
        <v>9749</v>
      </c>
      <c r="F15" s="1" t="s">
        <v>6524</v>
      </c>
      <c r="G15" s="162">
        <f>(AVERAGE(H15:N15))</f>
        <v>6.4285714285714288</v>
      </c>
      <c r="H15" s="1">
        <v>6</v>
      </c>
      <c r="I15" s="1">
        <v>5</v>
      </c>
      <c r="J15" s="1">
        <v>9</v>
      </c>
      <c r="K15" s="1">
        <v>6</v>
      </c>
      <c r="L15" s="1">
        <v>4</v>
      </c>
      <c r="M15" s="1">
        <v>8</v>
      </c>
      <c r="N15" s="1">
        <v>7</v>
      </c>
    </row>
    <row r="16" spans="1:64">
      <c r="A16" s="1" t="s">
        <v>9732</v>
      </c>
      <c r="B16" s="4" t="s">
        <v>9748</v>
      </c>
      <c r="C16" s="16">
        <v>1952</v>
      </c>
      <c r="D16" s="1">
        <v>2023</v>
      </c>
      <c r="E16" s="1" t="s">
        <v>9734</v>
      </c>
      <c r="F16" s="1" t="s">
        <v>6524</v>
      </c>
      <c r="G16" s="162">
        <f>(AVERAGE(H16:AX16))</f>
        <v>6.2307692307692308</v>
      </c>
      <c r="H16" s="1">
        <v>6</v>
      </c>
      <c r="I16" s="1">
        <v>6</v>
      </c>
      <c r="J16" s="1">
        <v>7</v>
      </c>
      <c r="K16" s="1">
        <v>4</v>
      </c>
      <c r="L16" s="1">
        <v>6</v>
      </c>
      <c r="M16" s="1">
        <v>5</v>
      </c>
      <c r="N16" s="1">
        <v>4</v>
      </c>
      <c r="O16" s="1">
        <v>10</v>
      </c>
      <c r="P16" s="1">
        <v>7</v>
      </c>
      <c r="Q16" s="1">
        <v>7</v>
      </c>
      <c r="R16" s="1">
        <v>6</v>
      </c>
      <c r="S16" s="1">
        <v>4</v>
      </c>
      <c r="T16" s="1">
        <v>9</v>
      </c>
    </row>
    <row r="17" spans="1:39">
      <c r="A17" s="1" t="s">
        <v>9732</v>
      </c>
      <c r="B17" s="4" t="s">
        <v>9759</v>
      </c>
      <c r="C17" s="1">
        <v>1960</v>
      </c>
      <c r="D17" s="1">
        <v>2022</v>
      </c>
      <c r="E17" s="1" t="s">
        <v>9758</v>
      </c>
      <c r="F17" s="1" t="s">
        <v>6524</v>
      </c>
      <c r="G17" s="162">
        <f>(AVERAGE(H17:N17))</f>
        <v>6</v>
      </c>
      <c r="H17" s="1">
        <v>7</v>
      </c>
      <c r="I17" s="1">
        <v>8</v>
      </c>
      <c r="J17" s="1">
        <v>6</v>
      </c>
      <c r="K17" s="1">
        <v>4</v>
      </c>
      <c r="L17" s="1">
        <v>8</v>
      </c>
      <c r="M17" s="1">
        <v>5</v>
      </c>
      <c r="N17" s="1">
        <v>4</v>
      </c>
    </row>
    <row r="18" spans="1:39">
      <c r="A18" s="1" t="s">
        <v>9732</v>
      </c>
      <c r="B18" s="4" t="s">
        <v>9752</v>
      </c>
      <c r="C18" s="1">
        <v>1897</v>
      </c>
      <c r="D18" s="1">
        <v>2024</v>
      </c>
      <c r="E18" s="1" t="s">
        <v>9751</v>
      </c>
      <c r="F18" s="1" t="s">
        <v>6524</v>
      </c>
      <c r="G18" s="162">
        <f>(AVERAGE(H18:AX18))</f>
        <v>6</v>
      </c>
      <c r="H18" s="1">
        <v>6</v>
      </c>
      <c r="I18" s="1">
        <v>4</v>
      </c>
      <c r="J18" s="1">
        <v>4</v>
      </c>
      <c r="K18" s="1">
        <v>3</v>
      </c>
      <c r="L18" s="1">
        <v>10</v>
      </c>
      <c r="M18" s="1">
        <v>6</v>
      </c>
      <c r="N18" s="1">
        <v>6</v>
      </c>
      <c r="O18" s="1">
        <v>9</v>
      </c>
      <c r="P18" s="1">
        <v>9</v>
      </c>
      <c r="Q18" s="1">
        <v>7</v>
      </c>
      <c r="R18" s="1">
        <v>4</v>
      </c>
      <c r="S18" s="1">
        <v>6</v>
      </c>
      <c r="T18" s="1">
        <v>4</v>
      </c>
    </row>
    <row r="19" spans="1:39">
      <c r="A19" s="1" t="s">
        <v>9732</v>
      </c>
      <c r="B19" s="4" t="s">
        <v>9747</v>
      </c>
      <c r="C19" s="16">
        <v>1997</v>
      </c>
      <c r="D19" s="1">
        <v>2024</v>
      </c>
      <c r="E19" s="1" t="s">
        <v>9746</v>
      </c>
      <c r="F19" s="1" t="s">
        <v>6524</v>
      </c>
      <c r="G19" s="162">
        <f>(AVERAGE(H19:AX19))</f>
        <v>5.9333333333333336</v>
      </c>
      <c r="H19" s="1">
        <v>4</v>
      </c>
      <c r="I19" s="1">
        <v>6</v>
      </c>
      <c r="J19" s="1">
        <v>10</v>
      </c>
      <c r="K19" s="1">
        <v>4</v>
      </c>
      <c r="L19" s="1">
        <v>5</v>
      </c>
      <c r="M19" s="1">
        <v>2</v>
      </c>
      <c r="N19" s="1">
        <v>5</v>
      </c>
      <c r="O19" s="1">
        <v>7</v>
      </c>
      <c r="P19" s="1">
        <v>8</v>
      </c>
      <c r="Q19" s="1">
        <v>7</v>
      </c>
      <c r="R19" s="1">
        <v>6</v>
      </c>
      <c r="S19" s="1">
        <v>5</v>
      </c>
      <c r="T19" s="1">
        <v>5</v>
      </c>
      <c r="U19" s="1">
        <v>8</v>
      </c>
      <c r="V19" s="1">
        <v>7</v>
      </c>
    </row>
    <row r="20" spans="1:39">
      <c r="A20" s="1" t="s">
        <v>9732</v>
      </c>
      <c r="B20" s="4" t="s">
        <v>9743</v>
      </c>
      <c r="C20" s="16">
        <v>1844</v>
      </c>
      <c r="D20" s="1">
        <v>2024</v>
      </c>
      <c r="E20" s="1" t="s">
        <v>9742</v>
      </c>
      <c r="F20" s="1" t="s">
        <v>6524</v>
      </c>
      <c r="G20" s="162">
        <f>(AVERAGE(H20:AX20))</f>
        <v>5.8375000000000004</v>
      </c>
      <c r="H20" s="1">
        <v>7</v>
      </c>
      <c r="I20" s="1">
        <v>7.2</v>
      </c>
      <c r="J20" s="1">
        <v>3.5</v>
      </c>
      <c r="K20" s="1">
        <v>3</v>
      </c>
      <c r="L20" s="1">
        <v>10</v>
      </c>
      <c r="M20" s="1">
        <v>2.5</v>
      </c>
      <c r="N20" s="1">
        <v>5.5</v>
      </c>
      <c r="O20" s="1">
        <v>6</v>
      </c>
      <c r="P20" s="1">
        <v>3</v>
      </c>
      <c r="Q20" s="1">
        <v>9</v>
      </c>
      <c r="R20" s="1">
        <v>7</v>
      </c>
      <c r="S20" s="1">
        <v>8</v>
      </c>
      <c r="T20" s="1">
        <v>7</v>
      </c>
      <c r="U20" s="1">
        <v>3</v>
      </c>
      <c r="V20" s="1">
        <v>3</v>
      </c>
      <c r="W20" s="1">
        <v>7</v>
      </c>
      <c r="X20" s="1">
        <v>8</v>
      </c>
      <c r="Y20" s="1">
        <v>6.8</v>
      </c>
      <c r="Z20" s="1">
        <v>4</v>
      </c>
      <c r="AA20" s="1">
        <v>5.5</v>
      </c>
      <c r="AB20" s="1">
        <v>4</v>
      </c>
      <c r="AC20" s="1">
        <v>3</v>
      </c>
      <c r="AD20" s="1">
        <v>4.5</v>
      </c>
      <c r="AE20" s="1">
        <v>7.2</v>
      </c>
      <c r="AF20" s="1">
        <v>6.3</v>
      </c>
      <c r="AG20" s="1">
        <v>3</v>
      </c>
      <c r="AH20" s="1">
        <v>5</v>
      </c>
      <c r="AI20" s="1">
        <v>8</v>
      </c>
      <c r="AJ20" s="1">
        <v>8</v>
      </c>
      <c r="AK20" s="1">
        <v>10</v>
      </c>
      <c r="AL20" s="1">
        <v>5</v>
      </c>
      <c r="AM20" s="1">
        <v>6.8</v>
      </c>
    </row>
    <row r="21" spans="1:39">
      <c r="A21" s="1" t="s">
        <v>9732</v>
      </c>
      <c r="B21" s="4" t="s">
        <v>9736</v>
      </c>
      <c r="C21" s="1">
        <v>1939</v>
      </c>
      <c r="D21" s="1">
        <v>2023</v>
      </c>
      <c r="E21" s="1" t="s">
        <v>9734</v>
      </c>
      <c r="F21" s="1" t="s">
        <v>6524</v>
      </c>
      <c r="G21" s="162">
        <f>(AVERAGE(H21:AX21))</f>
        <v>5.4333333333333336</v>
      </c>
      <c r="H21" s="1">
        <v>7</v>
      </c>
      <c r="I21" s="1">
        <v>8</v>
      </c>
      <c r="J21" s="1">
        <v>5</v>
      </c>
      <c r="K21" s="1">
        <v>3</v>
      </c>
      <c r="L21" s="1">
        <v>6</v>
      </c>
      <c r="M21" s="1">
        <v>3</v>
      </c>
      <c r="N21" s="1">
        <v>4</v>
      </c>
      <c r="O21" s="1">
        <v>10</v>
      </c>
      <c r="P21" s="1">
        <v>7</v>
      </c>
      <c r="Q21" s="1">
        <v>2</v>
      </c>
      <c r="R21" s="1">
        <v>7</v>
      </c>
      <c r="S21" s="1">
        <v>8</v>
      </c>
      <c r="T21" s="1">
        <v>6</v>
      </c>
      <c r="U21" s="1">
        <v>5</v>
      </c>
      <c r="V21" s="1">
        <v>3</v>
      </c>
      <c r="W21" s="1">
        <v>6</v>
      </c>
      <c r="X21" s="1">
        <v>8</v>
      </c>
      <c r="Y21" s="1">
        <v>10</v>
      </c>
      <c r="Z21" s="1">
        <v>7</v>
      </c>
      <c r="AA21" s="1">
        <v>5</v>
      </c>
      <c r="AB21" s="1">
        <v>6</v>
      </c>
      <c r="AC21" s="1">
        <v>7</v>
      </c>
      <c r="AD21" s="1">
        <v>6</v>
      </c>
      <c r="AE21" s="1">
        <v>2</v>
      </c>
      <c r="AF21" s="1">
        <v>3</v>
      </c>
      <c r="AG21" s="1">
        <v>3</v>
      </c>
      <c r="AH21" s="1">
        <v>4</v>
      </c>
      <c r="AI21" s="1">
        <v>5</v>
      </c>
      <c r="AJ21" s="1">
        <v>4</v>
      </c>
      <c r="AK21" s="1">
        <v>3</v>
      </c>
    </row>
    <row r="22" spans="1:39">
      <c r="A22" s="1" t="s">
        <v>9732</v>
      </c>
      <c r="B22" s="4" t="s">
        <v>9779</v>
      </c>
      <c r="C22" s="1">
        <v>1899</v>
      </c>
      <c r="D22" s="1">
        <v>2022</v>
      </c>
      <c r="E22" s="1" t="s">
        <v>9778</v>
      </c>
      <c r="F22" s="1" t="s">
        <v>6524</v>
      </c>
      <c r="G22" s="162">
        <f t="shared" ref="G22:G36" si="0">(AVERAGE(H22:N22))</f>
        <v>5.4285714285714288</v>
      </c>
      <c r="H22" s="1">
        <v>9</v>
      </c>
      <c r="I22" s="1">
        <v>10</v>
      </c>
      <c r="J22" s="1">
        <v>0</v>
      </c>
      <c r="K22" s="1">
        <v>6</v>
      </c>
      <c r="L22" s="1">
        <v>8</v>
      </c>
      <c r="M22" s="1">
        <v>3</v>
      </c>
      <c r="N22" s="1">
        <v>2</v>
      </c>
    </row>
    <row r="23" spans="1:39">
      <c r="A23" s="1" t="s">
        <v>9732</v>
      </c>
      <c r="B23" s="4" t="s">
        <v>9761</v>
      </c>
      <c r="C23" s="1">
        <v>1988</v>
      </c>
      <c r="D23" s="1">
        <v>2022</v>
      </c>
      <c r="E23" s="1" t="s">
        <v>9760</v>
      </c>
      <c r="F23" s="1" t="s">
        <v>6524</v>
      </c>
      <c r="G23" s="162">
        <f t="shared" si="0"/>
        <v>5.2857142857142856</v>
      </c>
      <c r="H23" s="1">
        <v>4</v>
      </c>
      <c r="I23" s="1">
        <v>5</v>
      </c>
      <c r="J23" s="1">
        <v>6</v>
      </c>
      <c r="K23" s="1">
        <v>7</v>
      </c>
      <c r="L23" s="1">
        <v>6</v>
      </c>
      <c r="M23" s="1">
        <v>4</v>
      </c>
      <c r="N23" s="1">
        <v>5</v>
      </c>
    </row>
    <row r="24" spans="1:39">
      <c r="A24" s="1" t="s">
        <v>9732</v>
      </c>
      <c r="B24" s="4" t="s">
        <v>9745</v>
      </c>
      <c r="C24" s="1">
        <v>1970</v>
      </c>
      <c r="D24" s="1">
        <v>2022</v>
      </c>
      <c r="E24" s="1" t="s">
        <v>9744</v>
      </c>
      <c r="F24" s="1" t="s">
        <v>6524</v>
      </c>
      <c r="G24" s="162">
        <f t="shared" si="0"/>
        <v>4.8571428571428568</v>
      </c>
      <c r="H24" s="1">
        <v>7</v>
      </c>
      <c r="I24" s="1">
        <v>8</v>
      </c>
      <c r="J24" s="1">
        <v>4</v>
      </c>
      <c r="K24" s="1">
        <v>5</v>
      </c>
      <c r="L24" s="1">
        <v>4</v>
      </c>
      <c r="M24" s="1">
        <v>2</v>
      </c>
      <c r="N24" s="1">
        <v>4</v>
      </c>
    </row>
    <row r="25" spans="1:39">
      <c r="A25" s="1" t="s">
        <v>9732</v>
      </c>
      <c r="B25" s="4" t="s">
        <v>9775</v>
      </c>
      <c r="C25" s="1">
        <v>1859</v>
      </c>
      <c r="D25" s="1">
        <v>2022</v>
      </c>
      <c r="E25" s="1" t="s">
        <v>9740</v>
      </c>
      <c r="F25" s="1" t="s">
        <v>6524</v>
      </c>
      <c r="G25" s="162">
        <f t="shared" si="0"/>
        <v>4.4285714285714288</v>
      </c>
      <c r="H25" s="1">
        <v>8</v>
      </c>
      <c r="I25" s="1">
        <v>7</v>
      </c>
      <c r="J25" s="1">
        <v>1</v>
      </c>
      <c r="K25" s="1">
        <v>3</v>
      </c>
      <c r="L25" s="1">
        <v>4</v>
      </c>
      <c r="M25" s="1">
        <v>6</v>
      </c>
      <c r="N25" s="1">
        <v>2</v>
      </c>
    </row>
    <row r="26" spans="1:39">
      <c r="A26" s="1" t="s">
        <v>9732</v>
      </c>
      <c r="B26" s="4" t="s">
        <v>9777</v>
      </c>
      <c r="C26" s="1">
        <v>2018</v>
      </c>
      <c r="D26" s="1">
        <v>2022</v>
      </c>
      <c r="E26" s="1" t="s">
        <v>9776</v>
      </c>
      <c r="F26" s="1" t="s">
        <v>6524</v>
      </c>
      <c r="G26" s="162">
        <f t="shared" si="0"/>
        <v>4.4285714285714288</v>
      </c>
      <c r="H26" s="1">
        <v>4</v>
      </c>
      <c r="I26" s="1">
        <v>9</v>
      </c>
      <c r="J26" s="1">
        <v>6</v>
      </c>
      <c r="K26" s="1">
        <v>1</v>
      </c>
      <c r="L26" s="1">
        <v>6</v>
      </c>
      <c r="M26" s="1">
        <v>3</v>
      </c>
      <c r="N26" s="1">
        <v>2</v>
      </c>
    </row>
    <row r="27" spans="1:39">
      <c r="A27" s="1" t="s">
        <v>9732</v>
      </c>
      <c r="B27" s="4" t="s">
        <v>9739</v>
      </c>
      <c r="C27" s="1">
        <v>1884</v>
      </c>
      <c r="D27" s="1">
        <v>2022</v>
      </c>
      <c r="E27" s="1" t="s">
        <v>9738</v>
      </c>
      <c r="F27" s="1" t="s">
        <v>6524</v>
      </c>
      <c r="G27" s="162">
        <f t="shared" si="0"/>
        <v>4.2857142857142856</v>
      </c>
      <c r="H27" s="1">
        <v>6</v>
      </c>
      <c r="I27" s="1">
        <v>7</v>
      </c>
      <c r="J27" s="1">
        <v>3</v>
      </c>
      <c r="K27" s="1">
        <v>2</v>
      </c>
      <c r="L27" s="1">
        <v>7</v>
      </c>
      <c r="M27" s="1">
        <v>3</v>
      </c>
      <c r="N27" s="1">
        <v>2</v>
      </c>
    </row>
    <row r="28" spans="1:39">
      <c r="A28" s="1" t="s">
        <v>9732</v>
      </c>
      <c r="B28" s="4" t="s">
        <v>9757</v>
      </c>
      <c r="C28" s="1">
        <v>2020</v>
      </c>
      <c r="D28" s="1">
        <v>2022</v>
      </c>
      <c r="E28" s="1" t="s">
        <v>9756</v>
      </c>
      <c r="F28" s="1" t="s">
        <v>9774</v>
      </c>
      <c r="G28" s="162">
        <f t="shared" si="0"/>
        <v>7.5714285714285712</v>
      </c>
      <c r="H28" s="1">
        <v>7</v>
      </c>
      <c r="I28" s="1">
        <v>6</v>
      </c>
      <c r="J28" s="1">
        <v>9</v>
      </c>
      <c r="K28" s="1">
        <v>8</v>
      </c>
      <c r="L28" s="1">
        <v>7</v>
      </c>
      <c r="M28" s="1">
        <v>8</v>
      </c>
      <c r="N28" s="1">
        <v>8</v>
      </c>
    </row>
    <row r="29" spans="1:39">
      <c r="A29" s="1" t="s">
        <v>9732</v>
      </c>
      <c r="B29" s="4" t="s">
        <v>9754</v>
      </c>
      <c r="C29" s="1">
        <v>1954</v>
      </c>
      <c r="D29" s="1">
        <v>2022</v>
      </c>
      <c r="E29" s="1" t="s">
        <v>9753</v>
      </c>
      <c r="F29" s="1" t="s">
        <v>9774</v>
      </c>
      <c r="G29" s="162">
        <f t="shared" si="0"/>
        <v>7.4285714285714288</v>
      </c>
      <c r="H29" s="1">
        <v>8</v>
      </c>
      <c r="I29" s="1">
        <v>8</v>
      </c>
      <c r="J29" s="1">
        <v>8</v>
      </c>
      <c r="K29" s="1">
        <v>5</v>
      </c>
      <c r="L29" s="1">
        <v>8</v>
      </c>
      <c r="M29" s="1">
        <v>8</v>
      </c>
      <c r="N29" s="1">
        <v>7</v>
      </c>
    </row>
    <row r="30" spans="1:39">
      <c r="A30" s="1" t="s">
        <v>9732</v>
      </c>
      <c r="B30" s="4" t="s">
        <v>9761</v>
      </c>
      <c r="C30" s="1">
        <v>1988</v>
      </c>
      <c r="D30" s="1">
        <v>2022</v>
      </c>
      <c r="E30" s="1" t="s">
        <v>9760</v>
      </c>
      <c r="F30" s="1" t="s">
        <v>9774</v>
      </c>
      <c r="G30" s="162">
        <f t="shared" si="0"/>
        <v>6.7142857142857144</v>
      </c>
      <c r="H30" s="1">
        <v>6</v>
      </c>
      <c r="I30" s="1">
        <v>8</v>
      </c>
      <c r="J30" s="1">
        <v>7</v>
      </c>
      <c r="K30" s="1">
        <v>6</v>
      </c>
      <c r="L30" s="1">
        <v>7</v>
      </c>
      <c r="M30" s="1">
        <v>6</v>
      </c>
      <c r="N30" s="1">
        <v>7</v>
      </c>
    </row>
    <row r="31" spans="1:39">
      <c r="A31" s="1" t="s">
        <v>9732</v>
      </c>
      <c r="B31" s="4" t="s">
        <v>9759</v>
      </c>
      <c r="C31" s="1">
        <v>1960</v>
      </c>
      <c r="D31" s="1">
        <v>2022</v>
      </c>
      <c r="E31" s="1" t="s">
        <v>9758</v>
      </c>
      <c r="F31" s="1" t="s">
        <v>9774</v>
      </c>
      <c r="G31" s="162">
        <f t="shared" si="0"/>
        <v>6.7142857142857144</v>
      </c>
      <c r="H31" s="1">
        <v>8</v>
      </c>
      <c r="I31" s="1">
        <v>6</v>
      </c>
      <c r="J31" s="1">
        <v>8</v>
      </c>
      <c r="K31" s="1">
        <v>7</v>
      </c>
      <c r="L31" s="1">
        <v>7</v>
      </c>
      <c r="M31" s="1">
        <v>5</v>
      </c>
      <c r="N31" s="1">
        <v>6</v>
      </c>
    </row>
    <row r="32" spans="1:39">
      <c r="A32" s="1" t="s">
        <v>9732</v>
      </c>
      <c r="B32" s="4">
        <v>1984</v>
      </c>
      <c r="C32" s="1">
        <v>1949</v>
      </c>
      <c r="D32" s="1">
        <v>2022</v>
      </c>
      <c r="E32" s="1" t="s">
        <v>9755</v>
      </c>
      <c r="F32" s="1" t="s">
        <v>9774</v>
      </c>
      <c r="G32" s="162">
        <f t="shared" si="0"/>
        <v>6.4285714285714288</v>
      </c>
      <c r="H32" s="1">
        <v>7</v>
      </c>
      <c r="I32" s="1">
        <v>7</v>
      </c>
      <c r="J32" s="1">
        <v>6</v>
      </c>
      <c r="K32" s="1">
        <v>6</v>
      </c>
      <c r="L32" s="1">
        <v>6</v>
      </c>
      <c r="M32" s="1">
        <v>7</v>
      </c>
      <c r="N32" s="1">
        <v>6</v>
      </c>
    </row>
    <row r="33" spans="1:41">
      <c r="A33" s="1" t="s">
        <v>9732</v>
      </c>
      <c r="B33" s="4" t="s">
        <v>9750</v>
      </c>
      <c r="C33" s="1">
        <v>2003</v>
      </c>
      <c r="D33" s="1">
        <v>2022</v>
      </c>
      <c r="E33" s="1" t="s">
        <v>9749</v>
      </c>
      <c r="F33" s="1" t="s">
        <v>9774</v>
      </c>
      <c r="G33" s="162">
        <f t="shared" si="0"/>
        <v>6</v>
      </c>
      <c r="H33" s="1">
        <v>6</v>
      </c>
      <c r="I33" s="1">
        <v>5</v>
      </c>
      <c r="J33" s="1">
        <v>8</v>
      </c>
      <c r="K33" s="1">
        <v>5</v>
      </c>
      <c r="L33" s="1">
        <v>5</v>
      </c>
      <c r="M33" s="1">
        <v>7</v>
      </c>
      <c r="N33" s="1">
        <v>6</v>
      </c>
    </row>
    <row r="34" spans="1:41">
      <c r="A34" s="1" t="s">
        <v>9732</v>
      </c>
      <c r="B34" s="4" t="s">
        <v>9775</v>
      </c>
      <c r="C34" s="1">
        <v>1859</v>
      </c>
      <c r="D34" s="1">
        <v>2022</v>
      </c>
      <c r="E34" s="1" t="s">
        <v>9740</v>
      </c>
      <c r="F34" s="1" t="s">
        <v>9774</v>
      </c>
      <c r="G34" s="162">
        <f t="shared" si="0"/>
        <v>5</v>
      </c>
      <c r="H34" s="1">
        <v>8</v>
      </c>
      <c r="I34" s="1">
        <v>6</v>
      </c>
      <c r="J34" s="1">
        <v>4</v>
      </c>
      <c r="K34" s="1">
        <v>4</v>
      </c>
      <c r="L34" s="1">
        <v>4</v>
      </c>
      <c r="M34" s="1">
        <v>5</v>
      </c>
      <c r="N34" s="1">
        <v>4</v>
      </c>
    </row>
    <row r="35" spans="1:41">
      <c r="A35" s="1" t="s">
        <v>9732</v>
      </c>
      <c r="B35" s="4" t="s">
        <v>9745</v>
      </c>
      <c r="C35" s="1">
        <v>1970</v>
      </c>
      <c r="D35" s="1">
        <v>2022</v>
      </c>
      <c r="E35" s="1" t="s">
        <v>9744</v>
      </c>
      <c r="F35" s="1" t="s">
        <v>9774</v>
      </c>
      <c r="G35" s="162">
        <f t="shared" si="0"/>
        <v>4.8571428571428568</v>
      </c>
      <c r="H35" s="1">
        <v>6</v>
      </c>
      <c r="I35" s="1">
        <v>8</v>
      </c>
      <c r="J35" s="1">
        <v>4</v>
      </c>
      <c r="K35" s="1">
        <v>5</v>
      </c>
      <c r="L35" s="1">
        <v>4</v>
      </c>
      <c r="M35" s="1">
        <v>4</v>
      </c>
      <c r="N35" s="1">
        <v>3</v>
      </c>
    </row>
    <row r="36" spans="1:41">
      <c r="A36" s="1" t="s">
        <v>9732</v>
      </c>
      <c r="B36" s="4" t="s">
        <v>9739</v>
      </c>
      <c r="C36" s="1">
        <v>1884</v>
      </c>
      <c r="D36" s="1">
        <v>2022</v>
      </c>
      <c r="E36" s="1" t="s">
        <v>9738</v>
      </c>
      <c r="F36" s="1" t="s">
        <v>9774</v>
      </c>
      <c r="G36" s="162">
        <f t="shared" si="0"/>
        <v>4.7142857142857144</v>
      </c>
      <c r="H36" s="1">
        <v>6</v>
      </c>
      <c r="I36" s="1">
        <v>7</v>
      </c>
      <c r="J36" s="1">
        <v>3</v>
      </c>
      <c r="K36" s="1">
        <v>3</v>
      </c>
      <c r="L36" s="1">
        <v>6</v>
      </c>
      <c r="M36" s="1">
        <v>6</v>
      </c>
      <c r="N36" s="1">
        <v>2</v>
      </c>
    </row>
    <row r="37" spans="1:41">
      <c r="A37" s="1" t="s">
        <v>2179</v>
      </c>
      <c r="B37" s="4" t="s">
        <v>9773</v>
      </c>
      <c r="C37" s="1">
        <v>2023</v>
      </c>
      <c r="D37" s="1">
        <v>2024</v>
      </c>
      <c r="E37" s="1" t="s">
        <v>9772</v>
      </c>
      <c r="F37" s="1" t="s">
        <v>9733</v>
      </c>
      <c r="G37" s="162">
        <f>(AVERAGE(H37:AX37))</f>
        <v>7.65625</v>
      </c>
      <c r="H37" s="1">
        <v>8</v>
      </c>
      <c r="I37" s="1">
        <v>8</v>
      </c>
      <c r="J37" s="1">
        <v>8</v>
      </c>
      <c r="K37" s="1">
        <v>8</v>
      </c>
      <c r="L37" s="1" t="s">
        <v>55</v>
      </c>
      <c r="M37" s="1" t="s">
        <v>55</v>
      </c>
      <c r="N37" s="1">
        <v>9</v>
      </c>
      <c r="O37" s="1">
        <v>6</v>
      </c>
      <c r="P37" s="1">
        <v>8</v>
      </c>
      <c r="Q37" s="1">
        <v>8</v>
      </c>
      <c r="R37" s="1">
        <v>8</v>
      </c>
      <c r="S37" s="1">
        <v>7</v>
      </c>
      <c r="T37" s="1">
        <v>7</v>
      </c>
      <c r="U37" s="1">
        <v>7</v>
      </c>
      <c r="V37" s="1">
        <v>7</v>
      </c>
      <c r="W37" s="1">
        <v>7</v>
      </c>
      <c r="X37" s="1">
        <v>7</v>
      </c>
      <c r="Y37" s="1">
        <v>7</v>
      </c>
      <c r="Z37" s="1">
        <v>8</v>
      </c>
      <c r="AA37" s="1">
        <v>6</v>
      </c>
      <c r="AB37" s="1">
        <v>8</v>
      </c>
      <c r="AC37" s="1">
        <v>7</v>
      </c>
      <c r="AD37" s="1">
        <v>8</v>
      </c>
      <c r="AE37" s="1">
        <v>7</v>
      </c>
      <c r="AF37" s="1">
        <v>8</v>
      </c>
      <c r="AG37" s="1">
        <v>9</v>
      </c>
      <c r="AH37" s="1">
        <v>9</v>
      </c>
      <c r="AI37" s="1">
        <v>8</v>
      </c>
      <c r="AJ37" s="1">
        <v>8</v>
      </c>
      <c r="AK37" s="1">
        <v>8</v>
      </c>
      <c r="AL37" s="1">
        <v>8</v>
      </c>
      <c r="AM37" s="1">
        <v>8</v>
      </c>
      <c r="AN37" s="1">
        <v>7</v>
      </c>
      <c r="AO37" s="1">
        <v>8</v>
      </c>
    </row>
    <row r="38" spans="1:41">
      <c r="A38" s="1" t="s">
        <v>2179</v>
      </c>
      <c r="B38" s="4" t="s">
        <v>9771</v>
      </c>
      <c r="C38" s="16">
        <v>1965</v>
      </c>
      <c r="D38" s="1">
        <v>2023</v>
      </c>
      <c r="E38" s="1" t="s">
        <v>9770</v>
      </c>
      <c r="F38" s="1" t="s">
        <v>9733</v>
      </c>
      <c r="G38" s="162">
        <f>(AVERAGE(H38:AX38))</f>
        <v>7.25</v>
      </c>
      <c r="H38" s="1">
        <v>7</v>
      </c>
      <c r="I38" s="1">
        <v>8</v>
      </c>
      <c r="J38" s="1">
        <v>9</v>
      </c>
      <c r="K38" s="1">
        <v>7</v>
      </c>
      <c r="O38" s="1">
        <v>6</v>
      </c>
      <c r="P38" s="1">
        <v>6</v>
      </c>
      <c r="Q38" s="1">
        <v>7</v>
      </c>
      <c r="R38" s="1">
        <v>8</v>
      </c>
    </row>
    <row r="39" spans="1:41">
      <c r="A39" s="1" t="s">
        <v>2179</v>
      </c>
      <c r="B39" s="4" t="s">
        <v>9769</v>
      </c>
      <c r="C39" s="16">
        <v>1983</v>
      </c>
      <c r="D39" s="1">
        <v>2024</v>
      </c>
      <c r="E39" s="1" t="s">
        <v>9768</v>
      </c>
      <c r="F39" s="1" t="s">
        <v>9733</v>
      </c>
      <c r="G39" s="162">
        <f>(AVERAGE(H39:AX39))</f>
        <v>5.8125</v>
      </c>
      <c r="H39" s="1">
        <v>5</v>
      </c>
      <c r="I39" s="1">
        <v>4</v>
      </c>
      <c r="J39" s="1">
        <v>9</v>
      </c>
      <c r="K39" s="1">
        <v>6</v>
      </c>
      <c r="N39" s="1">
        <v>6</v>
      </c>
      <c r="O39" s="1">
        <v>5</v>
      </c>
      <c r="P39" s="1">
        <v>5</v>
      </c>
      <c r="Q39" s="1">
        <v>5</v>
      </c>
      <c r="R39" s="1">
        <v>5</v>
      </c>
      <c r="S39" s="1">
        <v>6</v>
      </c>
      <c r="T39" s="1">
        <v>6</v>
      </c>
      <c r="U39" s="1">
        <v>6</v>
      </c>
      <c r="V39" s="1">
        <v>6</v>
      </c>
      <c r="W39" s="1">
        <v>6</v>
      </c>
      <c r="X39" s="1">
        <v>6</v>
      </c>
      <c r="Y39" s="1">
        <v>7</v>
      </c>
    </row>
    <row r="40" spans="1:41">
      <c r="A40" s="1" t="s">
        <v>2179</v>
      </c>
      <c r="B40" s="1" t="s">
        <v>9767</v>
      </c>
      <c r="C40" s="16">
        <v>1791</v>
      </c>
      <c r="D40" s="1">
        <v>2024</v>
      </c>
      <c r="E40" s="1" t="s">
        <v>9766</v>
      </c>
      <c r="F40" s="1" t="s">
        <v>9733</v>
      </c>
      <c r="G40" s="162">
        <f>(AVERAGE(H40:AX40))</f>
        <v>5.083333333333333</v>
      </c>
      <c r="H40" s="1">
        <v>4</v>
      </c>
      <c r="I40" s="1">
        <v>6</v>
      </c>
      <c r="J40" s="1">
        <v>5</v>
      </c>
      <c r="K40" s="1">
        <v>7</v>
      </c>
      <c r="L40" s="1" t="s">
        <v>55</v>
      </c>
      <c r="M40" s="1" t="s">
        <v>55</v>
      </c>
      <c r="N40" s="1">
        <v>5</v>
      </c>
      <c r="O40" s="1">
        <v>6</v>
      </c>
      <c r="P40" s="1">
        <v>5</v>
      </c>
      <c r="Q40" s="1">
        <v>5</v>
      </c>
      <c r="R40" s="1">
        <v>5</v>
      </c>
      <c r="S40" s="1">
        <v>3</v>
      </c>
      <c r="T40" s="1">
        <v>5</v>
      </c>
      <c r="U40" s="1">
        <v>6</v>
      </c>
      <c r="V40" s="1">
        <v>5</v>
      </c>
      <c r="W40" s="1">
        <v>5</v>
      </c>
      <c r="X40" s="1">
        <v>6</v>
      </c>
      <c r="Y40" s="1">
        <v>5</v>
      </c>
      <c r="Z40" s="1">
        <v>5</v>
      </c>
      <c r="AA40" s="1">
        <v>6</v>
      </c>
      <c r="AB40" s="1">
        <v>4</v>
      </c>
      <c r="AC40" s="1">
        <v>4</v>
      </c>
      <c r="AD40" s="1">
        <v>4</v>
      </c>
      <c r="AE40" s="1">
        <v>5</v>
      </c>
      <c r="AF40" s="1">
        <v>5</v>
      </c>
      <c r="AG40" s="1">
        <v>6</v>
      </c>
    </row>
    <row r="41" spans="1:41">
      <c r="A41" s="1" t="s">
        <v>2179</v>
      </c>
      <c r="B41" s="4" t="s">
        <v>9765</v>
      </c>
      <c r="C41" s="16" t="s">
        <v>9764</v>
      </c>
      <c r="D41" s="1">
        <v>2023</v>
      </c>
      <c r="E41" s="1" t="s">
        <v>9763</v>
      </c>
      <c r="F41" s="1" t="s">
        <v>9733</v>
      </c>
      <c r="G41" s="162">
        <f>(AVERAGE(H41:AX41))</f>
        <v>4.666666666666667</v>
      </c>
      <c r="H41" s="1">
        <v>5</v>
      </c>
      <c r="I41" s="1">
        <v>6</v>
      </c>
      <c r="J41" s="1">
        <v>4</v>
      </c>
      <c r="K41" s="1">
        <v>4</v>
      </c>
      <c r="O41" s="1">
        <v>3</v>
      </c>
      <c r="P41" s="1">
        <v>8</v>
      </c>
      <c r="Q41" s="1">
        <v>4</v>
      </c>
      <c r="R41" s="1">
        <v>4</v>
      </c>
      <c r="S41" s="1">
        <v>4</v>
      </c>
    </row>
    <row r="42" spans="1:41">
      <c r="A42" s="1" t="s">
        <v>9732</v>
      </c>
      <c r="B42" s="4" t="s">
        <v>9762</v>
      </c>
      <c r="C42" s="1">
        <v>1846</v>
      </c>
      <c r="D42" s="1">
        <v>2023</v>
      </c>
      <c r="E42" s="1" t="s">
        <v>9742</v>
      </c>
      <c r="F42" s="1" t="s">
        <v>9733</v>
      </c>
      <c r="G42" s="162">
        <f t="shared" ref="G42:G47" si="1">(AVERAGE(H42:N42))</f>
        <v>7.8571428571428568</v>
      </c>
      <c r="H42" s="1">
        <v>10</v>
      </c>
      <c r="I42" s="1">
        <v>6</v>
      </c>
      <c r="J42" s="1">
        <v>7</v>
      </c>
      <c r="K42" s="1">
        <v>5</v>
      </c>
      <c r="L42" s="1">
        <v>8</v>
      </c>
      <c r="M42" s="1">
        <v>9</v>
      </c>
      <c r="N42" s="1">
        <v>10</v>
      </c>
    </row>
    <row r="43" spans="1:41">
      <c r="A43" s="1" t="s">
        <v>9732</v>
      </c>
      <c r="B43" s="4" t="s">
        <v>9761</v>
      </c>
      <c r="C43" s="1">
        <v>1988</v>
      </c>
      <c r="D43" s="1">
        <v>2022</v>
      </c>
      <c r="E43" s="1" t="s">
        <v>9760</v>
      </c>
      <c r="F43" s="1" t="s">
        <v>9733</v>
      </c>
      <c r="G43" s="162">
        <f t="shared" si="1"/>
        <v>7.4285714285714288</v>
      </c>
      <c r="H43" s="1">
        <v>7</v>
      </c>
      <c r="I43" s="1">
        <v>7</v>
      </c>
      <c r="J43" s="1">
        <v>8</v>
      </c>
      <c r="K43" s="1">
        <v>7</v>
      </c>
      <c r="L43" s="1">
        <v>7</v>
      </c>
      <c r="M43" s="1">
        <v>8</v>
      </c>
      <c r="N43" s="1">
        <v>8</v>
      </c>
    </row>
    <row r="44" spans="1:41">
      <c r="A44" s="1" t="s">
        <v>9732</v>
      </c>
      <c r="B44" s="4" t="s">
        <v>9759</v>
      </c>
      <c r="C44" s="1">
        <v>1960</v>
      </c>
      <c r="D44" s="1">
        <v>2022</v>
      </c>
      <c r="E44" s="1" t="s">
        <v>9758</v>
      </c>
      <c r="F44" s="1" t="s">
        <v>9733</v>
      </c>
      <c r="G44" s="162">
        <f t="shared" si="1"/>
        <v>7.4285714285714288</v>
      </c>
      <c r="H44" s="1">
        <v>8</v>
      </c>
      <c r="I44" s="1">
        <v>7</v>
      </c>
      <c r="J44" s="1">
        <v>9</v>
      </c>
      <c r="K44" s="1">
        <v>7</v>
      </c>
      <c r="L44" s="1">
        <v>8</v>
      </c>
      <c r="M44" s="1">
        <v>6</v>
      </c>
      <c r="N44" s="1">
        <v>7</v>
      </c>
    </row>
    <row r="45" spans="1:41">
      <c r="A45" s="1" t="s">
        <v>9732</v>
      </c>
      <c r="B45" s="4" t="s">
        <v>9757</v>
      </c>
      <c r="C45" s="1">
        <v>2020</v>
      </c>
      <c r="D45" s="1">
        <v>2022</v>
      </c>
      <c r="E45" s="1" t="s">
        <v>9756</v>
      </c>
      <c r="F45" s="1" t="s">
        <v>9733</v>
      </c>
      <c r="G45" s="162">
        <f t="shared" si="1"/>
        <v>7.1428571428571432</v>
      </c>
      <c r="H45" s="1">
        <v>6</v>
      </c>
      <c r="I45" s="1">
        <v>6</v>
      </c>
      <c r="J45" s="1">
        <v>8</v>
      </c>
      <c r="K45" s="1">
        <v>8</v>
      </c>
      <c r="L45" s="1">
        <v>7</v>
      </c>
      <c r="M45" s="1">
        <v>8</v>
      </c>
      <c r="N45" s="1">
        <v>7</v>
      </c>
    </row>
    <row r="46" spans="1:41">
      <c r="A46" s="1" t="s">
        <v>9732</v>
      </c>
      <c r="B46" s="4">
        <v>1984</v>
      </c>
      <c r="C46" s="1">
        <v>1949</v>
      </c>
      <c r="D46" s="1">
        <v>2022</v>
      </c>
      <c r="E46" s="1" t="s">
        <v>9755</v>
      </c>
      <c r="F46" s="1" t="s">
        <v>9733</v>
      </c>
      <c r="G46" s="162">
        <f t="shared" si="1"/>
        <v>7.1428571428571432</v>
      </c>
      <c r="H46" s="1">
        <v>7</v>
      </c>
      <c r="I46" s="1">
        <v>8</v>
      </c>
      <c r="J46" s="1">
        <v>6</v>
      </c>
      <c r="K46" s="1">
        <v>6</v>
      </c>
      <c r="L46" s="1">
        <v>8</v>
      </c>
      <c r="M46" s="1">
        <v>8</v>
      </c>
      <c r="N46" s="1">
        <v>7</v>
      </c>
    </row>
    <row r="47" spans="1:41">
      <c r="A47" s="1" t="s">
        <v>9732</v>
      </c>
      <c r="B47" s="4" t="s">
        <v>9754</v>
      </c>
      <c r="C47" s="1">
        <v>1954</v>
      </c>
      <c r="D47" s="1">
        <v>2022</v>
      </c>
      <c r="E47" s="1" t="s">
        <v>9753</v>
      </c>
      <c r="F47" s="1" t="s">
        <v>9733</v>
      </c>
      <c r="G47" s="162">
        <f t="shared" si="1"/>
        <v>6.5714285714285712</v>
      </c>
      <c r="H47" s="1">
        <v>7</v>
      </c>
      <c r="I47" s="1">
        <v>8</v>
      </c>
      <c r="J47" s="1">
        <v>8</v>
      </c>
      <c r="K47" s="1">
        <v>6</v>
      </c>
      <c r="L47" s="1">
        <v>5</v>
      </c>
      <c r="M47" s="1">
        <v>6</v>
      </c>
      <c r="N47" s="1">
        <v>6</v>
      </c>
    </row>
    <row r="48" spans="1:41">
      <c r="A48" s="1" t="s">
        <v>9732</v>
      </c>
      <c r="B48" s="4" t="s">
        <v>9752</v>
      </c>
      <c r="C48" s="1">
        <v>1897</v>
      </c>
      <c r="D48" s="1">
        <v>2024</v>
      </c>
      <c r="E48" s="1" t="s">
        <v>9751</v>
      </c>
      <c r="F48" s="1" t="s">
        <v>9733</v>
      </c>
      <c r="G48" s="162">
        <f>(AVERAGE(H48:AX48))</f>
        <v>6.5294117647058822</v>
      </c>
      <c r="H48" s="1">
        <v>7</v>
      </c>
      <c r="I48" s="1">
        <v>5</v>
      </c>
      <c r="J48" s="1">
        <v>5</v>
      </c>
      <c r="K48" s="1">
        <v>4</v>
      </c>
      <c r="L48" s="1">
        <v>8</v>
      </c>
      <c r="M48" s="1">
        <v>5</v>
      </c>
      <c r="N48" s="1">
        <v>6</v>
      </c>
      <c r="O48" s="1">
        <v>5</v>
      </c>
      <c r="P48" s="1">
        <v>5</v>
      </c>
      <c r="Q48" s="1">
        <v>6</v>
      </c>
      <c r="R48" s="1">
        <v>7</v>
      </c>
      <c r="S48" s="1">
        <v>4</v>
      </c>
      <c r="T48" s="1">
        <v>4</v>
      </c>
      <c r="U48" s="1">
        <v>7</v>
      </c>
      <c r="V48" s="1">
        <v>7</v>
      </c>
      <c r="W48" s="1">
        <v>7</v>
      </c>
      <c r="X48" s="1">
        <v>7</v>
      </c>
      <c r="Y48" s="1">
        <v>7</v>
      </c>
      <c r="Z48" s="1">
        <v>8</v>
      </c>
      <c r="AA48" s="1">
        <v>8</v>
      </c>
      <c r="AB48" s="1">
        <v>7</v>
      </c>
      <c r="AC48" s="1">
        <v>7</v>
      </c>
      <c r="AD48" s="1">
        <v>8</v>
      </c>
      <c r="AE48" s="1">
        <v>6</v>
      </c>
      <c r="AF48" s="1">
        <v>8</v>
      </c>
      <c r="AG48" s="1">
        <v>7</v>
      </c>
      <c r="AH48" s="1">
        <v>6</v>
      </c>
      <c r="AI48" s="1">
        <v>9</v>
      </c>
      <c r="AJ48" s="1">
        <v>6</v>
      </c>
      <c r="AK48" s="1">
        <v>7</v>
      </c>
      <c r="AL48" s="1">
        <v>7</v>
      </c>
      <c r="AM48" s="1">
        <v>7</v>
      </c>
      <c r="AN48" s="1">
        <v>7</v>
      </c>
      <c r="AO48" s="1">
        <v>8</v>
      </c>
    </row>
    <row r="49" spans="1:67">
      <c r="A49" s="1" t="s">
        <v>9732</v>
      </c>
      <c r="B49" s="4" t="s">
        <v>9750</v>
      </c>
      <c r="C49" s="1">
        <v>2003</v>
      </c>
      <c r="D49" s="1">
        <v>2022</v>
      </c>
      <c r="E49" s="1" t="s">
        <v>9749</v>
      </c>
      <c r="F49" s="1" t="s">
        <v>9733</v>
      </c>
      <c r="G49" s="162">
        <f>(AVERAGE(H49:N49))</f>
        <v>6.4285714285714288</v>
      </c>
      <c r="H49" s="1">
        <v>6</v>
      </c>
      <c r="I49" s="1">
        <v>6</v>
      </c>
      <c r="J49" s="1">
        <v>8</v>
      </c>
      <c r="K49" s="1">
        <v>6</v>
      </c>
      <c r="L49" s="1">
        <v>6</v>
      </c>
      <c r="M49" s="1">
        <v>7</v>
      </c>
      <c r="N49" s="1">
        <v>6</v>
      </c>
    </row>
    <row r="50" spans="1:67">
      <c r="A50" s="1" t="s">
        <v>9732</v>
      </c>
      <c r="B50" s="4" t="s">
        <v>9748</v>
      </c>
      <c r="C50" s="16">
        <v>1952</v>
      </c>
      <c r="D50" s="1">
        <v>2023</v>
      </c>
      <c r="E50" s="1" t="s">
        <v>9734</v>
      </c>
      <c r="F50" s="1" t="s">
        <v>9733</v>
      </c>
      <c r="G50" s="162">
        <f>(AVERAGE(H50:AX50))</f>
        <v>5.558139534883721</v>
      </c>
      <c r="H50" s="1">
        <v>7</v>
      </c>
      <c r="I50" s="1">
        <v>6</v>
      </c>
      <c r="J50" s="1">
        <v>9</v>
      </c>
      <c r="K50" s="1">
        <v>7</v>
      </c>
      <c r="L50" s="1">
        <v>6</v>
      </c>
      <c r="M50" s="1">
        <v>5</v>
      </c>
      <c r="N50" s="1">
        <v>6</v>
      </c>
      <c r="O50" s="1">
        <v>5</v>
      </c>
      <c r="P50" s="1">
        <v>3</v>
      </c>
      <c r="Q50" s="1">
        <v>6</v>
      </c>
      <c r="R50" s="1">
        <v>4</v>
      </c>
      <c r="S50" s="1">
        <v>4</v>
      </c>
      <c r="T50" s="1">
        <v>5</v>
      </c>
      <c r="U50" s="1">
        <v>6</v>
      </c>
      <c r="V50" s="1">
        <v>7</v>
      </c>
      <c r="W50" s="1">
        <v>6</v>
      </c>
      <c r="X50" s="1">
        <v>8</v>
      </c>
      <c r="Y50" s="1">
        <v>5</v>
      </c>
      <c r="Z50" s="1">
        <v>6</v>
      </c>
      <c r="AA50" s="1">
        <v>6</v>
      </c>
      <c r="AB50" s="1">
        <v>6</v>
      </c>
      <c r="AC50" s="1">
        <v>5</v>
      </c>
      <c r="AD50" s="1">
        <v>5</v>
      </c>
      <c r="AE50" s="1">
        <v>5</v>
      </c>
      <c r="AF50" s="1">
        <v>5</v>
      </c>
      <c r="AG50" s="1">
        <v>5</v>
      </c>
      <c r="AH50" s="1">
        <v>6</v>
      </c>
      <c r="AI50" s="1">
        <v>6</v>
      </c>
      <c r="AJ50" s="1">
        <v>6</v>
      </c>
      <c r="AK50" s="1">
        <v>5</v>
      </c>
      <c r="AL50" s="1">
        <v>7</v>
      </c>
      <c r="AM50" s="1">
        <v>5</v>
      </c>
      <c r="AN50" s="1">
        <v>5</v>
      </c>
      <c r="AO50" s="1">
        <v>7</v>
      </c>
      <c r="AP50" s="1">
        <v>5</v>
      </c>
      <c r="AQ50" s="1">
        <v>6</v>
      </c>
      <c r="AR50" s="1">
        <v>4</v>
      </c>
      <c r="AS50" s="1">
        <v>5</v>
      </c>
      <c r="AT50" s="1">
        <v>6</v>
      </c>
      <c r="AU50" s="1">
        <v>4</v>
      </c>
      <c r="AV50" s="1">
        <v>4</v>
      </c>
      <c r="AW50" s="1">
        <v>5</v>
      </c>
      <c r="AX50" s="1">
        <v>5</v>
      </c>
      <c r="AY50" s="1">
        <v>6</v>
      </c>
      <c r="AZ50" s="1">
        <v>4</v>
      </c>
      <c r="BA50" s="1">
        <v>4</v>
      </c>
      <c r="BB50" s="1">
        <v>4</v>
      </c>
      <c r="BC50" s="1">
        <v>4</v>
      </c>
      <c r="BD50" s="1">
        <v>4</v>
      </c>
      <c r="BE50" s="1">
        <v>4</v>
      </c>
      <c r="BF50" s="1">
        <v>5</v>
      </c>
      <c r="BG50" s="1">
        <v>4</v>
      </c>
      <c r="BH50" s="1">
        <v>4</v>
      </c>
      <c r="BI50" s="1">
        <v>5</v>
      </c>
      <c r="BJ50" s="1">
        <v>4</v>
      </c>
      <c r="BK50" s="1">
        <v>4</v>
      </c>
      <c r="BL50" s="1">
        <v>4</v>
      </c>
      <c r="BM50" s="1">
        <v>5</v>
      </c>
      <c r="BN50" s="1">
        <v>4</v>
      </c>
      <c r="BO50" s="1">
        <v>3</v>
      </c>
    </row>
    <row r="51" spans="1:67">
      <c r="A51" s="1" t="s">
        <v>9732</v>
      </c>
      <c r="B51" s="4" t="s">
        <v>9747</v>
      </c>
      <c r="C51" s="16">
        <v>1997</v>
      </c>
      <c r="D51" s="1">
        <v>2024</v>
      </c>
      <c r="E51" s="1" t="s">
        <v>9746</v>
      </c>
      <c r="F51" s="1" t="s">
        <v>9733</v>
      </c>
      <c r="G51" s="162">
        <f>(AVERAGE(H51:AX51))</f>
        <v>5.3023255813953485</v>
      </c>
      <c r="H51" s="1">
        <v>4</v>
      </c>
      <c r="I51" s="1">
        <v>4</v>
      </c>
      <c r="J51" s="1">
        <v>8</v>
      </c>
      <c r="K51" s="1">
        <v>5</v>
      </c>
      <c r="L51" s="1">
        <v>5</v>
      </c>
      <c r="M51" s="1">
        <v>2</v>
      </c>
      <c r="N51" s="1">
        <v>3</v>
      </c>
      <c r="O51" s="1">
        <v>5</v>
      </c>
      <c r="P51" s="1">
        <v>3</v>
      </c>
      <c r="Q51" s="1">
        <v>3</v>
      </c>
      <c r="R51" s="1">
        <v>3</v>
      </c>
      <c r="S51" s="1">
        <v>5</v>
      </c>
      <c r="T51" s="1">
        <v>5</v>
      </c>
      <c r="U51" s="1">
        <v>5</v>
      </c>
      <c r="V51" s="1">
        <v>4</v>
      </c>
      <c r="W51" s="1">
        <v>6</v>
      </c>
      <c r="X51" s="1">
        <v>5</v>
      </c>
      <c r="Y51" s="1">
        <v>6</v>
      </c>
      <c r="Z51" s="1">
        <v>6</v>
      </c>
      <c r="AA51" s="1">
        <v>7</v>
      </c>
      <c r="AB51" s="1">
        <v>6</v>
      </c>
      <c r="AC51" s="1">
        <v>5</v>
      </c>
      <c r="AD51" s="1">
        <v>6</v>
      </c>
      <c r="AE51" s="1">
        <v>6</v>
      </c>
      <c r="AF51" s="1">
        <v>6</v>
      </c>
      <c r="AG51" s="1">
        <v>6</v>
      </c>
      <c r="AH51" s="1">
        <v>5</v>
      </c>
      <c r="AI51" s="1">
        <v>5</v>
      </c>
      <c r="AJ51" s="1">
        <v>6</v>
      </c>
      <c r="AK51" s="1">
        <v>6</v>
      </c>
      <c r="AL51" s="1">
        <v>4</v>
      </c>
      <c r="AM51" s="1">
        <v>7</v>
      </c>
      <c r="AN51" s="1">
        <v>6</v>
      </c>
      <c r="AO51" s="1">
        <v>6</v>
      </c>
      <c r="AP51" s="1">
        <v>5</v>
      </c>
      <c r="AQ51" s="1">
        <v>6</v>
      </c>
      <c r="AR51" s="1">
        <v>5</v>
      </c>
      <c r="AS51" s="1">
        <v>6</v>
      </c>
      <c r="AT51" s="1">
        <v>6</v>
      </c>
      <c r="AU51" s="1">
        <v>6</v>
      </c>
      <c r="AV51" s="1">
        <v>7</v>
      </c>
      <c r="AW51" s="1">
        <v>7</v>
      </c>
      <c r="AX51" s="1">
        <v>6</v>
      </c>
      <c r="AY51" s="1">
        <v>6</v>
      </c>
      <c r="AZ51" s="1">
        <v>7</v>
      </c>
      <c r="BA51" s="1">
        <v>6</v>
      </c>
      <c r="BB51" s="1">
        <v>6</v>
      </c>
      <c r="BC51" s="1">
        <v>6</v>
      </c>
      <c r="BD51" s="1">
        <v>6</v>
      </c>
      <c r="BE51" s="1">
        <v>6</v>
      </c>
      <c r="BF51" s="1">
        <v>6</v>
      </c>
      <c r="BG51" s="1">
        <v>4</v>
      </c>
    </row>
    <row r="52" spans="1:67">
      <c r="A52" s="1" t="s">
        <v>9732</v>
      </c>
      <c r="B52" s="4" t="s">
        <v>9745</v>
      </c>
      <c r="C52" s="1">
        <v>1970</v>
      </c>
      <c r="D52" s="1">
        <v>2022</v>
      </c>
      <c r="E52" s="1" t="s">
        <v>9744</v>
      </c>
      <c r="F52" s="1" t="s">
        <v>9733</v>
      </c>
      <c r="G52" s="162">
        <f>(AVERAGE(H52:N52))</f>
        <v>4.8571428571428568</v>
      </c>
      <c r="H52" s="1">
        <v>6</v>
      </c>
      <c r="I52" s="1">
        <v>7</v>
      </c>
      <c r="J52" s="1">
        <v>5</v>
      </c>
      <c r="K52" s="1">
        <v>5</v>
      </c>
      <c r="L52" s="1">
        <v>3</v>
      </c>
      <c r="M52" s="1">
        <v>4</v>
      </c>
      <c r="N52" s="1">
        <v>4</v>
      </c>
    </row>
    <row r="53" spans="1:67">
      <c r="A53" s="1" t="s">
        <v>9732</v>
      </c>
      <c r="B53" s="4" t="s">
        <v>9743</v>
      </c>
      <c r="C53" s="16">
        <v>1844</v>
      </c>
      <c r="D53" s="1">
        <v>2024</v>
      </c>
      <c r="E53" s="1" t="s">
        <v>9742</v>
      </c>
      <c r="F53" s="1" t="s">
        <v>9733</v>
      </c>
      <c r="G53" s="162">
        <f>(AVERAGE(H53:AX53))</f>
        <v>4.8461538461538458</v>
      </c>
      <c r="H53" s="1">
        <v>5</v>
      </c>
      <c r="I53" s="1">
        <v>5.5</v>
      </c>
      <c r="J53" s="1">
        <v>3</v>
      </c>
      <c r="K53" s="1">
        <v>2</v>
      </c>
      <c r="L53" s="1">
        <v>8.5</v>
      </c>
      <c r="M53" s="1">
        <v>3</v>
      </c>
      <c r="N53" s="1">
        <v>4</v>
      </c>
      <c r="O53" s="1">
        <v>5</v>
      </c>
      <c r="P53" s="1">
        <v>5</v>
      </c>
      <c r="Q53" s="1">
        <v>5</v>
      </c>
      <c r="R53" s="1">
        <v>5</v>
      </c>
      <c r="S53" s="1">
        <v>5</v>
      </c>
      <c r="T53" s="1">
        <v>7</v>
      </c>
    </row>
    <row r="54" spans="1:67">
      <c r="A54" s="1" t="s">
        <v>9732</v>
      </c>
      <c r="B54" s="4" t="s">
        <v>9741</v>
      </c>
      <c r="C54" s="1">
        <v>1859</v>
      </c>
      <c r="D54" s="1">
        <v>2022</v>
      </c>
      <c r="E54" s="1" t="s">
        <v>9740</v>
      </c>
      <c r="F54" s="1" t="s">
        <v>9733</v>
      </c>
      <c r="G54" s="162">
        <f>(AVERAGE(H54:N54))</f>
        <v>4.7142857142857144</v>
      </c>
      <c r="H54" s="1">
        <v>7</v>
      </c>
      <c r="I54" s="1">
        <v>7</v>
      </c>
      <c r="J54" s="1">
        <v>4</v>
      </c>
      <c r="K54" s="1">
        <v>3</v>
      </c>
      <c r="L54" s="1">
        <v>3</v>
      </c>
      <c r="M54" s="1">
        <v>5</v>
      </c>
      <c r="N54" s="1">
        <v>4</v>
      </c>
    </row>
    <row r="55" spans="1:67">
      <c r="A55" s="1" t="s">
        <v>9732</v>
      </c>
      <c r="B55" s="4" t="s">
        <v>9739</v>
      </c>
      <c r="C55" s="1">
        <v>1884</v>
      </c>
      <c r="D55" s="1">
        <v>2022</v>
      </c>
      <c r="E55" s="1" t="s">
        <v>9738</v>
      </c>
      <c r="F55" s="1" t="s">
        <v>9733</v>
      </c>
      <c r="G55" s="162">
        <f>(AVERAGE(H55:N55))</f>
        <v>4.5714285714285712</v>
      </c>
      <c r="H55" s="1">
        <v>6</v>
      </c>
      <c r="I55" s="1">
        <v>6</v>
      </c>
      <c r="J55" s="1">
        <v>3</v>
      </c>
      <c r="K55" s="1">
        <v>3</v>
      </c>
      <c r="L55" s="1">
        <v>6</v>
      </c>
      <c r="M55" s="1">
        <v>5</v>
      </c>
      <c r="N55" s="1">
        <v>3</v>
      </c>
    </row>
    <row r="56" spans="1:67">
      <c r="A56" s="1" t="s">
        <v>9732</v>
      </c>
      <c r="B56" s="4" t="s">
        <v>983</v>
      </c>
      <c r="C56" s="16">
        <v>1946</v>
      </c>
      <c r="D56" s="1">
        <v>2023</v>
      </c>
      <c r="E56" s="1" t="s">
        <v>9737</v>
      </c>
      <c r="F56" s="1" t="s">
        <v>9733</v>
      </c>
      <c r="G56" s="162">
        <f t="shared" ref="G56:G61" si="2">(AVERAGE(H56:AX56))</f>
        <v>4.08</v>
      </c>
      <c r="H56" s="1">
        <v>8</v>
      </c>
      <c r="I56" s="1">
        <v>7</v>
      </c>
      <c r="J56" s="1">
        <v>5</v>
      </c>
      <c r="K56" s="1">
        <v>5</v>
      </c>
      <c r="L56" s="1">
        <v>4</v>
      </c>
      <c r="M56" s="1">
        <v>4</v>
      </c>
      <c r="N56" s="1">
        <v>3</v>
      </c>
      <c r="O56" s="1">
        <v>3</v>
      </c>
      <c r="P56" s="1">
        <v>2</v>
      </c>
      <c r="Q56" s="1">
        <v>2</v>
      </c>
      <c r="R56" s="1">
        <v>2</v>
      </c>
      <c r="S56" s="1">
        <v>2</v>
      </c>
      <c r="T56" s="1">
        <v>3</v>
      </c>
      <c r="U56" s="1">
        <v>4</v>
      </c>
      <c r="V56" s="1">
        <v>4</v>
      </c>
      <c r="W56" s="1">
        <v>4</v>
      </c>
      <c r="X56" s="1">
        <v>5</v>
      </c>
      <c r="Y56" s="1">
        <v>4</v>
      </c>
      <c r="Z56" s="1">
        <v>3</v>
      </c>
      <c r="AA56" s="1">
        <v>3</v>
      </c>
      <c r="AB56" s="1">
        <v>5</v>
      </c>
      <c r="AC56" s="1">
        <v>5</v>
      </c>
      <c r="AD56" s="1">
        <v>5</v>
      </c>
      <c r="AE56" s="1">
        <v>5</v>
      </c>
      <c r="AF56" s="1">
        <v>5</v>
      </c>
    </row>
    <row r="57" spans="1:67">
      <c r="A57" s="1" t="s">
        <v>9732</v>
      </c>
      <c r="B57" s="4" t="s">
        <v>9736</v>
      </c>
      <c r="C57" s="1">
        <v>1939</v>
      </c>
      <c r="D57" s="1">
        <v>2023</v>
      </c>
      <c r="E57" s="1" t="s">
        <v>9734</v>
      </c>
      <c r="F57" s="1" t="s">
        <v>9733</v>
      </c>
      <c r="G57" s="162">
        <f t="shared" si="2"/>
        <v>3.9722222222222223</v>
      </c>
      <c r="H57" s="1">
        <v>4</v>
      </c>
      <c r="I57" s="1">
        <v>7</v>
      </c>
      <c r="J57" s="1">
        <v>5</v>
      </c>
      <c r="K57" s="1">
        <v>5</v>
      </c>
      <c r="L57" s="1">
        <v>5</v>
      </c>
      <c r="M57" s="1">
        <v>5</v>
      </c>
      <c r="N57" s="1">
        <v>5</v>
      </c>
      <c r="O57" s="1">
        <v>8</v>
      </c>
      <c r="P57" s="1">
        <v>3</v>
      </c>
      <c r="Q57" s="1">
        <v>2</v>
      </c>
      <c r="R57" s="1">
        <v>2</v>
      </c>
      <c r="S57" s="1">
        <v>4</v>
      </c>
      <c r="T57" s="1">
        <v>4</v>
      </c>
      <c r="U57" s="1">
        <v>1</v>
      </c>
      <c r="V57" s="1">
        <v>5</v>
      </c>
      <c r="W57" s="1">
        <v>3</v>
      </c>
      <c r="X57" s="1">
        <v>4</v>
      </c>
      <c r="Y57" s="1">
        <v>6</v>
      </c>
      <c r="Z57" s="1">
        <v>3</v>
      </c>
      <c r="AA57" s="1">
        <v>5</v>
      </c>
      <c r="AB57" s="1">
        <v>2</v>
      </c>
      <c r="AC57" s="1">
        <v>2</v>
      </c>
      <c r="AD57" s="1">
        <v>3</v>
      </c>
      <c r="AE57" s="1">
        <v>2</v>
      </c>
      <c r="AF57" s="1">
        <v>3</v>
      </c>
      <c r="AG57" s="1">
        <v>2</v>
      </c>
      <c r="AH57" s="1">
        <v>4</v>
      </c>
      <c r="AI57" s="1">
        <v>5</v>
      </c>
      <c r="AJ57" s="1">
        <v>4</v>
      </c>
      <c r="AK57" s="1">
        <v>4</v>
      </c>
      <c r="AL57" s="1">
        <v>3</v>
      </c>
      <c r="AM57" s="1">
        <v>3</v>
      </c>
      <c r="AN57" s="1">
        <v>7</v>
      </c>
      <c r="AO57" s="1">
        <v>2</v>
      </c>
      <c r="AP57" s="1">
        <v>3</v>
      </c>
      <c r="AQ57" s="1">
        <v>8</v>
      </c>
    </row>
    <row r="58" spans="1:67">
      <c r="A58" s="1" t="s">
        <v>9732</v>
      </c>
      <c r="B58" s="4" t="s">
        <v>9735</v>
      </c>
      <c r="C58" s="1">
        <v>1937</v>
      </c>
      <c r="D58" s="1">
        <v>2024</v>
      </c>
      <c r="E58" s="1" t="s">
        <v>9734</v>
      </c>
      <c r="F58" s="1" t="s">
        <v>6524</v>
      </c>
      <c r="G58" s="162">
        <f t="shared" si="2"/>
        <v>8.209090909090909</v>
      </c>
      <c r="H58" s="1">
        <v>7.5</v>
      </c>
      <c r="I58" s="1">
        <v>9</v>
      </c>
      <c r="J58" s="1">
        <v>8</v>
      </c>
      <c r="K58" s="1">
        <v>8</v>
      </c>
      <c r="L58" s="1">
        <v>8</v>
      </c>
      <c r="M58" s="1">
        <v>9</v>
      </c>
      <c r="N58" s="1">
        <v>6.4</v>
      </c>
      <c r="O58" s="1">
        <v>7.4</v>
      </c>
      <c r="P58" s="1">
        <v>8</v>
      </c>
      <c r="Q58" s="1">
        <v>9</v>
      </c>
      <c r="R58" s="1">
        <v>10</v>
      </c>
    </row>
    <row r="59" spans="1:67">
      <c r="A59" s="1" t="s">
        <v>9732</v>
      </c>
      <c r="B59" s="4" t="s">
        <v>9735</v>
      </c>
      <c r="C59" s="1">
        <v>1937</v>
      </c>
      <c r="D59" s="1">
        <v>2024</v>
      </c>
      <c r="E59" s="1" t="s">
        <v>9734</v>
      </c>
      <c r="F59" s="1" t="s">
        <v>9733</v>
      </c>
      <c r="G59" s="162" t="e">
        <f t="shared" si="2"/>
        <v>#DIV/0!</v>
      </c>
    </row>
    <row r="60" spans="1:67">
      <c r="A60" s="1" t="s">
        <v>9732</v>
      </c>
      <c r="B60" s="4" t="s">
        <v>9731</v>
      </c>
      <c r="C60" s="1">
        <v>2024</v>
      </c>
      <c r="D60" s="1">
        <v>2024</v>
      </c>
      <c r="E60" s="1" t="s">
        <v>9730</v>
      </c>
      <c r="F60" s="1" t="s">
        <v>6524</v>
      </c>
      <c r="G60" s="162">
        <f t="shared" si="2"/>
        <v>6.9</v>
      </c>
      <c r="O60" s="1">
        <v>6.9</v>
      </c>
    </row>
    <row r="61" spans="1:67">
      <c r="A61" s="1" t="s">
        <v>9729</v>
      </c>
      <c r="B61" s="4" t="s">
        <v>2148</v>
      </c>
      <c r="C61" s="16">
        <v>1484</v>
      </c>
      <c r="D61" s="1">
        <v>2024</v>
      </c>
      <c r="E61" s="1" t="s">
        <v>9728</v>
      </c>
      <c r="F61" s="1" t="s">
        <v>6524</v>
      </c>
      <c r="G61" s="162">
        <f t="shared" si="2"/>
        <v>7.0333333333333341</v>
      </c>
      <c r="O61" s="1">
        <v>7</v>
      </c>
      <c r="P61" s="1">
        <v>8</v>
      </c>
      <c r="Q61" s="1">
        <v>6</v>
      </c>
      <c r="R61" s="1">
        <v>8</v>
      </c>
      <c r="S61" s="1">
        <v>10</v>
      </c>
      <c r="T61" s="1">
        <v>6.9</v>
      </c>
      <c r="U61" s="1">
        <v>6.8</v>
      </c>
      <c r="V61" s="1">
        <v>7.8</v>
      </c>
      <c r="W61" s="1">
        <v>7.6</v>
      </c>
      <c r="X61" s="1">
        <v>6.3</v>
      </c>
      <c r="Y61" s="1">
        <v>3.2</v>
      </c>
      <c r="Z61" s="1">
        <v>5.4</v>
      </c>
      <c r="AA61" s="1">
        <v>7.2</v>
      </c>
      <c r="AB61" s="1">
        <v>6.8</v>
      </c>
      <c r="AC61" s="1">
        <v>5.8</v>
      </c>
      <c r="AD61" s="1">
        <v>7.4</v>
      </c>
      <c r="AE61" s="1">
        <v>7.6</v>
      </c>
      <c r="AF61" s="1">
        <v>8</v>
      </c>
      <c r="AG61" s="1">
        <v>8</v>
      </c>
      <c r="AH61" s="1">
        <v>7.1</v>
      </c>
      <c r="AI61" s="1">
        <v>6.8</v>
      </c>
    </row>
  </sheetData>
  <pageMargins left="0.75" right="0.75" top="1" bottom="1" header="0.5" footer="0.5"/>
  <pageSetup orientation="portrait" horizontalDpi="4294967292" verticalDpi="4294967292"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AFB57-4FB9-47C6-90B5-176084E0BA0A}">
  <sheetPr>
    <tabColor theme="0" tint="-0.499984740745262"/>
  </sheetPr>
  <dimension ref="A1:J44"/>
  <sheetViews>
    <sheetView topLeftCell="H1" workbookViewId="0">
      <pane ySplit="1" topLeftCell="A35" activePane="bottomLeft" state="frozen"/>
      <selection activeCell="D15" sqref="D15"/>
      <selection pane="bottomLeft" activeCell="D15" sqref="D15"/>
    </sheetView>
  </sheetViews>
  <sheetFormatPr defaultColWidth="9" defaultRowHeight="15.75"/>
  <cols>
    <col min="1" max="1" width="10.25" style="300" bestFit="1" customWidth="1"/>
    <col min="2" max="2" width="35" style="300" customWidth="1"/>
    <col min="3" max="3" width="9" style="37"/>
    <col min="4" max="4" width="10.625" style="17" customWidth="1"/>
    <col min="5" max="5" width="11.375" style="17" customWidth="1"/>
    <col min="6" max="6" width="12.875" style="17" customWidth="1"/>
    <col min="7" max="7" width="15.25" style="17" customWidth="1"/>
    <col min="8" max="8" width="14.25" style="300" customWidth="1"/>
    <col min="9" max="9" width="12.625" style="300" customWidth="1"/>
    <col min="10" max="10" width="9" style="183"/>
    <col min="11" max="16384" width="9" style="300"/>
  </cols>
  <sheetData>
    <row r="1" spans="1:10" s="421" customFormat="1" ht="48" thickBot="1">
      <c r="A1" s="421" t="s">
        <v>15182</v>
      </c>
      <c r="B1" s="421" t="s">
        <v>11986</v>
      </c>
      <c r="C1" s="423" t="s">
        <v>15181</v>
      </c>
      <c r="D1" s="422" t="s">
        <v>15180</v>
      </c>
      <c r="E1" s="422" t="s">
        <v>15179</v>
      </c>
      <c r="F1" s="422" t="s">
        <v>15178</v>
      </c>
      <c r="G1" s="422" t="s">
        <v>15177</v>
      </c>
      <c r="H1" s="421" t="s">
        <v>15176</v>
      </c>
      <c r="I1" s="421" t="s">
        <v>11603</v>
      </c>
      <c r="J1" s="421" t="s">
        <v>15175</v>
      </c>
    </row>
    <row r="2" spans="1:10">
      <c r="A2" s="398">
        <v>45072</v>
      </c>
      <c r="B2" s="300" t="s">
        <v>978</v>
      </c>
      <c r="C2" s="275">
        <f t="shared" ref="C2:C44" si="0">((D2)+(E2*2)+(F2*3)+(G2*4))/10</f>
        <v>8.74</v>
      </c>
      <c r="D2" s="420">
        <v>8</v>
      </c>
      <c r="E2" s="420">
        <v>10</v>
      </c>
      <c r="F2" s="420">
        <v>7</v>
      </c>
      <c r="G2" s="420">
        <v>9.6</v>
      </c>
      <c r="H2" s="398" t="s">
        <v>15174</v>
      </c>
      <c r="I2" s="398" t="s">
        <v>15173</v>
      </c>
      <c r="J2" s="183" t="s">
        <v>15172</v>
      </c>
    </row>
    <row r="3" spans="1:10">
      <c r="A3" s="398">
        <v>45011</v>
      </c>
      <c r="B3" s="300" t="s">
        <v>11810</v>
      </c>
      <c r="C3" s="37">
        <f t="shared" si="0"/>
        <v>7.4</v>
      </c>
      <c r="D3" s="17">
        <v>9</v>
      </c>
      <c r="E3" s="17">
        <v>6</v>
      </c>
      <c r="F3" s="17">
        <v>7</v>
      </c>
      <c r="G3" s="17">
        <v>8</v>
      </c>
      <c r="H3" s="398">
        <v>14893</v>
      </c>
      <c r="I3" s="398">
        <v>29502</v>
      </c>
      <c r="J3" s="183" t="s">
        <v>15171</v>
      </c>
    </row>
    <row r="4" spans="1:10">
      <c r="A4" s="398">
        <v>44968</v>
      </c>
      <c r="B4" s="300" t="s">
        <v>11701</v>
      </c>
      <c r="C4" s="37">
        <f t="shared" si="0"/>
        <v>8.9199999999999982</v>
      </c>
      <c r="D4" s="17">
        <v>8</v>
      </c>
      <c r="E4" s="17">
        <v>10</v>
      </c>
      <c r="F4" s="17">
        <v>7.6</v>
      </c>
      <c r="G4" s="17">
        <v>9.6</v>
      </c>
      <c r="H4" s="300" t="s">
        <v>15170</v>
      </c>
      <c r="I4" s="300" t="s">
        <v>15169</v>
      </c>
      <c r="J4" s="183" t="s">
        <v>15168</v>
      </c>
    </row>
    <row r="5" spans="1:10">
      <c r="A5" s="398">
        <v>44935</v>
      </c>
      <c r="B5" s="300" t="s">
        <v>9766</v>
      </c>
      <c r="C5" s="37">
        <f t="shared" si="0"/>
        <v>9.620000000000001</v>
      </c>
      <c r="D5" s="17">
        <v>9.1999999999999993</v>
      </c>
      <c r="E5" s="17">
        <v>10</v>
      </c>
      <c r="F5" s="17">
        <v>9</v>
      </c>
      <c r="G5" s="17">
        <v>10</v>
      </c>
      <c r="H5" s="300" t="s">
        <v>15167</v>
      </c>
      <c r="I5" s="300" t="s">
        <v>15166</v>
      </c>
      <c r="J5" s="183" t="s">
        <v>15165</v>
      </c>
    </row>
    <row r="6" spans="1:10">
      <c r="A6" s="398">
        <v>44962</v>
      </c>
      <c r="B6" s="300" t="s">
        <v>11679</v>
      </c>
      <c r="C6" s="37">
        <f t="shared" si="0"/>
        <v>9.84</v>
      </c>
      <c r="D6" s="17">
        <v>8.4</v>
      </c>
      <c r="E6" s="17">
        <v>10</v>
      </c>
      <c r="F6" s="17">
        <v>10</v>
      </c>
      <c r="G6" s="17">
        <v>10</v>
      </c>
      <c r="H6" s="300" t="s">
        <v>15164</v>
      </c>
      <c r="I6" s="398">
        <v>20197</v>
      </c>
      <c r="J6" s="183" t="s">
        <v>15163</v>
      </c>
    </row>
    <row r="7" spans="1:10">
      <c r="A7" s="398">
        <v>45021</v>
      </c>
      <c r="B7" s="300" t="s">
        <v>15162</v>
      </c>
      <c r="C7" s="37">
        <f t="shared" si="0"/>
        <v>9.3000000000000007</v>
      </c>
      <c r="D7" s="17">
        <v>9</v>
      </c>
      <c r="E7" s="17">
        <v>7</v>
      </c>
      <c r="F7" s="17">
        <v>10</v>
      </c>
      <c r="G7" s="17">
        <v>10</v>
      </c>
      <c r="H7" s="300" t="s">
        <v>15161</v>
      </c>
      <c r="I7" s="300" t="s">
        <v>15160</v>
      </c>
      <c r="J7" s="183" t="s">
        <v>15159</v>
      </c>
    </row>
    <row r="8" spans="1:10">
      <c r="A8" s="398">
        <v>44989</v>
      </c>
      <c r="B8" s="300" t="s">
        <v>11780</v>
      </c>
      <c r="C8" s="37">
        <f t="shared" si="0"/>
        <v>5.9</v>
      </c>
      <c r="D8" s="17">
        <v>8</v>
      </c>
      <c r="E8" s="17">
        <v>6</v>
      </c>
      <c r="F8" s="17">
        <v>5</v>
      </c>
      <c r="G8" s="17">
        <v>6</v>
      </c>
      <c r="H8" s="398">
        <v>7601</v>
      </c>
      <c r="I8" s="398">
        <v>35216</v>
      </c>
      <c r="J8" s="183" t="s">
        <v>15158</v>
      </c>
    </row>
    <row r="9" spans="1:10">
      <c r="A9" s="398">
        <v>44985</v>
      </c>
      <c r="B9" s="300" t="s">
        <v>11749</v>
      </c>
      <c r="C9" s="37">
        <f t="shared" si="0"/>
        <v>5.88</v>
      </c>
      <c r="D9" s="17">
        <v>8</v>
      </c>
      <c r="E9" s="17">
        <v>4</v>
      </c>
      <c r="F9" s="17">
        <v>7.6</v>
      </c>
      <c r="G9" s="17">
        <v>5</v>
      </c>
      <c r="H9" s="398">
        <v>16941</v>
      </c>
      <c r="I9" s="398">
        <v>33996</v>
      </c>
      <c r="J9" s="183" t="s">
        <v>15157</v>
      </c>
    </row>
    <row r="10" spans="1:10">
      <c r="A10" s="398">
        <v>45004</v>
      </c>
      <c r="B10" s="300" t="s">
        <v>11791</v>
      </c>
      <c r="C10" s="37">
        <f t="shared" si="0"/>
        <v>6.04</v>
      </c>
      <c r="D10" s="17">
        <v>8.4</v>
      </c>
      <c r="E10" s="17">
        <v>4</v>
      </c>
      <c r="F10" s="17">
        <v>4</v>
      </c>
      <c r="G10" s="17">
        <v>8</v>
      </c>
      <c r="H10" s="300" t="s">
        <v>15156</v>
      </c>
      <c r="I10" s="398">
        <v>17761</v>
      </c>
      <c r="J10" s="183" t="s">
        <v>15155</v>
      </c>
    </row>
    <row r="11" spans="1:10">
      <c r="A11" s="398">
        <v>44942</v>
      </c>
      <c r="B11" s="300" t="s">
        <v>11620</v>
      </c>
      <c r="C11" s="37">
        <f t="shared" si="0"/>
        <v>7.8</v>
      </c>
      <c r="D11" s="17">
        <v>10</v>
      </c>
      <c r="E11" s="17">
        <v>6</v>
      </c>
      <c r="F11" s="17">
        <v>8</v>
      </c>
      <c r="G11" s="17">
        <v>8</v>
      </c>
      <c r="H11" s="398">
        <v>10608</v>
      </c>
      <c r="I11" s="398">
        <v>24932</v>
      </c>
      <c r="J11" s="183" t="s">
        <v>15154</v>
      </c>
    </row>
    <row r="12" spans="1:10">
      <c r="A12" s="398">
        <v>45045</v>
      </c>
      <c r="B12" s="300" t="s">
        <v>15153</v>
      </c>
      <c r="C12" s="37">
        <f t="shared" si="0"/>
        <v>7.7</v>
      </c>
      <c r="D12" s="17">
        <v>8</v>
      </c>
      <c r="E12" s="17">
        <v>7</v>
      </c>
      <c r="F12" s="17">
        <v>5</v>
      </c>
      <c r="G12" s="17">
        <v>10</v>
      </c>
      <c r="H12" s="300" t="s">
        <v>15152</v>
      </c>
      <c r="I12" s="300" t="s">
        <v>15151</v>
      </c>
      <c r="J12" s="183" t="s">
        <v>15150</v>
      </c>
    </row>
    <row r="13" spans="1:10">
      <c r="A13" s="398">
        <v>44972</v>
      </c>
      <c r="B13" s="300" t="s">
        <v>11712</v>
      </c>
      <c r="C13" s="37">
        <f t="shared" si="0"/>
        <v>7.9599999999999991</v>
      </c>
      <c r="D13" s="17">
        <v>6.4</v>
      </c>
      <c r="E13" s="17">
        <v>9</v>
      </c>
      <c r="F13" s="17">
        <v>6.4</v>
      </c>
      <c r="G13" s="17">
        <v>9</v>
      </c>
      <c r="H13" s="398" t="s">
        <v>15149</v>
      </c>
      <c r="I13" s="398" t="s">
        <v>15148</v>
      </c>
      <c r="J13" s="183" t="s">
        <v>15147</v>
      </c>
    </row>
    <row r="14" spans="1:10">
      <c r="A14" s="398">
        <v>45053</v>
      </c>
      <c r="B14" s="300" t="s">
        <v>15146</v>
      </c>
      <c r="C14" s="37">
        <f t="shared" si="0"/>
        <v>8.1</v>
      </c>
      <c r="D14" s="17">
        <v>10</v>
      </c>
      <c r="E14" s="17">
        <v>6</v>
      </c>
      <c r="F14" s="17">
        <v>9</v>
      </c>
      <c r="G14" s="17">
        <v>8</v>
      </c>
      <c r="H14" s="300" t="s">
        <v>15145</v>
      </c>
      <c r="I14" s="398">
        <v>17562</v>
      </c>
      <c r="J14" s="183" t="s">
        <v>15144</v>
      </c>
    </row>
    <row r="15" spans="1:10">
      <c r="A15" s="398">
        <v>45165</v>
      </c>
      <c r="B15" s="300" t="s">
        <v>14319</v>
      </c>
      <c r="C15" s="37">
        <f t="shared" si="0"/>
        <v>4.32</v>
      </c>
      <c r="D15" s="17">
        <v>9.1999999999999993</v>
      </c>
      <c r="E15" s="17">
        <v>1</v>
      </c>
      <c r="F15" s="17">
        <v>4</v>
      </c>
      <c r="G15" s="17">
        <v>5</v>
      </c>
      <c r="H15" s="398">
        <v>23057</v>
      </c>
      <c r="I15" s="398">
        <v>35782</v>
      </c>
      <c r="J15" s="183" t="s">
        <v>15143</v>
      </c>
    </row>
    <row r="16" spans="1:10">
      <c r="A16" s="398">
        <v>44949</v>
      </c>
      <c r="B16" s="300" t="s">
        <v>11640</v>
      </c>
      <c r="C16" s="37">
        <f t="shared" si="0"/>
        <v>7</v>
      </c>
      <c r="D16" s="17">
        <v>6</v>
      </c>
      <c r="E16" s="17">
        <v>9</v>
      </c>
      <c r="F16" s="17">
        <v>6</v>
      </c>
      <c r="G16" s="17">
        <v>7</v>
      </c>
      <c r="H16" s="300" t="s">
        <v>15142</v>
      </c>
      <c r="I16" s="300" t="s">
        <v>15141</v>
      </c>
      <c r="J16" s="183" t="s">
        <v>15140</v>
      </c>
    </row>
    <row r="17" spans="1:10">
      <c r="A17" s="398">
        <v>45027</v>
      </c>
      <c r="B17" s="300" t="s">
        <v>15139</v>
      </c>
      <c r="C17" s="37">
        <f t="shared" si="0"/>
        <v>6.44</v>
      </c>
      <c r="D17" s="17">
        <v>8</v>
      </c>
      <c r="E17" s="17">
        <v>5</v>
      </c>
      <c r="F17" s="17">
        <v>6.4</v>
      </c>
      <c r="G17" s="17">
        <v>6.8</v>
      </c>
      <c r="H17" s="300" t="s">
        <v>15138</v>
      </c>
      <c r="I17" s="398">
        <v>9801</v>
      </c>
      <c r="J17" s="183" t="s">
        <v>15137</v>
      </c>
    </row>
    <row r="18" spans="1:10">
      <c r="A18" s="398">
        <v>45081</v>
      </c>
      <c r="B18" s="300" t="s">
        <v>979</v>
      </c>
      <c r="C18" s="37">
        <f t="shared" si="0"/>
        <v>4.5200000000000005</v>
      </c>
      <c r="D18" s="17">
        <v>7.6</v>
      </c>
      <c r="E18" s="17">
        <v>4</v>
      </c>
      <c r="F18" s="17">
        <v>3.2</v>
      </c>
      <c r="G18" s="17">
        <v>5</v>
      </c>
      <c r="H18" s="398">
        <v>14946</v>
      </c>
      <c r="I18" s="398">
        <v>38696</v>
      </c>
      <c r="J18" s="183" t="s">
        <v>15136</v>
      </c>
    </row>
    <row r="19" spans="1:10">
      <c r="A19" s="398">
        <v>45081</v>
      </c>
      <c r="B19" s="300" t="s">
        <v>12667</v>
      </c>
      <c r="C19" s="37">
        <f t="shared" si="0"/>
        <v>5.32</v>
      </c>
      <c r="D19" s="17">
        <v>6.4</v>
      </c>
      <c r="E19" s="17">
        <f>G19/2.5</f>
        <v>2.4</v>
      </c>
      <c r="F19" s="17">
        <v>6</v>
      </c>
      <c r="G19" s="17">
        <v>6</v>
      </c>
      <c r="H19" s="398">
        <v>14575</v>
      </c>
      <c r="I19" s="398">
        <v>45070</v>
      </c>
      <c r="J19" s="183" t="s">
        <v>15135</v>
      </c>
    </row>
    <row r="20" spans="1:10">
      <c r="A20" s="398">
        <v>45004</v>
      </c>
      <c r="B20" s="300" t="s">
        <v>11789</v>
      </c>
      <c r="C20" s="37">
        <f t="shared" si="0"/>
        <v>7.58</v>
      </c>
      <c r="D20" s="17">
        <v>8</v>
      </c>
      <c r="E20" s="17">
        <v>6</v>
      </c>
      <c r="F20" s="17">
        <v>9</v>
      </c>
      <c r="G20" s="17">
        <v>7.2</v>
      </c>
      <c r="H20" s="398">
        <v>6593</v>
      </c>
      <c r="I20" s="398">
        <v>41613</v>
      </c>
      <c r="J20" s="183" t="s">
        <v>15134</v>
      </c>
    </row>
    <row r="21" spans="1:10">
      <c r="A21" s="398">
        <v>45033</v>
      </c>
      <c r="B21" s="300" t="s">
        <v>15133</v>
      </c>
      <c r="C21" s="37">
        <f t="shared" si="0"/>
        <v>6.5</v>
      </c>
      <c r="D21" s="17">
        <v>7</v>
      </c>
      <c r="E21" s="17">
        <v>7</v>
      </c>
      <c r="F21" s="17">
        <v>8</v>
      </c>
      <c r="G21" s="17">
        <v>5</v>
      </c>
      <c r="H21" s="300" t="s">
        <v>15132</v>
      </c>
      <c r="I21" s="398">
        <v>22957</v>
      </c>
      <c r="J21" s="183" t="s">
        <v>15131</v>
      </c>
    </row>
    <row r="22" spans="1:10">
      <c r="A22" s="398">
        <v>45093</v>
      </c>
      <c r="B22" s="300" t="s">
        <v>15130</v>
      </c>
      <c r="C22" s="37">
        <f t="shared" si="0"/>
        <v>3.12</v>
      </c>
      <c r="D22" s="17">
        <v>3.2</v>
      </c>
      <c r="E22" s="17">
        <v>8</v>
      </c>
      <c r="F22" s="17">
        <v>0</v>
      </c>
      <c r="G22" s="17">
        <v>3</v>
      </c>
      <c r="H22" s="398">
        <v>15483</v>
      </c>
      <c r="I22" s="398">
        <v>45087</v>
      </c>
      <c r="J22" s="183" t="s">
        <v>15129</v>
      </c>
    </row>
    <row r="23" spans="1:10">
      <c r="A23" s="398">
        <v>45011</v>
      </c>
      <c r="B23" s="300" t="s">
        <v>11812</v>
      </c>
      <c r="C23" s="37">
        <f t="shared" si="0"/>
        <v>1.28</v>
      </c>
      <c r="D23" s="17">
        <v>1.6</v>
      </c>
      <c r="E23" s="17">
        <v>1</v>
      </c>
      <c r="F23" s="17">
        <v>0.4</v>
      </c>
      <c r="G23" s="17">
        <v>2</v>
      </c>
      <c r="H23" s="300" t="s">
        <v>15128</v>
      </c>
      <c r="I23" s="300" t="s">
        <v>15127</v>
      </c>
      <c r="J23" s="183" t="s">
        <v>15126</v>
      </c>
    </row>
    <row r="24" spans="1:10">
      <c r="A24" s="398">
        <v>45345</v>
      </c>
      <c r="B24" s="300" t="s">
        <v>15125</v>
      </c>
      <c r="C24" s="37">
        <f t="shared" si="0"/>
        <v>5.2</v>
      </c>
      <c r="D24" s="17">
        <v>6</v>
      </c>
      <c r="E24" s="17">
        <v>6</v>
      </c>
      <c r="F24" s="17">
        <v>6</v>
      </c>
      <c r="G24" s="17">
        <v>4</v>
      </c>
      <c r="H24" s="398">
        <v>27915</v>
      </c>
      <c r="I24" s="398">
        <v>45338</v>
      </c>
      <c r="J24" s="183" t="s">
        <v>15124</v>
      </c>
    </row>
    <row r="25" spans="1:10">
      <c r="A25" s="398">
        <v>45346</v>
      </c>
      <c r="B25" s="300" t="s">
        <v>15123</v>
      </c>
      <c r="C25" s="37">
        <f t="shared" si="0"/>
        <v>7.1</v>
      </c>
      <c r="D25" s="17">
        <v>6</v>
      </c>
      <c r="E25" s="17">
        <v>8</v>
      </c>
      <c r="F25" s="17">
        <v>7</v>
      </c>
      <c r="G25" s="17">
        <v>7</v>
      </c>
      <c r="H25" s="300" t="s">
        <v>15122</v>
      </c>
      <c r="I25" s="300" t="s">
        <v>15121</v>
      </c>
      <c r="J25" s="183" t="s">
        <v>15120</v>
      </c>
    </row>
    <row r="26" spans="1:10">
      <c r="A26" s="398">
        <v>45370</v>
      </c>
      <c r="B26" s="300" t="s">
        <v>15119</v>
      </c>
      <c r="C26" s="37">
        <f t="shared" si="0"/>
        <v>7.9</v>
      </c>
      <c r="D26" s="17">
        <v>7</v>
      </c>
      <c r="E26" s="17">
        <v>6</v>
      </c>
      <c r="F26" s="17">
        <v>8</v>
      </c>
      <c r="G26" s="17">
        <v>9</v>
      </c>
      <c r="H26" s="300">
        <v>1254</v>
      </c>
      <c r="I26" s="300" t="s">
        <v>15118</v>
      </c>
      <c r="J26" s="183" t="s">
        <v>15117</v>
      </c>
    </row>
    <row r="27" spans="1:10">
      <c r="A27" s="398">
        <v>45375</v>
      </c>
      <c r="B27" s="300" t="s">
        <v>12037</v>
      </c>
      <c r="C27" s="37">
        <f t="shared" si="0"/>
        <v>9.1999999999999993</v>
      </c>
      <c r="D27" s="17">
        <v>6</v>
      </c>
      <c r="E27" s="17">
        <v>10</v>
      </c>
      <c r="F27" s="17">
        <v>10</v>
      </c>
      <c r="G27" s="17">
        <v>9</v>
      </c>
      <c r="H27" s="300" t="s">
        <v>15116</v>
      </c>
      <c r="I27" s="300" t="s">
        <v>15115</v>
      </c>
      <c r="J27" s="183" t="s">
        <v>15114</v>
      </c>
    </row>
    <row r="28" spans="1:10">
      <c r="A28" s="398">
        <v>45387</v>
      </c>
      <c r="B28" s="300" t="s">
        <v>12661</v>
      </c>
      <c r="C28" s="37">
        <f t="shared" si="0"/>
        <v>7.3</v>
      </c>
      <c r="D28" s="17">
        <v>6</v>
      </c>
      <c r="E28" s="17">
        <v>9</v>
      </c>
      <c r="F28" s="17">
        <v>7</v>
      </c>
      <c r="G28" s="17">
        <v>7</v>
      </c>
      <c r="H28" s="416">
        <v>11200</v>
      </c>
      <c r="I28" s="300" t="s">
        <v>55</v>
      </c>
      <c r="J28" s="183" t="s">
        <v>15113</v>
      </c>
    </row>
    <row r="29" spans="1:10">
      <c r="A29" s="398">
        <v>45396</v>
      </c>
      <c r="B29" s="300" t="s">
        <v>15112</v>
      </c>
      <c r="C29" s="37">
        <f t="shared" si="0"/>
        <v>8.6</v>
      </c>
      <c r="D29" s="17">
        <v>10</v>
      </c>
      <c r="E29" s="17">
        <v>9</v>
      </c>
      <c r="F29" s="17">
        <v>6</v>
      </c>
      <c r="G29" s="17">
        <v>10</v>
      </c>
      <c r="H29" s="300" t="s">
        <v>15111</v>
      </c>
      <c r="I29" s="300" t="s">
        <v>15110</v>
      </c>
      <c r="J29" s="183" t="s">
        <v>15109</v>
      </c>
    </row>
    <row r="30" spans="1:10">
      <c r="A30" s="398">
        <v>45411</v>
      </c>
      <c r="B30" s="300" t="s">
        <v>15108</v>
      </c>
      <c r="C30" s="37">
        <f t="shared" si="0"/>
        <v>5.7</v>
      </c>
      <c r="D30" s="17">
        <v>2</v>
      </c>
      <c r="E30" s="17">
        <v>5.8</v>
      </c>
      <c r="F30" s="17">
        <v>5</v>
      </c>
      <c r="G30" s="17">
        <v>7.1</v>
      </c>
      <c r="H30" s="300">
        <v>1120</v>
      </c>
      <c r="I30" s="300">
        <v>1220</v>
      </c>
      <c r="J30" s="183" t="s">
        <v>15107</v>
      </c>
    </row>
    <row r="31" spans="1:10">
      <c r="A31" s="398">
        <v>45411</v>
      </c>
      <c r="B31" s="300" t="s">
        <v>3202</v>
      </c>
      <c r="C31" s="37">
        <f t="shared" si="0"/>
        <v>8.76</v>
      </c>
      <c r="D31" s="17">
        <v>4.8</v>
      </c>
      <c r="E31" s="17">
        <v>9.1999999999999993</v>
      </c>
      <c r="F31" s="17">
        <v>8.8000000000000007</v>
      </c>
      <c r="G31" s="17">
        <v>9.5</v>
      </c>
      <c r="H31" s="416" t="s">
        <v>15106</v>
      </c>
      <c r="I31" s="419">
        <v>13658</v>
      </c>
      <c r="J31" s="183" t="s">
        <v>15105</v>
      </c>
    </row>
    <row r="32" spans="1:10">
      <c r="A32" s="398">
        <v>45414</v>
      </c>
      <c r="B32" s="300" t="s">
        <v>3253</v>
      </c>
      <c r="C32" s="37">
        <f t="shared" si="0"/>
        <v>3.7</v>
      </c>
      <c r="D32" s="17">
        <v>5</v>
      </c>
      <c r="E32" s="17">
        <v>6</v>
      </c>
      <c r="F32" s="17">
        <v>2</v>
      </c>
      <c r="G32" s="17">
        <v>3.5</v>
      </c>
      <c r="H32" s="398">
        <v>13633</v>
      </c>
      <c r="I32" s="300" t="s">
        <v>15104</v>
      </c>
      <c r="J32" s="183" t="s">
        <v>15103</v>
      </c>
    </row>
    <row r="33" spans="1:10">
      <c r="A33" s="398">
        <v>45416</v>
      </c>
      <c r="B33" s="300" t="s">
        <v>15102</v>
      </c>
      <c r="C33" s="37">
        <f t="shared" si="0"/>
        <v>7.4799999999999995</v>
      </c>
      <c r="D33" s="17">
        <v>7</v>
      </c>
      <c r="E33" s="17">
        <v>9</v>
      </c>
      <c r="F33" s="17">
        <v>6.2</v>
      </c>
      <c r="G33" s="17">
        <v>7.8</v>
      </c>
      <c r="H33" s="300" t="s">
        <v>15101</v>
      </c>
      <c r="I33" s="300" t="s">
        <v>15100</v>
      </c>
      <c r="J33" s="183" t="s">
        <v>15099</v>
      </c>
    </row>
    <row r="34" spans="1:10">
      <c r="A34" s="398">
        <v>45460</v>
      </c>
      <c r="B34" s="300" t="s">
        <v>15098</v>
      </c>
      <c r="C34" s="37">
        <f t="shared" si="0"/>
        <v>7.2</v>
      </c>
      <c r="D34" s="17">
        <v>7</v>
      </c>
      <c r="E34" s="17">
        <v>9</v>
      </c>
      <c r="F34" s="17">
        <v>7</v>
      </c>
      <c r="G34" s="17">
        <v>6.5</v>
      </c>
      <c r="H34" s="398">
        <v>5060</v>
      </c>
      <c r="I34" s="398">
        <v>21919</v>
      </c>
      <c r="J34" s="183" t="s">
        <v>15097</v>
      </c>
    </row>
    <row r="35" spans="1:10">
      <c r="A35" s="398">
        <v>45461</v>
      </c>
      <c r="B35" s="300" t="s">
        <v>15096</v>
      </c>
      <c r="C35" s="37">
        <f t="shared" si="0"/>
        <v>8.64</v>
      </c>
      <c r="D35" s="17">
        <v>6</v>
      </c>
      <c r="E35" s="17">
        <v>10</v>
      </c>
      <c r="F35" s="17">
        <v>6.8</v>
      </c>
      <c r="G35" s="17">
        <v>10</v>
      </c>
      <c r="H35" s="300" t="s">
        <v>15095</v>
      </c>
      <c r="I35" s="300" t="s">
        <v>15094</v>
      </c>
      <c r="J35" s="183" t="s">
        <v>15093</v>
      </c>
    </row>
    <row r="36" spans="1:10">
      <c r="A36" s="398">
        <v>45462</v>
      </c>
      <c r="B36" s="300" t="s">
        <v>15092</v>
      </c>
      <c r="C36" s="37">
        <f t="shared" si="0"/>
        <v>6</v>
      </c>
      <c r="D36" s="17">
        <v>3</v>
      </c>
      <c r="E36" s="17">
        <v>6</v>
      </c>
      <c r="F36" s="17">
        <v>3</v>
      </c>
      <c r="G36" s="17">
        <v>9</v>
      </c>
      <c r="H36" s="300" t="s">
        <v>15091</v>
      </c>
      <c r="I36" s="300" t="s">
        <v>15090</v>
      </c>
      <c r="J36" s="183" t="s">
        <v>11426</v>
      </c>
    </row>
    <row r="37" spans="1:10">
      <c r="A37" s="398">
        <v>45464</v>
      </c>
      <c r="B37" s="300" t="s">
        <v>14998</v>
      </c>
      <c r="C37" s="37">
        <f t="shared" si="0"/>
        <v>5.7</v>
      </c>
      <c r="D37" s="17">
        <v>8</v>
      </c>
      <c r="E37" s="17">
        <v>7</v>
      </c>
      <c r="F37" s="17">
        <v>5</v>
      </c>
      <c r="G37" s="17">
        <v>5</v>
      </c>
      <c r="H37" s="398">
        <v>12982</v>
      </c>
      <c r="I37" s="398">
        <v>45463</v>
      </c>
      <c r="J37" s="183" t="s">
        <v>15089</v>
      </c>
    </row>
    <row r="38" spans="1:10">
      <c r="A38" s="398">
        <v>45465</v>
      </c>
      <c r="B38" s="300" t="s">
        <v>15088</v>
      </c>
      <c r="C38" s="37">
        <f t="shared" si="0"/>
        <v>5.4</v>
      </c>
      <c r="D38" s="17">
        <v>5</v>
      </c>
      <c r="E38" s="17">
        <v>6</v>
      </c>
      <c r="F38" s="17">
        <v>3</v>
      </c>
      <c r="G38" s="17">
        <v>7</v>
      </c>
      <c r="H38" s="398">
        <v>8818</v>
      </c>
      <c r="I38" s="398">
        <v>43744</v>
      </c>
      <c r="J38" s="183" t="s">
        <v>15087</v>
      </c>
    </row>
    <row r="39" spans="1:10">
      <c r="A39" s="398">
        <v>45467</v>
      </c>
      <c r="B39" s="300" t="s">
        <v>3456</v>
      </c>
      <c r="C39" s="37">
        <f t="shared" si="0"/>
        <v>5.26</v>
      </c>
      <c r="D39" s="17">
        <v>6</v>
      </c>
      <c r="E39" s="17">
        <v>6.8</v>
      </c>
      <c r="F39" s="17">
        <v>7</v>
      </c>
      <c r="G39" s="17">
        <v>3</v>
      </c>
      <c r="H39" s="398">
        <v>30543</v>
      </c>
      <c r="I39" s="300" t="s">
        <v>7606</v>
      </c>
      <c r="J39" s="183" t="s">
        <v>15086</v>
      </c>
    </row>
    <row r="40" spans="1:10">
      <c r="A40" s="398">
        <v>45468</v>
      </c>
      <c r="B40" s="300" t="s">
        <v>3480</v>
      </c>
      <c r="C40" s="37">
        <f t="shared" si="0"/>
        <v>7.06</v>
      </c>
      <c r="D40" s="17">
        <v>7.4</v>
      </c>
      <c r="E40" s="17">
        <v>7</v>
      </c>
      <c r="F40" s="17">
        <v>7.2</v>
      </c>
      <c r="G40" s="17">
        <v>6.9</v>
      </c>
      <c r="H40" s="300" t="s">
        <v>15085</v>
      </c>
      <c r="I40" s="300" t="s">
        <v>15084</v>
      </c>
      <c r="J40" s="183" t="s">
        <v>15083</v>
      </c>
    </row>
    <row r="41" spans="1:10">
      <c r="A41" s="398">
        <v>45482</v>
      </c>
      <c r="B41" s="300" t="s">
        <v>15082</v>
      </c>
      <c r="C41" s="37">
        <f t="shared" si="0"/>
        <v>7.06</v>
      </c>
      <c r="D41" s="17">
        <v>9</v>
      </c>
      <c r="E41" s="17">
        <v>9</v>
      </c>
      <c r="F41" s="17">
        <v>6.8</v>
      </c>
      <c r="G41" s="17">
        <v>5.8</v>
      </c>
      <c r="H41" s="398">
        <v>5485</v>
      </c>
      <c r="I41" s="398">
        <v>26984</v>
      </c>
      <c r="J41" s="183" t="s">
        <v>15081</v>
      </c>
    </row>
    <row r="42" spans="1:10">
      <c r="A42" s="398">
        <v>45486</v>
      </c>
      <c r="B42" s="300" t="s">
        <v>15080</v>
      </c>
      <c r="C42" s="37">
        <f t="shared" si="0"/>
        <v>6.68</v>
      </c>
      <c r="D42" s="17">
        <v>6.8</v>
      </c>
      <c r="E42" s="17">
        <v>5.8</v>
      </c>
      <c r="F42" s="17">
        <v>6.8</v>
      </c>
      <c r="G42" s="17">
        <v>7</v>
      </c>
      <c r="H42" s="300">
        <v>1022</v>
      </c>
      <c r="I42" s="300" t="s">
        <v>15079</v>
      </c>
      <c r="J42" s="183" t="s">
        <v>15078</v>
      </c>
    </row>
    <row r="43" spans="1:10">
      <c r="A43" s="398">
        <v>45486</v>
      </c>
      <c r="B43" s="300" t="s">
        <v>15077</v>
      </c>
      <c r="C43" s="37">
        <f t="shared" si="0"/>
        <v>6.1800000000000006</v>
      </c>
      <c r="D43" s="17">
        <v>8</v>
      </c>
      <c r="E43" s="17">
        <v>5.5</v>
      </c>
      <c r="F43" s="17">
        <v>4.4000000000000004</v>
      </c>
      <c r="G43" s="17">
        <v>7.4</v>
      </c>
      <c r="H43" s="300">
        <v>1270</v>
      </c>
      <c r="I43" s="300" t="s">
        <v>15076</v>
      </c>
      <c r="J43" s="183" t="s">
        <v>15075</v>
      </c>
    </row>
    <row r="44" spans="1:10">
      <c r="A44" s="398">
        <v>45586</v>
      </c>
      <c r="B44" s="300" t="s">
        <v>15074</v>
      </c>
      <c r="C44" s="37">
        <f t="shared" si="0"/>
        <v>4.96</v>
      </c>
      <c r="D44" s="17">
        <v>7.2</v>
      </c>
      <c r="E44" s="17">
        <v>6.2</v>
      </c>
      <c r="F44" s="17">
        <v>4.8</v>
      </c>
      <c r="G44" s="17">
        <v>3.9</v>
      </c>
      <c r="H44" s="398">
        <v>9315</v>
      </c>
      <c r="I44" s="398">
        <v>22298</v>
      </c>
      <c r="J44" s="183" t="s">
        <v>11395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928A6-F7B0-41E2-82FE-B44C8235B39B}">
  <sheetPr>
    <tabColor theme="0" tint="-0.499984740745262"/>
  </sheetPr>
  <dimension ref="A1:Z28"/>
  <sheetViews>
    <sheetView topLeftCell="C1" workbookViewId="0">
      <pane ySplit="1" topLeftCell="A2" activePane="bottomLeft" state="frozen"/>
      <selection activeCell="D15" sqref="D15"/>
      <selection pane="bottomLeft" activeCell="D15" sqref="D15"/>
    </sheetView>
  </sheetViews>
  <sheetFormatPr defaultColWidth="9" defaultRowHeight="15.75"/>
  <cols>
    <col min="1" max="1" width="10.25" style="300" bestFit="1" customWidth="1"/>
    <col min="2" max="2" width="9" style="300"/>
    <col min="3" max="3" width="35" style="300" customWidth="1"/>
    <col min="4" max="4" width="9" style="37"/>
    <col min="5" max="5" width="11.875" style="183" customWidth="1"/>
    <col min="6" max="6" width="9.875" style="183" customWidth="1"/>
    <col min="7" max="7" width="13.875" style="183" customWidth="1"/>
    <col min="8" max="8" width="17.5" style="183" customWidth="1"/>
    <col min="9" max="9" width="12.125" style="37" customWidth="1"/>
    <col min="10" max="10" width="11.375" style="37" customWidth="1"/>
    <col min="11" max="11" width="12.25" style="5" customWidth="1"/>
    <col min="12" max="12" width="11.375" style="37" customWidth="1"/>
    <col min="13" max="13" width="15.5" style="5" customWidth="1"/>
    <col min="14" max="14" width="15.75" style="5" customWidth="1"/>
    <col min="15" max="15" width="15.875" style="5" customWidth="1"/>
    <col min="16" max="20" width="12.625" style="5" customWidth="1"/>
    <col min="21" max="22" width="13.125" style="261" customWidth="1"/>
    <col min="23" max="23" width="14.875" style="261" customWidth="1"/>
    <col min="24" max="24" width="9" style="261"/>
    <col min="25" max="25" width="9" style="162"/>
    <col min="26" max="26" width="9.625" style="426" customWidth="1"/>
    <col min="27" max="16384" width="9" style="300"/>
  </cols>
  <sheetData>
    <row r="1" spans="1:26" s="421" customFormat="1" ht="66.599999999999994" customHeight="1" thickBot="1">
      <c r="A1" s="421" t="s">
        <v>15182</v>
      </c>
      <c r="B1" s="421" t="s">
        <v>703</v>
      </c>
      <c r="C1" s="421" t="s">
        <v>11986</v>
      </c>
      <c r="D1" s="423" t="s">
        <v>15237</v>
      </c>
      <c r="E1" s="421" t="s">
        <v>15268</v>
      </c>
      <c r="F1" s="421" t="s">
        <v>15391</v>
      </c>
      <c r="G1" s="421" t="s">
        <v>15390</v>
      </c>
      <c r="H1" s="421" t="s">
        <v>15389</v>
      </c>
      <c r="I1" s="423" t="s">
        <v>15388</v>
      </c>
      <c r="J1" s="423" t="s">
        <v>15387</v>
      </c>
      <c r="K1" s="282" t="s">
        <v>15386</v>
      </c>
      <c r="L1" s="423" t="s">
        <v>15385</v>
      </c>
      <c r="M1" s="282" t="s">
        <v>15384</v>
      </c>
      <c r="N1" s="282" t="s">
        <v>15383</v>
      </c>
      <c r="O1" s="282" t="s">
        <v>15382</v>
      </c>
      <c r="P1" s="282" t="s">
        <v>15381</v>
      </c>
      <c r="Q1" s="282" t="s">
        <v>15380</v>
      </c>
      <c r="R1" s="282" t="s">
        <v>15379</v>
      </c>
      <c r="S1" s="282" t="s">
        <v>15378</v>
      </c>
      <c r="T1" s="282" t="s">
        <v>15377</v>
      </c>
      <c r="U1" s="282" t="s">
        <v>15376</v>
      </c>
      <c r="V1" s="282" t="s">
        <v>15375</v>
      </c>
      <c r="W1" s="282" t="s">
        <v>15374</v>
      </c>
      <c r="X1" s="282" t="s">
        <v>15373</v>
      </c>
      <c r="Y1" s="430" t="s">
        <v>8</v>
      </c>
      <c r="Z1" s="429"/>
    </row>
    <row r="2" spans="1:26">
      <c r="A2" s="398">
        <v>45346</v>
      </c>
      <c r="B2" s="300" t="s">
        <v>15298</v>
      </c>
      <c r="C2" s="300" t="s">
        <v>15372</v>
      </c>
      <c r="D2" s="275">
        <f t="shared" ref="D2:D28" si="0">(AVERAGE(I2:X2)+AVERAGE(Z2:Z2))/2</f>
        <v>8.6624999999999996</v>
      </c>
      <c r="E2" s="183">
        <v>1660</v>
      </c>
      <c r="F2" s="183" t="s">
        <v>12556</v>
      </c>
      <c r="G2" s="183">
        <v>1800</v>
      </c>
      <c r="H2" s="183" t="s">
        <v>15081</v>
      </c>
      <c r="I2" s="275" t="s">
        <v>55</v>
      </c>
      <c r="J2" s="275" t="s">
        <v>55</v>
      </c>
      <c r="K2" s="274" t="s">
        <v>55</v>
      </c>
      <c r="L2" s="275" t="s">
        <v>55</v>
      </c>
      <c r="M2" s="274" t="s">
        <v>55</v>
      </c>
      <c r="N2" s="274" t="s">
        <v>55</v>
      </c>
      <c r="O2" s="274" t="s">
        <v>55</v>
      </c>
      <c r="P2" s="274" t="s">
        <v>55</v>
      </c>
      <c r="Q2" s="274" t="s">
        <v>55</v>
      </c>
      <c r="R2" s="274" t="s">
        <v>55</v>
      </c>
      <c r="S2" s="274" t="s">
        <v>55</v>
      </c>
      <c r="T2" s="274" t="s">
        <v>55</v>
      </c>
      <c r="U2" s="428">
        <v>9</v>
      </c>
      <c r="V2" s="428">
        <v>9</v>
      </c>
      <c r="W2" s="428">
        <v>8</v>
      </c>
      <c r="X2" s="428">
        <v>8.5</v>
      </c>
      <c r="Y2" s="162" t="s">
        <v>8</v>
      </c>
      <c r="Z2" s="426">
        <v>8.6999999999999993</v>
      </c>
    </row>
    <row r="3" spans="1:26">
      <c r="A3" s="398">
        <v>44941</v>
      </c>
      <c r="B3" s="300" t="s">
        <v>12432</v>
      </c>
      <c r="C3" s="300" t="s">
        <v>15371</v>
      </c>
      <c r="D3" s="37">
        <f t="shared" si="0"/>
        <v>8.0833333333333339</v>
      </c>
      <c r="E3" s="183" t="s">
        <v>15370</v>
      </c>
      <c r="F3" s="183" t="s">
        <v>12556</v>
      </c>
      <c r="G3" s="183" t="s">
        <v>15369</v>
      </c>
      <c r="H3" s="183" t="s">
        <v>15368</v>
      </c>
      <c r="I3" s="37">
        <v>5.666666666666667</v>
      </c>
      <c r="J3" s="37">
        <v>7.5</v>
      </c>
      <c r="K3" s="5">
        <v>9</v>
      </c>
      <c r="L3" s="37">
        <v>6.5</v>
      </c>
      <c r="M3" s="5" t="s">
        <v>55</v>
      </c>
      <c r="N3" s="5" t="s">
        <v>55</v>
      </c>
      <c r="O3" s="5" t="s">
        <v>55</v>
      </c>
      <c r="P3" s="5" t="s">
        <v>55</v>
      </c>
      <c r="Q3" s="5" t="s">
        <v>55</v>
      </c>
      <c r="R3" s="5" t="s">
        <v>55</v>
      </c>
      <c r="S3" s="5" t="s">
        <v>55</v>
      </c>
      <c r="T3" s="5" t="s">
        <v>55</v>
      </c>
      <c r="U3" s="261">
        <v>9</v>
      </c>
      <c r="V3" s="261">
        <v>9</v>
      </c>
      <c r="W3" s="261">
        <v>8</v>
      </c>
      <c r="X3" s="261">
        <v>10</v>
      </c>
      <c r="Y3" s="162" t="s">
        <v>8</v>
      </c>
      <c r="Z3" s="426">
        <v>8.0833333333333339</v>
      </c>
    </row>
    <row r="4" spans="1:26">
      <c r="A4" s="398">
        <v>45128</v>
      </c>
      <c r="B4" s="300" t="s">
        <v>12612</v>
      </c>
      <c r="C4" s="300" t="s">
        <v>15367</v>
      </c>
      <c r="D4" s="37">
        <f t="shared" si="0"/>
        <v>8</v>
      </c>
      <c r="E4" s="183" t="s">
        <v>15366</v>
      </c>
      <c r="F4" s="183" t="s">
        <v>15365</v>
      </c>
      <c r="G4" s="183" t="s">
        <v>15364</v>
      </c>
      <c r="H4" s="183" t="s">
        <v>15363</v>
      </c>
      <c r="I4" s="37" t="s">
        <v>55</v>
      </c>
      <c r="J4" s="37" t="s">
        <v>55</v>
      </c>
      <c r="K4" s="5" t="s">
        <v>55</v>
      </c>
      <c r="L4" s="37" t="s">
        <v>55</v>
      </c>
      <c r="M4" s="5">
        <v>7</v>
      </c>
      <c r="N4" s="5">
        <v>9</v>
      </c>
      <c r="O4" s="5">
        <v>8</v>
      </c>
      <c r="P4" s="5">
        <v>8</v>
      </c>
      <c r="Q4" s="5" t="s">
        <v>55</v>
      </c>
      <c r="R4" s="5" t="s">
        <v>55</v>
      </c>
      <c r="S4" s="5" t="s">
        <v>55</v>
      </c>
      <c r="T4" s="5" t="s">
        <v>55</v>
      </c>
      <c r="U4" s="261" t="s">
        <v>55</v>
      </c>
      <c r="V4" s="261" t="s">
        <v>55</v>
      </c>
      <c r="W4" s="261" t="s">
        <v>55</v>
      </c>
      <c r="X4" s="261" t="s">
        <v>55</v>
      </c>
      <c r="Y4" s="162" t="s">
        <v>8</v>
      </c>
      <c r="Z4" s="426">
        <v>8</v>
      </c>
    </row>
    <row r="5" spans="1:26">
      <c r="A5" s="398">
        <v>45035</v>
      </c>
      <c r="B5" s="300" t="s">
        <v>12612</v>
      </c>
      <c r="C5" s="300" t="s">
        <v>766</v>
      </c>
      <c r="D5" s="37">
        <f t="shared" si="0"/>
        <v>7.5</v>
      </c>
      <c r="E5" s="183" t="s">
        <v>15362</v>
      </c>
      <c r="F5" s="183" t="s">
        <v>15361</v>
      </c>
      <c r="G5" s="183">
        <v>250000</v>
      </c>
      <c r="H5" s="183" t="s">
        <v>15360</v>
      </c>
      <c r="I5" s="37" t="s">
        <v>55</v>
      </c>
      <c r="J5" s="37" t="s">
        <v>55</v>
      </c>
      <c r="K5" s="5" t="s">
        <v>55</v>
      </c>
      <c r="L5" s="37" t="s">
        <v>55</v>
      </c>
      <c r="M5" s="5">
        <v>8</v>
      </c>
      <c r="N5" s="5">
        <v>6</v>
      </c>
      <c r="O5" s="5">
        <v>6</v>
      </c>
      <c r="P5" s="5">
        <v>10</v>
      </c>
      <c r="Q5" s="5" t="s">
        <v>55</v>
      </c>
      <c r="R5" s="5" t="s">
        <v>55</v>
      </c>
      <c r="S5" s="5" t="s">
        <v>55</v>
      </c>
      <c r="T5" s="5" t="s">
        <v>55</v>
      </c>
      <c r="U5" s="261" t="s">
        <v>55</v>
      </c>
      <c r="V5" s="261" t="s">
        <v>55</v>
      </c>
      <c r="W5" s="261" t="s">
        <v>55</v>
      </c>
      <c r="X5" s="261" t="s">
        <v>55</v>
      </c>
      <c r="Y5" s="162" t="s">
        <v>8</v>
      </c>
      <c r="Z5" s="426">
        <v>7.5</v>
      </c>
    </row>
    <row r="6" spans="1:26">
      <c r="A6" s="398">
        <v>45417</v>
      </c>
      <c r="B6" s="300" t="s">
        <v>12432</v>
      </c>
      <c r="C6" s="300" t="s">
        <v>3256</v>
      </c>
      <c r="D6" s="37">
        <f t="shared" si="0"/>
        <v>7.3187499999999996</v>
      </c>
      <c r="E6" s="354">
        <v>21704</v>
      </c>
      <c r="F6" s="183" t="s">
        <v>12556</v>
      </c>
      <c r="G6" s="183" t="s">
        <v>15359</v>
      </c>
      <c r="H6" s="183" t="s">
        <v>15358</v>
      </c>
      <c r="I6" s="37">
        <v>5.2</v>
      </c>
      <c r="J6" s="37">
        <v>6.75</v>
      </c>
      <c r="K6" s="5">
        <v>8.8000000000000007</v>
      </c>
      <c r="L6" s="37">
        <v>8.5249999999999986</v>
      </c>
      <c r="M6" s="5" t="s">
        <v>55</v>
      </c>
      <c r="N6" s="5" t="s">
        <v>55</v>
      </c>
      <c r="O6" s="5" t="s">
        <v>55</v>
      </c>
      <c r="P6" s="5" t="s">
        <v>55</v>
      </c>
      <c r="Q6" s="5" t="s">
        <v>55</v>
      </c>
      <c r="R6" s="5" t="s">
        <v>55</v>
      </c>
      <c r="S6" s="5" t="s">
        <v>55</v>
      </c>
      <c r="T6" s="5" t="s">
        <v>55</v>
      </c>
      <c r="U6" s="261" t="s">
        <v>55</v>
      </c>
      <c r="V6" s="261" t="s">
        <v>55</v>
      </c>
      <c r="W6" s="261" t="s">
        <v>55</v>
      </c>
      <c r="X6" s="261" t="s">
        <v>55</v>
      </c>
      <c r="Y6" s="162" t="s">
        <v>8</v>
      </c>
      <c r="Z6" s="426">
        <v>7.3187499999999996</v>
      </c>
    </row>
    <row r="7" spans="1:26">
      <c r="A7" s="398">
        <v>45366</v>
      </c>
      <c r="B7" s="300" t="s">
        <v>12612</v>
      </c>
      <c r="C7" s="300" t="s">
        <v>15357</v>
      </c>
      <c r="D7" s="37">
        <f t="shared" si="0"/>
        <v>6.625</v>
      </c>
      <c r="E7" s="183" t="s">
        <v>15356</v>
      </c>
      <c r="F7" s="183" t="s">
        <v>15355</v>
      </c>
      <c r="G7" s="183" t="s">
        <v>15350</v>
      </c>
      <c r="H7" s="183" t="s">
        <v>15333</v>
      </c>
      <c r="I7" s="37" t="s">
        <v>55</v>
      </c>
      <c r="J7" s="37" t="s">
        <v>55</v>
      </c>
      <c r="K7" s="5" t="s">
        <v>55</v>
      </c>
      <c r="L7" s="37" t="s">
        <v>55</v>
      </c>
      <c r="M7" s="5">
        <v>10</v>
      </c>
      <c r="N7" s="5">
        <v>6.5</v>
      </c>
      <c r="O7" s="5">
        <v>4.5</v>
      </c>
      <c r="P7" s="5">
        <v>5.5</v>
      </c>
      <c r="Q7" s="5" t="s">
        <v>55</v>
      </c>
      <c r="R7" s="5" t="s">
        <v>55</v>
      </c>
      <c r="S7" s="5" t="s">
        <v>55</v>
      </c>
      <c r="T7" s="5" t="s">
        <v>55</v>
      </c>
      <c r="U7" s="261" t="s">
        <v>55</v>
      </c>
      <c r="V7" s="261" t="s">
        <v>55</v>
      </c>
      <c r="W7" s="261" t="s">
        <v>55</v>
      </c>
      <c r="X7" s="261" t="s">
        <v>55</v>
      </c>
      <c r="Y7" s="162" t="s">
        <v>8</v>
      </c>
      <c r="Z7" s="426">
        <v>6.625</v>
      </c>
    </row>
    <row r="8" spans="1:26">
      <c r="A8" s="398">
        <v>45411</v>
      </c>
      <c r="B8" s="300" t="s">
        <v>12432</v>
      </c>
      <c r="C8" s="300" t="s">
        <v>15354</v>
      </c>
      <c r="D8" s="37">
        <f t="shared" si="0"/>
        <v>6.4250000000000007</v>
      </c>
      <c r="E8" s="183">
        <v>944</v>
      </c>
      <c r="F8" s="183">
        <v>1431</v>
      </c>
      <c r="G8" s="427">
        <v>900000</v>
      </c>
      <c r="H8" s="183" t="s">
        <v>15353</v>
      </c>
      <c r="I8" s="37" t="s">
        <v>55</v>
      </c>
      <c r="J8" s="37" t="s">
        <v>55</v>
      </c>
      <c r="K8" s="5" t="s">
        <v>55</v>
      </c>
      <c r="L8" s="37" t="s">
        <v>55</v>
      </c>
      <c r="M8" s="5">
        <v>7.4</v>
      </c>
      <c r="N8" s="5">
        <v>6.7</v>
      </c>
      <c r="O8" s="5">
        <v>8</v>
      </c>
      <c r="P8" s="5">
        <v>3.6</v>
      </c>
      <c r="Q8" s="5" t="s">
        <v>55</v>
      </c>
      <c r="R8" s="5" t="s">
        <v>55</v>
      </c>
      <c r="S8" s="5" t="s">
        <v>55</v>
      </c>
      <c r="T8" s="5" t="s">
        <v>55</v>
      </c>
      <c r="U8" s="261" t="s">
        <v>55</v>
      </c>
      <c r="V8" s="261" t="s">
        <v>55</v>
      </c>
      <c r="W8" s="261" t="s">
        <v>55</v>
      </c>
      <c r="X8" s="261" t="s">
        <v>55</v>
      </c>
      <c r="Y8" s="162" t="s">
        <v>8</v>
      </c>
      <c r="Z8" s="426">
        <v>6.4250000000000007</v>
      </c>
    </row>
    <row r="9" spans="1:26">
      <c r="A9" s="398">
        <v>45160</v>
      </c>
      <c r="B9" s="300" t="s">
        <v>12612</v>
      </c>
      <c r="C9" s="300" t="s">
        <v>15352</v>
      </c>
      <c r="D9" s="37">
        <f t="shared" si="0"/>
        <v>6.75</v>
      </c>
      <c r="E9" s="183">
        <v>1438</v>
      </c>
      <c r="F9" s="183" t="s">
        <v>15351</v>
      </c>
      <c r="G9" s="183" t="s">
        <v>15350</v>
      </c>
      <c r="H9" s="183" t="s">
        <v>15349</v>
      </c>
      <c r="I9" s="37" t="s">
        <v>55</v>
      </c>
      <c r="J9" s="37" t="s">
        <v>55</v>
      </c>
      <c r="K9" s="5" t="s">
        <v>55</v>
      </c>
      <c r="L9" s="37" t="s">
        <v>55</v>
      </c>
      <c r="M9" s="5">
        <v>7</v>
      </c>
      <c r="N9" s="5">
        <v>8</v>
      </c>
      <c r="O9" s="5">
        <v>8</v>
      </c>
      <c r="P9" s="5">
        <v>4</v>
      </c>
      <c r="Q9" s="5" t="s">
        <v>55</v>
      </c>
      <c r="R9" s="5" t="s">
        <v>55</v>
      </c>
      <c r="S9" s="5" t="s">
        <v>55</v>
      </c>
      <c r="T9" s="5" t="s">
        <v>55</v>
      </c>
      <c r="U9" s="261" t="s">
        <v>55</v>
      </c>
      <c r="V9" s="261" t="s">
        <v>55</v>
      </c>
      <c r="W9" s="261" t="s">
        <v>55</v>
      </c>
      <c r="X9" s="261" t="s">
        <v>55</v>
      </c>
      <c r="Y9" s="162" t="s">
        <v>8</v>
      </c>
      <c r="Z9" s="426">
        <v>6.75</v>
      </c>
    </row>
    <row r="10" spans="1:26">
      <c r="A10" s="398">
        <v>44972</v>
      </c>
      <c r="B10" s="300" t="s">
        <v>12432</v>
      </c>
      <c r="C10" s="300" t="s">
        <v>15348</v>
      </c>
      <c r="D10" s="37">
        <f t="shared" si="0"/>
        <v>6.229166666666667</v>
      </c>
      <c r="E10" s="354">
        <v>16735</v>
      </c>
      <c r="F10" s="183" t="s">
        <v>12556</v>
      </c>
      <c r="G10" s="183" t="s">
        <v>15347</v>
      </c>
      <c r="H10" s="183" t="s">
        <v>15346</v>
      </c>
      <c r="I10" s="37">
        <v>6.666666666666667</v>
      </c>
      <c r="J10" s="37">
        <v>4.5</v>
      </c>
      <c r="K10" s="5">
        <v>8</v>
      </c>
      <c r="L10" s="37">
        <v>5.75</v>
      </c>
      <c r="M10" s="5" t="s">
        <v>55</v>
      </c>
      <c r="N10" s="5" t="s">
        <v>55</v>
      </c>
      <c r="O10" s="5" t="s">
        <v>55</v>
      </c>
      <c r="P10" s="5" t="s">
        <v>55</v>
      </c>
      <c r="Q10" s="5" t="s">
        <v>55</v>
      </c>
      <c r="R10" s="5" t="s">
        <v>55</v>
      </c>
      <c r="S10" s="5" t="s">
        <v>55</v>
      </c>
      <c r="T10" s="5" t="s">
        <v>55</v>
      </c>
      <c r="U10" s="261" t="s">
        <v>55</v>
      </c>
      <c r="V10" s="261" t="s">
        <v>55</v>
      </c>
      <c r="W10" s="261" t="s">
        <v>55</v>
      </c>
      <c r="X10" s="261" t="s">
        <v>55</v>
      </c>
      <c r="Y10" s="162" t="s">
        <v>8</v>
      </c>
      <c r="Z10" s="426">
        <v>6.229166666666667</v>
      </c>
    </row>
    <row r="11" spans="1:26">
      <c r="A11" s="398">
        <v>45419</v>
      </c>
      <c r="B11" s="300" t="s">
        <v>12612</v>
      </c>
      <c r="C11" s="300" t="s">
        <v>15345</v>
      </c>
      <c r="D11" s="37">
        <f t="shared" si="0"/>
        <v>5.05</v>
      </c>
      <c r="E11" s="183">
        <v>450</v>
      </c>
      <c r="F11" s="183">
        <v>1066</v>
      </c>
      <c r="G11" s="183" t="s">
        <v>15320</v>
      </c>
      <c r="H11" s="183" t="s">
        <v>15344</v>
      </c>
      <c r="I11" s="37" t="s">
        <v>55</v>
      </c>
      <c r="J11" s="37" t="s">
        <v>55</v>
      </c>
      <c r="K11" s="5" t="s">
        <v>55</v>
      </c>
      <c r="L11" s="37" t="s">
        <v>55</v>
      </c>
      <c r="M11" s="5">
        <v>4</v>
      </c>
      <c r="N11" s="5">
        <v>7.2</v>
      </c>
      <c r="O11" s="5">
        <v>3</v>
      </c>
      <c r="P11" s="5">
        <v>6</v>
      </c>
      <c r="Q11" s="5" t="s">
        <v>55</v>
      </c>
      <c r="R11" s="5" t="s">
        <v>55</v>
      </c>
      <c r="S11" s="5" t="s">
        <v>55</v>
      </c>
      <c r="T11" s="5" t="s">
        <v>55</v>
      </c>
      <c r="U11" s="261" t="s">
        <v>55</v>
      </c>
      <c r="V11" s="261" t="s">
        <v>55</v>
      </c>
      <c r="W11" s="261" t="s">
        <v>55</v>
      </c>
      <c r="X11" s="261" t="s">
        <v>55</v>
      </c>
      <c r="Y11" s="162" t="s">
        <v>8</v>
      </c>
      <c r="Z11" s="426">
        <v>5.05</v>
      </c>
    </row>
    <row r="12" spans="1:26">
      <c r="A12" s="398">
        <v>45000</v>
      </c>
      <c r="B12" s="300" t="s">
        <v>12432</v>
      </c>
      <c r="C12" s="300" t="s">
        <v>15343</v>
      </c>
      <c r="D12" s="37">
        <f t="shared" si="0"/>
        <v>4.6375000000000002</v>
      </c>
      <c r="E12" s="354">
        <v>23357</v>
      </c>
      <c r="F12" s="183" t="s">
        <v>12556</v>
      </c>
      <c r="G12" s="427">
        <v>52428000</v>
      </c>
      <c r="H12" s="183" t="s">
        <v>15342</v>
      </c>
      <c r="I12" s="37">
        <v>6</v>
      </c>
      <c r="J12" s="37">
        <v>3.5</v>
      </c>
      <c r="K12" s="5">
        <v>5.8</v>
      </c>
      <c r="L12" s="37">
        <v>3.25</v>
      </c>
      <c r="M12" s="5" t="s">
        <v>55</v>
      </c>
      <c r="N12" s="5" t="s">
        <v>55</v>
      </c>
      <c r="O12" s="5" t="s">
        <v>55</v>
      </c>
      <c r="P12" s="5" t="s">
        <v>55</v>
      </c>
      <c r="Q12" s="5" t="s">
        <v>55</v>
      </c>
      <c r="R12" s="5" t="s">
        <v>55</v>
      </c>
      <c r="S12" s="5" t="s">
        <v>55</v>
      </c>
      <c r="T12" s="5" t="s">
        <v>55</v>
      </c>
      <c r="U12" s="261" t="s">
        <v>55</v>
      </c>
      <c r="V12" s="261" t="s">
        <v>55</v>
      </c>
      <c r="W12" s="261" t="s">
        <v>55</v>
      </c>
      <c r="X12" s="261" t="s">
        <v>55</v>
      </c>
      <c r="Y12" s="162" t="s">
        <v>8</v>
      </c>
      <c r="Z12" s="426">
        <v>4.6375000000000002</v>
      </c>
    </row>
    <row r="13" spans="1:26">
      <c r="A13" s="398">
        <v>45050</v>
      </c>
      <c r="B13" s="300" t="s">
        <v>12612</v>
      </c>
      <c r="C13" s="300" t="s">
        <v>15341</v>
      </c>
      <c r="D13" s="37">
        <f t="shared" si="0"/>
        <v>4.25</v>
      </c>
      <c r="E13" s="183" t="s">
        <v>15296</v>
      </c>
      <c r="F13" s="183" t="s">
        <v>15340</v>
      </c>
      <c r="G13" s="183" t="s">
        <v>15339</v>
      </c>
      <c r="H13" s="183" t="s">
        <v>15338</v>
      </c>
      <c r="I13" s="37" t="s">
        <v>55</v>
      </c>
      <c r="J13" s="37" t="s">
        <v>55</v>
      </c>
      <c r="K13" s="5" t="s">
        <v>55</v>
      </c>
      <c r="L13" s="37" t="s">
        <v>55</v>
      </c>
      <c r="M13" s="5">
        <v>7</v>
      </c>
      <c r="N13" s="5">
        <v>2</v>
      </c>
      <c r="O13" s="5">
        <v>3</v>
      </c>
      <c r="P13" s="5">
        <v>5</v>
      </c>
      <c r="Q13" s="5" t="s">
        <v>55</v>
      </c>
      <c r="R13" s="5" t="s">
        <v>55</v>
      </c>
      <c r="S13" s="5" t="s">
        <v>55</v>
      </c>
      <c r="T13" s="5" t="s">
        <v>55</v>
      </c>
      <c r="U13" s="261" t="s">
        <v>55</v>
      </c>
      <c r="V13" s="261" t="s">
        <v>55</v>
      </c>
      <c r="W13" s="261" t="s">
        <v>55</v>
      </c>
      <c r="X13" s="261" t="s">
        <v>55</v>
      </c>
      <c r="Y13" s="162" t="s">
        <v>8</v>
      </c>
      <c r="Z13" s="426">
        <v>4.25</v>
      </c>
    </row>
    <row r="14" spans="1:26">
      <c r="A14" s="398">
        <v>45046</v>
      </c>
      <c r="B14" s="300" t="s">
        <v>12612</v>
      </c>
      <c r="C14" s="300" t="s">
        <v>15337</v>
      </c>
      <c r="D14" s="37">
        <f t="shared" si="0"/>
        <v>2.5</v>
      </c>
      <c r="E14" s="183" t="s">
        <v>15336</v>
      </c>
      <c r="F14" s="183" t="s">
        <v>15335</v>
      </c>
      <c r="G14" s="183" t="s">
        <v>15334</v>
      </c>
      <c r="H14" s="183" t="s">
        <v>15333</v>
      </c>
      <c r="I14" s="37" t="s">
        <v>55</v>
      </c>
      <c r="J14" s="37" t="s">
        <v>55</v>
      </c>
      <c r="K14" s="5" t="s">
        <v>55</v>
      </c>
      <c r="L14" s="37" t="s">
        <v>55</v>
      </c>
      <c r="M14" s="5">
        <v>4</v>
      </c>
      <c r="N14" s="5">
        <v>2</v>
      </c>
      <c r="O14" s="5">
        <v>2</v>
      </c>
      <c r="P14" s="5">
        <v>2</v>
      </c>
      <c r="Q14" s="5" t="s">
        <v>55</v>
      </c>
      <c r="R14" s="5" t="s">
        <v>55</v>
      </c>
      <c r="S14" s="5" t="s">
        <v>55</v>
      </c>
      <c r="T14" s="5" t="s">
        <v>55</v>
      </c>
      <c r="U14" s="261" t="s">
        <v>55</v>
      </c>
      <c r="V14" s="261" t="s">
        <v>55</v>
      </c>
      <c r="W14" s="261" t="s">
        <v>55</v>
      </c>
      <c r="X14" s="261" t="s">
        <v>55</v>
      </c>
      <c r="Y14" s="162" t="s">
        <v>8</v>
      </c>
      <c r="Z14" s="426">
        <v>2.5</v>
      </c>
    </row>
    <row r="15" spans="1:26">
      <c r="A15" s="398">
        <v>45419</v>
      </c>
      <c r="B15" s="300" t="s">
        <v>12432</v>
      </c>
      <c r="C15" s="300" t="s">
        <v>15332</v>
      </c>
      <c r="D15" s="37">
        <f t="shared" si="0"/>
        <v>2.104166666666667</v>
      </c>
      <c r="E15" s="183" t="s">
        <v>15331</v>
      </c>
      <c r="F15" s="183" t="s">
        <v>12556</v>
      </c>
      <c r="G15" s="427">
        <v>11844867</v>
      </c>
      <c r="H15" s="183" t="s">
        <v>15330</v>
      </c>
      <c r="I15" s="37">
        <v>4.166666666666667</v>
      </c>
      <c r="J15" s="37">
        <v>0</v>
      </c>
      <c r="K15" s="5">
        <v>1.75</v>
      </c>
      <c r="L15" s="37">
        <v>2.5</v>
      </c>
      <c r="M15" s="5" t="s">
        <v>55</v>
      </c>
      <c r="N15" s="5" t="s">
        <v>55</v>
      </c>
      <c r="O15" s="5" t="s">
        <v>55</v>
      </c>
      <c r="P15" s="5" t="s">
        <v>55</v>
      </c>
      <c r="Q15" s="5" t="s">
        <v>55</v>
      </c>
      <c r="R15" s="5" t="s">
        <v>55</v>
      </c>
      <c r="S15" s="5" t="s">
        <v>55</v>
      </c>
      <c r="T15" s="5" t="s">
        <v>55</v>
      </c>
      <c r="U15" s="261" t="s">
        <v>55</v>
      </c>
      <c r="V15" s="261" t="s">
        <v>55</v>
      </c>
      <c r="W15" s="261" t="s">
        <v>55</v>
      </c>
      <c r="X15" s="261" t="s">
        <v>55</v>
      </c>
      <c r="Y15" s="162" t="s">
        <v>8</v>
      </c>
      <c r="Z15" s="426">
        <v>2.104166666666667</v>
      </c>
    </row>
    <row r="16" spans="1:26">
      <c r="A16" s="398">
        <v>45420</v>
      </c>
      <c r="B16" s="300" t="s">
        <v>12432</v>
      </c>
      <c r="C16" s="300" t="s">
        <v>15329</v>
      </c>
      <c r="D16" s="37">
        <f t="shared" si="0"/>
        <v>1.825</v>
      </c>
      <c r="E16" s="354">
        <v>16686</v>
      </c>
      <c r="F16" s="183" t="s">
        <v>12556</v>
      </c>
      <c r="G16" s="427">
        <v>26072217</v>
      </c>
      <c r="H16" s="183" t="s">
        <v>15328</v>
      </c>
      <c r="I16" s="37">
        <v>5.8</v>
      </c>
      <c r="J16" s="37">
        <v>0.5</v>
      </c>
      <c r="K16" s="5">
        <v>0.5</v>
      </c>
      <c r="L16" s="37">
        <v>0.5</v>
      </c>
      <c r="M16" s="5" t="s">
        <v>55</v>
      </c>
      <c r="N16" s="5" t="s">
        <v>55</v>
      </c>
      <c r="O16" s="5" t="s">
        <v>55</v>
      </c>
      <c r="P16" s="5" t="s">
        <v>55</v>
      </c>
      <c r="Q16" s="5" t="s">
        <v>55</v>
      </c>
      <c r="R16" s="5" t="s">
        <v>55</v>
      </c>
      <c r="S16" s="5" t="s">
        <v>55</v>
      </c>
      <c r="T16" s="5" t="s">
        <v>55</v>
      </c>
      <c r="U16" s="5" t="s">
        <v>55</v>
      </c>
      <c r="V16" s="5" t="s">
        <v>55</v>
      </c>
      <c r="W16" s="5" t="s">
        <v>55</v>
      </c>
      <c r="X16" s="5" t="s">
        <v>55</v>
      </c>
      <c r="Y16" s="301" t="s">
        <v>8</v>
      </c>
      <c r="Z16" s="426">
        <v>1.825</v>
      </c>
    </row>
    <row r="17" spans="1:26">
      <c r="A17" s="398">
        <v>45460</v>
      </c>
      <c r="B17" s="300" t="s">
        <v>12432</v>
      </c>
      <c r="C17" s="300" t="s">
        <v>15327</v>
      </c>
      <c r="D17" s="37">
        <f t="shared" si="0"/>
        <v>7.8375000000000004</v>
      </c>
      <c r="E17" s="183" t="s">
        <v>15326</v>
      </c>
      <c r="F17" s="183" t="s">
        <v>15325</v>
      </c>
      <c r="G17" s="183" t="s">
        <v>15291</v>
      </c>
      <c r="H17" s="183" t="s">
        <v>15324</v>
      </c>
      <c r="M17" s="5">
        <v>9</v>
      </c>
      <c r="N17" s="5">
        <v>6</v>
      </c>
      <c r="O17" s="5">
        <v>8.5</v>
      </c>
      <c r="P17" s="5">
        <v>8</v>
      </c>
      <c r="Y17" s="162" t="s">
        <v>8</v>
      </c>
      <c r="Z17" s="426">
        <v>7.8</v>
      </c>
    </row>
    <row r="18" spans="1:26">
      <c r="A18" s="398">
        <v>45462</v>
      </c>
      <c r="B18" s="300" t="s">
        <v>12432</v>
      </c>
      <c r="C18" s="300" t="s">
        <v>15323</v>
      </c>
      <c r="D18" s="37">
        <f t="shared" si="0"/>
        <v>5.4</v>
      </c>
      <c r="E18" s="183" t="s">
        <v>15322</v>
      </c>
      <c r="F18" s="183" t="s">
        <v>15321</v>
      </c>
      <c r="G18" s="183" t="s">
        <v>15320</v>
      </c>
      <c r="H18" s="183" t="s">
        <v>15319</v>
      </c>
      <c r="M18" s="5">
        <v>4</v>
      </c>
      <c r="N18" s="5">
        <v>8.1999999999999993</v>
      </c>
      <c r="O18" s="5">
        <v>4</v>
      </c>
      <c r="P18" s="5">
        <v>5.4</v>
      </c>
      <c r="Y18" s="162" t="s">
        <v>8</v>
      </c>
      <c r="Z18" s="426">
        <v>5.4</v>
      </c>
    </row>
    <row r="19" spans="1:26">
      <c r="A19" s="398">
        <v>45463</v>
      </c>
      <c r="B19" s="300" t="s">
        <v>12432</v>
      </c>
      <c r="C19" s="300" t="s">
        <v>15318</v>
      </c>
      <c r="D19" s="37">
        <f t="shared" si="0"/>
        <v>4.2750000000000004</v>
      </c>
      <c r="E19" s="354">
        <v>37055</v>
      </c>
      <c r="F19" s="183" t="s">
        <v>12556</v>
      </c>
      <c r="G19" s="183" t="s">
        <v>15317</v>
      </c>
      <c r="H19" s="183" t="s">
        <v>15316</v>
      </c>
      <c r="I19" s="37">
        <v>6</v>
      </c>
      <c r="J19" s="37">
        <v>3</v>
      </c>
      <c r="K19" s="5">
        <v>4</v>
      </c>
      <c r="L19" s="37">
        <v>4</v>
      </c>
      <c r="Y19" s="162" t="s">
        <v>8</v>
      </c>
      <c r="Z19" s="426">
        <v>4.3</v>
      </c>
    </row>
    <row r="20" spans="1:26">
      <c r="A20" s="398">
        <v>45464</v>
      </c>
      <c r="B20" s="300" t="s">
        <v>12612</v>
      </c>
      <c r="C20" s="300" t="s">
        <v>15315</v>
      </c>
      <c r="D20" s="37">
        <f t="shared" si="0"/>
        <v>8.2750000000000004</v>
      </c>
      <c r="E20" s="183" t="s">
        <v>15314</v>
      </c>
      <c r="F20" s="183" t="s">
        <v>15313</v>
      </c>
      <c r="G20" s="183" t="s">
        <v>15312</v>
      </c>
      <c r="H20" s="183" t="s">
        <v>12428</v>
      </c>
      <c r="M20" s="5">
        <v>8</v>
      </c>
      <c r="N20" s="5">
        <v>8</v>
      </c>
      <c r="O20" s="5">
        <v>7</v>
      </c>
      <c r="P20" s="5">
        <v>10</v>
      </c>
      <c r="Y20" s="162" t="s">
        <v>8</v>
      </c>
      <c r="Z20" s="426">
        <v>8.3000000000000007</v>
      </c>
    </row>
    <row r="21" spans="1:26">
      <c r="A21" s="398">
        <v>45465</v>
      </c>
      <c r="B21" s="300" t="s">
        <v>12432</v>
      </c>
      <c r="C21" s="300" t="s">
        <v>15311</v>
      </c>
      <c r="D21" s="37">
        <f t="shared" si="0"/>
        <v>5.1166666666666671</v>
      </c>
      <c r="E21" s="354">
        <v>24057</v>
      </c>
      <c r="F21" s="183" t="s">
        <v>12556</v>
      </c>
      <c r="G21" s="183" t="s">
        <v>15310</v>
      </c>
      <c r="H21" s="183" t="s">
        <v>15309</v>
      </c>
      <c r="I21" s="37">
        <v>7.4</v>
      </c>
      <c r="J21" s="37">
        <v>3.4</v>
      </c>
      <c r="K21" s="5" t="s">
        <v>15308</v>
      </c>
      <c r="L21" s="37">
        <v>4.5999999999999996</v>
      </c>
      <c r="Y21" s="162" t="s">
        <v>8</v>
      </c>
      <c r="Z21" s="426">
        <v>5.0999999999999996</v>
      </c>
    </row>
    <row r="22" spans="1:26">
      <c r="A22" s="398">
        <v>45468</v>
      </c>
      <c r="B22" s="300" t="s">
        <v>12432</v>
      </c>
      <c r="C22" s="300" t="s">
        <v>3468</v>
      </c>
      <c r="D22" s="37">
        <f t="shared" si="0"/>
        <v>3.2</v>
      </c>
      <c r="E22" s="183">
        <v>1430</v>
      </c>
      <c r="F22" s="183">
        <v>1591</v>
      </c>
      <c r="G22" s="183" t="s">
        <v>15307</v>
      </c>
      <c r="H22" s="183" t="s">
        <v>3481</v>
      </c>
      <c r="I22" s="37">
        <v>0.8</v>
      </c>
      <c r="J22" s="37">
        <v>1.5</v>
      </c>
      <c r="K22" s="5">
        <v>8.5</v>
      </c>
      <c r="L22" s="37">
        <v>2</v>
      </c>
      <c r="Y22" s="162" t="s">
        <v>8</v>
      </c>
      <c r="Z22" s="426">
        <v>3.2</v>
      </c>
    </row>
    <row r="23" spans="1:26">
      <c r="A23" s="398">
        <v>45481</v>
      </c>
      <c r="B23" s="300" t="s">
        <v>12432</v>
      </c>
      <c r="C23" s="300" t="s">
        <v>15306</v>
      </c>
      <c r="D23" s="37">
        <f t="shared" si="0"/>
        <v>6.6875</v>
      </c>
      <c r="E23" s="183" t="s">
        <v>15305</v>
      </c>
      <c r="F23" s="183" t="s">
        <v>15304</v>
      </c>
      <c r="G23" s="427">
        <v>150000</v>
      </c>
      <c r="H23" s="183" t="s">
        <v>15303</v>
      </c>
      <c r="I23" s="37">
        <v>2.5</v>
      </c>
      <c r="J23" s="37">
        <v>9.1999999999999993</v>
      </c>
      <c r="K23" s="5">
        <v>7.8</v>
      </c>
      <c r="L23" s="37">
        <v>7.2</v>
      </c>
      <c r="Y23" s="162" t="s">
        <v>8</v>
      </c>
      <c r="Z23" s="426">
        <v>6.7</v>
      </c>
    </row>
    <row r="24" spans="1:26">
      <c r="A24" s="398">
        <v>45483</v>
      </c>
      <c r="B24" s="300" t="s">
        <v>12432</v>
      </c>
      <c r="C24" s="300" t="s">
        <v>15302</v>
      </c>
      <c r="D24" s="37">
        <f t="shared" si="0"/>
        <v>8.9749999999999996</v>
      </c>
      <c r="E24" s="183" t="s">
        <v>15301</v>
      </c>
      <c r="F24" s="183" t="s">
        <v>15300</v>
      </c>
      <c r="G24" s="183" t="s">
        <v>15286</v>
      </c>
      <c r="H24" s="183" t="s">
        <v>15299</v>
      </c>
      <c r="I24" s="37">
        <v>9.5</v>
      </c>
      <c r="J24" s="37">
        <v>8.4</v>
      </c>
      <c r="K24" s="5">
        <v>9.5</v>
      </c>
      <c r="L24" s="37">
        <v>8.4</v>
      </c>
      <c r="Y24" s="162" t="s">
        <v>8</v>
      </c>
      <c r="Z24" s="426">
        <v>9</v>
      </c>
    </row>
    <row r="25" spans="1:26">
      <c r="A25" s="398">
        <v>45484</v>
      </c>
      <c r="B25" s="300" t="s">
        <v>15298</v>
      </c>
      <c r="C25" s="300" t="s">
        <v>15297</v>
      </c>
      <c r="D25" s="37">
        <f t="shared" si="0"/>
        <v>5.8</v>
      </c>
      <c r="E25" s="183" t="s">
        <v>15296</v>
      </c>
      <c r="F25" s="183" t="s">
        <v>55</v>
      </c>
      <c r="G25" s="183" t="s">
        <v>15295</v>
      </c>
      <c r="H25" s="183" t="s">
        <v>15294</v>
      </c>
      <c r="U25" s="261">
        <v>4</v>
      </c>
      <c r="V25" s="261">
        <v>4</v>
      </c>
      <c r="W25" s="261">
        <v>7.2</v>
      </c>
      <c r="X25" s="261">
        <v>8</v>
      </c>
      <c r="Y25" s="162" t="s">
        <v>8</v>
      </c>
      <c r="Z25" s="426">
        <v>5.8</v>
      </c>
    </row>
    <row r="26" spans="1:26">
      <c r="A26" s="398">
        <v>45485</v>
      </c>
      <c r="B26" s="300" t="s">
        <v>12432</v>
      </c>
      <c r="C26" s="300" t="s">
        <v>15293</v>
      </c>
      <c r="D26" s="37">
        <f t="shared" si="0"/>
        <v>3.9874999999999998</v>
      </c>
      <c r="E26" s="183" t="s">
        <v>15292</v>
      </c>
      <c r="F26" s="183" t="s">
        <v>55</v>
      </c>
      <c r="G26" s="183" t="s">
        <v>15291</v>
      </c>
      <c r="H26" s="183" t="s">
        <v>15290</v>
      </c>
      <c r="I26" s="37">
        <v>6.2</v>
      </c>
      <c r="J26" s="37">
        <v>4</v>
      </c>
      <c r="K26" s="5">
        <v>1.2</v>
      </c>
      <c r="L26" s="37">
        <v>4.5</v>
      </c>
      <c r="Y26" s="162" t="s">
        <v>8</v>
      </c>
      <c r="Z26" s="426">
        <v>4</v>
      </c>
    </row>
    <row r="27" spans="1:26">
      <c r="A27" s="398">
        <v>45586</v>
      </c>
      <c r="B27" s="300" t="s">
        <v>12432</v>
      </c>
      <c r="C27" s="300" t="s">
        <v>15289</v>
      </c>
      <c r="D27" s="37">
        <f t="shared" si="0"/>
        <v>9.0124999999999993</v>
      </c>
      <c r="E27" s="183" t="s">
        <v>15288</v>
      </c>
      <c r="F27" s="183" t="s">
        <v>15287</v>
      </c>
      <c r="G27" s="183" t="s">
        <v>15286</v>
      </c>
      <c r="H27" s="183" t="s">
        <v>15285</v>
      </c>
      <c r="I27" s="37">
        <v>8.1999999999999993</v>
      </c>
      <c r="J27" s="37">
        <v>9.4</v>
      </c>
      <c r="K27" s="5">
        <v>9.9</v>
      </c>
      <c r="L27" s="37">
        <v>8.6</v>
      </c>
      <c r="Y27" s="162" t="s">
        <v>8</v>
      </c>
      <c r="Z27" s="426">
        <v>9</v>
      </c>
    </row>
    <row r="28" spans="1:26">
      <c r="A28" s="398">
        <v>45607</v>
      </c>
      <c r="B28" s="300" t="s">
        <v>12432</v>
      </c>
      <c r="C28" s="300" t="s">
        <v>15284</v>
      </c>
      <c r="D28" s="37">
        <f t="shared" si="0"/>
        <v>8.0124999999999993</v>
      </c>
      <c r="E28" s="183" t="s">
        <v>15283</v>
      </c>
      <c r="F28" s="183" t="s">
        <v>15282</v>
      </c>
      <c r="G28" s="183" t="s">
        <v>15281</v>
      </c>
      <c r="H28" s="183" t="s">
        <v>15280</v>
      </c>
      <c r="I28" s="37">
        <v>9</v>
      </c>
      <c r="J28" s="37">
        <v>7.4</v>
      </c>
      <c r="K28" s="5">
        <v>7.4</v>
      </c>
      <c r="L28" s="37">
        <v>8.3000000000000007</v>
      </c>
      <c r="Y28" s="162" t="s">
        <v>8</v>
      </c>
      <c r="Z28" s="426">
        <v>8</v>
      </c>
    </row>
  </sheetData>
  <autoFilter ref="D1:D16" xr:uid="{1AAAE2A5-42B3-42D2-A29A-D59E0F986BB1}">
    <sortState xmlns:xlrd2="http://schemas.microsoft.com/office/spreadsheetml/2017/richdata2" ref="B2:Y16">
      <sortCondition descending="1" ref="D1:D16"/>
    </sortState>
  </autoFilter>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225EB-2364-46E4-BA2E-7A291DFAC58E}">
  <sheetPr>
    <tabColor theme="0" tint="-0.499984740745262"/>
  </sheetPr>
  <dimension ref="A1:K22"/>
  <sheetViews>
    <sheetView workbookViewId="0">
      <pane ySplit="1" topLeftCell="A15" activePane="bottomLeft" state="frozen"/>
      <selection activeCell="D15" sqref="D15"/>
      <selection pane="bottomLeft" activeCell="D15" sqref="D15"/>
    </sheetView>
  </sheetViews>
  <sheetFormatPr defaultColWidth="9" defaultRowHeight="15.75"/>
  <cols>
    <col min="1" max="1" width="10.125" style="300" bestFit="1" customWidth="1"/>
    <col min="2" max="2" width="35" style="300" customWidth="1"/>
    <col min="3" max="3" width="9.125" style="300" customWidth="1"/>
    <col min="4" max="4" width="9" style="5"/>
    <col min="5" max="5" width="10.5" style="5" customWidth="1"/>
    <col min="6" max="6" width="13.875" style="5" customWidth="1"/>
    <col min="7" max="7" width="14.875" style="5" customWidth="1"/>
    <col min="8" max="8" width="13.125" style="5" customWidth="1"/>
    <col min="9" max="9" width="12" style="300" customWidth="1"/>
    <col min="10" max="10" width="9.875" style="300" customWidth="1"/>
    <col min="11" max="11" width="9" style="183"/>
    <col min="12" max="16384" width="9" style="300"/>
  </cols>
  <sheetData>
    <row r="1" spans="1:11" s="421" customFormat="1" ht="63.75" thickBot="1">
      <c r="A1" s="421" t="s">
        <v>15182</v>
      </c>
      <c r="B1" s="421" t="s">
        <v>15238</v>
      </c>
      <c r="C1" s="421" t="s">
        <v>703</v>
      </c>
      <c r="D1" s="282" t="s">
        <v>15237</v>
      </c>
      <c r="E1" s="282" t="s">
        <v>15236</v>
      </c>
      <c r="F1" s="282" t="s">
        <v>15235</v>
      </c>
      <c r="G1" s="282" t="s">
        <v>15234</v>
      </c>
      <c r="H1" s="282" t="s">
        <v>15233</v>
      </c>
      <c r="I1" s="421" t="s">
        <v>15232</v>
      </c>
      <c r="J1" s="421" t="s">
        <v>15231</v>
      </c>
      <c r="K1" s="424" t="s">
        <v>15230</v>
      </c>
    </row>
    <row r="2" spans="1:11">
      <c r="A2" s="398">
        <v>45045</v>
      </c>
      <c r="B2" s="300" t="s">
        <v>15229</v>
      </c>
      <c r="C2" s="300" t="s">
        <v>15191</v>
      </c>
      <c r="D2" s="37">
        <f t="shared" ref="D2:D22" si="0">((E2*4)+(F2*3)+(G2*2)+(H2))/10</f>
        <v>8.16</v>
      </c>
      <c r="E2" s="274">
        <v>8.8000000000000007</v>
      </c>
      <c r="F2" s="274">
        <v>8.4</v>
      </c>
      <c r="G2" s="274">
        <v>5.6</v>
      </c>
      <c r="H2" s="274">
        <v>10</v>
      </c>
      <c r="I2" s="300" t="s">
        <v>15228</v>
      </c>
      <c r="J2" s="300" t="s">
        <v>6629</v>
      </c>
      <c r="K2" s="183" t="s">
        <v>15227</v>
      </c>
    </row>
    <row r="3" spans="1:11">
      <c r="A3" s="398">
        <v>45134</v>
      </c>
      <c r="B3" s="300" t="s">
        <v>15226</v>
      </c>
      <c r="C3" s="300" t="s">
        <v>15191</v>
      </c>
      <c r="D3" s="37">
        <f t="shared" si="0"/>
        <v>7.5600000000000005</v>
      </c>
      <c r="E3" s="5">
        <v>8.8000000000000007</v>
      </c>
      <c r="F3" s="5">
        <v>6.4</v>
      </c>
      <c r="G3" s="5">
        <v>7.2</v>
      </c>
      <c r="H3" s="5">
        <v>6.8</v>
      </c>
      <c r="I3" s="398" t="s">
        <v>15225</v>
      </c>
      <c r="J3" s="398" t="s">
        <v>6629</v>
      </c>
      <c r="K3" s="183" t="s">
        <v>15224</v>
      </c>
    </row>
    <row r="4" spans="1:11">
      <c r="A4" s="398">
        <v>45056</v>
      </c>
      <c r="B4" s="300" t="s">
        <v>15223</v>
      </c>
      <c r="C4" s="300" t="s">
        <v>15191</v>
      </c>
      <c r="D4" s="37">
        <f t="shared" si="0"/>
        <v>7.32</v>
      </c>
      <c r="E4" s="5">
        <v>9.1999999999999993</v>
      </c>
      <c r="F4" s="5">
        <v>4</v>
      </c>
      <c r="G4" s="5">
        <v>10</v>
      </c>
      <c r="H4" s="5">
        <v>4.4000000000000004</v>
      </c>
      <c r="I4" s="300" t="s">
        <v>15222</v>
      </c>
      <c r="J4" s="300" t="s">
        <v>6629</v>
      </c>
      <c r="K4" s="183" t="s">
        <v>15221</v>
      </c>
    </row>
    <row r="5" spans="1:11">
      <c r="A5" s="398">
        <v>45081</v>
      </c>
      <c r="B5" s="300" t="s">
        <v>15220</v>
      </c>
      <c r="C5" s="300" t="s">
        <v>15191</v>
      </c>
      <c r="D5" s="37">
        <f t="shared" si="0"/>
        <v>6.6</v>
      </c>
      <c r="E5" s="5">
        <v>6.8</v>
      </c>
      <c r="F5" s="5">
        <v>5.2</v>
      </c>
      <c r="G5" s="5">
        <v>8</v>
      </c>
      <c r="H5" s="5">
        <v>7.2</v>
      </c>
      <c r="I5" s="398" t="s">
        <v>15219</v>
      </c>
      <c r="J5" s="398" t="s">
        <v>6629</v>
      </c>
      <c r="K5" s="183" t="s">
        <v>15218</v>
      </c>
    </row>
    <row r="6" spans="1:11">
      <c r="A6" s="398">
        <v>45091</v>
      </c>
      <c r="B6" s="300" t="s">
        <v>15217</v>
      </c>
      <c r="C6" s="300" t="s">
        <v>15191</v>
      </c>
      <c r="D6" s="37">
        <f t="shared" si="0"/>
        <v>5.76</v>
      </c>
      <c r="E6" s="5">
        <v>5.2</v>
      </c>
      <c r="F6" s="5">
        <v>4.8</v>
      </c>
      <c r="G6" s="5">
        <v>8.4</v>
      </c>
      <c r="H6" s="5">
        <v>5.6</v>
      </c>
      <c r="I6" s="398" t="s">
        <v>15216</v>
      </c>
      <c r="J6" s="398" t="s">
        <v>6629</v>
      </c>
      <c r="K6" s="183" t="s">
        <v>15215</v>
      </c>
    </row>
    <row r="7" spans="1:11">
      <c r="A7" s="398">
        <v>45082</v>
      </c>
      <c r="B7" s="300" t="s">
        <v>15214</v>
      </c>
      <c r="C7" s="300" t="s">
        <v>15191</v>
      </c>
      <c r="D7" s="37">
        <f t="shared" si="0"/>
        <v>5.4</v>
      </c>
      <c r="E7" s="5">
        <v>7.2</v>
      </c>
      <c r="F7" s="5">
        <v>4.8</v>
      </c>
      <c r="G7" s="5">
        <v>3.2</v>
      </c>
      <c r="H7" s="5">
        <v>4.4000000000000004</v>
      </c>
      <c r="I7" s="398" t="s">
        <v>15213</v>
      </c>
      <c r="J7" s="398" t="s">
        <v>6629</v>
      </c>
    </row>
    <row r="8" spans="1:11">
      <c r="A8" s="398">
        <v>45062</v>
      </c>
      <c r="B8" s="300" t="s">
        <v>1121</v>
      </c>
      <c r="C8" s="300" t="s">
        <v>15191</v>
      </c>
      <c r="D8" s="37">
        <f t="shared" si="0"/>
        <v>4.72</v>
      </c>
      <c r="E8" s="5">
        <v>4</v>
      </c>
      <c r="F8" s="5">
        <v>5.6</v>
      </c>
      <c r="G8" s="5">
        <v>6.4</v>
      </c>
      <c r="H8" s="5">
        <v>1.6</v>
      </c>
      <c r="J8" s="300" t="s">
        <v>6629</v>
      </c>
    </row>
    <row r="9" spans="1:11">
      <c r="A9" s="398">
        <v>45058</v>
      </c>
      <c r="B9" s="300" t="s">
        <v>15212</v>
      </c>
      <c r="C9" s="300" t="s">
        <v>8481</v>
      </c>
      <c r="D9" s="37">
        <f t="shared" si="0"/>
        <v>8.9199999999999982</v>
      </c>
      <c r="E9" s="5">
        <v>9.6</v>
      </c>
      <c r="F9" s="5">
        <v>7.6</v>
      </c>
      <c r="G9" s="5">
        <v>9.1999999999999993</v>
      </c>
      <c r="H9" s="5">
        <v>9.6</v>
      </c>
      <c r="I9" s="398" t="s">
        <v>15211</v>
      </c>
      <c r="J9" s="398" t="s">
        <v>6629</v>
      </c>
      <c r="K9" s="183" t="s">
        <v>15210</v>
      </c>
    </row>
    <row r="10" spans="1:11">
      <c r="A10" s="398">
        <v>45048</v>
      </c>
      <c r="B10" s="300" t="s">
        <v>15209</v>
      </c>
      <c r="C10" s="300" t="s">
        <v>8481</v>
      </c>
      <c r="D10" s="37">
        <f t="shared" si="0"/>
        <v>6.8400000000000007</v>
      </c>
      <c r="E10" s="5">
        <v>6.4</v>
      </c>
      <c r="F10" s="5">
        <v>6.4</v>
      </c>
      <c r="G10" s="5">
        <v>8</v>
      </c>
      <c r="H10" s="5">
        <v>7.6</v>
      </c>
      <c r="I10" s="300" t="s">
        <v>15208</v>
      </c>
      <c r="J10" s="300" t="s">
        <v>6629</v>
      </c>
      <c r="K10" s="183" t="s">
        <v>15207</v>
      </c>
    </row>
    <row r="11" spans="1:11">
      <c r="A11" s="398">
        <v>45045</v>
      </c>
      <c r="B11" s="300" t="s">
        <v>15206</v>
      </c>
      <c r="C11" s="300" t="s">
        <v>8481</v>
      </c>
      <c r="D11" s="37">
        <f t="shared" si="0"/>
        <v>5.6400000000000006</v>
      </c>
      <c r="E11" s="5">
        <v>6.8</v>
      </c>
      <c r="F11" s="5">
        <v>4</v>
      </c>
      <c r="G11" s="5">
        <v>6</v>
      </c>
      <c r="H11" s="5">
        <v>5.2</v>
      </c>
      <c r="I11" s="300" t="s">
        <v>15205</v>
      </c>
      <c r="J11" s="300" t="s">
        <v>6629</v>
      </c>
      <c r="K11" s="183" t="s">
        <v>15183</v>
      </c>
    </row>
    <row r="12" spans="1:11">
      <c r="A12" s="398">
        <v>45134</v>
      </c>
      <c r="B12" s="300" t="s">
        <v>7042</v>
      </c>
      <c r="C12" s="300" t="s">
        <v>8481</v>
      </c>
      <c r="D12" s="37">
        <f t="shared" si="0"/>
        <v>6</v>
      </c>
      <c r="E12" s="5">
        <v>4.8</v>
      </c>
      <c r="F12" s="5">
        <v>7.6</v>
      </c>
      <c r="G12" s="5">
        <v>8.4</v>
      </c>
      <c r="H12" s="5">
        <v>1.2</v>
      </c>
      <c r="I12" s="398" t="s">
        <v>15204</v>
      </c>
      <c r="J12" s="398" t="s">
        <v>6629</v>
      </c>
      <c r="K12" s="183" t="s">
        <v>15183</v>
      </c>
    </row>
    <row r="13" spans="1:11">
      <c r="A13" s="398">
        <v>45062</v>
      </c>
      <c r="B13" s="300" t="s">
        <v>1168</v>
      </c>
      <c r="C13" s="300" t="s">
        <v>8481</v>
      </c>
      <c r="D13" s="37">
        <f t="shared" si="0"/>
        <v>5.4</v>
      </c>
      <c r="E13" s="5">
        <v>6.4</v>
      </c>
      <c r="F13" s="5">
        <v>5.2</v>
      </c>
      <c r="G13" s="5">
        <v>4</v>
      </c>
      <c r="H13" s="5">
        <v>4.8</v>
      </c>
      <c r="I13" s="398" t="s">
        <v>15192</v>
      </c>
      <c r="J13" s="398" t="s">
        <v>6629</v>
      </c>
      <c r="K13" s="183" t="s">
        <v>15203</v>
      </c>
    </row>
    <row r="14" spans="1:11">
      <c r="A14" s="398">
        <v>45152</v>
      </c>
      <c r="B14" s="300" t="s">
        <v>12552</v>
      </c>
      <c r="C14" s="300" t="s">
        <v>8481</v>
      </c>
      <c r="D14" s="37">
        <f t="shared" si="0"/>
        <v>4.76</v>
      </c>
      <c r="E14" s="5">
        <v>3.6</v>
      </c>
      <c r="F14" s="5">
        <v>6.4</v>
      </c>
      <c r="G14" s="5">
        <v>4.8</v>
      </c>
      <c r="H14" s="5">
        <v>4.4000000000000004</v>
      </c>
      <c r="I14" s="398" t="s">
        <v>15202</v>
      </c>
      <c r="J14" s="398" t="s">
        <v>6629</v>
      </c>
      <c r="K14" s="183" t="s">
        <v>7602</v>
      </c>
    </row>
    <row r="15" spans="1:11">
      <c r="A15" s="398">
        <v>45091</v>
      </c>
      <c r="B15" s="300" t="s">
        <v>15201</v>
      </c>
      <c r="C15" s="300" t="s">
        <v>8481</v>
      </c>
      <c r="D15" s="37">
        <f t="shared" si="0"/>
        <v>4.6800000000000006</v>
      </c>
      <c r="E15" s="5">
        <v>4</v>
      </c>
      <c r="F15" s="5">
        <v>6.4</v>
      </c>
      <c r="G15" s="5">
        <v>3.2</v>
      </c>
      <c r="H15" s="5">
        <v>5.2</v>
      </c>
      <c r="I15" s="300" t="s">
        <v>15200</v>
      </c>
      <c r="J15" s="398" t="s">
        <v>15199</v>
      </c>
      <c r="K15" s="183" t="s">
        <v>15198</v>
      </c>
    </row>
    <row r="16" spans="1:11">
      <c r="A16" s="398">
        <v>45067</v>
      </c>
      <c r="B16" s="300" t="s">
        <v>15197</v>
      </c>
      <c r="C16" s="300" t="s">
        <v>8481</v>
      </c>
      <c r="D16" s="37">
        <f t="shared" si="0"/>
        <v>4.84</v>
      </c>
      <c r="E16" s="5">
        <v>5.2</v>
      </c>
      <c r="F16" s="5">
        <v>3.6</v>
      </c>
      <c r="G16" s="5">
        <v>7.2</v>
      </c>
      <c r="H16" s="5">
        <v>2.4</v>
      </c>
      <c r="I16" s="398" t="s">
        <v>15196</v>
      </c>
      <c r="J16" s="398" t="s">
        <v>6629</v>
      </c>
      <c r="K16" s="183" t="s">
        <v>15183</v>
      </c>
    </row>
    <row r="17" spans="1:11">
      <c r="A17" s="398">
        <v>45076</v>
      </c>
      <c r="B17" s="300" t="s">
        <v>15195</v>
      </c>
      <c r="C17" s="300" t="s">
        <v>8481</v>
      </c>
      <c r="D17" s="37">
        <f t="shared" si="0"/>
        <v>3.04</v>
      </c>
      <c r="E17" s="5">
        <v>2.4</v>
      </c>
      <c r="F17" s="5">
        <v>2.8</v>
      </c>
      <c r="G17" s="5">
        <v>5.2</v>
      </c>
      <c r="H17" s="5">
        <v>2</v>
      </c>
      <c r="I17" s="398" t="s">
        <v>15194</v>
      </c>
      <c r="J17" s="398" t="s">
        <v>6629</v>
      </c>
      <c r="K17" s="183" t="s">
        <v>15183</v>
      </c>
    </row>
    <row r="18" spans="1:11">
      <c r="A18" s="398">
        <v>45091</v>
      </c>
      <c r="B18" s="300" t="s">
        <v>15193</v>
      </c>
      <c r="C18" s="300" t="s">
        <v>8481</v>
      </c>
      <c r="D18" s="37">
        <f t="shared" si="0"/>
        <v>1.9600000000000002</v>
      </c>
      <c r="E18" s="5">
        <v>0</v>
      </c>
      <c r="F18" s="5">
        <v>1.2</v>
      </c>
      <c r="G18" s="5">
        <v>8</v>
      </c>
      <c r="H18" s="5">
        <v>0</v>
      </c>
      <c r="I18" s="300" t="s">
        <v>15192</v>
      </c>
      <c r="J18" s="398" t="s">
        <v>6629</v>
      </c>
      <c r="K18" s="183" t="s">
        <v>15183</v>
      </c>
    </row>
    <row r="19" spans="1:11" s="183" customFormat="1">
      <c r="A19" s="398"/>
      <c r="B19" s="300" t="s">
        <v>3436</v>
      </c>
      <c r="C19" s="300" t="s">
        <v>15191</v>
      </c>
      <c r="D19" s="37">
        <f t="shared" si="0"/>
        <v>6.2</v>
      </c>
      <c r="E19" s="5">
        <v>3</v>
      </c>
      <c r="F19" s="5">
        <v>10</v>
      </c>
      <c r="G19" s="5">
        <v>10</v>
      </c>
      <c r="H19" s="5">
        <v>0</v>
      </c>
      <c r="I19" s="300"/>
      <c r="J19" s="300"/>
    </row>
    <row r="20" spans="1:11">
      <c r="A20" s="398">
        <v>45467</v>
      </c>
      <c r="B20" s="300" t="s">
        <v>3458</v>
      </c>
      <c r="C20" s="300" t="s">
        <v>8481</v>
      </c>
      <c r="D20" s="37">
        <f t="shared" si="0"/>
        <v>6.38</v>
      </c>
      <c r="E20" s="5">
        <v>7.2</v>
      </c>
      <c r="F20" s="5">
        <v>6.5</v>
      </c>
      <c r="G20" s="5">
        <v>7</v>
      </c>
      <c r="H20" s="5">
        <v>1.5</v>
      </c>
      <c r="I20" s="300" t="s">
        <v>15190</v>
      </c>
      <c r="J20" s="300" t="s">
        <v>6629</v>
      </c>
      <c r="K20" s="183" t="s">
        <v>15189</v>
      </c>
    </row>
    <row r="21" spans="1:11">
      <c r="A21" s="398">
        <v>45486</v>
      </c>
      <c r="B21" s="300" t="s">
        <v>15188</v>
      </c>
      <c r="C21" s="300" t="s">
        <v>8481</v>
      </c>
      <c r="D21" s="37">
        <f t="shared" si="0"/>
        <v>7.58</v>
      </c>
      <c r="E21" s="5">
        <v>8</v>
      </c>
      <c r="F21" s="5">
        <v>9</v>
      </c>
      <c r="G21" s="5">
        <v>4.5</v>
      </c>
      <c r="H21" s="5">
        <v>7.8</v>
      </c>
      <c r="I21" s="300" t="s">
        <v>15187</v>
      </c>
      <c r="J21" s="300" t="s">
        <v>6629</v>
      </c>
      <c r="K21" s="183" t="s">
        <v>15186</v>
      </c>
    </row>
    <row r="22" spans="1:11">
      <c r="A22" s="398">
        <v>45486</v>
      </c>
      <c r="B22" s="300" t="s">
        <v>15185</v>
      </c>
      <c r="C22" s="300" t="s">
        <v>8481</v>
      </c>
      <c r="D22" s="37">
        <f t="shared" si="0"/>
        <v>6.44</v>
      </c>
      <c r="E22" s="5">
        <v>7.5</v>
      </c>
      <c r="F22" s="5">
        <v>8.8000000000000007</v>
      </c>
      <c r="G22" s="5">
        <v>3</v>
      </c>
      <c r="H22" s="5">
        <v>2</v>
      </c>
      <c r="I22" s="300" t="s">
        <v>15184</v>
      </c>
      <c r="J22" s="300" t="s">
        <v>6629</v>
      </c>
      <c r="K22" s="183" t="s">
        <v>15183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BCF67-93F8-421A-9B29-C5CE31BF595C}">
  <sheetPr>
    <tabColor theme="0" tint="-0.499984740745262"/>
  </sheetPr>
  <dimension ref="A1:Q13"/>
  <sheetViews>
    <sheetView workbookViewId="0">
      <pane ySplit="1" topLeftCell="A2" activePane="bottomLeft" state="frozen"/>
      <selection activeCell="D15" sqref="D15"/>
      <selection pane="bottomLeft" activeCell="D15" sqref="D15"/>
    </sheetView>
  </sheetViews>
  <sheetFormatPr defaultColWidth="9" defaultRowHeight="15.75"/>
  <cols>
    <col min="1" max="1" width="10.125" style="300" bestFit="1" customWidth="1"/>
    <col min="2" max="2" width="35" style="300" customWidth="1"/>
    <col min="3" max="3" width="15.25" style="300" customWidth="1"/>
    <col min="4" max="4" width="12.625" style="37" customWidth="1"/>
    <col min="5" max="10" width="12.625" style="5" customWidth="1"/>
    <col min="11" max="15" width="12.625" style="300" customWidth="1"/>
    <col min="16" max="16" width="14.5" style="300" customWidth="1"/>
    <col min="17" max="17" width="13.125" style="183" customWidth="1"/>
    <col min="18" max="16384" width="9" style="300"/>
  </cols>
  <sheetData>
    <row r="1" spans="1:17" s="421" customFormat="1" ht="79.5" thickBot="1">
      <c r="A1" s="421" t="s">
        <v>15182</v>
      </c>
      <c r="B1" s="421" t="s">
        <v>12225</v>
      </c>
      <c r="C1" s="421" t="s">
        <v>15279</v>
      </c>
      <c r="D1" s="423" t="s">
        <v>15181</v>
      </c>
      <c r="E1" s="282" t="s">
        <v>15278</v>
      </c>
      <c r="F1" s="282" t="s">
        <v>15277</v>
      </c>
      <c r="G1" s="282" t="s">
        <v>15276</v>
      </c>
      <c r="H1" s="282" t="s">
        <v>15275</v>
      </c>
      <c r="I1" s="282" t="s">
        <v>15274</v>
      </c>
      <c r="J1" s="282" t="s">
        <v>15273</v>
      </c>
      <c r="K1" s="421" t="s">
        <v>15272</v>
      </c>
      <c r="L1" s="421" t="s">
        <v>15271</v>
      </c>
      <c r="M1" s="421" t="s">
        <v>15270</v>
      </c>
      <c r="N1" s="421" t="s">
        <v>15269</v>
      </c>
      <c r="O1" s="421" t="s">
        <v>15268</v>
      </c>
      <c r="P1" s="421" t="s">
        <v>15267</v>
      </c>
      <c r="Q1" s="421" t="s">
        <v>12225</v>
      </c>
    </row>
    <row r="2" spans="1:17">
      <c r="A2" s="398">
        <v>45053</v>
      </c>
      <c r="B2" s="300" t="s">
        <v>15266</v>
      </c>
      <c r="C2" s="300" t="s">
        <v>15255</v>
      </c>
      <c r="D2" s="37">
        <f t="shared" ref="D2:D13" si="0">MAX(((E2*1.5)+(F2*3)+G2+(H2*2)+I2+(J2*1.5))/10)+(((K2*4)+(L2*3)+(M2*2)+N2)/10)</f>
        <v>5.6</v>
      </c>
      <c r="E2" s="5">
        <v>6</v>
      </c>
      <c r="F2" s="5">
        <v>6</v>
      </c>
      <c r="G2" s="5">
        <v>5</v>
      </c>
      <c r="H2" s="5">
        <v>5</v>
      </c>
      <c r="I2" s="5">
        <v>5</v>
      </c>
      <c r="J2" s="5">
        <v>6</v>
      </c>
      <c r="O2" s="300">
        <v>1854</v>
      </c>
      <c r="P2" s="425">
        <v>860000</v>
      </c>
      <c r="Q2" s="183" t="s">
        <v>15265</v>
      </c>
    </row>
    <row r="3" spans="1:17">
      <c r="A3" s="398">
        <v>45054</v>
      </c>
      <c r="B3" s="300" t="s">
        <v>6840</v>
      </c>
      <c r="C3" s="300" t="s">
        <v>15255</v>
      </c>
      <c r="D3" s="37">
        <f t="shared" si="0"/>
        <v>5.75</v>
      </c>
      <c r="E3" s="5">
        <v>3</v>
      </c>
      <c r="F3" s="5">
        <v>7</v>
      </c>
      <c r="G3" s="5">
        <v>9</v>
      </c>
      <c r="H3" s="5">
        <v>4</v>
      </c>
      <c r="I3" s="5">
        <v>6</v>
      </c>
      <c r="J3" s="5">
        <v>6</v>
      </c>
      <c r="O3" s="300">
        <v>1853</v>
      </c>
      <c r="P3" s="300" t="s">
        <v>15264</v>
      </c>
      <c r="Q3" s="183" t="s">
        <v>15263</v>
      </c>
    </row>
    <row r="4" spans="1:17">
      <c r="A4" s="398">
        <v>45081</v>
      </c>
      <c r="B4" s="300" t="s">
        <v>15262</v>
      </c>
      <c r="C4" s="300" t="s">
        <v>15255</v>
      </c>
      <c r="D4" s="37">
        <f t="shared" si="0"/>
        <v>5.15</v>
      </c>
      <c r="E4" s="5">
        <v>5</v>
      </c>
      <c r="F4" s="5">
        <v>4</v>
      </c>
      <c r="G4" s="5">
        <v>4</v>
      </c>
      <c r="H4" s="5">
        <v>6</v>
      </c>
      <c r="I4" s="5">
        <v>4</v>
      </c>
      <c r="J4" s="5">
        <v>8</v>
      </c>
      <c r="O4" s="300">
        <v>1825</v>
      </c>
      <c r="P4" s="300" t="s">
        <v>15261</v>
      </c>
      <c r="Q4" s="183" t="s">
        <v>15259</v>
      </c>
    </row>
    <row r="5" spans="1:17">
      <c r="A5" s="398">
        <v>45121</v>
      </c>
      <c r="B5" s="300" t="s">
        <v>15260</v>
      </c>
      <c r="C5" s="300" t="s">
        <v>15255</v>
      </c>
      <c r="D5" s="37">
        <f t="shared" si="0"/>
        <v>6.3</v>
      </c>
      <c r="E5" s="5">
        <v>6</v>
      </c>
      <c r="F5" s="5">
        <v>5</v>
      </c>
      <c r="G5" s="5">
        <v>5</v>
      </c>
      <c r="H5" s="5">
        <v>6</v>
      </c>
      <c r="I5" s="5">
        <v>7</v>
      </c>
      <c r="J5" s="5">
        <v>10</v>
      </c>
      <c r="O5" s="300">
        <v>1821</v>
      </c>
      <c r="P5" s="425">
        <v>116300</v>
      </c>
      <c r="Q5" s="183" t="s">
        <v>15259</v>
      </c>
    </row>
    <row r="6" spans="1:17">
      <c r="A6" s="398">
        <v>45152</v>
      </c>
      <c r="B6" s="300" t="s">
        <v>15258</v>
      </c>
      <c r="C6" s="300" t="s">
        <v>15255</v>
      </c>
      <c r="D6" s="37">
        <f t="shared" si="0"/>
        <v>6.95</v>
      </c>
      <c r="E6" s="5">
        <v>2</v>
      </c>
      <c r="F6" s="5">
        <v>10</v>
      </c>
      <c r="G6" s="5">
        <v>9</v>
      </c>
      <c r="H6" s="5">
        <v>3</v>
      </c>
      <c r="I6" s="5">
        <v>8</v>
      </c>
      <c r="J6" s="5">
        <v>9</v>
      </c>
      <c r="O6" s="300">
        <v>1905</v>
      </c>
      <c r="P6" s="300" t="s">
        <v>15257</v>
      </c>
      <c r="Q6" s="183" t="s">
        <v>15256</v>
      </c>
    </row>
    <row r="7" spans="1:17">
      <c r="A7" s="398">
        <v>45417</v>
      </c>
      <c r="B7" s="300" t="s">
        <v>3257</v>
      </c>
      <c r="C7" s="300" t="s">
        <v>15255</v>
      </c>
      <c r="D7" s="37">
        <f t="shared" si="0"/>
        <v>3.2</v>
      </c>
      <c r="E7" s="5">
        <v>4</v>
      </c>
      <c r="F7" s="5">
        <v>3</v>
      </c>
      <c r="G7" s="5">
        <v>4.5</v>
      </c>
      <c r="H7" s="5">
        <v>3</v>
      </c>
      <c r="I7" s="5">
        <v>6.5</v>
      </c>
      <c r="J7" s="5">
        <v>0</v>
      </c>
      <c r="O7" s="300" t="s">
        <v>15253</v>
      </c>
      <c r="P7" s="425">
        <v>16437435</v>
      </c>
      <c r="Q7" s="183" t="s">
        <v>15254</v>
      </c>
    </row>
    <row r="8" spans="1:17">
      <c r="A8" s="398">
        <v>45468</v>
      </c>
      <c r="B8" s="300" t="s">
        <v>3481</v>
      </c>
      <c r="C8" s="300" t="s">
        <v>15253</v>
      </c>
      <c r="D8" s="37">
        <f t="shared" si="0"/>
        <v>2.77</v>
      </c>
      <c r="E8" s="5">
        <v>1.2</v>
      </c>
      <c r="F8" s="5">
        <v>1.2</v>
      </c>
      <c r="G8" s="5">
        <v>5.8</v>
      </c>
      <c r="H8" s="5">
        <v>2.5</v>
      </c>
      <c r="I8" s="5">
        <v>5.8</v>
      </c>
      <c r="J8" s="5">
        <v>3.8</v>
      </c>
      <c r="O8" s="300" t="s">
        <v>15252</v>
      </c>
      <c r="P8" s="300" t="s">
        <v>15251</v>
      </c>
      <c r="Q8" s="183" t="s">
        <v>15083</v>
      </c>
    </row>
    <row r="9" spans="1:17">
      <c r="A9" s="398">
        <v>45468</v>
      </c>
      <c r="B9" s="300" t="s">
        <v>15250</v>
      </c>
      <c r="C9" s="300" t="s">
        <v>15249</v>
      </c>
      <c r="D9" s="37">
        <f t="shared" si="0"/>
        <v>3.03</v>
      </c>
      <c r="E9" s="5">
        <v>0.8</v>
      </c>
      <c r="F9" s="5">
        <v>0.4</v>
      </c>
      <c r="G9" s="5">
        <v>8.5</v>
      </c>
      <c r="H9" s="5">
        <v>3.5</v>
      </c>
      <c r="I9" s="5">
        <v>6.4</v>
      </c>
      <c r="J9" s="5">
        <v>4</v>
      </c>
      <c r="O9" s="300" t="s">
        <v>15248</v>
      </c>
      <c r="P9" s="300" t="s">
        <v>15247</v>
      </c>
      <c r="Q9" s="183" t="s">
        <v>15083</v>
      </c>
    </row>
    <row r="10" spans="1:17">
      <c r="A10" s="398">
        <v>45481</v>
      </c>
      <c r="B10" s="300" t="s">
        <v>15246</v>
      </c>
      <c r="C10" s="300" t="s">
        <v>15245</v>
      </c>
      <c r="D10" s="37">
        <f t="shared" si="0"/>
        <v>8.48</v>
      </c>
      <c r="E10" s="5">
        <v>0</v>
      </c>
      <c r="F10" s="5">
        <v>0</v>
      </c>
      <c r="G10" s="5">
        <v>0</v>
      </c>
      <c r="H10" s="5">
        <v>0</v>
      </c>
      <c r="I10" s="5">
        <v>0</v>
      </c>
      <c r="J10" s="5">
        <v>0</v>
      </c>
      <c r="K10" s="300">
        <v>6.8</v>
      </c>
      <c r="L10" s="300">
        <v>9.1999999999999993</v>
      </c>
      <c r="M10" s="300">
        <v>10</v>
      </c>
      <c r="N10" s="300">
        <v>10</v>
      </c>
      <c r="Q10" s="183" t="s">
        <v>15244</v>
      </c>
    </row>
    <row r="11" spans="1:17">
      <c r="A11" s="398">
        <v>45482</v>
      </c>
      <c r="B11" s="300" t="s">
        <v>15243</v>
      </c>
      <c r="C11" s="300" t="s">
        <v>15242</v>
      </c>
      <c r="D11" s="37">
        <f t="shared" si="0"/>
        <v>7.2200000000000006</v>
      </c>
      <c r="K11" s="300">
        <v>6.8</v>
      </c>
      <c r="L11" s="300">
        <v>6.6</v>
      </c>
      <c r="M11" s="300">
        <v>8</v>
      </c>
      <c r="N11" s="300">
        <v>9.1999999999999993</v>
      </c>
    </row>
    <row r="12" spans="1:17">
      <c r="A12" s="398">
        <v>45483</v>
      </c>
      <c r="B12" s="300" t="s">
        <v>15241</v>
      </c>
      <c r="C12" s="300" t="s">
        <v>15240</v>
      </c>
      <c r="D12" s="37">
        <f t="shared" si="0"/>
        <v>7</v>
      </c>
      <c r="K12" s="300">
        <v>7</v>
      </c>
      <c r="L12" s="300">
        <v>7</v>
      </c>
      <c r="M12" s="300">
        <v>7.4</v>
      </c>
      <c r="N12" s="300">
        <v>6.2</v>
      </c>
    </row>
    <row r="13" spans="1:17">
      <c r="A13" s="398">
        <v>45484</v>
      </c>
      <c r="B13" s="300" t="s">
        <v>15239</v>
      </c>
      <c r="C13" s="300" t="s">
        <v>12556</v>
      </c>
      <c r="D13" s="37">
        <f t="shared" si="0"/>
        <v>6.9599999999999991</v>
      </c>
      <c r="K13" s="300">
        <v>8</v>
      </c>
      <c r="L13" s="300">
        <v>8</v>
      </c>
      <c r="M13" s="300">
        <v>6.8</v>
      </c>
      <c r="N13" s="300">
        <v>0</v>
      </c>
    </row>
  </sheetData>
  <autoFilter ref="A1:A24" xr:uid="{1AAAE2A5-42B3-42D2-A29A-D59E0F986BB1}"/>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FDAD-B047-443F-BFE9-20425C85EEE6}">
  <sheetPr>
    <tabColor theme="0" tint="-0.499984740745262"/>
  </sheetPr>
  <dimension ref="A1:K19"/>
  <sheetViews>
    <sheetView workbookViewId="0">
      <pane ySplit="1" topLeftCell="A2" activePane="bottomLeft" state="frozen"/>
      <selection activeCell="D15" sqref="D15"/>
      <selection pane="bottomLeft" activeCell="D15" sqref="D15"/>
    </sheetView>
  </sheetViews>
  <sheetFormatPr defaultColWidth="9" defaultRowHeight="15.75"/>
  <cols>
    <col min="1" max="1" width="10.125" style="300" bestFit="1" customWidth="1"/>
    <col min="2" max="2" width="35" style="300" customWidth="1"/>
    <col min="3" max="3" width="11.625" style="300" customWidth="1"/>
    <col min="4" max="4" width="9" style="5"/>
    <col min="5" max="5" width="10.5" style="5" customWidth="1"/>
    <col min="6" max="6" width="13.875" style="5" customWidth="1"/>
    <col min="7" max="7" width="14.875" style="5" customWidth="1"/>
    <col min="8" max="8" width="13.125" style="5" customWidth="1"/>
    <col min="9" max="9" width="12" style="300" customWidth="1"/>
    <col min="10" max="10" width="9.625" style="300" customWidth="1"/>
    <col min="11" max="11" width="9" style="183"/>
    <col min="12" max="16384" width="9" style="300"/>
  </cols>
  <sheetData>
    <row r="1" spans="1:11" s="421" customFormat="1" ht="63.75" thickBot="1">
      <c r="A1" s="421" t="s">
        <v>11850</v>
      </c>
      <c r="B1" s="421" t="s">
        <v>15477</v>
      </c>
      <c r="C1" s="421" t="s">
        <v>15476</v>
      </c>
      <c r="D1" s="282" t="s">
        <v>15237</v>
      </c>
      <c r="E1" s="282" t="s">
        <v>15475</v>
      </c>
      <c r="F1" s="282" t="s">
        <v>15474</v>
      </c>
      <c r="G1" s="282" t="s">
        <v>15473</v>
      </c>
      <c r="H1" s="282" t="s">
        <v>15472</v>
      </c>
      <c r="I1" s="421" t="s">
        <v>15471</v>
      </c>
      <c r="J1" s="421" t="s">
        <v>15470</v>
      </c>
      <c r="K1" s="421" t="s">
        <v>15469</v>
      </c>
    </row>
    <row r="2" spans="1:11">
      <c r="A2" s="398">
        <v>45460</v>
      </c>
      <c r="B2" s="300" t="s">
        <v>15468</v>
      </c>
      <c r="C2" s="300" t="s">
        <v>15467</v>
      </c>
      <c r="D2" s="275">
        <f t="shared" ref="D2:D7" si="0">((E2*3)+(F2*2)+G2+(H2*4))/10</f>
        <v>8.25</v>
      </c>
      <c r="E2" s="274">
        <v>10</v>
      </c>
      <c r="F2" s="274">
        <v>8</v>
      </c>
      <c r="G2" s="274">
        <v>6.5</v>
      </c>
      <c r="H2" s="274">
        <v>7.5</v>
      </c>
      <c r="I2" s="300" t="s">
        <v>15466</v>
      </c>
      <c r="J2" s="300" t="s">
        <v>15465</v>
      </c>
      <c r="K2" s="183" t="s">
        <v>15464</v>
      </c>
    </row>
    <row r="3" spans="1:11">
      <c r="A3" s="398">
        <v>45462</v>
      </c>
      <c r="B3" s="300" t="s">
        <v>15463</v>
      </c>
      <c r="C3" s="300">
        <v>1916</v>
      </c>
      <c r="D3" s="37">
        <f t="shared" si="0"/>
        <v>6.2</v>
      </c>
      <c r="E3" s="5">
        <v>7</v>
      </c>
      <c r="F3" s="5">
        <v>4</v>
      </c>
      <c r="G3" s="5">
        <v>7</v>
      </c>
      <c r="H3" s="5">
        <v>6.5</v>
      </c>
      <c r="I3" s="398" t="s">
        <v>15409</v>
      </c>
      <c r="J3" s="398" t="s">
        <v>15462</v>
      </c>
      <c r="K3" s="183" t="s">
        <v>15461</v>
      </c>
    </row>
    <row r="4" spans="1:11">
      <c r="A4" s="398">
        <v>45483</v>
      </c>
      <c r="B4" s="300" t="s">
        <v>15460</v>
      </c>
      <c r="C4" s="300">
        <v>1760</v>
      </c>
      <c r="D4" s="37">
        <f t="shared" si="0"/>
        <v>9.08</v>
      </c>
      <c r="E4" s="5">
        <v>9</v>
      </c>
      <c r="F4" s="5">
        <v>7.4</v>
      </c>
      <c r="G4" s="5">
        <v>9</v>
      </c>
      <c r="H4" s="5">
        <v>10</v>
      </c>
      <c r="I4" s="300" t="s">
        <v>15459</v>
      </c>
      <c r="J4" s="300" t="s">
        <v>15458</v>
      </c>
      <c r="K4" s="183" t="s">
        <v>15457</v>
      </c>
    </row>
    <row r="5" spans="1:11">
      <c r="A5" s="398">
        <v>45484</v>
      </c>
      <c r="B5" s="300" t="s">
        <v>15456</v>
      </c>
      <c r="C5" s="398">
        <v>32662</v>
      </c>
      <c r="D5" s="37">
        <f t="shared" si="0"/>
        <v>7.51</v>
      </c>
      <c r="E5" s="5">
        <v>8.5</v>
      </c>
      <c r="F5" s="5">
        <v>5.8</v>
      </c>
      <c r="G5" s="5">
        <v>6</v>
      </c>
      <c r="H5" s="5">
        <v>8</v>
      </c>
      <c r="I5" s="398" t="s">
        <v>11426</v>
      </c>
      <c r="J5" s="398" t="s">
        <v>15455</v>
      </c>
      <c r="K5" s="183" t="s">
        <v>15431</v>
      </c>
    </row>
    <row r="6" spans="1:11">
      <c r="A6" s="398">
        <v>45484</v>
      </c>
      <c r="B6" s="300" t="s">
        <v>15454</v>
      </c>
      <c r="C6" s="300" t="s">
        <v>15453</v>
      </c>
      <c r="D6" s="37">
        <f t="shared" si="0"/>
        <v>8</v>
      </c>
      <c r="E6" s="5">
        <v>8</v>
      </c>
      <c r="F6" s="5">
        <v>7</v>
      </c>
      <c r="G6" s="5">
        <v>6</v>
      </c>
      <c r="H6" s="5">
        <v>9</v>
      </c>
      <c r="I6" s="398" t="s">
        <v>11426</v>
      </c>
      <c r="J6" s="398" t="s">
        <v>15452</v>
      </c>
      <c r="K6" s="183" t="s">
        <v>15451</v>
      </c>
    </row>
    <row r="7" spans="1:11">
      <c r="A7" s="398">
        <v>45484</v>
      </c>
      <c r="B7" s="300" t="s">
        <v>15450</v>
      </c>
      <c r="C7" s="300" t="s">
        <v>15296</v>
      </c>
      <c r="D7" s="37">
        <f t="shared" si="0"/>
        <v>8.6999999999999993</v>
      </c>
      <c r="E7" s="5">
        <v>10</v>
      </c>
      <c r="F7" s="5">
        <v>8</v>
      </c>
      <c r="G7" s="5">
        <v>9</v>
      </c>
      <c r="H7" s="5">
        <v>8</v>
      </c>
      <c r="I7" s="398" t="s">
        <v>15449</v>
      </c>
      <c r="J7" s="398" t="s">
        <v>15339</v>
      </c>
      <c r="K7" s="183" t="s">
        <v>15297</v>
      </c>
    </row>
    <row r="8" spans="1:11">
      <c r="A8" s="398"/>
      <c r="D8" s="37"/>
    </row>
    <row r="9" spans="1:11">
      <c r="A9" s="398"/>
      <c r="D9" s="37"/>
      <c r="I9" s="398"/>
      <c r="J9" s="398"/>
    </row>
    <row r="10" spans="1:11">
      <c r="A10" s="398"/>
      <c r="D10" s="37"/>
    </row>
    <row r="11" spans="1:11">
      <c r="A11" s="398"/>
      <c r="D11" s="37"/>
    </row>
    <row r="12" spans="1:11">
      <c r="A12" s="398"/>
      <c r="D12" s="37"/>
      <c r="I12" s="398"/>
      <c r="J12" s="398"/>
    </row>
    <row r="13" spans="1:11">
      <c r="A13" s="398"/>
      <c r="D13" s="37"/>
      <c r="I13" s="398"/>
      <c r="J13" s="398"/>
    </row>
    <row r="14" spans="1:11">
      <c r="A14" s="398"/>
      <c r="D14" s="37"/>
      <c r="I14" s="398"/>
      <c r="J14" s="398"/>
    </row>
    <row r="15" spans="1:11">
      <c r="A15" s="398"/>
      <c r="D15" s="37"/>
      <c r="J15" s="398"/>
    </row>
    <row r="16" spans="1:11">
      <c r="A16" s="398"/>
      <c r="D16" s="37"/>
      <c r="I16" s="398"/>
      <c r="J16" s="398"/>
    </row>
    <row r="17" spans="1:10">
      <c r="A17" s="398"/>
      <c r="D17" s="37"/>
      <c r="I17" s="398"/>
      <c r="J17" s="398"/>
    </row>
    <row r="18" spans="1:10">
      <c r="A18" s="398"/>
      <c r="D18" s="37"/>
      <c r="J18" s="398"/>
    </row>
    <row r="19" spans="1:10" s="183" customFormat="1">
      <c r="A19" s="398"/>
      <c r="B19" s="300"/>
      <c r="C19" s="300"/>
      <c r="D19" s="37"/>
      <c r="E19" s="5"/>
      <c r="F19" s="5"/>
      <c r="G19" s="5"/>
      <c r="H19" s="5"/>
      <c r="I19" s="300"/>
      <c r="J19" s="300"/>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5230-2BF9-4A39-A62D-17631D93404C}">
  <sheetPr>
    <tabColor theme="0" tint="-0.499984740745262"/>
  </sheetPr>
  <dimension ref="A1:M19"/>
  <sheetViews>
    <sheetView workbookViewId="0">
      <pane ySplit="1" topLeftCell="A2" activePane="bottomLeft" state="frozen"/>
      <selection activeCell="D15" sqref="D15"/>
      <selection pane="bottomLeft" activeCell="D15" sqref="D15"/>
    </sheetView>
  </sheetViews>
  <sheetFormatPr defaultColWidth="9" defaultRowHeight="15.75"/>
  <cols>
    <col min="1" max="1" width="10.25" style="300" bestFit="1" customWidth="1"/>
    <col min="2" max="2" width="10.125" style="300" customWidth="1"/>
    <col min="3" max="3" width="17.625" style="300" customWidth="1"/>
    <col min="4" max="4" width="17.625" style="183" customWidth="1"/>
    <col min="5" max="5" width="10.25" style="5" customWidth="1"/>
    <col min="6" max="6" width="12" style="5" customWidth="1"/>
    <col min="7" max="7" width="14.875" style="5" customWidth="1"/>
    <col min="8" max="8" width="16.625" style="5" customWidth="1"/>
    <col min="9" max="9" width="13.125" style="5" customWidth="1"/>
    <col min="10" max="10" width="15.875" style="183" customWidth="1"/>
    <col min="11" max="11" width="12" style="300" customWidth="1"/>
    <col min="12" max="12" width="20" style="300" customWidth="1"/>
    <col min="13" max="13" width="9" style="183"/>
    <col min="14" max="16384" width="9" style="300"/>
  </cols>
  <sheetData>
    <row r="1" spans="1:13" s="421" customFormat="1" ht="32.25" thickBot="1">
      <c r="A1" s="421" t="s">
        <v>11850</v>
      </c>
      <c r="B1" s="421" t="s">
        <v>15426</v>
      </c>
      <c r="C1" s="421" t="s">
        <v>15425</v>
      </c>
      <c r="D1" s="421" t="s">
        <v>15424</v>
      </c>
      <c r="E1" s="282" t="s">
        <v>15237</v>
      </c>
      <c r="F1" s="282" t="s">
        <v>15423</v>
      </c>
      <c r="G1" s="282" t="s">
        <v>15422</v>
      </c>
      <c r="H1" s="282" t="s">
        <v>15421</v>
      </c>
      <c r="I1" s="282" t="s">
        <v>15420</v>
      </c>
      <c r="J1" s="421" t="s">
        <v>15419</v>
      </c>
      <c r="K1" s="421" t="s">
        <v>15418</v>
      </c>
      <c r="L1" s="421" t="s">
        <v>15417</v>
      </c>
      <c r="M1" s="424" t="s">
        <v>15416</v>
      </c>
    </row>
    <row r="2" spans="1:13">
      <c r="A2" s="398">
        <v>45453</v>
      </c>
      <c r="B2" s="398" t="s">
        <v>15415</v>
      </c>
      <c r="C2" s="300" t="s">
        <v>15414</v>
      </c>
      <c r="D2" s="183" t="s">
        <v>15413</v>
      </c>
      <c r="E2" s="275">
        <f>((F2*4)+(G2*3)+(H2*2)+I2)/10</f>
        <v>8.2799999999999994</v>
      </c>
      <c r="F2" s="274">
        <v>8.1999999999999993</v>
      </c>
      <c r="G2" s="274">
        <v>7</v>
      </c>
      <c r="H2" s="274">
        <v>10</v>
      </c>
      <c r="I2" s="274">
        <v>9</v>
      </c>
      <c r="J2" s="183" t="s">
        <v>15412</v>
      </c>
      <c r="K2" s="300" t="s">
        <v>15411</v>
      </c>
      <c r="L2" s="183" t="s">
        <v>15410</v>
      </c>
      <c r="M2" s="183" t="s">
        <v>15409</v>
      </c>
    </row>
    <row r="3" spans="1:13">
      <c r="A3" s="398">
        <v>45483</v>
      </c>
      <c r="B3" s="398" t="s">
        <v>15396</v>
      </c>
      <c r="C3" s="300" t="s">
        <v>15408</v>
      </c>
      <c r="D3" s="183" t="s">
        <v>15407</v>
      </c>
      <c r="E3" s="275">
        <f>((F3*4)+(G3*3)+(H3*2)+I3)/10</f>
        <v>7.2</v>
      </c>
      <c r="F3" s="5">
        <v>7</v>
      </c>
      <c r="G3" s="5">
        <v>9</v>
      </c>
      <c r="H3" s="5">
        <v>8</v>
      </c>
      <c r="I3" s="5">
        <v>1</v>
      </c>
      <c r="J3" s="183">
        <v>1899</v>
      </c>
      <c r="K3" s="398" t="s">
        <v>12556</v>
      </c>
      <c r="L3" s="354" t="s">
        <v>15406</v>
      </c>
      <c r="M3" s="183" t="s">
        <v>15078</v>
      </c>
    </row>
    <row r="4" spans="1:13">
      <c r="A4" s="398">
        <v>45486</v>
      </c>
      <c r="B4" s="398" t="s">
        <v>15401</v>
      </c>
      <c r="C4" s="300" t="s">
        <v>15405</v>
      </c>
      <c r="D4" s="183" t="s">
        <v>15404</v>
      </c>
      <c r="E4" s="275">
        <f>((F4*4)+(G4*3)+(H4*2)+I4)/10</f>
        <v>6.3</v>
      </c>
      <c r="F4" s="5">
        <v>8</v>
      </c>
      <c r="G4" s="5">
        <v>4</v>
      </c>
      <c r="H4" s="5">
        <v>6</v>
      </c>
      <c r="I4" s="5">
        <v>7</v>
      </c>
      <c r="J4" s="183">
        <v>1999</v>
      </c>
      <c r="K4" s="300">
        <v>2001</v>
      </c>
      <c r="L4" s="300" t="s">
        <v>15403</v>
      </c>
      <c r="M4" s="183" t="s">
        <v>15402</v>
      </c>
    </row>
    <row r="5" spans="1:13">
      <c r="A5" s="398">
        <v>45488</v>
      </c>
      <c r="B5" s="398" t="s">
        <v>15401</v>
      </c>
      <c r="C5" s="300" t="s">
        <v>15400</v>
      </c>
      <c r="D5" s="183" t="s">
        <v>15399</v>
      </c>
      <c r="E5" s="275">
        <f>((F5*4)+(G5*3)+(H5*2)+I5)/10</f>
        <v>7.05</v>
      </c>
      <c r="F5" s="5">
        <v>10</v>
      </c>
      <c r="G5" s="5">
        <v>2.5</v>
      </c>
      <c r="H5" s="5">
        <v>8</v>
      </c>
      <c r="I5" s="5">
        <v>7</v>
      </c>
      <c r="J5" s="183">
        <v>1956</v>
      </c>
      <c r="K5" s="398" t="s">
        <v>12556</v>
      </c>
      <c r="L5" s="398" t="s">
        <v>15398</v>
      </c>
      <c r="M5" s="183" t="s">
        <v>15397</v>
      </c>
    </row>
    <row r="6" spans="1:13">
      <c r="A6" s="398">
        <v>45586</v>
      </c>
      <c r="B6" s="398" t="s">
        <v>15396</v>
      </c>
      <c r="C6" s="300" t="s">
        <v>15395</v>
      </c>
      <c r="D6" s="183" t="s">
        <v>15394</v>
      </c>
      <c r="E6" s="275">
        <f>((F6*4)+(G6*3)+(H6*2)+I6)/10</f>
        <v>7.62</v>
      </c>
      <c r="F6" s="5">
        <v>8</v>
      </c>
      <c r="G6" s="5">
        <v>8.6</v>
      </c>
      <c r="H6" s="5">
        <v>7.2</v>
      </c>
      <c r="I6" s="5">
        <v>4</v>
      </c>
      <c r="J6" s="183">
        <v>1880</v>
      </c>
      <c r="K6" s="398" t="s">
        <v>12556</v>
      </c>
      <c r="L6" s="398" t="s">
        <v>15393</v>
      </c>
      <c r="M6" s="183" t="s">
        <v>15392</v>
      </c>
    </row>
    <row r="7" spans="1:13">
      <c r="A7" s="398"/>
      <c r="B7" s="398"/>
      <c r="E7" s="37"/>
      <c r="K7" s="398"/>
      <c r="L7" s="398"/>
    </row>
    <row r="8" spans="1:13">
      <c r="A8" s="398"/>
      <c r="B8" s="398"/>
      <c r="E8" s="37"/>
    </row>
    <row r="9" spans="1:13">
      <c r="A9" s="398"/>
      <c r="B9" s="398"/>
      <c r="E9" s="37"/>
      <c r="K9" s="398"/>
      <c r="L9" s="398"/>
    </row>
    <row r="10" spans="1:13">
      <c r="A10" s="398"/>
      <c r="B10" s="398"/>
      <c r="E10" s="37"/>
    </row>
    <row r="11" spans="1:13">
      <c r="A11" s="398"/>
      <c r="B11" s="398"/>
      <c r="E11" s="37"/>
    </row>
    <row r="12" spans="1:13">
      <c r="A12" s="398"/>
      <c r="B12" s="398"/>
      <c r="E12" s="37"/>
      <c r="K12" s="398"/>
      <c r="L12" s="398"/>
    </row>
    <row r="13" spans="1:13">
      <c r="A13" s="398"/>
      <c r="B13" s="398"/>
      <c r="E13" s="37"/>
      <c r="K13" s="398"/>
      <c r="L13" s="398"/>
    </row>
    <row r="14" spans="1:13">
      <c r="A14" s="398"/>
      <c r="B14" s="398"/>
      <c r="E14" s="37"/>
      <c r="K14" s="398"/>
      <c r="L14" s="398"/>
    </row>
    <row r="15" spans="1:13">
      <c r="A15" s="398"/>
      <c r="B15" s="398"/>
      <c r="E15" s="37"/>
      <c r="L15" s="398"/>
    </row>
    <row r="16" spans="1:13">
      <c r="A16" s="398"/>
      <c r="B16" s="398"/>
      <c r="E16" s="37"/>
      <c r="K16" s="398"/>
      <c r="L16" s="398"/>
    </row>
    <row r="17" spans="1:12">
      <c r="A17" s="398"/>
      <c r="B17" s="398"/>
      <c r="E17" s="37"/>
      <c r="K17" s="398"/>
      <c r="L17" s="398"/>
    </row>
    <row r="18" spans="1:12">
      <c r="A18" s="398"/>
      <c r="B18" s="398"/>
      <c r="E18" s="37"/>
      <c r="L18" s="398"/>
    </row>
    <row r="19" spans="1:12" s="183" customFormat="1">
      <c r="A19" s="398"/>
      <c r="B19" s="398"/>
      <c r="C19" s="300"/>
      <c r="E19" s="37"/>
      <c r="F19" s="5"/>
      <c r="G19" s="5"/>
      <c r="H19" s="5"/>
      <c r="I19" s="5"/>
      <c r="K19" s="300"/>
      <c r="L19" s="300"/>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40C8D-DE58-47F9-A64F-4F95DC825BC7}">
  <sheetPr>
    <tabColor theme="0" tint="-0.499984740745262"/>
  </sheetPr>
  <dimension ref="A1:L17"/>
  <sheetViews>
    <sheetView topLeftCell="D1" workbookViewId="0">
      <pane ySplit="1" topLeftCell="A2" activePane="bottomLeft" state="frozen"/>
      <selection activeCell="D15" sqref="D15"/>
      <selection pane="bottomLeft" activeCell="D15" sqref="D15"/>
    </sheetView>
  </sheetViews>
  <sheetFormatPr defaultColWidth="9" defaultRowHeight="15.75"/>
  <cols>
    <col min="1" max="1" width="10.125" style="300" bestFit="1" customWidth="1"/>
    <col min="2" max="2" width="9.875" style="300" customWidth="1"/>
    <col min="3" max="3" width="10.125" style="300" customWidth="1"/>
    <col min="4" max="4" width="23.75" style="323" customWidth="1"/>
    <col min="5" max="5" width="15.875" style="300" customWidth="1"/>
    <col min="6" max="6" width="23" style="300" customWidth="1"/>
    <col min="7" max="7" width="10.25" style="5" customWidth="1"/>
    <col min="8" max="8" width="10.5" style="5" customWidth="1"/>
    <col min="9" max="9" width="14.875" style="5" customWidth="1"/>
    <col min="10" max="10" width="16.625" style="5" customWidth="1"/>
    <col min="11" max="11" width="13.125" style="5" customWidth="1"/>
    <col min="12" max="16384" width="9" style="300"/>
  </cols>
  <sheetData>
    <row r="1" spans="1:12" s="421" customFormat="1" ht="32.25" thickBot="1">
      <c r="A1" s="421" t="s">
        <v>11850</v>
      </c>
      <c r="B1" s="421" t="s">
        <v>6500</v>
      </c>
      <c r="C1" s="421" t="s">
        <v>703</v>
      </c>
      <c r="D1" s="421" t="s">
        <v>15448</v>
      </c>
      <c r="E1" s="421" t="s">
        <v>15447</v>
      </c>
      <c r="F1" s="421" t="s">
        <v>15446</v>
      </c>
      <c r="G1" s="282" t="s">
        <v>15237</v>
      </c>
      <c r="H1" s="282" t="s">
        <v>15445</v>
      </c>
      <c r="I1" s="282" t="s">
        <v>15444</v>
      </c>
      <c r="J1" s="282" t="s">
        <v>15443</v>
      </c>
      <c r="K1" s="282" t="s">
        <v>15442</v>
      </c>
    </row>
    <row r="2" spans="1:12">
      <c r="A2" s="398">
        <v>45009</v>
      </c>
      <c r="B2" s="183" t="s">
        <v>15430</v>
      </c>
      <c r="C2" s="398" t="s">
        <v>15439</v>
      </c>
      <c r="D2" s="323" t="s">
        <v>15441</v>
      </c>
      <c r="E2" s="300">
        <v>1519</v>
      </c>
      <c r="F2" s="300" t="s">
        <v>15440</v>
      </c>
      <c r="G2" s="275">
        <f t="shared" ref="G2:G8" si="0">((H2*4)+(I2*3)+(J2*2)+K2)/10</f>
        <v>5.0999999999999996</v>
      </c>
      <c r="H2" s="274">
        <v>3</v>
      </c>
      <c r="I2" s="274">
        <v>5</v>
      </c>
      <c r="J2" s="274">
        <v>10</v>
      </c>
      <c r="K2" s="274">
        <v>4</v>
      </c>
      <c r="L2" s="183"/>
    </row>
    <row r="3" spans="1:12">
      <c r="A3" s="398">
        <v>45030</v>
      </c>
      <c r="B3" s="300" t="s">
        <v>15430</v>
      </c>
      <c r="C3" s="398" t="s">
        <v>15439</v>
      </c>
      <c r="D3" s="323" t="s">
        <v>15438</v>
      </c>
      <c r="E3" s="300">
        <v>1889</v>
      </c>
      <c r="F3" s="300" t="s">
        <v>15437</v>
      </c>
      <c r="G3" s="37">
        <f t="shared" si="0"/>
        <v>9.8000000000000007</v>
      </c>
      <c r="H3" s="5">
        <v>10</v>
      </c>
      <c r="I3" s="5">
        <v>10</v>
      </c>
      <c r="J3" s="5">
        <v>9</v>
      </c>
      <c r="K3" s="5">
        <v>10</v>
      </c>
    </row>
    <row r="4" spans="1:12">
      <c r="A4" s="398">
        <v>45375</v>
      </c>
      <c r="B4" s="398" t="s">
        <v>15430</v>
      </c>
      <c r="C4" s="398" t="s">
        <v>12520</v>
      </c>
      <c r="D4" s="323" t="s">
        <v>15436</v>
      </c>
      <c r="E4" s="300">
        <v>1652</v>
      </c>
      <c r="F4" s="398" t="s">
        <v>15435</v>
      </c>
      <c r="G4" s="37">
        <f t="shared" si="0"/>
        <v>7.05</v>
      </c>
      <c r="H4" s="5">
        <v>6</v>
      </c>
      <c r="I4" s="5">
        <v>6.5</v>
      </c>
      <c r="J4" s="5">
        <v>10</v>
      </c>
      <c r="K4" s="5">
        <v>7</v>
      </c>
    </row>
    <row r="5" spans="1:12">
      <c r="A5" s="398">
        <v>45461</v>
      </c>
      <c r="B5" s="398" t="s">
        <v>15430</v>
      </c>
      <c r="C5" s="398" t="s">
        <v>12520</v>
      </c>
      <c r="D5" s="323" t="s">
        <v>15434</v>
      </c>
      <c r="E5" s="300">
        <v>1504</v>
      </c>
      <c r="F5" s="398" t="s">
        <v>12039</v>
      </c>
      <c r="G5" s="37">
        <f t="shared" si="0"/>
        <v>8.33</v>
      </c>
      <c r="H5" s="5">
        <v>9</v>
      </c>
      <c r="I5" s="5">
        <v>6.5</v>
      </c>
      <c r="J5" s="5">
        <v>10</v>
      </c>
      <c r="K5" s="5">
        <v>7.8</v>
      </c>
    </row>
    <row r="6" spans="1:12">
      <c r="A6" s="398">
        <v>45467</v>
      </c>
      <c r="B6" s="300" t="s">
        <v>15430</v>
      </c>
      <c r="C6" s="398" t="s">
        <v>13483</v>
      </c>
      <c r="D6" s="323" t="s">
        <v>15433</v>
      </c>
      <c r="E6" s="300">
        <v>1874</v>
      </c>
      <c r="F6" s="300" t="s">
        <v>15432</v>
      </c>
      <c r="G6" s="37">
        <f t="shared" si="0"/>
        <v>6.75</v>
      </c>
      <c r="H6" s="5">
        <v>7.8</v>
      </c>
      <c r="I6" s="5">
        <v>5.5</v>
      </c>
      <c r="J6" s="5">
        <v>6.8</v>
      </c>
      <c r="K6" s="5">
        <v>6.2</v>
      </c>
    </row>
    <row r="7" spans="1:12">
      <c r="A7" s="398">
        <v>45484</v>
      </c>
      <c r="B7" s="398" t="s">
        <v>15430</v>
      </c>
      <c r="C7" s="398" t="s">
        <v>15429</v>
      </c>
      <c r="D7" s="323" t="s">
        <v>15431</v>
      </c>
      <c r="E7" s="300">
        <v>1989</v>
      </c>
      <c r="F7" s="398" t="s">
        <v>15295</v>
      </c>
      <c r="G7" s="37">
        <f t="shared" si="0"/>
        <v>8</v>
      </c>
      <c r="H7" s="5">
        <v>10</v>
      </c>
      <c r="I7" s="5">
        <v>6</v>
      </c>
      <c r="J7" s="5">
        <v>6</v>
      </c>
      <c r="K7" s="5">
        <v>10</v>
      </c>
    </row>
    <row r="8" spans="1:12" ht="31.5">
      <c r="A8" s="398">
        <v>45488</v>
      </c>
      <c r="B8" s="300" t="s">
        <v>15430</v>
      </c>
      <c r="C8" s="398" t="s">
        <v>15429</v>
      </c>
      <c r="D8" s="323" t="s">
        <v>15428</v>
      </c>
      <c r="E8" s="300">
        <v>1995</v>
      </c>
      <c r="F8" s="300" t="s">
        <v>15427</v>
      </c>
      <c r="G8" s="37">
        <f t="shared" si="0"/>
        <v>9.1</v>
      </c>
      <c r="H8" s="5">
        <v>10</v>
      </c>
      <c r="I8" s="5">
        <v>7</v>
      </c>
      <c r="J8" s="5">
        <v>10</v>
      </c>
      <c r="K8" s="5">
        <v>10</v>
      </c>
    </row>
    <row r="9" spans="1:12">
      <c r="A9" s="398"/>
      <c r="C9" s="398"/>
      <c r="G9" s="37"/>
    </row>
    <row r="10" spans="1:12">
      <c r="A10" s="398"/>
      <c r="B10" s="398"/>
      <c r="C10" s="398"/>
      <c r="F10" s="398"/>
      <c r="G10" s="37"/>
    </row>
    <row r="11" spans="1:12">
      <c r="A11" s="398"/>
      <c r="B11" s="398"/>
      <c r="C11" s="398"/>
      <c r="F11" s="398"/>
      <c r="G11" s="37"/>
    </row>
    <row r="12" spans="1:12">
      <c r="A12" s="398"/>
      <c r="B12" s="398"/>
      <c r="C12" s="398"/>
      <c r="F12" s="398"/>
      <c r="G12" s="37"/>
    </row>
    <row r="13" spans="1:12">
      <c r="A13" s="398"/>
      <c r="B13" s="398"/>
      <c r="C13" s="398"/>
      <c r="G13" s="37"/>
    </row>
    <row r="14" spans="1:12">
      <c r="A14" s="398"/>
      <c r="B14" s="398"/>
      <c r="C14" s="398"/>
      <c r="F14" s="398"/>
      <c r="G14" s="37"/>
    </row>
    <row r="15" spans="1:12">
      <c r="A15" s="398"/>
      <c r="B15" s="398"/>
      <c r="C15" s="398"/>
      <c r="F15" s="398"/>
      <c r="G15" s="37"/>
    </row>
    <row r="16" spans="1:12">
      <c r="A16" s="398"/>
      <c r="B16" s="398"/>
      <c r="C16" s="398"/>
      <c r="G16" s="37"/>
    </row>
    <row r="17" spans="1:12" s="183" customFormat="1">
      <c r="A17" s="398"/>
      <c r="B17" s="300"/>
      <c r="C17" s="398"/>
      <c r="D17" s="323"/>
      <c r="E17" s="300"/>
      <c r="F17" s="300"/>
      <c r="G17" s="37"/>
      <c r="H17" s="5"/>
      <c r="I17" s="5"/>
      <c r="J17" s="5"/>
      <c r="K17" s="5"/>
      <c r="L17" s="300"/>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BD553-5B60-4113-A964-415E19B71321}">
  <dimension ref="LOM420753:POY632454"/>
  <sheetViews>
    <sheetView workbookViewId="0"/>
  </sheetViews>
  <sheetFormatPr defaultRowHeight="15.75"/>
  <sheetData>
    <row r="420753" spans="8515:8515">
      <c r="LOM420753" t="s">
        <v>2202</v>
      </c>
    </row>
    <row r="632454" spans="11231:11231">
      <c r="POY632454" t="s">
        <v>2203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SURVEY</vt:lpstr>
      <vt:lpstr>LISTS</vt:lpstr>
      <vt:lpstr>HOME</vt:lpstr>
      <vt:lpstr>E-IDEAS</vt:lpstr>
      <vt:lpstr>IDEAS</vt:lpstr>
      <vt:lpstr>LOG</vt:lpstr>
      <vt:lpstr>Music</vt:lpstr>
      <vt:lpstr>TV</vt:lpstr>
      <vt:lpstr>Games</vt:lpstr>
      <vt:lpstr>Food</vt:lpstr>
      <vt:lpstr>Movies</vt:lpstr>
      <vt:lpstr>!</vt:lpstr>
      <vt:lpstr>Comedy</vt:lpstr>
      <vt:lpstr>Books</vt:lpstr>
      <vt:lpstr>Biography</vt:lpstr>
      <vt:lpstr>Organizations</vt:lpstr>
      <vt:lpstr>Living Thing</vt:lpstr>
      <vt:lpstr>Geography</vt:lpstr>
      <vt:lpstr>Historical Events</vt:lpstr>
      <vt:lpstr>Product</vt:lpstr>
      <vt:lpstr>Art Piece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Joe Ault</cp:lastModifiedBy>
  <cp:lastPrinted>2024-06-26T17:56:40Z</cp:lastPrinted>
  <dcterms:created xsi:type="dcterms:W3CDTF">2021-11-16T18:27:35Z</dcterms:created>
  <dcterms:modified xsi:type="dcterms:W3CDTF">2025-08-09T21:59:53Z</dcterms:modified>
</cp:coreProperties>
</file>